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3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ml.chartshape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5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Ex1.xml" ContentType="application/vnd.ms-office.chartex+xml"/>
  <Override PartName="/xl/charts/style18.xml" ContentType="application/vnd.ms-office.chartstyle+xml"/>
  <Override PartName="/xl/charts/colors18.xml" ContentType="application/vnd.ms-office.chartcolorstyle+xml"/>
  <Override PartName="/xl/charts/chart18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19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7.xml" ContentType="application/vnd.openxmlformats-officedocument.drawingml.chartshapes+xml"/>
  <Override PartName="/xl/drawings/drawing8.xml" ContentType="application/vnd.openxmlformats-officedocument.drawing+xml"/>
  <Override PartName="/xl/charts/chart20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1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Ex2.xml" ContentType="application/vnd.ms-office.chartex+xml"/>
  <Override PartName="/xl/charts/style23.xml" ContentType="application/vnd.ms-office.chartstyle+xml"/>
  <Override PartName="/xl/charts/colors23.xml" ContentType="application/vnd.ms-office.chartcolorstyle+xml"/>
  <Override PartName="/xl/charts/chart22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3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4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5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6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7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28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29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9.xml" ContentType="application/vnd.openxmlformats-officedocument.drawing+xml"/>
  <Override PartName="/xl/charts/chart30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1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2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3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4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5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6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7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10.xml" ContentType="application/vnd.openxmlformats-officedocument.drawing+xml"/>
  <Override PartName="/xl/charts/chart38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39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0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1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2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11.xml" ContentType="application/vnd.openxmlformats-officedocument.drawing+xml"/>
  <Override PartName="/xl/charts/chart43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4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5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6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7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48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49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0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12.xml" ContentType="application/vnd.openxmlformats-officedocument.drawing+xml"/>
  <Override PartName="/xl/charts/chart51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2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3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4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5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6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7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58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59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0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1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2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3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4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5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6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7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68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69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0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1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2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3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4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drawings/drawing13.xml" ContentType="application/vnd.openxmlformats-officedocument.drawingml.chartshapes+xml"/>
  <Override PartName="/xl/charts/chart75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drawings/drawing14.xml" ContentType="application/vnd.openxmlformats-officedocument.drawingml.chartshapes+xml"/>
  <Override PartName="/xl/charts/chart76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drawings/drawing15.xml" ContentType="application/vnd.openxmlformats-officedocument.drawingml.chartshapes+xml"/>
  <Override PartName="/xl/charts/chart77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drawings/drawing16.xml" ContentType="application/vnd.openxmlformats-officedocument.drawingml.chartshapes+xml"/>
  <Override PartName="/xl/charts/chart78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drawings/drawing17.xml" ContentType="application/vnd.openxmlformats-officedocument.drawingml.chartshapes+xml"/>
  <Override PartName="/xl/charts/chart79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80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1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2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3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4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5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6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7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88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89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0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1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2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3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4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5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6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7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98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99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0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1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2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3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drawings/drawing20.xml" ContentType="application/vnd.openxmlformats-officedocument.drawingml.chartshapes+xml"/>
  <Override PartName="/xl/charts/chart104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drawings/drawing21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uml\mohammadT\GitHub\MkBth2025\Analysis\"/>
    </mc:Choice>
  </mc:AlternateContent>
  <xr:revisionPtr revIDLastSave="0" documentId="13_ncr:1_{4A683B36-4DA3-470B-919F-EC001B04CB45}" xr6:coauthVersionLast="47" xr6:coauthVersionMax="47" xr10:uidLastSave="{00000000-0000-0000-0000-000000000000}"/>
  <bookViews>
    <workbookView xWindow="-103" yWindow="-103" windowWidth="16663" windowHeight="9017" tabRatio="922" firstSheet="4" activeTab="7" xr2:uid="{B2BB738D-936F-4A7C-BBE3-D1452144FF07}"/>
  </bookViews>
  <sheets>
    <sheet name="Overall Analysis" sheetId="11" r:id="rId1"/>
    <sheet name="Human Analysis" sheetId="10" r:id="rId2"/>
    <sheet name="ErrorAnalysis2" sheetId="9" r:id="rId3"/>
    <sheet name="ErrorAnalysis1" sheetId="7" r:id="rId4"/>
    <sheet name="Coorelations 03_Syntatic_Elemnt" sheetId="6" r:id="rId5"/>
    <sheet name="03_Syntatic_Elemnt_Score" sheetId="3" r:id="rId6"/>
    <sheet name="Coorelations 05_Symantic_prompt" sheetId="5" r:id="rId7"/>
    <sheet name="05_Symantic_prompt_and_code_cor" sheetId="4" r:id="rId8"/>
    <sheet name="04_PlantUML_similarities" sheetId="2" r:id="rId9"/>
    <sheet name="Sheet1" sheetId="1" r:id="rId10"/>
  </sheets>
  <externalReferences>
    <externalReference r:id="rId11"/>
  </externalReferences>
  <definedNames>
    <definedName name="_xlnm._FilterDatabase" localSheetId="5" hidden="1">'03_Syntatic_Elemnt_Score'!$A$1:$BE$1142</definedName>
    <definedName name="_xlnm._FilterDatabase" localSheetId="8" hidden="1">'04_PlantUML_similarities'!$A$1:$BD$1555</definedName>
    <definedName name="_xlnm._FilterDatabase" localSheetId="7" hidden="1">'05_Symantic_prompt_and_code_cor'!$A$1:$BC$301</definedName>
    <definedName name="_xlnm._FilterDatabase" localSheetId="4" hidden="1">'Coorelations 03_Syntatic_Elemnt'!$A$1:$BC$79</definedName>
    <definedName name="_xlnm._FilterDatabase" localSheetId="6" hidden="1">'Coorelations 05_Symantic_prompt'!$A$1:$BC$79</definedName>
    <definedName name="_xlnm._FilterDatabase" localSheetId="3" hidden="1">ErrorAnalysis1!$A$1:$V$1123</definedName>
    <definedName name="_xlnm._FilterDatabase" localSheetId="2" hidden="1">ErrorAnalysis2!$B$1:$BW$51</definedName>
    <definedName name="_xlnm._FilterDatabase" localSheetId="1" hidden="1">'Human Analysis'!$B$153:$D$255</definedName>
    <definedName name="_xlchart.v1.0" hidden="1">ErrorAnalysis2!$C$56:$C$105</definedName>
    <definedName name="_xlchart.v1.1" hidden="1">[1]ErrorAnalysis!$C$56:$C$105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340" i="4" l="1"/>
  <c r="K339" i="4"/>
  <c r="F426" i="4"/>
  <c r="G426" i="4"/>
  <c r="H426" i="4"/>
  <c r="J426" i="4"/>
  <c r="K426" i="4"/>
  <c r="L426" i="4"/>
  <c r="N426" i="4"/>
  <c r="O426" i="4"/>
  <c r="P426" i="4"/>
  <c r="F427" i="4"/>
  <c r="G427" i="4"/>
  <c r="H427" i="4"/>
  <c r="J427" i="4"/>
  <c r="K427" i="4"/>
  <c r="L427" i="4"/>
  <c r="N427" i="4"/>
  <c r="O427" i="4"/>
  <c r="P427" i="4"/>
  <c r="P412" i="4"/>
  <c r="P411" i="4"/>
  <c r="P410" i="4"/>
  <c r="P409" i="4"/>
  <c r="P408" i="4"/>
  <c r="P407" i="4"/>
  <c r="P406" i="4"/>
  <c r="P405" i="4"/>
  <c r="O405" i="4"/>
  <c r="O406" i="4"/>
  <c r="O407" i="4"/>
  <c r="O408" i="4"/>
  <c r="O409" i="4"/>
  <c r="O410" i="4"/>
  <c r="O411" i="4"/>
  <c r="O412" i="4"/>
  <c r="N405" i="4"/>
  <c r="N406" i="4"/>
  <c r="N407" i="4"/>
  <c r="N408" i="4"/>
  <c r="N409" i="4"/>
  <c r="N410" i="4"/>
  <c r="N411" i="4"/>
  <c r="N412" i="4"/>
  <c r="K405" i="4"/>
  <c r="L405" i="4"/>
  <c r="K406" i="4"/>
  <c r="L406" i="4"/>
  <c r="K407" i="4"/>
  <c r="L407" i="4"/>
  <c r="K408" i="4"/>
  <c r="L408" i="4"/>
  <c r="K409" i="4"/>
  <c r="L409" i="4"/>
  <c r="K410" i="4"/>
  <c r="L410" i="4"/>
  <c r="K411" i="4"/>
  <c r="L411" i="4"/>
  <c r="K412" i="4"/>
  <c r="L412" i="4"/>
  <c r="J412" i="4"/>
  <c r="J411" i="4"/>
  <c r="J410" i="4"/>
  <c r="J409" i="4"/>
  <c r="J408" i="4"/>
  <c r="J407" i="4"/>
  <c r="J406" i="4"/>
  <c r="J405" i="4"/>
  <c r="G405" i="4"/>
  <c r="H405" i="4"/>
  <c r="G406" i="4"/>
  <c r="H406" i="4"/>
  <c r="G407" i="4"/>
  <c r="H407" i="4"/>
  <c r="G408" i="4"/>
  <c r="H408" i="4"/>
  <c r="G409" i="4"/>
  <c r="H409" i="4"/>
  <c r="G410" i="4"/>
  <c r="H410" i="4"/>
  <c r="G411" i="4"/>
  <c r="H411" i="4"/>
  <c r="G412" i="4"/>
  <c r="H412" i="4"/>
  <c r="F412" i="4"/>
  <c r="F411" i="4"/>
  <c r="F410" i="4"/>
  <c r="F409" i="4"/>
  <c r="F408" i="4"/>
  <c r="F407" i="4"/>
  <c r="F406" i="4"/>
  <c r="F405" i="4"/>
  <c r="F413" i="4"/>
  <c r="U89" i="11"/>
  <c r="T89" i="11"/>
  <c r="S89" i="11"/>
  <c r="T88" i="11"/>
  <c r="S88" i="11"/>
  <c r="U88" i="11" s="1"/>
  <c r="T87" i="11"/>
  <c r="S87" i="11"/>
  <c r="U87" i="11" s="1"/>
  <c r="U86" i="11"/>
  <c r="T86" i="11"/>
  <c r="S86" i="11"/>
  <c r="U85" i="11"/>
  <c r="T85" i="11"/>
  <c r="S85" i="11"/>
  <c r="U84" i="11"/>
  <c r="T84" i="11"/>
  <c r="S84" i="11"/>
  <c r="T83" i="11"/>
  <c r="S83" i="11"/>
  <c r="U83" i="11" s="1"/>
  <c r="T82" i="11"/>
  <c r="S82" i="11"/>
  <c r="U82" i="11" s="1"/>
  <c r="M70" i="11"/>
  <c r="M69" i="11"/>
  <c r="N63" i="11"/>
  <c r="G63" i="11"/>
  <c r="N62" i="11"/>
  <c r="G62" i="11"/>
  <c r="N61" i="11"/>
  <c r="G61" i="11"/>
  <c r="V60" i="11"/>
  <c r="U60" i="11"/>
  <c r="T60" i="11"/>
  <c r="W60" i="11" s="1"/>
  <c r="X60" i="11" s="1"/>
  <c r="N60" i="11"/>
  <c r="G60" i="11"/>
  <c r="V59" i="11"/>
  <c r="U59" i="11"/>
  <c r="T59" i="11"/>
  <c r="W59" i="11" s="1"/>
  <c r="X59" i="11" s="1"/>
  <c r="N59" i="11"/>
  <c r="M59" i="11"/>
  <c r="L59" i="11"/>
  <c r="K59" i="11"/>
  <c r="J59" i="11"/>
  <c r="G59" i="11"/>
  <c r="F59" i="11"/>
  <c r="E59" i="11"/>
  <c r="D59" i="11"/>
  <c r="C59" i="11"/>
  <c r="W58" i="11"/>
  <c r="V58" i="11"/>
  <c r="U58" i="11"/>
  <c r="T58" i="11"/>
  <c r="N58" i="11"/>
  <c r="M58" i="11"/>
  <c r="L58" i="11"/>
  <c r="K58" i="11"/>
  <c r="J58" i="11"/>
  <c r="G58" i="11"/>
  <c r="F58" i="11"/>
  <c r="E58" i="11"/>
  <c r="D58" i="11"/>
  <c r="C58" i="11"/>
  <c r="W57" i="11"/>
  <c r="X57" i="11" s="1"/>
  <c r="V57" i="11"/>
  <c r="U57" i="11"/>
  <c r="T57" i="11"/>
  <c r="N57" i="11"/>
  <c r="M57" i="11"/>
  <c r="L57" i="11"/>
  <c r="K57" i="11"/>
  <c r="J57" i="11"/>
  <c r="G57" i="11"/>
  <c r="F57" i="11"/>
  <c r="E57" i="11"/>
  <c r="D57" i="11"/>
  <c r="C57" i="11"/>
  <c r="V56" i="11"/>
  <c r="U56" i="11"/>
  <c r="W56" i="11" s="1"/>
  <c r="X56" i="11" s="1"/>
  <c r="T56" i="11"/>
  <c r="N56" i="11"/>
  <c r="M56" i="11"/>
  <c r="L56" i="11"/>
  <c r="K56" i="11"/>
  <c r="J56" i="11"/>
  <c r="I56" i="11"/>
  <c r="G56" i="11"/>
  <c r="F56" i="11"/>
  <c r="E56" i="11"/>
  <c r="D56" i="11"/>
  <c r="C56" i="11"/>
  <c r="B56" i="11"/>
  <c r="W55" i="11"/>
  <c r="X55" i="11" s="1"/>
  <c r="V55" i="11"/>
  <c r="U55" i="11"/>
  <c r="T55" i="11"/>
  <c r="N55" i="11"/>
  <c r="M55" i="11"/>
  <c r="L55" i="11"/>
  <c r="K55" i="11"/>
  <c r="J55" i="11"/>
  <c r="G55" i="11"/>
  <c r="F55" i="11"/>
  <c r="E55" i="11"/>
  <c r="D55" i="11"/>
  <c r="C55" i="11"/>
  <c r="V54" i="11"/>
  <c r="X58" i="11" s="1"/>
  <c r="U54" i="11"/>
  <c r="W54" i="11" s="1"/>
  <c r="X54" i="11" s="1"/>
  <c r="T54" i="11"/>
  <c r="N54" i="11"/>
  <c r="M54" i="11"/>
  <c r="L54" i="11"/>
  <c r="K54" i="11"/>
  <c r="J54" i="11"/>
  <c r="G54" i="11"/>
  <c r="F54" i="11"/>
  <c r="E54" i="11"/>
  <c r="D54" i="11"/>
  <c r="C54" i="11"/>
  <c r="V53" i="11"/>
  <c r="U53" i="11"/>
  <c r="T53" i="11"/>
  <c r="W53" i="11" s="1"/>
  <c r="N53" i="11"/>
  <c r="M53" i="11"/>
  <c r="L53" i="11"/>
  <c r="K53" i="11"/>
  <c r="J53" i="11"/>
  <c r="G53" i="11"/>
  <c r="F53" i="11"/>
  <c r="E53" i="11"/>
  <c r="D53" i="11"/>
  <c r="C53" i="11"/>
  <c r="N52" i="11"/>
  <c r="M52" i="11"/>
  <c r="L52" i="11"/>
  <c r="K52" i="11"/>
  <c r="J52" i="11"/>
  <c r="I52" i="11"/>
  <c r="G52" i="11"/>
  <c r="F52" i="11"/>
  <c r="E52" i="11"/>
  <c r="D52" i="11"/>
  <c r="C52" i="11"/>
  <c r="B52" i="11"/>
  <c r="N51" i="11"/>
  <c r="M51" i="11"/>
  <c r="L51" i="11"/>
  <c r="K51" i="11"/>
  <c r="J51" i="11"/>
  <c r="G51" i="11"/>
  <c r="F51" i="11"/>
  <c r="E51" i="11"/>
  <c r="D51" i="11"/>
  <c r="C51" i="11"/>
  <c r="N50" i="11"/>
  <c r="M50" i="11"/>
  <c r="L50" i="11"/>
  <c r="K50" i="11"/>
  <c r="J50" i="11"/>
  <c r="G50" i="11"/>
  <c r="F50" i="11"/>
  <c r="E50" i="11"/>
  <c r="D50" i="11"/>
  <c r="C50" i="11"/>
  <c r="N49" i="11"/>
  <c r="M49" i="11"/>
  <c r="L49" i="11"/>
  <c r="K49" i="11"/>
  <c r="J49" i="11"/>
  <c r="G49" i="11"/>
  <c r="F49" i="11"/>
  <c r="E49" i="11"/>
  <c r="D49" i="11"/>
  <c r="C49" i="11"/>
  <c r="U48" i="11"/>
  <c r="S48" i="11"/>
  <c r="N48" i="11"/>
  <c r="M48" i="11"/>
  <c r="L48" i="11"/>
  <c r="K48" i="11"/>
  <c r="J48" i="11"/>
  <c r="I48" i="11"/>
  <c r="G48" i="11"/>
  <c r="F48" i="11"/>
  <c r="E48" i="11"/>
  <c r="D48" i="11"/>
  <c r="C48" i="11"/>
  <c r="B48" i="11"/>
  <c r="U47" i="11"/>
  <c r="S47" i="11"/>
  <c r="U46" i="11"/>
  <c r="S46" i="11"/>
  <c r="U45" i="11"/>
  <c r="S45" i="11"/>
  <c r="U44" i="11"/>
  <c r="U43" i="11"/>
  <c r="R43" i="11"/>
  <c r="U42" i="11"/>
  <c r="R42" i="11"/>
  <c r="U41" i="11"/>
  <c r="R41" i="11"/>
  <c r="S37" i="11"/>
  <c r="R37" i="11"/>
  <c r="R45" i="11" s="1"/>
  <c r="N24" i="11"/>
  <c r="M24" i="11"/>
  <c r="L24" i="11"/>
  <c r="K24" i="11"/>
  <c r="J24" i="11"/>
  <c r="N23" i="11"/>
  <c r="M23" i="11"/>
  <c r="L23" i="11"/>
  <c r="K23" i="11"/>
  <c r="J23" i="11"/>
  <c r="N22" i="11"/>
  <c r="M22" i="11"/>
  <c r="L22" i="11"/>
  <c r="K22" i="11"/>
  <c r="J22" i="11"/>
  <c r="N21" i="11"/>
  <c r="M21" i="11"/>
  <c r="L21" i="11"/>
  <c r="K21" i="11"/>
  <c r="J21" i="11"/>
  <c r="N20" i="11"/>
  <c r="M20" i="11"/>
  <c r="L20" i="11"/>
  <c r="K20" i="11"/>
  <c r="J20" i="11"/>
  <c r="N19" i="11"/>
  <c r="M19" i="11"/>
  <c r="L19" i="11"/>
  <c r="K19" i="11"/>
  <c r="J19" i="11"/>
  <c r="N18" i="11"/>
  <c r="M18" i="11"/>
  <c r="L18" i="11"/>
  <c r="K18" i="11"/>
  <c r="J18" i="11"/>
  <c r="N17" i="11"/>
  <c r="M17" i="11"/>
  <c r="L17" i="11"/>
  <c r="K17" i="11"/>
  <c r="J17" i="11"/>
  <c r="B255" i="10"/>
  <c r="B254" i="10"/>
  <c r="B253" i="10"/>
  <c r="B252" i="10"/>
  <c r="B251" i="10"/>
  <c r="B250" i="10"/>
  <c r="B249" i="10"/>
  <c r="B248" i="10"/>
  <c r="B247" i="10"/>
  <c r="B246" i="10"/>
  <c r="B245" i="10"/>
  <c r="B244" i="10"/>
  <c r="B243" i="10"/>
  <c r="B242" i="10"/>
  <c r="B241" i="10"/>
  <c r="B240" i="10"/>
  <c r="B239" i="10"/>
  <c r="B238" i="10"/>
  <c r="B237" i="10"/>
  <c r="B236" i="10"/>
  <c r="B235" i="10"/>
  <c r="B234" i="10"/>
  <c r="B233" i="10"/>
  <c r="B232" i="10"/>
  <c r="B231" i="10"/>
  <c r="B230" i="10"/>
  <c r="B229" i="10"/>
  <c r="B228" i="10"/>
  <c r="B227" i="10"/>
  <c r="B226" i="10"/>
  <c r="B225" i="10"/>
  <c r="B224" i="10"/>
  <c r="B223" i="10"/>
  <c r="B222" i="10"/>
  <c r="B221" i="10"/>
  <c r="B220" i="10"/>
  <c r="B219" i="10"/>
  <c r="B218" i="10"/>
  <c r="B217" i="10"/>
  <c r="B216" i="10"/>
  <c r="B215" i="10"/>
  <c r="B214" i="10"/>
  <c r="B213" i="10"/>
  <c r="B212" i="10"/>
  <c r="B211" i="10"/>
  <c r="B210" i="10"/>
  <c r="B209" i="10"/>
  <c r="B208" i="10"/>
  <c r="B207" i="10"/>
  <c r="B206" i="10"/>
  <c r="B205" i="10"/>
  <c r="B204" i="10"/>
  <c r="B203" i="10"/>
  <c r="B202" i="10"/>
  <c r="B201" i="10"/>
  <c r="B200" i="10"/>
  <c r="B199" i="10"/>
  <c r="B198" i="10"/>
  <c r="B197" i="10"/>
  <c r="B196" i="10"/>
  <c r="B195" i="10"/>
  <c r="B194" i="10"/>
  <c r="B193" i="10"/>
  <c r="B192" i="10"/>
  <c r="B191" i="10"/>
  <c r="B190" i="10"/>
  <c r="B189" i="10"/>
  <c r="B188" i="10"/>
  <c r="B187" i="10"/>
  <c r="B186" i="10"/>
  <c r="B185" i="10"/>
  <c r="B184" i="10"/>
  <c r="B183" i="10"/>
  <c r="B182" i="10"/>
  <c r="B181" i="10"/>
  <c r="B180" i="10"/>
  <c r="B179" i="10"/>
  <c r="B178" i="10"/>
  <c r="B177" i="10"/>
  <c r="B176" i="10"/>
  <c r="B175" i="10"/>
  <c r="B174" i="10"/>
  <c r="B173" i="10"/>
  <c r="B172" i="10"/>
  <c r="B171" i="10"/>
  <c r="B170" i="10"/>
  <c r="B169" i="10"/>
  <c r="B168" i="10"/>
  <c r="B167" i="10"/>
  <c r="B166" i="10"/>
  <c r="B165" i="10"/>
  <c r="B164" i="10"/>
  <c r="B163" i="10"/>
  <c r="B162" i="10"/>
  <c r="B161" i="10"/>
  <c r="B160" i="10"/>
  <c r="AP31" i="10" s="1"/>
  <c r="B159" i="10"/>
  <c r="B158" i="10"/>
  <c r="B157" i="10"/>
  <c r="B156" i="10"/>
  <c r="B155" i="10"/>
  <c r="B154" i="10"/>
  <c r="W150" i="10"/>
  <c r="V150" i="10"/>
  <c r="U150" i="10"/>
  <c r="T150" i="10"/>
  <c r="S150" i="10"/>
  <c r="R150" i="10"/>
  <c r="B150" i="10"/>
  <c r="W149" i="10"/>
  <c r="V149" i="10"/>
  <c r="U149" i="10"/>
  <c r="T149" i="10"/>
  <c r="S149" i="10"/>
  <c r="R149" i="10"/>
  <c r="B149" i="10"/>
  <c r="W148" i="10"/>
  <c r="V148" i="10"/>
  <c r="U148" i="10"/>
  <c r="T148" i="10"/>
  <c r="S148" i="10"/>
  <c r="R148" i="10"/>
  <c r="B148" i="10"/>
  <c r="W147" i="10"/>
  <c r="V147" i="10"/>
  <c r="U147" i="10"/>
  <c r="T147" i="10"/>
  <c r="S147" i="10"/>
  <c r="R147" i="10"/>
  <c r="B147" i="10"/>
  <c r="W146" i="10"/>
  <c r="V146" i="10"/>
  <c r="U146" i="10"/>
  <c r="T146" i="10"/>
  <c r="S146" i="10"/>
  <c r="R146" i="10"/>
  <c r="B146" i="10"/>
  <c r="W145" i="10"/>
  <c r="V145" i="10"/>
  <c r="U145" i="10"/>
  <c r="T145" i="10"/>
  <c r="S145" i="10"/>
  <c r="R145" i="10"/>
  <c r="B145" i="10"/>
  <c r="W144" i="10"/>
  <c r="V144" i="10"/>
  <c r="U144" i="10"/>
  <c r="T144" i="10"/>
  <c r="S144" i="10"/>
  <c r="R144" i="10"/>
  <c r="B144" i="10"/>
  <c r="W143" i="10"/>
  <c r="V143" i="10"/>
  <c r="U143" i="10"/>
  <c r="T143" i="10"/>
  <c r="S143" i="10"/>
  <c r="R143" i="10"/>
  <c r="B143" i="10"/>
  <c r="W142" i="10"/>
  <c r="V142" i="10"/>
  <c r="U142" i="10"/>
  <c r="T142" i="10"/>
  <c r="S142" i="10"/>
  <c r="R142" i="10"/>
  <c r="B142" i="10"/>
  <c r="W141" i="10"/>
  <c r="V141" i="10"/>
  <c r="U141" i="10"/>
  <c r="T141" i="10"/>
  <c r="S141" i="10"/>
  <c r="R141" i="10"/>
  <c r="B141" i="10"/>
  <c r="W140" i="10"/>
  <c r="V140" i="10"/>
  <c r="U140" i="10"/>
  <c r="T140" i="10"/>
  <c r="S140" i="10"/>
  <c r="R140" i="10"/>
  <c r="B140" i="10"/>
  <c r="W139" i="10"/>
  <c r="V139" i="10"/>
  <c r="U139" i="10"/>
  <c r="T139" i="10"/>
  <c r="S139" i="10"/>
  <c r="R139" i="10"/>
  <c r="B139" i="10"/>
  <c r="W138" i="10"/>
  <c r="V138" i="10"/>
  <c r="U138" i="10"/>
  <c r="T138" i="10"/>
  <c r="S138" i="10"/>
  <c r="R138" i="10"/>
  <c r="B138" i="10"/>
  <c r="W137" i="10"/>
  <c r="V137" i="10"/>
  <c r="U137" i="10"/>
  <c r="T137" i="10"/>
  <c r="S137" i="10"/>
  <c r="R137" i="10"/>
  <c r="B137" i="10"/>
  <c r="W136" i="10"/>
  <c r="V136" i="10"/>
  <c r="U136" i="10"/>
  <c r="T136" i="10"/>
  <c r="S136" i="10"/>
  <c r="R136" i="10"/>
  <c r="B136" i="10"/>
  <c r="W135" i="10"/>
  <c r="V135" i="10"/>
  <c r="U135" i="10"/>
  <c r="T135" i="10"/>
  <c r="S135" i="10"/>
  <c r="R135" i="10"/>
  <c r="B135" i="10"/>
  <c r="W134" i="10"/>
  <c r="V134" i="10"/>
  <c r="U134" i="10"/>
  <c r="T134" i="10"/>
  <c r="S134" i="10"/>
  <c r="R134" i="10"/>
  <c r="B134" i="10"/>
  <c r="W133" i="10"/>
  <c r="V133" i="10"/>
  <c r="U133" i="10"/>
  <c r="T133" i="10"/>
  <c r="S133" i="10"/>
  <c r="R133" i="10"/>
  <c r="B133" i="10"/>
  <c r="W132" i="10"/>
  <c r="V132" i="10"/>
  <c r="U132" i="10"/>
  <c r="T132" i="10"/>
  <c r="S132" i="10"/>
  <c r="R132" i="10"/>
  <c r="B132" i="10"/>
  <c r="W131" i="10"/>
  <c r="V131" i="10"/>
  <c r="U131" i="10"/>
  <c r="T131" i="10"/>
  <c r="S131" i="10"/>
  <c r="R131" i="10"/>
  <c r="B131" i="10"/>
  <c r="W130" i="10"/>
  <c r="V130" i="10"/>
  <c r="U130" i="10"/>
  <c r="T130" i="10"/>
  <c r="S130" i="10"/>
  <c r="R130" i="10"/>
  <c r="B130" i="10"/>
  <c r="W129" i="10"/>
  <c r="V129" i="10"/>
  <c r="U129" i="10"/>
  <c r="T129" i="10"/>
  <c r="S129" i="10"/>
  <c r="R129" i="10"/>
  <c r="B129" i="10"/>
  <c r="W128" i="10"/>
  <c r="V128" i="10"/>
  <c r="U128" i="10"/>
  <c r="T128" i="10"/>
  <c r="S128" i="10"/>
  <c r="R128" i="10"/>
  <c r="B128" i="10"/>
  <c r="W127" i="10"/>
  <c r="V127" i="10"/>
  <c r="U127" i="10"/>
  <c r="T127" i="10"/>
  <c r="S127" i="10"/>
  <c r="R127" i="10"/>
  <c r="B127" i="10"/>
  <c r="W126" i="10"/>
  <c r="V126" i="10"/>
  <c r="U126" i="10"/>
  <c r="T126" i="10"/>
  <c r="S126" i="10"/>
  <c r="R126" i="10"/>
  <c r="B126" i="10"/>
  <c r="W125" i="10"/>
  <c r="V125" i="10"/>
  <c r="U125" i="10"/>
  <c r="T125" i="10"/>
  <c r="S125" i="10"/>
  <c r="R125" i="10"/>
  <c r="B125" i="10"/>
  <c r="W124" i="10"/>
  <c r="V124" i="10"/>
  <c r="U124" i="10"/>
  <c r="T124" i="10"/>
  <c r="S124" i="10"/>
  <c r="R124" i="10"/>
  <c r="B124" i="10"/>
  <c r="W123" i="10"/>
  <c r="V123" i="10"/>
  <c r="U123" i="10"/>
  <c r="T123" i="10"/>
  <c r="S123" i="10"/>
  <c r="R123" i="10"/>
  <c r="B123" i="10"/>
  <c r="W122" i="10"/>
  <c r="V122" i="10"/>
  <c r="U122" i="10"/>
  <c r="T122" i="10"/>
  <c r="S122" i="10"/>
  <c r="R122" i="10"/>
  <c r="B122" i="10"/>
  <c r="W121" i="10"/>
  <c r="V121" i="10"/>
  <c r="U121" i="10"/>
  <c r="T121" i="10"/>
  <c r="S121" i="10"/>
  <c r="R121" i="10"/>
  <c r="B121" i="10"/>
  <c r="W120" i="10"/>
  <c r="V120" i="10"/>
  <c r="U120" i="10"/>
  <c r="T120" i="10"/>
  <c r="S120" i="10"/>
  <c r="R120" i="10"/>
  <c r="B120" i="10"/>
  <c r="W119" i="10"/>
  <c r="V119" i="10"/>
  <c r="U119" i="10"/>
  <c r="T119" i="10"/>
  <c r="S119" i="10"/>
  <c r="R119" i="10"/>
  <c r="B119" i="10"/>
  <c r="W118" i="10"/>
  <c r="V118" i="10"/>
  <c r="U118" i="10"/>
  <c r="T118" i="10"/>
  <c r="S118" i="10"/>
  <c r="R118" i="10"/>
  <c r="B118" i="10"/>
  <c r="W117" i="10"/>
  <c r="V117" i="10"/>
  <c r="U117" i="10"/>
  <c r="T117" i="10"/>
  <c r="S117" i="10"/>
  <c r="R117" i="10"/>
  <c r="B117" i="10"/>
  <c r="W116" i="10"/>
  <c r="V116" i="10"/>
  <c r="U116" i="10"/>
  <c r="T116" i="10"/>
  <c r="S116" i="10"/>
  <c r="R116" i="10"/>
  <c r="B116" i="10"/>
  <c r="W115" i="10"/>
  <c r="V115" i="10"/>
  <c r="U115" i="10"/>
  <c r="T115" i="10"/>
  <c r="S115" i="10"/>
  <c r="R115" i="10"/>
  <c r="B115" i="10"/>
  <c r="W114" i="10"/>
  <c r="V114" i="10"/>
  <c r="U114" i="10"/>
  <c r="T114" i="10"/>
  <c r="S114" i="10"/>
  <c r="R114" i="10"/>
  <c r="B114" i="10"/>
  <c r="W113" i="10"/>
  <c r="V113" i="10"/>
  <c r="U113" i="10"/>
  <c r="T113" i="10"/>
  <c r="S113" i="10"/>
  <c r="R113" i="10"/>
  <c r="B113" i="10"/>
  <c r="W112" i="10"/>
  <c r="V112" i="10"/>
  <c r="U112" i="10"/>
  <c r="T112" i="10"/>
  <c r="S112" i="10"/>
  <c r="R112" i="10"/>
  <c r="B112" i="10"/>
  <c r="W111" i="10"/>
  <c r="V111" i="10"/>
  <c r="U111" i="10"/>
  <c r="T111" i="10"/>
  <c r="S111" i="10"/>
  <c r="R111" i="10"/>
  <c r="B111" i="10"/>
  <c r="W110" i="10"/>
  <c r="V110" i="10"/>
  <c r="U110" i="10"/>
  <c r="T110" i="10"/>
  <c r="S110" i="10"/>
  <c r="R110" i="10"/>
  <c r="B110" i="10"/>
  <c r="W109" i="10"/>
  <c r="V109" i="10"/>
  <c r="U109" i="10"/>
  <c r="T109" i="10"/>
  <c r="S109" i="10"/>
  <c r="R109" i="10"/>
  <c r="B109" i="10"/>
  <c r="W108" i="10"/>
  <c r="V108" i="10"/>
  <c r="U108" i="10"/>
  <c r="T108" i="10"/>
  <c r="S108" i="10"/>
  <c r="R108" i="10"/>
  <c r="B108" i="10"/>
  <c r="W107" i="10"/>
  <c r="V107" i="10"/>
  <c r="U107" i="10"/>
  <c r="T107" i="10"/>
  <c r="S107" i="10"/>
  <c r="R107" i="10"/>
  <c r="B107" i="10"/>
  <c r="W106" i="10"/>
  <c r="V106" i="10"/>
  <c r="U106" i="10"/>
  <c r="T106" i="10"/>
  <c r="S106" i="10"/>
  <c r="R106" i="10"/>
  <c r="B106" i="10"/>
  <c r="W105" i="10"/>
  <c r="V105" i="10"/>
  <c r="U105" i="10"/>
  <c r="T105" i="10"/>
  <c r="S105" i="10"/>
  <c r="R105" i="10"/>
  <c r="B105" i="10"/>
  <c r="W104" i="10"/>
  <c r="V104" i="10"/>
  <c r="U104" i="10"/>
  <c r="T104" i="10"/>
  <c r="S104" i="10"/>
  <c r="R104" i="10"/>
  <c r="B104" i="10"/>
  <c r="W103" i="10"/>
  <c r="V103" i="10"/>
  <c r="U103" i="10"/>
  <c r="T103" i="10"/>
  <c r="S103" i="10"/>
  <c r="R103" i="10"/>
  <c r="B103" i="10"/>
  <c r="W102" i="10"/>
  <c r="V102" i="10"/>
  <c r="U102" i="10"/>
  <c r="T102" i="10"/>
  <c r="S102" i="10"/>
  <c r="R102" i="10"/>
  <c r="B102" i="10"/>
  <c r="W101" i="10"/>
  <c r="V101" i="10"/>
  <c r="U101" i="10"/>
  <c r="T101" i="10"/>
  <c r="S101" i="10"/>
  <c r="R101" i="10"/>
  <c r="B101" i="10"/>
  <c r="W100" i="10"/>
  <c r="V100" i="10"/>
  <c r="U100" i="10"/>
  <c r="T100" i="10"/>
  <c r="S100" i="10"/>
  <c r="R100" i="10"/>
  <c r="B100" i="10"/>
  <c r="W99" i="10"/>
  <c r="V99" i="10"/>
  <c r="U99" i="10"/>
  <c r="T99" i="10"/>
  <c r="S99" i="10"/>
  <c r="R99" i="10"/>
  <c r="B99" i="10"/>
  <c r="W98" i="10"/>
  <c r="V98" i="10"/>
  <c r="U98" i="10"/>
  <c r="T98" i="10"/>
  <c r="S98" i="10"/>
  <c r="R98" i="10"/>
  <c r="B98" i="10"/>
  <c r="W97" i="10"/>
  <c r="V97" i="10"/>
  <c r="U97" i="10"/>
  <c r="T97" i="10"/>
  <c r="S97" i="10"/>
  <c r="R97" i="10"/>
  <c r="B97" i="10"/>
  <c r="W96" i="10"/>
  <c r="V96" i="10"/>
  <c r="U96" i="10"/>
  <c r="T96" i="10"/>
  <c r="S96" i="10"/>
  <c r="R96" i="10"/>
  <c r="B96" i="10"/>
  <c r="W95" i="10"/>
  <c r="V95" i="10"/>
  <c r="U95" i="10"/>
  <c r="T95" i="10"/>
  <c r="S95" i="10"/>
  <c r="R95" i="10"/>
  <c r="B95" i="10"/>
  <c r="W94" i="10"/>
  <c r="V94" i="10"/>
  <c r="U94" i="10"/>
  <c r="T94" i="10"/>
  <c r="S94" i="10"/>
  <c r="R94" i="10"/>
  <c r="B94" i="10"/>
  <c r="W93" i="10"/>
  <c r="V93" i="10"/>
  <c r="U93" i="10"/>
  <c r="T93" i="10"/>
  <c r="S93" i="10"/>
  <c r="R93" i="10"/>
  <c r="B93" i="10"/>
  <c r="W92" i="10"/>
  <c r="V92" i="10"/>
  <c r="U92" i="10"/>
  <c r="T92" i="10"/>
  <c r="S92" i="10"/>
  <c r="R92" i="10"/>
  <c r="B92" i="10"/>
  <c r="W91" i="10"/>
  <c r="V91" i="10"/>
  <c r="U91" i="10"/>
  <c r="T91" i="10"/>
  <c r="S91" i="10"/>
  <c r="R91" i="10"/>
  <c r="B91" i="10"/>
  <c r="W90" i="10"/>
  <c r="V90" i="10"/>
  <c r="U90" i="10"/>
  <c r="T90" i="10"/>
  <c r="S90" i="10"/>
  <c r="R90" i="10"/>
  <c r="B90" i="10"/>
  <c r="W89" i="10"/>
  <c r="V89" i="10"/>
  <c r="U89" i="10"/>
  <c r="T89" i="10"/>
  <c r="S89" i="10"/>
  <c r="R89" i="10"/>
  <c r="B89" i="10"/>
  <c r="W88" i="10"/>
  <c r="V88" i="10"/>
  <c r="U88" i="10"/>
  <c r="T88" i="10"/>
  <c r="S88" i="10"/>
  <c r="R88" i="10"/>
  <c r="B88" i="10"/>
  <c r="W87" i="10"/>
  <c r="V87" i="10"/>
  <c r="U87" i="10"/>
  <c r="T87" i="10"/>
  <c r="S87" i="10"/>
  <c r="R87" i="10"/>
  <c r="B87" i="10"/>
  <c r="W86" i="10"/>
  <c r="V86" i="10"/>
  <c r="U86" i="10"/>
  <c r="T86" i="10"/>
  <c r="S86" i="10"/>
  <c r="R86" i="10"/>
  <c r="B86" i="10"/>
  <c r="W85" i="10"/>
  <c r="V85" i="10"/>
  <c r="U85" i="10"/>
  <c r="T85" i="10"/>
  <c r="S85" i="10"/>
  <c r="R85" i="10"/>
  <c r="B85" i="10"/>
  <c r="W84" i="10"/>
  <c r="V84" i="10"/>
  <c r="U84" i="10"/>
  <c r="T84" i="10"/>
  <c r="S84" i="10"/>
  <c r="R84" i="10"/>
  <c r="B84" i="10"/>
  <c r="W83" i="10"/>
  <c r="V83" i="10"/>
  <c r="U83" i="10"/>
  <c r="T83" i="10"/>
  <c r="S83" i="10"/>
  <c r="R83" i="10"/>
  <c r="B83" i="10"/>
  <c r="W82" i="10"/>
  <c r="V82" i="10"/>
  <c r="U82" i="10"/>
  <c r="T82" i="10"/>
  <c r="S82" i="10"/>
  <c r="R82" i="10"/>
  <c r="B82" i="10"/>
  <c r="W81" i="10"/>
  <c r="V81" i="10"/>
  <c r="U81" i="10"/>
  <c r="T81" i="10"/>
  <c r="S81" i="10"/>
  <c r="R81" i="10"/>
  <c r="B81" i="10"/>
  <c r="W80" i="10"/>
  <c r="V80" i="10"/>
  <c r="U80" i="10"/>
  <c r="T80" i="10"/>
  <c r="S80" i="10"/>
  <c r="R80" i="10"/>
  <c r="B80" i="10"/>
  <c r="W79" i="10"/>
  <c r="V79" i="10"/>
  <c r="U79" i="10"/>
  <c r="T79" i="10"/>
  <c r="S79" i="10"/>
  <c r="R79" i="10"/>
  <c r="B79" i="10"/>
  <c r="W78" i="10"/>
  <c r="V78" i="10"/>
  <c r="U78" i="10"/>
  <c r="T78" i="10"/>
  <c r="S78" i="10"/>
  <c r="R78" i="10"/>
  <c r="B78" i="10"/>
  <c r="W77" i="10"/>
  <c r="V77" i="10"/>
  <c r="U77" i="10"/>
  <c r="T77" i="10"/>
  <c r="S77" i="10"/>
  <c r="R77" i="10"/>
  <c r="B77" i="10"/>
  <c r="W76" i="10"/>
  <c r="V76" i="10"/>
  <c r="U76" i="10"/>
  <c r="T76" i="10"/>
  <c r="S76" i="10"/>
  <c r="R76" i="10"/>
  <c r="B76" i="10"/>
  <c r="W75" i="10"/>
  <c r="V75" i="10"/>
  <c r="U75" i="10"/>
  <c r="T75" i="10"/>
  <c r="S75" i="10"/>
  <c r="R75" i="10"/>
  <c r="B75" i="10"/>
  <c r="W74" i="10"/>
  <c r="V74" i="10"/>
  <c r="U74" i="10"/>
  <c r="T74" i="10"/>
  <c r="S74" i="10"/>
  <c r="R74" i="10"/>
  <c r="B74" i="10"/>
  <c r="W73" i="10"/>
  <c r="V73" i="10"/>
  <c r="U73" i="10"/>
  <c r="T73" i="10"/>
  <c r="S73" i="10"/>
  <c r="R73" i="10"/>
  <c r="B73" i="10"/>
  <c r="W72" i="10"/>
  <c r="V72" i="10"/>
  <c r="U72" i="10"/>
  <c r="T72" i="10"/>
  <c r="S72" i="10"/>
  <c r="R72" i="10"/>
  <c r="B72" i="10"/>
  <c r="W71" i="10"/>
  <c r="V71" i="10"/>
  <c r="U71" i="10"/>
  <c r="T71" i="10"/>
  <c r="S71" i="10"/>
  <c r="R71" i="10"/>
  <c r="B71" i="10"/>
  <c r="W70" i="10"/>
  <c r="V70" i="10"/>
  <c r="U70" i="10"/>
  <c r="T70" i="10"/>
  <c r="S70" i="10"/>
  <c r="R70" i="10"/>
  <c r="B70" i="10"/>
  <c r="W69" i="10"/>
  <c r="V69" i="10"/>
  <c r="U69" i="10"/>
  <c r="T69" i="10"/>
  <c r="S69" i="10"/>
  <c r="R69" i="10"/>
  <c r="B69" i="10"/>
  <c r="W68" i="10"/>
  <c r="V68" i="10"/>
  <c r="U68" i="10"/>
  <c r="T68" i="10"/>
  <c r="S68" i="10"/>
  <c r="R68" i="10"/>
  <c r="B68" i="10"/>
  <c r="W67" i="10"/>
  <c r="V67" i="10"/>
  <c r="U67" i="10"/>
  <c r="T67" i="10"/>
  <c r="S67" i="10"/>
  <c r="R67" i="10"/>
  <c r="B67" i="10"/>
  <c r="W66" i="10"/>
  <c r="V66" i="10"/>
  <c r="U66" i="10"/>
  <c r="T66" i="10"/>
  <c r="S66" i="10"/>
  <c r="R66" i="10"/>
  <c r="B66" i="10"/>
  <c r="W65" i="10"/>
  <c r="V65" i="10"/>
  <c r="U65" i="10"/>
  <c r="T65" i="10"/>
  <c r="S65" i="10"/>
  <c r="R65" i="10"/>
  <c r="B65" i="10"/>
  <c r="W64" i="10"/>
  <c r="V64" i="10"/>
  <c r="U64" i="10"/>
  <c r="T64" i="10"/>
  <c r="S64" i="10"/>
  <c r="R64" i="10"/>
  <c r="B64" i="10"/>
  <c r="W63" i="10"/>
  <c r="V63" i="10"/>
  <c r="U63" i="10"/>
  <c r="T63" i="10"/>
  <c r="S63" i="10"/>
  <c r="R63" i="10"/>
  <c r="B63" i="10"/>
  <c r="W62" i="10"/>
  <c r="V62" i="10"/>
  <c r="U62" i="10"/>
  <c r="T62" i="10"/>
  <c r="S62" i="10"/>
  <c r="R62" i="10"/>
  <c r="B62" i="10"/>
  <c r="W61" i="10"/>
  <c r="V61" i="10"/>
  <c r="U61" i="10"/>
  <c r="T61" i="10"/>
  <c r="S61" i="10"/>
  <c r="R61" i="10"/>
  <c r="B61" i="10"/>
  <c r="W60" i="10"/>
  <c r="V60" i="10"/>
  <c r="U60" i="10"/>
  <c r="T60" i="10"/>
  <c r="S60" i="10"/>
  <c r="R60" i="10"/>
  <c r="B60" i="10"/>
  <c r="W59" i="10"/>
  <c r="V59" i="10"/>
  <c r="U59" i="10"/>
  <c r="T59" i="10"/>
  <c r="S59" i="10"/>
  <c r="R59" i="10"/>
  <c r="B59" i="10"/>
  <c r="W58" i="10"/>
  <c r="V58" i="10"/>
  <c r="U58" i="10"/>
  <c r="T58" i="10"/>
  <c r="S58" i="10"/>
  <c r="R58" i="10"/>
  <c r="B58" i="10"/>
  <c r="W57" i="10"/>
  <c r="V57" i="10"/>
  <c r="U57" i="10"/>
  <c r="T57" i="10"/>
  <c r="S57" i="10"/>
  <c r="R57" i="10"/>
  <c r="B57" i="10"/>
  <c r="W56" i="10"/>
  <c r="V56" i="10"/>
  <c r="U56" i="10"/>
  <c r="T56" i="10"/>
  <c r="S56" i="10"/>
  <c r="R56" i="10"/>
  <c r="B56" i="10"/>
  <c r="W55" i="10"/>
  <c r="V55" i="10"/>
  <c r="U55" i="10"/>
  <c r="T55" i="10"/>
  <c r="S55" i="10"/>
  <c r="R55" i="10"/>
  <c r="B55" i="10"/>
  <c r="W54" i="10"/>
  <c r="V54" i="10"/>
  <c r="U54" i="10"/>
  <c r="T54" i="10"/>
  <c r="S54" i="10"/>
  <c r="R54" i="10"/>
  <c r="B54" i="10"/>
  <c r="W53" i="10"/>
  <c r="V53" i="10"/>
  <c r="U53" i="10"/>
  <c r="T53" i="10"/>
  <c r="S53" i="10"/>
  <c r="R53" i="10"/>
  <c r="B53" i="10"/>
  <c r="W52" i="10"/>
  <c r="V52" i="10"/>
  <c r="U52" i="10"/>
  <c r="T52" i="10"/>
  <c r="S52" i="10"/>
  <c r="R52" i="10"/>
  <c r="B52" i="10"/>
  <c r="W51" i="10"/>
  <c r="V51" i="10"/>
  <c r="U51" i="10"/>
  <c r="T51" i="10"/>
  <c r="S51" i="10"/>
  <c r="R51" i="10"/>
  <c r="B51" i="10"/>
  <c r="W50" i="10"/>
  <c r="V50" i="10"/>
  <c r="U50" i="10"/>
  <c r="T50" i="10"/>
  <c r="S50" i="10"/>
  <c r="R50" i="10"/>
  <c r="B50" i="10"/>
  <c r="W49" i="10"/>
  <c r="V49" i="10"/>
  <c r="U49" i="10"/>
  <c r="T49" i="10"/>
  <c r="S49" i="10"/>
  <c r="R49" i="10"/>
  <c r="B49" i="10"/>
  <c r="W48" i="10"/>
  <c r="V48" i="10"/>
  <c r="U48" i="10"/>
  <c r="T48" i="10"/>
  <c r="S48" i="10"/>
  <c r="R48" i="10"/>
  <c r="B48" i="10"/>
  <c r="W47" i="10"/>
  <c r="V47" i="10"/>
  <c r="U47" i="10"/>
  <c r="T47" i="10"/>
  <c r="S47" i="10"/>
  <c r="R47" i="10"/>
  <c r="B47" i="10"/>
  <c r="W46" i="10"/>
  <c r="V46" i="10"/>
  <c r="U46" i="10"/>
  <c r="T46" i="10"/>
  <c r="S46" i="10"/>
  <c r="R46" i="10"/>
  <c r="B46" i="10"/>
  <c r="W45" i="10"/>
  <c r="V45" i="10"/>
  <c r="U45" i="10"/>
  <c r="T45" i="10"/>
  <c r="S45" i="10"/>
  <c r="R45" i="10"/>
  <c r="B45" i="10"/>
  <c r="W44" i="10"/>
  <c r="V44" i="10"/>
  <c r="U44" i="10"/>
  <c r="T44" i="10"/>
  <c r="S44" i="10"/>
  <c r="R44" i="10"/>
  <c r="B44" i="10"/>
  <c r="W43" i="10"/>
  <c r="V43" i="10"/>
  <c r="U43" i="10"/>
  <c r="T43" i="10"/>
  <c r="S43" i="10"/>
  <c r="R43" i="10"/>
  <c r="B43" i="10"/>
  <c r="W42" i="10"/>
  <c r="V42" i="10"/>
  <c r="U42" i="10"/>
  <c r="T42" i="10"/>
  <c r="S42" i="10"/>
  <c r="R42" i="10"/>
  <c r="B42" i="10"/>
  <c r="W41" i="10"/>
  <c r="V41" i="10"/>
  <c r="U41" i="10"/>
  <c r="T41" i="10"/>
  <c r="S41" i="10"/>
  <c r="R41" i="10"/>
  <c r="B41" i="10"/>
  <c r="W40" i="10"/>
  <c r="V40" i="10"/>
  <c r="U40" i="10"/>
  <c r="T40" i="10"/>
  <c r="S40" i="10"/>
  <c r="R40" i="10"/>
  <c r="B40" i="10"/>
  <c r="W39" i="10"/>
  <c r="V39" i="10"/>
  <c r="U39" i="10"/>
  <c r="T39" i="10"/>
  <c r="S39" i="10"/>
  <c r="R39" i="10"/>
  <c r="B39" i="10"/>
  <c r="W38" i="10"/>
  <c r="V38" i="10"/>
  <c r="U38" i="10"/>
  <c r="T38" i="10"/>
  <c r="S38" i="10"/>
  <c r="R38" i="10"/>
  <c r="B38" i="10"/>
  <c r="W37" i="10"/>
  <c r="V37" i="10"/>
  <c r="U37" i="10"/>
  <c r="T37" i="10"/>
  <c r="S37" i="10"/>
  <c r="R37" i="10"/>
  <c r="B37" i="10"/>
  <c r="W36" i="10"/>
  <c r="V36" i="10"/>
  <c r="U36" i="10"/>
  <c r="T36" i="10"/>
  <c r="S36" i="10"/>
  <c r="R36" i="10"/>
  <c r="B36" i="10"/>
  <c r="W35" i="10"/>
  <c r="V35" i="10"/>
  <c r="U35" i="10"/>
  <c r="T35" i="10"/>
  <c r="S35" i="10"/>
  <c r="R35" i="10"/>
  <c r="B35" i="10"/>
  <c r="W34" i="10"/>
  <c r="V34" i="10"/>
  <c r="U34" i="10"/>
  <c r="T34" i="10"/>
  <c r="S34" i="10"/>
  <c r="R34" i="10"/>
  <c r="B34" i="10"/>
  <c r="W33" i="10"/>
  <c r="V33" i="10"/>
  <c r="U33" i="10"/>
  <c r="T33" i="10"/>
  <c r="S33" i="10"/>
  <c r="R33" i="10"/>
  <c r="B33" i="10"/>
  <c r="W32" i="10"/>
  <c r="V32" i="10"/>
  <c r="U32" i="10"/>
  <c r="T32" i="10"/>
  <c r="S32" i="10"/>
  <c r="R32" i="10"/>
  <c r="B32" i="10"/>
  <c r="W31" i="10"/>
  <c r="V31" i="10"/>
  <c r="U31" i="10"/>
  <c r="T31" i="10"/>
  <c r="S31" i="10"/>
  <c r="R31" i="10"/>
  <c r="B31" i="10"/>
  <c r="BA30" i="10"/>
  <c r="BA43" i="10" s="1"/>
  <c r="AE30" i="10"/>
  <c r="AE43" i="10" s="1"/>
  <c r="W30" i="10"/>
  <c r="V30" i="10"/>
  <c r="U30" i="10"/>
  <c r="T30" i="10"/>
  <c r="S30" i="10"/>
  <c r="R30" i="10"/>
  <c r="B30" i="10"/>
  <c r="W29" i="10"/>
  <c r="V29" i="10"/>
  <c r="U29" i="10"/>
  <c r="T29" i="10"/>
  <c r="S29" i="10"/>
  <c r="R29" i="10"/>
  <c r="B29" i="10"/>
  <c r="W28" i="10"/>
  <c r="V28" i="10"/>
  <c r="U28" i="10"/>
  <c r="T28" i="10"/>
  <c r="S28" i="10"/>
  <c r="R28" i="10"/>
  <c r="B28" i="10"/>
  <c r="W27" i="10"/>
  <c r="V27" i="10"/>
  <c r="U27" i="10"/>
  <c r="T27" i="10"/>
  <c r="S27" i="10"/>
  <c r="R27" i="10"/>
  <c r="B27" i="10"/>
  <c r="AP26" i="10"/>
  <c r="AP40" i="10" s="1"/>
  <c r="W26" i="10"/>
  <c r="V26" i="10"/>
  <c r="U26" i="10"/>
  <c r="T26" i="10"/>
  <c r="S26" i="10"/>
  <c r="R26" i="10"/>
  <c r="B26" i="10"/>
  <c r="W25" i="10"/>
  <c r="V25" i="10"/>
  <c r="U25" i="10"/>
  <c r="T25" i="10"/>
  <c r="S25" i="10"/>
  <c r="R25" i="10"/>
  <c r="B25" i="10"/>
  <c r="W24" i="10"/>
  <c r="V24" i="10"/>
  <c r="U24" i="10"/>
  <c r="T24" i="10"/>
  <c r="S24" i="10"/>
  <c r="R24" i="10"/>
  <c r="B24" i="10"/>
  <c r="W23" i="10"/>
  <c r="V23" i="10"/>
  <c r="U23" i="10"/>
  <c r="T23" i="10"/>
  <c r="S23" i="10"/>
  <c r="R23" i="10"/>
  <c r="B23" i="10"/>
  <c r="W22" i="10"/>
  <c r="V22" i="10"/>
  <c r="U22" i="10"/>
  <c r="T22" i="10"/>
  <c r="S22" i="10"/>
  <c r="R22" i="10"/>
  <c r="B22" i="10"/>
  <c r="W21" i="10"/>
  <c r="V21" i="10"/>
  <c r="U21" i="10"/>
  <c r="T21" i="10"/>
  <c r="S21" i="10"/>
  <c r="R21" i="10"/>
  <c r="B21" i="10"/>
  <c r="W20" i="10"/>
  <c r="V20" i="10"/>
  <c r="U20" i="10"/>
  <c r="T20" i="10"/>
  <c r="S20" i="10"/>
  <c r="R20" i="10"/>
  <c r="B20" i="10"/>
  <c r="W19" i="10"/>
  <c r="V19" i="10"/>
  <c r="U19" i="10"/>
  <c r="T19" i="10"/>
  <c r="S19" i="10"/>
  <c r="R19" i="10"/>
  <c r="B19" i="10"/>
  <c r="W18" i="10"/>
  <c r="V18" i="10"/>
  <c r="U18" i="10"/>
  <c r="T18" i="10"/>
  <c r="S18" i="10"/>
  <c r="R18" i="10"/>
  <c r="B18" i="10"/>
  <c r="W17" i="10"/>
  <c r="V17" i="10"/>
  <c r="U17" i="10"/>
  <c r="T17" i="10"/>
  <c r="S17" i="10"/>
  <c r="R17" i="10"/>
  <c r="B17" i="10"/>
  <c r="W16" i="10"/>
  <c r="V16" i="10"/>
  <c r="U16" i="10"/>
  <c r="T16" i="10"/>
  <c r="S16" i="10"/>
  <c r="R16" i="10"/>
  <c r="B16" i="10"/>
  <c r="W15" i="10"/>
  <c r="V15" i="10"/>
  <c r="U15" i="10"/>
  <c r="T15" i="10"/>
  <c r="S15" i="10"/>
  <c r="R15" i="10"/>
  <c r="B15" i="10"/>
  <c r="BG14" i="10"/>
  <c r="AY62" i="10" s="1"/>
  <c r="BF14" i="10"/>
  <c r="AU14" i="10"/>
  <c r="AV14" i="10" s="1"/>
  <c r="W14" i="10"/>
  <c r="V14" i="10"/>
  <c r="U14" i="10"/>
  <c r="T14" i="10"/>
  <c r="S14" i="10"/>
  <c r="R14" i="10"/>
  <c r="B14" i="10"/>
  <c r="W13" i="10"/>
  <c r="V13" i="10"/>
  <c r="U13" i="10"/>
  <c r="T13" i="10"/>
  <c r="S13" i="10"/>
  <c r="R13" i="10"/>
  <c r="B13" i="10"/>
  <c r="BD12" i="10"/>
  <c r="W12" i="10"/>
  <c r="V12" i="10"/>
  <c r="U12" i="10"/>
  <c r="T12" i="10"/>
  <c r="S12" i="10"/>
  <c r="R12" i="10"/>
  <c r="B12" i="10"/>
  <c r="BG11" i="10"/>
  <c r="AY59" i="10" s="1"/>
  <c r="BF11" i="10"/>
  <c r="AU11" i="10"/>
  <c r="AV11" i="10" s="1"/>
  <c r="AJ11" i="10"/>
  <c r="AI11" i="10"/>
  <c r="W11" i="10"/>
  <c r="V11" i="10"/>
  <c r="U11" i="10"/>
  <c r="T11" i="10"/>
  <c r="S11" i="10"/>
  <c r="R11" i="10"/>
  <c r="B11" i="10"/>
  <c r="AP10" i="10" s="1"/>
  <c r="BG10" i="10"/>
  <c r="AY58" i="10" s="1"/>
  <c r="W10" i="10"/>
  <c r="V10" i="10"/>
  <c r="U10" i="10"/>
  <c r="T10" i="10"/>
  <c r="S10" i="10"/>
  <c r="R10" i="10"/>
  <c r="B10" i="10"/>
  <c r="AD33" i="10" s="1"/>
  <c r="W9" i="10"/>
  <c r="V9" i="10"/>
  <c r="U9" i="10"/>
  <c r="T9" i="10"/>
  <c r="S9" i="10"/>
  <c r="R9" i="10"/>
  <c r="B9" i="10"/>
  <c r="W8" i="10"/>
  <c r="V8" i="10"/>
  <c r="U8" i="10"/>
  <c r="T8" i="10"/>
  <c r="S8" i="10"/>
  <c r="R8" i="10"/>
  <c r="B8" i="10"/>
  <c r="W7" i="10"/>
  <c r="V7" i="10"/>
  <c r="U7" i="10"/>
  <c r="T7" i="10"/>
  <c r="S7" i="10"/>
  <c r="R7" i="10"/>
  <c r="B7" i="10"/>
  <c r="W6" i="10"/>
  <c r="V6" i="10"/>
  <c r="U6" i="10"/>
  <c r="T6" i="10"/>
  <c r="S6" i="10"/>
  <c r="R6" i="10"/>
  <c r="B6" i="10"/>
  <c r="W5" i="10"/>
  <c r="V5" i="10"/>
  <c r="U5" i="10"/>
  <c r="T5" i="10"/>
  <c r="S5" i="10"/>
  <c r="R5" i="10"/>
  <c r="B5" i="10"/>
  <c r="BD8" i="10" s="1"/>
  <c r="W4" i="10"/>
  <c r="V4" i="10"/>
  <c r="U4" i="10"/>
  <c r="T4" i="10"/>
  <c r="S4" i="10"/>
  <c r="R4" i="10"/>
  <c r="B4" i="10"/>
  <c r="W3" i="10"/>
  <c r="V3" i="10"/>
  <c r="U3" i="10"/>
  <c r="T3" i="10"/>
  <c r="S3" i="10"/>
  <c r="R3" i="10"/>
  <c r="B3" i="10"/>
  <c r="AZ30" i="10" s="1"/>
  <c r="AY30" i="10" s="1"/>
  <c r="AZ43" i="10" s="1"/>
  <c r="O24" i="11" l="1"/>
  <c r="X53" i="11"/>
  <c r="Y61" i="11"/>
  <c r="T23" i="11"/>
  <c r="O21" i="11"/>
  <c r="O17" i="11"/>
  <c r="T22" i="11"/>
  <c r="O22" i="11"/>
  <c r="N25" i="11"/>
  <c r="R44" i="11"/>
  <c r="AP46" i="10"/>
  <c r="AO9" i="10"/>
  <c r="AS12" i="10"/>
  <c r="AC8" i="10"/>
  <c r="AO8" i="10"/>
  <c r="AZ8" i="10"/>
  <c r="AD9" i="10"/>
  <c r="AP9" i="10"/>
  <c r="BA9" i="10"/>
  <c r="AE10" i="10"/>
  <c r="AQ10" i="10"/>
  <c r="AH12" i="10"/>
  <c r="AT12" i="10"/>
  <c r="BE12" i="10"/>
  <c r="AD28" i="10"/>
  <c r="AZ28" i="10"/>
  <c r="AP29" i="10"/>
  <c r="AO32" i="10"/>
  <c r="AN32" i="10" s="1"/>
  <c r="AO45" i="10" s="1"/>
  <c r="AE33" i="10"/>
  <c r="AC33" i="10" s="1"/>
  <c r="AD48" i="10" s="1"/>
  <c r="BA33" i="10"/>
  <c r="AC7" i="10"/>
  <c r="AO7" i="10"/>
  <c r="AZ7" i="10"/>
  <c r="AD8" i="10"/>
  <c r="AP8" i="10"/>
  <c r="BA8" i="10"/>
  <c r="AE9" i="10"/>
  <c r="AQ9" i="10"/>
  <c r="BB9" i="10"/>
  <c r="AF10" i="10"/>
  <c r="AR10" i="10"/>
  <c r="AO27" i="10"/>
  <c r="AE28" i="10"/>
  <c r="BA28" i="10"/>
  <c r="AD31" i="10"/>
  <c r="AZ31" i="10"/>
  <c r="AP32" i="10"/>
  <c r="AD7" i="10"/>
  <c r="AP7" i="10"/>
  <c r="BA7" i="10"/>
  <c r="AE8" i="10"/>
  <c r="AQ8" i="10"/>
  <c r="BB8" i="10"/>
  <c r="AF9" i="10"/>
  <c r="AR9" i="10"/>
  <c r="BC9" i="10"/>
  <c r="AG10" i="10"/>
  <c r="AS10" i="10"/>
  <c r="AC13" i="10"/>
  <c r="AO13" i="10"/>
  <c r="AU13" i="10" s="1"/>
  <c r="AV13" i="10" s="1"/>
  <c r="AN61" i="10" s="1"/>
  <c r="AZ13" i="10"/>
  <c r="AD26" i="10"/>
  <c r="AZ26" i="10"/>
  <c r="AP27" i="10"/>
  <c r="AP34" i="10" s="1"/>
  <c r="AO30" i="10"/>
  <c r="AE31" i="10"/>
  <c r="BA31" i="10"/>
  <c r="AZ9" i="10"/>
  <c r="BF9" i="10" s="1"/>
  <c r="BG9" i="10" s="1"/>
  <c r="AY57" i="10" s="1"/>
  <c r="AG12" i="10"/>
  <c r="AE7" i="10"/>
  <c r="AQ7" i="10"/>
  <c r="BB7" i="10"/>
  <c r="AF8" i="10"/>
  <c r="AR8" i="10"/>
  <c r="BC8" i="10"/>
  <c r="AG9" i="10"/>
  <c r="AS9" i="10"/>
  <c r="BD9" i="10"/>
  <c r="AH10" i="10"/>
  <c r="AT10" i="10"/>
  <c r="AC12" i="10"/>
  <c r="AO12" i="10"/>
  <c r="AZ12" i="10"/>
  <c r="AD13" i="10"/>
  <c r="AP13" i="10"/>
  <c r="BA13" i="10"/>
  <c r="AE26" i="10"/>
  <c r="BA26" i="10"/>
  <c r="AD29" i="10"/>
  <c r="AZ29" i="10"/>
  <c r="AP30" i="10"/>
  <c r="AO33" i="10"/>
  <c r="AN33" i="10" s="1"/>
  <c r="AO48" i="10" s="1"/>
  <c r="AH13" i="10"/>
  <c r="AZ33" i="10"/>
  <c r="AY33" i="10" s="1"/>
  <c r="AZ48" i="10" s="1"/>
  <c r="AR7" i="10"/>
  <c r="AS8" i="10"/>
  <c r="AH9" i="10"/>
  <c r="AT9" i="10"/>
  <c r="BE9" i="10"/>
  <c r="AD12" i="10"/>
  <c r="AP12" i="10"/>
  <c r="BA12" i="10"/>
  <c r="AE13" i="10"/>
  <c r="AQ13" i="10"/>
  <c r="BB13" i="10"/>
  <c r="AO28" i="10"/>
  <c r="AE29" i="10"/>
  <c r="BA29" i="10"/>
  <c r="AD32" i="10"/>
  <c r="AZ32" i="10"/>
  <c r="AP33" i="10"/>
  <c r="AC9" i="10"/>
  <c r="AD10" i="10"/>
  <c r="AT13" i="10"/>
  <c r="AO29" i="10"/>
  <c r="AN29" i="10" s="1"/>
  <c r="AO41" i="10" s="1"/>
  <c r="BC7" i="10"/>
  <c r="AG8" i="10"/>
  <c r="AG7" i="10"/>
  <c r="AS7" i="10"/>
  <c r="BD7" i="10"/>
  <c r="AH8" i="10"/>
  <c r="AT8" i="10"/>
  <c r="BE8" i="10"/>
  <c r="AE12" i="10"/>
  <c r="AQ12" i="10"/>
  <c r="BB12" i="10"/>
  <c r="AF13" i="10"/>
  <c r="AR13" i="10"/>
  <c r="BC13" i="10"/>
  <c r="AD27" i="10"/>
  <c r="AC27" i="10" s="1"/>
  <c r="AD47" i="10" s="1"/>
  <c r="AZ27" i="10"/>
  <c r="AY27" i="10" s="1"/>
  <c r="AZ47" i="10" s="1"/>
  <c r="AP28" i="10"/>
  <c r="AO31" i="10"/>
  <c r="AN31" i="10" s="1"/>
  <c r="AO46" i="10" s="1"/>
  <c r="AE32" i="10"/>
  <c r="BA32" i="10"/>
  <c r="BE13" i="10"/>
  <c r="AF7" i="10"/>
  <c r="AH7" i="10"/>
  <c r="AT7" i="10"/>
  <c r="BE7" i="10"/>
  <c r="AC10" i="10"/>
  <c r="AI10" i="10" s="1"/>
  <c r="AJ10" i="10" s="1"/>
  <c r="AC58" i="10" s="1"/>
  <c r="AO10" i="10"/>
  <c r="AU10" i="10" s="1"/>
  <c r="AV10" i="10" s="1"/>
  <c r="AN58" i="10" s="1"/>
  <c r="AF12" i="10"/>
  <c r="AR12" i="10"/>
  <c r="BC12" i="10"/>
  <c r="AG13" i="10"/>
  <c r="AS13" i="10"/>
  <c r="BD13" i="10"/>
  <c r="AO26" i="10"/>
  <c r="AE27" i="10"/>
  <c r="BA27" i="10"/>
  <c r="AD30" i="10"/>
  <c r="AC30" i="10" s="1"/>
  <c r="AD43" i="10" s="1"/>
  <c r="T17" i="11" l="1"/>
  <c r="O23" i="11"/>
  <c r="T18" i="11"/>
  <c r="T19" i="11"/>
  <c r="T20" i="11"/>
  <c r="O19" i="11"/>
  <c r="T25" i="11"/>
  <c r="T21" i="11"/>
  <c r="O20" i="11"/>
  <c r="O25" i="11" s="1"/>
  <c r="T24" i="11"/>
  <c r="O18" i="11"/>
  <c r="AP42" i="10"/>
  <c r="BA42" i="10"/>
  <c r="AE41" i="10"/>
  <c r="AP43" i="10"/>
  <c r="BF12" i="10"/>
  <c r="BG12" i="10" s="1"/>
  <c r="AY60" i="10" s="1"/>
  <c r="BA46" i="10"/>
  <c r="AI13" i="10"/>
  <c r="AJ13" i="10" s="1"/>
  <c r="AC61" i="10" s="1"/>
  <c r="AE42" i="10"/>
  <c r="AI8" i="10"/>
  <c r="AJ8" i="10" s="1"/>
  <c r="AC56" i="10" s="1"/>
  <c r="BA41" i="10"/>
  <c r="AY29" i="10"/>
  <c r="AZ41" i="10" s="1"/>
  <c r="AU12" i="10"/>
  <c r="AV12" i="10" s="1"/>
  <c r="AN60" i="10" s="1"/>
  <c r="AE46" i="10"/>
  <c r="AN27" i="10"/>
  <c r="AO47" i="10" s="1"/>
  <c r="AU8" i="10"/>
  <c r="AV8" i="10" s="1"/>
  <c r="AN56" i="10" s="1"/>
  <c r="AN28" i="10"/>
  <c r="AO42" i="10" s="1"/>
  <c r="AC29" i="10"/>
  <c r="AD41" i="10" s="1"/>
  <c r="AI12" i="10"/>
  <c r="AJ12" i="10" s="1"/>
  <c r="AC60" i="10" s="1"/>
  <c r="AN30" i="10"/>
  <c r="AO43" i="10" s="1"/>
  <c r="BF7" i="10"/>
  <c r="BG7" i="10" s="1"/>
  <c r="AY55" i="10" s="1"/>
  <c r="AP41" i="10"/>
  <c r="AI9" i="10"/>
  <c r="AJ9" i="10" s="1"/>
  <c r="AC57" i="10" s="1"/>
  <c r="BA40" i="10"/>
  <c r="BA34" i="10"/>
  <c r="AP47" i="10"/>
  <c r="AU7" i="10"/>
  <c r="AV7" i="10" s="1"/>
  <c r="AN55" i="10" s="1"/>
  <c r="AY28" i="10"/>
  <c r="AZ42" i="10" s="1"/>
  <c r="AU9" i="10"/>
  <c r="AV9" i="10" s="1"/>
  <c r="AN57" i="10" s="1"/>
  <c r="BA47" i="10"/>
  <c r="BA45" i="10"/>
  <c r="AP48" i="10"/>
  <c r="AE34" i="10"/>
  <c r="AE40" i="10"/>
  <c r="AZ34" i="10"/>
  <c r="AY26" i="10"/>
  <c r="AP45" i="10"/>
  <c r="AI7" i="10"/>
  <c r="AJ7" i="10" s="1"/>
  <c r="AC55" i="10" s="1"/>
  <c r="AC28" i="10"/>
  <c r="AD42" i="10" s="1"/>
  <c r="AE47" i="10"/>
  <c r="AE45" i="10"/>
  <c r="AY32" i="10"/>
  <c r="AZ45" i="10" s="1"/>
  <c r="AD34" i="10"/>
  <c r="AC26" i="10"/>
  <c r="AY31" i="10"/>
  <c r="AZ46" i="10" s="1"/>
  <c r="BA48" i="10"/>
  <c r="AO49" i="10"/>
  <c r="AO34" i="10"/>
  <c r="AN26" i="10"/>
  <c r="AC32" i="10"/>
  <c r="AD45" i="10" s="1"/>
  <c r="AD49" i="10" s="1"/>
  <c r="AQ46" i="10" s="1"/>
  <c r="AO60" i="10" s="1"/>
  <c r="BF13" i="10"/>
  <c r="BG13" i="10" s="1"/>
  <c r="AY61" i="10" s="1"/>
  <c r="AC31" i="10"/>
  <c r="AD46" i="10" s="1"/>
  <c r="AE48" i="10"/>
  <c r="BF8" i="10"/>
  <c r="BG8" i="10" s="1"/>
  <c r="AY56" i="10" s="1"/>
  <c r="AC63" i="10" l="1"/>
  <c r="AQ48" i="10"/>
  <c r="AO62" i="10" s="1"/>
  <c r="AP62" i="10" s="1"/>
  <c r="AN63" i="10"/>
  <c r="AN34" i="10"/>
  <c r="AO40" i="10"/>
  <c r="AO44" i="10" s="1"/>
  <c r="AZ49" i="10"/>
  <c r="AP44" i="10"/>
  <c r="AF46" i="10"/>
  <c r="AD60" i="10" s="1"/>
  <c r="AF45" i="10"/>
  <c r="AD59" i="10" s="1"/>
  <c r="AE49" i="10"/>
  <c r="AF49" i="10" s="1"/>
  <c r="AQ45" i="10"/>
  <c r="AO59" i="10" s="1"/>
  <c r="AP49" i="10"/>
  <c r="AQ49" i="10" s="1"/>
  <c r="AQ47" i="10"/>
  <c r="AO61" i="10" s="1"/>
  <c r="AP61" i="10" s="1"/>
  <c r="AQ61" i="10" s="1"/>
  <c r="AY63" i="10"/>
  <c r="AE61" i="10"/>
  <c r="AF61" i="10" s="1"/>
  <c r="BA49" i="10"/>
  <c r="BB49" i="10" s="1"/>
  <c r="BB45" i="10"/>
  <c r="AZ59" i="10" s="1"/>
  <c r="AP60" i="10"/>
  <c r="AQ60" i="10" s="1"/>
  <c r="AN64" i="10"/>
  <c r="AZ40" i="10"/>
  <c r="AZ44" i="10" s="1"/>
  <c r="AY34" i="10"/>
  <c r="AE60" i="10"/>
  <c r="AF60" i="10" s="1"/>
  <c r="AC64" i="10"/>
  <c r="BB46" i="10"/>
  <c r="AZ60" i="10" s="1"/>
  <c r="AF48" i="10"/>
  <c r="AD62" i="10" s="1"/>
  <c r="AE62" i="10" s="1"/>
  <c r="BB34" i="10"/>
  <c r="BB48" i="10"/>
  <c r="AZ62" i="10" s="1"/>
  <c r="BA62" i="10" s="1"/>
  <c r="AF47" i="10"/>
  <c r="AD61" i="10" s="1"/>
  <c r="AE44" i="10"/>
  <c r="BB47" i="10"/>
  <c r="AZ61" i="10" s="1"/>
  <c r="BA61" i="10" s="1"/>
  <c r="BB61" i="10" s="1"/>
  <c r="BA44" i="10"/>
  <c r="BA60" i="10"/>
  <c r="BB60" i="10" s="1"/>
  <c r="AY64" i="10"/>
  <c r="AF34" i="10"/>
  <c r="AQ43" i="10"/>
  <c r="AO58" i="10" s="1"/>
  <c r="AP58" i="10" s="1"/>
  <c r="AQ58" i="10" s="1"/>
  <c r="AD40" i="10"/>
  <c r="AD44" i="10" s="1"/>
  <c r="AQ42" i="10" s="1"/>
  <c r="AO57" i="10" s="1"/>
  <c r="AP57" i="10" s="1"/>
  <c r="AQ57" i="10" s="1"/>
  <c r="AC34" i="10"/>
  <c r="BB44" i="10" l="1"/>
  <c r="BB42" i="10"/>
  <c r="AZ57" i="10" s="1"/>
  <c r="BA57" i="10" s="1"/>
  <c r="BB57" i="10" s="1"/>
  <c r="AZ64" i="10"/>
  <c r="BA59" i="10"/>
  <c r="BA64" i="10" s="1"/>
  <c r="AE59" i="10"/>
  <c r="AE64" i="10" s="1"/>
  <c r="AD64" i="10"/>
  <c r="AF41" i="10"/>
  <c r="AD56" i="10" s="1"/>
  <c r="AE56" i="10" s="1"/>
  <c r="AF56" i="10" s="1"/>
  <c r="AF44" i="10"/>
  <c r="AF42" i="10"/>
  <c r="AD57" i="10" s="1"/>
  <c r="AE57" i="10" s="1"/>
  <c r="AF57" i="10" s="1"/>
  <c r="AF40" i="10"/>
  <c r="AD55" i="10" s="1"/>
  <c r="AF64" i="10"/>
  <c r="AQ31" i="10"/>
  <c r="AQ26" i="10"/>
  <c r="AF30" i="10"/>
  <c r="BB30" i="10"/>
  <c r="AQ34" i="10"/>
  <c r="AQ30" i="10"/>
  <c r="AF26" i="10"/>
  <c r="AQ28" i="10"/>
  <c r="AF27" i="10"/>
  <c r="BB29" i="10"/>
  <c r="BB26" i="10"/>
  <c r="BB27" i="10"/>
  <c r="BB33" i="10"/>
  <c r="AF33" i="10"/>
  <c r="BB28" i="10"/>
  <c r="BB31" i="10"/>
  <c r="AF32" i="10"/>
  <c r="AF31" i="10"/>
  <c r="BB32" i="10"/>
  <c r="AF29" i="10"/>
  <c r="AF28" i="10"/>
  <c r="AQ27" i="10"/>
  <c r="AQ33" i="10"/>
  <c r="AQ32" i="10"/>
  <c r="AQ29" i="10"/>
  <c r="AQ44" i="10"/>
  <c r="AQ40" i="10"/>
  <c r="AO55" i="10" s="1"/>
  <c r="AF43" i="10"/>
  <c r="AD58" i="10" s="1"/>
  <c r="AE58" i="10" s="1"/>
  <c r="AF58" i="10" s="1"/>
  <c r="BB43" i="10"/>
  <c r="AZ58" i="10" s="1"/>
  <c r="BA58" i="10" s="1"/>
  <c r="BB58" i="10" s="1"/>
  <c r="AQ41" i="10"/>
  <c r="AO56" i="10" s="1"/>
  <c r="AP56" i="10" s="1"/>
  <c r="AQ56" i="10" s="1"/>
  <c r="BB64" i="10"/>
  <c r="BB41" i="10"/>
  <c r="AZ56" i="10" s="1"/>
  <c r="BA56" i="10" s="1"/>
  <c r="BB56" i="10" s="1"/>
  <c r="BB40" i="10"/>
  <c r="AZ55" i="10" s="1"/>
  <c r="AQ64" i="10"/>
  <c r="AP59" i="10"/>
  <c r="AP64" i="10" s="1"/>
  <c r="AO64" i="10"/>
  <c r="AD63" i="10" l="1"/>
  <c r="AE55" i="10"/>
  <c r="AZ63" i="10"/>
  <c r="BA55" i="10"/>
  <c r="AO63" i="10"/>
  <c r="AP55" i="10"/>
  <c r="AP63" i="10" l="1"/>
  <c r="AQ55" i="10"/>
  <c r="AQ63" i="10" s="1"/>
  <c r="BB55" i="10"/>
  <c r="BB63" i="10" s="1"/>
  <c r="BA63" i="10"/>
  <c r="AF55" i="10"/>
  <c r="AF63" i="10" s="1"/>
  <c r="AE63" i="10"/>
  <c r="B112" i="9" l="1"/>
  <c r="D112" i="9" s="1"/>
  <c r="V105" i="9"/>
  <c r="W105" i="9" s="1"/>
  <c r="U105" i="9"/>
  <c r="S105" i="9"/>
  <c r="C105" i="9"/>
  <c r="V104" i="9"/>
  <c r="W104" i="9" s="1"/>
  <c r="U104" i="9"/>
  <c r="S104" i="9"/>
  <c r="C104" i="9"/>
  <c r="V103" i="9"/>
  <c r="W103" i="9" s="1"/>
  <c r="U103" i="9"/>
  <c r="S103" i="9"/>
  <c r="C103" i="9"/>
  <c r="V102" i="9"/>
  <c r="U102" i="9"/>
  <c r="W102" i="9" s="1"/>
  <c r="S102" i="9"/>
  <c r="C102" i="9"/>
  <c r="W101" i="9"/>
  <c r="V101" i="9"/>
  <c r="U101" i="9"/>
  <c r="S101" i="9"/>
  <c r="C101" i="9"/>
  <c r="W100" i="9"/>
  <c r="V100" i="9"/>
  <c r="U100" i="9"/>
  <c r="S100" i="9"/>
  <c r="C100" i="9"/>
  <c r="V99" i="9"/>
  <c r="W99" i="9" s="1"/>
  <c r="U99" i="9"/>
  <c r="S99" i="9"/>
  <c r="C99" i="9"/>
  <c r="V98" i="9"/>
  <c r="W98" i="9" s="1"/>
  <c r="U98" i="9"/>
  <c r="S98" i="9"/>
  <c r="C98" i="9"/>
  <c r="V97" i="9"/>
  <c r="W97" i="9" s="1"/>
  <c r="U97" i="9"/>
  <c r="S97" i="9"/>
  <c r="C97" i="9"/>
  <c r="V96" i="9"/>
  <c r="U96" i="9"/>
  <c r="W96" i="9" s="1"/>
  <c r="S96" i="9"/>
  <c r="C96" i="9"/>
  <c r="V95" i="9"/>
  <c r="W95" i="9" s="1"/>
  <c r="U95" i="9"/>
  <c r="S95" i="9"/>
  <c r="C95" i="9"/>
  <c r="V94" i="9"/>
  <c r="U94" i="9"/>
  <c r="W94" i="9" s="1"/>
  <c r="S94" i="9"/>
  <c r="C94" i="9"/>
  <c r="W93" i="9"/>
  <c r="V93" i="9"/>
  <c r="U93" i="9"/>
  <c r="S93" i="9"/>
  <c r="C93" i="9"/>
  <c r="W92" i="9"/>
  <c r="V92" i="9"/>
  <c r="U92" i="9"/>
  <c r="S92" i="9"/>
  <c r="C92" i="9"/>
  <c r="V91" i="9"/>
  <c r="W91" i="9" s="1"/>
  <c r="U91" i="9"/>
  <c r="S91" i="9"/>
  <c r="C91" i="9"/>
  <c r="V90" i="9"/>
  <c r="W90" i="9" s="1"/>
  <c r="U90" i="9"/>
  <c r="S90" i="9"/>
  <c r="C90" i="9"/>
  <c r="V89" i="9"/>
  <c r="W89" i="9" s="1"/>
  <c r="U89" i="9"/>
  <c r="S89" i="9"/>
  <c r="C89" i="9"/>
  <c r="V88" i="9"/>
  <c r="U88" i="9"/>
  <c r="W88" i="9" s="1"/>
  <c r="S88" i="9"/>
  <c r="C88" i="9"/>
  <c r="V87" i="9"/>
  <c r="W87" i="9" s="1"/>
  <c r="U87" i="9"/>
  <c r="S87" i="9"/>
  <c r="C87" i="9"/>
  <c r="V86" i="9"/>
  <c r="U86" i="9"/>
  <c r="W86" i="9" s="1"/>
  <c r="S86" i="9"/>
  <c r="C86" i="9"/>
  <c r="W85" i="9"/>
  <c r="V85" i="9"/>
  <c r="U85" i="9"/>
  <c r="S85" i="9"/>
  <c r="C85" i="9"/>
  <c r="W84" i="9"/>
  <c r="V84" i="9"/>
  <c r="U84" i="9"/>
  <c r="S84" i="9"/>
  <c r="C84" i="9"/>
  <c r="W83" i="9"/>
  <c r="V83" i="9"/>
  <c r="U83" i="9"/>
  <c r="S83" i="9"/>
  <c r="C83" i="9"/>
  <c r="V82" i="9"/>
  <c r="W82" i="9" s="1"/>
  <c r="U82" i="9"/>
  <c r="S82" i="9"/>
  <c r="C82" i="9"/>
  <c r="V81" i="9"/>
  <c r="W81" i="9" s="1"/>
  <c r="U81" i="9"/>
  <c r="S81" i="9"/>
  <c r="C81" i="9"/>
  <c r="V80" i="9"/>
  <c r="W80" i="9" s="1"/>
  <c r="U80" i="9"/>
  <c r="S80" i="9"/>
  <c r="C80" i="9"/>
  <c r="V79" i="9"/>
  <c r="W79" i="9" s="1"/>
  <c r="U79" i="9"/>
  <c r="S79" i="9"/>
  <c r="C79" i="9"/>
  <c r="V78" i="9"/>
  <c r="U78" i="9"/>
  <c r="W78" i="9" s="1"/>
  <c r="S78" i="9"/>
  <c r="C78" i="9"/>
  <c r="W77" i="9"/>
  <c r="V77" i="9"/>
  <c r="U77" i="9"/>
  <c r="S77" i="9"/>
  <c r="C77" i="9"/>
  <c r="W76" i="9"/>
  <c r="V76" i="9"/>
  <c r="U76" i="9"/>
  <c r="S76" i="9"/>
  <c r="C76" i="9"/>
  <c r="W75" i="9"/>
  <c r="V75" i="9"/>
  <c r="U75" i="9"/>
  <c r="S75" i="9"/>
  <c r="C75" i="9"/>
  <c r="V74" i="9"/>
  <c r="W74" i="9" s="1"/>
  <c r="U74" i="9"/>
  <c r="S74" i="9"/>
  <c r="C74" i="9"/>
  <c r="V73" i="9"/>
  <c r="W73" i="9" s="1"/>
  <c r="U73" i="9"/>
  <c r="S73" i="9"/>
  <c r="C73" i="9"/>
  <c r="V72" i="9"/>
  <c r="W72" i="9" s="1"/>
  <c r="U72" i="9"/>
  <c r="S72" i="9"/>
  <c r="C72" i="9"/>
  <c r="V71" i="9"/>
  <c r="W71" i="9" s="1"/>
  <c r="U71" i="9"/>
  <c r="S71" i="9"/>
  <c r="C71" i="9"/>
  <c r="V70" i="9"/>
  <c r="U70" i="9"/>
  <c r="W70" i="9" s="1"/>
  <c r="S70" i="9"/>
  <c r="C70" i="9"/>
  <c r="W69" i="9"/>
  <c r="V69" i="9"/>
  <c r="U69" i="9"/>
  <c r="S69" i="9"/>
  <c r="C69" i="9"/>
  <c r="W68" i="9"/>
  <c r="V68" i="9"/>
  <c r="U68" i="9"/>
  <c r="S68" i="9"/>
  <c r="C68" i="9"/>
  <c r="V67" i="9"/>
  <c r="W67" i="9" s="1"/>
  <c r="U67" i="9"/>
  <c r="S67" i="9"/>
  <c r="C67" i="9"/>
  <c r="V66" i="9"/>
  <c r="W66" i="9" s="1"/>
  <c r="U66" i="9"/>
  <c r="S66" i="9"/>
  <c r="C66" i="9"/>
  <c r="V65" i="9"/>
  <c r="W65" i="9" s="1"/>
  <c r="U65" i="9"/>
  <c r="S65" i="9"/>
  <c r="C65" i="9"/>
  <c r="V64" i="9"/>
  <c r="U64" i="9"/>
  <c r="W64" i="9" s="1"/>
  <c r="S64" i="9"/>
  <c r="C64" i="9"/>
  <c r="V63" i="9"/>
  <c r="W63" i="9" s="1"/>
  <c r="U63" i="9"/>
  <c r="S63" i="9"/>
  <c r="C63" i="9"/>
  <c r="V62" i="9"/>
  <c r="U62" i="9"/>
  <c r="W62" i="9" s="1"/>
  <c r="S62" i="9"/>
  <c r="C62" i="9"/>
  <c r="W61" i="9"/>
  <c r="V61" i="9"/>
  <c r="U61" i="9"/>
  <c r="S61" i="9"/>
  <c r="C61" i="9"/>
  <c r="W60" i="9"/>
  <c r="V60" i="9"/>
  <c r="U60" i="9"/>
  <c r="S60" i="9"/>
  <c r="C60" i="9"/>
  <c r="V59" i="9"/>
  <c r="W59" i="9" s="1"/>
  <c r="U59" i="9"/>
  <c r="S59" i="9"/>
  <c r="C59" i="9"/>
  <c r="V58" i="9"/>
  <c r="W58" i="9" s="1"/>
  <c r="U58" i="9"/>
  <c r="S58" i="9"/>
  <c r="C58" i="9"/>
  <c r="V57" i="9"/>
  <c r="W57" i="9" s="1"/>
  <c r="U57" i="9"/>
  <c r="S57" i="9"/>
  <c r="C57" i="9"/>
  <c r="V56" i="9"/>
  <c r="V106" i="9" s="1"/>
  <c r="U56" i="9"/>
  <c r="W56" i="9" s="1"/>
  <c r="S56" i="9"/>
  <c r="C56" i="9"/>
  <c r="C106" i="9" s="1"/>
  <c r="U2" i="9"/>
  <c r="J1123" i="7"/>
  <c r="K1123" i="7" s="1"/>
  <c r="J1122" i="7"/>
  <c r="K1122" i="7" s="1"/>
  <c r="J1121" i="7"/>
  <c r="K1121" i="7" s="1"/>
  <c r="J1120" i="7"/>
  <c r="K1120" i="7" s="1"/>
  <c r="J1119" i="7"/>
  <c r="K1119" i="7" s="1"/>
  <c r="K1118" i="7"/>
  <c r="J1118" i="7"/>
  <c r="J1117" i="7"/>
  <c r="K1117" i="7" s="1"/>
  <c r="K1116" i="7"/>
  <c r="J1116" i="7"/>
  <c r="K1115" i="7"/>
  <c r="J1115" i="7"/>
  <c r="K1114" i="7"/>
  <c r="J1114" i="7"/>
  <c r="J1113" i="7"/>
  <c r="K1113" i="7" s="1"/>
  <c r="J1112" i="7"/>
  <c r="K1112" i="7" s="1"/>
  <c r="J1111" i="7"/>
  <c r="K1111" i="7" s="1"/>
  <c r="K1110" i="7"/>
  <c r="J1110" i="7"/>
  <c r="J1109" i="7"/>
  <c r="K1109" i="7" s="1"/>
  <c r="K1108" i="7"/>
  <c r="J1108" i="7"/>
  <c r="J1107" i="7"/>
  <c r="K1107" i="7" s="1"/>
  <c r="K1106" i="7"/>
  <c r="J1106" i="7"/>
  <c r="J1105" i="7"/>
  <c r="K1105" i="7" s="1"/>
  <c r="K1104" i="7"/>
  <c r="J1104" i="7"/>
  <c r="J1103" i="7"/>
  <c r="K1103" i="7" s="1"/>
  <c r="K1102" i="7"/>
  <c r="J1102" i="7"/>
  <c r="J1101" i="7"/>
  <c r="K1101" i="7" s="1"/>
  <c r="K1100" i="7"/>
  <c r="J1100" i="7"/>
  <c r="J1099" i="7"/>
  <c r="K1099" i="7" s="1"/>
  <c r="K1098" i="7"/>
  <c r="J1098" i="7"/>
  <c r="J1097" i="7"/>
  <c r="K1097" i="7" s="1"/>
  <c r="K1096" i="7"/>
  <c r="J1096" i="7"/>
  <c r="J1095" i="7"/>
  <c r="K1095" i="7" s="1"/>
  <c r="K1094" i="7"/>
  <c r="J1094" i="7"/>
  <c r="J1093" i="7"/>
  <c r="K1093" i="7" s="1"/>
  <c r="K1092" i="7"/>
  <c r="J1092" i="7"/>
  <c r="J1091" i="7"/>
  <c r="K1091" i="7" s="1"/>
  <c r="K1090" i="7"/>
  <c r="J1090" i="7"/>
  <c r="J1089" i="7"/>
  <c r="K1089" i="7" s="1"/>
  <c r="K1088" i="7"/>
  <c r="J1088" i="7"/>
  <c r="J1087" i="7"/>
  <c r="K1087" i="7" s="1"/>
  <c r="K1086" i="7"/>
  <c r="J1086" i="7"/>
  <c r="J1085" i="7"/>
  <c r="K1085" i="7" s="1"/>
  <c r="K1084" i="7"/>
  <c r="J1084" i="7"/>
  <c r="J1083" i="7"/>
  <c r="K1083" i="7" s="1"/>
  <c r="K1082" i="7"/>
  <c r="J1082" i="7"/>
  <c r="J1081" i="7"/>
  <c r="K1081" i="7" s="1"/>
  <c r="K1080" i="7"/>
  <c r="J1080" i="7"/>
  <c r="J1079" i="7"/>
  <c r="K1079" i="7" s="1"/>
  <c r="K1078" i="7"/>
  <c r="J1078" i="7"/>
  <c r="J1077" i="7"/>
  <c r="K1077" i="7" s="1"/>
  <c r="K1076" i="7"/>
  <c r="J1076" i="7"/>
  <c r="J1075" i="7"/>
  <c r="K1075" i="7" s="1"/>
  <c r="K1074" i="7"/>
  <c r="J1074" i="7"/>
  <c r="J1073" i="7"/>
  <c r="K1073" i="7" s="1"/>
  <c r="K1072" i="7"/>
  <c r="J1072" i="7"/>
  <c r="J1071" i="7"/>
  <c r="K1071" i="7" s="1"/>
  <c r="K1070" i="7"/>
  <c r="J1070" i="7"/>
  <c r="J1069" i="7"/>
  <c r="K1069" i="7" s="1"/>
  <c r="K1068" i="7"/>
  <c r="J1068" i="7"/>
  <c r="J1067" i="7"/>
  <c r="K1067" i="7" s="1"/>
  <c r="K1066" i="7"/>
  <c r="J1066" i="7"/>
  <c r="J1065" i="7"/>
  <c r="K1065" i="7" s="1"/>
  <c r="K1064" i="7"/>
  <c r="J1064" i="7"/>
  <c r="J1063" i="7"/>
  <c r="K1063" i="7" s="1"/>
  <c r="K1062" i="7"/>
  <c r="J1062" i="7"/>
  <c r="J1061" i="7"/>
  <c r="K1061" i="7" s="1"/>
  <c r="K1060" i="7"/>
  <c r="J1060" i="7"/>
  <c r="J1059" i="7"/>
  <c r="K1059" i="7" s="1"/>
  <c r="K1058" i="7"/>
  <c r="J1058" i="7"/>
  <c r="J1057" i="7"/>
  <c r="K1057" i="7" s="1"/>
  <c r="K1056" i="7"/>
  <c r="J1056" i="7"/>
  <c r="J1055" i="7"/>
  <c r="K1055" i="7" s="1"/>
  <c r="K1054" i="7"/>
  <c r="J1054" i="7"/>
  <c r="J1053" i="7"/>
  <c r="K1053" i="7" s="1"/>
  <c r="K1052" i="7"/>
  <c r="J1052" i="7"/>
  <c r="J1051" i="7"/>
  <c r="K1051" i="7" s="1"/>
  <c r="K1050" i="7"/>
  <c r="J1050" i="7"/>
  <c r="J1049" i="7"/>
  <c r="K1049" i="7" s="1"/>
  <c r="K1048" i="7"/>
  <c r="J1048" i="7"/>
  <c r="J1047" i="7"/>
  <c r="K1047" i="7" s="1"/>
  <c r="K1046" i="7"/>
  <c r="J1046" i="7"/>
  <c r="J1045" i="7"/>
  <c r="K1045" i="7" s="1"/>
  <c r="K1044" i="7"/>
  <c r="J1044" i="7"/>
  <c r="J1043" i="7"/>
  <c r="K1043" i="7" s="1"/>
  <c r="K1042" i="7"/>
  <c r="J1042" i="7"/>
  <c r="J1041" i="7"/>
  <c r="K1041" i="7" s="1"/>
  <c r="K1040" i="7"/>
  <c r="J1040" i="7"/>
  <c r="J1039" i="7"/>
  <c r="K1039" i="7" s="1"/>
  <c r="K1038" i="7"/>
  <c r="J1038" i="7"/>
  <c r="J1037" i="7"/>
  <c r="K1037" i="7" s="1"/>
  <c r="K1036" i="7"/>
  <c r="J1036" i="7"/>
  <c r="J1035" i="7"/>
  <c r="K1035" i="7" s="1"/>
  <c r="K1034" i="7"/>
  <c r="J1034" i="7"/>
  <c r="J1033" i="7"/>
  <c r="K1033" i="7" s="1"/>
  <c r="K1032" i="7"/>
  <c r="J1032" i="7"/>
  <c r="J1031" i="7"/>
  <c r="K1031" i="7" s="1"/>
  <c r="K1030" i="7"/>
  <c r="J1030" i="7"/>
  <c r="J1029" i="7"/>
  <c r="K1029" i="7" s="1"/>
  <c r="K1028" i="7"/>
  <c r="J1028" i="7"/>
  <c r="J1027" i="7"/>
  <c r="K1027" i="7" s="1"/>
  <c r="K1026" i="7"/>
  <c r="J1026" i="7"/>
  <c r="J1025" i="7"/>
  <c r="K1025" i="7" s="1"/>
  <c r="K1024" i="7"/>
  <c r="J1024" i="7"/>
  <c r="J1023" i="7"/>
  <c r="K1023" i="7" s="1"/>
  <c r="K1022" i="7"/>
  <c r="J1022" i="7"/>
  <c r="J1021" i="7"/>
  <c r="K1021" i="7" s="1"/>
  <c r="K1020" i="7"/>
  <c r="J1020" i="7"/>
  <c r="J1019" i="7"/>
  <c r="K1019" i="7" s="1"/>
  <c r="K1018" i="7"/>
  <c r="J1018" i="7"/>
  <c r="J1017" i="7"/>
  <c r="K1017" i="7" s="1"/>
  <c r="K1016" i="7"/>
  <c r="J1016" i="7"/>
  <c r="J1015" i="7"/>
  <c r="K1015" i="7" s="1"/>
  <c r="K1014" i="7"/>
  <c r="J1014" i="7"/>
  <c r="J1013" i="7"/>
  <c r="K1013" i="7" s="1"/>
  <c r="K1012" i="7"/>
  <c r="J1012" i="7"/>
  <c r="J1011" i="7"/>
  <c r="K1011" i="7" s="1"/>
  <c r="K1010" i="7"/>
  <c r="J1010" i="7"/>
  <c r="J1009" i="7"/>
  <c r="K1009" i="7" s="1"/>
  <c r="K1008" i="7"/>
  <c r="J1008" i="7"/>
  <c r="J1007" i="7"/>
  <c r="K1007" i="7" s="1"/>
  <c r="K1006" i="7"/>
  <c r="J1006" i="7"/>
  <c r="J1005" i="7"/>
  <c r="K1005" i="7" s="1"/>
  <c r="K1004" i="7"/>
  <c r="J1004" i="7"/>
  <c r="J1003" i="7"/>
  <c r="K1003" i="7" s="1"/>
  <c r="K1002" i="7"/>
  <c r="J1002" i="7"/>
  <c r="J1001" i="7"/>
  <c r="K1001" i="7" s="1"/>
  <c r="K1000" i="7"/>
  <c r="J1000" i="7"/>
  <c r="J999" i="7"/>
  <c r="K999" i="7" s="1"/>
  <c r="K998" i="7"/>
  <c r="J998" i="7"/>
  <c r="J997" i="7"/>
  <c r="K997" i="7" s="1"/>
  <c r="K996" i="7"/>
  <c r="J996" i="7"/>
  <c r="J995" i="7"/>
  <c r="K995" i="7" s="1"/>
  <c r="K994" i="7"/>
  <c r="J994" i="7"/>
  <c r="J993" i="7"/>
  <c r="K993" i="7" s="1"/>
  <c r="K992" i="7"/>
  <c r="J992" i="7"/>
  <c r="J991" i="7"/>
  <c r="K991" i="7" s="1"/>
  <c r="K990" i="7"/>
  <c r="J990" i="7"/>
  <c r="J989" i="7"/>
  <c r="K989" i="7" s="1"/>
  <c r="K988" i="7"/>
  <c r="J988" i="7"/>
  <c r="J987" i="7"/>
  <c r="K987" i="7" s="1"/>
  <c r="K986" i="7"/>
  <c r="J986" i="7"/>
  <c r="J985" i="7"/>
  <c r="K985" i="7" s="1"/>
  <c r="K984" i="7"/>
  <c r="J984" i="7"/>
  <c r="J983" i="7"/>
  <c r="K983" i="7" s="1"/>
  <c r="K982" i="7"/>
  <c r="J982" i="7"/>
  <c r="J981" i="7"/>
  <c r="K981" i="7" s="1"/>
  <c r="K980" i="7"/>
  <c r="J980" i="7"/>
  <c r="J979" i="7"/>
  <c r="K979" i="7" s="1"/>
  <c r="K978" i="7"/>
  <c r="J978" i="7"/>
  <c r="J977" i="7"/>
  <c r="K977" i="7" s="1"/>
  <c r="K976" i="7"/>
  <c r="J976" i="7"/>
  <c r="J975" i="7"/>
  <c r="K975" i="7" s="1"/>
  <c r="K974" i="7"/>
  <c r="J974" i="7"/>
  <c r="J973" i="7"/>
  <c r="K973" i="7" s="1"/>
  <c r="K972" i="7"/>
  <c r="J972" i="7"/>
  <c r="J971" i="7"/>
  <c r="K971" i="7" s="1"/>
  <c r="K970" i="7"/>
  <c r="J970" i="7"/>
  <c r="J969" i="7"/>
  <c r="K969" i="7" s="1"/>
  <c r="K968" i="7"/>
  <c r="J968" i="7"/>
  <c r="J967" i="7"/>
  <c r="K967" i="7" s="1"/>
  <c r="K966" i="7"/>
  <c r="J966" i="7"/>
  <c r="J965" i="7"/>
  <c r="K965" i="7" s="1"/>
  <c r="K964" i="7"/>
  <c r="J964" i="7"/>
  <c r="J963" i="7"/>
  <c r="K963" i="7" s="1"/>
  <c r="K962" i="7"/>
  <c r="J962" i="7"/>
  <c r="J961" i="7"/>
  <c r="K961" i="7" s="1"/>
  <c r="K960" i="7"/>
  <c r="J960" i="7"/>
  <c r="J959" i="7"/>
  <c r="K959" i="7" s="1"/>
  <c r="K958" i="7"/>
  <c r="J958" i="7"/>
  <c r="J957" i="7"/>
  <c r="K957" i="7" s="1"/>
  <c r="K956" i="7"/>
  <c r="J956" i="7"/>
  <c r="J955" i="7"/>
  <c r="K955" i="7" s="1"/>
  <c r="K954" i="7"/>
  <c r="J954" i="7"/>
  <c r="J953" i="7"/>
  <c r="K953" i="7" s="1"/>
  <c r="K952" i="7"/>
  <c r="J952" i="7"/>
  <c r="J951" i="7"/>
  <c r="K951" i="7" s="1"/>
  <c r="K950" i="7"/>
  <c r="J950" i="7"/>
  <c r="J949" i="7"/>
  <c r="K949" i="7" s="1"/>
  <c r="K948" i="7"/>
  <c r="J948" i="7"/>
  <c r="J947" i="7"/>
  <c r="K947" i="7" s="1"/>
  <c r="K946" i="7"/>
  <c r="J946" i="7"/>
  <c r="J945" i="7"/>
  <c r="K945" i="7" s="1"/>
  <c r="K944" i="7"/>
  <c r="J944" i="7"/>
  <c r="J943" i="7"/>
  <c r="K943" i="7" s="1"/>
  <c r="K942" i="7"/>
  <c r="J942" i="7"/>
  <c r="J941" i="7"/>
  <c r="K941" i="7" s="1"/>
  <c r="K940" i="7"/>
  <c r="J940" i="7"/>
  <c r="J939" i="7"/>
  <c r="K939" i="7" s="1"/>
  <c r="K938" i="7"/>
  <c r="J938" i="7"/>
  <c r="J937" i="7"/>
  <c r="K937" i="7" s="1"/>
  <c r="K936" i="7"/>
  <c r="J936" i="7"/>
  <c r="J935" i="7"/>
  <c r="K935" i="7" s="1"/>
  <c r="K934" i="7"/>
  <c r="J934" i="7"/>
  <c r="J933" i="7"/>
  <c r="K933" i="7" s="1"/>
  <c r="K932" i="7"/>
  <c r="J932" i="7"/>
  <c r="J931" i="7"/>
  <c r="K931" i="7" s="1"/>
  <c r="K930" i="7"/>
  <c r="J930" i="7"/>
  <c r="J929" i="7"/>
  <c r="K929" i="7" s="1"/>
  <c r="K928" i="7"/>
  <c r="J928" i="7"/>
  <c r="J927" i="7"/>
  <c r="K927" i="7" s="1"/>
  <c r="K926" i="7"/>
  <c r="J926" i="7"/>
  <c r="J925" i="7"/>
  <c r="K925" i="7" s="1"/>
  <c r="K924" i="7"/>
  <c r="J924" i="7"/>
  <c r="J923" i="7"/>
  <c r="K923" i="7" s="1"/>
  <c r="K922" i="7"/>
  <c r="J922" i="7"/>
  <c r="J921" i="7"/>
  <c r="K921" i="7" s="1"/>
  <c r="K920" i="7"/>
  <c r="J920" i="7"/>
  <c r="J919" i="7"/>
  <c r="K919" i="7" s="1"/>
  <c r="K918" i="7"/>
  <c r="J918" i="7"/>
  <c r="J917" i="7"/>
  <c r="K917" i="7" s="1"/>
  <c r="K916" i="7"/>
  <c r="J916" i="7"/>
  <c r="J915" i="7"/>
  <c r="K915" i="7" s="1"/>
  <c r="K914" i="7"/>
  <c r="J914" i="7"/>
  <c r="J913" i="7"/>
  <c r="K913" i="7" s="1"/>
  <c r="K912" i="7"/>
  <c r="J912" i="7"/>
  <c r="J911" i="7"/>
  <c r="K911" i="7" s="1"/>
  <c r="K910" i="7"/>
  <c r="J910" i="7"/>
  <c r="J909" i="7"/>
  <c r="K909" i="7" s="1"/>
  <c r="K908" i="7"/>
  <c r="J908" i="7"/>
  <c r="J907" i="7"/>
  <c r="K907" i="7" s="1"/>
  <c r="K906" i="7"/>
  <c r="J906" i="7"/>
  <c r="J905" i="7"/>
  <c r="K905" i="7" s="1"/>
  <c r="K904" i="7"/>
  <c r="J904" i="7"/>
  <c r="J903" i="7"/>
  <c r="K903" i="7" s="1"/>
  <c r="K902" i="7"/>
  <c r="J902" i="7"/>
  <c r="J901" i="7"/>
  <c r="K901" i="7" s="1"/>
  <c r="K900" i="7"/>
  <c r="J900" i="7"/>
  <c r="J899" i="7"/>
  <c r="K899" i="7" s="1"/>
  <c r="K898" i="7"/>
  <c r="J898" i="7"/>
  <c r="J897" i="7"/>
  <c r="K897" i="7" s="1"/>
  <c r="K896" i="7"/>
  <c r="J896" i="7"/>
  <c r="J895" i="7"/>
  <c r="K895" i="7" s="1"/>
  <c r="K894" i="7"/>
  <c r="J894" i="7"/>
  <c r="J893" i="7"/>
  <c r="K893" i="7" s="1"/>
  <c r="K892" i="7"/>
  <c r="J892" i="7"/>
  <c r="J891" i="7"/>
  <c r="K891" i="7" s="1"/>
  <c r="K890" i="7"/>
  <c r="J890" i="7"/>
  <c r="J889" i="7"/>
  <c r="K889" i="7" s="1"/>
  <c r="K888" i="7"/>
  <c r="J888" i="7"/>
  <c r="J887" i="7"/>
  <c r="K887" i="7" s="1"/>
  <c r="K886" i="7"/>
  <c r="J886" i="7"/>
  <c r="J885" i="7"/>
  <c r="K885" i="7" s="1"/>
  <c r="K884" i="7"/>
  <c r="J884" i="7"/>
  <c r="J883" i="7"/>
  <c r="K883" i="7" s="1"/>
  <c r="K882" i="7"/>
  <c r="J882" i="7"/>
  <c r="J881" i="7"/>
  <c r="K881" i="7" s="1"/>
  <c r="K880" i="7"/>
  <c r="J880" i="7"/>
  <c r="J879" i="7"/>
  <c r="K879" i="7" s="1"/>
  <c r="K878" i="7"/>
  <c r="J878" i="7"/>
  <c r="J877" i="7"/>
  <c r="K877" i="7" s="1"/>
  <c r="K876" i="7"/>
  <c r="J876" i="7"/>
  <c r="J875" i="7"/>
  <c r="K875" i="7" s="1"/>
  <c r="K874" i="7"/>
  <c r="J874" i="7"/>
  <c r="J873" i="7"/>
  <c r="K873" i="7" s="1"/>
  <c r="K872" i="7"/>
  <c r="J872" i="7"/>
  <c r="J871" i="7"/>
  <c r="K871" i="7" s="1"/>
  <c r="K870" i="7"/>
  <c r="J870" i="7"/>
  <c r="J869" i="7"/>
  <c r="K869" i="7" s="1"/>
  <c r="K868" i="7"/>
  <c r="J868" i="7"/>
  <c r="J867" i="7"/>
  <c r="K867" i="7" s="1"/>
  <c r="K866" i="7"/>
  <c r="J866" i="7"/>
  <c r="J865" i="7"/>
  <c r="K865" i="7" s="1"/>
  <c r="K864" i="7"/>
  <c r="J864" i="7"/>
  <c r="J863" i="7"/>
  <c r="K863" i="7" s="1"/>
  <c r="K862" i="7"/>
  <c r="J862" i="7"/>
  <c r="J861" i="7"/>
  <c r="K861" i="7" s="1"/>
  <c r="K860" i="7"/>
  <c r="J860" i="7"/>
  <c r="J859" i="7"/>
  <c r="K859" i="7" s="1"/>
  <c r="K858" i="7"/>
  <c r="J858" i="7"/>
  <c r="J857" i="7"/>
  <c r="K857" i="7" s="1"/>
  <c r="K856" i="7"/>
  <c r="J856" i="7"/>
  <c r="J855" i="7"/>
  <c r="K855" i="7" s="1"/>
  <c r="K854" i="7"/>
  <c r="J854" i="7"/>
  <c r="J853" i="7"/>
  <c r="K853" i="7" s="1"/>
  <c r="K852" i="7"/>
  <c r="J852" i="7"/>
  <c r="J851" i="7"/>
  <c r="K851" i="7" s="1"/>
  <c r="K850" i="7"/>
  <c r="J850" i="7"/>
  <c r="J849" i="7"/>
  <c r="K849" i="7" s="1"/>
  <c r="K848" i="7"/>
  <c r="J848" i="7"/>
  <c r="J847" i="7"/>
  <c r="K847" i="7" s="1"/>
  <c r="K846" i="7"/>
  <c r="J846" i="7"/>
  <c r="J845" i="7"/>
  <c r="K845" i="7" s="1"/>
  <c r="K844" i="7"/>
  <c r="J844" i="7"/>
  <c r="J843" i="7"/>
  <c r="K843" i="7" s="1"/>
  <c r="K842" i="7"/>
  <c r="J842" i="7"/>
  <c r="J841" i="7"/>
  <c r="K841" i="7" s="1"/>
  <c r="K840" i="7"/>
  <c r="J840" i="7"/>
  <c r="J839" i="7"/>
  <c r="K839" i="7" s="1"/>
  <c r="K838" i="7"/>
  <c r="J838" i="7"/>
  <c r="J837" i="7"/>
  <c r="K837" i="7" s="1"/>
  <c r="K836" i="7"/>
  <c r="J836" i="7"/>
  <c r="J835" i="7"/>
  <c r="K835" i="7" s="1"/>
  <c r="K834" i="7"/>
  <c r="J834" i="7"/>
  <c r="J833" i="7"/>
  <c r="K833" i="7" s="1"/>
  <c r="K832" i="7"/>
  <c r="J832" i="7"/>
  <c r="J831" i="7"/>
  <c r="K831" i="7" s="1"/>
  <c r="K830" i="7"/>
  <c r="J830" i="7"/>
  <c r="J829" i="7"/>
  <c r="K829" i="7" s="1"/>
  <c r="K828" i="7"/>
  <c r="J828" i="7"/>
  <c r="J827" i="7"/>
  <c r="K827" i="7" s="1"/>
  <c r="K826" i="7"/>
  <c r="J826" i="7"/>
  <c r="J825" i="7"/>
  <c r="K825" i="7" s="1"/>
  <c r="K824" i="7"/>
  <c r="J824" i="7"/>
  <c r="J823" i="7"/>
  <c r="K823" i="7" s="1"/>
  <c r="K822" i="7"/>
  <c r="J822" i="7"/>
  <c r="J821" i="7"/>
  <c r="K821" i="7" s="1"/>
  <c r="K820" i="7"/>
  <c r="J820" i="7"/>
  <c r="J819" i="7"/>
  <c r="K819" i="7" s="1"/>
  <c r="K818" i="7"/>
  <c r="J818" i="7"/>
  <c r="J817" i="7"/>
  <c r="K817" i="7" s="1"/>
  <c r="K816" i="7"/>
  <c r="J816" i="7"/>
  <c r="J815" i="7"/>
  <c r="K815" i="7" s="1"/>
  <c r="K814" i="7"/>
  <c r="J814" i="7"/>
  <c r="J813" i="7"/>
  <c r="K813" i="7" s="1"/>
  <c r="K812" i="7"/>
  <c r="J812" i="7"/>
  <c r="J811" i="7"/>
  <c r="K811" i="7" s="1"/>
  <c r="K810" i="7"/>
  <c r="J810" i="7"/>
  <c r="J809" i="7"/>
  <c r="K809" i="7" s="1"/>
  <c r="K808" i="7"/>
  <c r="J808" i="7"/>
  <c r="J807" i="7"/>
  <c r="K807" i="7" s="1"/>
  <c r="K806" i="7"/>
  <c r="J806" i="7"/>
  <c r="J805" i="7"/>
  <c r="K805" i="7" s="1"/>
  <c r="K804" i="7"/>
  <c r="J804" i="7"/>
  <c r="J803" i="7"/>
  <c r="K803" i="7" s="1"/>
  <c r="K802" i="7"/>
  <c r="J802" i="7"/>
  <c r="J801" i="7"/>
  <c r="K801" i="7" s="1"/>
  <c r="K800" i="7"/>
  <c r="J800" i="7"/>
  <c r="J799" i="7"/>
  <c r="K799" i="7" s="1"/>
  <c r="K798" i="7"/>
  <c r="J798" i="7"/>
  <c r="J797" i="7"/>
  <c r="K797" i="7" s="1"/>
  <c r="K796" i="7"/>
  <c r="J796" i="7"/>
  <c r="J795" i="7"/>
  <c r="K795" i="7" s="1"/>
  <c r="K794" i="7"/>
  <c r="J794" i="7"/>
  <c r="J793" i="7"/>
  <c r="K793" i="7" s="1"/>
  <c r="K792" i="7"/>
  <c r="J792" i="7"/>
  <c r="J791" i="7"/>
  <c r="K791" i="7" s="1"/>
  <c r="K790" i="7"/>
  <c r="J790" i="7"/>
  <c r="J789" i="7"/>
  <c r="K789" i="7" s="1"/>
  <c r="K788" i="7"/>
  <c r="J788" i="7"/>
  <c r="J787" i="7"/>
  <c r="K787" i="7" s="1"/>
  <c r="K786" i="7"/>
  <c r="J786" i="7"/>
  <c r="J785" i="7"/>
  <c r="K785" i="7" s="1"/>
  <c r="K784" i="7"/>
  <c r="J784" i="7"/>
  <c r="J783" i="7"/>
  <c r="K783" i="7" s="1"/>
  <c r="K782" i="7"/>
  <c r="J782" i="7"/>
  <c r="J781" i="7"/>
  <c r="K781" i="7" s="1"/>
  <c r="K780" i="7"/>
  <c r="J780" i="7"/>
  <c r="J779" i="7"/>
  <c r="K779" i="7" s="1"/>
  <c r="K778" i="7"/>
  <c r="J778" i="7"/>
  <c r="J777" i="7"/>
  <c r="K777" i="7" s="1"/>
  <c r="K776" i="7"/>
  <c r="J776" i="7"/>
  <c r="J775" i="7"/>
  <c r="K775" i="7" s="1"/>
  <c r="K774" i="7"/>
  <c r="J774" i="7"/>
  <c r="J773" i="7"/>
  <c r="K773" i="7" s="1"/>
  <c r="K772" i="7"/>
  <c r="J772" i="7"/>
  <c r="J771" i="7"/>
  <c r="K771" i="7" s="1"/>
  <c r="K770" i="7"/>
  <c r="J770" i="7"/>
  <c r="J769" i="7"/>
  <c r="K769" i="7" s="1"/>
  <c r="K768" i="7"/>
  <c r="J768" i="7"/>
  <c r="J767" i="7"/>
  <c r="K767" i="7" s="1"/>
  <c r="K766" i="7"/>
  <c r="J766" i="7"/>
  <c r="J765" i="7"/>
  <c r="K765" i="7" s="1"/>
  <c r="K764" i="7"/>
  <c r="J764" i="7"/>
  <c r="J763" i="7"/>
  <c r="K763" i="7" s="1"/>
  <c r="K762" i="7"/>
  <c r="J762" i="7"/>
  <c r="J761" i="7"/>
  <c r="K761" i="7" s="1"/>
  <c r="K760" i="7"/>
  <c r="J760" i="7"/>
  <c r="J759" i="7"/>
  <c r="K759" i="7" s="1"/>
  <c r="K758" i="7"/>
  <c r="J758" i="7"/>
  <c r="J757" i="7"/>
  <c r="K757" i="7" s="1"/>
  <c r="K756" i="7"/>
  <c r="J756" i="7"/>
  <c r="J755" i="7"/>
  <c r="K755" i="7" s="1"/>
  <c r="K754" i="7"/>
  <c r="J754" i="7"/>
  <c r="J753" i="7"/>
  <c r="K753" i="7" s="1"/>
  <c r="K752" i="7"/>
  <c r="J752" i="7"/>
  <c r="J751" i="7"/>
  <c r="K751" i="7" s="1"/>
  <c r="K750" i="7"/>
  <c r="J750" i="7"/>
  <c r="J749" i="7"/>
  <c r="K749" i="7" s="1"/>
  <c r="K748" i="7"/>
  <c r="J748" i="7"/>
  <c r="J747" i="7"/>
  <c r="K747" i="7" s="1"/>
  <c r="K746" i="7"/>
  <c r="J746" i="7"/>
  <c r="J745" i="7"/>
  <c r="K745" i="7" s="1"/>
  <c r="K744" i="7"/>
  <c r="J744" i="7"/>
  <c r="J743" i="7"/>
  <c r="K743" i="7" s="1"/>
  <c r="K742" i="7"/>
  <c r="J742" i="7"/>
  <c r="J741" i="7"/>
  <c r="K741" i="7" s="1"/>
  <c r="K740" i="7"/>
  <c r="J740" i="7"/>
  <c r="J739" i="7"/>
  <c r="K739" i="7" s="1"/>
  <c r="K738" i="7"/>
  <c r="J738" i="7"/>
  <c r="J737" i="7"/>
  <c r="K737" i="7" s="1"/>
  <c r="K736" i="7"/>
  <c r="J736" i="7"/>
  <c r="J735" i="7"/>
  <c r="K735" i="7" s="1"/>
  <c r="K734" i="7"/>
  <c r="J734" i="7"/>
  <c r="J733" i="7"/>
  <c r="K733" i="7" s="1"/>
  <c r="K732" i="7"/>
  <c r="J732" i="7"/>
  <c r="J731" i="7"/>
  <c r="K731" i="7" s="1"/>
  <c r="K730" i="7"/>
  <c r="J730" i="7"/>
  <c r="J729" i="7"/>
  <c r="K729" i="7" s="1"/>
  <c r="K728" i="7"/>
  <c r="J728" i="7"/>
  <c r="J727" i="7"/>
  <c r="K727" i="7" s="1"/>
  <c r="K726" i="7"/>
  <c r="J726" i="7"/>
  <c r="J725" i="7"/>
  <c r="K725" i="7" s="1"/>
  <c r="K724" i="7"/>
  <c r="J724" i="7"/>
  <c r="J723" i="7"/>
  <c r="K723" i="7" s="1"/>
  <c r="K722" i="7"/>
  <c r="J722" i="7"/>
  <c r="J721" i="7"/>
  <c r="K721" i="7" s="1"/>
  <c r="K720" i="7"/>
  <c r="J720" i="7"/>
  <c r="J719" i="7"/>
  <c r="K719" i="7" s="1"/>
  <c r="K718" i="7"/>
  <c r="J718" i="7"/>
  <c r="J717" i="7"/>
  <c r="K717" i="7" s="1"/>
  <c r="K716" i="7"/>
  <c r="J716" i="7"/>
  <c r="J715" i="7"/>
  <c r="K715" i="7" s="1"/>
  <c r="K714" i="7"/>
  <c r="J714" i="7"/>
  <c r="J713" i="7"/>
  <c r="K713" i="7" s="1"/>
  <c r="K712" i="7"/>
  <c r="J712" i="7"/>
  <c r="J711" i="7"/>
  <c r="K711" i="7" s="1"/>
  <c r="K710" i="7"/>
  <c r="J710" i="7"/>
  <c r="J709" i="7"/>
  <c r="K709" i="7" s="1"/>
  <c r="K708" i="7"/>
  <c r="J708" i="7"/>
  <c r="J707" i="7"/>
  <c r="K707" i="7" s="1"/>
  <c r="K706" i="7"/>
  <c r="J706" i="7"/>
  <c r="J705" i="7"/>
  <c r="K705" i="7" s="1"/>
  <c r="K704" i="7"/>
  <c r="J704" i="7"/>
  <c r="J703" i="7"/>
  <c r="K703" i="7" s="1"/>
  <c r="K702" i="7"/>
  <c r="J702" i="7"/>
  <c r="J701" i="7"/>
  <c r="K701" i="7" s="1"/>
  <c r="K700" i="7"/>
  <c r="J700" i="7"/>
  <c r="J699" i="7"/>
  <c r="K699" i="7" s="1"/>
  <c r="K698" i="7"/>
  <c r="J698" i="7"/>
  <c r="J697" i="7"/>
  <c r="K697" i="7" s="1"/>
  <c r="K696" i="7"/>
  <c r="J696" i="7"/>
  <c r="J695" i="7"/>
  <c r="K695" i="7" s="1"/>
  <c r="K694" i="7"/>
  <c r="J694" i="7"/>
  <c r="J693" i="7"/>
  <c r="K693" i="7" s="1"/>
  <c r="K692" i="7"/>
  <c r="J692" i="7"/>
  <c r="J691" i="7"/>
  <c r="K691" i="7" s="1"/>
  <c r="K690" i="7"/>
  <c r="J690" i="7"/>
  <c r="J689" i="7"/>
  <c r="K689" i="7" s="1"/>
  <c r="K688" i="7"/>
  <c r="J688" i="7"/>
  <c r="J687" i="7"/>
  <c r="K687" i="7" s="1"/>
  <c r="K686" i="7"/>
  <c r="J686" i="7"/>
  <c r="J685" i="7"/>
  <c r="K685" i="7" s="1"/>
  <c r="K684" i="7"/>
  <c r="J684" i="7"/>
  <c r="J683" i="7"/>
  <c r="K683" i="7" s="1"/>
  <c r="K682" i="7"/>
  <c r="J682" i="7"/>
  <c r="J681" i="7"/>
  <c r="K681" i="7" s="1"/>
  <c r="K680" i="7"/>
  <c r="J680" i="7"/>
  <c r="J679" i="7"/>
  <c r="K679" i="7" s="1"/>
  <c r="K678" i="7"/>
  <c r="J678" i="7"/>
  <c r="J677" i="7"/>
  <c r="K677" i="7" s="1"/>
  <c r="K676" i="7"/>
  <c r="J676" i="7"/>
  <c r="J675" i="7"/>
  <c r="K675" i="7" s="1"/>
  <c r="K674" i="7"/>
  <c r="J674" i="7"/>
  <c r="J673" i="7"/>
  <c r="K673" i="7" s="1"/>
  <c r="K672" i="7"/>
  <c r="J672" i="7"/>
  <c r="J671" i="7"/>
  <c r="K671" i="7" s="1"/>
  <c r="K670" i="7"/>
  <c r="J670" i="7"/>
  <c r="J669" i="7"/>
  <c r="K669" i="7" s="1"/>
  <c r="K668" i="7"/>
  <c r="J668" i="7"/>
  <c r="J667" i="7"/>
  <c r="K667" i="7" s="1"/>
  <c r="K666" i="7"/>
  <c r="J666" i="7"/>
  <c r="J665" i="7"/>
  <c r="K665" i="7" s="1"/>
  <c r="K664" i="7"/>
  <c r="J664" i="7"/>
  <c r="J663" i="7"/>
  <c r="K663" i="7" s="1"/>
  <c r="K662" i="7"/>
  <c r="J662" i="7"/>
  <c r="J661" i="7"/>
  <c r="K661" i="7" s="1"/>
  <c r="K660" i="7"/>
  <c r="J660" i="7"/>
  <c r="J659" i="7"/>
  <c r="K659" i="7" s="1"/>
  <c r="K658" i="7"/>
  <c r="J658" i="7"/>
  <c r="J657" i="7"/>
  <c r="K657" i="7" s="1"/>
  <c r="K656" i="7"/>
  <c r="J656" i="7"/>
  <c r="J655" i="7"/>
  <c r="K655" i="7" s="1"/>
  <c r="K654" i="7"/>
  <c r="J654" i="7"/>
  <c r="J653" i="7"/>
  <c r="K653" i="7" s="1"/>
  <c r="K652" i="7"/>
  <c r="J652" i="7"/>
  <c r="J651" i="7"/>
  <c r="K651" i="7" s="1"/>
  <c r="K650" i="7"/>
  <c r="J650" i="7"/>
  <c r="J649" i="7"/>
  <c r="K649" i="7" s="1"/>
  <c r="K648" i="7"/>
  <c r="J648" i="7"/>
  <c r="J647" i="7"/>
  <c r="K647" i="7" s="1"/>
  <c r="K646" i="7"/>
  <c r="J646" i="7"/>
  <c r="J645" i="7"/>
  <c r="K645" i="7" s="1"/>
  <c r="K644" i="7"/>
  <c r="J644" i="7"/>
  <c r="J643" i="7"/>
  <c r="K643" i="7" s="1"/>
  <c r="K642" i="7"/>
  <c r="J642" i="7"/>
  <c r="J641" i="7"/>
  <c r="K641" i="7" s="1"/>
  <c r="K640" i="7"/>
  <c r="J640" i="7"/>
  <c r="J639" i="7"/>
  <c r="K639" i="7" s="1"/>
  <c r="K638" i="7"/>
  <c r="J638" i="7"/>
  <c r="J637" i="7"/>
  <c r="K637" i="7" s="1"/>
  <c r="K636" i="7"/>
  <c r="J636" i="7"/>
  <c r="J635" i="7"/>
  <c r="K635" i="7" s="1"/>
  <c r="K634" i="7"/>
  <c r="J634" i="7"/>
  <c r="J633" i="7"/>
  <c r="K633" i="7" s="1"/>
  <c r="K632" i="7"/>
  <c r="J632" i="7"/>
  <c r="J631" i="7"/>
  <c r="K631" i="7" s="1"/>
  <c r="K630" i="7"/>
  <c r="J630" i="7"/>
  <c r="J629" i="7"/>
  <c r="K629" i="7" s="1"/>
  <c r="K628" i="7"/>
  <c r="J628" i="7"/>
  <c r="J627" i="7"/>
  <c r="K627" i="7" s="1"/>
  <c r="K626" i="7"/>
  <c r="J626" i="7"/>
  <c r="J625" i="7"/>
  <c r="K625" i="7" s="1"/>
  <c r="K624" i="7"/>
  <c r="J624" i="7"/>
  <c r="J623" i="7"/>
  <c r="K623" i="7" s="1"/>
  <c r="K622" i="7"/>
  <c r="J622" i="7"/>
  <c r="J621" i="7"/>
  <c r="K621" i="7" s="1"/>
  <c r="K620" i="7"/>
  <c r="J620" i="7"/>
  <c r="J619" i="7"/>
  <c r="K619" i="7" s="1"/>
  <c r="K618" i="7"/>
  <c r="J618" i="7"/>
  <c r="J617" i="7"/>
  <c r="K617" i="7" s="1"/>
  <c r="K616" i="7"/>
  <c r="J616" i="7"/>
  <c r="J615" i="7"/>
  <c r="K615" i="7" s="1"/>
  <c r="K614" i="7"/>
  <c r="J614" i="7"/>
  <c r="J613" i="7"/>
  <c r="K613" i="7" s="1"/>
  <c r="K612" i="7"/>
  <c r="J612" i="7"/>
  <c r="J611" i="7"/>
  <c r="K611" i="7" s="1"/>
  <c r="K610" i="7"/>
  <c r="J610" i="7"/>
  <c r="J609" i="7"/>
  <c r="K609" i="7" s="1"/>
  <c r="K608" i="7"/>
  <c r="J608" i="7"/>
  <c r="J607" i="7"/>
  <c r="K607" i="7" s="1"/>
  <c r="K606" i="7"/>
  <c r="J606" i="7"/>
  <c r="J605" i="7"/>
  <c r="K605" i="7" s="1"/>
  <c r="K604" i="7"/>
  <c r="J604" i="7"/>
  <c r="J603" i="7"/>
  <c r="K603" i="7" s="1"/>
  <c r="K602" i="7"/>
  <c r="J602" i="7"/>
  <c r="J601" i="7"/>
  <c r="K601" i="7" s="1"/>
  <c r="K600" i="7"/>
  <c r="J600" i="7"/>
  <c r="J599" i="7"/>
  <c r="K599" i="7" s="1"/>
  <c r="K598" i="7"/>
  <c r="J598" i="7"/>
  <c r="J597" i="7"/>
  <c r="K597" i="7" s="1"/>
  <c r="K596" i="7"/>
  <c r="J596" i="7"/>
  <c r="J595" i="7"/>
  <c r="K595" i="7" s="1"/>
  <c r="K594" i="7"/>
  <c r="J594" i="7"/>
  <c r="J593" i="7"/>
  <c r="K593" i="7" s="1"/>
  <c r="K592" i="7"/>
  <c r="J592" i="7"/>
  <c r="J591" i="7"/>
  <c r="K591" i="7" s="1"/>
  <c r="K590" i="7"/>
  <c r="J590" i="7"/>
  <c r="J589" i="7"/>
  <c r="K589" i="7" s="1"/>
  <c r="K588" i="7"/>
  <c r="J588" i="7"/>
  <c r="J587" i="7"/>
  <c r="K587" i="7" s="1"/>
  <c r="K586" i="7"/>
  <c r="J586" i="7"/>
  <c r="J585" i="7"/>
  <c r="K585" i="7" s="1"/>
  <c r="K584" i="7"/>
  <c r="J584" i="7"/>
  <c r="J583" i="7"/>
  <c r="K583" i="7" s="1"/>
  <c r="K582" i="7"/>
  <c r="J582" i="7"/>
  <c r="J581" i="7"/>
  <c r="K581" i="7" s="1"/>
  <c r="K580" i="7"/>
  <c r="J580" i="7"/>
  <c r="J579" i="7"/>
  <c r="K579" i="7" s="1"/>
  <c r="K578" i="7"/>
  <c r="J578" i="7"/>
  <c r="J577" i="7"/>
  <c r="K577" i="7" s="1"/>
  <c r="K576" i="7"/>
  <c r="J576" i="7"/>
  <c r="J575" i="7"/>
  <c r="K575" i="7" s="1"/>
  <c r="K574" i="7"/>
  <c r="J574" i="7"/>
  <c r="J573" i="7"/>
  <c r="K573" i="7" s="1"/>
  <c r="K572" i="7"/>
  <c r="J572" i="7"/>
  <c r="J571" i="7"/>
  <c r="K571" i="7" s="1"/>
  <c r="K570" i="7"/>
  <c r="J570" i="7"/>
  <c r="J569" i="7"/>
  <c r="K569" i="7" s="1"/>
  <c r="K568" i="7"/>
  <c r="J568" i="7"/>
  <c r="J567" i="7"/>
  <c r="K567" i="7" s="1"/>
  <c r="K566" i="7"/>
  <c r="J566" i="7"/>
  <c r="J565" i="7"/>
  <c r="K565" i="7" s="1"/>
  <c r="K564" i="7"/>
  <c r="J564" i="7"/>
  <c r="J563" i="7"/>
  <c r="K563" i="7" s="1"/>
  <c r="K562" i="7"/>
  <c r="J562" i="7"/>
  <c r="J561" i="7"/>
  <c r="K561" i="7" s="1"/>
  <c r="K560" i="7"/>
  <c r="J560" i="7"/>
  <c r="J559" i="7"/>
  <c r="K559" i="7" s="1"/>
  <c r="K558" i="7"/>
  <c r="J558" i="7"/>
  <c r="J557" i="7"/>
  <c r="K557" i="7" s="1"/>
  <c r="K556" i="7"/>
  <c r="J556" i="7"/>
  <c r="J555" i="7"/>
  <c r="K555" i="7" s="1"/>
  <c r="K554" i="7"/>
  <c r="J554" i="7"/>
  <c r="J553" i="7"/>
  <c r="K553" i="7" s="1"/>
  <c r="K552" i="7"/>
  <c r="J552" i="7"/>
  <c r="J551" i="7"/>
  <c r="K551" i="7" s="1"/>
  <c r="K550" i="7"/>
  <c r="J550" i="7"/>
  <c r="J549" i="7"/>
  <c r="K549" i="7" s="1"/>
  <c r="K548" i="7"/>
  <c r="J548" i="7"/>
  <c r="J547" i="7"/>
  <c r="K547" i="7" s="1"/>
  <c r="K546" i="7"/>
  <c r="J546" i="7"/>
  <c r="J545" i="7"/>
  <c r="K545" i="7" s="1"/>
  <c r="K544" i="7"/>
  <c r="J544" i="7"/>
  <c r="J543" i="7"/>
  <c r="K543" i="7" s="1"/>
  <c r="K542" i="7"/>
  <c r="J542" i="7"/>
  <c r="J541" i="7"/>
  <c r="K541" i="7" s="1"/>
  <c r="K540" i="7"/>
  <c r="J540" i="7"/>
  <c r="J539" i="7"/>
  <c r="K539" i="7" s="1"/>
  <c r="K538" i="7"/>
  <c r="J538" i="7"/>
  <c r="J537" i="7"/>
  <c r="K537" i="7" s="1"/>
  <c r="K536" i="7"/>
  <c r="J536" i="7"/>
  <c r="J535" i="7"/>
  <c r="K535" i="7" s="1"/>
  <c r="K534" i="7"/>
  <c r="J534" i="7"/>
  <c r="J533" i="7"/>
  <c r="K533" i="7" s="1"/>
  <c r="K532" i="7"/>
  <c r="J532" i="7"/>
  <c r="J531" i="7"/>
  <c r="K531" i="7" s="1"/>
  <c r="K530" i="7"/>
  <c r="J530" i="7"/>
  <c r="J529" i="7"/>
  <c r="K529" i="7" s="1"/>
  <c r="K528" i="7"/>
  <c r="J528" i="7"/>
  <c r="J527" i="7"/>
  <c r="K527" i="7" s="1"/>
  <c r="K526" i="7"/>
  <c r="J526" i="7"/>
  <c r="J525" i="7"/>
  <c r="K525" i="7" s="1"/>
  <c r="K524" i="7"/>
  <c r="J524" i="7"/>
  <c r="J523" i="7"/>
  <c r="K523" i="7" s="1"/>
  <c r="K522" i="7"/>
  <c r="J522" i="7"/>
  <c r="J521" i="7"/>
  <c r="K521" i="7" s="1"/>
  <c r="K520" i="7"/>
  <c r="J520" i="7"/>
  <c r="J519" i="7"/>
  <c r="K519" i="7" s="1"/>
  <c r="K518" i="7"/>
  <c r="J518" i="7"/>
  <c r="J517" i="7"/>
  <c r="K517" i="7" s="1"/>
  <c r="K516" i="7"/>
  <c r="J516" i="7"/>
  <c r="J515" i="7"/>
  <c r="K515" i="7" s="1"/>
  <c r="K514" i="7"/>
  <c r="J514" i="7"/>
  <c r="J513" i="7"/>
  <c r="K513" i="7" s="1"/>
  <c r="K512" i="7"/>
  <c r="J512" i="7"/>
  <c r="J511" i="7"/>
  <c r="K511" i="7" s="1"/>
  <c r="K510" i="7"/>
  <c r="J510" i="7"/>
  <c r="J509" i="7"/>
  <c r="K509" i="7" s="1"/>
  <c r="K508" i="7"/>
  <c r="J508" i="7"/>
  <c r="J507" i="7"/>
  <c r="K507" i="7" s="1"/>
  <c r="K506" i="7"/>
  <c r="J506" i="7"/>
  <c r="J505" i="7"/>
  <c r="K505" i="7" s="1"/>
  <c r="K504" i="7"/>
  <c r="J504" i="7"/>
  <c r="J503" i="7"/>
  <c r="K503" i="7" s="1"/>
  <c r="K502" i="7"/>
  <c r="J502" i="7"/>
  <c r="J501" i="7"/>
  <c r="K501" i="7" s="1"/>
  <c r="K500" i="7"/>
  <c r="J500" i="7"/>
  <c r="J499" i="7"/>
  <c r="K499" i="7" s="1"/>
  <c r="K498" i="7"/>
  <c r="J498" i="7"/>
  <c r="J497" i="7"/>
  <c r="K497" i="7" s="1"/>
  <c r="K496" i="7"/>
  <c r="J496" i="7"/>
  <c r="J495" i="7"/>
  <c r="K495" i="7" s="1"/>
  <c r="K494" i="7"/>
  <c r="J494" i="7"/>
  <c r="J493" i="7"/>
  <c r="K493" i="7" s="1"/>
  <c r="K492" i="7"/>
  <c r="J492" i="7"/>
  <c r="J491" i="7"/>
  <c r="K491" i="7" s="1"/>
  <c r="K490" i="7"/>
  <c r="J490" i="7"/>
  <c r="J489" i="7"/>
  <c r="K489" i="7" s="1"/>
  <c r="K488" i="7"/>
  <c r="J488" i="7"/>
  <c r="J487" i="7"/>
  <c r="K487" i="7" s="1"/>
  <c r="K486" i="7"/>
  <c r="J486" i="7"/>
  <c r="J485" i="7"/>
  <c r="K485" i="7" s="1"/>
  <c r="K484" i="7"/>
  <c r="J484" i="7"/>
  <c r="J483" i="7"/>
  <c r="K483" i="7" s="1"/>
  <c r="K482" i="7"/>
  <c r="J482" i="7"/>
  <c r="J481" i="7"/>
  <c r="K481" i="7" s="1"/>
  <c r="K480" i="7"/>
  <c r="J480" i="7"/>
  <c r="J479" i="7"/>
  <c r="K479" i="7" s="1"/>
  <c r="K478" i="7"/>
  <c r="J478" i="7"/>
  <c r="J477" i="7"/>
  <c r="K477" i="7" s="1"/>
  <c r="K476" i="7"/>
  <c r="J476" i="7"/>
  <c r="J475" i="7"/>
  <c r="K475" i="7" s="1"/>
  <c r="K474" i="7"/>
  <c r="J474" i="7"/>
  <c r="J473" i="7"/>
  <c r="K473" i="7" s="1"/>
  <c r="K472" i="7"/>
  <c r="J472" i="7"/>
  <c r="J471" i="7"/>
  <c r="K471" i="7" s="1"/>
  <c r="K470" i="7"/>
  <c r="J470" i="7"/>
  <c r="J469" i="7"/>
  <c r="K469" i="7" s="1"/>
  <c r="K468" i="7"/>
  <c r="J468" i="7"/>
  <c r="J467" i="7"/>
  <c r="K467" i="7" s="1"/>
  <c r="K466" i="7"/>
  <c r="J466" i="7"/>
  <c r="K465" i="7"/>
  <c r="J465" i="7"/>
  <c r="J464" i="7"/>
  <c r="K464" i="7" s="1"/>
  <c r="K463" i="7"/>
  <c r="J463" i="7"/>
  <c r="K462" i="7"/>
  <c r="J462" i="7"/>
  <c r="K461" i="7"/>
  <c r="J461" i="7"/>
  <c r="J460" i="7"/>
  <c r="K460" i="7" s="1"/>
  <c r="K459" i="7"/>
  <c r="J459" i="7"/>
  <c r="K458" i="7"/>
  <c r="J458" i="7"/>
  <c r="K457" i="7"/>
  <c r="J457" i="7"/>
  <c r="J456" i="7"/>
  <c r="K456" i="7" s="1"/>
  <c r="K455" i="7"/>
  <c r="J455" i="7"/>
  <c r="K454" i="7"/>
  <c r="J454" i="7"/>
  <c r="K453" i="7"/>
  <c r="J453" i="7"/>
  <c r="J452" i="7"/>
  <c r="K452" i="7" s="1"/>
  <c r="K451" i="7"/>
  <c r="J451" i="7"/>
  <c r="K450" i="7"/>
  <c r="J450" i="7"/>
  <c r="K449" i="7"/>
  <c r="J449" i="7"/>
  <c r="J448" i="7"/>
  <c r="K448" i="7" s="1"/>
  <c r="K447" i="7"/>
  <c r="J447" i="7"/>
  <c r="K446" i="7"/>
  <c r="J446" i="7"/>
  <c r="K445" i="7"/>
  <c r="J445" i="7"/>
  <c r="J444" i="7"/>
  <c r="K444" i="7" s="1"/>
  <c r="K443" i="7"/>
  <c r="J443" i="7"/>
  <c r="K442" i="7"/>
  <c r="J442" i="7"/>
  <c r="K441" i="7"/>
  <c r="J441" i="7"/>
  <c r="J440" i="7"/>
  <c r="K440" i="7" s="1"/>
  <c r="K439" i="7"/>
  <c r="J439" i="7"/>
  <c r="K438" i="7"/>
  <c r="J438" i="7"/>
  <c r="K437" i="7"/>
  <c r="J437" i="7"/>
  <c r="J436" i="7"/>
  <c r="K436" i="7" s="1"/>
  <c r="K435" i="7"/>
  <c r="J435" i="7"/>
  <c r="K434" i="7"/>
  <c r="J434" i="7"/>
  <c r="K433" i="7"/>
  <c r="J433" i="7"/>
  <c r="J432" i="7"/>
  <c r="K432" i="7" s="1"/>
  <c r="K431" i="7"/>
  <c r="J431" i="7"/>
  <c r="K430" i="7"/>
  <c r="J430" i="7"/>
  <c r="K429" i="7"/>
  <c r="J429" i="7"/>
  <c r="J428" i="7"/>
  <c r="K428" i="7" s="1"/>
  <c r="K427" i="7"/>
  <c r="J427" i="7"/>
  <c r="K426" i="7"/>
  <c r="J426" i="7"/>
  <c r="K425" i="7"/>
  <c r="J425" i="7"/>
  <c r="J424" i="7"/>
  <c r="K424" i="7" s="1"/>
  <c r="K423" i="7"/>
  <c r="J423" i="7"/>
  <c r="K422" i="7"/>
  <c r="J422" i="7"/>
  <c r="K421" i="7"/>
  <c r="J421" i="7"/>
  <c r="J420" i="7"/>
  <c r="K420" i="7" s="1"/>
  <c r="K419" i="7"/>
  <c r="J419" i="7"/>
  <c r="K418" i="7"/>
  <c r="J418" i="7"/>
  <c r="K417" i="7"/>
  <c r="J417" i="7"/>
  <c r="J416" i="7"/>
  <c r="K416" i="7" s="1"/>
  <c r="K415" i="7"/>
  <c r="J415" i="7"/>
  <c r="K414" i="7"/>
  <c r="J414" i="7"/>
  <c r="K413" i="7"/>
  <c r="J413" i="7"/>
  <c r="J412" i="7"/>
  <c r="K412" i="7" s="1"/>
  <c r="K411" i="7"/>
  <c r="J411" i="7"/>
  <c r="K410" i="7"/>
  <c r="J410" i="7"/>
  <c r="K409" i="7"/>
  <c r="J409" i="7"/>
  <c r="J408" i="7"/>
  <c r="K408" i="7" s="1"/>
  <c r="K407" i="7"/>
  <c r="J407" i="7"/>
  <c r="K406" i="7"/>
  <c r="J406" i="7"/>
  <c r="K405" i="7"/>
  <c r="J405" i="7"/>
  <c r="J404" i="7"/>
  <c r="K404" i="7" s="1"/>
  <c r="K403" i="7"/>
  <c r="J403" i="7"/>
  <c r="K402" i="7"/>
  <c r="J402" i="7"/>
  <c r="K401" i="7"/>
  <c r="J401" i="7"/>
  <c r="J400" i="7"/>
  <c r="K400" i="7" s="1"/>
  <c r="K399" i="7"/>
  <c r="J399" i="7"/>
  <c r="K398" i="7"/>
  <c r="J398" i="7"/>
  <c r="K397" i="7"/>
  <c r="J397" i="7"/>
  <c r="J396" i="7"/>
  <c r="K396" i="7" s="1"/>
  <c r="K395" i="7"/>
  <c r="J395" i="7"/>
  <c r="K394" i="7"/>
  <c r="J394" i="7"/>
  <c r="J393" i="7"/>
  <c r="K393" i="7" s="1"/>
  <c r="J392" i="7"/>
  <c r="K392" i="7" s="1"/>
  <c r="K391" i="7"/>
  <c r="J391" i="7"/>
  <c r="K390" i="7"/>
  <c r="J390" i="7"/>
  <c r="K389" i="7"/>
  <c r="J389" i="7"/>
  <c r="J388" i="7"/>
  <c r="K388" i="7" s="1"/>
  <c r="K387" i="7"/>
  <c r="J387" i="7"/>
  <c r="K386" i="7"/>
  <c r="J386" i="7"/>
  <c r="J385" i="7"/>
  <c r="K385" i="7" s="1"/>
  <c r="J384" i="7"/>
  <c r="K384" i="7" s="1"/>
  <c r="K383" i="7"/>
  <c r="J383" i="7"/>
  <c r="K382" i="7"/>
  <c r="J382" i="7"/>
  <c r="K381" i="7"/>
  <c r="J381" i="7"/>
  <c r="J380" i="7"/>
  <c r="K380" i="7" s="1"/>
  <c r="K379" i="7"/>
  <c r="J379" i="7"/>
  <c r="K378" i="7"/>
  <c r="J378" i="7"/>
  <c r="J377" i="7"/>
  <c r="K377" i="7" s="1"/>
  <c r="J376" i="7"/>
  <c r="K376" i="7" s="1"/>
  <c r="K375" i="7"/>
  <c r="J375" i="7"/>
  <c r="K374" i="7"/>
  <c r="J374" i="7"/>
  <c r="K373" i="7"/>
  <c r="J373" i="7"/>
  <c r="J372" i="7"/>
  <c r="K372" i="7" s="1"/>
  <c r="K371" i="7"/>
  <c r="J371" i="7"/>
  <c r="K370" i="7"/>
  <c r="J370" i="7"/>
  <c r="J369" i="7"/>
  <c r="K369" i="7" s="1"/>
  <c r="J368" i="7"/>
  <c r="K368" i="7" s="1"/>
  <c r="K367" i="7"/>
  <c r="J367" i="7"/>
  <c r="K366" i="7"/>
  <c r="J366" i="7"/>
  <c r="K365" i="7"/>
  <c r="J365" i="7"/>
  <c r="J364" i="7"/>
  <c r="K364" i="7" s="1"/>
  <c r="K363" i="7"/>
  <c r="J363" i="7"/>
  <c r="K362" i="7"/>
  <c r="J362" i="7"/>
  <c r="J361" i="7"/>
  <c r="K361" i="7" s="1"/>
  <c r="J360" i="7"/>
  <c r="K360" i="7" s="1"/>
  <c r="K359" i="7"/>
  <c r="J359" i="7"/>
  <c r="K358" i="7"/>
  <c r="J358" i="7"/>
  <c r="K357" i="7"/>
  <c r="J357" i="7"/>
  <c r="J356" i="7"/>
  <c r="K356" i="7" s="1"/>
  <c r="K355" i="7"/>
  <c r="J355" i="7"/>
  <c r="K354" i="7"/>
  <c r="J354" i="7"/>
  <c r="J353" i="7"/>
  <c r="K353" i="7" s="1"/>
  <c r="J352" i="7"/>
  <c r="K352" i="7" s="1"/>
  <c r="K351" i="7"/>
  <c r="J351" i="7"/>
  <c r="K350" i="7"/>
  <c r="J350" i="7"/>
  <c r="K349" i="7"/>
  <c r="J349" i="7"/>
  <c r="J348" i="7"/>
  <c r="K348" i="7" s="1"/>
  <c r="K347" i="7"/>
  <c r="J347" i="7"/>
  <c r="K346" i="7"/>
  <c r="J346" i="7"/>
  <c r="J345" i="7"/>
  <c r="K345" i="7" s="1"/>
  <c r="J344" i="7"/>
  <c r="K344" i="7" s="1"/>
  <c r="K343" i="7"/>
  <c r="J343" i="7"/>
  <c r="K342" i="7"/>
  <c r="J342" i="7"/>
  <c r="K341" i="7"/>
  <c r="J341" i="7"/>
  <c r="J340" i="7"/>
  <c r="K340" i="7" s="1"/>
  <c r="K339" i="7"/>
  <c r="J339" i="7"/>
  <c r="K338" i="7"/>
  <c r="J338" i="7"/>
  <c r="K337" i="7"/>
  <c r="J337" i="7"/>
  <c r="J336" i="7"/>
  <c r="K336" i="7" s="1"/>
  <c r="K335" i="7"/>
  <c r="J335" i="7"/>
  <c r="K334" i="7"/>
  <c r="J334" i="7"/>
  <c r="K333" i="7"/>
  <c r="J333" i="7"/>
  <c r="J332" i="7"/>
  <c r="K332" i="7" s="1"/>
  <c r="K331" i="7"/>
  <c r="J331" i="7"/>
  <c r="K330" i="7"/>
  <c r="J330" i="7"/>
  <c r="K329" i="7"/>
  <c r="J329" i="7"/>
  <c r="J328" i="7"/>
  <c r="K328" i="7" s="1"/>
  <c r="K327" i="7"/>
  <c r="J327" i="7"/>
  <c r="K326" i="7"/>
  <c r="J326" i="7"/>
  <c r="K325" i="7"/>
  <c r="J325" i="7"/>
  <c r="J324" i="7"/>
  <c r="K324" i="7" s="1"/>
  <c r="K323" i="7"/>
  <c r="J323" i="7"/>
  <c r="J322" i="7"/>
  <c r="K322" i="7" s="1"/>
  <c r="K321" i="7"/>
  <c r="J321" i="7"/>
  <c r="J320" i="7"/>
  <c r="K320" i="7" s="1"/>
  <c r="K319" i="7"/>
  <c r="J319" i="7"/>
  <c r="K318" i="7"/>
  <c r="J318" i="7"/>
  <c r="K317" i="7"/>
  <c r="J317" i="7"/>
  <c r="J316" i="7"/>
  <c r="K316" i="7" s="1"/>
  <c r="K315" i="7"/>
  <c r="J315" i="7"/>
  <c r="J314" i="7"/>
  <c r="K314" i="7" s="1"/>
  <c r="K313" i="7"/>
  <c r="J313" i="7"/>
  <c r="J312" i="7"/>
  <c r="K312" i="7" s="1"/>
  <c r="K311" i="7"/>
  <c r="J311" i="7"/>
  <c r="K310" i="7"/>
  <c r="J310" i="7"/>
  <c r="K309" i="7"/>
  <c r="J309" i="7"/>
  <c r="J308" i="7"/>
  <c r="K308" i="7" s="1"/>
  <c r="K307" i="7"/>
  <c r="J307" i="7"/>
  <c r="J306" i="7"/>
  <c r="K306" i="7" s="1"/>
  <c r="K305" i="7"/>
  <c r="J305" i="7"/>
  <c r="J304" i="7"/>
  <c r="K304" i="7" s="1"/>
  <c r="K303" i="7"/>
  <c r="J303" i="7"/>
  <c r="K302" i="7"/>
  <c r="J302" i="7"/>
  <c r="K301" i="7"/>
  <c r="J301" i="7"/>
  <c r="J300" i="7"/>
  <c r="K300" i="7" s="1"/>
  <c r="K299" i="7"/>
  <c r="J299" i="7"/>
  <c r="J298" i="7"/>
  <c r="K298" i="7" s="1"/>
  <c r="K297" i="7"/>
  <c r="J297" i="7"/>
  <c r="J296" i="7"/>
  <c r="K296" i="7" s="1"/>
  <c r="K295" i="7"/>
  <c r="J295" i="7"/>
  <c r="K294" i="7"/>
  <c r="J294" i="7"/>
  <c r="K293" i="7"/>
  <c r="J293" i="7"/>
  <c r="J292" i="7"/>
  <c r="K292" i="7" s="1"/>
  <c r="K291" i="7"/>
  <c r="J291" i="7"/>
  <c r="J290" i="7"/>
  <c r="K290" i="7" s="1"/>
  <c r="K289" i="7"/>
  <c r="J289" i="7"/>
  <c r="J288" i="7"/>
  <c r="K288" i="7" s="1"/>
  <c r="K287" i="7"/>
  <c r="J287" i="7"/>
  <c r="K286" i="7"/>
  <c r="J286" i="7"/>
  <c r="K285" i="7"/>
  <c r="J285" i="7"/>
  <c r="J284" i="7"/>
  <c r="K284" i="7" s="1"/>
  <c r="K283" i="7"/>
  <c r="J283" i="7"/>
  <c r="J282" i="7"/>
  <c r="K282" i="7" s="1"/>
  <c r="K281" i="7"/>
  <c r="J281" i="7"/>
  <c r="J280" i="7"/>
  <c r="K280" i="7" s="1"/>
  <c r="K279" i="7"/>
  <c r="J279" i="7"/>
  <c r="K278" i="7"/>
  <c r="J278" i="7"/>
  <c r="K277" i="7"/>
  <c r="J277" i="7"/>
  <c r="J276" i="7"/>
  <c r="K276" i="7" s="1"/>
  <c r="K275" i="7"/>
  <c r="J275" i="7"/>
  <c r="J274" i="7"/>
  <c r="K274" i="7" s="1"/>
  <c r="K273" i="7"/>
  <c r="J273" i="7"/>
  <c r="J272" i="7"/>
  <c r="K272" i="7" s="1"/>
  <c r="K271" i="7"/>
  <c r="J271" i="7"/>
  <c r="K270" i="7"/>
  <c r="J270" i="7"/>
  <c r="K269" i="7"/>
  <c r="J269" i="7"/>
  <c r="J268" i="7"/>
  <c r="K268" i="7" s="1"/>
  <c r="K267" i="7"/>
  <c r="J267" i="7"/>
  <c r="J266" i="7"/>
  <c r="K266" i="7" s="1"/>
  <c r="K265" i="7"/>
  <c r="J265" i="7"/>
  <c r="J264" i="7"/>
  <c r="K264" i="7" s="1"/>
  <c r="K263" i="7"/>
  <c r="J263" i="7"/>
  <c r="K262" i="7"/>
  <c r="J262" i="7"/>
  <c r="K261" i="7"/>
  <c r="J261" i="7"/>
  <c r="J260" i="7"/>
  <c r="K260" i="7" s="1"/>
  <c r="K259" i="7"/>
  <c r="J259" i="7"/>
  <c r="J258" i="7"/>
  <c r="K258" i="7" s="1"/>
  <c r="K257" i="7"/>
  <c r="J257" i="7"/>
  <c r="J256" i="7"/>
  <c r="K256" i="7" s="1"/>
  <c r="K255" i="7"/>
  <c r="J255" i="7"/>
  <c r="K254" i="7"/>
  <c r="J254" i="7"/>
  <c r="K253" i="7"/>
  <c r="J253" i="7"/>
  <c r="J252" i="7"/>
  <c r="K252" i="7" s="1"/>
  <c r="K251" i="7"/>
  <c r="J251" i="7"/>
  <c r="J250" i="7"/>
  <c r="K250" i="7" s="1"/>
  <c r="J249" i="7"/>
  <c r="K249" i="7" s="1"/>
  <c r="J248" i="7"/>
  <c r="K248" i="7" s="1"/>
  <c r="K247" i="7"/>
  <c r="J247" i="7"/>
  <c r="K246" i="7"/>
  <c r="J246" i="7"/>
  <c r="K245" i="7"/>
  <c r="J245" i="7"/>
  <c r="J244" i="7"/>
  <c r="K244" i="7" s="1"/>
  <c r="K243" i="7"/>
  <c r="J243" i="7"/>
  <c r="J242" i="7"/>
  <c r="K242" i="7" s="1"/>
  <c r="J241" i="7"/>
  <c r="K241" i="7" s="1"/>
  <c r="J240" i="7"/>
  <c r="K240" i="7" s="1"/>
  <c r="K239" i="7"/>
  <c r="J239" i="7"/>
  <c r="K238" i="7"/>
  <c r="J238" i="7"/>
  <c r="K237" i="7"/>
  <c r="J237" i="7"/>
  <c r="J236" i="7"/>
  <c r="K236" i="7" s="1"/>
  <c r="K235" i="7"/>
  <c r="J235" i="7"/>
  <c r="J234" i="7"/>
  <c r="K234" i="7" s="1"/>
  <c r="K233" i="7"/>
  <c r="J233" i="7"/>
  <c r="J232" i="7"/>
  <c r="K232" i="7" s="1"/>
  <c r="K231" i="7"/>
  <c r="J231" i="7"/>
  <c r="K230" i="7"/>
  <c r="J230" i="7"/>
  <c r="K229" i="7"/>
  <c r="J229" i="7"/>
  <c r="J228" i="7"/>
  <c r="K228" i="7" s="1"/>
  <c r="K227" i="7"/>
  <c r="J227" i="7"/>
  <c r="J226" i="7"/>
  <c r="K226" i="7" s="1"/>
  <c r="J225" i="7"/>
  <c r="K225" i="7" s="1"/>
  <c r="J224" i="7"/>
  <c r="K224" i="7" s="1"/>
  <c r="K223" i="7"/>
  <c r="J223" i="7"/>
  <c r="K222" i="7"/>
  <c r="J222" i="7"/>
  <c r="K221" i="7"/>
  <c r="J221" i="7"/>
  <c r="J220" i="7"/>
  <c r="K220" i="7" s="1"/>
  <c r="K219" i="7"/>
  <c r="J219" i="7"/>
  <c r="J218" i="7"/>
  <c r="K218" i="7" s="1"/>
  <c r="J217" i="7"/>
  <c r="K217" i="7" s="1"/>
  <c r="J216" i="7"/>
  <c r="K216" i="7" s="1"/>
  <c r="K215" i="7"/>
  <c r="J215" i="7"/>
  <c r="K214" i="7"/>
  <c r="J214" i="7"/>
  <c r="K213" i="7"/>
  <c r="J213" i="7"/>
  <c r="J212" i="7"/>
  <c r="K212" i="7" s="1"/>
  <c r="K211" i="7"/>
  <c r="J211" i="7"/>
  <c r="J210" i="7"/>
  <c r="K210" i="7" s="1"/>
  <c r="J209" i="7"/>
  <c r="K209" i="7" s="1"/>
  <c r="J208" i="7"/>
  <c r="K208" i="7" s="1"/>
  <c r="K207" i="7"/>
  <c r="J207" i="7"/>
  <c r="K206" i="7"/>
  <c r="J206" i="7"/>
  <c r="K205" i="7"/>
  <c r="J205" i="7"/>
  <c r="J204" i="7"/>
  <c r="K204" i="7" s="1"/>
  <c r="K203" i="7"/>
  <c r="J203" i="7"/>
  <c r="J202" i="7"/>
  <c r="K202" i="7" s="1"/>
  <c r="J201" i="7"/>
  <c r="K201" i="7" s="1"/>
  <c r="J200" i="7"/>
  <c r="K200" i="7" s="1"/>
  <c r="K199" i="7"/>
  <c r="J199" i="7"/>
  <c r="K198" i="7"/>
  <c r="J198" i="7"/>
  <c r="K197" i="7"/>
  <c r="J197" i="7"/>
  <c r="J196" i="7"/>
  <c r="K196" i="7" s="1"/>
  <c r="K195" i="7"/>
  <c r="J195" i="7"/>
  <c r="J194" i="7"/>
  <c r="K194" i="7" s="1"/>
  <c r="K193" i="7"/>
  <c r="J193" i="7"/>
  <c r="J192" i="7"/>
  <c r="K192" i="7" s="1"/>
  <c r="K191" i="7"/>
  <c r="J191" i="7"/>
  <c r="K190" i="7"/>
  <c r="J190" i="7"/>
  <c r="K189" i="7"/>
  <c r="J189" i="7"/>
  <c r="J188" i="7"/>
  <c r="K188" i="7" s="1"/>
  <c r="K187" i="7"/>
  <c r="J187" i="7"/>
  <c r="K186" i="7"/>
  <c r="J186" i="7"/>
  <c r="J185" i="7"/>
  <c r="K185" i="7" s="1"/>
  <c r="J184" i="7"/>
  <c r="K184" i="7" s="1"/>
  <c r="K183" i="7"/>
  <c r="J183" i="7"/>
  <c r="K182" i="7"/>
  <c r="J182" i="7"/>
  <c r="K181" i="7"/>
  <c r="J181" i="7"/>
  <c r="J180" i="7"/>
  <c r="K180" i="7" s="1"/>
  <c r="K179" i="7"/>
  <c r="J179" i="7"/>
  <c r="K178" i="7"/>
  <c r="J178" i="7"/>
  <c r="J177" i="7"/>
  <c r="K177" i="7" s="1"/>
  <c r="J176" i="7"/>
  <c r="K176" i="7" s="1"/>
  <c r="K175" i="7"/>
  <c r="J175" i="7"/>
  <c r="K174" i="7"/>
  <c r="J174" i="7"/>
  <c r="J173" i="7"/>
  <c r="K173" i="7" s="1"/>
  <c r="J172" i="7"/>
  <c r="K172" i="7" s="1"/>
  <c r="K171" i="7"/>
  <c r="J171" i="7"/>
  <c r="J170" i="7"/>
  <c r="K170" i="7" s="1"/>
  <c r="K169" i="7"/>
  <c r="J169" i="7"/>
  <c r="J168" i="7"/>
  <c r="K168" i="7" s="1"/>
  <c r="K167" i="7"/>
  <c r="J167" i="7"/>
  <c r="K166" i="7"/>
  <c r="J166" i="7"/>
  <c r="J165" i="7"/>
  <c r="K165" i="7" s="1"/>
  <c r="J164" i="7"/>
  <c r="K164" i="7" s="1"/>
  <c r="K163" i="7"/>
  <c r="J163" i="7"/>
  <c r="J162" i="7"/>
  <c r="K162" i="7" s="1"/>
  <c r="J161" i="7"/>
  <c r="K161" i="7" s="1"/>
  <c r="J160" i="7"/>
  <c r="K160" i="7" s="1"/>
  <c r="K159" i="7"/>
  <c r="J159" i="7"/>
  <c r="J158" i="7"/>
  <c r="K158" i="7" s="1"/>
  <c r="J157" i="7"/>
  <c r="K157" i="7" s="1"/>
  <c r="J156" i="7"/>
  <c r="K156" i="7" s="1"/>
  <c r="K155" i="7"/>
  <c r="J155" i="7"/>
  <c r="J154" i="7"/>
  <c r="K154" i="7" s="1"/>
  <c r="K153" i="7"/>
  <c r="J153" i="7"/>
  <c r="J152" i="7"/>
  <c r="K152" i="7" s="1"/>
  <c r="K151" i="7"/>
  <c r="J151" i="7"/>
  <c r="K150" i="7"/>
  <c r="J150" i="7"/>
  <c r="J149" i="7"/>
  <c r="K149" i="7" s="1"/>
  <c r="J148" i="7"/>
  <c r="K148" i="7" s="1"/>
  <c r="K147" i="7"/>
  <c r="J147" i="7"/>
  <c r="J146" i="7"/>
  <c r="K146" i="7" s="1"/>
  <c r="J145" i="7"/>
  <c r="K145" i="7" s="1"/>
  <c r="J144" i="7"/>
  <c r="K144" i="7" s="1"/>
  <c r="K143" i="7"/>
  <c r="J143" i="7"/>
  <c r="J142" i="7"/>
  <c r="K142" i="7" s="1"/>
  <c r="J141" i="7"/>
  <c r="K141" i="7" s="1"/>
  <c r="J140" i="7"/>
  <c r="K140" i="7" s="1"/>
  <c r="K139" i="7"/>
  <c r="J139" i="7"/>
  <c r="J138" i="7"/>
  <c r="K138" i="7" s="1"/>
  <c r="J137" i="7"/>
  <c r="K137" i="7" s="1"/>
  <c r="J136" i="7"/>
  <c r="K136" i="7" s="1"/>
  <c r="J135" i="7"/>
  <c r="K135" i="7" s="1"/>
  <c r="J134" i="7"/>
  <c r="K134" i="7" s="1"/>
  <c r="S133" i="7"/>
  <c r="R133" i="7"/>
  <c r="Q133" i="7"/>
  <c r="J133" i="7"/>
  <c r="K133" i="7" s="1"/>
  <c r="S132" i="7"/>
  <c r="T132" i="7" s="1"/>
  <c r="J132" i="7"/>
  <c r="K132" i="7" s="1"/>
  <c r="S131" i="7"/>
  <c r="R131" i="7"/>
  <c r="T131" i="7" s="1"/>
  <c r="Q131" i="7"/>
  <c r="K131" i="7"/>
  <c r="J131" i="7"/>
  <c r="S130" i="7"/>
  <c r="R130" i="7"/>
  <c r="Q130" i="7"/>
  <c r="T130" i="7" s="1"/>
  <c r="J130" i="7"/>
  <c r="K130" i="7" s="1"/>
  <c r="S129" i="7"/>
  <c r="T129" i="7" s="1"/>
  <c r="J129" i="7"/>
  <c r="K129" i="7" s="1"/>
  <c r="J128" i="7"/>
  <c r="K128" i="7" s="1"/>
  <c r="J127" i="7"/>
  <c r="K127" i="7" s="1"/>
  <c r="K126" i="7"/>
  <c r="J126" i="7"/>
  <c r="K125" i="7"/>
  <c r="J125" i="7"/>
  <c r="J124" i="7"/>
  <c r="K124" i="7" s="1"/>
  <c r="J123" i="7"/>
  <c r="K123" i="7" s="1"/>
  <c r="J122" i="7"/>
  <c r="K122" i="7" s="1"/>
  <c r="J121" i="7"/>
  <c r="K121" i="7" s="1"/>
  <c r="J120" i="7"/>
  <c r="K120" i="7" s="1"/>
  <c r="T119" i="7"/>
  <c r="J119" i="7"/>
  <c r="K119" i="7" s="1"/>
  <c r="T118" i="7"/>
  <c r="J118" i="7"/>
  <c r="K118" i="7" s="1"/>
  <c r="T117" i="7"/>
  <c r="J117" i="7"/>
  <c r="K117" i="7" s="1"/>
  <c r="T116" i="7"/>
  <c r="J116" i="7"/>
  <c r="K116" i="7" s="1"/>
  <c r="T115" i="7"/>
  <c r="J115" i="7"/>
  <c r="K115" i="7" s="1"/>
  <c r="T114" i="7"/>
  <c r="J114" i="7"/>
  <c r="K114" i="7" s="1"/>
  <c r="T113" i="7"/>
  <c r="J113" i="7"/>
  <c r="K113" i="7" s="1"/>
  <c r="T112" i="7"/>
  <c r="J112" i="7"/>
  <c r="K112" i="7" s="1"/>
  <c r="K111" i="7"/>
  <c r="J111" i="7"/>
  <c r="K110" i="7"/>
  <c r="J110" i="7"/>
  <c r="K109" i="7"/>
  <c r="J109" i="7"/>
  <c r="J108" i="7"/>
  <c r="K108" i="7" s="1"/>
  <c r="J107" i="7"/>
  <c r="K107" i="7" s="1"/>
  <c r="J106" i="7"/>
  <c r="K106" i="7" s="1"/>
  <c r="AA105" i="7"/>
  <c r="T105" i="7"/>
  <c r="J105" i="7"/>
  <c r="K105" i="7" s="1"/>
  <c r="AA104" i="7"/>
  <c r="T104" i="7"/>
  <c r="J104" i="7"/>
  <c r="K104" i="7" s="1"/>
  <c r="AA103" i="7"/>
  <c r="T103" i="7"/>
  <c r="K103" i="7"/>
  <c r="J103" i="7"/>
  <c r="AA102" i="7"/>
  <c r="T102" i="7"/>
  <c r="K102" i="7"/>
  <c r="J102" i="7"/>
  <c r="AA101" i="7"/>
  <c r="T101" i="7"/>
  <c r="K101" i="7"/>
  <c r="J101" i="7"/>
  <c r="AA100" i="7"/>
  <c r="T100" i="7"/>
  <c r="J100" i="7"/>
  <c r="K100" i="7" s="1"/>
  <c r="AA99" i="7"/>
  <c r="T99" i="7"/>
  <c r="J99" i="7"/>
  <c r="K99" i="7" s="1"/>
  <c r="AA98" i="7"/>
  <c r="T98" i="7"/>
  <c r="J98" i="7"/>
  <c r="K98" i="7" s="1"/>
  <c r="J97" i="7"/>
  <c r="K97" i="7" s="1"/>
  <c r="J96" i="7"/>
  <c r="K96" i="7" s="1"/>
  <c r="K95" i="7"/>
  <c r="J95" i="7"/>
  <c r="K94" i="7"/>
  <c r="J94" i="7"/>
  <c r="K93" i="7"/>
  <c r="J93" i="7"/>
  <c r="AB92" i="7"/>
  <c r="AD92" i="7" s="1"/>
  <c r="K92" i="7"/>
  <c r="J92" i="7"/>
  <c r="AD91" i="7"/>
  <c r="AB91" i="7"/>
  <c r="Z91" i="7"/>
  <c r="J91" i="7"/>
  <c r="K91" i="7" s="1"/>
  <c r="J90" i="7"/>
  <c r="K90" i="7" s="1"/>
  <c r="J89" i="7"/>
  <c r="K89" i="7" s="1"/>
  <c r="J88" i="7"/>
  <c r="K88" i="7" s="1"/>
  <c r="J87" i="7"/>
  <c r="K87" i="7" s="1"/>
  <c r="J86" i="7"/>
  <c r="K86" i="7" s="1"/>
  <c r="J85" i="7"/>
  <c r="K85" i="7" s="1"/>
  <c r="J84" i="7"/>
  <c r="K84" i="7" s="1"/>
  <c r="K83" i="7"/>
  <c r="J83" i="7"/>
  <c r="J82" i="7"/>
  <c r="K82" i="7" s="1"/>
  <c r="K81" i="7"/>
  <c r="J81" i="7"/>
  <c r="J80" i="7"/>
  <c r="K80" i="7" s="1"/>
  <c r="J79" i="7"/>
  <c r="K79" i="7" s="1"/>
  <c r="J78" i="7"/>
  <c r="K78" i="7" s="1"/>
  <c r="S77" i="7"/>
  <c r="S91" i="7" s="1"/>
  <c r="R77" i="7"/>
  <c r="R91" i="7" s="1"/>
  <c r="Q77" i="7"/>
  <c r="T77" i="7" s="1"/>
  <c r="K77" i="7"/>
  <c r="J77" i="7"/>
  <c r="S76" i="7"/>
  <c r="R76" i="7"/>
  <c r="Q76" i="7"/>
  <c r="S90" i="7" s="1"/>
  <c r="N76" i="7"/>
  <c r="K76" i="7"/>
  <c r="J76" i="7"/>
  <c r="S75" i="7"/>
  <c r="S89" i="7" s="1"/>
  <c r="R75" i="7"/>
  <c r="R89" i="7" s="1"/>
  <c r="Q75" i="7"/>
  <c r="Q89" i="7" s="1"/>
  <c r="N75" i="7"/>
  <c r="K75" i="7"/>
  <c r="J75" i="7"/>
  <c r="S74" i="7"/>
  <c r="S88" i="7" s="1"/>
  <c r="R74" i="7"/>
  <c r="R88" i="7" s="1"/>
  <c r="Q74" i="7"/>
  <c r="Q88" i="7" s="1"/>
  <c r="N74" i="7"/>
  <c r="K74" i="7"/>
  <c r="J74" i="7"/>
  <c r="S73" i="7"/>
  <c r="R73" i="7"/>
  <c r="Q73" i="7"/>
  <c r="S87" i="7" s="1"/>
  <c r="N73" i="7"/>
  <c r="K73" i="7"/>
  <c r="J73" i="7"/>
  <c r="S72" i="7"/>
  <c r="S86" i="7" s="1"/>
  <c r="R72" i="7"/>
  <c r="R86" i="7" s="1"/>
  <c r="Q72" i="7"/>
  <c r="Q86" i="7" s="1"/>
  <c r="N72" i="7"/>
  <c r="K72" i="7"/>
  <c r="J72" i="7"/>
  <c r="S71" i="7"/>
  <c r="S85" i="7" s="1"/>
  <c r="R71" i="7"/>
  <c r="R85" i="7" s="1"/>
  <c r="Q71" i="7"/>
  <c r="Q85" i="7" s="1"/>
  <c r="N71" i="7"/>
  <c r="K71" i="7"/>
  <c r="J71" i="7"/>
  <c r="S70" i="7"/>
  <c r="S84" i="7" s="1"/>
  <c r="R70" i="7"/>
  <c r="R84" i="7" s="1"/>
  <c r="Q70" i="7"/>
  <c r="Q84" i="7" s="1"/>
  <c r="N70" i="7"/>
  <c r="K70" i="7"/>
  <c r="J70" i="7"/>
  <c r="AE69" i="7"/>
  <c r="AD69" i="7"/>
  <c r="AC69" i="7"/>
  <c r="N69" i="7"/>
  <c r="K69" i="7"/>
  <c r="J69" i="7"/>
  <c r="N68" i="7"/>
  <c r="J68" i="7"/>
  <c r="K68" i="7" s="1"/>
  <c r="AB67" i="7"/>
  <c r="AE67" i="7" s="1"/>
  <c r="N67" i="7"/>
  <c r="J67" i="7"/>
  <c r="K67" i="7" s="1"/>
  <c r="N66" i="7"/>
  <c r="K66" i="7"/>
  <c r="J66" i="7"/>
  <c r="N65" i="7"/>
  <c r="J65" i="7"/>
  <c r="K65" i="7" s="1"/>
  <c r="N64" i="7"/>
  <c r="K64" i="7"/>
  <c r="J64" i="7"/>
  <c r="N63" i="7"/>
  <c r="J63" i="7"/>
  <c r="K63" i="7" s="1"/>
  <c r="N62" i="7"/>
  <c r="K62" i="7"/>
  <c r="J62" i="7"/>
  <c r="N61" i="7"/>
  <c r="J61" i="7"/>
  <c r="K61" i="7" s="1"/>
  <c r="N60" i="7"/>
  <c r="K60" i="7"/>
  <c r="J60" i="7"/>
  <c r="AF59" i="7"/>
  <c r="Y59" i="7"/>
  <c r="X59" i="7"/>
  <c r="W59" i="7"/>
  <c r="V59" i="7"/>
  <c r="U59" i="7"/>
  <c r="T59" i="7"/>
  <c r="N59" i="7"/>
  <c r="J59" i="7"/>
  <c r="K59" i="7" s="1"/>
  <c r="AF58" i="7"/>
  <c r="N58" i="7"/>
  <c r="K58" i="7"/>
  <c r="J58" i="7"/>
  <c r="AF57" i="7"/>
  <c r="N57" i="7"/>
  <c r="J57" i="7"/>
  <c r="K57" i="7" s="1"/>
  <c r="AF56" i="7"/>
  <c r="N56" i="7"/>
  <c r="K56" i="7"/>
  <c r="J56" i="7"/>
  <c r="AF55" i="7"/>
  <c r="N55" i="7"/>
  <c r="K55" i="7"/>
  <c r="J55" i="7"/>
  <c r="AF54" i="7"/>
  <c r="Y54" i="7"/>
  <c r="W54" i="7"/>
  <c r="V54" i="7"/>
  <c r="U54" i="7"/>
  <c r="T54" i="7"/>
  <c r="R54" i="7"/>
  <c r="X54" i="7" s="1"/>
  <c r="N54" i="7"/>
  <c r="J54" i="7"/>
  <c r="K54" i="7" s="1"/>
  <c r="AF53" i="7"/>
  <c r="N53" i="7"/>
  <c r="K53" i="7"/>
  <c r="J53" i="7"/>
  <c r="AF52" i="7"/>
  <c r="N52" i="7"/>
  <c r="J52" i="7"/>
  <c r="K52" i="7" s="1"/>
  <c r="N51" i="7"/>
  <c r="K51" i="7"/>
  <c r="J51" i="7"/>
  <c r="N50" i="7"/>
  <c r="J50" i="7"/>
  <c r="K50" i="7" s="1"/>
  <c r="N49" i="7"/>
  <c r="K49" i="7"/>
  <c r="J49" i="7"/>
  <c r="N48" i="7"/>
  <c r="J48" i="7"/>
  <c r="K48" i="7" s="1"/>
  <c r="N47" i="7"/>
  <c r="K47" i="7"/>
  <c r="J47" i="7"/>
  <c r="N46" i="7"/>
  <c r="J46" i="7"/>
  <c r="K46" i="7" s="1"/>
  <c r="N45" i="7"/>
  <c r="K45" i="7"/>
  <c r="J45" i="7"/>
  <c r="N44" i="7"/>
  <c r="J44" i="7"/>
  <c r="K44" i="7" s="1"/>
  <c r="N43" i="7"/>
  <c r="K43" i="7"/>
  <c r="J43" i="7"/>
  <c r="N42" i="7"/>
  <c r="J42" i="7"/>
  <c r="K42" i="7" s="1"/>
  <c r="N41" i="7"/>
  <c r="K41" i="7"/>
  <c r="J41" i="7"/>
  <c r="N40" i="7"/>
  <c r="J40" i="7"/>
  <c r="K40" i="7" s="1"/>
  <c r="N39" i="7"/>
  <c r="J39" i="7"/>
  <c r="K39" i="7" s="1"/>
  <c r="N38" i="7"/>
  <c r="K38" i="7"/>
  <c r="J38" i="7"/>
  <c r="N37" i="7"/>
  <c r="J37" i="7"/>
  <c r="K37" i="7" s="1"/>
  <c r="N36" i="7"/>
  <c r="J36" i="7"/>
  <c r="K36" i="7" s="1"/>
  <c r="N35" i="7"/>
  <c r="J35" i="7"/>
  <c r="K35" i="7" s="1"/>
  <c r="N34" i="7"/>
  <c r="K34" i="7"/>
  <c r="J34" i="7"/>
  <c r="N33" i="7"/>
  <c r="J33" i="7"/>
  <c r="K33" i="7" s="1"/>
  <c r="N32" i="7"/>
  <c r="J32" i="7"/>
  <c r="K32" i="7" s="1"/>
  <c r="N31" i="7"/>
  <c r="J31" i="7"/>
  <c r="K31" i="7" s="1"/>
  <c r="N30" i="7"/>
  <c r="J30" i="7"/>
  <c r="K30" i="7" s="1"/>
  <c r="N29" i="7"/>
  <c r="J29" i="7"/>
  <c r="K29" i="7" s="1"/>
  <c r="N28" i="7"/>
  <c r="J28" i="7"/>
  <c r="K28" i="7" s="1"/>
  <c r="N27" i="7"/>
  <c r="J27" i="7"/>
  <c r="K27" i="7" s="1"/>
  <c r="J26" i="7"/>
  <c r="K26" i="7" s="1"/>
  <c r="K25" i="7"/>
  <c r="J25" i="7"/>
  <c r="J24" i="7"/>
  <c r="K24" i="7" s="1"/>
  <c r="J23" i="7"/>
  <c r="K23" i="7" s="1"/>
  <c r="J22" i="7"/>
  <c r="K22" i="7" s="1"/>
  <c r="J21" i="7"/>
  <c r="K21" i="7" s="1"/>
  <c r="AM20" i="7"/>
  <c r="Z20" i="7"/>
  <c r="J20" i="7"/>
  <c r="K20" i="7" s="1"/>
  <c r="AM19" i="7"/>
  <c r="J19" i="7"/>
  <c r="K19" i="7" s="1"/>
  <c r="AM18" i="7"/>
  <c r="J18" i="7"/>
  <c r="K18" i="7" s="1"/>
  <c r="AM17" i="7"/>
  <c r="AE17" i="7"/>
  <c r="K17" i="7"/>
  <c r="J17" i="7"/>
  <c r="AM16" i="7"/>
  <c r="AE16" i="7"/>
  <c r="J16" i="7"/>
  <c r="K16" i="7" s="1"/>
  <c r="AM15" i="7"/>
  <c r="AE15" i="7"/>
  <c r="J15" i="7"/>
  <c r="K15" i="7" s="1"/>
  <c r="AM14" i="7"/>
  <c r="AM21" i="7" s="1"/>
  <c r="AE14" i="7"/>
  <c r="J14" i="7"/>
  <c r="K14" i="7" s="1"/>
  <c r="AM13" i="7"/>
  <c r="AE13" i="7"/>
  <c r="J13" i="7"/>
  <c r="K13" i="7" s="1"/>
  <c r="AE12" i="7"/>
  <c r="K12" i="7"/>
  <c r="J12" i="7"/>
  <c r="AE11" i="7"/>
  <c r="J11" i="7"/>
  <c r="K11" i="7" s="1"/>
  <c r="AE10" i="7"/>
  <c r="K10" i="7"/>
  <c r="J10" i="7"/>
  <c r="J9" i="7"/>
  <c r="K9" i="7" s="1"/>
  <c r="K8" i="7"/>
  <c r="J8" i="7"/>
  <c r="J7" i="7"/>
  <c r="K7" i="7" s="1"/>
  <c r="K6" i="7"/>
  <c r="J6" i="7"/>
  <c r="J5" i="7"/>
  <c r="K5" i="7" s="1"/>
  <c r="N4" i="7"/>
  <c r="K4" i="7"/>
  <c r="J4" i="7"/>
  <c r="N3" i="7"/>
  <c r="J3" i="7"/>
  <c r="Q31" i="7" s="1"/>
  <c r="T31" i="7" s="1"/>
  <c r="Y2" i="7"/>
  <c r="Q2" i="7"/>
  <c r="N2" i="7"/>
  <c r="J2" i="7"/>
  <c r="K2" i="7" s="1"/>
  <c r="W106" i="9" l="1"/>
  <c r="U106" i="9"/>
  <c r="L144" i="7"/>
  <c r="L99" i="7"/>
  <c r="L68" i="7"/>
  <c r="L31" i="7"/>
  <c r="L18" i="7"/>
  <c r="L250" i="7"/>
  <c r="L186" i="7"/>
  <c r="L126" i="7"/>
  <c r="L92" i="7"/>
  <c r="L24" i="7"/>
  <c r="L363" i="7"/>
  <c r="L230" i="7"/>
  <c r="L175" i="7"/>
  <c r="L143" i="7"/>
  <c r="L123" i="7"/>
  <c r="L88" i="7"/>
  <c r="L65" i="7"/>
  <c r="L32" i="7"/>
  <c r="L30" i="7"/>
  <c r="L55" i="7"/>
  <c r="Q35" i="7"/>
  <c r="T35" i="7" s="1"/>
  <c r="Q34" i="7"/>
  <c r="T34" i="7" s="1"/>
  <c r="Q38" i="7"/>
  <c r="T38" i="7" s="1"/>
  <c r="T70" i="7"/>
  <c r="T71" i="7"/>
  <c r="T72" i="7"/>
  <c r="T73" i="7"/>
  <c r="T74" i="7"/>
  <c r="T75" i="7"/>
  <c r="T76" i="7"/>
  <c r="X8" i="7"/>
  <c r="X5" i="7"/>
  <c r="T7" i="7"/>
  <c r="Q91" i="7"/>
  <c r="X6" i="7"/>
  <c r="Q33" i="7"/>
  <c r="T33" i="7" s="1"/>
  <c r="Q37" i="7"/>
  <c r="T37" i="7" s="1"/>
  <c r="X2" i="7"/>
  <c r="X7" i="7"/>
  <c r="X9" i="7"/>
  <c r="Q32" i="7"/>
  <c r="T32" i="7" s="1"/>
  <c r="T39" i="7" s="1"/>
  <c r="Q36" i="7"/>
  <c r="T36" i="7" s="1"/>
  <c r="Z67" i="7"/>
  <c r="AC67" i="7" s="1"/>
  <c r="X3" i="7"/>
  <c r="AA67" i="7"/>
  <c r="AD67" i="7" s="1"/>
  <c r="Q78" i="7"/>
  <c r="T133" i="7"/>
  <c r="R78" i="7"/>
  <c r="K3" i="7"/>
  <c r="L737" i="7" s="1"/>
  <c r="X4" i="7"/>
  <c r="S78" i="7"/>
  <c r="Z68" i="7" l="1"/>
  <c r="AC68" i="7" s="1"/>
  <c r="Q79" i="7"/>
  <c r="L33" i="7"/>
  <c r="L67" i="7"/>
  <c r="L134" i="7"/>
  <c r="L182" i="7"/>
  <c r="L9" i="7"/>
  <c r="L94" i="7"/>
  <c r="L212" i="7"/>
  <c r="L20" i="7"/>
  <c r="L78" i="7"/>
  <c r="L147" i="7"/>
  <c r="L266" i="7"/>
  <c r="L2" i="7"/>
  <c r="L49" i="7"/>
  <c r="L76" i="7"/>
  <c r="L124" i="7"/>
  <c r="L202" i="7"/>
  <c r="L294" i="7"/>
  <c r="L60" i="7"/>
  <c r="L95" i="7"/>
  <c r="L187" i="7"/>
  <c r="L12" i="7"/>
  <c r="L158" i="7"/>
  <c r="L275" i="7"/>
  <c r="L346" i="7"/>
  <c r="L89" i="7"/>
  <c r="L155" i="7"/>
  <c r="L252" i="7"/>
  <c r="L42" i="7"/>
  <c r="L96" i="7"/>
  <c r="L130" i="7"/>
  <c r="L371" i="7"/>
  <c r="L435" i="7"/>
  <c r="L675" i="7"/>
  <c r="L422" i="7"/>
  <c r="L473" i="7"/>
  <c r="L505" i="7"/>
  <c r="L537" i="7"/>
  <c r="L569" i="7"/>
  <c r="L627" i="7"/>
  <c r="L193" i="7"/>
  <c r="L257" i="7"/>
  <c r="L321" i="7"/>
  <c r="L385" i="7"/>
  <c r="L449" i="7"/>
  <c r="L276" i="7"/>
  <c r="L340" i="7"/>
  <c r="L404" i="7"/>
  <c r="L611" i="7"/>
  <c r="L231" i="7"/>
  <c r="L295" i="7"/>
  <c r="L359" i="7"/>
  <c r="L423" i="7"/>
  <c r="L637" i="7"/>
  <c r="L402" i="7"/>
  <c r="L467" i="7"/>
  <c r="L507" i="7"/>
  <c r="L547" i="7"/>
  <c r="L591" i="7"/>
  <c r="L205" i="7"/>
  <c r="L333" i="7"/>
  <c r="L621" i="7"/>
  <c r="L344" i="7"/>
  <c r="L576" i="7"/>
  <c r="L707" i="7"/>
  <c r="L943" i="7"/>
  <c r="L630" i="7"/>
  <c r="L37" i="7"/>
  <c r="L79" i="7"/>
  <c r="L137" i="7"/>
  <c r="L204" i="7"/>
  <c r="L11" i="7"/>
  <c r="L102" i="7"/>
  <c r="L227" i="7"/>
  <c r="L27" i="7"/>
  <c r="L84" i="7"/>
  <c r="L160" i="7"/>
  <c r="L274" i="7"/>
  <c r="L4" i="7"/>
  <c r="L51" i="7"/>
  <c r="L77" i="7"/>
  <c r="L135" i="7"/>
  <c r="L228" i="7"/>
  <c r="L302" i="7"/>
  <c r="L62" i="7"/>
  <c r="L101" i="7"/>
  <c r="L198" i="7"/>
  <c r="L17" i="7"/>
  <c r="L174" i="7"/>
  <c r="L283" i="7"/>
  <c r="L6" i="7"/>
  <c r="L93" i="7"/>
  <c r="L168" i="7"/>
  <c r="L331" i="7"/>
  <c r="L44" i="7"/>
  <c r="L100" i="7"/>
  <c r="L146" i="7"/>
  <c r="L379" i="7"/>
  <c r="L443" i="7"/>
  <c r="L366" i="7"/>
  <c r="L430" i="7"/>
  <c r="L477" i="7"/>
  <c r="L509" i="7"/>
  <c r="L541" i="7"/>
  <c r="L573" i="7"/>
  <c r="L631" i="7"/>
  <c r="L201" i="7"/>
  <c r="L265" i="7"/>
  <c r="L329" i="7"/>
  <c r="L393" i="7"/>
  <c r="L457" i="7"/>
  <c r="L284" i="7"/>
  <c r="L348" i="7"/>
  <c r="L412" i="7"/>
  <c r="L615" i="7"/>
  <c r="L239" i="7"/>
  <c r="L303" i="7"/>
  <c r="L367" i="7"/>
  <c r="L431" i="7"/>
  <c r="L659" i="7"/>
  <c r="L410" i="7"/>
  <c r="L471" i="7"/>
  <c r="L511" i="7"/>
  <c r="L551" i="7"/>
  <c r="L595" i="7"/>
  <c r="L213" i="7"/>
  <c r="L341" i="7"/>
  <c r="L176" i="7"/>
  <c r="L368" i="7"/>
  <c r="L600" i="7"/>
  <c r="L731" i="7"/>
  <c r="L993" i="7"/>
  <c r="L694" i="7"/>
  <c r="L7" i="7"/>
  <c r="L85" i="7"/>
  <c r="L140" i="7"/>
  <c r="L219" i="7"/>
  <c r="L13" i="7"/>
  <c r="L110" i="7"/>
  <c r="L238" i="7"/>
  <c r="L29" i="7"/>
  <c r="L97" i="7"/>
  <c r="L163" i="7"/>
  <c r="L282" i="7"/>
  <c r="L15" i="7"/>
  <c r="L70" i="7"/>
  <c r="L104" i="7"/>
  <c r="L138" i="7"/>
  <c r="L243" i="7"/>
  <c r="L310" i="7"/>
  <c r="L64" i="7"/>
  <c r="L111" i="7"/>
  <c r="L210" i="7"/>
  <c r="L98" i="7"/>
  <c r="L195" i="7"/>
  <c r="L291" i="7"/>
  <c r="L25" i="7"/>
  <c r="L103" i="7"/>
  <c r="L171" i="7"/>
  <c r="L350" i="7"/>
  <c r="L46" i="7"/>
  <c r="L112" i="7"/>
  <c r="L162" i="7"/>
  <c r="L387" i="7"/>
  <c r="L451" i="7"/>
  <c r="L374" i="7"/>
  <c r="L438" i="7"/>
  <c r="L481" i="7"/>
  <c r="L513" i="7"/>
  <c r="L545" i="7"/>
  <c r="L577" i="7"/>
  <c r="L145" i="7"/>
  <c r="L209" i="7"/>
  <c r="L273" i="7"/>
  <c r="L337" i="7"/>
  <c r="L401" i="7"/>
  <c r="L619" i="7"/>
  <c r="L292" i="7"/>
  <c r="L356" i="7"/>
  <c r="L420" i="7"/>
  <c r="L645" i="7"/>
  <c r="L247" i="7"/>
  <c r="L311" i="7"/>
  <c r="L375" i="7"/>
  <c r="L439" i="7"/>
  <c r="L354" i="7"/>
  <c r="L418" i="7"/>
  <c r="L475" i="7"/>
  <c r="L515" i="7"/>
  <c r="L559" i="7"/>
  <c r="L629" i="7"/>
  <c r="L237" i="7"/>
  <c r="L365" i="7"/>
  <c r="L208" i="7"/>
  <c r="L408" i="7"/>
  <c r="L640" i="7"/>
  <c r="L771" i="7"/>
  <c r="L1071" i="7"/>
  <c r="L758" i="7"/>
  <c r="L194" i="7"/>
  <c r="L290" i="7"/>
  <c r="L22" i="7"/>
  <c r="L71" i="7"/>
  <c r="L108" i="7"/>
  <c r="L154" i="7"/>
  <c r="L254" i="7"/>
  <c r="L318" i="7"/>
  <c r="L66" i="7"/>
  <c r="L127" i="7"/>
  <c r="L236" i="7"/>
  <c r="L106" i="7"/>
  <c r="L206" i="7"/>
  <c r="L299" i="7"/>
  <c r="L38" i="7"/>
  <c r="L109" i="7"/>
  <c r="L178" i="7"/>
  <c r="L358" i="7"/>
  <c r="L48" i="7"/>
  <c r="L114" i="7"/>
  <c r="L196" i="7"/>
  <c r="L395" i="7"/>
  <c r="L459" i="7"/>
  <c r="L382" i="7"/>
  <c r="L446" i="7"/>
  <c r="L485" i="7"/>
  <c r="L517" i="7"/>
  <c r="L549" i="7"/>
  <c r="L581" i="7"/>
  <c r="L153" i="7"/>
  <c r="L217" i="7"/>
  <c r="L281" i="7"/>
  <c r="L345" i="7"/>
  <c r="L409" i="7"/>
  <c r="L623" i="7"/>
  <c r="L300" i="7"/>
  <c r="L364" i="7"/>
  <c r="L428" i="7"/>
  <c r="L191" i="7"/>
  <c r="L255" i="7"/>
  <c r="L319" i="7"/>
  <c r="L383" i="7"/>
  <c r="L447" i="7"/>
  <c r="L362" i="7"/>
  <c r="L426" i="7"/>
  <c r="L479" i="7"/>
  <c r="L519" i="7"/>
  <c r="L563" i="7"/>
  <c r="L683" i="7"/>
  <c r="L253" i="7"/>
  <c r="L381" i="7"/>
  <c r="L216" i="7"/>
  <c r="L432" i="7"/>
  <c r="L664" i="7"/>
  <c r="L799" i="7"/>
  <c r="L1113" i="7"/>
  <c r="L609" i="7"/>
  <c r="L3" i="7"/>
  <c r="L36" i="7"/>
  <c r="L91" i="7"/>
  <c r="L156" i="7"/>
  <c r="L242" i="7"/>
  <c r="L54" i="7"/>
  <c r="L150" i="7"/>
  <c r="L10" i="7"/>
  <c r="L35" i="7"/>
  <c r="L121" i="7"/>
  <c r="L220" i="7"/>
  <c r="L298" i="7"/>
  <c r="L41" i="7"/>
  <c r="L72" i="7"/>
  <c r="L113" i="7"/>
  <c r="L170" i="7"/>
  <c r="L262" i="7"/>
  <c r="L326" i="7"/>
  <c r="L69" i="7"/>
  <c r="L148" i="7"/>
  <c r="L251" i="7"/>
  <c r="L122" i="7"/>
  <c r="L218" i="7"/>
  <c r="L307" i="7"/>
  <c r="L19" i="7"/>
  <c r="L125" i="7"/>
  <c r="L188" i="7"/>
  <c r="L34" i="7"/>
  <c r="L50" i="7"/>
  <c r="L116" i="7"/>
  <c r="L211" i="7"/>
  <c r="L403" i="7"/>
  <c r="L605" i="7"/>
  <c r="L390" i="7"/>
  <c r="L454" i="7"/>
  <c r="L489" i="7"/>
  <c r="L521" i="7"/>
  <c r="L553" i="7"/>
  <c r="L585" i="7"/>
  <c r="L161" i="7"/>
  <c r="L225" i="7"/>
  <c r="L289" i="7"/>
  <c r="L353" i="7"/>
  <c r="L417" i="7"/>
  <c r="L653" i="7"/>
  <c r="L308" i="7"/>
  <c r="L372" i="7"/>
  <c r="L436" i="7"/>
  <c r="L199" i="7"/>
  <c r="L263" i="7"/>
  <c r="L327" i="7"/>
  <c r="L391" i="7"/>
  <c r="L455" i="7"/>
  <c r="L370" i="7"/>
  <c r="L434" i="7"/>
  <c r="L483" i="7"/>
  <c r="L527" i="7"/>
  <c r="L571" i="7"/>
  <c r="L141" i="7"/>
  <c r="L269" i="7"/>
  <c r="L397" i="7"/>
  <c r="L240" i="7"/>
  <c r="L643" i="7"/>
  <c r="L704" i="7"/>
  <c r="L829" i="7"/>
  <c r="L502" i="7"/>
  <c r="L673" i="7"/>
  <c r="L14" i="7"/>
  <c r="L61" i="7"/>
  <c r="L105" i="7"/>
  <c r="L159" i="7"/>
  <c r="L347" i="7"/>
  <c r="L59" i="7"/>
  <c r="L166" i="7"/>
  <c r="L5" i="7"/>
  <c r="L39" i="7"/>
  <c r="L129" i="7"/>
  <c r="L235" i="7"/>
  <c r="L306" i="7"/>
  <c r="L43" i="7"/>
  <c r="L73" i="7"/>
  <c r="L115" i="7"/>
  <c r="L180" i="7"/>
  <c r="L270" i="7"/>
  <c r="L330" i="7"/>
  <c r="L82" i="7"/>
  <c r="L151" i="7"/>
  <c r="L334" i="7"/>
  <c r="L132" i="7"/>
  <c r="L244" i="7"/>
  <c r="L315" i="7"/>
  <c r="L28" i="7"/>
  <c r="L131" i="7"/>
  <c r="L203" i="7"/>
  <c r="L21" i="7"/>
  <c r="L52" i="7"/>
  <c r="L118" i="7"/>
  <c r="L222" i="7"/>
  <c r="L411" i="7"/>
  <c r="L635" i="7"/>
  <c r="L398" i="7"/>
  <c r="L462" i="7"/>
  <c r="L493" i="7"/>
  <c r="L525" i="7"/>
  <c r="L557" i="7"/>
  <c r="L589" i="7"/>
  <c r="L169" i="7"/>
  <c r="L233" i="7"/>
  <c r="L297" i="7"/>
  <c r="L361" i="7"/>
  <c r="L425" i="7"/>
  <c r="L667" i="7"/>
  <c r="L316" i="7"/>
  <c r="L380" i="7"/>
  <c r="L444" i="7"/>
  <c r="L207" i="7"/>
  <c r="L271" i="7"/>
  <c r="L335" i="7"/>
  <c r="L399" i="7"/>
  <c r="L463" i="7"/>
  <c r="L378" i="7"/>
  <c r="L442" i="7"/>
  <c r="L487" i="7"/>
  <c r="L531" i="7"/>
  <c r="L575" i="7"/>
  <c r="L149" i="7"/>
  <c r="L277" i="7"/>
  <c r="L405" i="7"/>
  <c r="L272" i="7"/>
  <c r="L472" i="7"/>
  <c r="L728" i="7"/>
  <c r="L841" i="7"/>
  <c r="L526" i="7"/>
  <c r="S79" i="7"/>
  <c r="AB68" i="7"/>
  <c r="AE68" i="7" s="1"/>
  <c r="L1123" i="7"/>
  <c r="L1059" i="7"/>
  <c r="L995" i="7"/>
  <c r="L931" i="7"/>
  <c r="L1112" i="7"/>
  <c r="L1048" i="7"/>
  <c r="L984" i="7"/>
  <c r="L920" i="7"/>
  <c r="L856" i="7"/>
  <c r="L792" i="7"/>
  <c r="L1069" i="7"/>
  <c r="L1005" i="7"/>
  <c r="L941" i="7"/>
  <c r="L1090" i="7"/>
  <c r="L1026" i="7"/>
  <c r="L962" i="7"/>
  <c r="L898" i="7"/>
  <c r="L834" i="7"/>
  <c r="L1092" i="7"/>
  <c r="L1028" i="7"/>
  <c r="L964" i="7"/>
  <c r="L900" i="7"/>
  <c r="L836" i="7"/>
  <c r="L1118" i="7"/>
  <c r="L1054" i="7"/>
  <c r="L990" i="7"/>
  <c r="L926" i="7"/>
  <c r="L862" i="7"/>
  <c r="L798" i="7"/>
  <c r="L1001" i="7"/>
  <c r="L809" i="7"/>
  <c r="L741" i="7"/>
  <c r="L677" i="7"/>
  <c r="L754" i="7"/>
  <c r="L690" i="7"/>
  <c r="L626" i="7"/>
  <c r="L562" i="7"/>
  <c r="L498" i="7"/>
  <c r="L1055" i="7"/>
  <c r="L927" i="7"/>
  <c r="L859" i="7"/>
  <c r="L827" i="7"/>
  <c r="L767" i="7"/>
  <c r="L703" i="7"/>
  <c r="L811" i="7"/>
  <c r="L732" i="7"/>
  <c r="L668" i="7"/>
  <c r="L604" i="7"/>
  <c r="L540" i="7"/>
  <c r="L476" i="7"/>
  <c r="L999" i="7"/>
  <c r="L793" i="7"/>
  <c r="L729" i="7"/>
  <c r="L665" i="7"/>
  <c r="L601" i="7"/>
  <c r="L750" i="7"/>
  <c r="L686" i="7"/>
  <c r="L622" i="7"/>
  <c r="L558" i="7"/>
  <c r="L494" i="7"/>
  <c r="L1057" i="7"/>
  <c r="L929" i="7"/>
  <c r="L857" i="7"/>
  <c r="L825" i="7"/>
  <c r="L763" i="7"/>
  <c r="L699" i="7"/>
  <c r="L760" i="7"/>
  <c r="L696" i="7"/>
  <c r="L632" i="7"/>
  <c r="L568" i="7"/>
  <c r="L504" i="7"/>
  <c r="L613" i="7"/>
  <c r="L400" i="7"/>
  <c r="L336" i="7"/>
  <c r="L1115" i="7"/>
  <c r="L1051" i="7"/>
  <c r="L987" i="7"/>
  <c r="L923" i="7"/>
  <c r="L1104" i="7"/>
  <c r="L1040" i="7"/>
  <c r="L976" i="7"/>
  <c r="L912" i="7"/>
  <c r="L848" i="7"/>
  <c r="L784" i="7"/>
  <c r="L1061" i="7"/>
  <c r="L997" i="7"/>
  <c r="L933" i="7"/>
  <c r="L1082" i="7"/>
  <c r="L1018" i="7"/>
  <c r="L954" i="7"/>
  <c r="L890" i="7"/>
  <c r="L826" i="7"/>
  <c r="L1084" i="7"/>
  <c r="L1020" i="7"/>
  <c r="L956" i="7"/>
  <c r="L892" i="7"/>
  <c r="L828" i="7"/>
  <c r="L1110" i="7"/>
  <c r="L1046" i="7"/>
  <c r="L982" i="7"/>
  <c r="L918" i="7"/>
  <c r="L854" i="7"/>
  <c r="L790" i="7"/>
  <c r="L983" i="7"/>
  <c r="L805" i="7"/>
  <c r="L733" i="7"/>
  <c r="L905" i="7"/>
  <c r="L746" i="7"/>
  <c r="L682" i="7"/>
  <c r="L618" i="7"/>
  <c r="L554" i="7"/>
  <c r="L490" i="7"/>
  <c r="L1041" i="7"/>
  <c r="L913" i="7"/>
  <c r="L855" i="7"/>
  <c r="L823" i="7"/>
  <c r="L759" i="7"/>
  <c r="L695" i="7"/>
  <c r="L786" i="7"/>
  <c r="L724" i="7"/>
  <c r="L660" i="7"/>
  <c r="L596" i="7"/>
  <c r="L532" i="7"/>
  <c r="L468" i="7"/>
  <c r="L985" i="7"/>
  <c r="L789" i="7"/>
  <c r="L721" i="7"/>
  <c r="L657" i="7"/>
  <c r="L903" i="7"/>
  <c r="L742" i="7"/>
  <c r="L678" i="7"/>
  <c r="L614" i="7"/>
  <c r="L550" i="7"/>
  <c r="L486" i="7"/>
  <c r="L1039" i="7"/>
  <c r="L911" i="7"/>
  <c r="L853" i="7"/>
  <c r="L821" i="7"/>
  <c r="L755" i="7"/>
  <c r="L691" i="7"/>
  <c r="L752" i="7"/>
  <c r="L688" i="7"/>
  <c r="L624" i="7"/>
  <c r="L560" i="7"/>
  <c r="L496" i="7"/>
  <c r="L456" i="7"/>
  <c r="L392" i="7"/>
  <c r="L328" i="7"/>
  <c r="L264" i="7"/>
  <c r="L200" i="7"/>
  <c r="L453" i="7"/>
  <c r="L389" i="7"/>
  <c r="L325" i="7"/>
  <c r="L261" i="7"/>
  <c r="L197" i="7"/>
  <c r="L1107" i="7"/>
  <c r="L1043" i="7"/>
  <c r="L979" i="7"/>
  <c r="L915" i="7"/>
  <c r="L1096" i="7"/>
  <c r="L1032" i="7"/>
  <c r="L968" i="7"/>
  <c r="L904" i="7"/>
  <c r="L840" i="7"/>
  <c r="L1117" i="7"/>
  <c r="L1053" i="7"/>
  <c r="L989" i="7"/>
  <c r="L925" i="7"/>
  <c r="L1074" i="7"/>
  <c r="L1010" i="7"/>
  <c r="L946" i="7"/>
  <c r="L882" i="7"/>
  <c r="L818" i="7"/>
  <c r="L1076" i="7"/>
  <c r="L1012" i="7"/>
  <c r="L948" i="7"/>
  <c r="L884" i="7"/>
  <c r="L820" i="7"/>
  <c r="L1102" i="7"/>
  <c r="L1038" i="7"/>
  <c r="L974" i="7"/>
  <c r="L910" i="7"/>
  <c r="L846" i="7"/>
  <c r="L1097" i="7"/>
  <c r="L969" i="7"/>
  <c r="L791" i="7"/>
  <c r="L725" i="7"/>
  <c r="L901" i="7"/>
  <c r="L738" i="7"/>
  <c r="L674" i="7"/>
  <c r="L610" i="7"/>
  <c r="L546" i="7"/>
  <c r="L482" i="7"/>
  <c r="L1023" i="7"/>
  <c r="L909" i="7"/>
  <c r="L851" i="7"/>
  <c r="L819" i="7"/>
  <c r="L751" i="7"/>
  <c r="L687" i="7"/>
  <c r="L780" i="7"/>
  <c r="L716" i="7"/>
  <c r="L652" i="7"/>
  <c r="L588" i="7"/>
  <c r="L524" i="7"/>
  <c r="L1095" i="7"/>
  <c r="L967" i="7"/>
  <c r="L777" i="7"/>
  <c r="L713" i="7"/>
  <c r="L649" i="7"/>
  <c r="L810" i="7"/>
  <c r="L734" i="7"/>
  <c r="L670" i="7"/>
  <c r="L606" i="7"/>
  <c r="L542" i="7"/>
  <c r="L478" i="7"/>
  <c r="L1025" i="7"/>
  <c r="L881" i="7"/>
  <c r="L849" i="7"/>
  <c r="L817" i="7"/>
  <c r="L747" i="7"/>
  <c r="L889" i="7"/>
  <c r="L744" i="7"/>
  <c r="L680" i="7"/>
  <c r="L616" i="7"/>
  <c r="L552" i="7"/>
  <c r="L488" i="7"/>
  <c r="L448" i="7"/>
  <c r="L384" i="7"/>
  <c r="L320" i="7"/>
  <c r="L256" i="7"/>
  <c r="L192" i="7"/>
  <c r="L445" i="7"/>
  <c r="L1099" i="7"/>
  <c r="L1035" i="7"/>
  <c r="L971" i="7"/>
  <c r="L907" i="7"/>
  <c r="L1088" i="7"/>
  <c r="L1024" i="7"/>
  <c r="L960" i="7"/>
  <c r="L896" i="7"/>
  <c r="L832" i="7"/>
  <c r="L1109" i="7"/>
  <c r="L1045" i="7"/>
  <c r="L981" i="7"/>
  <c r="L917" i="7"/>
  <c r="L1066" i="7"/>
  <c r="L1002" i="7"/>
  <c r="L938" i="7"/>
  <c r="L874" i="7"/>
  <c r="L1119" i="7"/>
  <c r="L1068" i="7"/>
  <c r="L1004" i="7"/>
  <c r="L940" i="7"/>
  <c r="L876" i="7"/>
  <c r="L812" i="7"/>
  <c r="L1094" i="7"/>
  <c r="L1030" i="7"/>
  <c r="L966" i="7"/>
  <c r="L902" i="7"/>
  <c r="L838" i="7"/>
  <c r="L1079" i="7"/>
  <c r="L951" i="7"/>
  <c r="L781" i="7"/>
  <c r="L717" i="7"/>
  <c r="L794" i="7"/>
  <c r="L730" i="7"/>
  <c r="L666" i="7"/>
  <c r="L602" i="7"/>
  <c r="L538" i="7"/>
  <c r="L474" i="7"/>
  <c r="L1009" i="7"/>
  <c r="L879" i="7"/>
  <c r="L847" i="7"/>
  <c r="L815" i="7"/>
  <c r="L743" i="7"/>
  <c r="L679" i="7"/>
  <c r="L772" i="7"/>
  <c r="L708" i="7"/>
  <c r="L644" i="7"/>
  <c r="L580" i="7"/>
  <c r="L516" i="7"/>
  <c r="L1081" i="7"/>
  <c r="L953" i="7"/>
  <c r="L769" i="7"/>
  <c r="L705" i="7"/>
  <c r="L641" i="7"/>
  <c r="L803" i="7"/>
  <c r="L726" i="7"/>
  <c r="L662" i="7"/>
  <c r="L598" i="7"/>
  <c r="L534" i="7"/>
  <c r="L470" i="7"/>
  <c r="L1007" i="7"/>
  <c r="L877" i="7"/>
  <c r="L845" i="7"/>
  <c r="L813" i="7"/>
  <c r="L739" i="7"/>
  <c r="L885" i="7"/>
  <c r="L736" i="7"/>
  <c r="L672" i="7"/>
  <c r="L608" i="7"/>
  <c r="L544" i="7"/>
  <c r="L480" i="7"/>
  <c r="L440" i="7"/>
  <c r="L376" i="7"/>
  <c r="L312" i="7"/>
  <c r="L248" i="7"/>
  <c r="L184" i="7"/>
  <c r="L437" i="7"/>
  <c r="L373" i="7"/>
  <c r="L309" i="7"/>
  <c r="L245" i="7"/>
  <c r="L181" i="7"/>
  <c r="L599" i="7"/>
  <c r="L567" i="7"/>
  <c r="L535" i="7"/>
  <c r="L503" i="7"/>
  <c r="L1091" i="7"/>
  <c r="L1027" i="7"/>
  <c r="L963" i="7"/>
  <c r="L899" i="7"/>
  <c r="L1080" i="7"/>
  <c r="L1016" i="7"/>
  <c r="L952" i="7"/>
  <c r="L888" i="7"/>
  <c r="L824" i="7"/>
  <c r="L1101" i="7"/>
  <c r="L1037" i="7"/>
  <c r="L973" i="7"/>
  <c r="L1122" i="7"/>
  <c r="L1058" i="7"/>
  <c r="L994" i="7"/>
  <c r="L930" i="7"/>
  <c r="L866" i="7"/>
  <c r="L1111" i="7"/>
  <c r="L1060" i="7"/>
  <c r="L996" i="7"/>
  <c r="L932" i="7"/>
  <c r="L868" i="7"/>
  <c r="L804" i="7"/>
  <c r="L1086" i="7"/>
  <c r="L1022" i="7"/>
  <c r="L958" i="7"/>
  <c r="L894" i="7"/>
  <c r="L830" i="7"/>
  <c r="L1065" i="7"/>
  <c r="L937" i="7"/>
  <c r="L773" i="7"/>
  <c r="L709" i="7"/>
  <c r="L787" i="7"/>
  <c r="L722" i="7"/>
  <c r="L658" i="7"/>
  <c r="L594" i="7"/>
  <c r="L530" i="7"/>
  <c r="L466" i="7"/>
  <c r="L991" i="7"/>
  <c r="L875" i="7"/>
  <c r="L843" i="7"/>
  <c r="L801" i="7"/>
  <c r="L735" i="7"/>
  <c r="L671" i="7"/>
  <c r="L764" i="7"/>
  <c r="L700" i="7"/>
  <c r="L636" i="7"/>
  <c r="L572" i="7"/>
  <c r="L508" i="7"/>
  <c r="L1063" i="7"/>
  <c r="L935" i="7"/>
  <c r="L761" i="7"/>
  <c r="L697" i="7"/>
  <c r="L633" i="7"/>
  <c r="L782" i="7"/>
  <c r="L718" i="7"/>
  <c r="L654" i="7"/>
  <c r="L1083" i="7"/>
  <c r="L1019" i="7"/>
  <c r="L955" i="7"/>
  <c r="L891" i="7"/>
  <c r="L1072" i="7"/>
  <c r="L1008" i="7"/>
  <c r="L944" i="7"/>
  <c r="L880" i="7"/>
  <c r="L816" i="7"/>
  <c r="L1093" i="7"/>
  <c r="L1029" i="7"/>
  <c r="L965" i="7"/>
  <c r="L1114" i="7"/>
  <c r="L1050" i="7"/>
  <c r="L986" i="7"/>
  <c r="L922" i="7"/>
  <c r="L858" i="7"/>
  <c r="L1116" i="7"/>
  <c r="L1052" i="7"/>
  <c r="L988" i="7"/>
  <c r="L924" i="7"/>
  <c r="L860" i="7"/>
  <c r="L796" i="7"/>
  <c r="L1078" i="7"/>
  <c r="L1014" i="7"/>
  <c r="L950" i="7"/>
  <c r="L886" i="7"/>
  <c r="L822" i="7"/>
  <c r="L1047" i="7"/>
  <c r="L919" i="7"/>
  <c r="L765" i="7"/>
  <c r="L701" i="7"/>
  <c r="L778" i="7"/>
  <c r="L714" i="7"/>
  <c r="L650" i="7"/>
  <c r="L586" i="7"/>
  <c r="L522" i="7"/>
  <c r="L1105" i="7"/>
  <c r="L977" i="7"/>
  <c r="L871" i="7"/>
  <c r="L839" i="7"/>
  <c r="L797" i="7"/>
  <c r="L727" i="7"/>
  <c r="L663" i="7"/>
  <c r="L756" i="7"/>
  <c r="L692" i="7"/>
  <c r="L628" i="7"/>
  <c r="L564" i="7"/>
  <c r="L500" i="7"/>
  <c r="L1049" i="7"/>
  <c r="L921" i="7"/>
  <c r="L753" i="7"/>
  <c r="L689" i="7"/>
  <c r="L625" i="7"/>
  <c r="L774" i="7"/>
  <c r="L710" i="7"/>
  <c r="L646" i="7"/>
  <c r="L582" i="7"/>
  <c r="L518" i="7"/>
  <c r="L1103" i="7"/>
  <c r="L975" i="7"/>
  <c r="L869" i="7"/>
  <c r="L837" i="7"/>
  <c r="L785" i="7"/>
  <c r="L723" i="7"/>
  <c r="L795" i="7"/>
  <c r="L720" i="7"/>
  <c r="L656" i="7"/>
  <c r="L592" i="7"/>
  <c r="L528" i="7"/>
  <c r="L464" i="7"/>
  <c r="L424" i="7"/>
  <c r="L360" i="7"/>
  <c r="L296" i="7"/>
  <c r="L232" i="7"/>
  <c r="L669" i="7"/>
  <c r="L421" i="7"/>
  <c r="L357" i="7"/>
  <c r="L293" i="7"/>
  <c r="L229" i="7"/>
  <c r="L165" i="7"/>
  <c r="L1075" i="7"/>
  <c r="L1011" i="7"/>
  <c r="L947" i="7"/>
  <c r="L883" i="7"/>
  <c r="L1064" i="7"/>
  <c r="L1000" i="7"/>
  <c r="L936" i="7"/>
  <c r="L872" i="7"/>
  <c r="L808" i="7"/>
  <c r="L1085" i="7"/>
  <c r="L1021" i="7"/>
  <c r="L957" i="7"/>
  <c r="L1106" i="7"/>
  <c r="L1042" i="7"/>
  <c r="L978" i="7"/>
  <c r="L914" i="7"/>
  <c r="L850" i="7"/>
  <c r="L1108" i="7"/>
  <c r="L1044" i="7"/>
  <c r="L980" i="7"/>
  <c r="L916" i="7"/>
  <c r="L852" i="7"/>
  <c r="L788" i="7"/>
  <c r="L1070" i="7"/>
  <c r="L1006" i="7"/>
  <c r="L942" i="7"/>
  <c r="L878" i="7"/>
  <c r="L814" i="7"/>
  <c r="L1033" i="7"/>
  <c r="L897" i="7"/>
  <c r="L757" i="7"/>
  <c r="L693" i="7"/>
  <c r="L770" i="7"/>
  <c r="L706" i="7"/>
  <c r="L642" i="7"/>
  <c r="L578" i="7"/>
  <c r="L514" i="7"/>
  <c r="L1087" i="7"/>
  <c r="L959" i="7"/>
  <c r="L867" i="7"/>
  <c r="L835" i="7"/>
  <c r="L783" i="7"/>
  <c r="L719" i="7"/>
  <c r="L655" i="7"/>
  <c r="L748" i="7"/>
  <c r="L684" i="7"/>
  <c r="L620" i="7"/>
  <c r="L556" i="7"/>
  <c r="L492" i="7"/>
  <c r="L1031" i="7"/>
  <c r="L895" i="7"/>
  <c r="L745" i="7"/>
  <c r="L681" i="7"/>
  <c r="L617" i="7"/>
  <c r="L766" i="7"/>
  <c r="L702" i="7"/>
  <c r="L638" i="7"/>
  <c r="L574" i="7"/>
  <c r="L510" i="7"/>
  <c r="L1089" i="7"/>
  <c r="L961" i="7"/>
  <c r="L865" i="7"/>
  <c r="L833" i="7"/>
  <c r="L779" i="7"/>
  <c r="L715" i="7"/>
  <c r="L776" i="7"/>
  <c r="L712" i="7"/>
  <c r="L648" i="7"/>
  <c r="L584" i="7"/>
  <c r="L520" i="7"/>
  <c r="L647" i="7"/>
  <c r="L416" i="7"/>
  <c r="L352" i="7"/>
  <c r="L288" i="7"/>
  <c r="L224" i="7"/>
  <c r="L651" i="7"/>
  <c r="L413" i="7"/>
  <c r="L349" i="7"/>
  <c r="L285" i="7"/>
  <c r="L221" i="7"/>
  <c r="L157" i="7"/>
  <c r="L587" i="7"/>
  <c r="L555" i="7"/>
  <c r="L523" i="7"/>
  <c r="L491" i="7"/>
  <c r="L1067" i="7"/>
  <c r="L1003" i="7"/>
  <c r="L939" i="7"/>
  <c r="L1120" i="7"/>
  <c r="L1056" i="7"/>
  <c r="L992" i="7"/>
  <c r="L928" i="7"/>
  <c r="L864" i="7"/>
  <c r="L800" i="7"/>
  <c r="L1077" i="7"/>
  <c r="L1013" i="7"/>
  <c r="L949" i="7"/>
  <c r="L1098" i="7"/>
  <c r="L1034" i="7"/>
  <c r="L970" i="7"/>
  <c r="L906" i="7"/>
  <c r="L842" i="7"/>
  <c r="L1100" i="7"/>
  <c r="L1036" i="7"/>
  <c r="L972" i="7"/>
  <c r="L908" i="7"/>
  <c r="L844" i="7"/>
  <c r="L1121" i="7"/>
  <c r="L1062" i="7"/>
  <c r="L998" i="7"/>
  <c r="L934" i="7"/>
  <c r="L870" i="7"/>
  <c r="L806" i="7"/>
  <c r="L1015" i="7"/>
  <c r="L893" i="7"/>
  <c r="L749" i="7"/>
  <c r="L685" i="7"/>
  <c r="L762" i="7"/>
  <c r="L698" i="7"/>
  <c r="L634" i="7"/>
  <c r="L570" i="7"/>
  <c r="L506" i="7"/>
  <c r="L1073" i="7"/>
  <c r="L945" i="7"/>
  <c r="L863" i="7"/>
  <c r="L831" i="7"/>
  <c r="L775" i="7"/>
  <c r="L711" i="7"/>
  <c r="L887" i="7"/>
  <c r="L740" i="7"/>
  <c r="L676" i="7"/>
  <c r="L612" i="7"/>
  <c r="L548" i="7"/>
  <c r="L484" i="7"/>
  <c r="AA68" i="7"/>
  <c r="AD68" i="7" s="1"/>
  <c r="R79" i="7"/>
  <c r="L23" i="7"/>
  <c r="L63" i="7"/>
  <c r="L107" i="7"/>
  <c r="L172" i="7"/>
  <c r="L355" i="7"/>
  <c r="L81" i="7"/>
  <c r="L179" i="7"/>
  <c r="L16" i="7"/>
  <c r="L56" i="7"/>
  <c r="L133" i="7"/>
  <c r="L246" i="7"/>
  <c r="L314" i="7"/>
  <c r="L45" i="7"/>
  <c r="L74" i="7"/>
  <c r="L117" i="7"/>
  <c r="L183" i="7"/>
  <c r="L278" i="7"/>
  <c r="L53" i="7"/>
  <c r="L87" i="7"/>
  <c r="L164" i="7"/>
  <c r="L338" i="7"/>
  <c r="L136" i="7"/>
  <c r="L259" i="7"/>
  <c r="L323" i="7"/>
  <c r="L80" i="7"/>
  <c r="L139" i="7"/>
  <c r="L214" i="7"/>
  <c r="L26" i="7"/>
  <c r="L57" i="7"/>
  <c r="L120" i="7"/>
  <c r="L234" i="7"/>
  <c r="L419" i="7"/>
  <c r="L639" i="7"/>
  <c r="L406" i="7"/>
  <c r="L465" i="7"/>
  <c r="L497" i="7"/>
  <c r="L529" i="7"/>
  <c r="L561" i="7"/>
  <c r="L593" i="7"/>
  <c r="L177" i="7"/>
  <c r="L241" i="7"/>
  <c r="L305" i="7"/>
  <c r="L369" i="7"/>
  <c r="L433" i="7"/>
  <c r="L260" i="7"/>
  <c r="L324" i="7"/>
  <c r="L388" i="7"/>
  <c r="L452" i="7"/>
  <c r="L215" i="7"/>
  <c r="L279" i="7"/>
  <c r="L343" i="7"/>
  <c r="L407" i="7"/>
  <c r="L603" i="7"/>
  <c r="L386" i="7"/>
  <c r="L450" i="7"/>
  <c r="L495" i="7"/>
  <c r="L539" i="7"/>
  <c r="L579" i="7"/>
  <c r="L173" i="7"/>
  <c r="L301" i="7"/>
  <c r="L429" i="7"/>
  <c r="L280" i="7"/>
  <c r="L512" i="7"/>
  <c r="L768" i="7"/>
  <c r="L861" i="7"/>
  <c r="L566" i="7"/>
  <c r="L807" i="7"/>
  <c r="L258" i="7"/>
  <c r="L322" i="7"/>
  <c r="L47" i="7"/>
  <c r="L75" i="7"/>
  <c r="L119" i="7"/>
  <c r="L190" i="7"/>
  <c r="L286" i="7"/>
  <c r="L58" i="7"/>
  <c r="L90" i="7"/>
  <c r="L167" i="7"/>
  <c r="L8" i="7"/>
  <c r="L142" i="7"/>
  <c r="L267" i="7"/>
  <c r="L342" i="7"/>
  <c r="L86" i="7"/>
  <c r="L152" i="7"/>
  <c r="L226" i="7"/>
  <c r="L40" i="7"/>
  <c r="L83" i="7"/>
  <c r="L128" i="7"/>
  <c r="L339" i="7"/>
  <c r="L427" i="7"/>
  <c r="L661" i="7"/>
  <c r="L414" i="7"/>
  <c r="L469" i="7"/>
  <c r="L501" i="7"/>
  <c r="L533" i="7"/>
  <c r="L565" i="7"/>
  <c r="L597" i="7"/>
  <c r="L185" i="7"/>
  <c r="L249" i="7"/>
  <c r="L313" i="7"/>
  <c r="L377" i="7"/>
  <c r="L441" i="7"/>
  <c r="L268" i="7"/>
  <c r="L332" i="7"/>
  <c r="L396" i="7"/>
  <c r="L460" i="7"/>
  <c r="L223" i="7"/>
  <c r="L287" i="7"/>
  <c r="L351" i="7"/>
  <c r="L415" i="7"/>
  <c r="L607" i="7"/>
  <c r="L394" i="7"/>
  <c r="L458" i="7"/>
  <c r="L499" i="7"/>
  <c r="L543" i="7"/>
  <c r="L583" i="7"/>
  <c r="L189" i="7"/>
  <c r="L317" i="7"/>
  <c r="L461" i="7"/>
  <c r="L304" i="7"/>
  <c r="L536" i="7"/>
  <c r="L802" i="7"/>
  <c r="L873" i="7"/>
  <c r="L590" i="7"/>
  <c r="L1017" i="7"/>
  <c r="N175" i="6" l="1"/>
  <c r="M175" i="6"/>
  <c r="L175" i="6"/>
  <c r="N174" i="6"/>
  <c r="M174" i="6"/>
  <c r="L174" i="6"/>
  <c r="O172" i="6"/>
  <c r="H172" i="6"/>
  <c r="G172" i="6"/>
  <c r="F172" i="6"/>
  <c r="E172" i="6"/>
  <c r="O171" i="6"/>
  <c r="G171" i="6"/>
  <c r="G175" i="6" s="1"/>
  <c r="F171" i="6"/>
  <c r="F175" i="6" s="1"/>
  <c r="E171" i="6"/>
  <c r="H171" i="6" s="1"/>
  <c r="O170" i="6"/>
  <c r="H169" i="6"/>
  <c r="G169" i="6"/>
  <c r="F169" i="6"/>
  <c r="E169" i="6"/>
  <c r="O168" i="6"/>
  <c r="G168" i="6"/>
  <c r="F168" i="6"/>
  <c r="E168" i="6"/>
  <c r="H168" i="6" s="1"/>
  <c r="O167" i="6"/>
  <c r="G167" i="6"/>
  <c r="F167" i="6"/>
  <c r="E167" i="6"/>
  <c r="H167" i="6" s="1"/>
  <c r="O166" i="6"/>
  <c r="G166" i="6"/>
  <c r="G174" i="6" s="1"/>
  <c r="F166" i="6"/>
  <c r="F174" i="6" s="1"/>
  <c r="E166" i="6"/>
  <c r="E174" i="6" s="1"/>
  <c r="D99" i="6"/>
  <c r="C99" i="6" s="1"/>
  <c r="D98" i="6"/>
  <c r="C98" i="6"/>
  <c r="D97" i="6"/>
  <c r="C97" i="6" s="1"/>
  <c r="D96" i="6"/>
  <c r="C96" i="6" s="1"/>
  <c r="D95" i="6"/>
  <c r="C95" i="6" s="1"/>
  <c r="D94" i="6"/>
  <c r="C94" i="6"/>
  <c r="D93" i="6"/>
  <c r="C93" i="6" s="1"/>
  <c r="D92" i="6"/>
  <c r="C92" i="6" s="1"/>
  <c r="D91" i="6"/>
  <c r="C91" i="6" s="1"/>
  <c r="D90" i="6"/>
  <c r="C90" i="6"/>
  <c r="D89" i="6"/>
  <c r="C89" i="6" s="1"/>
  <c r="D88" i="6"/>
  <c r="C88" i="6" s="1"/>
  <c r="D87" i="6"/>
  <c r="C87" i="6" s="1"/>
  <c r="D86" i="6"/>
  <c r="C86" i="6"/>
  <c r="D85" i="6"/>
  <c r="C85" i="6" s="1"/>
  <c r="D84" i="6"/>
  <c r="C84" i="6" s="1"/>
  <c r="D83" i="6"/>
  <c r="C83" i="6" s="1"/>
  <c r="D82" i="6"/>
  <c r="C82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E4" i="6"/>
  <c r="E3" i="6"/>
  <c r="E2" i="6"/>
  <c r="H166" i="6" l="1"/>
  <c r="E175" i="6"/>
  <c r="N175" i="5" l="1"/>
  <c r="M175" i="5"/>
  <c r="L175" i="5"/>
  <c r="N174" i="5"/>
  <c r="M174" i="5"/>
  <c r="L174" i="5"/>
  <c r="O172" i="5"/>
  <c r="G172" i="5"/>
  <c r="F172" i="5"/>
  <c r="H172" i="5" s="1"/>
  <c r="E172" i="5"/>
  <c r="O171" i="5"/>
  <c r="G171" i="5"/>
  <c r="G175" i="5" s="1"/>
  <c r="F171" i="5"/>
  <c r="F175" i="5" s="1"/>
  <c r="E171" i="5"/>
  <c r="H171" i="5" s="1"/>
  <c r="O170" i="5"/>
  <c r="H169" i="5"/>
  <c r="G169" i="5"/>
  <c r="F169" i="5"/>
  <c r="E169" i="5"/>
  <c r="O168" i="5"/>
  <c r="G168" i="5"/>
  <c r="F168" i="5"/>
  <c r="E168" i="5"/>
  <c r="H168" i="5" s="1"/>
  <c r="O167" i="5"/>
  <c r="G167" i="5"/>
  <c r="F167" i="5"/>
  <c r="E167" i="5"/>
  <c r="H167" i="5" s="1"/>
  <c r="O166" i="5"/>
  <c r="G166" i="5"/>
  <c r="G174" i="5" s="1"/>
  <c r="F166" i="5"/>
  <c r="F174" i="5" s="1"/>
  <c r="E166" i="5"/>
  <c r="E174" i="5" s="1"/>
  <c r="H99" i="5"/>
  <c r="D99" i="5"/>
  <c r="C99" i="5"/>
  <c r="H98" i="5"/>
  <c r="D98" i="5"/>
  <c r="C98" i="5"/>
  <c r="H97" i="5"/>
  <c r="D97" i="5"/>
  <c r="C97" i="5"/>
  <c r="H96" i="5"/>
  <c r="D96" i="5"/>
  <c r="C96" i="5"/>
  <c r="H95" i="5"/>
  <c r="D95" i="5"/>
  <c r="C95" i="5"/>
  <c r="H94" i="5"/>
  <c r="D94" i="5"/>
  <c r="C94" i="5" s="1"/>
  <c r="H93" i="5"/>
  <c r="D93" i="5"/>
  <c r="C93" i="5" s="1"/>
  <c r="H92" i="5"/>
  <c r="D92" i="5"/>
  <c r="C92" i="5" s="1"/>
  <c r="H91" i="5"/>
  <c r="D91" i="5"/>
  <c r="C91" i="5"/>
  <c r="H90" i="5"/>
  <c r="D90" i="5"/>
  <c r="C90" i="5" s="1"/>
  <c r="H89" i="5"/>
  <c r="D89" i="5"/>
  <c r="C89" i="5"/>
  <c r="H88" i="5"/>
  <c r="D88" i="5"/>
  <c r="C88" i="5" s="1"/>
  <c r="H87" i="5"/>
  <c r="D87" i="5"/>
  <c r="C87" i="5"/>
  <c r="H86" i="5"/>
  <c r="D86" i="5"/>
  <c r="C86" i="5" s="1"/>
  <c r="H85" i="5"/>
  <c r="D85" i="5"/>
  <c r="C85" i="5" s="1"/>
  <c r="H84" i="5"/>
  <c r="D84" i="5"/>
  <c r="C84" i="5" s="1"/>
  <c r="H83" i="5"/>
  <c r="D83" i="5"/>
  <c r="C83" i="5"/>
  <c r="H82" i="5"/>
  <c r="D82" i="5"/>
  <c r="C82" i="5" s="1"/>
  <c r="E79" i="5"/>
  <c r="E78" i="5"/>
  <c r="E77" i="5"/>
  <c r="E76" i="5"/>
  <c r="E75" i="5"/>
  <c r="E74" i="5"/>
  <c r="E73" i="5"/>
  <c r="E72" i="5"/>
  <c r="E71" i="5"/>
  <c r="E70" i="5"/>
  <c r="E69" i="5"/>
  <c r="E68" i="5"/>
  <c r="E67" i="5"/>
  <c r="E66" i="5"/>
  <c r="E65" i="5"/>
  <c r="E64" i="5"/>
  <c r="E63" i="5"/>
  <c r="E62" i="5"/>
  <c r="E61" i="5"/>
  <c r="E60" i="5"/>
  <c r="E59" i="5"/>
  <c r="E58" i="5"/>
  <c r="E57" i="5"/>
  <c r="E56" i="5"/>
  <c r="E55" i="5"/>
  <c r="E54" i="5"/>
  <c r="E53" i="5"/>
  <c r="E52" i="5"/>
  <c r="E51" i="5"/>
  <c r="E50" i="5"/>
  <c r="E49" i="5"/>
  <c r="E48" i="5"/>
  <c r="E47" i="5"/>
  <c r="E46" i="5"/>
  <c r="E45" i="5"/>
  <c r="E44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E11" i="5"/>
  <c r="E10" i="5"/>
  <c r="E9" i="5"/>
  <c r="E8" i="5"/>
  <c r="E7" i="5"/>
  <c r="E6" i="5"/>
  <c r="E5" i="5"/>
  <c r="E4" i="5"/>
  <c r="E3" i="5"/>
  <c r="E2" i="5"/>
  <c r="F416" i="4"/>
  <c r="P414" i="4"/>
  <c r="N414" i="4"/>
  <c r="G413" i="4"/>
  <c r="Q412" i="4"/>
  <c r="M412" i="4"/>
  <c r="Q411" i="4"/>
  <c r="M411" i="4"/>
  <c r="I411" i="4"/>
  <c r="Q410" i="4"/>
  <c r="M410" i="4"/>
  <c r="I410" i="4"/>
  <c r="O414" i="4"/>
  <c r="Q409" i="4"/>
  <c r="M409" i="4"/>
  <c r="L414" i="4"/>
  <c r="K414" i="4"/>
  <c r="J414" i="4"/>
  <c r="H414" i="4"/>
  <c r="G414" i="4"/>
  <c r="I409" i="4"/>
  <c r="Q408" i="4"/>
  <c r="M408" i="4"/>
  <c r="I408" i="4"/>
  <c r="O413" i="4"/>
  <c r="Q407" i="4"/>
  <c r="M407" i="4"/>
  <c r="I407" i="4"/>
  <c r="Q406" i="4"/>
  <c r="M406" i="4"/>
  <c r="I406" i="4"/>
  <c r="P413" i="4"/>
  <c r="N413" i="4"/>
  <c r="M405" i="4"/>
  <c r="L413" i="4"/>
  <c r="K413" i="4"/>
  <c r="J413" i="4"/>
  <c r="H413" i="4"/>
  <c r="I405" i="4"/>
  <c r="N403" i="4"/>
  <c r="N416" i="4" s="1"/>
  <c r="J403" i="4"/>
  <c r="J416" i="4" s="1"/>
  <c r="F403" i="4"/>
  <c r="F400" i="4"/>
  <c r="M362" i="4"/>
  <c r="L362" i="4"/>
  <c r="K362" i="4"/>
  <c r="I362" i="4"/>
  <c r="H362" i="4"/>
  <c r="G362" i="4"/>
  <c r="M361" i="4"/>
  <c r="L361" i="4"/>
  <c r="K361" i="4"/>
  <c r="I361" i="4"/>
  <c r="H361" i="4"/>
  <c r="G361" i="4"/>
  <c r="H346" i="4"/>
  <c r="G346" i="4"/>
  <c r="F346" i="4"/>
  <c r="I346" i="4" s="1"/>
  <c r="E346" i="4"/>
  <c r="H345" i="4"/>
  <c r="G345" i="4"/>
  <c r="F345" i="4"/>
  <c r="I345" i="4" s="1"/>
  <c r="E345" i="4"/>
  <c r="H344" i="4"/>
  <c r="G344" i="4"/>
  <c r="I344" i="4" s="1"/>
  <c r="F344" i="4"/>
  <c r="E344" i="4"/>
  <c r="J343" i="4"/>
  <c r="M343" i="4" s="1"/>
  <c r="H343" i="4"/>
  <c r="G343" i="4"/>
  <c r="F343" i="4"/>
  <c r="I343" i="4" s="1"/>
  <c r="E343" i="4"/>
  <c r="K342" i="4"/>
  <c r="I342" i="4"/>
  <c r="H342" i="4"/>
  <c r="G342" i="4"/>
  <c r="F342" i="4"/>
  <c r="E342" i="4"/>
  <c r="L341" i="4"/>
  <c r="J341" i="4"/>
  <c r="M341" i="4" s="1"/>
  <c r="H341" i="4"/>
  <c r="I341" i="4" s="1"/>
  <c r="G341" i="4"/>
  <c r="F341" i="4"/>
  <c r="E341" i="4"/>
  <c r="H340" i="4"/>
  <c r="G340" i="4"/>
  <c r="F340" i="4"/>
  <c r="I340" i="4" s="1"/>
  <c r="E340" i="4"/>
  <c r="L339" i="4"/>
  <c r="H339" i="4"/>
  <c r="G339" i="4"/>
  <c r="F339" i="4"/>
  <c r="I339" i="4" s="1"/>
  <c r="E339" i="4"/>
  <c r="J337" i="4"/>
  <c r="AI336" i="4"/>
  <c r="K335" i="4" s="1"/>
  <c r="AH336" i="4"/>
  <c r="AG336" i="4"/>
  <c r="J335" i="4"/>
  <c r="I335" i="4"/>
  <c r="AJ334" i="4"/>
  <c r="L333" i="4" s="1"/>
  <c r="K334" i="4"/>
  <c r="J334" i="4"/>
  <c r="I334" i="4"/>
  <c r="K333" i="4"/>
  <c r="J333" i="4"/>
  <c r="K346" i="4" s="1"/>
  <c r="I333" i="4"/>
  <c r="J346" i="4" s="1"/>
  <c r="K331" i="4"/>
  <c r="J331" i="4"/>
  <c r="I331" i="4"/>
  <c r="AJ330" i="4"/>
  <c r="K330" i="4"/>
  <c r="J330" i="4"/>
  <c r="I330" i="4"/>
  <c r="L329" i="4"/>
  <c r="K329" i="4"/>
  <c r="L345" i="4" s="1"/>
  <c r="J329" i="4"/>
  <c r="K345" i="4" s="1"/>
  <c r="I329" i="4"/>
  <c r="J345" i="4" s="1"/>
  <c r="M345" i="4" s="1"/>
  <c r="K327" i="4"/>
  <c r="J327" i="4"/>
  <c r="I327" i="4"/>
  <c r="AJ326" i="4"/>
  <c r="L325" i="4" s="1"/>
  <c r="K326" i="4"/>
  <c r="J326" i="4"/>
  <c r="I326" i="4"/>
  <c r="J344" i="4" s="1"/>
  <c r="K325" i="4"/>
  <c r="L344" i="4" s="1"/>
  <c r="J325" i="4"/>
  <c r="K344" i="4" s="1"/>
  <c r="I325" i="4"/>
  <c r="K323" i="4"/>
  <c r="J323" i="4"/>
  <c r="I323" i="4"/>
  <c r="AJ322" i="4"/>
  <c r="L321" i="4" s="1"/>
  <c r="K322" i="4"/>
  <c r="J322" i="4"/>
  <c r="I322" i="4"/>
  <c r="K321" i="4"/>
  <c r="L343" i="4" s="1"/>
  <c r="J321" i="4"/>
  <c r="K343" i="4" s="1"/>
  <c r="I321" i="4"/>
  <c r="K319" i="4"/>
  <c r="J319" i="4"/>
  <c r="I319" i="4"/>
  <c r="AJ318" i="4"/>
  <c r="L317" i="4" s="1"/>
  <c r="K318" i="4"/>
  <c r="J318" i="4"/>
  <c r="I318" i="4"/>
  <c r="K317" i="4"/>
  <c r="L342" i="4" s="1"/>
  <c r="J317" i="4"/>
  <c r="I317" i="4"/>
  <c r="J342" i="4" s="1"/>
  <c r="M342" i="4" s="1"/>
  <c r="K315" i="4"/>
  <c r="J315" i="4"/>
  <c r="I315" i="4"/>
  <c r="AJ314" i="4"/>
  <c r="L313" i="4" s="1"/>
  <c r="K314" i="4"/>
  <c r="J314" i="4"/>
  <c r="I314" i="4"/>
  <c r="K313" i="4"/>
  <c r="J313" i="4"/>
  <c r="K341" i="4" s="1"/>
  <c r="I313" i="4"/>
  <c r="K311" i="4"/>
  <c r="J311" i="4"/>
  <c r="I311" i="4"/>
  <c r="AJ310" i="4"/>
  <c r="K310" i="4"/>
  <c r="J310" i="4"/>
  <c r="I310" i="4"/>
  <c r="L309" i="4"/>
  <c r="K309" i="4"/>
  <c r="L340" i="4" s="1"/>
  <c r="J309" i="4"/>
  <c r="I309" i="4"/>
  <c r="J340" i="4" s="1"/>
  <c r="K307" i="4"/>
  <c r="J307" i="4"/>
  <c r="I307" i="4"/>
  <c r="AJ306" i="4"/>
  <c r="K306" i="4"/>
  <c r="J306" i="4"/>
  <c r="I306" i="4"/>
  <c r="L305" i="4"/>
  <c r="K305" i="4"/>
  <c r="J305" i="4"/>
  <c r="I305" i="4"/>
  <c r="J339" i="4" s="1"/>
  <c r="M339" i="4" s="1"/>
  <c r="C301" i="4"/>
  <c r="B301" i="4"/>
  <c r="A301" i="4"/>
  <c r="C300" i="4"/>
  <c r="B300" i="4"/>
  <c r="A300" i="4"/>
  <c r="C299" i="4"/>
  <c r="B299" i="4"/>
  <c r="A299" i="4"/>
  <c r="C298" i="4"/>
  <c r="B298" i="4"/>
  <c r="A298" i="4"/>
  <c r="E297" i="4"/>
  <c r="C297" i="4"/>
  <c r="B297" i="4"/>
  <c r="A297" i="4"/>
  <c r="E296" i="4"/>
  <c r="C296" i="4"/>
  <c r="B296" i="4"/>
  <c r="A296" i="4"/>
  <c r="E295" i="4"/>
  <c r="C295" i="4"/>
  <c r="B295" i="4"/>
  <c r="A295" i="4"/>
  <c r="E294" i="4"/>
  <c r="C294" i="4"/>
  <c r="B294" i="4"/>
  <c r="A294" i="4"/>
  <c r="E293" i="4"/>
  <c r="C293" i="4"/>
  <c r="B293" i="4"/>
  <c r="A293" i="4"/>
  <c r="E292" i="4"/>
  <c r="C292" i="4"/>
  <c r="B292" i="4"/>
  <c r="A292" i="4"/>
  <c r="E291" i="4"/>
  <c r="C291" i="4"/>
  <c r="B291" i="4"/>
  <c r="A291" i="4"/>
  <c r="E290" i="4"/>
  <c r="C290" i="4"/>
  <c r="B290" i="4"/>
  <c r="A290" i="4"/>
  <c r="E289" i="4"/>
  <c r="C289" i="4"/>
  <c r="B289" i="4"/>
  <c r="A289" i="4"/>
  <c r="E288" i="4"/>
  <c r="C288" i="4"/>
  <c r="B288" i="4"/>
  <c r="A288" i="4"/>
  <c r="E287" i="4"/>
  <c r="C287" i="4"/>
  <c r="B287" i="4"/>
  <c r="A287" i="4"/>
  <c r="E286" i="4"/>
  <c r="C286" i="4"/>
  <c r="B286" i="4"/>
  <c r="A286" i="4"/>
  <c r="E285" i="4"/>
  <c r="C285" i="4"/>
  <c r="B285" i="4"/>
  <c r="A285" i="4"/>
  <c r="E284" i="4"/>
  <c r="C284" i="4"/>
  <c r="B284" i="4"/>
  <c r="A284" i="4"/>
  <c r="E283" i="4"/>
  <c r="C283" i="4"/>
  <c r="B283" i="4"/>
  <c r="A283" i="4"/>
  <c r="E282" i="4"/>
  <c r="C282" i="4"/>
  <c r="B282" i="4"/>
  <c r="A282" i="4"/>
  <c r="E281" i="4"/>
  <c r="C281" i="4"/>
  <c r="B281" i="4"/>
  <c r="A281" i="4"/>
  <c r="E280" i="4"/>
  <c r="C280" i="4"/>
  <c r="B280" i="4"/>
  <c r="A280" i="4"/>
  <c r="E279" i="4"/>
  <c r="C279" i="4"/>
  <c r="B279" i="4"/>
  <c r="A279" i="4"/>
  <c r="E278" i="4"/>
  <c r="C278" i="4"/>
  <c r="B278" i="4"/>
  <c r="A278" i="4"/>
  <c r="E277" i="4"/>
  <c r="C277" i="4"/>
  <c r="B277" i="4"/>
  <c r="A277" i="4"/>
  <c r="E276" i="4"/>
  <c r="C276" i="4"/>
  <c r="B276" i="4"/>
  <c r="A276" i="4"/>
  <c r="E275" i="4"/>
  <c r="C275" i="4"/>
  <c r="B275" i="4"/>
  <c r="A275" i="4"/>
  <c r="E274" i="4"/>
  <c r="C274" i="4"/>
  <c r="B274" i="4"/>
  <c r="A274" i="4"/>
  <c r="E273" i="4"/>
  <c r="C273" i="4"/>
  <c r="B273" i="4"/>
  <c r="A273" i="4"/>
  <c r="E272" i="4"/>
  <c r="C272" i="4"/>
  <c r="B272" i="4"/>
  <c r="A272" i="4"/>
  <c r="E271" i="4"/>
  <c r="C271" i="4"/>
  <c r="B271" i="4"/>
  <c r="A271" i="4"/>
  <c r="E270" i="4"/>
  <c r="C270" i="4"/>
  <c r="B270" i="4"/>
  <c r="A270" i="4"/>
  <c r="E269" i="4"/>
  <c r="C269" i="4"/>
  <c r="B269" i="4"/>
  <c r="A269" i="4"/>
  <c r="E268" i="4"/>
  <c r="C268" i="4"/>
  <c r="B268" i="4"/>
  <c r="A268" i="4"/>
  <c r="E267" i="4"/>
  <c r="C267" i="4"/>
  <c r="B267" i="4"/>
  <c r="A267" i="4"/>
  <c r="E266" i="4"/>
  <c r="C266" i="4"/>
  <c r="B266" i="4"/>
  <c r="A266" i="4"/>
  <c r="E265" i="4"/>
  <c r="C265" i="4"/>
  <c r="B265" i="4"/>
  <c r="A265" i="4"/>
  <c r="E264" i="4"/>
  <c r="C264" i="4"/>
  <c r="B264" i="4"/>
  <c r="A264" i="4"/>
  <c r="E263" i="4"/>
  <c r="C263" i="4"/>
  <c r="B263" i="4"/>
  <c r="A263" i="4"/>
  <c r="E262" i="4"/>
  <c r="C262" i="4"/>
  <c r="B262" i="4"/>
  <c r="A262" i="4"/>
  <c r="E261" i="4"/>
  <c r="C261" i="4"/>
  <c r="B261" i="4"/>
  <c r="A261" i="4"/>
  <c r="E260" i="4"/>
  <c r="C260" i="4"/>
  <c r="B260" i="4"/>
  <c r="A260" i="4"/>
  <c r="E259" i="4"/>
  <c r="C259" i="4"/>
  <c r="B259" i="4"/>
  <c r="A259" i="4"/>
  <c r="E258" i="4"/>
  <c r="C258" i="4"/>
  <c r="B258" i="4"/>
  <c r="A258" i="4"/>
  <c r="E257" i="4"/>
  <c r="C257" i="4"/>
  <c r="B257" i="4"/>
  <c r="A257" i="4"/>
  <c r="E256" i="4"/>
  <c r="C256" i="4"/>
  <c r="B256" i="4"/>
  <c r="A256" i="4"/>
  <c r="E255" i="4"/>
  <c r="C255" i="4"/>
  <c r="B255" i="4"/>
  <c r="A255" i="4"/>
  <c r="E254" i="4"/>
  <c r="C254" i="4"/>
  <c r="B254" i="4"/>
  <c r="A254" i="4"/>
  <c r="E253" i="4"/>
  <c r="C253" i="4"/>
  <c r="B253" i="4"/>
  <c r="A253" i="4"/>
  <c r="E252" i="4"/>
  <c r="C252" i="4"/>
  <c r="B252" i="4"/>
  <c r="A252" i="4"/>
  <c r="E251" i="4"/>
  <c r="C251" i="4"/>
  <c r="B251" i="4"/>
  <c r="A251" i="4"/>
  <c r="E250" i="4"/>
  <c r="C250" i="4"/>
  <c r="B250" i="4"/>
  <c r="A250" i="4"/>
  <c r="E249" i="4"/>
  <c r="C249" i="4"/>
  <c r="B249" i="4"/>
  <c r="A249" i="4"/>
  <c r="E248" i="4"/>
  <c r="C248" i="4"/>
  <c r="B248" i="4"/>
  <c r="A248" i="4"/>
  <c r="E247" i="4"/>
  <c r="C247" i="4"/>
  <c r="B247" i="4"/>
  <c r="A247" i="4"/>
  <c r="E246" i="4"/>
  <c r="C246" i="4"/>
  <c r="B246" i="4"/>
  <c r="A246" i="4"/>
  <c r="E245" i="4"/>
  <c r="C245" i="4"/>
  <c r="B245" i="4"/>
  <c r="A245" i="4"/>
  <c r="E244" i="4"/>
  <c r="C244" i="4"/>
  <c r="B244" i="4"/>
  <c r="A244" i="4"/>
  <c r="E243" i="4"/>
  <c r="C243" i="4"/>
  <c r="B243" i="4"/>
  <c r="A243" i="4"/>
  <c r="E242" i="4"/>
  <c r="C242" i="4"/>
  <c r="B242" i="4"/>
  <c r="A242" i="4"/>
  <c r="E241" i="4"/>
  <c r="C241" i="4"/>
  <c r="B241" i="4"/>
  <c r="A241" i="4"/>
  <c r="E240" i="4"/>
  <c r="C240" i="4"/>
  <c r="B240" i="4"/>
  <c r="A240" i="4"/>
  <c r="E239" i="4"/>
  <c r="C239" i="4"/>
  <c r="B239" i="4"/>
  <c r="A239" i="4"/>
  <c r="E238" i="4"/>
  <c r="C238" i="4"/>
  <c r="B238" i="4"/>
  <c r="A238" i="4"/>
  <c r="E237" i="4"/>
  <c r="C237" i="4"/>
  <c r="B237" i="4"/>
  <c r="A237" i="4"/>
  <c r="E236" i="4"/>
  <c r="C236" i="4"/>
  <c r="B236" i="4"/>
  <c r="A236" i="4"/>
  <c r="E235" i="4"/>
  <c r="C235" i="4"/>
  <c r="B235" i="4"/>
  <c r="A235" i="4"/>
  <c r="E234" i="4"/>
  <c r="C234" i="4"/>
  <c r="B234" i="4"/>
  <c r="A234" i="4"/>
  <c r="E233" i="4"/>
  <c r="C233" i="4"/>
  <c r="B233" i="4"/>
  <c r="A233" i="4"/>
  <c r="E232" i="4"/>
  <c r="C232" i="4"/>
  <c r="B232" i="4"/>
  <c r="A232" i="4"/>
  <c r="E231" i="4"/>
  <c r="C231" i="4"/>
  <c r="B231" i="4"/>
  <c r="A231" i="4"/>
  <c r="E230" i="4"/>
  <c r="C230" i="4"/>
  <c r="B230" i="4"/>
  <c r="A230" i="4"/>
  <c r="E229" i="4"/>
  <c r="C229" i="4"/>
  <c r="B229" i="4"/>
  <c r="A229" i="4"/>
  <c r="E228" i="4"/>
  <c r="C228" i="4"/>
  <c r="B228" i="4"/>
  <c r="A228" i="4"/>
  <c r="E227" i="4"/>
  <c r="C227" i="4"/>
  <c r="B227" i="4"/>
  <c r="A227" i="4"/>
  <c r="E226" i="4"/>
  <c r="C226" i="4"/>
  <c r="B226" i="4"/>
  <c r="A226" i="4"/>
  <c r="E225" i="4"/>
  <c r="C225" i="4"/>
  <c r="B225" i="4"/>
  <c r="A225" i="4"/>
  <c r="E224" i="4"/>
  <c r="C224" i="4"/>
  <c r="B224" i="4"/>
  <c r="A224" i="4"/>
  <c r="E223" i="4"/>
  <c r="C223" i="4"/>
  <c r="B223" i="4"/>
  <c r="A223" i="4"/>
  <c r="E222" i="4"/>
  <c r="C222" i="4"/>
  <c r="B222" i="4"/>
  <c r="A222" i="4"/>
  <c r="E221" i="4"/>
  <c r="C221" i="4"/>
  <c r="B221" i="4"/>
  <c r="A221" i="4"/>
  <c r="E220" i="4"/>
  <c r="C220" i="4"/>
  <c r="B220" i="4"/>
  <c r="A220" i="4"/>
  <c r="E219" i="4"/>
  <c r="C219" i="4"/>
  <c r="B219" i="4"/>
  <c r="A219" i="4"/>
  <c r="E218" i="4"/>
  <c r="C218" i="4"/>
  <c r="B218" i="4"/>
  <c r="A218" i="4"/>
  <c r="E217" i="4"/>
  <c r="C217" i="4"/>
  <c r="B217" i="4"/>
  <c r="A217" i="4"/>
  <c r="E216" i="4"/>
  <c r="C216" i="4"/>
  <c r="B216" i="4"/>
  <c r="A216" i="4"/>
  <c r="E215" i="4"/>
  <c r="C215" i="4"/>
  <c r="B215" i="4"/>
  <c r="A215" i="4"/>
  <c r="E214" i="4"/>
  <c r="C214" i="4"/>
  <c r="B214" i="4"/>
  <c r="A214" i="4"/>
  <c r="E213" i="4"/>
  <c r="C213" i="4"/>
  <c r="B213" i="4"/>
  <c r="A213" i="4"/>
  <c r="E212" i="4"/>
  <c r="C212" i="4"/>
  <c r="B212" i="4"/>
  <c r="A212" i="4"/>
  <c r="E211" i="4"/>
  <c r="C211" i="4"/>
  <c r="B211" i="4"/>
  <c r="A211" i="4"/>
  <c r="E210" i="4"/>
  <c r="C210" i="4"/>
  <c r="B210" i="4"/>
  <c r="A210" i="4"/>
  <c r="E209" i="4"/>
  <c r="C209" i="4"/>
  <c r="B209" i="4"/>
  <c r="A209" i="4"/>
  <c r="E208" i="4"/>
  <c r="C208" i="4"/>
  <c r="B208" i="4"/>
  <c r="A208" i="4"/>
  <c r="E207" i="4"/>
  <c r="C207" i="4"/>
  <c r="B207" i="4"/>
  <c r="A207" i="4"/>
  <c r="E206" i="4"/>
  <c r="C206" i="4"/>
  <c r="B206" i="4"/>
  <c r="A206" i="4"/>
  <c r="E205" i="4"/>
  <c r="C205" i="4"/>
  <c r="B205" i="4"/>
  <c r="A205" i="4"/>
  <c r="E204" i="4"/>
  <c r="C204" i="4"/>
  <c r="B204" i="4"/>
  <c r="A204" i="4"/>
  <c r="E203" i="4"/>
  <c r="C203" i="4"/>
  <c r="B203" i="4"/>
  <c r="A203" i="4"/>
  <c r="E202" i="4"/>
  <c r="C202" i="4"/>
  <c r="B202" i="4"/>
  <c r="A202" i="4"/>
  <c r="E201" i="4"/>
  <c r="C201" i="4"/>
  <c r="B201" i="4"/>
  <c r="A201" i="4"/>
  <c r="E200" i="4"/>
  <c r="C200" i="4"/>
  <c r="B200" i="4"/>
  <c r="A200" i="4"/>
  <c r="E199" i="4"/>
  <c r="C199" i="4"/>
  <c r="B199" i="4"/>
  <c r="A199" i="4"/>
  <c r="E198" i="4"/>
  <c r="C198" i="4"/>
  <c r="B198" i="4"/>
  <c r="A198" i="4"/>
  <c r="E197" i="4"/>
  <c r="C197" i="4"/>
  <c r="B197" i="4"/>
  <c r="A197" i="4"/>
  <c r="E196" i="4"/>
  <c r="C196" i="4"/>
  <c r="B196" i="4"/>
  <c r="A196" i="4"/>
  <c r="E195" i="4"/>
  <c r="C195" i="4"/>
  <c r="B195" i="4"/>
  <c r="A195" i="4"/>
  <c r="E194" i="4"/>
  <c r="C194" i="4"/>
  <c r="B194" i="4"/>
  <c r="A194" i="4"/>
  <c r="E193" i="4"/>
  <c r="C193" i="4"/>
  <c r="B193" i="4"/>
  <c r="A193" i="4"/>
  <c r="E192" i="4"/>
  <c r="C192" i="4"/>
  <c r="B192" i="4"/>
  <c r="A192" i="4"/>
  <c r="E191" i="4"/>
  <c r="C191" i="4"/>
  <c r="B191" i="4"/>
  <c r="A191" i="4"/>
  <c r="E190" i="4"/>
  <c r="C190" i="4"/>
  <c r="B190" i="4"/>
  <c r="A190" i="4"/>
  <c r="E189" i="4"/>
  <c r="C189" i="4"/>
  <c r="B189" i="4"/>
  <c r="A189" i="4"/>
  <c r="E188" i="4"/>
  <c r="C188" i="4"/>
  <c r="B188" i="4"/>
  <c r="A188" i="4"/>
  <c r="E187" i="4"/>
  <c r="C187" i="4"/>
  <c r="B187" i="4"/>
  <c r="A187" i="4"/>
  <c r="E186" i="4"/>
  <c r="C186" i="4"/>
  <c r="B186" i="4"/>
  <c r="A186" i="4"/>
  <c r="E185" i="4"/>
  <c r="C185" i="4"/>
  <c r="B185" i="4"/>
  <c r="A185" i="4"/>
  <c r="E184" i="4"/>
  <c r="C184" i="4"/>
  <c r="B184" i="4"/>
  <c r="A184" i="4"/>
  <c r="E183" i="4"/>
  <c r="C183" i="4"/>
  <c r="B183" i="4"/>
  <c r="A183" i="4"/>
  <c r="E182" i="4"/>
  <c r="C182" i="4"/>
  <c r="B182" i="4"/>
  <c r="A182" i="4"/>
  <c r="E181" i="4"/>
  <c r="C181" i="4"/>
  <c r="B181" i="4"/>
  <c r="A181" i="4"/>
  <c r="E180" i="4"/>
  <c r="C180" i="4"/>
  <c r="B180" i="4"/>
  <c r="A180" i="4"/>
  <c r="E179" i="4"/>
  <c r="C179" i="4"/>
  <c r="B179" i="4"/>
  <c r="A179" i="4"/>
  <c r="E178" i="4"/>
  <c r="C178" i="4"/>
  <c r="B178" i="4"/>
  <c r="A178" i="4"/>
  <c r="E177" i="4"/>
  <c r="C177" i="4"/>
  <c r="B177" i="4"/>
  <c r="A177" i="4"/>
  <c r="E176" i="4"/>
  <c r="C176" i="4"/>
  <c r="B176" i="4"/>
  <c r="A176" i="4"/>
  <c r="E175" i="4"/>
  <c r="C175" i="4"/>
  <c r="B175" i="4"/>
  <c r="A175" i="4"/>
  <c r="E174" i="4"/>
  <c r="C174" i="4"/>
  <c r="B174" i="4"/>
  <c r="A174" i="4"/>
  <c r="E173" i="4"/>
  <c r="C173" i="4"/>
  <c r="B173" i="4"/>
  <c r="A173" i="4"/>
  <c r="E172" i="4"/>
  <c r="C172" i="4"/>
  <c r="B172" i="4"/>
  <c r="A172" i="4"/>
  <c r="E171" i="4"/>
  <c r="C171" i="4"/>
  <c r="B171" i="4"/>
  <c r="A171" i="4"/>
  <c r="E170" i="4"/>
  <c r="C170" i="4"/>
  <c r="B170" i="4"/>
  <c r="A170" i="4"/>
  <c r="E169" i="4"/>
  <c r="C169" i="4"/>
  <c r="B169" i="4"/>
  <c r="A169" i="4"/>
  <c r="E168" i="4"/>
  <c r="C168" i="4"/>
  <c r="B168" i="4"/>
  <c r="A168" i="4"/>
  <c r="E167" i="4"/>
  <c r="C167" i="4"/>
  <c r="B167" i="4"/>
  <c r="A167" i="4"/>
  <c r="E166" i="4"/>
  <c r="C166" i="4"/>
  <c r="B166" i="4"/>
  <c r="A166" i="4"/>
  <c r="E165" i="4"/>
  <c r="C165" i="4"/>
  <c r="B165" i="4"/>
  <c r="A165" i="4"/>
  <c r="E164" i="4"/>
  <c r="C164" i="4"/>
  <c r="B164" i="4"/>
  <c r="A164" i="4"/>
  <c r="E163" i="4"/>
  <c r="C163" i="4"/>
  <c r="B163" i="4"/>
  <c r="A163" i="4"/>
  <c r="E162" i="4"/>
  <c r="C162" i="4"/>
  <c r="B162" i="4"/>
  <c r="A162" i="4"/>
  <c r="E161" i="4"/>
  <c r="C161" i="4"/>
  <c r="B161" i="4"/>
  <c r="A161" i="4"/>
  <c r="E160" i="4"/>
  <c r="C160" i="4"/>
  <c r="B160" i="4"/>
  <c r="A160" i="4"/>
  <c r="E159" i="4"/>
  <c r="C159" i="4"/>
  <c r="B159" i="4"/>
  <c r="A159" i="4"/>
  <c r="E158" i="4"/>
  <c r="C158" i="4"/>
  <c r="B158" i="4"/>
  <c r="A158" i="4"/>
  <c r="E157" i="4"/>
  <c r="C157" i="4"/>
  <c r="B157" i="4"/>
  <c r="A157" i="4"/>
  <c r="E156" i="4"/>
  <c r="C156" i="4"/>
  <c r="B156" i="4"/>
  <c r="A156" i="4"/>
  <c r="E155" i="4"/>
  <c r="C155" i="4"/>
  <c r="B155" i="4"/>
  <c r="A155" i="4"/>
  <c r="E154" i="4"/>
  <c r="C154" i="4"/>
  <c r="B154" i="4"/>
  <c r="A154" i="4"/>
  <c r="E153" i="4"/>
  <c r="C153" i="4"/>
  <c r="B153" i="4"/>
  <c r="A153" i="4"/>
  <c r="E152" i="4"/>
  <c r="C152" i="4"/>
  <c r="B152" i="4"/>
  <c r="A152" i="4"/>
  <c r="E151" i="4"/>
  <c r="C151" i="4"/>
  <c r="B151" i="4"/>
  <c r="A151" i="4"/>
  <c r="E150" i="4"/>
  <c r="C150" i="4"/>
  <c r="B150" i="4"/>
  <c r="A150" i="4"/>
  <c r="E149" i="4"/>
  <c r="C149" i="4"/>
  <c r="B149" i="4"/>
  <c r="A149" i="4"/>
  <c r="E148" i="4"/>
  <c r="C148" i="4"/>
  <c r="B148" i="4"/>
  <c r="A148" i="4"/>
  <c r="E147" i="4"/>
  <c r="C147" i="4"/>
  <c r="B147" i="4"/>
  <c r="A147" i="4"/>
  <c r="E146" i="4"/>
  <c r="C146" i="4"/>
  <c r="B146" i="4"/>
  <c r="A146" i="4"/>
  <c r="E145" i="4"/>
  <c r="C145" i="4"/>
  <c r="B145" i="4"/>
  <c r="A145" i="4"/>
  <c r="E144" i="4"/>
  <c r="C144" i="4"/>
  <c r="B144" i="4"/>
  <c r="A144" i="4"/>
  <c r="E143" i="4"/>
  <c r="C143" i="4"/>
  <c r="B143" i="4"/>
  <c r="A143" i="4"/>
  <c r="E142" i="4"/>
  <c r="C142" i="4"/>
  <c r="B142" i="4"/>
  <c r="A142" i="4"/>
  <c r="E141" i="4"/>
  <c r="C141" i="4"/>
  <c r="B141" i="4"/>
  <c r="A141" i="4"/>
  <c r="E140" i="4"/>
  <c r="C140" i="4"/>
  <c r="B140" i="4"/>
  <c r="A140" i="4"/>
  <c r="E139" i="4"/>
  <c r="C139" i="4"/>
  <c r="B139" i="4"/>
  <c r="A139" i="4"/>
  <c r="E138" i="4"/>
  <c r="C138" i="4"/>
  <c r="B138" i="4"/>
  <c r="A138" i="4"/>
  <c r="E137" i="4"/>
  <c r="C137" i="4"/>
  <c r="B137" i="4"/>
  <c r="A137" i="4"/>
  <c r="E136" i="4"/>
  <c r="C136" i="4"/>
  <c r="B136" i="4"/>
  <c r="A136" i="4"/>
  <c r="E135" i="4"/>
  <c r="C135" i="4"/>
  <c r="B135" i="4"/>
  <c r="A135" i="4"/>
  <c r="E134" i="4"/>
  <c r="C134" i="4"/>
  <c r="B134" i="4"/>
  <c r="A134" i="4"/>
  <c r="E133" i="4"/>
  <c r="C133" i="4"/>
  <c r="B133" i="4"/>
  <c r="A133" i="4"/>
  <c r="E132" i="4"/>
  <c r="C132" i="4"/>
  <c r="B132" i="4"/>
  <c r="A132" i="4"/>
  <c r="E131" i="4"/>
  <c r="C131" i="4"/>
  <c r="B131" i="4"/>
  <c r="A131" i="4"/>
  <c r="E130" i="4"/>
  <c r="C130" i="4"/>
  <c r="B130" i="4"/>
  <c r="A130" i="4"/>
  <c r="E129" i="4"/>
  <c r="C129" i="4"/>
  <c r="B129" i="4"/>
  <c r="A129" i="4"/>
  <c r="E128" i="4"/>
  <c r="C128" i="4"/>
  <c r="B128" i="4"/>
  <c r="A128" i="4"/>
  <c r="E127" i="4"/>
  <c r="C127" i="4"/>
  <c r="B127" i="4"/>
  <c r="A127" i="4"/>
  <c r="E126" i="4"/>
  <c r="C126" i="4"/>
  <c r="B126" i="4"/>
  <c r="A126" i="4"/>
  <c r="E125" i="4"/>
  <c r="C125" i="4"/>
  <c r="B125" i="4"/>
  <c r="A125" i="4"/>
  <c r="E124" i="4"/>
  <c r="C124" i="4"/>
  <c r="B124" i="4"/>
  <c r="A124" i="4"/>
  <c r="E123" i="4"/>
  <c r="C123" i="4"/>
  <c r="B123" i="4"/>
  <c r="A123" i="4"/>
  <c r="E122" i="4"/>
  <c r="C122" i="4"/>
  <c r="B122" i="4"/>
  <c r="A122" i="4"/>
  <c r="E121" i="4"/>
  <c r="C121" i="4"/>
  <c r="B121" i="4"/>
  <c r="A121" i="4"/>
  <c r="E120" i="4"/>
  <c r="C120" i="4"/>
  <c r="B120" i="4"/>
  <c r="A120" i="4"/>
  <c r="E119" i="4"/>
  <c r="C119" i="4"/>
  <c r="B119" i="4"/>
  <c r="A119" i="4"/>
  <c r="E118" i="4"/>
  <c r="C118" i="4"/>
  <c r="B118" i="4"/>
  <c r="A118" i="4"/>
  <c r="E117" i="4"/>
  <c r="C117" i="4"/>
  <c r="B117" i="4"/>
  <c r="A117" i="4"/>
  <c r="E116" i="4"/>
  <c r="C116" i="4"/>
  <c r="B116" i="4"/>
  <c r="A116" i="4"/>
  <c r="E115" i="4"/>
  <c r="C115" i="4"/>
  <c r="B115" i="4"/>
  <c r="A115" i="4"/>
  <c r="E114" i="4"/>
  <c r="C114" i="4"/>
  <c r="B114" i="4"/>
  <c r="A114" i="4"/>
  <c r="E113" i="4"/>
  <c r="C113" i="4"/>
  <c r="B113" i="4"/>
  <c r="A113" i="4"/>
  <c r="E112" i="4"/>
  <c r="C112" i="4"/>
  <c r="B112" i="4"/>
  <c r="A112" i="4"/>
  <c r="E111" i="4"/>
  <c r="C111" i="4"/>
  <c r="B111" i="4"/>
  <c r="A111" i="4"/>
  <c r="E110" i="4"/>
  <c r="C110" i="4"/>
  <c r="B110" i="4"/>
  <c r="A110" i="4"/>
  <c r="E109" i="4"/>
  <c r="C109" i="4"/>
  <c r="B109" i="4"/>
  <c r="A109" i="4"/>
  <c r="E108" i="4"/>
  <c r="C108" i="4"/>
  <c r="B108" i="4"/>
  <c r="A108" i="4"/>
  <c r="E107" i="4"/>
  <c r="C107" i="4"/>
  <c r="B107" i="4"/>
  <c r="A107" i="4"/>
  <c r="E106" i="4"/>
  <c r="C106" i="4"/>
  <c r="B106" i="4"/>
  <c r="A106" i="4"/>
  <c r="E105" i="4"/>
  <c r="C105" i="4"/>
  <c r="B105" i="4"/>
  <c r="A105" i="4"/>
  <c r="E104" i="4"/>
  <c r="C104" i="4"/>
  <c r="B104" i="4"/>
  <c r="A104" i="4"/>
  <c r="E103" i="4"/>
  <c r="C103" i="4"/>
  <c r="B103" i="4"/>
  <c r="A103" i="4"/>
  <c r="E102" i="4"/>
  <c r="C102" i="4"/>
  <c r="B102" i="4"/>
  <c r="A102" i="4"/>
  <c r="E101" i="4"/>
  <c r="C101" i="4"/>
  <c r="B101" i="4"/>
  <c r="A101" i="4"/>
  <c r="E100" i="4"/>
  <c r="C100" i="4"/>
  <c r="B100" i="4"/>
  <c r="A100" i="4"/>
  <c r="E99" i="4"/>
  <c r="C99" i="4"/>
  <c r="B99" i="4"/>
  <c r="A99" i="4"/>
  <c r="E98" i="4"/>
  <c r="C98" i="4"/>
  <c r="B98" i="4"/>
  <c r="A98" i="4"/>
  <c r="E97" i="4"/>
  <c r="C97" i="4"/>
  <c r="B97" i="4"/>
  <c r="A97" i="4"/>
  <c r="E96" i="4"/>
  <c r="C96" i="4"/>
  <c r="B96" i="4"/>
  <c r="A96" i="4"/>
  <c r="E95" i="4"/>
  <c r="C95" i="4"/>
  <c r="B95" i="4"/>
  <c r="A95" i="4"/>
  <c r="E94" i="4"/>
  <c r="C94" i="4"/>
  <c r="B94" i="4"/>
  <c r="A94" i="4"/>
  <c r="E93" i="4"/>
  <c r="C93" i="4"/>
  <c r="B93" i="4"/>
  <c r="A93" i="4"/>
  <c r="E92" i="4"/>
  <c r="C92" i="4"/>
  <c r="B92" i="4"/>
  <c r="A92" i="4"/>
  <c r="E91" i="4"/>
  <c r="C91" i="4"/>
  <c r="B91" i="4"/>
  <c r="A91" i="4"/>
  <c r="E90" i="4"/>
  <c r="C90" i="4"/>
  <c r="B90" i="4"/>
  <c r="A90" i="4"/>
  <c r="E89" i="4"/>
  <c r="C89" i="4"/>
  <c r="B89" i="4"/>
  <c r="A89" i="4"/>
  <c r="E88" i="4"/>
  <c r="C88" i="4"/>
  <c r="B88" i="4"/>
  <c r="A88" i="4"/>
  <c r="E87" i="4"/>
  <c r="C87" i="4"/>
  <c r="B87" i="4"/>
  <c r="A87" i="4"/>
  <c r="E86" i="4"/>
  <c r="C86" i="4"/>
  <c r="B86" i="4"/>
  <c r="A86" i="4"/>
  <c r="E85" i="4"/>
  <c r="C85" i="4"/>
  <c r="B85" i="4"/>
  <c r="A85" i="4"/>
  <c r="E84" i="4"/>
  <c r="C84" i="4"/>
  <c r="B84" i="4"/>
  <c r="A84" i="4"/>
  <c r="E83" i="4"/>
  <c r="C83" i="4"/>
  <c r="B83" i="4"/>
  <c r="A83" i="4"/>
  <c r="E82" i="4"/>
  <c r="C82" i="4"/>
  <c r="B82" i="4"/>
  <c r="A82" i="4"/>
  <c r="E81" i="4"/>
  <c r="C81" i="4"/>
  <c r="B81" i="4"/>
  <c r="A81" i="4"/>
  <c r="E80" i="4"/>
  <c r="C80" i="4"/>
  <c r="B80" i="4"/>
  <c r="A80" i="4"/>
  <c r="E79" i="4"/>
  <c r="C79" i="4"/>
  <c r="B79" i="4"/>
  <c r="A79" i="4"/>
  <c r="E78" i="4"/>
  <c r="C78" i="4"/>
  <c r="B78" i="4"/>
  <c r="A78" i="4"/>
  <c r="E77" i="4"/>
  <c r="C77" i="4"/>
  <c r="B77" i="4"/>
  <c r="A77" i="4"/>
  <c r="E76" i="4"/>
  <c r="C76" i="4"/>
  <c r="B76" i="4"/>
  <c r="A76" i="4"/>
  <c r="E75" i="4"/>
  <c r="C75" i="4"/>
  <c r="B75" i="4"/>
  <c r="A75" i="4"/>
  <c r="E74" i="4"/>
  <c r="C74" i="4"/>
  <c r="B74" i="4"/>
  <c r="A74" i="4"/>
  <c r="E73" i="4"/>
  <c r="C73" i="4"/>
  <c r="B73" i="4"/>
  <c r="A73" i="4"/>
  <c r="E72" i="4"/>
  <c r="C72" i="4"/>
  <c r="B72" i="4"/>
  <c r="A72" i="4"/>
  <c r="E71" i="4"/>
  <c r="C71" i="4"/>
  <c r="B71" i="4"/>
  <c r="A71" i="4"/>
  <c r="E70" i="4"/>
  <c r="C70" i="4"/>
  <c r="B70" i="4"/>
  <c r="A70" i="4"/>
  <c r="E69" i="4"/>
  <c r="C69" i="4"/>
  <c r="B69" i="4"/>
  <c r="A69" i="4"/>
  <c r="E68" i="4"/>
  <c r="C68" i="4"/>
  <c r="B68" i="4"/>
  <c r="A68" i="4"/>
  <c r="E67" i="4"/>
  <c r="C67" i="4"/>
  <c r="B67" i="4"/>
  <c r="A67" i="4"/>
  <c r="E66" i="4"/>
  <c r="C66" i="4"/>
  <c r="B66" i="4"/>
  <c r="A66" i="4"/>
  <c r="E65" i="4"/>
  <c r="C65" i="4"/>
  <c r="B65" i="4"/>
  <c r="A65" i="4"/>
  <c r="E64" i="4"/>
  <c r="C64" i="4"/>
  <c r="B64" i="4"/>
  <c r="A64" i="4"/>
  <c r="E63" i="4"/>
  <c r="C63" i="4"/>
  <c r="B63" i="4"/>
  <c r="A63" i="4"/>
  <c r="E62" i="4"/>
  <c r="C62" i="4"/>
  <c r="B62" i="4"/>
  <c r="A62" i="4"/>
  <c r="E61" i="4"/>
  <c r="C61" i="4"/>
  <c r="B61" i="4"/>
  <c r="A61" i="4"/>
  <c r="E60" i="4"/>
  <c r="C60" i="4"/>
  <c r="B60" i="4"/>
  <c r="A60" i="4"/>
  <c r="E59" i="4"/>
  <c r="C59" i="4"/>
  <c r="B59" i="4"/>
  <c r="A59" i="4"/>
  <c r="E58" i="4"/>
  <c r="C58" i="4"/>
  <c r="B58" i="4"/>
  <c r="A58" i="4"/>
  <c r="E57" i="4"/>
  <c r="C57" i="4"/>
  <c r="B57" i="4"/>
  <c r="A57" i="4"/>
  <c r="E56" i="4"/>
  <c r="C56" i="4"/>
  <c r="B56" i="4"/>
  <c r="A56" i="4"/>
  <c r="E55" i="4"/>
  <c r="C55" i="4"/>
  <c r="B55" i="4"/>
  <c r="A55" i="4"/>
  <c r="E54" i="4"/>
  <c r="C54" i="4"/>
  <c r="B54" i="4"/>
  <c r="A54" i="4"/>
  <c r="E53" i="4"/>
  <c r="C53" i="4"/>
  <c r="B53" i="4"/>
  <c r="A53" i="4"/>
  <c r="E52" i="4"/>
  <c r="C52" i="4"/>
  <c r="B52" i="4"/>
  <c r="A52" i="4"/>
  <c r="E51" i="4"/>
  <c r="C51" i="4"/>
  <c r="B51" i="4"/>
  <c r="A51" i="4"/>
  <c r="E50" i="4"/>
  <c r="C50" i="4"/>
  <c r="B50" i="4"/>
  <c r="A50" i="4"/>
  <c r="E49" i="4"/>
  <c r="C49" i="4"/>
  <c r="B49" i="4"/>
  <c r="A49" i="4"/>
  <c r="E48" i="4"/>
  <c r="C48" i="4"/>
  <c r="B48" i="4"/>
  <c r="A48" i="4"/>
  <c r="E47" i="4"/>
  <c r="C47" i="4"/>
  <c r="B47" i="4"/>
  <c r="A47" i="4"/>
  <c r="E46" i="4"/>
  <c r="C46" i="4"/>
  <c r="B46" i="4"/>
  <c r="A46" i="4"/>
  <c r="E45" i="4"/>
  <c r="C45" i="4"/>
  <c r="B45" i="4"/>
  <c r="A45" i="4"/>
  <c r="E44" i="4"/>
  <c r="C44" i="4"/>
  <c r="B44" i="4"/>
  <c r="A44" i="4"/>
  <c r="E43" i="4"/>
  <c r="C43" i="4"/>
  <c r="B43" i="4"/>
  <c r="A43" i="4"/>
  <c r="E42" i="4"/>
  <c r="C42" i="4"/>
  <c r="B42" i="4"/>
  <c r="A42" i="4"/>
  <c r="E41" i="4"/>
  <c r="C41" i="4"/>
  <c r="B41" i="4"/>
  <c r="A41" i="4"/>
  <c r="E40" i="4"/>
  <c r="C40" i="4"/>
  <c r="B40" i="4"/>
  <c r="A40" i="4"/>
  <c r="E39" i="4"/>
  <c r="C39" i="4"/>
  <c r="B39" i="4"/>
  <c r="A39" i="4"/>
  <c r="E38" i="4"/>
  <c r="C38" i="4"/>
  <c r="B38" i="4"/>
  <c r="A38" i="4"/>
  <c r="E37" i="4"/>
  <c r="C37" i="4"/>
  <c r="B37" i="4"/>
  <c r="A37" i="4"/>
  <c r="E36" i="4"/>
  <c r="C36" i="4"/>
  <c r="B36" i="4"/>
  <c r="A36" i="4"/>
  <c r="E35" i="4"/>
  <c r="C35" i="4"/>
  <c r="B35" i="4"/>
  <c r="A35" i="4"/>
  <c r="E34" i="4"/>
  <c r="C34" i="4"/>
  <c r="B34" i="4"/>
  <c r="A34" i="4"/>
  <c r="E33" i="4"/>
  <c r="C33" i="4"/>
  <c r="B33" i="4"/>
  <c r="A33" i="4"/>
  <c r="E32" i="4"/>
  <c r="C32" i="4"/>
  <c r="B32" i="4"/>
  <c r="A32" i="4"/>
  <c r="E31" i="4"/>
  <c r="C31" i="4"/>
  <c r="B31" i="4"/>
  <c r="A31" i="4"/>
  <c r="E30" i="4"/>
  <c r="C30" i="4"/>
  <c r="B30" i="4"/>
  <c r="A30" i="4"/>
  <c r="E29" i="4"/>
  <c r="C29" i="4"/>
  <c r="B29" i="4"/>
  <c r="A29" i="4"/>
  <c r="E28" i="4"/>
  <c r="C28" i="4"/>
  <c r="B28" i="4"/>
  <c r="A28" i="4"/>
  <c r="E27" i="4"/>
  <c r="C27" i="4"/>
  <c r="B27" i="4"/>
  <c r="A27" i="4"/>
  <c r="E26" i="4"/>
  <c r="C26" i="4"/>
  <c r="B26" i="4"/>
  <c r="A26" i="4"/>
  <c r="E25" i="4"/>
  <c r="C25" i="4"/>
  <c r="B25" i="4"/>
  <c r="A25" i="4"/>
  <c r="E24" i="4"/>
  <c r="C24" i="4"/>
  <c r="B24" i="4"/>
  <c r="A24" i="4"/>
  <c r="E23" i="4"/>
  <c r="C23" i="4"/>
  <c r="B23" i="4"/>
  <c r="A23" i="4"/>
  <c r="E22" i="4"/>
  <c r="C22" i="4"/>
  <c r="B22" i="4"/>
  <c r="A22" i="4"/>
  <c r="E21" i="4"/>
  <c r="C21" i="4"/>
  <c r="B21" i="4"/>
  <c r="A21" i="4"/>
  <c r="E20" i="4"/>
  <c r="C20" i="4"/>
  <c r="B20" i="4"/>
  <c r="A20" i="4"/>
  <c r="E19" i="4"/>
  <c r="C19" i="4"/>
  <c r="B19" i="4"/>
  <c r="A19" i="4"/>
  <c r="E18" i="4"/>
  <c r="C18" i="4"/>
  <c r="B18" i="4"/>
  <c r="A18" i="4"/>
  <c r="E17" i="4"/>
  <c r="C17" i="4"/>
  <c r="B17" i="4"/>
  <c r="A17" i="4"/>
  <c r="E16" i="4"/>
  <c r="C16" i="4"/>
  <c r="B16" i="4"/>
  <c r="A16" i="4"/>
  <c r="E15" i="4"/>
  <c r="C15" i="4"/>
  <c r="B15" i="4"/>
  <c r="A15" i="4"/>
  <c r="E14" i="4"/>
  <c r="C14" i="4"/>
  <c r="B14" i="4"/>
  <c r="A14" i="4"/>
  <c r="E13" i="4"/>
  <c r="C13" i="4"/>
  <c r="B13" i="4"/>
  <c r="A13" i="4"/>
  <c r="E12" i="4"/>
  <c r="C12" i="4"/>
  <c r="B12" i="4"/>
  <c r="A12" i="4"/>
  <c r="E11" i="4"/>
  <c r="C11" i="4"/>
  <c r="B11" i="4"/>
  <c r="A11" i="4"/>
  <c r="E10" i="4"/>
  <c r="C10" i="4"/>
  <c r="B10" i="4"/>
  <c r="A10" i="4"/>
  <c r="E9" i="4"/>
  <c r="C9" i="4"/>
  <c r="B9" i="4"/>
  <c r="A9" i="4"/>
  <c r="E8" i="4"/>
  <c r="C8" i="4"/>
  <c r="B8" i="4"/>
  <c r="A8" i="4"/>
  <c r="E7" i="4"/>
  <c r="C7" i="4"/>
  <c r="B7" i="4"/>
  <c r="A7" i="4"/>
  <c r="E6" i="4"/>
  <c r="C6" i="4"/>
  <c r="B6" i="4"/>
  <c r="A6" i="4"/>
  <c r="E5" i="4"/>
  <c r="C5" i="4"/>
  <c r="B5" i="4"/>
  <c r="A5" i="4"/>
  <c r="E4" i="4"/>
  <c r="C4" i="4"/>
  <c r="B4" i="4"/>
  <c r="A4" i="4"/>
  <c r="E3" i="4"/>
  <c r="C3" i="4"/>
  <c r="B3" i="4"/>
  <c r="A3" i="4"/>
  <c r="E2" i="4"/>
  <c r="C2" i="4"/>
  <c r="B2" i="4"/>
  <c r="A2" i="4"/>
  <c r="C1189" i="3"/>
  <c r="F1189" i="3" s="1"/>
  <c r="E1187" i="3"/>
  <c r="C1187" i="3"/>
  <c r="F1187" i="3" s="1"/>
  <c r="E1185" i="3"/>
  <c r="D1185" i="3"/>
  <c r="C1185" i="3"/>
  <c r="F1185" i="3" s="1"/>
  <c r="E1184" i="3"/>
  <c r="C1183" i="3"/>
  <c r="E1182" i="3"/>
  <c r="E1190" i="3" s="1"/>
  <c r="C1178" i="3"/>
  <c r="C1177" i="3"/>
  <c r="C1176" i="3"/>
  <c r="E1174" i="3"/>
  <c r="D1174" i="3"/>
  <c r="C1174" i="3"/>
  <c r="E1173" i="3"/>
  <c r="D1173" i="3"/>
  <c r="C1173" i="3"/>
  <c r="E1172" i="3"/>
  <c r="E1188" i="3" s="1"/>
  <c r="D1172" i="3"/>
  <c r="D1188" i="3" s="1"/>
  <c r="C1172" i="3"/>
  <c r="C1188" i="3" s="1"/>
  <c r="E1170" i="3"/>
  <c r="D1170" i="3"/>
  <c r="C1170" i="3"/>
  <c r="E1169" i="3"/>
  <c r="D1169" i="3"/>
  <c r="C1169" i="3"/>
  <c r="E1168" i="3"/>
  <c r="D1168" i="3"/>
  <c r="D1187" i="3" s="1"/>
  <c r="D1191" i="3" s="1"/>
  <c r="C1168" i="3"/>
  <c r="E1166" i="3"/>
  <c r="D1166" i="3"/>
  <c r="C1166" i="3"/>
  <c r="E1165" i="3"/>
  <c r="D1165" i="3"/>
  <c r="C1165" i="3"/>
  <c r="E1164" i="3"/>
  <c r="D1164" i="3"/>
  <c r="C1164" i="3"/>
  <c r="C1186" i="3" s="1"/>
  <c r="C1162" i="3"/>
  <c r="C1161" i="3"/>
  <c r="C1160" i="3"/>
  <c r="E1158" i="3"/>
  <c r="D1158" i="3"/>
  <c r="C1158" i="3"/>
  <c r="E1157" i="3"/>
  <c r="D1157" i="3"/>
  <c r="C1157" i="3"/>
  <c r="E1156" i="3"/>
  <c r="D1156" i="3"/>
  <c r="D1184" i="3" s="1"/>
  <c r="C1156" i="3"/>
  <c r="C1184" i="3" s="1"/>
  <c r="F1184" i="3" s="1"/>
  <c r="E1154" i="3"/>
  <c r="D1154" i="3"/>
  <c r="C1154" i="3"/>
  <c r="E1153" i="3"/>
  <c r="D1153" i="3"/>
  <c r="C1153" i="3"/>
  <c r="E1152" i="3"/>
  <c r="E1183" i="3" s="1"/>
  <c r="D1152" i="3"/>
  <c r="D1183" i="3" s="1"/>
  <c r="C1152" i="3"/>
  <c r="E1150" i="3"/>
  <c r="D1150" i="3"/>
  <c r="C1150" i="3"/>
  <c r="E1149" i="3"/>
  <c r="D1149" i="3"/>
  <c r="C1149" i="3"/>
  <c r="E1148" i="3"/>
  <c r="D1148" i="3"/>
  <c r="D1182" i="3" s="1"/>
  <c r="C1148" i="3"/>
  <c r="C1182" i="3" s="1"/>
  <c r="E1141" i="3"/>
  <c r="C1141" i="3"/>
  <c r="B1141" i="3"/>
  <c r="A1141" i="3"/>
  <c r="E1140" i="3"/>
  <c r="C1140" i="3"/>
  <c r="B1140" i="3"/>
  <c r="A1140" i="3"/>
  <c r="E1139" i="3"/>
  <c r="C1139" i="3"/>
  <c r="B1139" i="3"/>
  <c r="A1139" i="3"/>
  <c r="E1138" i="3"/>
  <c r="C1138" i="3"/>
  <c r="B1138" i="3"/>
  <c r="A1138" i="3"/>
  <c r="E1137" i="3"/>
  <c r="C1137" i="3"/>
  <c r="B1137" i="3"/>
  <c r="A1137" i="3"/>
  <c r="E1136" i="3"/>
  <c r="C1136" i="3"/>
  <c r="B1136" i="3"/>
  <c r="A1136" i="3"/>
  <c r="E1135" i="3"/>
  <c r="C1135" i="3"/>
  <c r="B1135" i="3"/>
  <c r="A1135" i="3"/>
  <c r="E1134" i="3"/>
  <c r="C1134" i="3"/>
  <c r="B1134" i="3"/>
  <c r="A1134" i="3"/>
  <c r="E1133" i="3"/>
  <c r="C1133" i="3"/>
  <c r="B1133" i="3"/>
  <c r="A1133" i="3"/>
  <c r="E1132" i="3"/>
  <c r="C1132" i="3"/>
  <c r="B1132" i="3"/>
  <c r="A1132" i="3"/>
  <c r="E1131" i="3"/>
  <c r="C1131" i="3"/>
  <c r="B1131" i="3"/>
  <c r="A1131" i="3"/>
  <c r="E1130" i="3"/>
  <c r="C1130" i="3"/>
  <c r="B1130" i="3"/>
  <c r="A1130" i="3"/>
  <c r="E1129" i="3"/>
  <c r="C1129" i="3"/>
  <c r="B1129" i="3"/>
  <c r="A1129" i="3"/>
  <c r="E1128" i="3"/>
  <c r="C1128" i="3"/>
  <c r="B1128" i="3"/>
  <c r="A1128" i="3"/>
  <c r="E1127" i="3"/>
  <c r="C1127" i="3"/>
  <c r="B1127" i="3"/>
  <c r="A1127" i="3"/>
  <c r="E1126" i="3"/>
  <c r="C1126" i="3"/>
  <c r="B1126" i="3"/>
  <c r="A1126" i="3"/>
  <c r="E1125" i="3"/>
  <c r="C1125" i="3"/>
  <c r="B1125" i="3"/>
  <c r="A1125" i="3"/>
  <c r="E1124" i="3"/>
  <c r="C1124" i="3"/>
  <c r="B1124" i="3"/>
  <c r="A1124" i="3"/>
  <c r="E1123" i="3"/>
  <c r="C1123" i="3"/>
  <c r="B1123" i="3"/>
  <c r="A1123" i="3"/>
  <c r="E1122" i="3"/>
  <c r="C1122" i="3"/>
  <c r="B1122" i="3"/>
  <c r="A1122" i="3"/>
  <c r="E1121" i="3"/>
  <c r="C1121" i="3"/>
  <c r="B1121" i="3"/>
  <c r="A1121" i="3"/>
  <c r="E1120" i="3"/>
  <c r="C1120" i="3"/>
  <c r="B1120" i="3"/>
  <c r="A1120" i="3"/>
  <c r="E1119" i="3"/>
  <c r="C1119" i="3"/>
  <c r="B1119" i="3"/>
  <c r="A1119" i="3"/>
  <c r="E1118" i="3"/>
  <c r="C1118" i="3"/>
  <c r="B1118" i="3"/>
  <c r="A1118" i="3"/>
  <c r="E1117" i="3"/>
  <c r="C1117" i="3"/>
  <c r="B1117" i="3"/>
  <c r="A1117" i="3"/>
  <c r="E1116" i="3"/>
  <c r="C1116" i="3"/>
  <c r="B1116" i="3"/>
  <c r="A1116" i="3"/>
  <c r="E1115" i="3"/>
  <c r="C1115" i="3"/>
  <c r="B1115" i="3"/>
  <c r="A1115" i="3"/>
  <c r="E1114" i="3"/>
  <c r="C1114" i="3"/>
  <c r="B1114" i="3"/>
  <c r="A1114" i="3"/>
  <c r="E1113" i="3"/>
  <c r="C1113" i="3"/>
  <c r="B1113" i="3"/>
  <c r="A1113" i="3"/>
  <c r="E1112" i="3"/>
  <c r="C1112" i="3"/>
  <c r="B1112" i="3"/>
  <c r="A1112" i="3"/>
  <c r="E1111" i="3"/>
  <c r="C1111" i="3"/>
  <c r="B1111" i="3"/>
  <c r="A1111" i="3"/>
  <c r="E1110" i="3"/>
  <c r="C1110" i="3"/>
  <c r="B1110" i="3"/>
  <c r="A1110" i="3"/>
  <c r="E1109" i="3"/>
  <c r="C1109" i="3"/>
  <c r="B1109" i="3"/>
  <c r="A1109" i="3"/>
  <c r="E1108" i="3"/>
  <c r="C1108" i="3"/>
  <c r="B1108" i="3"/>
  <c r="A1108" i="3"/>
  <c r="E1107" i="3"/>
  <c r="C1107" i="3"/>
  <c r="B1107" i="3"/>
  <c r="A1107" i="3"/>
  <c r="E1106" i="3"/>
  <c r="C1106" i="3"/>
  <c r="B1106" i="3"/>
  <c r="A1106" i="3"/>
  <c r="E1105" i="3"/>
  <c r="C1105" i="3"/>
  <c r="B1105" i="3"/>
  <c r="A1105" i="3"/>
  <c r="E1104" i="3"/>
  <c r="C1104" i="3"/>
  <c r="B1104" i="3"/>
  <c r="A1104" i="3"/>
  <c r="E1103" i="3"/>
  <c r="C1103" i="3"/>
  <c r="B1103" i="3"/>
  <c r="A1103" i="3"/>
  <c r="E1102" i="3"/>
  <c r="C1102" i="3"/>
  <c r="B1102" i="3"/>
  <c r="A1102" i="3"/>
  <c r="E1101" i="3"/>
  <c r="C1101" i="3"/>
  <c r="B1101" i="3"/>
  <c r="A1101" i="3"/>
  <c r="E1100" i="3"/>
  <c r="C1100" i="3"/>
  <c r="B1100" i="3"/>
  <c r="A1100" i="3"/>
  <c r="E1099" i="3"/>
  <c r="C1099" i="3"/>
  <c r="B1099" i="3"/>
  <c r="A1099" i="3"/>
  <c r="E1098" i="3"/>
  <c r="C1098" i="3"/>
  <c r="B1098" i="3"/>
  <c r="A1098" i="3"/>
  <c r="E1097" i="3"/>
  <c r="C1097" i="3"/>
  <c r="B1097" i="3"/>
  <c r="A1097" i="3"/>
  <c r="E1096" i="3"/>
  <c r="C1096" i="3"/>
  <c r="B1096" i="3"/>
  <c r="A1096" i="3"/>
  <c r="E1095" i="3"/>
  <c r="C1095" i="3"/>
  <c r="B1095" i="3"/>
  <c r="A1095" i="3"/>
  <c r="E1094" i="3"/>
  <c r="C1094" i="3"/>
  <c r="B1094" i="3"/>
  <c r="A1094" i="3"/>
  <c r="E1093" i="3"/>
  <c r="C1093" i="3"/>
  <c r="B1093" i="3"/>
  <c r="A1093" i="3"/>
  <c r="E1092" i="3"/>
  <c r="C1092" i="3"/>
  <c r="B1092" i="3"/>
  <c r="A1092" i="3"/>
  <c r="E1091" i="3"/>
  <c r="C1091" i="3"/>
  <c r="B1091" i="3"/>
  <c r="A1091" i="3"/>
  <c r="E1090" i="3"/>
  <c r="C1090" i="3"/>
  <c r="B1090" i="3"/>
  <c r="A1090" i="3"/>
  <c r="E1089" i="3"/>
  <c r="C1089" i="3"/>
  <c r="B1089" i="3"/>
  <c r="A1089" i="3"/>
  <c r="E1088" i="3"/>
  <c r="C1088" i="3"/>
  <c r="B1088" i="3"/>
  <c r="A1088" i="3"/>
  <c r="E1087" i="3"/>
  <c r="C1087" i="3"/>
  <c r="B1087" i="3"/>
  <c r="A1087" i="3"/>
  <c r="E1086" i="3"/>
  <c r="C1086" i="3"/>
  <c r="B1086" i="3"/>
  <c r="A1086" i="3"/>
  <c r="E1085" i="3"/>
  <c r="C1085" i="3"/>
  <c r="B1085" i="3"/>
  <c r="A1085" i="3"/>
  <c r="E1084" i="3"/>
  <c r="C1084" i="3"/>
  <c r="B1084" i="3"/>
  <c r="A1084" i="3"/>
  <c r="E1083" i="3"/>
  <c r="C1083" i="3"/>
  <c r="B1083" i="3"/>
  <c r="A1083" i="3"/>
  <c r="E1082" i="3"/>
  <c r="C1082" i="3"/>
  <c r="B1082" i="3"/>
  <c r="A1082" i="3"/>
  <c r="E1081" i="3"/>
  <c r="C1081" i="3"/>
  <c r="B1081" i="3"/>
  <c r="A1081" i="3"/>
  <c r="E1080" i="3"/>
  <c r="C1080" i="3"/>
  <c r="B1080" i="3"/>
  <c r="A1080" i="3"/>
  <c r="E1079" i="3"/>
  <c r="C1079" i="3"/>
  <c r="B1079" i="3"/>
  <c r="A1079" i="3"/>
  <c r="E1078" i="3"/>
  <c r="C1078" i="3"/>
  <c r="B1078" i="3"/>
  <c r="A1078" i="3"/>
  <c r="E1077" i="3"/>
  <c r="C1077" i="3"/>
  <c r="B1077" i="3"/>
  <c r="A1077" i="3"/>
  <c r="E1076" i="3"/>
  <c r="C1076" i="3"/>
  <c r="B1076" i="3"/>
  <c r="A1076" i="3"/>
  <c r="E1075" i="3"/>
  <c r="C1075" i="3"/>
  <c r="B1075" i="3"/>
  <c r="A1075" i="3"/>
  <c r="E1074" i="3"/>
  <c r="C1074" i="3"/>
  <c r="B1074" i="3"/>
  <c r="A1074" i="3"/>
  <c r="E1073" i="3"/>
  <c r="C1073" i="3"/>
  <c r="B1073" i="3"/>
  <c r="A1073" i="3"/>
  <c r="E1072" i="3"/>
  <c r="C1072" i="3"/>
  <c r="B1072" i="3"/>
  <c r="A1072" i="3"/>
  <c r="E1071" i="3"/>
  <c r="C1071" i="3"/>
  <c r="B1071" i="3"/>
  <c r="A1071" i="3"/>
  <c r="E1070" i="3"/>
  <c r="C1070" i="3"/>
  <c r="B1070" i="3"/>
  <c r="A1070" i="3"/>
  <c r="E1069" i="3"/>
  <c r="C1069" i="3"/>
  <c r="B1069" i="3"/>
  <c r="A1069" i="3"/>
  <c r="E1068" i="3"/>
  <c r="C1068" i="3"/>
  <c r="B1068" i="3"/>
  <c r="A1068" i="3"/>
  <c r="E1067" i="3"/>
  <c r="C1067" i="3"/>
  <c r="B1067" i="3"/>
  <c r="A1067" i="3"/>
  <c r="E1066" i="3"/>
  <c r="C1066" i="3"/>
  <c r="B1066" i="3"/>
  <c r="A1066" i="3"/>
  <c r="E1065" i="3"/>
  <c r="C1065" i="3"/>
  <c r="B1065" i="3"/>
  <c r="A1065" i="3"/>
  <c r="E1064" i="3"/>
  <c r="C1064" i="3"/>
  <c r="B1064" i="3"/>
  <c r="A1064" i="3"/>
  <c r="E1063" i="3"/>
  <c r="C1063" i="3"/>
  <c r="B1063" i="3"/>
  <c r="A1063" i="3"/>
  <c r="E1062" i="3"/>
  <c r="C1062" i="3"/>
  <c r="B1062" i="3"/>
  <c r="A1062" i="3"/>
  <c r="E1061" i="3"/>
  <c r="C1061" i="3"/>
  <c r="B1061" i="3"/>
  <c r="A1061" i="3"/>
  <c r="E1060" i="3"/>
  <c r="C1060" i="3"/>
  <c r="B1060" i="3"/>
  <c r="A1060" i="3"/>
  <c r="E1059" i="3"/>
  <c r="C1059" i="3"/>
  <c r="B1059" i="3"/>
  <c r="A1059" i="3"/>
  <c r="E1058" i="3"/>
  <c r="C1058" i="3"/>
  <c r="B1058" i="3"/>
  <c r="A1058" i="3"/>
  <c r="E1057" i="3"/>
  <c r="C1057" i="3"/>
  <c r="B1057" i="3"/>
  <c r="A1057" i="3"/>
  <c r="E1056" i="3"/>
  <c r="C1056" i="3"/>
  <c r="B1056" i="3"/>
  <c r="A1056" i="3"/>
  <c r="E1055" i="3"/>
  <c r="C1055" i="3"/>
  <c r="B1055" i="3"/>
  <c r="A1055" i="3"/>
  <c r="E1054" i="3"/>
  <c r="C1054" i="3"/>
  <c r="B1054" i="3"/>
  <c r="A1054" i="3"/>
  <c r="E1053" i="3"/>
  <c r="C1053" i="3"/>
  <c r="B1053" i="3"/>
  <c r="A1053" i="3"/>
  <c r="E1052" i="3"/>
  <c r="C1052" i="3"/>
  <c r="B1052" i="3"/>
  <c r="A1052" i="3"/>
  <c r="E1051" i="3"/>
  <c r="C1051" i="3"/>
  <c r="B1051" i="3"/>
  <c r="A1051" i="3"/>
  <c r="E1050" i="3"/>
  <c r="C1050" i="3"/>
  <c r="B1050" i="3"/>
  <c r="A1050" i="3"/>
  <c r="E1049" i="3"/>
  <c r="C1049" i="3"/>
  <c r="B1049" i="3"/>
  <c r="A1049" i="3"/>
  <c r="E1048" i="3"/>
  <c r="C1048" i="3"/>
  <c r="B1048" i="3"/>
  <c r="A1048" i="3"/>
  <c r="E1047" i="3"/>
  <c r="C1047" i="3"/>
  <c r="B1047" i="3"/>
  <c r="A1047" i="3"/>
  <c r="E1046" i="3"/>
  <c r="C1046" i="3"/>
  <c r="B1046" i="3"/>
  <c r="A1046" i="3"/>
  <c r="E1045" i="3"/>
  <c r="C1045" i="3"/>
  <c r="B1045" i="3"/>
  <c r="A1045" i="3"/>
  <c r="E1044" i="3"/>
  <c r="C1044" i="3"/>
  <c r="B1044" i="3"/>
  <c r="A1044" i="3"/>
  <c r="E1043" i="3"/>
  <c r="C1043" i="3"/>
  <c r="B1043" i="3"/>
  <c r="A1043" i="3"/>
  <c r="E1042" i="3"/>
  <c r="C1042" i="3"/>
  <c r="B1042" i="3"/>
  <c r="A1042" i="3"/>
  <c r="E1041" i="3"/>
  <c r="C1041" i="3"/>
  <c r="B1041" i="3"/>
  <c r="A1041" i="3"/>
  <c r="E1040" i="3"/>
  <c r="C1040" i="3"/>
  <c r="B1040" i="3"/>
  <c r="A1040" i="3"/>
  <c r="E1039" i="3"/>
  <c r="C1039" i="3"/>
  <c r="B1039" i="3"/>
  <c r="A1039" i="3"/>
  <c r="E1038" i="3"/>
  <c r="C1038" i="3"/>
  <c r="B1038" i="3"/>
  <c r="A1038" i="3"/>
  <c r="E1037" i="3"/>
  <c r="C1037" i="3"/>
  <c r="B1037" i="3"/>
  <c r="A1037" i="3"/>
  <c r="E1036" i="3"/>
  <c r="C1036" i="3"/>
  <c r="B1036" i="3"/>
  <c r="A1036" i="3"/>
  <c r="E1035" i="3"/>
  <c r="C1035" i="3"/>
  <c r="B1035" i="3"/>
  <c r="A1035" i="3"/>
  <c r="E1034" i="3"/>
  <c r="C1034" i="3"/>
  <c r="B1034" i="3"/>
  <c r="A1034" i="3"/>
  <c r="E1033" i="3"/>
  <c r="C1033" i="3"/>
  <c r="B1033" i="3"/>
  <c r="A1033" i="3"/>
  <c r="E1032" i="3"/>
  <c r="C1032" i="3"/>
  <c r="B1032" i="3"/>
  <c r="A1032" i="3"/>
  <c r="E1031" i="3"/>
  <c r="C1031" i="3"/>
  <c r="B1031" i="3"/>
  <c r="A1031" i="3"/>
  <c r="E1030" i="3"/>
  <c r="C1030" i="3"/>
  <c r="B1030" i="3"/>
  <c r="A1030" i="3"/>
  <c r="E1029" i="3"/>
  <c r="C1029" i="3"/>
  <c r="B1029" i="3"/>
  <c r="A1029" i="3"/>
  <c r="E1028" i="3"/>
  <c r="C1028" i="3"/>
  <c r="B1028" i="3"/>
  <c r="A1028" i="3"/>
  <c r="E1027" i="3"/>
  <c r="C1027" i="3"/>
  <c r="B1027" i="3"/>
  <c r="A1027" i="3"/>
  <c r="E1026" i="3"/>
  <c r="C1026" i="3"/>
  <c r="B1026" i="3"/>
  <c r="A1026" i="3"/>
  <c r="E1025" i="3"/>
  <c r="C1025" i="3"/>
  <c r="B1025" i="3"/>
  <c r="A1025" i="3"/>
  <c r="E1024" i="3"/>
  <c r="C1024" i="3"/>
  <c r="B1024" i="3"/>
  <c r="A1024" i="3"/>
  <c r="E1023" i="3"/>
  <c r="C1023" i="3"/>
  <c r="B1023" i="3"/>
  <c r="A1023" i="3"/>
  <c r="E1022" i="3"/>
  <c r="C1022" i="3"/>
  <c r="B1022" i="3"/>
  <c r="A1022" i="3"/>
  <c r="E1021" i="3"/>
  <c r="C1021" i="3"/>
  <c r="B1021" i="3"/>
  <c r="A1021" i="3"/>
  <c r="E1020" i="3"/>
  <c r="C1020" i="3"/>
  <c r="B1020" i="3"/>
  <c r="A1020" i="3"/>
  <c r="E1019" i="3"/>
  <c r="C1019" i="3"/>
  <c r="B1019" i="3"/>
  <c r="A1019" i="3"/>
  <c r="E1018" i="3"/>
  <c r="C1018" i="3"/>
  <c r="B1018" i="3"/>
  <c r="A1018" i="3"/>
  <c r="E1017" i="3"/>
  <c r="C1017" i="3"/>
  <c r="B1017" i="3"/>
  <c r="A1017" i="3"/>
  <c r="E1016" i="3"/>
  <c r="C1016" i="3"/>
  <c r="B1016" i="3"/>
  <c r="A1016" i="3"/>
  <c r="E1015" i="3"/>
  <c r="C1015" i="3"/>
  <c r="B1015" i="3"/>
  <c r="A1015" i="3"/>
  <c r="E1014" i="3"/>
  <c r="C1014" i="3"/>
  <c r="B1014" i="3"/>
  <c r="A1014" i="3"/>
  <c r="E1013" i="3"/>
  <c r="C1013" i="3"/>
  <c r="B1013" i="3"/>
  <c r="A1013" i="3"/>
  <c r="E1012" i="3"/>
  <c r="C1012" i="3"/>
  <c r="B1012" i="3"/>
  <c r="A1012" i="3"/>
  <c r="E1011" i="3"/>
  <c r="C1011" i="3"/>
  <c r="B1011" i="3"/>
  <c r="A1011" i="3"/>
  <c r="E1010" i="3"/>
  <c r="C1010" i="3"/>
  <c r="B1010" i="3"/>
  <c r="A1010" i="3"/>
  <c r="E1009" i="3"/>
  <c r="C1009" i="3"/>
  <c r="B1009" i="3"/>
  <c r="A1009" i="3"/>
  <c r="E1008" i="3"/>
  <c r="C1008" i="3"/>
  <c r="B1008" i="3"/>
  <c r="A1008" i="3"/>
  <c r="E1007" i="3"/>
  <c r="C1007" i="3"/>
  <c r="B1007" i="3"/>
  <c r="A1007" i="3"/>
  <c r="E1006" i="3"/>
  <c r="C1006" i="3"/>
  <c r="B1006" i="3"/>
  <c r="A1006" i="3"/>
  <c r="E1005" i="3"/>
  <c r="C1005" i="3"/>
  <c r="B1005" i="3"/>
  <c r="A1005" i="3"/>
  <c r="E1004" i="3"/>
  <c r="C1004" i="3"/>
  <c r="B1004" i="3"/>
  <c r="A1004" i="3"/>
  <c r="E1003" i="3"/>
  <c r="C1003" i="3"/>
  <c r="B1003" i="3"/>
  <c r="A1003" i="3"/>
  <c r="E1002" i="3"/>
  <c r="C1002" i="3"/>
  <c r="B1002" i="3"/>
  <c r="A1002" i="3"/>
  <c r="E1001" i="3"/>
  <c r="C1001" i="3"/>
  <c r="B1001" i="3"/>
  <c r="A1001" i="3"/>
  <c r="E1000" i="3"/>
  <c r="C1000" i="3"/>
  <c r="B1000" i="3"/>
  <c r="A1000" i="3"/>
  <c r="E999" i="3"/>
  <c r="C999" i="3"/>
  <c r="B999" i="3"/>
  <c r="A999" i="3"/>
  <c r="E998" i="3"/>
  <c r="C998" i="3"/>
  <c r="B998" i="3"/>
  <c r="A998" i="3"/>
  <c r="E997" i="3"/>
  <c r="C997" i="3"/>
  <c r="B997" i="3"/>
  <c r="A997" i="3"/>
  <c r="E996" i="3"/>
  <c r="C996" i="3"/>
  <c r="B996" i="3"/>
  <c r="A996" i="3"/>
  <c r="E995" i="3"/>
  <c r="C995" i="3"/>
  <c r="B995" i="3"/>
  <c r="A995" i="3"/>
  <c r="E994" i="3"/>
  <c r="C994" i="3"/>
  <c r="B994" i="3"/>
  <c r="A994" i="3"/>
  <c r="E993" i="3"/>
  <c r="C993" i="3"/>
  <c r="B993" i="3"/>
  <c r="A993" i="3"/>
  <c r="E992" i="3"/>
  <c r="C992" i="3"/>
  <c r="B992" i="3"/>
  <c r="A992" i="3"/>
  <c r="E991" i="3"/>
  <c r="C991" i="3"/>
  <c r="B991" i="3"/>
  <c r="A991" i="3"/>
  <c r="E990" i="3"/>
  <c r="C990" i="3"/>
  <c r="B990" i="3"/>
  <c r="A990" i="3"/>
  <c r="E989" i="3"/>
  <c r="C989" i="3"/>
  <c r="B989" i="3"/>
  <c r="A989" i="3"/>
  <c r="E988" i="3"/>
  <c r="C988" i="3"/>
  <c r="B988" i="3"/>
  <c r="A988" i="3"/>
  <c r="E987" i="3"/>
  <c r="C987" i="3"/>
  <c r="B987" i="3"/>
  <c r="A987" i="3"/>
  <c r="E986" i="3"/>
  <c r="C986" i="3"/>
  <c r="B986" i="3"/>
  <c r="A986" i="3"/>
  <c r="E985" i="3"/>
  <c r="C985" i="3"/>
  <c r="B985" i="3"/>
  <c r="A985" i="3"/>
  <c r="E984" i="3"/>
  <c r="C984" i="3"/>
  <c r="B984" i="3"/>
  <c r="A984" i="3"/>
  <c r="E983" i="3"/>
  <c r="C983" i="3"/>
  <c r="B983" i="3"/>
  <c r="A983" i="3"/>
  <c r="E982" i="3"/>
  <c r="C982" i="3"/>
  <c r="B982" i="3"/>
  <c r="A982" i="3"/>
  <c r="E981" i="3"/>
  <c r="C981" i="3"/>
  <c r="B981" i="3"/>
  <c r="A981" i="3"/>
  <c r="E980" i="3"/>
  <c r="C980" i="3"/>
  <c r="B980" i="3"/>
  <c r="A980" i="3"/>
  <c r="E979" i="3"/>
  <c r="C979" i="3"/>
  <c r="B979" i="3"/>
  <c r="A979" i="3"/>
  <c r="E978" i="3"/>
  <c r="C978" i="3"/>
  <c r="B978" i="3"/>
  <c r="A978" i="3"/>
  <c r="E977" i="3"/>
  <c r="C977" i="3"/>
  <c r="B977" i="3"/>
  <c r="A977" i="3"/>
  <c r="E976" i="3"/>
  <c r="C976" i="3"/>
  <c r="B976" i="3"/>
  <c r="A976" i="3"/>
  <c r="E975" i="3"/>
  <c r="C975" i="3"/>
  <c r="B975" i="3"/>
  <c r="A975" i="3"/>
  <c r="E974" i="3"/>
  <c r="C974" i="3"/>
  <c r="B974" i="3"/>
  <c r="A974" i="3"/>
  <c r="E973" i="3"/>
  <c r="C973" i="3"/>
  <c r="B973" i="3"/>
  <c r="A973" i="3"/>
  <c r="E972" i="3"/>
  <c r="C972" i="3"/>
  <c r="B972" i="3"/>
  <c r="A972" i="3"/>
  <c r="E971" i="3"/>
  <c r="C971" i="3"/>
  <c r="B971" i="3"/>
  <c r="A971" i="3"/>
  <c r="E970" i="3"/>
  <c r="C970" i="3"/>
  <c r="B970" i="3"/>
  <c r="A970" i="3"/>
  <c r="E969" i="3"/>
  <c r="C969" i="3"/>
  <c r="B969" i="3"/>
  <c r="A969" i="3"/>
  <c r="E968" i="3"/>
  <c r="C968" i="3"/>
  <c r="B968" i="3"/>
  <c r="A968" i="3"/>
  <c r="E967" i="3"/>
  <c r="C967" i="3"/>
  <c r="B967" i="3"/>
  <c r="A967" i="3"/>
  <c r="E966" i="3"/>
  <c r="C966" i="3"/>
  <c r="B966" i="3"/>
  <c r="A966" i="3"/>
  <c r="E965" i="3"/>
  <c r="C965" i="3"/>
  <c r="B965" i="3"/>
  <c r="A965" i="3"/>
  <c r="E964" i="3"/>
  <c r="C964" i="3"/>
  <c r="B964" i="3"/>
  <c r="A964" i="3"/>
  <c r="E963" i="3"/>
  <c r="C963" i="3"/>
  <c r="B963" i="3"/>
  <c r="A963" i="3"/>
  <c r="E962" i="3"/>
  <c r="C962" i="3"/>
  <c r="B962" i="3"/>
  <c r="A962" i="3"/>
  <c r="E961" i="3"/>
  <c r="C961" i="3"/>
  <c r="B961" i="3"/>
  <c r="A961" i="3"/>
  <c r="E960" i="3"/>
  <c r="C960" i="3"/>
  <c r="B960" i="3"/>
  <c r="A960" i="3"/>
  <c r="E959" i="3"/>
  <c r="C959" i="3"/>
  <c r="B959" i="3"/>
  <c r="A959" i="3"/>
  <c r="E958" i="3"/>
  <c r="C958" i="3"/>
  <c r="B958" i="3"/>
  <c r="A958" i="3"/>
  <c r="E957" i="3"/>
  <c r="C957" i="3"/>
  <c r="B957" i="3"/>
  <c r="A957" i="3"/>
  <c r="E956" i="3"/>
  <c r="C956" i="3"/>
  <c r="B956" i="3"/>
  <c r="A956" i="3"/>
  <c r="E955" i="3"/>
  <c r="C955" i="3"/>
  <c r="B955" i="3"/>
  <c r="A955" i="3"/>
  <c r="E954" i="3"/>
  <c r="C954" i="3"/>
  <c r="B954" i="3"/>
  <c r="A954" i="3"/>
  <c r="E953" i="3"/>
  <c r="C953" i="3"/>
  <c r="B953" i="3"/>
  <c r="A953" i="3"/>
  <c r="E952" i="3"/>
  <c r="C952" i="3"/>
  <c r="B952" i="3"/>
  <c r="A952" i="3"/>
  <c r="E951" i="3"/>
  <c r="C951" i="3"/>
  <c r="B951" i="3"/>
  <c r="A951" i="3"/>
  <c r="E950" i="3"/>
  <c r="C950" i="3"/>
  <c r="B950" i="3"/>
  <c r="A950" i="3"/>
  <c r="E949" i="3"/>
  <c r="C949" i="3"/>
  <c r="B949" i="3"/>
  <c r="A949" i="3"/>
  <c r="E948" i="3"/>
  <c r="C948" i="3"/>
  <c r="B948" i="3"/>
  <c r="A948" i="3"/>
  <c r="E947" i="3"/>
  <c r="C947" i="3"/>
  <c r="B947" i="3"/>
  <c r="A947" i="3"/>
  <c r="E946" i="3"/>
  <c r="C946" i="3"/>
  <c r="B946" i="3"/>
  <c r="A946" i="3"/>
  <c r="E945" i="3"/>
  <c r="C945" i="3"/>
  <c r="B945" i="3"/>
  <c r="A945" i="3"/>
  <c r="E944" i="3"/>
  <c r="C944" i="3"/>
  <c r="B944" i="3"/>
  <c r="A944" i="3"/>
  <c r="E943" i="3"/>
  <c r="C943" i="3"/>
  <c r="B943" i="3"/>
  <c r="A943" i="3"/>
  <c r="E942" i="3"/>
  <c r="C942" i="3"/>
  <c r="B942" i="3"/>
  <c r="A942" i="3"/>
  <c r="E941" i="3"/>
  <c r="C941" i="3"/>
  <c r="B941" i="3"/>
  <c r="A941" i="3"/>
  <c r="E940" i="3"/>
  <c r="C940" i="3"/>
  <c r="B940" i="3"/>
  <c r="A940" i="3"/>
  <c r="E939" i="3"/>
  <c r="C939" i="3"/>
  <c r="B939" i="3"/>
  <c r="A939" i="3"/>
  <c r="E938" i="3"/>
  <c r="C938" i="3"/>
  <c r="B938" i="3"/>
  <c r="A938" i="3"/>
  <c r="E937" i="3"/>
  <c r="C937" i="3"/>
  <c r="B937" i="3"/>
  <c r="A937" i="3"/>
  <c r="E936" i="3"/>
  <c r="C936" i="3"/>
  <c r="B936" i="3"/>
  <c r="A936" i="3"/>
  <c r="E935" i="3"/>
  <c r="C935" i="3"/>
  <c r="B935" i="3"/>
  <c r="A935" i="3"/>
  <c r="E934" i="3"/>
  <c r="C934" i="3"/>
  <c r="B934" i="3"/>
  <c r="A934" i="3"/>
  <c r="E933" i="3"/>
  <c r="C933" i="3"/>
  <c r="B933" i="3"/>
  <c r="A933" i="3"/>
  <c r="E932" i="3"/>
  <c r="C932" i="3"/>
  <c r="B932" i="3"/>
  <c r="A932" i="3"/>
  <c r="E931" i="3"/>
  <c r="C931" i="3"/>
  <c r="B931" i="3"/>
  <c r="A931" i="3"/>
  <c r="E930" i="3"/>
  <c r="C930" i="3"/>
  <c r="B930" i="3"/>
  <c r="A930" i="3"/>
  <c r="E929" i="3"/>
  <c r="C929" i="3"/>
  <c r="B929" i="3"/>
  <c r="A929" i="3"/>
  <c r="E928" i="3"/>
  <c r="C928" i="3"/>
  <c r="B928" i="3"/>
  <c r="A928" i="3"/>
  <c r="E927" i="3"/>
  <c r="C927" i="3"/>
  <c r="B927" i="3"/>
  <c r="A927" i="3"/>
  <c r="E926" i="3"/>
  <c r="C926" i="3"/>
  <c r="B926" i="3"/>
  <c r="A926" i="3"/>
  <c r="E925" i="3"/>
  <c r="C925" i="3"/>
  <c r="B925" i="3"/>
  <c r="A925" i="3"/>
  <c r="E924" i="3"/>
  <c r="C924" i="3"/>
  <c r="B924" i="3"/>
  <c r="A924" i="3"/>
  <c r="E923" i="3"/>
  <c r="C923" i="3"/>
  <c r="B923" i="3"/>
  <c r="A923" i="3"/>
  <c r="E922" i="3"/>
  <c r="C922" i="3"/>
  <c r="B922" i="3"/>
  <c r="A922" i="3"/>
  <c r="E921" i="3"/>
  <c r="C921" i="3"/>
  <c r="B921" i="3"/>
  <c r="A921" i="3"/>
  <c r="E920" i="3"/>
  <c r="C920" i="3"/>
  <c r="B920" i="3"/>
  <c r="A920" i="3"/>
  <c r="E919" i="3"/>
  <c r="C919" i="3"/>
  <c r="B919" i="3"/>
  <c r="A919" i="3"/>
  <c r="E918" i="3"/>
  <c r="C918" i="3"/>
  <c r="B918" i="3"/>
  <c r="A918" i="3"/>
  <c r="E917" i="3"/>
  <c r="C917" i="3"/>
  <c r="B917" i="3"/>
  <c r="A917" i="3"/>
  <c r="E916" i="3"/>
  <c r="C916" i="3"/>
  <c r="B916" i="3"/>
  <c r="A916" i="3"/>
  <c r="E915" i="3"/>
  <c r="C915" i="3"/>
  <c r="B915" i="3"/>
  <c r="A915" i="3"/>
  <c r="E914" i="3"/>
  <c r="C914" i="3"/>
  <c r="B914" i="3"/>
  <c r="A914" i="3"/>
  <c r="E913" i="3"/>
  <c r="C913" i="3"/>
  <c r="B913" i="3"/>
  <c r="A913" i="3"/>
  <c r="E912" i="3"/>
  <c r="C912" i="3"/>
  <c r="B912" i="3"/>
  <c r="A912" i="3"/>
  <c r="E911" i="3"/>
  <c r="C911" i="3"/>
  <c r="B911" i="3"/>
  <c r="A911" i="3"/>
  <c r="E910" i="3"/>
  <c r="C910" i="3"/>
  <c r="B910" i="3"/>
  <c r="A910" i="3"/>
  <c r="E909" i="3"/>
  <c r="C909" i="3"/>
  <c r="B909" i="3"/>
  <c r="A909" i="3"/>
  <c r="E908" i="3"/>
  <c r="C908" i="3"/>
  <c r="B908" i="3"/>
  <c r="A908" i="3"/>
  <c r="E907" i="3"/>
  <c r="C907" i="3"/>
  <c r="B907" i="3"/>
  <c r="A907" i="3"/>
  <c r="E906" i="3"/>
  <c r="C906" i="3"/>
  <c r="B906" i="3"/>
  <c r="A906" i="3"/>
  <c r="E905" i="3"/>
  <c r="C905" i="3"/>
  <c r="B905" i="3"/>
  <c r="A905" i="3"/>
  <c r="E904" i="3"/>
  <c r="C904" i="3"/>
  <c r="B904" i="3"/>
  <c r="A904" i="3"/>
  <c r="E903" i="3"/>
  <c r="C903" i="3"/>
  <c r="B903" i="3"/>
  <c r="A903" i="3"/>
  <c r="E902" i="3"/>
  <c r="C902" i="3"/>
  <c r="B902" i="3"/>
  <c r="A902" i="3"/>
  <c r="E901" i="3"/>
  <c r="C901" i="3"/>
  <c r="B901" i="3"/>
  <c r="A901" i="3"/>
  <c r="E900" i="3"/>
  <c r="C900" i="3"/>
  <c r="B900" i="3"/>
  <c r="A900" i="3"/>
  <c r="E899" i="3"/>
  <c r="C899" i="3"/>
  <c r="B899" i="3"/>
  <c r="A899" i="3"/>
  <c r="E898" i="3"/>
  <c r="C898" i="3"/>
  <c r="B898" i="3"/>
  <c r="A898" i="3"/>
  <c r="E897" i="3"/>
  <c r="C897" i="3"/>
  <c r="B897" i="3"/>
  <c r="A897" i="3"/>
  <c r="E896" i="3"/>
  <c r="C896" i="3"/>
  <c r="B896" i="3"/>
  <c r="A896" i="3"/>
  <c r="E895" i="3"/>
  <c r="C895" i="3"/>
  <c r="B895" i="3"/>
  <c r="A895" i="3"/>
  <c r="E894" i="3"/>
  <c r="C894" i="3"/>
  <c r="B894" i="3"/>
  <c r="A894" i="3"/>
  <c r="E893" i="3"/>
  <c r="C893" i="3"/>
  <c r="B893" i="3"/>
  <c r="A893" i="3"/>
  <c r="E892" i="3"/>
  <c r="C892" i="3"/>
  <c r="B892" i="3"/>
  <c r="A892" i="3"/>
  <c r="E891" i="3"/>
  <c r="C891" i="3"/>
  <c r="B891" i="3"/>
  <c r="A891" i="3"/>
  <c r="E890" i="3"/>
  <c r="C890" i="3"/>
  <c r="B890" i="3"/>
  <c r="A890" i="3"/>
  <c r="E889" i="3"/>
  <c r="C889" i="3"/>
  <c r="B889" i="3"/>
  <c r="A889" i="3"/>
  <c r="E888" i="3"/>
  <c r="C888" i="3"/>
  <c r="B888" i="3"/>
  <c r="A888" i="3"/>
  <c r="E887" i="3"/>
  <c r="C887" i="3"/>
  <c r="B887" i="3"/>
  <c r="A887" i="3"/>
  <c r="E886" i="3"/>
  <c r="C886" i="3"/>
  <c r="B886" i="3"/>
  <c r="A886" i="3"/>
  <c r="E885" i="3"/>
  <c r="C885" i="3"/>
  <c r="B885" i="3"/>
  <c r="A885" i="3"/>
  <c r="E884" i="3"/>
  <c r="C884" i="3"/>
  <c r="B884" i="3"/>
  <c r="A884" i="3"/>
  <c r="E883" i="3"/>
  <c r="C883" i="3"/>
  <c r="B883" i="3"/>
  <c r="A883" i="3"/>
  <c r="E882" i="3"/>
  <c r="C882" i="3"/>
  <c r="B882" i="3"/>
  <c r="A882" i="3"/>
  <c r="E881" i="3"/>
  <c r="C881" i="3"/>
  <c r="B881" i="3"/>
  <c r="A881" i="3"/>
  <c r="E880" i="3"/>
  <c r="C880" i="3"/>
  <c r="B880" i="3"/>
  <c r="A880" i="3"/>
  <c r="E879" i="3"/>
  <c r="C879" i="3"/>
  <c r="B879" i="3"/>
  <c r="A879" i="3"/>
  <c r="E878" i="3"/>
  <c r="C878" i="3"/>
  <c r="B878" i="3"/>
  <c r="A878" i="3"/>
  <c r="E877" i="3"/>
  <c r="C877" i="3"/>
  <c r="B877" i="3"/>
  <c r="A877" i="3"/>
  <c r="E876" i="3"/>
  <c r="C876" i="3"/>
  <c r="B876" i="3"/>
  <c r="A876" i="3"/>
  <c r="E875" i="3"/>
  <c r="C875" i="3"/>
  <c r="B875" i="3"/>
  <c r="A875" i="3"/>
  <c r="E874" i="3"/>
  <c r="C874" i="3"/>
  <c r="B874" i="3"/>
  <c r="A874" i="3"/>
  <c r="E873" i="3"/>
  <c r="C873" i="3"/>
  <c r="B873" i="3"/>
  <c r="A873" i="3"/>
  <c r="E872" i="3"/>
  <c r="C872" i="3"/>
  <c r="B872" i="3"/>
  <c r="A872" i="3"/>
  <c r="E871" i="3"/>
  <c r="C871" i="3"/>
  <c r="B871" i="3"/>
  <c r="A871" i="3"/>
  <c r="E870" i="3"/>
  <c r="C870" i="3"/>
  <c r="B870" i="3"/>
  <c r="A870" i="3"/>
  <c r="E869" i="3"/>
  <c r="C869" i="3"/>
  <c r="B869" i="3"/>
  <c r="A869" i="3"/>
  <c r="E868" i="3"/>
  <c r="C868" i="3"/>
  <c r="B868" i="3"/>
  <c r="A868" i="3"/>
  <c r="E867" i="3"/>
  <c r="C867" i="3"/>
  <c r="B867" i="3"/>
  <c r="A867" i="3"/>
  <c r="E866" i="3"/>
  <c r="C866" i="3"/>
  <c r="B866" i="3"/>
  <c r="A866" i="3"/>
  <c r="E865" i="3"/>
  <c r="C865" i="3"/>
  <c r="B865" i="3"/>
  <c r="A865" i="3"/>
  <c r="E864" i="3"/>
  <c r="C864" i="3"/>
  <c r="B864" i="3"/>
  <c r="A864" i="3"/>
  <c r="E863" i="3"/>
  <c r="C863" i="3"/>
  <c r="B863" i="3"/>
  <c r="A863" i="3"/>
  <c r="E862" i="3"/>
  <c r="C862" i="3"/>
  <c r="B862" i="3"/>
  <c r="A862" i="3"/>
  <c r="E861" i="3"/>
  <c r="C861" i="3"/>
  <c r="B861" i="3"/>
  <c r="A861" i="3"/>
  <c r="E860" i="3"/>
  <c r="C860" i="3"/>
  <c r="B860" i="3"/>
  <c r="A860" i="3"/>
  <c r="E859" i="3"/>
  <c r="C859" i="3"/>
  <c r="B859" i="3"/>
  <c r="A859" i="3"/>
  <c r="E858" i="3"/>
  <c r="C858" i="3"/>
  <c r="B858" i="3"/>
  <c r="A858" i="3"/>
  <c r="E857" i="3"/>
  <c r="C857" i="3"/>
  <c r="B857" i="3"/>
  <c r="A857" i="3"/>
  <c r="E856" i="3"/>
  <c r="C856" i="3"/>
  <c r="B856" i="3"/>
  <c r="A856" i="3"/>
  <c r="E855" i="3"/>
  <c r="C855" i="3"/>
  <c r="B855" i="3"/>
  <c r="A855" i="3"/>
  <c r="E854" i="3"/>
  <c r="C854" i="3"/>
  <c r="B854" i="3"/>
  <c r="A854" i="3"/>
  <c r="E853" i="3"/>
  <c r="C853" i="3"/>
  <c r="B853" i="3"/>
  <c r="A853" i="3"/>
  <c r="E852" i="3"/>
  <c r="C852" i="3"/>
  <c r="B852" i="3"/>
  <c r="A852" i="3"/>
  <c r="E851" i="3"/>
  <c r="C851" i="3"/>
  <c r="B851" i="3"/>
  <c r="A851" i="3"/>
  <c r="E850" i="3"/>
  <c r="C850" i="3"/>
  <c r="B850" i="3"/>
  <c r="A850" i="3"/>
  <c r="E849" i="3"/>
  <c r="C849" i="3"/>
  <c r="B849" i="3"/>
  <c r="A849" i="3"/>
  <c r="E848" i="3"/>
  <c r="C848" i="3"/>
  <c r="B848" i="3"/>
  <c r="A848" i="3"/>
  <c r="E847" i="3"/>
  <c r="C847" i="3"/>
  <c r="B847" i="3"/>
  <c r="A847" i="3"/>
  <c r="E846" i="3"/>
  <c r="C846" i="3"/>
  <c r="B846" i="3"/>
  <c r="A846" i="3"/>
  <c r="E845" i="3"/>
  <c r="C845" i="3"/>
  <c r="B845" i="3"/>
  <c r="A845" i="3"/>
  <c r="E844" i="3"/>
  <c r="C844" i="3"/>
  <c r="B844" i="3"/>
  <c r="A844" i="3"/>
  <c r="E843" i="3"/>
  <c r="C843" i="3"/>
  <c r="B843" i="3"/>
  <c r="A843" i="3"/>
  <c r="E842" i="3"/>
  <c r="C842" i="3"/>
  <c r="B842" i="3"/>
  <c r="A842" i="3"/>
  <c r="E841" i="3"/>
  <c r="C841" i="3"/>
  <c r="B841" i="3"/>
  <c r="A841" i="3"/>
  <c r="E840" i="3"/>
  <c r="C840" i="3"/>
  <c r="B840" i="3"/>
  <c r="A840" i="3"/>
  <c r="E839" i="3"/>
  <c r="C839" i="3"/>
  <c r="B839" i="3"/>
  <c r="A839" i="3"/>
  <c r="E838" i="3"/>
  <c r="C838" i="3"/>
  <c r="B838" i="3"/>
  <c r="A838" i="3"/>
  <c r="E837" i="3"/>
  <c r="C837" i="3"/>
  <c r="B837" i="3"/>
  <c r="A837" i="3"/>
  <c r="E836" i="3"/>
  <c r="C836" i="3"/>
  <c r="B836" i="3"/>
  <c r="A836" i="3"/>
  <c r="E835" i="3"/>
  <c r="C835" i="3"/>
  <c r="B835" i="3"/>
  <c r="A835" i="3"/>
  <c r="E834" i="3"/>
  <c r="C834" i="3"/>
  <c r="B834" i="3"/>
  <c r="A834" i="3"/>
  <c r="E833" i="3"/>
  <c r="C833" i="3"/>
  <c r="B833" i="3"/>
  <c r="A833" i="3"/>
  <c r="E832" i="3"/>
  <c r="C832" i="3"/>
  <c r="B832" i="3"/>
  <c r="A832" i="3"/>
  <c r="E831" i="3"/>
  <c r="C831" i="3"/>
  <c r="B831" i="3"/>
  <c r="A831" i="3"/>
  <c r="E830" i="3"/>
  <c r="C830" i="3"/>
  <c r="B830" i="3"/>
  <c r="A830" i="3"/>
  <c r="E829" i="3"/>
  <c r="C829" i="3"/>
  <c r="B829" i="3"/>
  <c r="A829" i="3"/>
  <c r="E828" i="3"/>
  <c r="C828" i="3"/>
  <c r="B828" i="3"/>
  <c r="A828" i="3"/>
  <c r="E827" i="3"/>
  <c r="C827" i="3"/>
  <c r="B827" i="3"/>
  <c r="A827" i="3"/>
  <c r="E826" i="3"/>
  <c r="C826" i="3"/>
  <c r="B826" i="3"/>
  <c r="A826" i="3"/>
  <c r="E825" i="3"/>
  <c r="C825" i="3"/>
  <c r="B825" i="3"/>
  <c r="A825" i="3"/>
  <c r="E824" i="3"/>
  <c r="C824" i="3"/>
  <c r="B824" i="3"/>
  <c r="A824" i="3"/>
  <c r="E823" i="3"/>
  <c r="C823" i="3"/>
  <c r="B823" i="3"/>
  <c r="A823" i="3"/>
  <c r="E822" i="3"/>
  <c r="C822" i="3"/>
  <c r="B822" i="3"/>
  <c r="A822" i="3"/>
  <c r="E821" i="3"/>
  <c r="C821" i="3"/>
  <c r="B821" i="3"/>
  <c r="A821" i="3"/>
  <c r="E820" i="3"/>
  <c r="C820" i="3"/>
  <c r="B820" i="3"/>
  <c r="A820" i="3"/>
  <c r="E819" i="3"/>
  <c r="C819" i="3"/>
  <c r="B819" i="3"/>
  <c r="A819" i="3"/>
  <c r="E818" i="3"/>
  <c r="C818" i="3"/>
  <c r="B818" i="3"/>
  <c r="A818" i="3"/>
  <c r="E817" i="3"/>
  <c r="C817" i="3"/>
  <c r="B817" i="3"/>
  <c r="A817" i="3"/>
  <c r="E816" i="3"/>
  <c r="C816" i="3"/>
  <c r="B816" i="3"/>
  <c r="A816" i="3"/>
  <c r="E815" i="3"/>
  <c r="C815" i="3"/>
  <c r="B815" i="3"/>
  <c r="A815" i="3"/>
  <c r="E814" i="3"/>
  <c r="C814" i="3"/>
  <c r="B814" i="3"/>
  <c r="A814" i="3"/>
  <c r="E813" i="3"/>
  <c r="C813" i="3"/>
  <c r="B813" i="3"/>
  <c r="A813" i="3"/>
  <c r="E812" i="3"/>
  <c r="C812" i="3"/>
  <c r="B812" i="3"/>
  <c r="A812" i="3"/>
  <c r="E811" i="3"/>
  <c r="C811" i="3"/>
  <c r="B811" i="3"/>
  <c r="A811" i="3"/>
  <c r="E810" i="3"/>
  <c r="C810" i="3"/>
  <c r="B810" i="3"/>
  <c r="A810" i="3"/>
  <c r="E809" i="3"/>
  <c r="C809" i="3"/>
  <c r="B809" i="3"/>
  <c r="A809" i="3"/>
  <c r="E808" i="3"/>
  <c r="C808" i="3"/>
  <c r="B808" i="3"/>
  <c r="A808" i="3"/>
  <c r="E807" i="3"/>
  <c r="C807" i="3"/>
  <c r="B807" i="3"/>
  <c r="A807" i="3"/>
  <c r="E806" i="3"/>
  <c r="C806" i="3"/>
  <c r="B806" i="3"/>
  <c r="A806" i="3"/>
  <c r="E805" i="3"/>
  <c r="C805" i="3"/>
  <c r="B805" i="3"/>
  <c r="A805" i="3"/>
  <c r="E804" i="3"/>
  <c r="C804" i="3"/>
  <c r="B804" i="3"/>
  <c r="A804" i="3"/>
  <c r="E803" i="3"/>
  <c r="C803" i="3"/>
  <c r="B803" i="3"/>
  <c r="A803" i="3"/>
  <c r="E802" i="3"/>
  <c r="C802" i="3"/>
  <c r="B802" i="3"/>
  <c r="A802" i="3"/>
  <c r="E801" i="3"/>
  <c r="C801" i="3"/>
  <c r="B801" i="3"/>
  <c r="A801" i="3"/>
  <c r="E800" i="3"/>
  <c r="C800" i="3"/>
  <c r="B800" i="3"/>
  <c r="A800" i="3"/>
  <c r="E799" i="3"/>
  <c r="C799" i="3"/>
  <c r="B799" i="3"/>
  <c r="A799" i="3"/>
  <c r="E798" i="3"/>
  <c r="C798" i="3"/>
  <c r="B798" i="3"/>
  <c r="A798" i="3"/>
  <c r="E797" i="3"/>
  <c r="C797" i="3"/>
  <c r="B797" i="3"/>
  <c r="A797" i="3"/>
  <c r="E796" i="3"/>
  <c r="C796" i="3"/>
  <c r="B796" i="3"/>
  <c r="A796" i="3"/>
  <c r="E795" i="3"/>
  <c r="C795" i="3"/>
  <c r="B795" i="3"/>
  <c r="A795" i="3"/>
  <c r="E794" i="3"/>
  <c r="C794" i="3"/>
  <c r="B794" i="3"/>
  <c r="A794" i="3"/>
  <c r="E793" i="3"/>
  <c r="C793" i="3"/>
  <c r="B793" i="3"/>
  <c r="A793" i="3"/>
  <c r="E792" i="3"/>
  <c r="C792" i="3"/>
  <c r="B792" i="3"/>
  <c r="A792" i="3"/>
  <c r="E791" i="3"/>
  <c r="C791" i="3"/>
  <c r="B791" i="3"/>
  <c r="A791" i="3"/>
  <c r="E790" i="3"/>
  <c r="C790" i="3"/>
  <c r="B790" i="3"/>
  <c r="A790" i="3"/>
  <c r="E789" i="3"/>
  <c r="C789" i="3"/>
  <c r="B789" i="3"/>
  <c r="A789" i="3"/>
  <c r="E788" i="3"/>
  <c r="C788" i="3"/>
  <c r="B788" i="3"/>
  <c r="A788" i="3"/>
  <c r="E787" i="3"/>
  <c r="C787" i="3"/>
  <c r="B787" i="3"/>
  <c r="A787" i="3"/>
  <c r="E786" i="3"/>
  <c r="C786" i="3"/>
  <c r="B786" i="3"/>
  <c r="A786" i="3"/>
  <c r="E785" i="3"/>
  <c r="C785" i="3"/>
  <c r="B785" i="3"/>
  <c r="A785" i="3"/>
  <c r="E784" i="3"/>
  <c r="C784" i="3"/>
  <c r="B784" i="3"/>
  <c r="A784" i="3"/>
  <c r="E783" i="3"/>
  <c r="C783" i="3"/>
  <c r="B783" i="3"/>
  <c r="A783" i="3"/>
  <c r="E782" i="3"/>
  <c r="C782" i="3"/>
  <c r="B782" i="3"/>
  <c r="A782" i="3"/>
  <c r="E781" i="3"/>
  <c r="C781" i="3"/>
  <c r="B781" i="3"/>
  <c r="A781" i="3"/>
  <c r="E780" i="3"/>
  <c r="C780" i="3"/>
  <c r="B780" i="3"/>
  <c r="A780" i="3"/>
  <c r="E779" i="3"/>
  <c r="C779" i="3"/>
  <c r="B779" i="3"/>
  <c r="A779" i="3"/>
  <c r="E778" i="3"/>
  <c r="C778" i="3"/>
  <c r="B778" i="3"/>
  <c r="A778" i="3"/>
  <c r="E777" i="3"/>
  <c r="C777" i="3"/>
  <c r="B777" i="3"/>
  <c r="A777" i="3"/>
  <c r="E776" i="3"/>
  <c r="C776" i="3"/>
  <c r="B776" i="3"/>
  <c r="A776" i="3"/>
  <c r="E775" i="3"/>
  <c r="C775" i="3"/>
  <c r="B775" i="3"/>
  <c r="A775" i="3"/>
  <c r="E774" i="3"/>
  <c r="C774" i="3"/>
  <c r="B774" i="3"/>
  <c r="A774" i="3"/>
  <c r="E773" i="3"/>
  <c r="C773" i="3"/>
  <c r="B773" i="3"/>
  <c r="A773" i="3"/>
  <c r="E772" i="3"/>
  <c r="C772" i="3"/>
  <c r="B772" i="3"/>
  <c r="A772" i="3"/>
  <c r="E771" i="3"/>
  <c r="C771" i="3"/>
  <c r="B771" i="3"/>
  <c r="A771" i="3"/>
  <c r="E770" i="3"/>
  <c r="C770" i="3"/>
  <c r="B770" i="3"/>
  <c r="A770" i="3"/>
  <c r="E769" i="3"/>
  <c r="C769" i="3"/>
  <c r="B769" i="3"/>
  <c r="A769" i="3"/>
  <c r="E768" i="3"/>
  <c r="C768" i="3"/>
  <c r="B768" i="3"/>
  <c r="A768" i="3"/>
  <c r="E767" i="3"/>
  <c r="C767" i="3"/>
  <c r="B767" i="3"/>
  <c r="A767" i="3"/>
  <c r="E766" i="3"/>
  <c r="C766" i="3"/>
  <c r="B766" i="3"/>
  <c r="A766" i="3"/>
  <c r="E765" i="3"/>
  <c r="C765" i="3"/>
  <c r="B765" i="3"/>
  <c r="A765" i="3"/>
  <c r="E764" i="3"/>
  <c r="C764" i="3"/>
  <c r="B764" i="3"/>
  <c r="A764" i="3"/>
  <c r="E763" i="3"/>
  <c r="C763" i="3"/>
  <c r="B763" i="3"/>
  <c r="A763" i="3"/>
  <c r="E762" i="3"/>
  <c r="C762" i="3"/>
  <c r="B762" i="3"/>
  <c r="A762" i="3"/>
  <c r="E761" i="3"/>
  <c r="C761" i="3"/>
  <c r="B761" i="3"/>
  <c r="A761" i="3"/>
  <c r="E760" i="3"/>
  <c r="C760" i="3"/>
  <c r="B760" i="3"/>
  <c r="A760" i="3"/>
  <c r="E759" i="3"/>
  <c r="C759" i="3"/>
  <c r="B759" i="3"/>
  <c r="A759" i="3"/>
  <c r="E758" i="3"/>
  <c r="C758" i="3"/>
  <c r="B758" i="3"/>
  <c r="A758" i="3"/>
  <c r="E757" i="3"/>
  <c r="C757" i="3"/>
  <c r="B757" i="3"/>
  <c r="A757" i="3"/>
  <c r="E756" i="3"/>
  <c r="C756" i="3"/>
  <c r="B756" i="3"/>
  <c r="A756" i="3"/>
  <c r="E755" i="3"/>
  <c r="C755" i="3"/>
  <c r="B755" i="3"/>
  <c r="A755" i="3"/>
  <c r="E754" i="3"/>
  <c r="C754" i="3"/>
  <c r="B754" i="3"/>
  <c r="A754" i="3"/>
  <c r="E753" i="3"/>
  <c r="C753" i="3"/>
  <c r="B753" i="3"/>
  <c r="A753" i="3"/>
  <c r="E752" i="3"/>
  <c r="C752" i="3"/>
  <c r="B752" i="3"/>
  <c r="A752" i="3"/>
  <c r="E751" i="3"/>
  <c r="C751" i="3"/>
  <c r="B751" i="3"/>
  <c r="A751" i="3"/>
  <c r="E750" i="3"/>
  <c r="C750" i="3"/>
  <c r="B750" i="3"/>
  <c r="A750" i="3"/>
  <c r="E749" i="3"/>
  <c r="C749" i="3"/>
  <c r="B749" i="3"/>
  <c r="A749" i="3"/>
  <c r="E748" i="3"/>
  <c r="C748" i="3"/>
  <c r="B748" i="3"/>
  <c r="A748" i="3"/>
  <c r="E747" i="3"/>
  <c r="C747" i="3"/>
  <c r="B747" i="3"/>
  <c r="A747" i="3"/>
  <c r="E746" i="3"/>
  <c r="C746" i="3"/>
  <c r="B746" i="3"/>
  <c r="A746" i="3"/>
  <c r="E745" i="3"/>
  <c r="C745" i="3"/>
  <c r="B745" i="3"/>
  <c r="A745" i="3"/>
  <c r="E744" i="3"/>
  <c r="C744" i="3"/>
  <c r="B744" i="3"/>
  <c r="A744" i="3"/>
  <c r="E743" i="3"/>
  <c r="C743" i="3"/>
  <c r="B743" i="3"/>
  <c r="A743" i="3"/>
  <c r="E742" i="3"/>
  <c r="C742" i="3"/>
  <c r="B742" i="3"/>
  <c r="A742" i="3"/>
  <c r="E741" i="3"/>
  <c r="C741" i="3"/>
  <c r="B741" i="3"/>
  <c r="A741" i="3"/>
  <c r="E740" i="3"/>
  <c r="C740" i="3"/>
  <c r="B740" i="3"/>
  <c r="A740" i="3"/>
  <c r="E739" i="3"/>
  <c r="C739" i="3"/>
  <c r="B739" i="3"/>
  <c r="A739" i="3"/>
  <c r="E738" i="3"/>
  <c r="C738" i="3"/>
  <c r="B738" i="3"/>
  <c r="A738" i="3"/>
  <c r="E737" i="3"/>
  <c r="C737" i="3"/>
  <c r="B737" i="3"/>
  <c r="A737" i="3"/>
  <c r="E736" i="3"/>
  <c r="C736" i="3"/>
  <c r="B736" i="3"/>
  <c r="A736" i="3"/>
  <c r="E735" i="3"/>
  <c r="C735" i="3"/>
  <c r="B735" i="3"/>
  <c r="A735" i="3"/>
  <c r="E734" i="3"/>
  <c r="C734" i="3"/>
  <c r="B734" i="3"/>
  <c r="A734" i="3"/>
  <c r="E733" i="3"/>
  <c r="C733" i="3"/>
  <c r="B733" i="3"/>
  <c r="A733" i="3"/>
  <c r="E732" i="3"/>
  <c r="C732" i="3"/>
  <c r="B732" i="3"/>
  <c r="A732" i="3"/>
  <c r="E731" i="3"/>
  <c r="C731" i="3"/>
  <c r="B731" i="3"/>
  <c r="A731" i="3"/>
  <c r="E730" i="3"/>
  <c r="C730" i="3"/>
  <c r="B730" i="3"/>
  <c r="A730" i="3"/>
  <c r="E729" i="3"/>
  <c r="C729" i="3"/>
  <c r="B729" i="3"/>
  <c r="A729" i="3"/>
  <c r="E728" i="3"/>
  <c r="C728" i="3"/>
  <c r="B728" i="3"/>
  <c r="A728" i="3"/>
  <c r="E727" i="3"/>
  <c r="C727" i="3"/>
  <c r="B727" i="3"/>
  <c r="A727" i="3"/>
  <c r="E726" i="3"/>
  <c r="C726" i="3"/>
  <c r="B726" i="3"/>
  <c r="A726" i="3"/>
  <c r="E725" i="3"/>
  <c r="C725" i="3"/>
  <c r="B725" i="3"/>
  <c r="A725" i="3"/>
  <c r="E724" i="3"/>
  <c r="C724" i="3"/>
  <c r="B724" i="3"/>
  <c r="A724" i="3"/>
  <c r="E723" i="3"/>
  <c r="C723" i="3"/>
  <c r="B723" i="3"/>
  <c r="A723" i="3"/>
  <c r="E722" i="3"/>
  <c r="C722" i="3"/>
  <c r="B722" i="3"/>
  <c r="A722" i="3"/>
  <c r="E721" i="3"/>
  <c r="C721" i="3"/>
  <c r="B721" i="3"/>
  <c r="A721" i="3"/>
  <c r="E720" i="3"/>
  <c r="C720" i="3"/>
  <c r="B720" i="3"/>
  <c r="A720" i="3"/>
  <c r="E719" i="3"/>
  <c r="C719" i="3"/>
  <c r="B719" i="3"/>
  <c r="A719" i="3"/>
  <c r="E718" i="3"/>
  <c r="C718" i="3"/>
  <c r="B718" i="3"/>
  <c r="A718" i="3"/>
  <c r="E717" i="3"/>
  <c r="C717" i="3"/>
  <c r="B717" i="3"/>
  <c r="A717" i="3"/>
  <c r="E716" i="3"/>
  <c r="C716" i="3"/>
  <c r="B716" i="3"/>
  <c r="A716" i="3"/>
  <c r="E715" i="3"/>
  <c r="C715" i="3"/>
  <c r="B715" i="3"/>
  <c r="A715" i="3"/>
  <c r="E714" i="3"/>
  <c r="C714" i="3"/>
  <c r="B714" i="3"/>
  <c r="A714" i="3"/>
  <c r="E713" i="3"/>
  <c r="C713" i="3"/>
  <c r="B713" i="3"/>
  <c r="A713" i="3"/>
  <c r="E712" i="3"/>
  <c r="C712" i="3"/>
  <c r="B712" i="3"/>
  <c r="A712" i="3"/>
  <c r="E711" i="3"/>
  <c r="C711" i="3"/>
  <c r="B711" i="3"/>
  <c r="A711" i="3"/>
  <c r="E710" i="3"/>
  <c r="C710" i="3"/>
  <c r="B710" i="3"/>
  <c r="A710" i="3"/>
  <c r="E709" i="3"/>
  <c r="C709" i="3"/>
  <c r="B709" i="3"/>
  <c r="A709" i="3"/>
  <c r="E708" i="3"/>
  <c r="C708" i="3"/>
  <c r="B708" i="3"/>
  <c r="A708" i="3"/>
  <c r="E707" i="3"/>
  <c r="C707" i="3"/>
  <c r="B707" i="3"/>
  <c r="A707" i="3"/>
  <c r="E706" i="3"/>
  <c r="C706" i="3"/>
  <c r="B706" i="3"/>
  <c r="A706" i="3"/>
  <c r="E705" i="3"/>
  <c r="C705" i="3"/>
  <c r="B705" i="3"/>
  <c r="A705" i="3"/>
  <c r="E704" i="3"/>
  <c r="C704" i="3"/>
  <c r="B704" i="3"/>
  <c r="A704" i="3"/>
  <c r="E703" i="3"/>
  <c r="C703" i="3"/>
  <c r="B703" i="3"/>
  <c r="A703" i="3"/>
  <c r="E702" i="3"/>
  <c r="C702" i="3"/>
  <c r="B702" i="3"/>
  <c r="A702" i="3"/>
  <c r="E701" i="3"/>
  <c r="C701" i="3"/>
  <c r="B701" i="3"/>
  <c r="A701" i="3"/>
  <c r="E700" i="3"/>
  <c r="C700" i="3"/>
  <c r="B700" i="3"/>
  <c r="A700" i="3"/>
  <c r="E699" i="3"/>
  <c r="C699" i="3"/>
  <c r="B699" i="3"/>
  <c r="A699" i="3"/>
  <c r="E698" i="3"/>
  <c r="C698" i="3"/>
  <c r="B698" i="3"/>
  <c r="A698" i="3"/>
  <c r="E697" i="3"/>
  <c r="C697" i="3"/>
  <c r="B697" i="3"/>
  <c r="A697" i="3"/>
  <c r="E696" i="3"/>
  <c r="C696" i="3"/>
  <c r="B696" i="3"/>
  <c r="A696" i="3"/>
  <c r="E695" i="3"/>
  <c r="C695" i="3"/>
  <c r="B695" i="3"/>
  <c r="A695" i="3"/>
  <c r="E694" i="3"/>
  <c r="C694" i="3"/>
  <c r="B694" i="3"/>
  <c r="A694" i="3"/>
  <c r="E693" i="3"/>
  <c r="C693" i="3"/>
  <c r="B693" i="3"/>
  <c r="A693" i="3"/>
  <c r="E692" i="3"/>
  <c r="C692" i="3"/>
  <c r="B692" i="3"/>
  <c r="A692" i="3"/>
  <c r="E691" i="3"/>
  <c r="C691" i="3"/>
  <c r="B691" i="3"/>
  <c r="A691" i="3"/>
  <c r="E690" i="3"/>
  <c r="C690" i="3"/>
  <c r="B690" i="3"/>
  <c r="A690" i="3"/>
  <c r="E689" i="3"/>
  <c r="C689" i="3"/>
  <c r="B689" i="3"/>
  <c r="A689" i="3"/>
  <c r="E688" i="3"/>
  <c r="C688" i="3"/>
  <c r="B688" i="3"/>
  <c r="A688" i="3"/>
  <c r="E687" i="3"/>
  <c r="C687" i="3"/>
  <c r="B687" i="3"/>
  <c r="A687" i="3"/>
  <c r="E686" i="3"/>
  <c r="C686" i="3"/>
  <c r="B686" i="3"/>
  <c r="A686" i="3"/>
  <c r="E685" i="3"/>
  <c r="C685" i="3"/>
  <c r="B685" i="3"/>
  <c r="A685" i="3"/>
  <c r="E684" i="3"/>
  <c r="C684" i="3"/>
  <c r="B684" i="3"/>
  <c r="A684" i="3"/>
  <c r="E683" i="3"/>
  <c r="C683" i="3"/>
  <c r="B683" i="3"/>
  <c r="A683" i="3"/>
  <c r="E682" i="3"/>
  <c r="C682" i="3"/>
  <c r="B682" i="3"/>
  <c r="A682" i="3"/>
  <c r="E681" i="3"/>
  <c r="C681" i="3"/>
  <c r="B681" i="3"/>
  <c r="A681" i="3"/>
  <c r="E680" i="3"/>
  <c r="C680" i="3"/>
  <c r="B680" i="3"/>
  <c r="A680" i="3"/>
  <c r="E679" i="3"/>
  <c r="C679" i="3"/>
  <c r="B679" i="3"/>
  <c r="A679" i="3"/>
  <c r="E678" i="3"/>
  <c r="C678" i="3"/>
  <c r="B678" i="3"/>
  <c r="A678" i="3"/>
  <c r="E677" i="3"/>
  <c r="C677" i="3"/>
  <c r="B677" i="3"/>
  <c r="A677" i="3"/>
  <c r="E676" i="3"/>
  <c r="C676" i="3"/>
  <c r="B676" i="3"/>
  <c r="A676" i="3"/>
  <c r="E675" i="3"/>
  <c r="C675" i="3"/>
  <c r="B675" i="3"/>
  <c r="A675" i="3"/>
  <c r="E674" i="3"/>
  <c r="C674" i="3"/>
  <c r="B674" i="3"/>
  <c r="A674" i="3"/>
  <c r="E673" i="3"/>
  <c r="C673" i="3"/>
  <c r="B673" i="3"/>
  <c r="A673" i="3"/>
  <c r="E672" i="3"/>
  <c r="C672" i="3"/>
  <c r="B672" i="3"/>
  <c r="A672" i="3"/>
  <c r="E671" i="3"/>
  <c r="C671" i="3"/>
  <c r="B671" i="3"/>
  <c r="A671" i="3"/>
  <c r="E670" i="3"/>
  <c r="C670" i="3"/>
  <c r="B670" i="3"/>
  <c r="A670" i="3"/>
  <c r="E669" i="3"/>
  <c r="C669" i="3"/>
  <c r="B669" i="3"/>
  <c r="A669" i="3"/>
  <c r="E668" i="3"/>
  <c r="C668" i="3"/>
  <c r="B668" i="3"/>
  <c r="A668" i="3"/>
  <c r="E667" i="3"/>
  <c r="C667" i="3"/>
  <c r="B667" i="3"/>
  <c r="A667" i="3"/>
  <c r="E666" i="3"/>
  <c r="C666" i="3"/>
  <c r="B666" i="3"/>
  <c r="A666" i="3"/>
  <c r="E665" i="3"/>
  <c r="C665" i="3"/>
  <c r="B665" i="3"/>
  <c r="A665" i="3"/>
  <c r="E664" i="3"/>
  <c r="C664" i="3"/>
  <c r="B664" i="3"/>
  <c r="A664" i="3"/>
  <c r="E663" i="3"/>
  <c r="C663" i="3"/>
  <c r="B663" i="3"/>
  <c r="A663" i="3"/>
  <c r="E662" i="3"/>
  <c r="C662" i="3"/>
  <c r="B662" i="3"/>
  <c r="A662" i="3"/>
  <c r="E661" i="3"/>
  <c r="C661" i="3"/>
  <c r="B661" i="3"/>
  <c r="A661" i="3"/>
  <c r="E660" i="3"/>
  <c r="C660" i="3"/>
  <c r="B660" i="3"/>
  <c r="A660" i="3"/>
  <c r="E659" i="3"/>
  <c r="C659" i="3"/>
  <c r="B659" i="3"/>
  <c r="A659" i="3"/>
  <c r="E658" i="3"/>
  <c r="C658" i="3"/>
  <c r="B658" i="3"/>
  <c r="A658" i="3"/>
  <c r="E657" i="3"/>
  <c r="C657" i="3"/>
  <c r="B657" i="3"/>
  <c r="A657" i="3"/>
  <c r="E656" i="3"/>
  <c r="C656" i="3"/>
  <c r="B656" i="3"/>
  <c r="A656" i="3"/>
  <c r="E655" i="3"/>
  <c r="C655" i="3"/>
  <c r="B655" i="3"/>
  <c r="A655" i="3"/>
  <c r="E654" i="3"/>
  <c r="C654" i="3"/>
  <c r="B654" i="3"/>
  <c r="A654" i="3"/>
  <c r="E653" i="3"/>
  <c r="C653" i="3"/>
  <c r="B653" i="3"/>
  <c r="A653" i="3"/>
  <c r="E652" i="3"/>
  <c r="C652" i="3"/>
  <c r="B652" i="3"/>
  <c r="A652" i="3"/>
  <c r="E651" i="3"/>
  <c r="C651" i="3"/>
  <c r="B651" i="3"/>
  <c r="A651" i="3"/>
  <c r="E650" i="3"/>
  <c r="C650" i="3"/>
  <c r="B650" i="3"/>
  <c r="A650" i="3"/>
  <c r="E649" i="3"/>
  <c r="C649" i="3"/>
  <c r="B649" i="3"/>
  <c r="A649" i="3"/>
  <c r="E648" i="3"/>
  <c r="C648" i="3"/>
  <c r="B648" i="3"/>
  <c r="A648" i="3"/>
  <c r="E647" i="3"/>
  <c r="C647" i="3"/>
  <c r="B647" i="3"/>
  <c r="A647" i="3"/>
  <c r="E646" i="3"/>
  <c r="C646" i="3"/>
  <c r="B646" i="3"/>
  <c r="A646" i="3"/>
  <c r="E645" i="3"/>
  <c r="C645" i="3"/>
  <c r="B645" i="3"/>
  <c r="A645" i="3"/>
  <c r="E644" i="3"/>
  <c r="C644" i="3"/>
  <c r="B644" i="3"/>
  <c r="A644" i="3"/>
  <c r="E643" i="3"/>
  <c r="C643" i="3"/>
  <c r="B643" i="3"/>
  <c r="A643" i="3"/>
  <c r="E642" i="3"/>
  <c r="C642" i="3"/>
  <c r="B642" i="3"/>
  <c r="A642" i="3"/>
  <c r="E641" i="3"/>
  <c r="C641" i="3"/>
  <c r="B641" i="3"/>
  <c r="A641" i="3"/>
  <c r="E640" i="3"/>
  <c r="C640" i="3"/>
  <c r="B640" i="3"/>
  <c r="A640" i="3"/>
  <c r="E639" i="3"/>
  <c r="C639" i="3"/>
  <c r="B639" i="3"/>
  <c r="A639" i="3"/>
  <c r="E638" i="3"/>
  <c r="C638" i="3"/>
  <c r="B638" i="3"/>
  <c r="A638" i="3"/>
  <c r="E637" i="3"/>
  <c r="C637" i="3"/>
  <c r="B637" i="3"/>
  <c r="A637" i="3"/>
  <c r="E636" i="3"/>
  <c r="C636" i="3"/>
  <c r="B636" i="3"/>
  <c r="A636" i="3"/>
  <c r="E635" i="3"/>
  <c r="C635" i="3"/>
  <c r="B635" i="3"/>
  <c r="A635" i="3"/>
  <c r="E634" i="3"/>
  <c r="C634" i="3"/>
  <c r="B634" i="3"/>
  <c r="A634" i="3"/>
  <c r="E633" i="3"/>
  <c r="C633" i="3"/>
  <c r="B633" i="3"/>
  <c r="A633" i="3"/>
  <c r="E632" i="3"/>
  <c r="C632" i="3"/>
  <c r="B632" i="3"/>
  <c r="A632" i="3"/>
  <c r="E631" i="3"/>
  <c r="C631" i="3"/>
  <c r="B631" i="3"/>
  <c r="A631" i="3"/>
  <c r="E630" i="3"/>
  <c r="C630" i="3"/>
  <c r="B630" i="3"/>
  <c r="A630" i="3"/>
  <c r="E629" i="3"/>
  <c r="C629" i="3"/>
  <c r="B629" i="3"/>
  <c r="A629" i="3"/>
  <c r="E628" i="3"/>
  <c r="C628" i="3"/>
  <c r="B628" i="3"/>
  <c r="A628" i="3"/>
  <c r="E627" i="3"/>
  <c r="C627" i="3"/>
  <c r="B627" i="3"/>
  <c r="A627" i="3"/>
  <c r="E626" i="3"/>
  <c r="C626" i="3"/>
  <c r="B626" i="3"/>
  <c r="A626" i="3"/>
  <c r="E625" i="3"/>
  <c r="C625" i="3"/>
  <c r="B625" i="3"/>
  <c r="A625" i="3"/>
  <c r="E624" i="3"/>
  <c r="C624" i="3"/>
  <c r="B624" i="3"/>
  <c r="A624" i="3"/>
  <c r="E623" i="3"/>
  <c r="C623" i="3"/>
  <c r="B623" i="3"/>
  <c r="A623" i="3"/>
  <c r="E622" i="3"/>
  <c r="C622" i="3"/>
  <c r="B622" i="3"/>
  <c r="A622" i="3"/>
  <c r="E621" i="3"/>
  <c r="C621" i="3"/>
  <c r="B621" i="3"/>
  <c r="A621" i="3"/>
  <c r="E620" i="3"/>
  <c r="C620" i="3"/>
  <c r="B620" i="3"/>
  <c r="A620" i="3"/>
  <c r="E619" i="3"/>
  <c r="C619" i="3"/>
  <c r="B619" i="3"/>
  <c r="A619" i="3"/>
  <c r="E618" i="3"/>
  <c r="C618" i="3"/>
  <c r="B618" i="3"/>
  <c r="A618" i="3"/>
  <c r="E617" i="3"/>
  <c r="C617" i="3"/>
  <c r="B617" i="3"/>
  <c r="A617" i="3"/>
  <c r="E616" i="3"/>
  <c r="C616" i="3"/>
  <c r="B616" i="3"/>
  <c r="A616" i="3"/>
  <c r="E615" i="3"/>
  <c r="C615" i="3"/>
  <c r="B615" i="3"/>
  <c r="A615" i="3"/>
  <c r="E614" i="3"/>
  <c r="C614" i="3"/>
  <c r="B614" i="3"/>
  <c r="A614" i="3"/>
  <c r="E613" i="3"/>
  <c r="C613" i="3"/>
  <c r="B613" i="3"/>
  <c r="A613" i="3"/>
  <c r="E612" i="3"/>
  <c r="C612" i="3"/>
  <c r="B612" i="3"/>
  <c r="A612" i="3"/>
  <c r="E611" i="3"/>
  <c r="C611" i="3"/>
  <c r="B611" i="3"/>
  <c r="A611" i="3"/>
  <c r="E610" i="3"/>
  <c r="C610" i="3"/>
  <c r="B610" i="3"/>
  <c r="A610" i="3"/>
  <c r="E609" i="3"/>
  <c r="C609" i="3"/>
  <c r="B609" i="3"/>
  <c r="A609" i="3"/>
  <c r="E608" i="3"/>
  <c r="C608" i="3"/>
  <c r="B608" i="3"/>
  <c r="A608" i="3"/>
  <c r="E607" i="3"/>
  <c r="C607" i="3"/>
  <c r="B607" i="3"/>
  <c r="A607" i="3"/>
  <c r="E606" i="3"/>
  <c r="C606" i="3"/>
  <c r="B606" i="3"/>
  <c r="A606" i="3"/>
  <c r="E605" i="3"/>
  <c r="C605" i="3"/>
  <c r="B605" i="3"/>
  <c r="A605" i="3"/>
  <c r="E604" i="3"/>
  <c r="C604" i="3"/>
  <c r="B604" i="3"/>
  <c r="A604" i="3"/>
  <c r="E603" i="3"/>
  <c r="C603" i="3"/>
  <c r="B603" i="3"/>
  <c r="A603" i="3"/>
  <c r="E602" i="3"/>
  <c r="C602" i="3"/>
  <c r="B602" i="3"/>
  <c r="A602" i="3"/>
  <c r="E601" i="3"/>
  <c r="C601" i="3"/>
  <c r="B601" i="3"/>
  <c r="A601" i="3"/>
  <c r="E600" i="3"/>
  <c r="C600" i="3"/>
  <c r="B600" i="3"/>
  <c r="A600" i="3"/>
  <c r="E599" i="3"/>
  <c r="C599" i="3"/>
  <c r="B599" i="3"/>
  <c r="A599" i="3"/>
  <c r="E598" i="3"/>
  <c r="C598" i="3"/>
  <c r="B598" i="3"/>
  <c r="A598" i="3"/>
  <c r="E597" i="3"/>
  <c r="C597" i="3"/>
  <c r="B597" i="3"/>
  <c r="A597" i="3"/>
  <c r="E596" i="3"/>
  <c r="C596" i="3"/>
  <c r="B596" i="3"/>
  <c r="A596" i="3"/>
  <c r="E595" i="3"/>
  <c r="C595" i="3"/>
  <c r="B595" i="3"/>
  <c r="A595" i="3"/>
  <c r="E594" i="3"/>
  <c r="C594" i="3"/>
  <c r="B594" i="3"/>
  <c r="A594" i="3"/>
  <c r="E593" i="3"/>
  <c r="C593" i="3"/>
  <c r="B593" i="3"/>
  <c r="A593" i="3"/>
  <c r="E592" i="3"/>
  <c r="C592" i="3"/>
  <c r="B592" i="3"/>
  <c r="A592" i="3"/>
  <c r="E591" i="3"/>
  <c r="C591" i="3"/>
  <c r="B591" i="3"/>
  <c r="A591" i="3"/>
  <c r="E590" i="3"/>
  <c r="C590" i="3"/>
  <c r="B590" i="3"/>
  <c r="A590" i="3"/>
  <c r="E589" i="3"/>
  <c r="C589" i="3"/>
  <c r="B589" i="3"/>
  <c r="A589" i="3"/>
  <c r="E588" i="3"/>
  <c r="C588" i="3"/>
  <c r="B588" i="3"/>
  <c r="A588" i="3"/>
  <c r="E587" i="3"/>
  <c r="C587" i="3"/>
  <c r="B587" i="3"/>
  <c r="A587" i="3"/>
  <c r="E586" i="3"/>
  <c r="C586" i="3"/>
  <c r="B586" i="3"/>
  <c r="A586" i="3"/>
  <c r="E585" i="3"/>
  <c r="C585" i="3"/>
  <c r="B585" i="3"/>
  <c r="A585" i="3"/>
  <c r="E584" i="3"/>
  <c r="C584" i="3"/>
  <c r="B584" i="3"/>
  <c r="A584" i="3"/>
  <c r="E583" i="3"/>
  <c r="C583" i="3"/>
  <c r="B583" i="3"/>
  <c r="A583" i="3"/>
  <c r="E582" i="3"/>
  <c r="C582" i="3"/>
  <c r="B582" i="3"/>
  <c r="A582" i="3"/>
  <c r="E581" i="3"/>
  <c r="C581" i="3"/>
  <c r="B581" i="3"/>
  <c r="A581" i="3"/>
  <c r="E580" i="3"/>
  <c r="C580" i="3"/>
  <c r="B580" i="3"/>
  <c r="A580" i="3"/>
  <c r="E579" i="3"/>
  <c r="C579" i="3"/>
  <c r="B579" i="3"/>
  <c r="A579" i="3"/>
  <c r="E578" i="3"/>
  <c r="C578" i="3"/>
  <c r="B578" i="3"/>
  <c r="A578" i="3"/>
  <c r="E577" i="3"/>
  <c r="C577" i="3"/>
  <c r="B577" i="3"/>
  <c r="A577" i="3"/>
  <c r="E576" i="3"/>
  <c r="C576" i="3"/>
  <c r="B576" i="3"/>
  <c r="A576" i="3"/>
  <c r="E575" i="3"/>
  <c r="C575" i="3"/>
  <c r="B575" i="3"/>
  <c r="A575" i="3"/>
  <c r="E574" i="3"/>
  <c r="C574" i="3"/>
  <c r="B574" i="3"/>
  <c r="A574" i="3"/>
  <c r="E573" i="3"/>
  <c r="C573" i="3"/>
  <c r="B573" i="3"/>
  <c r="A573" i="3"/>
  <c r="E572" i="3"/>
  <c r="C572" i="3"/>
  <c r="B572" i="3"/>
  <c r="A572" i="3"/>
  <c r="E571" i="3"/>
  <c r="C571" i="3"/>
  <c r="B571" i="3"/>
  <c r="A571" i="3"/>
  <c r="E570" i="3"/>
  <c r="C570" i="3"/>
  <c r="B570" i="3"/>
  <c r="A570" i="3"/>
  <c r="E569" i="3"/>
  <c r="C569" i="3"/>
  <c r="B569" i="3"/>
  <c r="A569" i="3"/>
  <c r="E568" i="3"/>
  <c r="C568" i="3"/>
  <c r="B568" i="3"/>
  <c r="A568" i="3"/>
  <c r="E567" i="3"/>
  <c r="C567" i="3"/>
  <c r="B567" i="3"/>
  <c r="A567" i="3"/>
  <c r="E566" i="3"/>
  <c r="C566" i="3"/>
  <c r="B566" i="3"/>
  <c r="A566" i="3"/>
  <c r="E565" i="3"/>
  <c r="C565" i="3"/>
  <c r="B565" i="3"/>
  <c r="A565" i="3"/>
  <c r="E564" i="3"/>
  <c r="C564" i="3"/>
  <c r="B564" i="3"/>
  <c r="A564" i="3"/>
  <c r="E563" i="3"/>
  <c r="C563" i="3"/>
  <c r="B563" i="3"/>
  <c r="A563" i="3"/>
  <c r="E562" i="3"/>
  <c r="C562" i="3"/>
  <c r="B562" i="3"/>
  <c r="A562" i="3"/>
  <c r="E561" i="3"/>
  <c r="C561" i="3"/>
  <c r="B561" i="3"/>
  <c r="A561" i="3"/>
  <c r="E560" i="3"/>
  <c r="C560" i="3"/>
  <c r="B560" i="3"/>
  <c r="A560" i="3"/>
  <c r="E559" i="3"/>
  <c r="C559" i="3"/>
  <c r="B559" i="3"/>
  <c r="A559" i="3"/>
  <c r="E558" i="3"/>
  <c r="C558" i="3"/>
  <c r="B558" i="3"/>
  <c r="A558" i="3"/>
  <c r="E557" i="3"/>
  <c r="C557" i="3"/>
  <c r="B557" i="3"/>
  <c r="A557" i="3"/>
  <c r="E556" i="3"/>
  <c r="C556" i="3"/>
  <c r="B556" i="3"/>
  <c r="A556" i="3"/>
  <c r="E555" i="3"/>
  <c r="C555" i="3"/>
  <c r="B555" i="3"/>
  <c r="A555" i="3"/>
  <c r="E554" i="3"/>
  <c r="C554" i="3"/>
  <c r="B554" i="3"/>
  <c r="A554" i="3"/>
  <c r="E553" i="3"/>
  <c r="C553" i="3"/>
  <c r="B553" i="3"/>
  <c r="A553" i="3"/>
  <c r="E552" i="3"/>
  <c r="C552" i="3"/>
  <c r="B552" i="3"/>
  <c r="A552" i="3"/>
  <c r="E551" i="3"/>
  <c r="C551" i="3"/>
  <c r="B551" i="3"/>
  <c r="A551" i="3"/>
  <c r="E550" i="3"/>
  <c r="C550" i="3"/>
  <c r="B550" i="3"/>
  <c r="A550" i="3"/>
  <c r="E549" i="3"/>
  <c r="C549" i="3"/>
  <c r="B549" i="3"/>
  <c r="A549" i="3"/>
  <c r="E548" i="3"/>
  <c r="C548" i="3"/>
  <c r="B548" i="3"/>
  <c r="A548" i="3"/>
  <c r="E547" i="3"/>
  <c r="C547" i="3"/>
  <c r="B547" i="3"/>
  <c r="A547" i="3"/>
  <c r="E546" i="3"/>
  <c r="C546" i="3"/>
  <c r="B546" i="3"/>
  <c r="A546" i="3"/>
  <c r="E545" i="3"/>
  <c r="C545" i="3"/>
  <c r="B545" i="3"/>
  <c r="A545" i="3"/>
  <c r="E544" i="3"/>
  <c r="C544" i="3"/>
  <c r="B544" i="3"/>
  <c r="A544" i="3"/>
  <c r="E543" i="3"/>
  <c r="C543" i="3"/>
  <c r="B543" i="3"/>
  <c r="A543" i="3"/>
  <c r="E542" i="3"/>
  <c r="C542" i="3"/>
  <c r="B542" i="3"/>
  <c r="A542" i="3"/>
  <c r="E541" i="3"/>
  <c r="C541" i="3"/>
  <c r="B541" i="3"/>
  <c r="A541" i="3"/>
  <c r="E540" i="3"/>
  <c r="C540" i="3"/>
  <c r="B540" i="3"/>
  <c r="A540" i="3"/>
  <c r="E539" i="3"/>
  <c r="C539" i="3"/>
  <c r="B539" i="3"/>
  <c r="A539" i="3"/>
  <c r="E538" i="3"/>
  <c r="C538" i="3"/>
  <c r="B538" i="3"/>
  <c r="A538" i="3"/>
  <c r="E537" i="3"/>
  <c r="C537" i="3"/>
  <c r="B537" i="3"/>
  <c r="A537" i="3"/>
  <c r="E536" i="3"/>
  <c r="C536" i="3"/>
  <c r="B536" i="3"/>
  <c r="A536" i="3"/>
  <c r="E535" i="3"/>
  <c r="C535" i="3"/>
  <c r="B535" i="3"/>
  <c r="A535" i="3"/>
  <c r="E534" i="3"/>
  <c r="C534" i="3"/>
  <c r="B534" i="3"/>
  <c r="A534" i="3"/>
  <c r="E533" i="3"/>
  <c r="C533" i="3"/>
  <c r="B533" i="3"/>
  <c r="A533" i="3"/>
  <c r="E532" i="3"/>
  <c r="C532" i="3"/>
  <c r="B532" i="3"/>
  <c r="A532" i="3"/>
  <c r="E531" i="3"/>
  <c r="C531" i="3"/>
  <c r="B531" i="3"/>
  <c r="A531" i="3"/>
  <c r="E530" i="3"/>
  <c r="C530" i="3"/>
  <c r="B530" i="3"/>
  <c r="A530" i="3"/>
  <c r="E529" i="3"/>
  <c r="C529" i="3"/>
  <c r="B529" i="3"/>
  <c r="A529" i="3"/>
  <c r="E528" i="3"/>
  <c r="C528" i="3"/>
  <c r="B528" i="3"/>
  <c r="A528" i="3"/>
  <c r="E527" i="3"/>
  <c r="C527" i="3"/>
  <c r="B527" i="3"/>
  <c r="A527" i="3"/>
  <c r="E526" i="3"/>
  <c r="C526" i="3"/>
  <c r="B526" i="3"/>
  <c r="A526" i="3"/>
  <c r="E525" i="3"/>
  <c r="C525" i="3"/>
  <c r="B525" i="3"/>
  <c r="A525" i="3"/>
  <c r="E524" i="3"/>
  <c r="C524" i="3"/>
  <c r="B524" i="3"/>
  <c r="A524" i="3"/>
  <c r="E523" i="3"/>
  <c r="C523" i="3"/>
  <c r="B523" i="3"/>
  <c r="A523" i="3"/>
  <c r="E522" i="3"/>
  <c r="C522" i="3"/>
  <c r="B522" i="3"/>
  <c r="A522" i="3"/>
  <c r="E521" i="3"/>
  <c r="C521" i="3"/>
  <c r="B521" i="3"/>
  <c r="A521" i="3"/>
  <c r="E520" i="3"/>
  <c r="C520" i="3"/>
  <c r="B520" i="3"/>
  <c r="A520" i="3"/>
  <c r="E519" i="3"/>
  <c r="C519" i="3"/>
  <c r="B519" i="3"/>
  <c r="A519" i="3"/>
  <c r="E518" i="3"/>
  <c r="C518" i="3"/>
  <c r="B518" i="3"/>
  <c r="A518" i="3"/>
  <c r="E517" i="3"/>
  <c r="C517" i="3"/>
  <c r="B517" i="3"/>
  <c r="A517" i="3"/>
  <c r="E516" i="3"/>
  <c r="C516" i="3"/>
  <c r="B516" i="3"/>
  <c r="A516" i="3"/>
  <c r="E515" i="3"/>
  <c r="C515" i="3"/>
  <c r="B515" i="3"/>
  <c r="A515" i="3"/>
  <c r="E514" i="3"/>
  <c r="C514" i="3"/>
  <c r="B514" i="3"/>
  <c r="A514" i="3"/>
  <c r="E513" i="3"/>
  <c r="C513" i="3"/>
  <c r="B513" i="3"/>
  <c r="A513" i="3"/>
  <c r="E512" i="3"/>
  <c r="C512" i="3"/>
  <c r="B512" i="3"/>
  <c r="A512" i="3"/>
  <c r="E511" i="3"/>
  <c r="C511" i="3"/>
  <c r="B511" i="3"/>
  <c r="A511" i="3"/>
  <c r="E510" i="3"/>
  <c r="C510" i="3"/>
  <c r="B510" i="3"/>
  <c r="A510" i="3"/>
  <c r="E509" i="3"/>
  <c r="C509" i="3"/>
  <c r="B509" i="3"/>
  <c r="A509" i="3"/>
  <c r="E508" i="3"/>
  <c r="C508" i="3"/>
  <c r="B508" i="3"/>
  <c r="A508" i="3"/>
  <c r="E507" i="3"/>
  <c r="C507" i="3"/>
  <c r="B507" i="3"/>
  <c r="A507" i="3"/>
  <c r="E506" i="3"/>
  <c r="C506" i="3"/>
  <c r="B506" i="3"/>
  <c r="A506" i="3"/>
  <c r="E505" i="3"/>
  <c r="C505" i="3"/>
  <c r="B505" i="3"/>
  <c r="A505" i="3"/>
  <c r="E504" i="3"/>
  <c r="C504" i="3"/>
  <c r="B504" i="3"/>
  <c r="A504" i="3"/>
  <c r="E503" i="3"/>
  <c r="C503" i="3"/>
  <c r="B503" i="3"/>
  <c r="A503" i="3"/>
  <c r="E502" i="3"/>
  <c r="C502" i="3"/>
  <c r="B502" i="3"/>
  <c r="A502" i="3"/>
  <c r="E501" i="3"/>
  <c r="C501" i="3"/>
  <c r="B501" i="3"/>
  <c r="A501" i="3"/>
  <c r="E500" i="3"/>
  <c r="C500" i="3"/>
  <c r="B500" i="3"/>
  <c r="A500" i="3"/>
  <c r="E499" i="3"/>
  <c r="C499" i="3"/>
  <c r="B499" i="3"/>
  <c r="A499" i="3"/>
  <c r="E498" i="3"/>
  <c r="C498" i="3"/>
  <c r="B498" i="3"/>
  <c r="A498" i="3"/>
  <c r="E497" i="3"/>
  <c r="C497" i="3"/>
  <c r="B497" i="3"/>
  <c r="A497" i="3"/>
  <c r="E496" i="3"/>
  <c r="C496" i="3"/>
  <c r="B496" i="3"/>
  <c r="A496" i="3"/>
  <c r="E495" i="3"/>
  <c r="C495" i="3"/>
  <c r="B495" i="3"/>
  <c r="A495" i="3"/>
  <c r="E494" i="3"/>
  <c r="C494" i="3"/>
  <c r="B494" i="3"/>
  <c r="A494" i="3"/>
  <c r="E493" i="3"/>
  <c r="C493" i="3"/>
  <c r="B493" i="3"/>
  <c r="A493" i="3"/>
  <c r="E492" i="3"/>
  <c r="C492" i="3"/>
  <c r="B492" i="3"/>
  <c r="A492" i="3"/>
  <c r="E491" i="3"/>
  <c r="C491" i="3"/>
  <c r="B491" i="3"/>
  <c r="A491" i="3"/>
  <c r="E490" i="3"/>
  <c r="C490" i="3"/>
  <c r="B490" i="3"/>
  <c r="A490" i="3"/>
  <c r="E489" i="3"/>
  <c r="C489" i="3"/>
  <c r="B489" i="3"/>
  <c r="A489" i="3"/>
  <c r="E488" i="3"/>
  <c r="C488" i="3"/>
  <c r="B488" i="3"/>
  <c r="A488" i="3"/>
  <c r="E487" i="3"/>
  <c r="C487" i="3"/>
  <c r="B487" i="3"/>
  <c r="A487" i="3"/>
  <c r="E486" i="3"/>
  <c r="C486" i="3"/>
  <c r="B486" i="3"/>
  <c r="A486" i="3"/>
  <c r="E485" i="3"/>
  <c r="C485" i="3"/>
  <c r="B485" i="3"/>
  <c r="A485" i="3"/>
  <c r="E484" i="3"/>
  <c r="C484" i="3"/>
  <c r="B484" i="3"/>
  <c r="A484" i="3"/>
  <c r="E483" i="3"/>
  <c r="C483" i="3"/>
  <c r="B483" i="3"/>
  <c r="A483" i="3"/>
  <c r="E482" i="3"/>
  <c r="C482" i="3"/>
  <c r="B482" i="3"/>
  <c r="A482" i="3"/>
  <c r="E481" i="3"/>
  <c r="C481" i="3"/>
  <c r="B481" i="3"/>
  <c r="A481" i="3"/>
  <c r="E480" i="3"/>
  <c r="C480" i="3"/>
  <c r="B480" i="3"/>
  <c r="A480" i="3"/>
  <c r="E479" i="3"/>
  <c r="C479" i="3"/>
  <c r="B479" i="3"/>
  <c r="A479" i="3"/>
  <c r="E478" i="3"/>
  <c r="C478" i="3"/>
  <c r="B478" i="3"/>
  <c r="A478" i="3"/>
  <c r="E477" i="3"/>
  <c r="C477" i="3"/>
  <c r="B477" i="3"/>
  <c r="A477" i="3"/>
  <c r="E476" i="3"/>
  <c r="C476" i="3"/>
  <c r="B476" i="3"/>
  <c r="A476" i="3"/>
  <c r="E475" i="3"/>
  <c r="C475" i="3"/>
  <c r="B475" i="3"/>
  <c r="A475" i="3"/>
  <c r="E474" i="3"/>
  <c r="C474" i="3"/>
  <c r="B474" i="3"/>
  <c r="A474" i="3"/>
  <c r="E473" i="3"/>
  <c r="C473" i="3"/>
  <c r="B473" i="3"/>
  <c r="A473" i="3"/>
  <c r="E472" i="3"/>
  <c r="C472" i="3"/>
  <c r="B472" i="3"/>
  <c r="A472" i="3"/>
  <c r="E471" i="3"/>
  <c r="C471" i="3"/>
  <c r="B471" i="3"/>
  <c r="A471" i="3"/>
  <c r="E470" i="3"/>
  <c r="C470" i="3"/>
  <c r="B470" i="3"/>
  <c r="A470" i="3"/>
  <c r="E469" i="3"/>
  <c r="C469" i="3"/>
  <c r="B469" i="3"/>
  <c r="A469" i="3"/>
  <c r="E468" i="3"/>
  <c r="C468" i="3"/>
  <c r="B468" i="3"/>
  <c r="A468" i="3"/>
  <c r="E467" i="3"/>
  <c r="C467" i="3"/>
  <c r="B467" i="3"/>
  <c r="A467" i="3"/>
  <c r="E466" i="3"/>
  <c r="C466" i="3"/>
  <c r="B466" i="3"/>
  <c r="A466" i="3"/>
  <c r="E465" i="3"/>
  <c r="C465" i="3"/>
  <c r="B465" i="3"/>
  <c r="A465" i="3"/>
  <c r="E464" i="3"/>
  <c r="C464" i="3"/>
  <c r="B464" i="3"/>
  <c r="A464" i="3"/>
  <c r="E463" i="3"/>
  <c r="C463" i="3"/>
  <c r="B463" i="3"/>
  <c r="A463" i="3"/>
  <c r="E462" i="3"/>
  <c r="C462" i="3"/>
  <c r="B462" i="3"/>
  <c r="A462" i="3"/>
  <c r="E461" i="3"/>
  <c r="C461" i="3"/>
  <c r="B461" i="3"/>
  <c r="A461" i="3"/>
  <c r="E460" i="3"/>
  <c r="C460" i="3"/>
  <c r="B460" i="3"/>
  <c r="A460" i="3"/>
  <c r="E459" i="3"/>
  <c r="C459" i="3"/>
  <c r="B459" i="3"/>
  <c r="A459" i="3"/>
  <c r="E458" i="3"/>
  <c r="C458" i="3"/>
  <c r="B458" i="3"/>
  <c r="A458" i="3"/>
  <c r="E457" i="3"/>
  <c r="C457" i="3"/>
  <c r="B457" i="3"/>
  <c r="A457" i="3"/>
  <c r="E456" i="3"/>
  <c r="C456" i="3"/>
  <c r="B456" i="3"/>
  <c r="A456" i="3"/>
  <c r="E455" i="3"/>
  <c r="C455" i="3"/>
  <c r="B455" i="3"/>
  <c r="A455" i="3"/>
  <c r="E454" i="3"/>
  <c r="C454" i="3"/>
  <c r="B454" i="3"/>
  <c r="A454" i="3"/>
  <c r="E453" i="3"/>
  <c r="C453" i="3"/>
  <c r="B453" i="3"/>
  <c r="A453" i="3"/>
  <c r="E452" i="3"/>
  <c r="C452" i="3"/>
  <c r="B452" i="3"/>
  <c r="A452" i="3"/>
  <c r="E451" i="3"/>
  <c r="C451" i="3"/>
  <c r="B451" i="3"/>
  <c r="A451" i="3"/>
  <c r="E450" i="3"/>
  <c r="C450" i="3"/>
  <c r="B450" i="3"/>
  <c r="A450" i="3"/>
  <c r="E449" i="3"/>
  <c r="C449" i="3"/>
  <c r="B449" i="3"/>
  <c r="A449" i="3"/>
  <c r="E448" i="3"/>
  <c r="C448" i="3"/>
  <c r="B448" i="3"/>
  <c r="A448" i="3"/>
  <c r="E447" i="3"/>
  <c r="C447" i="3"/>
  <c r="B447" i="3"/>
  <c r="A447" i="3"/>
  <c r="E446" i="3"/>
  <c r="C446" i="3"/>
  <c r="B446" i="3"/>
  <c r="A446" i="3"/>
  <c r="E445" i="3"/>
  <c r="C445" i="3"/>
  <c r="B445" i="3"/>
  <c r="A445" i="3"/>
  <c r="E444" i="3"/>
  <c r="C444" i="3"/>
  <c r="B444" i="3"/>
  <c r="A444" i="3"/>
  <c r="E443" i="3"/>
  <c r="C443" i="3"/>
  <c r="B443" i="3"/>
  <c r="A443" i="3"/>
  <c r="E442" i="3"/>
  <c r="C442" i="3"/>
  <c r="B442" i="3"/>
  <c r="A442" i="3"/>
  <c r="E441" i="3"/>
  <c r="C441" i="3"/>
  <c r="B441" i="3"/>
  <c r="A441" i="3"/>
  <c r="E440" i="3"/>
  <c r="C440" i="3"/>
  <c r="B440" i="3"/>
  <c r="A440" i="3"/>
  <c r="E439" i="3"/>
  <c r="C439" i="3"/>
  <c r="B439" i="3"/>
  <c r="A439" i="3"/>
  <c r="E438" i="3"/>
  <c r="C438" i="3"/>
  <c r="B438" i="3"/>
  <c r="A438" i="3"/>
  <c r="E437" i="3"/>
  <c r="C437" i="3"/>
  <c r="B437" i="3"/>
  <c r="A437" i="3"/>
  <c r="E436" i="3"/>
  <c r="C436" i="3"/>
  <c r="B436" i="3"/>
  <c r="A436" i="3"/>
  <c r="E435" i="3"/>
  <c r="C435" i="3"/>
  <c r="B435" i="3"/>
  <c r="A435" i="3"/>
  <c r="E434" i="3"/>
  <c r="C434" i="3"/>
  <c r="B434" i="3"/>
  <c r="A434" i="3"/>
  <c r="E433" i="3"/>
  <c r="C433" i="3"/>
  <c r="B433" i="3"/>
  <c r="A433" i="3"/>
  <c r="E432" i="3"/>
  <c r="C432" i="3"/>
  <c r="B432" i="3"/>
  <c r="A432" i="3"/>
  <c r="E431" i="3"/>
  <c r="C431" i="3"/>
  <c r="B431" i="3"/>
  <c r="A431" i="3"/>
  <c r="E430" i="3"/>
  <c r="C430" i="3"/>
  <c r="B430" i="3"/>
  <c r="A430" i="3"/>
  <c r="E429" i="3"/>
  <c r="C429" i="3"/>
  <c r="B429" i="3"/>
  <c r="A429" i="3"/>
  <c r="E428" i="3"/>
  <c r="C428" i="3"/>
  <c r="B428" i="3"/>
  <c r="A428" i="3"/>
  <c r="E427" i="3"/>
  <c r="C427" i="3"/>
  <c r="B427" i="3"/>
  <c r="A427" i="3"/>
  <c r="E426" i="3"/>
  <c r="C426" i="3"/>
  <c r="B426" i="3"/>
  <c r="A426" i="3"/>
  <c r="E425" i="3"/>
  <c r="C425" i="3"/>
  <c r="B425" i="3"/>
  <c r="A425" i="3"/>
  <c r="E424" i="3"/>
  <c r="C424" i="3"/>
  <c r="B424" i="3"/>
  <c r="A424" i="3"/>
  <c r="E423" i="3"/>
  <c r="C423" i="3"/>
  <c r="B423" i="3"/>
  <c r="A423" i="3"/>
  <c r="E422" i="3"/>
  <c r="C422" i="3"/>
  <c r="B422" i="3"/>
  <c r="A422" i="3"/>
  <c r="E421" i="3"/>
  <c r="C421" i="3"/>
  <c r="B421" i="3"/>
  <c r="A421" i="3"/>
  <c r="E420" i="3"/>
  <c r="C420" i="3"/>
  <c r="B420" i="3"/>
  <c r="A420" i="3"/>
  <c r="E419" i="3"/>
  <c r="C419" i="3"/>
  <c r="B419" i="3"/>
  <c r="A419" i="3"/>
  <c r="E418" i="3"/>
  <c r="C418" i="3"/>
  <c r="B418" i="3"/>
  <c r="A418" i="3"/>
  <c r="E417" i="3"/>
  <c r="C417" i="3"/>
  <c r="B417" i="3"/>
  <c r="A417" i="3"/>
  <c r="E416" i="3"/>
  <c r="C416" i="3"/>
  <c r="B416" i="3"/>
  <c r="A416" i="3"/>
  <c r="E415" i="3"/>
  <c r="C415" i="3"/>
  <c r="B415" i="3"/>
  <c r="A415" i="3"/>
  <c r="E414" i="3"/>
  <c r="C414" i="3"/>
  <c r="B414" i="3"/>
  <c r="A414" i="3"/>
  <c r="E413" i="3"/>
  <c r="C413" i="3"/>
  <c r="B413" i="3"/>
  <c r="A413" i="3"/>
  <c r="E412" i="3"/>
  <c r="C412" i="3"/>
  <c r="B412" i="3"/>
  <c r="A412" i="3"/>
  <c r="E411" i="3"/>
  <c r="C411" i="3"/>
  <c r="B411" i="3"/>
  <c r="A411" i="3"/>
  <c r="E410" i="3"/>
  <c r="C410" i="3"/>
  <c r="B410" i="3"/>
  <c r="A410" i="3"/>
  <c r="E409" i="3"/>
  <c r="C409" i="3"/>
  <c r="B409" i="3"/>
  <c r="A409" i="3"/>
  <c r="E408" i="3"/>
  <c r="C408" i="3"/>
  <c r="B408" i="3"/>
  <c r="A408" i="3"/>
  <c r="E407" i="3"/>
  <c r="C407" i="3"/>
  <c r="B407" i="3"/>
  <c r="A407" i="3"/>
  <c r="E406" i="3"/>
  <c r="C406" i="3"/>
  <c r="B406" i="3"/>
  <c r="A406" i="3"/>
  <c r="E405" i="3"/>
  <c r="C405" i="3"/>
  <c r="B405" i="3"/>
  <c r="A405" i="3"/>
  <c r="E404" i="3"/>
  <c r="C404" i="3"/>
  <c r="B404" i="3"/>
  <c r="A404" i="3"/>
  <c r="E403" i="3"/>
  <c r="C403" i="3"/>
  <c r="B403" i="3"/>
  <c r="A403" i="3"/>
  <c r="E402" i="3"/>
  <c r="C402" i="3"/>
  <c r="B402" i="3"/>
  <c r="A402" i="3"/>
  <c r="E401" i="3"/>
  <c r="C401" i="3"/>
  <c r="B401" i="3"/>
  <c r="A401" i="3"/>
  <c r="E400" i="3"/>
  <c r="C400" i="3"/>
  <c r="B400" i="3"/>
  <c r="A400" i="3"/>
  <c r="E399" i="3"/>
  <c r="C399" i="3"/>
  <c r="B399" i="3"/>
  <c r="A399" i="3"/>
  <c r="E398" i="3"/>
  <c r="C398" i="3"/>
  <c r="B398" i="3"/>
  <c r="A398" i="3"/>
  <c r="E397" i="3"/>
  <c r="C397" i="3"/>
  <c r="B397" i="3"/>
  <c r="A397" i="3"/>
  <c r="E396" i="3"/>
  <c r="C396" i="3"/>
  <c r="B396" i="3"/>
  <c r="A396" i="3"/>
  <c r="E395" i="3"/>
  <c r="C395" i="3"/>
  <c r="B395" i="3"/>
  <c r="A395" i="3"/>
  <c r="E394" i="3"/>
  <c r="C394" i="3"/>
  <c r="B394" i="3"/>
  <c r="A394" i="3"/>
  <c r="E393" i="3"/>
  <c r="C393" i="3"/>
  <c r="B393" i="3"/>
  <c r="A393" i="3"/>
  <c r="E392" i="3"/>
  <c r="C392" i="3"/>
  <c r="B392" i="3"/>
  <c r="A392" i="3"/>
  <c r="E391" i="3"/>
  <c r="C391" i="3"/>
  <c r="B391" i="3"/>
  <c r="A391" i="3"/>
  <c r="E390" i="3"/>
  <c r="C390" i="3"/>
  <c r="B390" i="3"/>
  <c r="A390" i="3"/>
  <c r="E389" i="3"/>
  <c r="C389" i="3"/>
  <c r="B389" i="3"/>
  <c r="A389" i="3"/>
  <c r="E388" i="3"/>
  <c r="C388" i="3"/>
  <c r="B388" i="3"/>
  <c r="A388" i="3"/>
  <c r="E387" i="3"/>
  <c r="C387" i="3"/>
  <c r="B387" i="3"/>
  <c r="A387" i="3"/>
  <c r="E386" i="3"/>
  <c r="C386" i="3"/>
  <c r="B386" i="3"/>
  <c r="A386" i="3"/>
  <c r="E385" i="3"/>
  <c r="C385" i="3"/>
  <c r="B385" i="3"/>
  <c r="A385" i="3"/>
  <c r="E384" i="3"/>
  <c r="C384" i="3"/>
  <c r="B384" i="3"/>
  <c r="A384" i="3"/>
  <c r="E383" i="3"/>
  <c r="C383" i="3"/>
  <c r="B383" i="3"/>
  <c r="A383" i="3"/>
  <c r="E382" i="3"/>
  <c r="C382" i="3"/>
  <c r="B382" i="3"/>
  <c r="A382" i="3"/>
  <c r="E381" i="3"/>
  <c r="C381" i="3"/>
  <c r="B381" i="3"/>
  <c r="A381" i="3"/>
  <c r="E380" i="3"/>
  <c r="C380" i="3"/>
  <c r="B380" i="3"/>
  <c r="A380" i="3"/>
  <c r="E379" i="3"/>
  <c r="C379" i="3"/>
  <c r="B379" i="3"/>
  <c r="A379" i="3"/>
  <c r="E378" i="3"/>
  <c r="C378" i="3"/>
  <c r="B378" i="3"/>
  <c r="A378" i="3"/>
  <c r="E377" i="3"/>
  <c r="C377" i="3"/>
  <c r="B377" i="3"/>
  <c r="A377" i="3"/>
  <c r="E376" i="3"/>
  <c r="C376" i="3"/>
  <c r="B376" i="3"/>
  <c r="A376" i="3"/>
  <c r="E375" i="3"/>
  <c r="C375" i="3"/>
  <c r="B375" i="3"/>
  <c r="A375" i="3"/>
  <c r="E374" i="3"/>
  <c r="C374" i="3"/>
  <c r="B374" i="3"/>
  <c r="A374" i="3"/>
  <c r="E373" i="3"/>
  <c r="C373" i="3"/>
  <c r="B373" i="3"/>
  <c r="A373" i="3"/>
  <c r="E372" i="3"/>
  <c r="C372" i="3"/>
  <c r="B372" i="3"/>
  <c r="A372" i="3"/>
  <c r="E371" i="3"/>
  <c r="C371" i="3"/>
  <c r="B371" i="3"/>
  <c r="A371" i="3"/>
  <c r="E370" i="3"/>
  <c r="C370" i="3"/>
  <c r="B370" i="3"/>
  <c r="A370" i="3"/>
  <c r="E369" i="3"/>
  <c r="C369" i="3"/>
  <c r="B369" i="3"/>
  <c r="A369" i="3"/>
  <c r="E368" i="3"/>
  <c r="C368" i="3"/>
  <c r="B368" i="3"/>
  <c r="A368" i="3"/>
  <c r="E367" i="3"/>
  <c r="C367" i="3"/>
  <c r="B367" i="3"/>
  <c r="A367" i="3"/>
  <c r="E366" i="3"/>
  <c r="C366" i="3"/>
  <c r="B366" i="3"/>
  <c r="A366" i="3"/>
  <c r="E365" i="3"/>
  <c r="C365" i="3"/>
  <c r="B365" i="3"/>
  <c r="A365" i="3"/>
  <c r="E364" i="3"/>
  <c r="C364" i="3"/>
  <c r="B364" i="3"/>
  <c r="A364" i="3"/>
  <c r="E363" i="3"/>
  <c r="C363" i="3"/>
  <c r="B363" i="3"/>
  <c r="A363" i="3"/>
  <c r="E362" i="3"/>
  <c r="C362" i="3"/>
  <c r="B362" i="3"/>
  <c r="A362" i="3"/>
  <c r="E361" i="3"/>
  <c r="C361" i="3"/>
  <c r="B361" i="3"/>
  <c r="A361" i="3"/>
  <c r="E360" i="3"/>
  <c r="C360" i="3"/>
  <c r="B360" i="3"/>
  <c r="A360" i="3"/>
  <c r="E359" i="3"/>
  <c r="C359" i="3"/>
  <c r="B359" i="3"/>
  <c r="A359" i="3"/>
  <c r="E358" i="3"/>
  <c r="C358" i="3"/>
  <c r="B358" i="3"/>
  <c r="A358" i="3"/>
  <c r="E357" i="3"/>
  <c r="C357" i="3"/>
  <c r="B357" i="3"/>
  <c r="A357" i="3"/>
  <c r="E356" i="3"/>
  <c r="C356" i="3"/>
  <c r="B356" i="3"/>
  <c r="A356" i="3"/>
  <c r="E355" i="3"/>
  <c r="C355" i="3"/>
  <c r="B355" i="3"/>
  <c r="A355" i="3"/>
  <c r="E354" i="3"/>
  <c r="C354" i="3"/>
  <c r="B354" i="3"/>
  <c r="A354" i="3"/>
  <c r="E353" i="3"/>
  <c r="C353" i="3"/>
  <c r="B353" i="3"/>
  <c r="A353" i="3"/>
  <c r="E352" i="3"/>
  <c r="C352" i="3"/>
  <c r="B352" i="3"/>
  <c r="A352" i="3"/>
  <c r="E351" i="3"/>
  <c r="C351" i="3"/>
  <c r="B351" i="3"/>
  <c r="A351" i="3"/>
  <c r="E350" i="3"/>
  <c r="C350" i="3"/>
  <c r="B350" i="3"/>
  <c r="A350" i="3"/>
  <c r="E349" i="3"/>
  <c r="C349" i="3"/>
  <c r="B349" i="3"/>
  <c r="A349" i="3"/>
  <c r="E348" i="3"/>
  <c r="C348" i="3"/>
  <c r="B348" i="3"/>
  <c r="A348" i="3"/>
  <c r="E347" i="3"/>
  <c r="C347" i="3"/>
  <c r="B347" i="3"/>
  <c r="A347" i="3"/>
  <c r="E346" i="3"/>
  <c r="C346" i="3"/>
  <c r="B346" i="3"/>
  <c r="A346" i="3"/>
  <c r="E345" i="3"/>
  <c r="C345" i="3"/>
  <c r="B345" i="3"/>
  <c r="A345" i="3"/>
  <c r="E344" i="3"/>
  <c r="C344" i="3"/>
  <c r="B344" i="3"/>
  <c r="A344" i="3"/>
  <c r="E343" i="3"/>
  <c r="C343" i="3"/>
  <c r="B343" i="3"/>
  <c r="A343" i="3"/>
  <c r="E342" i="3"/>
  <c r="C342" i="3"/>
  <c r="B342" i="3"/>
  <c r="A342" i="3"/>
  <c r="E341" i="3"/>
  <c r="C341" i="3"/>
  <c r="B341" i="3"/>
  <c r="A341" i="3"/>
  <c r="E340" i="3"/>
  <c r="C340" i="3"/>
  <c r="B340" i="3"/>
  <c r="A340" i="3"/>
  <c r="E339" i="3"/>
  <c r="C339" i="3"/>
  <c r="B339" i="3"/>
  <c r="A339" i="3"/>
  <c r="E338" i="3"/>
  <c r="C338" i="3"/>
  <c r="B338" i="3"/>
  <c r="A338" i="3"/>
  <c r="E337" i="3"/>
  <c r="C337" i="3"/>
  <c r="B337" i="3"/>
  <c r="A337" i="3"/>
  <c r="E336" i="3"/>
  <c r="C336" i="3"/>
  <c r="B336" i="3"/>
  <c r="A336" i="3"/>
  <c r="E335" i="3"/>
  <c r="C335" i="3"/>
  <c r="B335" i="3"/>
  <c r="A335" i="3"/>
  <c r="E334" i="3"/>
  <c r="C334" i="3"/>
  <c r="B334" i="3"/>
  <c r="A334" i="3"/>
  <c r="E333" i="3"/>
  <c r="C333" i="3"/>
  <c r="B333" i="3"/>
  <c r="A333" i="3"/>
  <c r="E332" i="3"/>
  <c r="C332" i="3"/>
  <c r="B332" i="3"/>
  <c r="A332" i="3"/>
  <c r="E331" i="3"/>
  <c r="C331" i="3"/>
  <c r="B331" i="3"/>
  <c r="A331" i="3"/>
  <c r="E330" i="3"/>
  <c r="C330" i="3"/>
  <c r="B330" i="3"/>
  <c r="A330" i="3"/>
  <c r="E329" i="3"/>
  <c r="C329" i="3"/>
  <c r="B329" i="3"/>
  <c r="A329" i="3"/>
  <c r="E328" i="3"/>
  <c r="C328" i="3"/>
  <c r="B328" i="3"/>
  <c r="A328" i="3"/>
  <c r="E327" i="3"/>
  <c r="C327" i="3"/>
  <c r="B327" i="3"/>
  <c r="A327" i="3"/>
  <c r="E326" i="3"/>
  <c r="C326" i="3"/>
  <c r="B326" i="3"/>
  <c r="A326" i="3"/>
  <c r="E325" i="3"/>
  <c r="C325" i="3"/>
  <c r="B325" i="3"/>
  <c r="A325" i="3"/>
  <c r="E324" i="3"/>
  <c r="C324" i="3"/>
  <c r="B324" i="3"/>
  <c r="A324" i="3"/>
  <c r="E323" i="3"/>
  <c r="C323" i="3"/>
  <c r="B323" i="3"/>
  <c r="A323" i="3"/>
  <c r="E322" i="3"/>
  <c r="C322" i="3"/>
  <c r="B322" i="3"/>
  <c r="A322" i="3"/>
  <c r="E321" i="3"/>
  <c r="C321" i="3"/>
  <c r="B321" i="3"/>
  <c r="A321" i="3"/>
  <c r="E320" i="3"/>
  <c r="C320" i="3"/>
  <c r="B320" i="3"/>
  <c r="A320" i="3"/>
  <c r="E319" i="3"/>
  <c r="C319" i="3"/>
  <c r="B319" i="3"/>
  <c r="A319" i="3"/>
  <c r="E318" i="3"/>
  <c r="C318" i="3"/>
  <c r="B318" i="3"/>
  <c r="A318" i="3"/>
  <c r="E317" i="3"/>
  <c r="C317" i="3"/>
  <c r="B317" i="3"/>
  <c r="A317" i="3"/>
  <c r="E316" i="3"/>
  <c r="C316" i="3"/>
  <c r="B316" i="3"/>
  <c r="A316" i="3"/>
  <c r="E315" i="3"/>
  <c r="C315" i="3"/>
  <c r="B315" i="3"/>
  <c r="A315" i="3"/>
  <c r="E314" i="3"/>
  <c r="C314" i="3"/>
  <c r="B314" i="3"/>
  <c r="A314" i="3"/>
  <c r="E313" i="3"/>
  <c r="C313" i="3"/>
  <c r="B313" i="3"/>
  <c r="A313" i="3"/>
  <c r="E312" i="3"/>
  <c r="C312" i="3"/>
  <c r="B312" i="3"/>
  <c r="A312" i="3"/>
  <c r="E311" i="3"/>
  <c r="C311" i="3"/>
  <c r="B311" i="3"/>
  <c r="A311" i="3"/>
  <c r="E310" i="3"/>
  <c r="C310" i="3"/>
  <c r="B310" i="3"/>
  <c r="A310" i="3"/>
  <c r="E309" i="3"/>
  <c r="C309" i="3"/>
  <c r="B309" i="3"/>
  <c r="A309" i="3"/>
  <c r="E308" i="3"/>
  <c r="C308" i="3"/>
  <c r="B308" i="3"/>
  <c r="A308" i="3"/>
  <c r="E307" i="3"/>
  <c r="C307" i="3"/>
  <c r="B307" i="3"/>
  <c r="A307" i="3"/>
  <c r="E306" i="3"/>
  <c r="C306" i="3"/>
  <c r="B306" i="3"/>
  <c r="A306" i="3"/>
  <c r="E305" i="3"/>
  <c r="C305" i="3"/>
  <c r="B305" i="3"/>
  <c r="A305" i="3"/>
  <c r="E304" i="3"/>
  <c r="C304" i="3"/>
  <c r="B304" i="3"/>
  <c r="A304" i="3"/>
  <c r="E303" i="3"/>
  <c r="C303" i="3"/>
  <c r="B303" i="3"/>
  <c r="A303" i="3"/>
  <c r="E302" i="3"/>
  <c r="C302" i="3"/>
  <c r="B302" i="3"/>
  <c r="A302" i="3"/>
  <c r="E301" i="3"/>
  <c r="C301" i="3"/>
  <c r="B301" i="3"/>
  <c r="A301" i="3"/>
  <c r="E300" i="3"/>
  <c r="C300" i="3"/>
  <c r="B300" i="3"/>
  <c r="A300" i="3"/>
  <c r="E299" i="3"/>
  <c r="C299" i="3"/>
  <c r="B299" i="3"/>
  <c r="A299" i="3"/>
  <c r="E298" i="3"/>
  <c r="C298" i="3"/>
  <c r="B298" i="3"/>
  <c r="A298" i="3"/>
  <c r="E297" i="3"/>
  <c r="C297" i="3"/>
  <c r="B297" i="3"/>
  <c r="A297" i="3"/>
  <c r="E296" i="3"/>
  <c r="C296" i="3"/>
  <c r="B296" i="3"/>
  <c r="A296" i="3"/>
  <c r="E295" i="3"/>
  <c r="C295" i="3"/>
  <c r="B295" i="3"/>
  <c r="A295" i="3"/>
  <c r="E294" i="3"/>
  <c r="C294" i="3"/>
  <c r="B294" i="3"/>
  <c r="A294" i="3"/>
  <c r="E293" i="3"/>
  <c r="C293" i="3"/>
  <c r="B293" i="3"/>
  <c r="A293" i="3"/>
  <c r="E292" i="3"/>
  <c r="C292" i="3"/>
  <c r="B292" i="3"/>
  <c r="A292" i="3"/>
  <c r="E291" i="3"/>
  <c r="C291" i="3"/>
  <c r="B291" i="3"/>
  <c r="A291" i="3"/>
  <c r="E290" i="3"/>
  <c r="C290" i="3"/>
  <c r="B290" i="3"/>
  <c r="A290" i="3"/>
  <c r="E289" i="3"/>
  <c r="C289" i="3"/>
  <c r="B289" i="3"/>
  <c r="A289" i="3"/>
  <c r="E288" i="3"/>
  <c r="C288" i="3"/>
  <c r="B288" i="3"/>
  <c r="A288" i="3"/>
  <c r="E287" i="3"/>
  <c r="C287" i="3"/>
  <c r="B287" i="3"/>
  <c r="A287" i="3"/>
  <c r="E286" i="3"/>
  <c r="C286" i="3"/>
  <c r="B286" i="3"/>
  <c r="A286" i="3"/>
  <c r="E285" i="3"/>
  <c r="C285" i="3"/>
  <c r="B285" i="3"/>
  <c r="A285" i="3"/>
  <c r="E284" i="3"/>
  <c r="C284" i="3"/>
  <c r="B284" i="3"/>
  <c r="A284" i="3"/>
  <c r="E283" i="3"/>
  <c r="C283" i="3"/>
  <c r="B283" i="3"/>
  <c r="A283" i="3"/>
  <c r="E282" i="3"/>
  <c r="C282" i="3"/>
  <c r="B282" i="3"/>
  <c r="A282" i="3"/>
  <c r="E281" i="3"/>
  <c r="C281" i="3"/>
  <c r="B281" i="3"/>
  <c r="A281" i="3"/>
  <c r="E280" i="3"/>
  <c r="C280" i="3"/>
  <c r="B280" i="3"/>
  <c r="A280" i="3"/>
  <c r="E279" i="3"/>
  <c r="C279" i="3"/>
  <c r="B279" i="3"/>
  <c r="A279" i="3"/>
  <c r="E278" i="3"/>
  <c r="C278" i="3"/>
  <c r="B278" i="3"/>
  <c r="A278" i="3"/>
  <c r="E277" i="3"/>
  <c r="C277" i="3"/>
  <c r="B277" i="3"/>
  <c r="A277" i="3"/>
  <c r="E276" i="3"/>
  <c r="C276" i="3"/>
  <c r="B276" i="3"/>
  <c r="A276" i="3"/>
  <c r="E275" i="3"/>
  <c r="C275" i="3"/>
  <c r="B275" i="3"/>
  <c r="A275" i="3"/>
  <c r="E274" i="3"/>
  <c r="C274" i="3"/>
  <c r="B274" i="3"/>
  <c r="A274" i="3"/>
  <c r="E273" i="3"/>
  <c r="C273" i="3"/>
  <c r="B273" i="3"/>
  <c r="A273" i="3"/>
  <c r="E272" i="3"/>
  <c r="C272" i="3"/>
  <c r="B272" i="3"/>
  <c r="A272" i="3"/>
  <c r="E271" i="3"/>
  <c r="C271" i="3"/>
  <c r="B271" i="3"/>
  <c r="A271" i="3"/>
  <c r="E270" i="3"/>
  <c r="C270" i="3"/>
  <c r="B270" i="3"/>
  <c r="A270" i="3"/>
  <c r="E269" i="3"/>
  <c r="C269" i="3"/>
  <c r="B269" i="3"/>
  <c r="A269" i="3"/>
  <c r="E268" i="3"/>
  <c r="C268" i="3"/>
  <c r="B268" i="3"/>
  <c r="A268" i="3"/>
  <c r="E267" i="3"/>
  <c r="C267" i="3"/>
  <c r="B267" i="3"/>
  <c r="A267" i="3"/>
  <c r="E266" i="3"/>
  <c r="C266" i="3"/>
  <c r="B266" i="3"/>
  <c r="A266" i="3"/>
  <c r="E265" i="3"/>
  <c r="C265" i="3"/>
  <c r="B265" i="3"/>
  <c r="A265" i="3"/>
  <c r="E264" i="3"/>
  <c r="C264" i="3"/>
  <c r="B264" i="3"/>
  <c r="A264" i="3"/>
  <c r="E263" i="3"/>
  <c r="C263" i="3"/>
  <c r="B263" i="3"/>
  <c r="A263" i="3"/>
  <c r="E262" i="3"/>
  <c r="C262" i="3"/>
  <c r="B262" i="3"/>
  <c r="A262" i="3"/>
  <c r="E261" i="3"/>
  <c r="C261" i="3"/>
  <c r="B261" i="3"/>
  <c r="A261" i="3"/>
  <c r="E260" i="3"/>
  <c r="C260" i="3"/>
  <c r="B260" i="3"/>
  <c r="A260" i="3"/>
  <c r="E259" i="3"/>
  <c r="C259" i="3"/>
  <c r="B259" i="3"/>
  <c r="A259" i="3"/>
  <c r="E258" i="3"/>
  <c r="C258" i="3"/>
  <c r="B258" i="3"/>
  <c r="A258" i="3"/>
  <c r="E257" i="3"/>
  <c r="C257" i="3"/>
  <c r="B257" i="3"/>
  <c r="A257" i="3"/>
  <c r="E256" i="3"/>
  <c r="C256" i="3"/>
  <c r="B256" i="3"/>
  <c r="A256" i="3"/>
  <c r="E255" i="3"/>
  <c r="C255" i="3"/>
  <c r="B255" i="3"/>
  <c r="A255" i="3"/>
  <c r="E254" i="3"/>
  <c r="C254" i="3"/>
  <c r="B254" i="3"/>
  <c r="A254" i="3"/>
  <c r="E253" i="3"/>
  <c r="C253" i="3"/>
  <c r="B253" i="3"/>
  <c r="A253" i="3"/>
  <c r="E252" i="3"/>
  <c r="C252" i="3"/>
  <c r="B252" i="3"/>
  <c r="A252" i="3"/>
  <c r="E251" i="3"/>
  <c r="C251" i="3"/>
  <c r="B251" i="3"/>
  <c r="A251" i="3"/>
  <c r="E250" i="3"/>
  <c r="C250" i="3"/>
  <c r="B250" i="3"/>
  <c r="A250" i="3"/>
  <c r="E249" i="3"/>
  <c r="C249" i="3"/>
  <c r="B249" i="3"/>
  <c r="A249" i="3"/>
  <c r="E248" i="3"/>
  <c r="C248" i="3"/>
  <c r="B248" i="3"/>
  <c r="A248" i="3"/>
  <c r="E247" i="3"/>
  <c r="C247" i="3"/>
  <c r="B247" i="3"/>
  <c r="A247" i="3"/>
  <c r="E246" i="3"/>
  <c r="C246" i="3"/>
  <c r="B246" i="3"/>
  <c r="A246" i="3"/>
  <c r="E245" i="3"/>
  <c r="C245" i="3"/>
  <c r="B245" i="3"/>
  <c r="A245" i="3"/>
  <c r="E244" i="3"/>
  <c r="C244" i="3"/>
  <c r="B244" i="3"/>
  <c r="A244" i="3"/>
  <c r="E243" i="3"/>
  <c r="C243" i="3"/>
  <c r="B243" i="3"/>
  <c r="A243" i="3"/>
  <c r="E242" i="3"/>
  <c r="C242" i="3"/>
  <c r="B242" i="3"/>
  <c r="A242" i="3"/>
  <c r="E241" i="3"/>
  <c r="C241" i="3"/>
  <c r="B241" i="3"/>
  <c r="A241" i="3"/>
  <c r="E240" i="3"/>
  <c r="C240" i="3"/>
  <c r="B240" i="3"/>
  <c r="A240" i="3"/>
  <c r="E239" i="3"/>
  <c r="C239" i="3"/>
  <c r="B239" i="3"/>
  <c r="A239" i="3"/>
  <c r="E238" i="3"/>
  <c r="C238" i="3"/>
  <c r="B238" i="3"/>
  <c r="A238" i="3"/>
  <c r="E237" i="3"/>
  <c r="C237" i="3"/>
  <c r="B237" i="3"/>
  <c r="A237" i="3"/>
  <c r="E236" i="3"/>
  <c r="C236" i="3"/>
  <c r="B236" i="3"/>
  <c r="A236" i="3"/>
  <c r="E235" i="3"/>
  <c r="C235" i="3"/>
  <c r="B235" i="3"/>
  <c r="A235" i="3"/>
  <c r="E234" i="3"/>
  <c r="C234" i="3"/>
  <c r="B234" i="3"/>
  <c r="A234" i="3"/>
  <c r="E233" i="3"/>
  <c r="C233" i="3"/>
  <c r="B233" i="3"/>
  <c r="A233" i="3"/>
  <c r="E232" i="3"/>
  <c r="C232" i="3"/>
  <c r="B232" i="3"/>
  <c r="A232" i="3"/>
  <c r="E231" i="3"/>
  <c r="C231" i="3"/>
  <c r="B231" i="3"/>
  <c r="A231" i="3"/>
  <c r="E230" i="3"/>
  <c r="C230" i="3"/>
  <c r="B230" i="3"/>
  <c r="A230" i="3"/>
  <c r="E229" i="3"/>
  <c r="C229" i="3"/>
  <c r="B229" i="3"/>
  <c r="A229" i="3"/>
  <c r="E228" i="3"/>
  <c r="C228" i="3"/>
  <c r="B228" i="3"/>
  <c r="A228" i="3"/>
  <c r="E227" i="3"/>
  <c r="C227" i="3"/>
  <c r="B227" i="3"/>
  <c r="A227" i="3"/>
  <c r="E226" i="3"/>
  <c r="C226" i="3"/>
  <c r="B226" i="3"/>
  <c r="A226" i="3"/>
  <c r="E225" i="3"/>
  <c r="C225" i="3"/>
  <c r="B225" i="3"/>
  <c r="A225" i="3"/>
  <c r="E224" i="3"/>
  <c r="C224" i="3"/>
  <c r="B224" i="3"/>
  <c r="A224" i="3"/>
  <c r="E223" i="3"/>
  <c r="C223" i="3"/>
  <c r="B223" i="3"/>
  <c r="A223" i="3"/>
  <c r="E222" i="3"/>
  <c r="C222" i="3"/>
  <c r="B222" i="3"/>
  <c r="A222" i="3"/>
  <c r="E221" i="3"/>
  <c r="C221" i="3"/>
  <c r="B221" i="3"/>
  <c r="A221" i="3"/>
  <c r="E220" i="3"/>
  <c r="C220" i="3"/>
  <c r="B220" i="3"/>
  <c r="A220" i="3"/>
  <c r="E219" i="3"/>
  <c r="C219" i="3"/>
  <c r="B219" i="3"/>
  <c r="A219" i="3"/>
  <c r="E218" i="3"/>
  <c r="C218" i="3"/>
  <c r="B218" i="3"/>
  <c r="A218" i="3"/>
  <c r="E217" i="3"/>
  <c r="C217" i="3"/>
  <c r="B217" i="3"/>
  <c r="A217" i="3"/>
  <c r="E216" i="3"/>
  <c r="C216" i="3"/>
  <c r="B216" i="3"/>
  <c r="A216" i="3"/>
  <c r="E215" i="3"/>
  <c r="C215" i="3"/>
  <c r="B215" i="3"/>
  <c r="A215" i="3"/>
  <c r="E214" i="3"/>
  <c r="C214" i="3"/>
  <c r="B214" i="3"/>
  <c r="A214" i="3"/>
  <c r="E213" i="3"/>
  <c r="C213" i="3"/>
  <c r="B213" i="3"/>
  <c r="A213" i="3"/>
  <c r="E212" i="3"/>
  <c r="C212" i="3"/>
  <c r="B212" i="3"/>
  <c r="A212" i="3"/>
  <c r="E211" i="3"/>
  <c r="C211" i="3"/>
  <c r="B211" i="3"/>
  <c r="A211" i="3"/>
  <c r="E210" i="3"/>
  <c r="C210" i="3"/>
  <c r="B210" i="3"/>
  <c r="A210" i="3"/>
  <c r="E209" i="3"/>
  <c r="C209" i="3"/>
  <c r="B209" i="3"/>
  <c r="A209" i="3"/>
  <c r="E208" i="3"/>
  <c r="C208" i="3"/>
  <c r="B208" i="3"/>
  <c r="A208" i="3"/>
  <c r="E207" i="3"/>
  <c r="C207" i="3"/>
  <c r="B207" i="3"/>
  <c r="A207" i="3"/>
  <c r="E206" i="3"/>
  <c r="C206" i="3"/>
  <c r="B206" i="3"/>
  <c r="A206" i="3"/>
  <c r="E205" i="3"/>
  <c r="C205" i="3"/>
  <c r="B205" i="3"/>
  <c r="A205" i="3"/>
  <c r="E204" i="3"/>
  <c r="C204" i="3"/>
  <c r="B204" i="3"/>
  <c r="A204" i="3"/>
  <c r="E203" i="3"/>
  <c r="C203" i="3"/>
  <c r="B203" i="3"/>
  <c r="A203" i="3"/>
  <c r="E202" i="3"/>
  <c r="C202" i="3"/>
  <c r="B202" i="3"/>
  <c r="A202" i="3"/>
  <c r="E201" i="3"/>
  <c r="C201" i="3"/>
  <c r="B201" i="3"/>
  <c r="A201" i="3"/>
  <c r="E200" i="3"/>
  <c r="C200" i="3"/>
  <c r="B200" i="3"/>
  <c r="A200" i="3"/>
  <c r="E199" i="3"/>
  <c r="C199" i="3"/>
  <c r="B199" i="3"/>
  <c r="A199" i="3"/>
  <c r="E198" i="3"/>
  <c r="C198" i="3"/>
  <c r="B198" i="3"/>
  <c r="A198" i="3"/>
  <c r="E197" i="3"/>
  <c r="C197" i="3"/>
  <c r="B197" i="3"/>
  <c r="A197" i="3"/>
  <c r="E196" i="3"/>
  <c r="C196" i="3"/>
  <c r="B196" i="3"/>
  <c r="A196" i="3"/>
  <c r="E195" i="3"/>
  <c r="C195" i="3"/>
  <c r="B195" i="3"/>
  <c r="A195" i="3"/>
  <c r="E194" i="3"/>
  <c r="C194" i="3"/>
  <c r="B194" i="3"/>
  <c r="A194" i="3"/>
  <c r="E193" i="3"/>
  <c r="C193" i="3"/>
  <c r="B193" i="3"/>
  <c r="A193" i="3"/>
  <c r="E192" i="3"/>
  <c r="C192" i="3"/>
  <c r="B192" i="3"/>
  <c r="A192" i="3"/>
  <c r="E191" i="3"/>
  <c r="C191" i="3"/>
  <c r="B191" i="3"/>
  <c r="A191" i="3"/>
  <c r="E190" i="3"/>
  <c r="C190" i="3"/>
  <c r="B190" i="3"/>
  <c r="A190" i="3"/>
  <c r="E189" i="3"/>
  <c r="C189" i="3"/>
  <c r="B189" i="3"/>
  <c r="A189" i="3"/>
  <c r="E188" i="3"/>
  <c r="C188" i="3"/>
  <c r="B188" i="3"/>
  <c r="A188" i="3"/>
  <c r="E187" i="3"/>
  <c r="C187" i="3"/>
  <c r="B187" i="3"/>
  <c r="A187" i="3"/>
  <c r="E186" i="3"/>
  <c r="C186" i="3"/>
  <c r="B186" i="3"/>
  <c r="A186" i="3"/>
  <c r="E185" i="3"/>
  <c r="C185" i="3"/>
  <c r="B185" i="3"/>
  <c r="A185" i="3"/>
  <c r="E184" i="3"/>
  <c r="C184" i="3"/>
  <c r="B184" i="3"/>
  <c r="A184" i="3"/>
  <c r="E183" i="3"/>
  <c r="C183" i="3"/>
  <c r="B183" i="3"/>
  <c r="A183" i="3"/>
  <c r="E182" i="3"/>
  <c r="C182" i="3"/>
  <c r="B182" i="3"/>
  <c r="A182" i="3"/>
  <c r="E181" i="3"/>
  <c r="C181" i="3"/>
  <c r="B181" i="3"/>
  <c r="A181" i="3"/>
  <c r="E180" i="3"/>
  <c r="C180" i="3"/>
  <c r="B180" i="3"/>
  <c r="A180" i="3"/>
  <c r="E179" i="3"/>
  <c r="C179" i="3"/>
  <c r="B179" i="3"/>
  <c r="A179" i="3"/>
  <c r="E178" i="3"/>
  <c r="C178" i="3"/>
  <c r="B178" i="3"/>
  <c r="A178" i="3"/>
  <c r="E177" i="3"/>
  <c r="C177" i="3"/>
  <c r="B177" i="3"/>
  <c r="A177" i="3"/>
  <c r="E176" i="3"/>
  <c r="C176" i="3"/>
  <c r="B176" i="3"/>
  <c r="A176" i="3"/>
  <c r="E175" i="3"/>
  <c r="C175" i="3"/>
  <c r="B175" i="3"/>
  <c r="A175" i="3"/>
  <c r="E174" i="3"/>
  <c r="C174" i="3"/>
  <c r="B174" i="3"/>
  <c r="A174" i="3"/>
  <c r="E173" i="3"/>
  <c r="C173" i="3"/>
  <c r="B173" i="3"/>
  <c r="A173" i="3"/>
  <c r="E172" i="3"/>
  <c r="C172" i="3"/>
  <c r="B172" i="3"/>
  <c r="A172" i="3"/>
  <c r="E171" i="3"/>
  <c r="C171" i="3"/>
  <c r="B171" i="3"/>
  <c r="A171" i="3"/>
  <c r="E170" i="3"/>
  <c r="C170" i="3"/>
  <c r="B170" i="3"/>
  <c r="A170" i="3"/>
  <c r="E169" i="3"/>
  <c r="C169" i="3"/>
  <c r="B169" i="3"/>
  <c r="A169" i="3"/>
  <c r="E168" i="3"/>
  <c r="C168" i="3"/>
  <c r="B168" i="3"/>
  <c r="A168" i="3"/>
  <c r="E167" i="3"/>
  <c r="C167" i="3"/>
  <c r="B167" i="3"/>
  <c r="A167" i="3"/>
  <c r="E166" i="3"/>
  <c r="C166" i="3"/>
  <c r="B166" i="3"/>
  <c r="A166" i="3"/>
  <c r="E165" i="3"/>
  <c r="C165" i="3"/>
  <c r="B165" i="3"/>
  <c r="A165" i="3"/>
  <c r="E164" i="3"/>
  <c r="C164" i="3"/>
  <c r="B164" i="3"/>
  <c r="A164" i="3"/>
  <c r="E163" i="3"/>
  <c r="C163" i="3"/>
  <c r="B163" i="3"/>
  <c r="A163" i="3"/>
  <c r="E162" i="3"/>
  <c r="C162" i="3"/>
  <c r="B162" i="3"/>
  <c r="A162" i="3"/>
  <c r="E161" i="3"/>
  <c r="C161" i="3"/>
  <c r="B161" i="3"/>
  <c r="A161" i="3"/>
  <c r="E160" i="3"/>
  <c r="C160" i="3"/>
  <c r="B160" i="3"/>
  <c r="A160" i="3"/>
  <c r="E159" i="3"/>
  <c r="C159" i="3"/>
  <c r="B159" i="3"/>
  <c r="A159" i="3"/>
  <c r="E158" i="3"/>
  <c r="C158" i="3"/>
  <c r="B158" i="3"/>
  <c r="A158" i="3"/>
  <c r="E157" i="3"/>
  <c r="C157" i="3"/>
  <c r="B157" i="3"/>
  <c r="A157" i="3"/>
  <c r="E156" i="3"/>
  <c r="C156" i="3"/>
  <c r="B156" i="3"/>
  <c r="A156" i="3"/>
  <c r="E155" i="3"/>
  <c r="C155" i="3"/>
  <c r="B155" i="3"/>
  <c r="A155" i="3"/>
  <c r="E154" i="3"/>
  <c r="C154" i="3"/>
  <c r="B154" i="3"/>
  <c r="A154" i="3"/>
  <c r="E153" i="3"/>
  <c r="C153" i="3"/>
  <c r="B153" i="3"/>
  <c r="A153" i="3"/>
  <c r="E152" i="3"/>
  <c r="C152" i="3"/>
  <c r="B152" i="3"/>
  <c r="A152" i="3"/>
  <c r="E151" i="3"/>
  <c r="C151" i="3"/>
  <c r="B151" i="3"/>
  <c r="A151" i="3"/>
  <c r="E150" i="3"/>
  <c r="C150" i="3"/>
  <c r="B150" i="3"/>
  <c r="A150" i="3"/>
  <c r="E149" i="3"/>
  <c r="C149" i="3"/>
  <c r="B149" i="3"/>
  <c r="A149" i="3"/>
  <c r="E148" i="3"/>
  <c r="C148" i="3"/>
  <c r="B148" i="3"/>
  <c r="A148" i="3"/>
  <c r="E147" i="3"/>
  <c r="C147" i="3"/>
  <c r="B147" i="3"/>
  <c r="A147" i="3"/>
  <c r="E146" i="3"/>
  <c r="C146" i="3"/>
  <c r="B146" i="3"/>
  <c r="A146" i="3"/>
  <c r="E145" i="3"/>
  <c r="C145" i="3"/>
  <c r="B145" i="3"/>
  <c r="A145" i="3"/>
  <c r="E144" i="3"/>
  <c r="C144" i="3"/>
  <c r="B144" i="3"/>
  <c r="A144" i="3"/>
  <c r="E143" i="3"/>
  <c r="C143" i="3"/>
  <c r="B143" i="3"/>
  <c r="A143" i="3"/>
  <c r="E142" i="3"/>
  <c r="C142" i="3"/>
  <c r="B142" i="3"/>
  <c r="A142" i="3"/>
  <c r="E141" i="3"/>
  <c r="C141" i="3"/>
  <c r="B141" i="3"/>
  <c r="A141" i="3"/>
  <c r="E140" i="3"/>
  <c r="C140" i="3"/>
  <c r="B140" i="3"/>
  <c r="A140" i="3"/>
  <c r="E139" i="3"/>
  <c r="C139" i="3"/>
  <c r="B139" i="3"/>
  <c r="A139" i="3"/>
  <c r="E138" i="3"/>
  <c r="C138" i="3"/>
  <c r="B138" i="3"/>
  <c r="A138" i="3"/>
  <c r="E137" i="3"/>
  <c r="C137" i="3"/>
  <c r="B137" i="3"/>
  <c r="A137" i="3"/>
  <c r="E136" i="3"/>
  <c r="C136" i="3"/>
  <c r="B136" i="3"/>
  <c r="A136" i="3"/>
  <c r="E135" i="3"/>
  <c r="C135" i="3"/>
  <c r="B135" i="3"/>
  <c r="A135" i="3"/>
  <c r="E134" i="3"/>
  <c r="C134" i="3"/>
  <c r="B134" i="3"/>
  <c r="A134" i="3"/>
  <c r="E133" i="3"/>
  <c r="C133" i="3"/>
  <c r="B133" i="3"/>
  <c r="A133" i="3"/>
  <c r="E132" i="3"/>
  <c r="C132" i="3"/>
  <c r="B132" i="3"/>
  <c r="A132" i="3"/>
  <c r="E131" i="3"/>
  <c r="C131" i="3"/>
  <c r="B131" i="3"/>
  <c r="A131" i="3"/>
  <c r="E130" i="3"/>
  <c r="C130" i="3"/>
  <c r="B130" i="3"/>
  <c r="A130" i="3"/>
  <c r="E129" i="3"/>
  <c r="C129" i="3"/>
  <c r="B129" i="3"/>
  <c r="A129" i="3"/>
  <c r="E128" i="3"/>
  <c r="C128" i="3"/>
  <c r="B128" i="3"/>
  <c r="A128" i="3"/>
  <c r="E127" i="3"/>
  <c r="C127" i="3"/>
  <c r="B127" i="3"/>
  <c r="A127" i="3"/>
  <c r="E126" i="3"/>
  <c r="C126" i="3"/>
  <c r="B126" i="3"/>
  <c r="A126" i="3"/>
  <c r="E125" i="3"/>
  <c r="C125" i="3"/>
  <c r="B125" i="3"/>
  <c r="A125" i="3"/>
  <c r="E124" i="3"/>
  <c r="C124" i="3"/>
  <c r="B124" i="3"/>
  <c r="A124" i="3"/>
  <c r="E123" i="3"/>
  <c r="C123" i="3"/>
  <c r="B123" i="3"/>
  <c r="A123" i="3"/>
  <c r="E122" i="3"/>
  <c r="C122" i="3"/>
  <c r="B122" i="3"/>
  <c r="A122" i="3"/>
  <c r="E121" i="3"/>
  <c r="C121" i="3"/>
  <c r="B121" i="3"/>
  <c r="A121" i="3"/>
  <c r="E120" i="3"/>
  <c r="C120" i="3"/>
  <c r="B120" i="3"/>
  <c r="A120" i="3"/>
  <c r="E119" i="3"/>
  <c r="C119" i="3"/>
  <c r="B119" i="3"/>
  <c r="A119" i="3"/>
  <c r="E118" i="3"/>
  <c r="C118" i="3"/>
  <c r="B118" i="3"/>
  <c r="A118" i="3"/>
  <c r="E117" i="3"/>
  <c r="C117" i="3"/>
  <c r="B117" i="3"/>
  <c r="A117" i="3"/>
  <c r="E116" i="3"/>
  <c r="C116" i="3"/>
  <c r="B116" i="3"/>
  <c r="A116" i="3"/>
  <c r="E115" i="3"/>
  <c r="C115" i="3"/>
  <c r="B115" i="3"/>
  <c r="A115" i="3"/>
  <c r="E114" i="3"/>
  <c r="C114" i="3"/>
  <c r="B114" i="3"/>
  <c r="A114" i="3"/>
  <c r="E113" i="3"/>
  <c r="C113" i="3"/>
  <c r="B113" i="3"/>
  <c r="A113" i="3"/>
  <c r="E112" i="3"/>
  <c r="C112" i="3"/>
  <c r="B112" i="3"/>
  <c r="A112" i="3"/>
  <c r="E111" i="3"/>
  <c r="C111" i="3"/>
  <c r="B111" i="3"/>
  <c r="A111" i="3"/>
  <c r="E110" i="3"/>
  <c r="C110" i="3"/>
  <c r="B110" i="3"/>
  <c r="A110" i="3"/>
  <c r="E109" i="3"/>
  <c r="C109" i="3"/>
  <c r="B109" i="3"/>
  <c r="A109" i="3"/>
  <c r="E108" i="3"/>
  <c r="C108" i="3"/>
  <c r="B108" i="3"/>
  <c r="A108" i="3"/>
  <c r="E107" i="3"/>
  <c r="C107" i="3"/>
  <c r="B107" i="3"/>
  <c r="A107" i="3"/>
  <c r="E106" i="3"/>
  <c r="C106" i="3"/>
  <c r="B106" i="3"/>
  <c r="A106" i="3"/>
  <c r="E105" i="3"/>
  <c r="C105" i="3"/>
  <c r="B105" i="3"/>
  <c r="A105" i="3"/>
  <c r="E104" i="3"/>
  <c r="C104" i="3"/>
  <c r="B104" i="3"/>
  <c r="A104" i="3"/>
  <c r="E103" i="3"/>
  <c r="C103" i="3"/>
  <c r="B103" i="3"/>
  <c r="A103" i="3"/>
  <c r="E102" i="3"/>
  <c r="C102" i="3"/>
  <c r="B102" i="3"/>
  <c r="A102" i="3"/>
  <c r="E101" i="3"/>
  <c r="C101" i="3"/>
  <c r="B101" i="3"/>
  <c r="A101" i="3"/>
  <c r="E100" i="3"/>
  <c r="C100" i="3"/>
  <c r="B100" i="3"/>
  <c r="A100" i="3"/>
  <c r="E99" i="3"/>
  <c r="C99" i="3"/>
  <c r="B99" i="3"/>
  <c r="A99" i="3"/>
  <c r="E98" i="3"/>
  <c r="C98" i="3"/>
  <c r="B98" i="3"/>
  <c r="A98" i="3"/>
  <c r="E97" i="3"/>
  <c r="C97" i="3"/>
  <c r="B97" i="3"/>
  <c r="A97" i="3"/>
  <c r="E96" i="3"/>
  <c r="C96" i="3"/>
  <c r="B96" i="3"/>
  <c r="A96" i="3"/>
  <c r="E95" i="3"/>
  <c r="C95" i="3"/>
  <c r="B95" i="3"/>
  <c r="A95" i="3"/>
  <c r="E94" i="3"/>
  <c r="C94" i="3"/>
  <c r="B94" i="3"/>
  <c r="A94" i="3"/>
  <c r="E93" i="3"/>
  <c r="C93" i="3"/>
  <c r="B93" i="3"/>
  <c r="A93" i="3"/>
  <c r="E92" i="3"/>
  <c r="C92" i="3"/>
  <c r="B92" i="3"/>
  <c r="A92" i="3"/>
  <c r="E91" i="3"/>
  <c r="C91" i="3"/>
  <c r="B91" i="3"/>
  <c r="A91" i="3"/>
  <c r="E90" i="3"/>
  <c r="C90" i="3"/>
  <c r="B90" i="3"/>
  <c r="A90" i="3"/>
  <c r="E89" i="3"/>
  <c r="C89" i="3"/>
  <c r="B89" i="3"/>
  <c r="A89" i="3"/>
  <c r="E88" i="3"/>
  <c r="C88" i="3"/>
  <c r="B88" i="3"/>
  <c r="A88" i="3"/>
  <c r="E87" i="3"/>
  <c r="C87" i="3"/>
  <c r="B87" i="3"/>
  <c r="A87" i="3"/>
  <c r="E86" i="3"/>
  <c r="C86" i="3"/>
  <c r="B86" i="3"/>
  <c r="A86" i="3"/>
  <c r="E85" i="3"/>
  <c r="C85" i="3"/>
  <c r="B85" i="3"/>
  <c r="A85" i="3"/>
  <c r="E84" i="3"/>
  <c r="C84" i="3"/>
  <c r="B84" i="3"/>
  <c r="A84" i="3"/>
  <c r="E83" i="3"/>
  <c r="C83" i="3"/>
  <c r="B83" i="3"/>
  <c r="A83" i="3"/>
  <c r="E82" i="3"/>
  <c r="C82" i="3"/>
  <c r="B82" i="3"/>
  <c r="A82" i="3"/>
  <c r="E81" i="3"/>
  <c r="C81" i="3"/>
  <c r="B81" i="3"/>
  <c r="A81" i="3"/>
  <c r="E80" i="3"/>
  <c r="C80" i="3"/>
  <c r="B80" i="3"/>
  <c r="A80" i="3"/>
  <c r="E79" i="3"/>
  <c r="C79" i="3"/>
  <c r="B79" i="3"/>
  <c r="A79" i="3"/>
  <c r="E78" i="3"/>
  <c r="C78" i="3"/>
  <c r="B78" i="3"/>
  <c r="A78" i="3"/>
  <c r="E77" i="3"/>
  <c r="C77" i="3"/>
  <c r="B77" i="3"/>
  <c r="A77" i="3"/>
  <c r="E76" i="3"/>
  <c r="C76" i="3"/>
  <c r="B76" i="3"/>
  <c r="A76" i="3"/>
  <c r="E75" i="3"/>
  <c r="C75" i="3"/>
  <c r="B75" i="3"/>
  <c r="A75" i="3"/>
  <c r="E74" i="3"/>
  <c r="C74" i="3"/>
  <c r="B74" i="3"/>
  <c r="A74" i="3"/>
  <c r="E73" i="3"/>
  <c r="C73" i="3"/>
  <c r="B73" i="3"/>
  <c r="A73" i="3"/>
  <c r="E72" i="3"/>
  <c r="C72" i="3"/>
  <c r="B72" i="3"/>
  <c r="A72" i="3"/>
  <c r="E71" i="3"/>
  <c r="C71" i="3"/>
  <c r="B71" i="3"/>
  <c r="A71" i="3"/>
  <c r="E70" i="3"/>
  <c r="C70" i="3"/>
  <c r="B70" i="3"/>
  <c r="A70" i="3"/>
  <c r="E69" i="3"/>
  <c r="C69" i="3"/>
  <c r="B69" i="3"/>
  <c r="A69" i="3"/>
  <c r="E68" i="3"/>
  <c r="C68" i="3"/>
  <c r="B68" i="3"/>
  <c r="A68" i="3"/>
  <c r="E67" i="3"/>
  <c r="C67" i="3"/>
  <c r="B67" i="3"/>
  <c r="A67" i="3"/>
  <c r="E66" i="3"/>
  <c r="C66" i="3"/>
  <c r="B66" i="3"/>
  <c r="A66" i="3"/>
  <c r="E65" i="3"/>
  <c r="C65" i="3"/>
  <c r="B65" i="3"/>
  <c r="A65" i="3"/>
  <c r="E64" i="3"/>
  <c r="C64" i="3"/>
  <c r="B64" i="3"/>
  <c r="A64" i="3"/>
  <c r="E63" i="3"/>
  <c r="C63" i="3"/>
  <c r="B63" i="3"/>
  <c r="A63" i="3"/>
  <c r="E62" i="3"/>
  <c r="C62" i="3"/>
  <c r="B62" i="3"/>
  <c r="A62" i="3"/>
  <c r="E61" i="3"/>
  <c r="C61" i="3"/>
  <c r="B61" i="3"/>
  <c r="A61" i="3"/>
  <c r="E60" i="3"/>
  <c r="C60" i="3"/>
  <c r="B60" i="3"/>
  <c r="A60" i="3"/>
  <c r="E59" i="3"/>
  <c r="C59" i="3"/>
  <c r="B59" i="3"/>
  <c r="A59" i="3"/>
  <c r="E58" i="3"/>
  <c r="C58" i="3"/>
  <c r="B58" i="3"/>
  <c r="A58" i="3"/>
  <c r="E57" i="3"/>
  <c r="C57" i="3"/>
  <c r="B57" i="3"/>
  <c r="A57" i="3"/>
  <c r="E56" i="3"/>
  <c r="C56" i="3"/>
  <c r="B56" i="3"/>
  <c r="A56" i="3"/>
  <c r="E55" i="3"/>
  <c r="C55" i="3"/>
  <c r="B55" i="3"/>
  <c r="A55" i="3"/>
  <c r="E54" i="3"/>
  <c r="C54" i="3"/>
  <c r="B54" i="3"/>
  <c r="A54" i="3"/>
  <c r="E53" i="3"/>
  <c r="C53" i="3"/>
  <c r="B53" i="3"/>
  <c r="A53" i="3"/>
  <c r="E52" i="3"/>
  <c r="C52" i="3"/>
  <c r="B52" i="3"/>
  <c r="A52" i="3"/>
  <c r="E51" i="3"/>
  <c r="C51" i="3"/>
  <c r="B51" i="3"/>
  <c r="A51" i="3"/>
  <c r="E50" i="3"/>
  <c r="C50" i="3"/>
  <c r="B50" i="3"/>
  <c r="A50" i="3"/>
  <c r="E49" i="3"/>
  <c r="C49" i="3"/>
  <c r="B49" i="3"/>
  <c r="A49" i="3"/>
  <c r="E48" i="3"/>
  <c r="C48" i="3"/>
  <c r="B48" i="3"/>
  <c r="A48" i="3"/>
  <c r="E47" i="3"/>
  <c r="C47" i="3"/>
  <c r="B47" i="3"/>
  <c r="A47" i="3"/>
  <c r="E46" i="3"/>
  <c r="C46" i="3"/>
  <c r="B46" i="3"/>
  <c r="A46" i="3"/>
  <c r="E45" i="3"/>
  <c r="C45" i="3"/>
  <c r="B45" i="3"/>
  <c r="A45" i="3"/>
  <c r="E44" i="3"/>
  <c r="C44" i="3"/>
  <c r="B44" i="3"/>
  <c r="A44" i="3"/>
  <c r="E43" i="3"/>
  <c r="C43" i="3"/>
  <c r="B43" i="3"/>
  <c r="A43" i="3"/>
  <c r="E42" i="3"/>
  <c r="C42" i="3"/>
  <c r="B42" i="3"/>
  <c r="A42" i="3"/>
  <c r="E41" i="3"/>
  <c r="C41" i="3"/>
  <c r="B41" i="3"/>
  <c r="A41" i="3"/>
  <c r="E40" i="3"/>
  <c r="C40" i="3"/>
  <c r="B40" i="3"/>
  <c r="A40" i="3"/>
  <c r="E39" i="3"/>
  <c r="C39" i="3"/>
  <c r="B39" i="3"/>
  <c r="A39" i="3"/>
  <c r="E38" i="3"/>
  <c r="C38" i="3"/>
  <c r="B38" i="3"/>
  <c r="A38" i="3"/>
  <c r="E37" i="3"/>
  <c r="C37" i="3"/>
  <c r="B37" i="3"/>
  <c r="A37" i="3"/>
  <c r="E36" i="3"/>
  <c r="C36" i="3"/>
  <c r="B36" i="3"/>
  <c r="A36" i="3"/>
  <c r="E35" i="3"/>
  <c r="C35" i="3"/>
  <c r="B35" i="3"/>
  <c r="A35" i="3"/>
  <c r="E34" i="3"/>
  <c r="C34" i="3"/>
  <c r="B34" i="3"/>
  <c r="A34" i="3"/>
  <c r="E33" i="3"/>
  <c r="C33" i="3"/>
  <c r="B33" i="3"/>
  <c r="A33" i="3"/>
  <c r="E32" i="3"/>
  <c r="C32" i="3"/>
  <c r="B32" i="3"/>
  <c r="A32" i="3"/>
  <c r="E31" i="3"/>
  <c r="C31" i="3"/>
  <c r="B31" i="3"/>
  <c r="A31" i="3"/>
  <c r="E30" i="3"/>
  <c r="C30" i="3"/>
  <c r="B30" i="3"/>
  <c r="A30" i="3"/>
  <c r="E29" i="3"/>
  <c r="C29" i="3"/>
  <c r="B29" i="3"/>
  <c r="A29" i="3"/>
  <c r="E28" i="3"/>
  <c r="C28" i="3"/>
  <c r="B28" i="3"/>
  <c r="A28" i="3"/>
  <c r="E27" i="3"/>
  <c r="C27" i="3"/>
  <c r="B27" i="3"/>
  <c r="A27" i="3"/>
  <c r="E26" i="3"/>
  <c r="C26" i="3"/>
  <c r="B26" i="3"/>
  <c r="A26" i="3"/>
  <c r="E25" i="3"/>
  <c r="C25" i="3"/>
  <c r="B25" i="3"/>
  <c r="A25" i="3"/>
  <c r="E24" i="3"/>
  <c r="C24" i="3"/>
  <c r="B24" i="3"/>
  <c r="A24" i="3"/>
  <c r="E23" i="3"/>
  <c r="C23" i="3"/>
  <c r="B23" i="3"/>
  <c r="A23" i="3"/>
  <c r="E22" i="3"/>
  <c r="C22" i="3"/>
  <c r="B22" i="3"/>
  <c r="A22" i="3"/>
  <c r="E21" i="3"/>
  <c r="C21" i="3"/>
  <c r="B21" i="3"/>
  <c r="A21" i="3"/>
  <c r="E20" i="3"/>
  <c r="C20" i="3"/>
  <c r="B20" i="3"/>
  <c r="A20" i="3"/>
  <c r="E19" i="3"/>
  <c r="C19" i="3"/>
  <c r="B19" i="3"/>
  <c r="A19" i="3"/>
  <c r="E18" i="3"/>
  <c r="C18" i="3"/>
  <c r="B18" i="3"/>
  <c r="A18" i="3"/>
  <c r="E17" i="3"/>
  <c r="C17" i="3"/>
  <c r="B17" i="3"/>
  <c r="A17" i="3"/>
  <c r="E16" i="3"/>
  <c r="C16" i="3"/>
  <c r="B16" i="3"/>
  <c r="A16" i="3"/>
  <c r="E15" i="3"/>
  <c r="C15" i="3"/>
  <c r="B15" i="3"/>
  <c r="A15" i="3"/>
  <c r="E14" i="3"/>
  <c r="C14" i="3"/>
  <c r="B14" i="3"/>
  <c r="A14" i="3"/>
  <c r="E13" i="3"/>
  <c r="C13" i="3"/>
  <c r="B13" i="3"/>
  <c r="A13" i="3"/>
  <c r="E12" i="3"/>
  <c r="C12" i="3"/>
  <c r="B12" i="3"/>
  <c r="A12" i="3"/>
  <c r="E11" i="3"/>
  <c r="C11" i="3"/>
  <c r="B11" i="3"/>
  <c r="A11" i="3"/>
  <c r="E10" i="3"/>
  <c r="C10" i="3"/>
  <c r="B10" i="3"/>
  <c r="A10" i="3"/>
  <c r="E9" i="3"/>
  <c r="C9" i="3"/>
  <c r="B9" i="3"/>
  <c r="A9" i="3"/>
  <c r="E8" i="3"/>
  <c r="C8" i="3"/>
  <c r="B8" i="3"/>
  <c r="A8" i="3"/>
  <c r="E7" i="3"/>
  <c r="C7" i="3"/>
  <c r="B7" i="3"/>
  <c r="A7" i="3"/>
  <c r="E6" i="3"/>
  <c r="C6" i="3"/>
  <c r="B6" i="3"/>
  <c r="A6" i="3"/>
  <c r="E5" i="3"/>
  <c r="C5" i="3"/>
  <c r="B5" i="3"/>
  <c r="A5" i="3"/>
  <c r="E4" i="3"/>
  <c r="C4" i="3"/>
  <c r="B4" i="3"/>
  <c r="A4" i="3"/>
  <c r="E3" i="3"/>
  <c r="C3" i="3"/>
  <c r="B3" i="3"/>
  <c r="A3" i="3"/>
  <c r="E2" i="3"/>
  <c r="C2" i="3"/>
  <c r="B2" i="3"/>
  <c r="A2" i="3"/>
  <c r="G1685" i="2"/>
  <c r="H1683" i="2"/>
  <c r="G1683" i="2"/>
  <c r="F1683" i="2"/>
  <c r="I1683" i="2" s="1"/>
  <c r="H1682" i="2"/>
  <c r="G1682" i="2"/>
  <c r="F1682" i="2"/>
  <c r="I1682" i="2" s="1"/>
  <c r="H1681" i="2"/>
  <c r="G1681" i="2"/>
  <c r="F1681" i="2"/>
  <c r="I1681" i="2" s="1"/>
  <c r="H1680" i="2"/>
  <c r="H1685" i="2" s="1"/>
  <c r="G1680" i="2"/>
  <c r="F1680" i="2"/>
  <c r="F1685" i="2" s="1"/>
  <c r="H1679" i="2"/>
  <c r="G1679" i="2"/>
  <c r="F1679" i="2"/>
  <c r="I1679" i="2" s="1"/>
  <c r="H1678" i="2"/>
  <c r="G1678" i="2"/>
  <c r="F1678" i="2"/>
  <c r="I1678" i="2" s="1"/>
  <c r="H1677" i="2"/>
  <c r="G1677" i="2"/>
  <c r="F1677" i="2"/>
  <c r="I1677" i="2" s="1"/>
  <c r="H1676" i="2"/>
  <c r="H1684" i="2" s="1"/>
  <c r="G1676" i="2"/>
  <c r="G1684" i="2" s="1"/>
  <c r="F1676" i="2"/>
  <c r="I1676" i="2" s="1"/>
  <c r="F1674" i="2"/>
  <c r="C1672" i="2"/>
  <c r="B1672" i="2"/>
  <c r="A1672" i="2"/>
  <c r="E1672" i="2" s="1"/>
  <c r="C1671" i="2"/>
  <c r="B1671" i="2"/>
  <c r="A1671" i="2"/>
  <c r="E1671" i="2" s="1"/>
  <c r="C1670" i="2"/>
  <c r="B1670" i="2"/>
  <c r="A1670" i="2"/>
  <c r="E1670" i="2" s="1"/>
  <c r="C1668" i="2"/>
  <c r="B1668" i="2"/>
  <c r="A1668" i="2"/>
  <c r="E1668" i="2" s="1"/>
  <c r="C1667" i="2"/>
  <c r="B1667" i="2"/>
  <c r="A1667" i="2"/>
  <c r="E1667" i="2" s="1"/>
  <c r="C1666" i="2"/>
  <c r="B1666" i="2"/>
  <c r="A1666" i="2"/>
  <c r="E1666" i="2" s="1"/>
  <c r="C1664" i="2"/>
  <c r="B1664" i="2"/>
  <c r="A1664" i="2"/>
  <c r="E1664" i="2" s="1"/>
  <c r="C1663" i="2"/>
  <c r="B1663" i="2"/>
  <c r="A1663" i="2"/>
  <c r="E1663" i="2" s="1"/>
  <c r="C1662" i="2"/>
  <c r="B1662" i="2"/>
  <c r="A1662" i="2"/>
  <c r="E1662" i="2" s="1"/>
  <c r="C1660" i="2"/>
  <c r="B1660" i="2"/>
  <c r="A1660" i="2"/>
  <c r="E1660" i="2" s="1"/>
  <c r="C1659" i="2"/>
  <c r="B1659" i="2"/>
  <c r="A1659" i="2"/>
  <c r="E1659" i="2" s="1"/>
  <c r="C1658" i="2"/>
  <c r="B1658" i="2"/>
  <c r="A1658" i="2"/>
  <c r="E1658" i="2" s="1"/>
  <c r="C1656" i="2"/>
  <c r="B1656" i="2"/>
  <c r="A1656" i="2"/>
  <c r="E1656" i="2" s="1"/>
  <c r="C1655" i="2"/>
  <c r="B1655" i="2"/>
  <c r="A1655" i="2"/>
  <c r="E1655" i="2" s="1"/>
  <c r="C1654" i="2"/>
  <c r="B1654" i="2"/>
  <c r="A1654" i="2"/>
  <c r="E1654" i="2" s="1"/>
  <c r="C1652" i="2"/>
  <c r="B1652" i="2"/>
  <c r="A1652" i="2"/>
  <c r="E1652" i="2" s="1"/>
  <c r="C1651" i="2"/>
  <c r="B1651" i="2"/>
  <c r="A1651" i="2"/>
  <c r="E1651" i="2" s="1"/>
  <c r="C1650" i="2"/>
  <c r="B1650" i="2"/>
  <c r="A1650" i="2"/>
  <c r="E1650" i="2" s="1"/>
  <c r="C1648" i="2"/>
  <c r="B1648" i="2"/>
  <c r="A1648" i="2"/>
  <c r="E1648" i="2" s="1"/>
  <c r="C1647" i="2"/>
  <c r="B1647" i="2"/>
  <c r="A1647" i="2"/>
  <c r="E1647" i="2" s="1"/>
  <c r="C1646" i="2"/>
  <c r="B1646" i="2"/>
  <c r="A1646" i="2"/>
  <c r="E1646" i="2" s="1"/>
  <c r="C1644" i="2"/>
  <c r="B1644" i="2"/>
  <c r="A1644" i="2"/>
  <c r="E1644" i="2" s="1"/>
  <c r="AR1643" i="2"/>
  <c r="AQ1643" i="2"/>
  <c r="AP1643" i="2"/>
  <c r="AN1643" i="2"/>
  <c r="AM1643" i="2"/>
  <c r="AL1643" i="2"/>
  <c r="AJ1643" i="2"/>
  <c r="AI1643" i="2"/>
  <c r="AH1643" i="2"/>
  <c r="AF1643" i="2"/>
  <c r="AE1643" i="2"/>
  <c r="AD1643" i="2"/>
  <c r="AB1643" i="2"/>
  <c r="AA1643" i="2"/>
  <c r="Z1643" i="2"/>
  <c r="C1643" i="2"/>
  <c r="B1643" i="2"/>
  <c r="A1643" i="2"/>
  <c r="E1643" i="2" s="1"/>
  <c r="AR1642" i="2"/>
  <c r="AQ1642" i="2"/>
  <c r="AP1642" i="2"/>
  <c r="AN1642" i="2"/>
  <c r="AM1642" i="2"/>
  <c r="AL1642" i="2"/>
  <c r="AJ1642" i="2"/>
  <c r="AI1642" i="2"/>
  <c r="AH1642" i="2"/>
  <c r="AF1642" i="2"/>
  <c r="AE1642" i="2"/>
  <c r="AD1642" i="2"/>
  <c r="AB1642" i="2"/>
  <c r="AA1642" i="2"/>
  <c r="Z1642" i="2"/>
  <c r="E1642" i="2"/>
  <c r="C1642" i="2"/>
  <c r="B1642" i="2"/>
  <c r="A1642" i="2"/>
  <c r="Y1607" i="2"/>
  <c r="X1607" i="2"/>
  <c r="W1607" i="2"/>
  <c r="V1607" i="2"/>
  <c r="U1607" i="2"/>
  <c r="T1607" i="2"/>
  <c r="S1607" i="2"/>
  <c r="R1607" i="2"/>
  <c r="Q1607" i="2"/>
  <c r="P1607" i="2"/>
  <c r="O1607" i="2"/>
  <c r="N1607" i="2"/>
  <c r="M1607" i="2"/>
  <c r="L1607" i="2"/>
  <c r="K1607" i="2"/>
  <c r="J1607" i="2"/>
  <c r="I1607" i="2"/>
  <c r="H1607" i="2"/>
  <c r="G1607" i="2"/>
  <c r="F1607" i="2"/>
  <c r="Y1606" i="2"/>
  <c r="X1606" i="2"/>
  <c r="W1606" i="2"/>
  <c r="V1606" i="2"/>
  <c r="U1606" i="2"/>
  <c r="T1606" i="2"/>
  <c r="S1606" i="2"/>
  <c r="R1606" i="2"/>
  <c r="Q1606" i="2"/>
  <c r="P1606" i="2"/>
  <c r="O1606" i="2"/>
  <c r="N1606" i="2"/>
  <c r="M1606" i="2"/>
  <c r="L1606" i="2"/>
  <c r="K1606" i="2"/>
  <c r="J1606" i="2"/>
  <c r="I1606" i="2"/>
  <c r="H1606" i="2"/>
  <c r="G1606" i="2"/>
  <c r="F1606" i="2"/>
  <c r="Y1605" i="2"/>
  <c r="X1605" i="2"/>
  <c r="W1605" i="2"/>
  <c r="V1605" i="2"/>
  <c r="U1605" i="2"/>
  <c r="T1605" i="2"/>
  <c r="S1605" i="2"/>
  <c r="R1605" i="2"/>
  <c r="Q1605" i="2"/>
  <c r="P1605" i="2"/>
  <c r="O1605" i="2"/>
  <c r="N1605" i="2"/>
  <c r="M1605" i="2"/>
  <c r="L1605" i="2"/>
  <c r="K1605" i="2"/>
  <c r="J1605" i="2"/>
  <c r="I1605" i="2"/>
  <c r="H1605" i="2"/>
  <c r="G1605" i="2"/>
  <c r="F1605" i="2"/>
  <c r="Y1604" i="2"/>
  <c r="X1604" i="2"/>
  <c r="W1604" i="2"/>
  <c r="V1604" i="2"/>
  <c r="U1604" i="2"/>
  <c r="T1604" i="2"/>
  <c r="S1604" i="2"/>
  <c r="R1604" i="2"/>
  <c r="P1604" i="2"/>
  <c r="Q1604" i="2" s="1"/>
  <c r="O1604" i="2"/>
  <c r="N1604" i="2"/>
  <c r="M1604" i="2"/>
  <c r="L1604" i="2"/>
  <c r="K1604" i="2"/>
  <c r="J1604" i="2"/>
  <c r="H1604" i="2"/>
  <c r="I1604" i="2" s="1"/>
  <c r="G1604" i="2"/>
  <c r="F1604" i="2"/>
  <c r="Y1603" i="2"/>
  <c r="X1603" i="2"/>
  <c r="W1603" i="2"/>
  <c r="V1603" i="2"/>
  <c r="T1603" i="2"/>
  <c r="U1603" i="2" s="1"/>
  <c r="S1603" i="2"/>
  <c r="R1603" i="2"/>
  <c r="Q1603" i="2"/>
  <c r="P1603" i="2"/>
  <c r="O1603" i="2"/>
  <c r="N1603" i="2"/>
  <c r="L1603" i="2"/>
  <c r="M1603" i="2" s="1"/>
  <c r="K1603" i="2"/>
  <c r="J1603" i="2"/>
  <c r="I1603" i="2"/>
  <c r="H1603" i="2"/>
  <c r="G1603" i="2"/>
  <c r="F1603" i="2"/>
  <c r="X1602" i="2"/>
  <c r="Y1602" i="2" s="1"/>
  <c r="W1602" i="2"/>
  <c r="V1602" i="2"/>
  <c r="U1602" i="2"/>
  <c r="T1602" i="2"/>
  <c r="S1602" i="2"/>
  <c r="R1602" i="2"/>
  <c r="P1602" i="2"/>
  <c r="Q1602" i="2" s="1"/>
  <c r="O1602" i="2"/>
  <c r="N1602" i="2"/>
  <c r="M1602" i="2"/>
  <c r="L1602" i="2"/>
  <c r="K1602" i="2"/>
  <c r="J1602" i="2"/>
  <c r="H1602" i="2"/>
  <c r="I1602" i="2" s="1"/>
  <c r="G1602" i="2"/>
  <c r="F1602" i="2"/>
  <c r="Y1601" i="2"/>
  <c r="X1601" i="2"/>
  <c r="W1601" i="2"/>
  <c r="V1601" i="2"/>
  <c r="T1601" i="2"/>
  <c r="U1601" i="2" s="1"/>
  <c r="S1601" i="2"/>
  <c r="R1601" i="2"/>
  <c r="Q1601" i="2"/>
  <c r="P1601" i="2"/>
  <c r="O1601" i="2"/>
  <c r="N1601" i="2"/>
  <c r="L1601" i="2"/>
  <c r="M1601" i="2" s="1"/>
  <c r="K1601" i="2"/>
  <c r="J1601" i="2"/>
  <c r="I1601" i="2"/>
  <c r="H1601" i="2"/>
  <c r="G1601" i="2"/>
  <c r="F1601" i="2"/>
  <c r="X1600" i="2"/>
  <c r="Y1600" i="2" s="1"/>
  <c r="W1600" i="2"/>
  <c r="V1600" i="2"/>
  <c r="U1600" i="2"/>
  <c r="T1600" i="2"/>
  <c r="S1600" i="2"/>
  <c r="R1600" i="2"/>
  <c r="P1600" i="2"/>
  <c r="Q1600" i="2" s="1"/>
  <c r="O1600" i="2"/>
  <c r="N1600" i="2"/>
  <c r="M1600" i="2"/>
  <c r="L1600" i="2"/>
  <c r="K1600" i="2"/>
  <c r="J1600" i="2"/>
  <c r="H1600" i="2"/>
  <c r="I1600" i="2" s="1"/>
  <c r="G1600" i="2"/>
  <c r="F1600" i="2"/>
  <c r="J1598" i="2"/>
  <c r="F1598" i="2"/>
  <c r="E1594" i="2"/>
  <c r="E1593" i="2"/>
  <c r="E1592" i="2"/>
  <c r="E1590" i="2"/>
  <c r="E1589" i="2"/>
  <c r="E1588" i="2"/>
  <c r="E1586" i="2"/>
  <c r="E1585" i="2"/>
  <c r="E1584" i="2"/>
  <c r="E1582" i="2"/>
  <c r="E1581" i="2"/>
  <c r="E1580" i="2"/>
  <c r="E1578" i="2"/>
  <c r="E1577" i="2"/>
  <c r="E1576" i="2"/>
  <c r="E1574" i="2"/>
  <c r="E1573" i="2"/>
  <c r="E1572" i="2"/>
  <c r="E1570" i="2"/>
  <c r="E1569" i="2"/>
  <c r="E1568" i="2"/>
  <c r="E1566" i="2"/>
  <c r="E1565" i="2"/>
  <c r="E1564" i="2"/>
  <c r="F1555" i="2"/>
  <c r="D1555" i="2"/>
  <c r="C1555" i="2"/>
  <c r="B1555" i="2"/>
  <c r="F1554" i="2"/>
  <c r="D1554" i="2"/>
  <c r="C1554" i="2"/>
  <c r="B1554" i="2"/>
  <c r="F1553" i="2"/>
  <c r="D1553" i="2"/>
  <c r="C1553" i="2"/>
  <c r="B1553" i="2"/>
  <c r="F1552" i="2"/>
  <c r="D1552" i="2"/>
  <c r="C1552" i="2"/>
  <c r="B1552" i="2"/>
  <c r="F1551" i="2"/>
  <c r="D1551" i="2"/>
  <c r="C1551" i="2"/>
  <c r="B1551" i="2"/>
  <c r="F1550" i="2"/>
  <c r="D1550" i="2"/>
  <c r="C1550" i="2"/>
  <c r="B1550" i="2"/>
  <c r="F1549" i="2"/>
  <c r="D1549" i="2"/>
  <c r="C1549" i="2"/>
  <c r="B1549" i="2"/>
  <c r="F1548" i="2"/>
  <c r="D1548" i="2"/>
  <c r="C1548" i="2"/>
  <c r="B1548" i="2"/>
  <c r="F1547" i="2"/>
  <c r="D1547" i="2"/>
  <c r="C1547" i="2"/>
  <c r="B1547" i="2"/>
  <c r="F1546" i="2"/>
  <c r="D1546" i="2"/>
  <c r="C1546" i="2"/>
  <c r="B1546" i="2"/>
  <c r="F1545" i="2"/>
  <c r="D1545" i="2"/>
  <c r="C1545" i="2"/>
  <c r="B1545" i="2"/>
  <c r="F1544" i="2"/>
  <c r="D1544" i="2"/>
  <c r="C1544" i="2"/>
  <c r="B1544" i="2"/>
  <c r="F1543" i="2"/>
  <c r="D1543" i="2"/>
  <c r="C1543" i="2"/>
  <c r="B1543" i="2"/>
  <c r="F1542" i="2"/>
  <c r="D1542" i="2"/>
  <c r="C1542" i="2"/>
  <c r="B1542" i="2"/>
  <c r="F1541" i="2"/>
  <c r="D1541" i="2"/>
  <c r="C1541" i="2"/>
  <c r="B1541" i="2"/>
  <c r="F1540" i="2"/>
  <c r="D1540" i="2"/>
  <c r="C1540" i="2"/>
  <c r="B1540" i="2"/>
  <c r="F1539" i="2"/>
  <c r="D1539" i="2"/>
  <c r="C1539" i="2"/>
  <c r="B1539" i="2"/>
  <c r="F1538" i="2"/>
  <c r="D1538" i="2"/>
  <c r="C1538" i="2"/>
  <c r="B1538" i="2"/>
  <c r="F1537" i="2"/>
  <c r="D1537" i="2"/>
  <c r="C1537" i="2"/>
  <c r="B1537" i="2"/>
  <c r="F1536" i="2"/>
  <c r="D1536" i="2"/>
  <c r="C1536" i="2"/>
  <c r="B1536" i="2"/>
  <c r="F1535" i="2"/>
  <c r="D1535" i="2"/>
  <c r="C1535" i="2"/>
  <c r="B1535" i="2"/>
  <c r="F1534" i="2"/>
  <c r="D1534" i="2"/>
  <c r="C1534" i="2"/>
  <c r="B1534" i="2"/>
  <c r="F1533" i="2"/>
  <c r="D1533" i="2"/>
  <c r="C1533" i="2"/>
  <c r="B1533" i="2"/>
  <c r="F1532" i="2"/>
  <c r="D1532" i="2"/>
  <c r="C1532" i="2"/>
  <c r="B1532" i="2"/>
  <c r="F1531" i="2"/>
  <c r="D1531" i="2"/>
  <c r="C1531" i="2"/>
  <c r="B1531" i="2"/>
  <c r="F1530" i="2"/>
  <c r="D1530" i="2"/>
  <c r="C1530" i="2"/>
  <c r="B1530" i="2"/>
  <c r="F1529" i="2"/>
  <c r="D1529" i="2"/>
  <c r="C1529" i="2"/>
  <c r="B1529" i="2"/>
  <c r="F1528" i="2"/>
  <c r="D1528" i="2"/>
  <c r="C1528" i="2"/>
  <c r="B1528" i="2"/>
  <c r="F1527" i="2"/>
  <c r="D1527" i="2"/>
  <c r="C1527" i="2"/>
  <c r="B1527" i="2"/>
  <c r="F1526" i="2"/>
  <c r="D1526" i="2"/>
  <c r="C1526" i="2"/>
  <c r="B1526" i="2"/>
  <c r="F1525" i="2"/>
  <c r="D1525" i="2"/>
  <c r="C1525" i="2"/>
  <c r="B1525" i="2"/>
  <c r="F1524" i="2"/>
  <c r="D1524" i="2"/>
  <c r="C1524" i="2"/>
  <c r="B1524" i="2"/>
  <c r="F1523" i="2"/>
  <c r="D1523" i="2"/>
  <c r="C1523" i="2"/>
  <c r="B1523" i="2"/>
  <c r="F1522" i="2"/>
  <c r="D1522" i="2"/>
  <c r="C1522" i="2"/>
  <c r="B1522" i="2"/>
  <c r="F1521" i="2"/>
  <c r="D1521" i="2"/>
  <c r="C1521" i="2"/>
  <c r="B1521" i="2"/>
  <c r="F1520" i="2"/>
  <c r="D1520" i="2"/>
  <c r="C1520" i="2"/>
  <c r="B1520" i="2"/>
  <c r="F1519" i="2"/>
  <c r="D1519" i="2"/>
  <c r="C1519" i="2"/>
  <c r="B1519" i="2"/>
  <c r="F1518" i="2"/>
  <c r="D1518" i="2"/>
  <c r="C1518" i="2"/>
  <c r="B1518" i="2"/>
  <c r="F1517" i="2"/>
  <c r="D1517" i="2"/>
  <c r="C1517" i="2"/>
  <c r="B1517" i="2"/>
  <c r="F1516" i="2"/>
  <c r="D1516" i="2"/>
  <c r="C1516" i="2"/>
  <c r="B1516" i="2"/>
  <c r="F1515" i="2"/>
  <c r="D1515" i="2"/>
  <c r="C1515" i="2"/>
  <c r="B1515" i="2"/>
  <c r="F1514" i="2"/>
  <c r="D1514" i="2"/>
  <c r="C1514" i="2"/>
  <c r="B1514" i="2"/>
  <c r="F1513" i="2"/>
  <c r="D1513" i="2"/>
  <c r="C1513" i="2"/>
  <c r="B1513" i="2"/>
  <c r="F1512" i="2"/>
  <c r="D1512" i="2"/>
  <c r="C1512" i="2"/>
  <c r="B1512" i="2"/>
  <c r="F1511" i="2"/>
  <c r="D1511" i="2"/>
  <c r="C1511" i="2"/>
  <c r="B1511" i="2"/>
  <c r="F1510" i="2"/>
  <c r="D1510" i="2"/>
  <c r="C1510" i="2"/>
  <c r="B1510" i="2"/>
  <c r="F1509" i="2"/>
  <c r="D1509" i="2"/>
  <c r="C1509" i="2"/>
  <c r="B1509" i="2"/>
  <c r="F1508" i="2"/>
  <c r="D1508" i="2"/>
  <c r="C1508" i="2"/>
  <c r="B1508" i="2"/>
  <c r="F1507" i="2"/>
  <c r="D1507" i="2"/>
  <c r="C1507" i="2"/>
  <c r="B1507" i="2"/>
  <c r="F1506" i="2"/>
  <c r="D1506" i="2"/>
  <c r="C1506" i="2"/>
  <c r="B1506" i="2"/>
  <c r="F1505" i="2"/>
  <c r="D1505" i="2"/>
  <c r="C1505" i="2"/>
  <c r="B1505" i="2"/>
  <c r="F1504" i="2"/>
  <c r="D1504" i="2"/>
  <c r="C1504" i="2"/>
  <c r="B1504" i="2"/>
  <c r="F1503" i="2"/>
  <c r="D1503" i="2"/>
  <c r="C1503" i="2"/>
  <c r="B1503" i="2"/>
  <c r="F1502" i="2"/>
  <c r="D1502" i="2"/>
  <c r="C1502" i="2"/>
  <c r="B1502" i="2"/>
  <c r="F1501" i="2"/>
  <c r="D1501" i="2"/>
  <c r="C1501" i="2"/>
  <c r="B1501" i="2"/>
  <c r="F1500" i="2"/>
  <c r="D1500" i="2"/>
  <c r="C1500" i="2"/>
  <c r="B1500" i="2"/>
  <c r="F1499" i="2"/>
  <c r="D1499" i="2"/>
  <c r="C1499" i="2"/>
  <c r="B1499" i="2"/>
  <c r="F1498" i="2"/>
  <c r="D1498" i="2"/>
  <c r="C1498" i="2"/>
  <c r="B1498" i="2"/>
  <c r="F1497" i="2"/>
  <c r="D1497" i="2"/>
  <c r="C1497" i="2"/>
  <c r="B1497" i="2"/>
  <c r="F1496" i="2"/>
  <c r="D1496" i="2"/>
  <c r="C1496" i="2"/>
  <c r="B1496" i="2"/>
  <c r="F1495" i="2"/>
  <c r="D1495" i="2"/>
  <c r="C1495" i="2"/>
  <c r="B1495" i="2"/>
  <c r="F1494" i="2"/>
  <c r="D1494" i="2"/>
  <c r="C1494" i="2"/>
  <c r="B1494" i="2"/>
  <c r="F1493" i="2"/>
  <c r="D1493" i="2"/>
  <c r="C1493" i="2"/>
  <c r="B1493" i="2"/>
  <c r="F1492" i="2"/>
  <c r="D1492" i="2"/>
  <c r="C1492" i="2"/>
  <c r="B1492" i="2"/>
  <c r="F1491" i="2"/>
  <c r="D1491" i="2"/>
  <c r="C1491" i="2"/>
  <c r="B1491" i="2"/>
  <c r="F1490" i="2"/>
  <c r="D1490" i="2"/>
  <c r="C1490" i="2"/>
  <c r="B1490" i="2"/>
  <c r="F1489" i="2"/>
  <c r="D1489" i="2"/>
  <c r="C1489" i="2"/>
  <c r="B1489" i="2"/>
  <c r="F1488" i="2"/>
  <c r="D1488" i="2"/>
  <c r="C1488" i="2"/>
  <c r="B1488" i="2"/>
  <c r="F1487" i="2"/>
  <c r="D1487" i="2"/>
  <c r="C1487" i="2"/>
  <c r="B1487" i="2"/>
  <c r="F1486" i="2"/>
  <c r="D1486" i="2"/>
  <c r="C1486" i="2"/>
  <c r="B1486" i="2"/>
  <c r="F1485" i="2"/>
  <c r="D1485" i="2"/>
  <c r="C1485" i="2"/>
  <c r="B1485" i="2"/>
  <c r="F1484" i="2"/>
  <c r="D1484" i="2"/>
  <c r="C1484" i="2"/>
  <c r="B1484" i="2"/>
  <c r="F1483" i="2"/>
  <c r="D1483" i="2"/>
  <c r="C1483" i="2"/>
  <c r="B1483" i="2"/>
  <c r="F1482" i="2"/>
  <c r="D1482" i="2"/>
  <c r="C1482" i="2"/>
  <c r="B1482" i="2"/>
  <c r="F1481" i="2"/>
  <c r="D1481" i="2"/>
  <c r="C1481" i="2"/>
  <c r="B1481" i="2"/>
  <c r="F1480" i="2"/>
  <c r="D1480" i="2"/>
  <c r="C1480" i="2"/>
  <c r="B1480" i="2"/>
  <c r="F1479" i="2"/>
  <c r="D1479" i="2"/>
  <c r="C1479" i="2"/>
  <c r="B1479" i="2"/>
  <c r="F1478" i="2"/>
  <c r="D1478" i="2"/>
  <c r="C1478" i="2"/>
  <c r="B1478" i="2"/>
  <c r="F1477" i="2"/>
  <c r="D1477" i="2"/>
  <c r="C1477" i="2"/>
  <c r="B1477" i="2"/>
  <c r="F1476" i="2"/>
  <c r="D1476" i="2"/>
  <c r="C1476" i="2"/>
  <c r="B1476" i="2"/>
  <c r="F1475" i="2"/>
  <c r="D1475" i="2"/>
  <c r="C1475" i="2"/>
  <c r="B1475" i="2"/>
  <c r="F1474" i="2"/>
  <c r="D1474" i="2"/>
  <c r="C1474" i="2"/>
  <c r="B1474" i="2"/>
  <c r="F1473" i="2"/>
  <c r="D1473" i="2"/>
  <c r="C1473" i="2"/>
  <c r="B1473" i="2"/>
  <c r="F1472" i="2"/>
  <c r="D1472" i="2"/>
  <c r="C1472" i="2"/>
  <c r="B1472" i="2"/>
  <c r="F1471" i="2"/>
  <c r="D1471" i="2"/>
  <c r="C1471" i="2"/>
  <c r="B1471" i="2"/>
  <c r="F1470" i="2"/>
  <c r="D1470" i="2"/>
  <c r="C1470" i="2"/>
  <c r="B1470" i="2"/>
  <c r="F1469" i="2"/>
  <c r="D1469" i="2"/>
  <c r="C1469" i="2"/>
  <c r="B1469" i="2"/>
  <c r="F1468" i="2"/>
  <c r="D1468" i="2"/>
  <c r="C1468" i="2"/>
  <c r="B1468" i="2"/>
  <c r="F1467" i="2"/>
  <c r="D1467" i="2"/>
  <c r="C1467" i="2"/>
  <c r="B1467" i="2"/>
  <c r="F1466" i="2"/>
  <c r="D1466" i="2"/>
  <c r="C1466" i="2"/>
  <c r="B1466" i="2"/>
  <c r="F1465" i="2"/>
  <c r="D1465" i="2"/>
  <c r="C1465" i="2"/>
  <c r="B1465" i="2"/>
  <c r="F1464" i="2"/>
  <c r="D1464" i="2"/>
  <c r="C1464" i="2"/>
  <c r="B1464" i="2"/>
  <c r="F1463" i="2"/>
  <c r="D1463" i="2"/>
  <c r="C1463" i="2"/>
  <c r="B1463" i="2"/>
  <c r="F1462" i="2"/>
  <c r="D1462" i="2"/>
  <c r="C1462" i="2"/>
  <c r="B1462" i="2"/>
  <c r="F1461" i="2"/>
  <c r="D1461" i="2"/>
  <c r="C1461" i="2"/>
  <c r="B1461" i="2"/>
  <c r="F1460" i="2"/>
  <c r="D1460" i="2"/>
  <c r="C1460" i="2"/>
  <c r="B1460" i="2"/>
  <c r="F1459" i="2"/>
  <c r="D1459" i="2"/>
  <c r="C1459" i="2"/>
  <c r="B1459" i="2"/>
  <c r="F1458" i="2"/>
  <c r="D1458" i="2"/>
  <c r="C1458" i="2"/>
  <c r="B1458" i="2"/>
  <c r="F1457" i="2"/>
  <c r="D1457" i="2"/>
  <c r="C1457" i="2"/>
  <c r="B1457" i="2"/>
  <c r="F1456" i="2"/>
  <c r="D1456" i="2"/>
  <c r="C1456" i="2"/>
  <c r="B1456" i="2"/>
  <c r="F1455" i="2"/>
  <c r="D1455" i="2"/>
  <c r="C1455" i="2"/>
  <c r="B1455" i="2"/>
  <c r="F1454" i="2"/>
  <c r="D1454" i="2"/>
  <c r="C1454" i="2"/>
  <c r="B1454" i="2"/>
  <c r="F1453" i="2"/>
  <c r="D1453" i="2"/>
  <c r="C1453" i="2"/>
  <c r="B1453" i="2"/>
  <c r="F1452" i="2"/>
  <c r="D1452" i="2"/>
  <c r="C1452" i="2"/>
  <c r="B1452" i="2"/>
  <c r="F1451" i="2"/>
  <c r="D1451" i="2"/>
  <c r="C1451" i="2"/>
  <c r="B1451" i="2"/>
  <c r="F1450" i="2"/>
  <c r="D1450" i="2"/>
  <c r="C1450" i="2"/>
  <c r="B1450" i="2"/>
  <c r="F1449" i="2"/>
  <c r="D1449" i="2"/>
  <c r="C1449" i="2"/>
  <c r="B1449" i="2"/>
  <c r="F1448" i="2"/>
  <c r="D1448" i="2"/>
  <c r="C1448" i="2"/>
  <c r="B1448" i="2"/>
  <c r="F1447" i="2"/>
  <c r="D1447" i="2"/>
  <c r="C1447" i="2"/>
  <c r="B1447" i="2"/>
  <c r="F1446" i="2"/>
  <c r="D1446" i="2"/>
  <c r="C1446" i="2"/>
  <c r="B1446" i="2"/>
  <c r="F1445" i="2"/>
  <c r="D1445" i="2"/>
  <c r="C1445" i="2"/>
  <c r="B1445" i="2"/>
  <c r="F1444" i="2"/>
  <c r="D1444" i="2"/>
  <c r="C1444" i="2"/>
  <c r="B1444" i="2"/>
  <c r="F1443" i="2"/>
  <c r="D1443" i="2"/>
  <c r="C1443" i="2"/>
  <c r="B1443" i="2"/>
  <c r="F1442" i="2"/>
  <c r="D1442" i="2"/>
  <c r="C1442" i="2"/>
  <c r="B1442" i="2"/>
  <c r="F1441" i="2"/>
  <c r="D1441" i="2"/>
  <c r="C1441" i="2"/>
  <c r="B1441" i="2"/>
  <c r="F1440" i="2"/>
  <c r="D1440" i="2"/>
  <c r="C1440" i="2"/>
  <c r="B1440" i="2"/>
  <c r="F1439" i="2"/>
  <c r="D1439" i="2"/>
  <c r="C1439" i="2"/>
  <c r="B1439" i="2"/>
  <c r="F1438" i="2"/>
  <c r="D1438" i="2"/>
  <c r="C1438" i="2"/>
  <c r="B1438" i="2"/>
  <c r="F1437" i="2"/>
  <c r="D1437" i="2"/>
  <c r="C1437" i="2"/>
  <c r="B1437" i="2"/>
  <c r="F1436" i="2"/>
  <c r="D1436" i="2"/>
  <c r="C1436" i="2"/>
  <c r="B1436" i="2"/>
  <c r="F1435" i="2"/>
  <c r="D1435" i="2"/>
  <c r="C1435" i="2"/>
  <c r="B1435" i="2"/>
  <c r="F1434" i="2"/>
  <c r="D1434" i="2"/>
  <c r="C1434" i="2"/>
  <c r="B1434" i="2"/>
  <c r="F1433" i="2"/>
  <c r="D1433" i="2"/>
  <c r="C1433" i="2"/>
  <c r="B1433" i="2"/>
  <c r="F1432" i="2"/>
  <c r="D1432" i="2"/>
  <c r="C1432" i="2"/>
  <c r="B1432" i="2"/>
  <c r="F1431" i="2"/>
  <c r="D1431" i="2"/>
  <c r="C1431" i="2"/>
  <c r="B1431" i="2"/>
  <c r="F1430" i="2"/>
  <c r="D1430" i="2"/>
  <c r="C1430" i="2"/>
  <c r="B1430" i="2"/>
  <c r="F1429" i="2"/>
  <c r="D1429" i="2"/>
  <c r="C1429" i="2"/>
  <c r="B1429" i="2"/>
  <c r="F1428" i="2"/>
  <c r="D1428" i="2"/>
  <c r="C1428" i="2"/>
  <c r="B1428" i="2"/>
  <c r="F1427" i="2"/>
  <c r="D1427" i="2"/>
  <c r="C1427" i="2"/>
  <c r="B1427" i="2"/>
  <c r="F1426" i="2"/>
  <c r="D1426" i="2"/>
  <c r="C1426" i="2"/>
  <c r="B1426" i="2"/>
  <c r="F1425" i="2"/>
  <c r="D1425" i="2"/>
  <c r="C1425" i="2"/>
  <c r="B1425" i="2"/>
  <c r="F1424" i="2"/>
  <c r="D1424" i="2"/>
  <c r="C1424" i="2"/>
  <c r="B1424" i="2"/>
  <c r="F1423" i="2"/>
  <c r="D1423" i="2"/>
  <c r="C1423" i="2"/>
  <c r="B1423" i="2"/>
  <c r="F1422" i="2"/>
  <c r="D1422" i="2"/>
  <c r="C1422" i="2"/>
  <c r="B1422" i="2"/>
  <c r="F1421" i="2"/>
  <c r="D1421" i="2"/>
  <c r="C1421" i="2"/>
  <c r="B1421" i="2"/>
  <c r="F1420" i="2"/>
  <c r="D1420" i="2"/>
  <c r="C1420" i="2"/>
  <c r="B1420" i="2"/>
  <c r="F1419" i="2"/>
  <c r="D1419" i="2"/>
  <c r="C1419" i="2"/>
  <c r="B1419" i="2"/>
  <c r="F1418" i="2"/>
  <c r="D1418" i="2"/>
  <c r="C1418" i="2"/>
  <c r="B1418" i="2"/>
  <c r="F1417" i="2"/>
  <c r="D1417" i="2"/>
  <c r="C1417" i="2"/>
  <c r="B1417" i="2"/>
  <c r="F1416" i="2"/>
  <c r="D1416" i="2"/>
  <c r="C1416" i="2"/>
  <c r="B1416" i="2"/>
  <c r="F1415" i="2"/>
  <c r="D1415" i="2"/>
  <c r="C1415" i="2"/>
  <c r="B1415" i="2"/>
  <c r="F1414" i="2"/>
  <c r="D1414" i="2"/>
  <c r="C1414" i="2"/>
  <c r="B1414" i="2"/>
  <c r="F1413" i="2"/>
  <c r="D1413" i="2"/>
  <c r="C1413" i="2"/>
  <c r="B1413" i="2"/>
  <c r="F1412" i="2"/>
  <c r="D1412" i="2"/>
  <c r="C1412" i="2"/>
  <c r="B1412" i="2"/>
  <c r="F1411" i="2"/>
  <c r="D1411" i="2"/>
  <c r="C1411" i="2"/>
  <c r="B1411" i="2"/>
  <c r="F1410" i="2"/>
  <c r="D1410" i="2"/>
  <c r="C1410" i="2"/>
  <c r="B1410" i="2"/>
  <c r="F1409" i="2"/>
  <c r="D1409" i="2"/>
  <c r="C1409" i="2"/>
  <c r="B1409" i="2"/>
  <c r="F1408" i="2"/>
  <c r="D1408" i="2"/>
  <c r="C1408" i="2"/>
  <c r="B1408" i="2"/>
  <c r="F1407" i="2"/>
  <c r="D1407" i="2"/>
  <c r="C1407" i="2"/>
  <c r="B1407" i="2"/>
  <c r="F1406" i="2"/>
  <c r="D1406" i="2"/>
  <c r="C1406" i="2"/>
  <c r="B1406" i="2"/>
  <c r="F1405" i="2"/>
  <c r="D1405" i="2"/>
  <c r="C1405" i="2"/>
  <c r="B1405" i="2"/>
  <c r="F1404" i="2"/>
  <c r="D1404" i="2"/>
  <c r="C1404" i="2"/>
  <c r="B1404" i="2"/>
  <c r="F1403" i="2"/>
  <c r="D1403" i="2"/>
  <c r="C1403" i="2"/>
  <c r="B1403" i="2"/>
  <c r="F1402" i="2"/>
  <c r="D1402" i="2"/>
  <c r="C1402" i="2"/>
  <c r="B1402" i="2"/>
  <c r="F1401" i="2"/>
  <c r="D1401" i="2"/>
  <c r="C1401" i="2"/>
  <c r="B1401" i="2"/>
  <c r="F1400" i="2"/>
  <c r="D1400" i="2"/>
  <c r="C1400" i="2"/>
  <c r="B1400" i="2"/>
  <c r="F1399" i="2"/>
  <c r="D1399" i="2"/>
  <c r="C1399" i="2"/>
  <c r="B1399" i="2"/>
  <c r="F1398" i="2"/>
  <c r="D1398" i="2"/>
  <c r="C1398" i="2"/>
  <c r="B1398" i="2"/>
  <c r="F1397" i="2"/>
  <c r="D1397" i="2"/>
  <c r="C1397" i="2"/>
  <c r="B1397" i="2"/>
  <c r="F1396" i="2"/>
  <c r="D1396" i="2"/>
  <c r="C1396" i="2"/>
  <c r="B1396" i="2"/>
  <c r="F1395" i="2"/>
  <c r="D1395" i="2"/>
  <c r="C1395" i="2"/>
  <c r="B1395" i="2"/>
  <c r="F1394" i="2"/>
  <c r="D1394" i="2"/>
  <c r="C1394" i="2"/>
  <c r="B1394" i="2"/>
  <c r="F1393" i="2"/>
  <c r="D1393" i="2"/>
  <c r="C1393" i="2"/>
  <c r="B1393" i="2"/>
  <c r="F1392" i="2"/>
  <c r="D1392" i="2"/>
  <c r="C1392" i="2"/>
  <c r="B1392" i="2"/>
  <c r="F1391" i="2"/>
  <c r="D1391" i="2"/>
  <c r="C1391" i="2"/>
  <c r="B1391" i="2"/>
  <c r="F1390" i="2"/>
  <c r="D1390" i="2"/>
  <c r="C1390" i="2"/>
  <c r="B1390" i="2"/>
  <c r="F1389" i="2"/>
  <c r="D1389" i="2"/>
  <c r="C1389" i="2"/>
  <c r="B1389" i="2"/>
  <c r="F1388" i="2"/>
  <c r="D1388" i="2"/>
  <c r="C1388" i="2"/>
  <c r="B1388" i="2"/>
  <c r="F1387" i="2"/>
  <c r="D1387" i="2"/>
  <c r="C1387" i="2"/>
  <c r="B1387" i="2"/>
  <c r="F1386" i="2"/>
  <c r="D1386" i="2"/>
  <c r="C1386" i="2"/>
  <c r="B1386" i="2"/>
  <c r="F1385" i="2"/>
  <c r="D1385" i="2"/>
  <c r="C1385" i="2"/>
  <c r="B1385" i="2"/>
  <c r="F1384" i="2"/>
  <c r="D1384" i="2"/>
  <c r="C1384" i="2"/>
  <c r="B1384" i="2"/>
  <c r="F1383" i="2"/>
  <c r="D1383" i="2"/>
  <c r="C1383" i="2"/>
  <c r="B1383" i="2"/>
  <c r="F1382" i="2"/>
  <c r="D1382" i="2"/>
  <c r="C1382" i="2"/>
  <c r="B1382" i="2"/>
  <c r="F1381" i="2"/>
  <c r="D1381" i="2"/>
  <c r="C1381" i="2"/>
  <c r="B1381" i="2"/>
  <c r="F1380" i="2"/>
  <c r="D1380" i="2"/>
  <c r="C1380" i="2"/>
  <c r="B1380" i="2"/>
  <c r="F1379" i="2"/>
  <c r="D1379" i="2"/>
  <c r="C1379" i="2"/>
  <c r="B1379" i="2"/>
  <c r="F1378" i="2"/>
  <c r="D1378" i="2"/>
  <c r="C1378" i="2"/>
  <c r="B1378" i="2"/>
  <c r="F1377" i="2"/>
  <c r="D1377" i="2"/>
  <c r="C1377" i="2"/>
  <c r="B1377" i="2"/>
  <c r="F1376" i="2"/>
  <c r="D1376" i="2"/>
  <c r="C1376" i="2"/>
  <c r="B1376" i="2"/>
  <c r="F1375" i="2"/>
  <c r="D1375" i="2"/>
  <c r="C1375" i="2"/>
  <c r="B1375" i="2"/>
  <c r="F1374" i="2"/>
  <c r="D1374" i="2"/>
  <c r="C1374" i="2"/>
  <c r="B1374" i="2"/>
  <c r="F1373" i="2"/>
  <c r="D1373" i="2"/>
  <c r="C1373" i="2"/>
  <c r="B1373" i="2"/>
  <c r="F1372" i="2"/>
  <c r="D1372" i="2"/>
  <c r="C1372" i="2"/>
  <c r="B1372" i="2"/>
  <c r="F1371" i="2"/>
  <c r="D1371" i="2"/>
  <c r="C1371" i="2"/>
  <c r="B1371" i="2"/>
  <c r="F1370" i="2"/>
  <c r="D1370" i="2"/>
  <c r="C1370" i="2"/>
  <c r="B1370" i="2"/>
  <c r="F1369" i="2"/>
  <c r="D1369" i="2"/>
  <c r="C1369" i="2"/>
  <c r="B1369" i="2"/>
  <c r="F1368" i="2"/>
  <c r="D1368" i="2"/>
  <c r="C1368" i="2"/>
  <c r="B1368" i="2"/>
  <c r="F1367" i="2"/>
  <c r="D1367" i="2"/>
  <c r="C1367" i="2"/>
  <c r="B1367" i="2"/>
  <c r="F1366" i="2"/>
  <c r="D1366" i="2"/>
  <c r="C1366" i="2"/>
  <c r="B1366" i="2"/>
  <c r="F1365" i="2"/>
  <c r="D1365" i="2"/>
  <c r="C1365" i="2"/>
  <c r="B1365" i="2"/>
  <c r="F1364" i="2"/>
  <c r="D1364" i="2"/>
  <c r="C1364" i="2"/>
  <c r="B1364" i="2"/>
  <c r="F1363" i="2"/>
  <c r="D1363" i="2"/>
  <c r="C1363" i="2"/>
  <c r="B1363" i="2"/>
  <c r="F1362" i="2"/>
  <c r="D1362" i="2"/>
  <c r="C1362" i="2"/>
  <c r="B1362" i="2"/>
  <c r="F1361" i="2"/>
  <c r="D1361" i="2"/>
  <c r="C1361" i="2"/>
  <c r="B1361" i="2"/>
  <c r="F1360" i="2"/>
  <c r="D1360" i="2"/>
  <c r="C1360" i="2"/>
  <c r="B1360" i="2"/>
  <c r="F1359" i="2"/>
  <c r="D1359" i="2"/>
  <c r="C1359" i="2"/>
  <c r="B1359" i="2"/>
  <c r="F1358" i="2"/>
  <c r="D1358" i="2"/>
  <c r="C1358" i="2"/>
  <c r="B1358" i="2"/>
  <c r="F1357" i="2"/>
  <c r="D1357" i="2"/>
  <c r="C1357" i="2"/>
  <c r="B1357" i="2"/>
  <c r="F1356" i="2"/>
  <c r="D1356" i="2"/>
  <c r="C1356" i="2"/>
  <c r="B1356" i="2"/>
  <c r="F1355" i="2"/>
  <c r="D1355" i="2"/>
  <c r="C1355" i="2"/>
  <c r="B1355" i="2"/>
  <c r="F1354" i="2"/>
  <c r="D1354" i="2"/>
  <c r="C1354" i="2"/>
  <c r="B1354" i="2"/>
  <c r="F1353" i="2"/>
  <c r="D1353" i="2"/>
  <c r="C1353" i="2"/>
  <c r="B1353" i="2"/>
  <c r="F1352" i="2"/>
  <c r="D1352" i="2"/>
  <c r="C1352" i="2"/>
  <c r="B1352" i="2"/>
  <c r="F1351" i="2"/>
  <c r="D1351" i="2"/>
  <c r="C1351" i="2"/>
  <c r="B1351" i="2"/>
  <c r="F1350" i="2"/>
  <c r="D1350" i="2"/>
  <c r="C1350" i="2"/>
  <c r="B1350" i="2"/>
  <c r="F1349" i="2"/>
  <c r="D1349" i="2"/>
  <c r="C1349" i="2"/>
  <c r="B1349" i="2"/>
  <c r="F1348" i="2"/>
  <c r="D1348" i="2"/>
  <c r="C1348" i="2"/>
  <c r="B1348" i="2"/>
  <c r="F1347" i="2"/>
  <c r="D1347" i="2"/>
  <c r="C1347" i="2"/>
  <c r="B1347" i="2"/>
  <c r="F1346" i="2"/>
  <c r="D1346" i="2"/>
  <c r="C1346" i="2"/>
  <c r="B1346" i="2"/>
  <c r="F1345" i="2"/>
  <c r="D1345" i="2"/>
  <c r="C1345" i="2"/>
  <c r="B1345" i="2"/>
  <c r="F1344" i="2"/>
  <c r="D1344" i="2"/>
  <c r="C1344" i="2"/>
  <c r="B1344" i="2"/>
  <c r="F1343" i="2"/>
  <c r="D1343" i="2"/>
  <c r="C1343" i="2"/>
  <c r="B1343" i="2"/>
  <c r="F1342" i="2"/>
  <c r="D1342" i="2"/>
  <c r="C1342" i="2"/>
  <c r="B1342" i="2"/>
  <c r="F1341" i="2"/>
  <c r="D1341" i="2"/>
  <c r="C1341" i="2"/>
  <c r="B1341" i="2"/>
  <c r="F1340" i="2"/>
  <c r="D1340" i="2"/>
  <c r="C1340" i="2"/>
  <c r="B1340" i="2"/>
  <c r="F1339" i="2"/>
  <c r="D1339" i="2"/>
  <c r="C1339" i="2"/>
  <c r="B1339" i="2"/>
  <c r="F1338" i="2"/>
  <c r="D1338" i="2"/>
  <c r="C1338" i="2"/>
  <c r="B1338" i="2"/>
  <c r="F1337" i="2"/>
  <c r="D1337" i="2"/>
  <c r="C1337" i="2"/>
  <c r="B1337" i="2"/>
  <c r="F1336" i="2"/>
  <c r="D1336" i="2"/>
  <c r="C1336" i="2"/>
  <c r="B1336" i="2"/>
  <c r="F1335" i="2"/>
  <c r="D1335" i="2"/>
  <c r="C1335" i="2"/>
  <c r="B1335" i="2"/>
  <c r="F1334" i="2"/>
  <c r="D1334" i="2"/>
  <c r="C1334" i="2"/>
  <c r="B1334" i="2"/>
  <c r="F1333" i="2"/>
  <c r="D1333" i="2"/>
  <c r="C1333" i="2"/>
  <c r="B1333" i="2"/>
  <c r="F1332" i="2"/>
  <c r="D1332" i="2"/>
  <c r="C1332" i="2"/>
  <c r="B1332" i="2"/>
  <c r="F1331" i="2"/>
  <c r="D1331" i="2"/>
  <c r="C1331" i="2"/>
  <c r="B1331" i="2"/>
  <c r="F1330" i="2"/>
  <c r="D1330" i="2"/>
  <c r="C1330" i="2"/>
  <c r="B1330" i="2"/>
  <c r="F1329" i="2"/>
  <c r="D1329" i="2"/>
  <c r="C1329" i="2"/>
  <c r="B1329" i="2"/>
  <c r="F1328" i="2"/>
  <c r="D1328" i="2"/>
  <c r="C1328" i="2"/>
  <c r="B1328" i="2"/>
  <c r="F1327" i="2"/>
  <c r="D1327" i="2"/>
  <c r="C1327" i="2"/>
  <c r="B1327" i="2"/>
  <c r="F1326" i="2"/>
  <c r="D1326" i="2"/>
  <c r="C1326" i="2"/>
  <c r="B1326" i="2"/>
  <c r="F1325" i="2"/>
  <c r="D1325" i="2"/>
  <c r="C1325" i="2"/>
  <c r="B1325" i="2"/>
  <c r="F1324" i="2"/>
  <c r="D1324" i="2"/>
  <c r="C1324" i="2"/>
  <c r="B1324" i="2"/>
  <c r="F1323" i="2"/>
  <c r="D1323" i="2"/>
  <c r="C1323" i="2"/>
  <c r="B1323" i="2"/>
  <c r="F1322" i="2"/>
  <c r="D1322" i="2"/>
  <c r="C1322" i="2"/>
  <c r="B1322" i="2"/>
  <c r="F1321" i="2"/>
  <c r="D1321" i="2"/>
  <c r="C1321" i="2"/>
  <c r="B1321" i="2"/>
  <c r="F1320" i="2"/>
  <c r="D1320" i="2"/>
  <c r="C1320" i="2"/>
  <c r="B1320" i="2"/>
  <c r="F1319" i="2"/>
  <c r="D1319" i="2"/>
  <c r="C1319" i="2"/>
  <c r="B1319" i="2"/>
  <c r="F1318" i="2"/>
  <c r="D1318" i="2"/>
  <c r="C1318" i="2"/>
  <c r="B1318" i="2"/>
  <c r="F1317" i="2"/>
  <c r="D1317" i="2"/>
  <c r="C1317" i="2"/>
  <c r="B1317" i="2"/>
  <c r="F1316" i="2"/>
  <c r="D1316" i="2"/>
  <c r="C1316" i="2"/>
  <c r="B1316" i="2"/>
  <c r="F1315" i="2"/>
  <c r="D1315" i="2"/>
  <c r="C1315" i="2"/>
  <c r="B1315" i="2"/>
  <c r="F1314" i="2"/>
  <c r="D1314" i="2"/>
  <c r="C1314" i="2"/>
  <c r="B1314" i="2"/>
  <c r="F1313" i="2"/>
  <c r="D1313" i="2"/>
  <c r="C1313" i="2"/>
  <c r="B1313" i="2"/>
  <c r="F1312" i="2"/>
  <c r="D1312" i="2"/>
  <c r="C1312" i="2"/>
  <c r="B1312" i="2"/>
  <c r="F1311" i="2"/>
  <c r="D1311" i="2"/>
  <c r="C1311" i="2"/>
  <c r="B1311" i="2"/>
  <c r="F1310" i="2"/>
  <c r="D1310" i="2"/>
  <c r="C1310" i="2"/>
  <c r="B1310" i="2"/>
  <c r="F1309" i="2"/>
  <c r="D1309" i="2"/>
  <c r="C1309" i="2"/>
  <c r="B1309" i="2"/>
  <c r="F1308" i="2"/>
  <c r="D1308" i="2"/>
  <c r="C1308" i="2"/>
  <c r="B1308" i="2"/>
  <c r="F1307" i="2"/>
  <c r="D1307" i="2"/>
  <c r="C1307" i="2"/>
  <c r="B1307" i="2"/>
  <c r="F1306" i="2"/>
  <c r="D1306" i="2"/>
  <c r="C1306" i="2"/>
  <c r="B1306" i="2"/>
  <c r="F1305" i="2"/>
  <c r="D1305" i="2"/>
  <c r="C1305" i="2"/>
  <c r="B1305" i="2"/>
  <c r="F1304" i="2"/>
  <c r="D1304" i="2"/>
  <c r="C1304" i="2"/>
  <c r="B1304" i="2"/>
  <c r="F1303" i="2"/>
  <c r="D1303" i="2"/>
  <c r="C1303" i="2"/>
  <c r="B1303" i="2"/>
  <c r="F1302" i="2"/>
  <c r="D1302" i="2"/>
  <c r="C1302" i="2"/>
  <c r="B1302" i="2"/>
  <c r="F1301" i="2"/>
  <c r="D1301" i="2"/>
  <c r="C1301" i="2"/>
  <c r="B1301" i="2"/>
  <c r="F1300" i="2"/>
  <c r="D1300" i="2"/>
  <c r="C1300" i="2"/>
  <c r="B1300" i="2"/>
  <c r="F1299" i="2"/>
  <c r="D1299" i="2"/>
  <c r="C1299" i="2"/>
  <c r="B1299" i="2"/>
  <c r="F1298" i="2"/>
  <c r="D1298" i="2"/>
  <c r="C1298" i="2"/>
  <c r="B1298" i="2"/>
  <c r="F1297" i="2"/>
  <c r="D1297" i="2"/>
  <c r="C1297" i="2"/>
  <c r="B1297" i="2"/>
  <c r="F1296" i="2"/>
  <c r="D1296" i="2"/>
  <c r="C1296" i="2"/>
  <c r="B1296" i="2"/>
  <c r="F1295" i="2"/>
  <c r="D1295" i="2"/>
  <c r="C1295" i="2"/>
  <c r="B1295" i="2"/>
  <c r="F1294" i="2"/>
  <c r="D1294" i="2"/>
  <c r="C1294" i="2"/>
  <c r="B1294" i="2"/>
  <c r="F1293" i="2"/>
  <c r="D1293" i="2"/>
  <c r="C1293" i="2"/>
  <c r="B1293" i="2"/>
  <c r="F1292" i="2"/>
  <c r="D1292" i="2"/>
  <c r="C1292" i="2"/>
  <c r="B1292" i="2"/>
  <c r="F1291" i="2"/>
  <c r="D1291" i="2"/>
  <c r="C1291" i="2"/>
  <c r="B1291" i="2"/>
  <c r="F1290" i="2"/>
  <c r="D1290" i="2"/>
  <c r="C1290" i="2"/>
  <c r="B1290" i="2"/>
  <c r="F1289" i="2"/>
  <c r="D1289" i="2"/>
  <c r="C1289" i="2"/>
  <c r="B1289" i="2"/>
  <c r="F1288" i="2"/>
  <c r="D1288" i="2"/>
  <c r="C1288" i="2"/>
  <c r="B1288" i="2"/>
  <c r="F1287" i="2"/>
  <c r="D1287" i="2"/>
  <c r="C1287" i="2"/>
  <c r="B1287" i="2"/>
  <c r="F1286" i="2"/>
  <c r="D1286" i="2"/>
  <c r="C1286" i="2"/>
  <c r="B1286" i="2"/>
  <c r="F1285" i="2"/>
  <c r="D1285" i="2"/>
  <c r="C1285" i="2"/>
  <c r="B1285" i="2"/>
  <c r="F1284" i="2"/>
  <c r="D1284" i="2"/>
  <c r="C1284" i="2"/>
  <c r="B1284" i="2"/>
  <c r="F1283" i="2"/>
  <c r="D1283" i="2"/>
  <c r="C1283" i="2"/>
  <c r="B1283" i="2"/>
  <c r="F1282" i="2"/>
  <c r="D1282" i="2"/>
  <c r="F1281" i="2"/>
  <c r="D1281" i="2"/>
  <c r="F1280" i="2"/>
  <c r="D1280" i="2"/>
  <c r="F1279" i="2"/>
  <c r="D1279" i="2"/>
  <c r="F1278" i="2"/>
  <c r="D1278" i="2"/>
  <c r="F1277" i="2"/>
  <c r="D1277" i="2"/>
  <c r="F1276" i="2"/>
  <c r="D1276" i="2"/>
  <c r="F1275" i="2"/>
  <c r="D1275" i="2"/>
  <c r="F1274" i="2"/>
  <c r="D1274" i="2"/>
  <c r="F1273" i="2"/>
  <c r="D1273" i="2"/>
  <c r="F1272" i="2"/>
  <c r="D1272" i="2"/>
  <c r="F1271" i="2"/>
  <c r="D1271" i="2"/>
  <c r="F1270" i="2"/>
  <c r="D1270" i="2"/>
  <c r="F1269" i="2"/>
  <c r="D1269" i="2"/>
  <c r="F1268" i="2"/>
  <c r="D1268" i="2"/>
  <c r="F1267" i="2"/>
  <c r="D1267" i="2"/>
  <c r="F1266" i="2"/>
  <c r="D1266" i="2"/>
  <c r="F1265" i="2"/>
  <c r="D1265" i="2"/>
  <c r="F1264" i="2"/>
  <c r="D1264" i="2"/>
  <c r="F1263" i="2"/>
  <c r="D1263" i="2"/>
  <c r="F1262" i="2"/>
  <c r="D1262" i="2"/>
  <c r="F1261" i="2"/>
  <c r="D1261" i="2"/>
  <c r="F1260" i="2"/>
  <c r="D1260" i="2"/>
  <c r="F1259" i="2"/>
  <c r="D1259" i="2"/>
  <c r="F1258" i="2"/>
  <c r="D1258" i="2"/>
  <c r="F1257" i="2"/>
  <c r="D1257" i="2"/>
  <c r="F1256" i="2"/>
  <c r="D1256" i="2"/>
  <c r="F1255" i="2"/>
  <c r="D1255" i="2"/>
  <c r="F1254" i="2"/>
  <c r="D1254" i="2"/>
  <c r="F1253" i="2"/>
  <c r="D1253" i="2"/>
  <c r="F1252" i="2"/>
  <c r="D1252" i="2"/>
  <c r="F1251" i="2"/>
  <c r="D1251" i="2"/>
  <c r="F1250" i="2"/>
  <c r="D1250" i="2"/>
  <c r="F1249" i="2"/>
  <c r="D1249" i="2"/>
  <c r="F1248" i="2"/>
  <c r="D1248" i="2"/>
  <c r="F1247" i="2"/>
  <c r="D1247" i="2"/>
  <c r="F1246" i="2"/>
  <c r="D1246" i="2"/>
  <c r="F1245" i="2"/>
  <c r="D1245" i="2"/>
  <c r="F1244" i="2"/>
  <c r="D1244" i="2"/>
  <c r="F1243" i="2"/>
  <c r="D1243" i="2"/>
  <c r="F1242" i="2"/>
  <c r="D1242" i="2"/>
  <c r="F1241" i="2"/>
  <c r="D1241" i="2"/>
  <c r="F1240" i="2"/>
  <c r="D1240" i="2"/>
  <c r="F1239" i="2"/>
  <c r="D1239" i="2"/>
  <c r="F1238" i="2"/>
  <c r="D1238" i="2"/>
  <c r="F1237" i="2"/>
  <c r="D1237" i="2"/>
  <c r="F1236" i="2"/>
  <c r="D1236" i="2"/>
  <c r="F1235" i="2"/>
  <c r="D1235" i="2"/>
  <c r="F1234" i="2"/>
  <c r="D1234" i="2"/>
  <c r="F1233" i="2"/>
  <c r="D1233" i="2"/>
  <c r="F1232" i="2"/>
  <c r="D1232" i="2"/>
  <c r="F1231" i="2"/>
  <c r="D1231" i="2"/>
  <c r="F1230" i="2"/>
  <c r="D1230" i="2"/>
  <c r="F1229" i="2"/>
  <c r="D1229" i="2"/>
  <c r="F1228" i="2"/>
  <c r="D1228" i="2"/>
  <c r="F1227" i="2"/>
  <c r="D1227" i="2"/>
  <c r="F1226" i="2"/>
  <c r="D1226" i="2"/>
  <c r="F1225" i="2"/>
  <c r="D1225" i="2"/>
  <c r="F1224" i="2"/>
  <c r="D1224" i="2"/>
  <c r="F1223" i="2"/>
  <c r="D1223" i="2"/>
  <c r="F1222" i="2"/>
  <c r="D1222" i="2"/>
  <c r="F1221" i="2"/>
  <c r="D1221" i="2"/>
  <c r="F1220" i="2"/>
  <c r="D1220" i="2"/>
  <c r="F1219" i="2"/>
  <c r="D1219" i="2"/>
  <c r="F1218" i="2"/>
  <c r="D1218" i="2"/>
  <c r="F1217" i="2"/>
  <c r="D1217" i="2"/>
  <c r="F1216" i="2"/>
  <c r="D1216" i="2"/>
  <c r="F1215" i="2"/>
  <c r="D1215" i="2"/>
  <c r="F1214" i="2"/>
  <c r="D1214" i="2"/>
  <c r="F1213" i="2"/>
  <c r="D1213" i="2"/>
  <c r="F1212" i="2"/>
  <c r="D1212" i="2"/>
  <c r="F1211" i="2"/>
  <c r="D1211" i="2"/>
  <c r="F1210" i="2"/>
  <c r="D1210" i="2"/>
  <c r="F1209" i="2"/>
  <c r="D1209" i="2"/>
  <c r="F1208" i="2"/>
  <c r="D1208" i="2"/>
  <c r="F1207" i="2"/>
  <c r="D1207" i="2"/>
  <c r="F1206" i="2"/>
  <c r="D1206" i="2"/>
  <c r="F1205" i="2"/>
  <c r="D1205" i="2"/>
  <c r="F1204" i="2"/>
  <c r="D1204" i="2"/>
  <c r="F1203" i="2"/>
  <c r="D1203" i="2"/>
  <c r="F1202" i="2"/>
  <c r="D1202" i="2"/>
  <c r="F1201" i="2"/>
  <c r="D1201" i="2"/>
  <c r="F1200" i="2"/>
  <c r="D1200" i="2"/>
  <c r="F1199" i="2"/>
  <c r="D1199" i="2"/>
  <c r="F1198" i="2"/>
  <c r="D1198" i="2"/>
  <c r="F1197" i="2"/>
  <c r="D1197" i="2"/>
  <c r="F1196" i="2"/>
  <c r="D1196" i="2"/>
  <c r="F1195" i="2"/>
  <c r="D1195" i="2"/>
  <c r="F1194" i="2"/>
  <c r="D1194" i="2"/>
  <c r="F1193" i="2"/>
  <c r="D1193" i="2"/>
  <c r="F1192" i="2"/>
  <c r="D1192" i="2"/>
  <c r="F1191" i="2"/>
  <c r="D1191" i="2"/>
  <c r="F1190" i="2"/>
  <c r="D1190" i="2"/>
  <c r="F1189" i="2"/>
  <c r="D1189" i="2"/>
  <c r="F1188" i="2"/>
  <c r="D1188" i="2"/>
  <c r="F1187" i="2"/>
  <c r="D1187" i="2"/>
  <c r="F1186" i="2"/>
  <c r="D1186" i="2"/>
  <c r="F1185" i="2"/>
  <c r="D1185" i="2"/>
  <c r="F1184" i="2"/>
  <c r="D1184" i="2"/>
  <c r="F1183" i="2"/>
  <c r="D1183" i="2"/>
  <c r="F1182" i="2"/>
  <c r="D1182" i="2"/>
  <c r="F1181" i="2"/>
  <c r="D1181" i="2"/>
  <c r="F1180" i="2"/>
  <c r="D1180" i="2"/>
  <c r="F1179" i="2"/>
  <c r="D1179" i="2"/>
  <c r="F1178" i="2"/>
  <c r="D1178" i="2"/>
  <c r="F1177" i="2"/>
  <c r="D1177" i="2"/>
  <c r="F1176" i="2"/>
  <c r="D1176" i="2"/>
  <c r="F1175" i="2"/>
  <c r="D1175" i="2"/>
  <c r="F1174" i="2"/>
  <c r="D1174" i="2"/>
  <c r="F1173" i="2"/>
  <c r="D1173" i="2"/>
  <c r="F1172" i="2"/>
  <c r="D1172" i="2"/>
  <c r="F1171" i="2"/>
  <c r="D1171" i="2"/>
  <c r="F1170" i="2"/>
  <c r="D1170" i="2"/>
  <c r="F1169" i="2"/>
  <c r="D1169" i="2"/>
  <c r="F1168" i="2"/>
  <c r="D1168" i="2"/>
  <c r="F1167" i="2"/>
  <c r="D1167" i="2"/>
  <c r="F1166" i="2"/>
  <c r="D1166" i="2"/>
  <c r="F1165" i="2"/>
  <c r="D1165" i="2"/>
  <c r="F1164" i="2"/>
  <c r="D1164" i="2"/>
  <c r="F1163" i="2"/>
  <c r="D1163" i="2"/>
  <c r="F1162" i="2"/>
  <c r="D1162" i="2"/>
  <c r="F1161" i="2"/>
  <c r="D1161" i="2"/>
  <c r="F1160" i="2"/>
  <c r="D1160" i="2"/>
  <c r="F1159" i="2"/>
  <c r="D1159" i="2"/>
  <c r="F1158" i="2"/>
  <c r="D1158" i="2"/>
  <c r="F1157" i="2"/>
  <c r="D1157" i="2"/>
  <c r="F1156" i="2"/>
  <c r="D1156" i="2"/>
  <c r="F1155" i="2"/>
  <c r="D1155" i="2"/>
  <c r="F1154" i="2"/>
  <c r="D1154" i="2"/>
  <c r="F1153" i="2"/>
  <c r="D1153" i="2"/>
  <c r="F1152" i="2"/>
  <c r="D1152" i="2"/>
  <c r="F1151" i="2"/>
  <c r="D1151" i="2"/>
  <c r="F1150" i="2"/>
  <c r="D1150" i="2"/>
  <c r="F1149" i="2"/>
  <c r="D1149" i="2"/>
  <c r="F1148" i="2"/>
  <c r="D1148" i="2"/>
  <c r="F1147" i="2"/>
  <c r="D1147" i="2"/>
  <c r="F1146" i="2"/>
  <c r="D1146" i="2"/>
  <c r="F1145" i="2"/>
  <c r="D1145" i="2"/>
  <c r="F1144" i="2"/>
  <c r="D1144" i="2"/>
  <c r="F1143" i="2"/>
  <c r="D1143" i="2"/>
  <c r="F1142" i="2"/>
  <c r="D1142" i="2"/>
  <c r="F1141" i="2"/>
  <c r="D1141" i="2"/>
  <c r="F1140" i="2"/>
  <c r="D1140" i="2"/>
  <c r="F1139" i="2"/>
  <c r="D1139" i="2"/>
  <c r="F1138" i="2"/>
  <c r="D1138" i="2"/>
  <c r="F1137" i="2"/>
  <c r="D1137" i="2"/>
  <c r="F1136" i="2"/>
  <c r="D1136" i="2"/>
  <c r="F1135" i="2"/>
  <c r="D1135" i="2"/>
  <c r="F1134" i="2"/>
  <c r="D1134" i="2"/>
  <c r="F1133" i="2"/>
  <c r="D1133" i="2"/>
  <c r="F1132" i="2"/>
  <c r="D1132" i="2"/>
  <c r="F1131" i="2"/>
  <c r="D1131" i="2"/>
  <c r="F1130" i="2"/>
  <c r="D1130" i="2"/>
  <c r="F1129" i="2"/>
  <c r="D1129" i="2"/>
  <c r="F1128" i="2"/>
  <c r="D1128" i="2"/>
  <c r="F1127" i="2"/>
  <c r="D1127" i="2"/>
  <c r="F1126" i="2"/>
  <c r="D1126" i="2"/>
  <c r="F1125" i="2"/>
  <c r="D1125" i="2"/>
  <c r="F1124" i="2"/>
  <c r="D1124" i="2"/>
  <c r="F1123" i="2"/>
  <c r="D1123" i="2"/>
  <c r="F1122" i="2"/>
  <c r="D1122" i="2"/>
  <c r="F1121" i="2"/>
  <c r="D1121" i="2"/>
  <c r="F1120" i="2"/>
  <c r="D1120" i="2"/>
  <c r="F1119" i="2"/>
  <c r="D1119" i="2"/>
  <c r="F1118" i="2"/>
  <c r="D1118" i="2"/>
  <c r="F1117" i="2"/>
  <c r="D1117" i="2"/>
  <c r="F1116" i="2"/>
  <c r="D1116" i="2"/>
  <c r="F1115" i="2"/>
  <c r="D1115" i="2"/>
  <c r="F1114" i="2"/>
  <c r="D1114" i="2"/>
  <c r="F1113" i="2"/>
  <c r="D1113" i="2"/>
  <c r="F1112" i="2"/>
  <c r="D1112" i="2"/>
  <c r="F1111" i="2"/>
  <c r="D1111" i="2"/>
  <c r="F1110" i="2"/>
  <c r="D1110" i="2"/>
  <c r="F1109" i="2"/>
  <c r="D1109" i="2"/>
  <c r="F1108" i="2"/>
  <c r="D1108" i="2"/>
  <c r="F1107" i="2"/>
  <c r="D1107" i="2"/>
  <c r="F1106" i="2"/>
  <c r="D1106" i="2"/>
  <c r="F1105" i="2"/>
  <c r="D1105" i="2"/>
  <c r="F1104" i="2"/>
  <c r="D1104" i="2"/>
  <c r="F1103" i="2"/>
  <c r="D1103" i="2"/>
  <c r="F1102" i="2"/>
  <c r="D1102" i="2"/>
  <c r="F1101" i="2"/>
  <c r="D1101" i="2"/>
  <c r="F1100" i="2"/>
  <c r="D1100" i="2"/>
  <c r="F1099" i="2"/>
  <c r="D1099" i="2"/>
  <c r="F1098" i="2"/>
  <c r="D1098" i="2"/>
  <c r="F1097" i="2"/>
  <c r="D1097" i="2"/>
  <c r="F1096" i="2"/>
  <c r="D1096" i="2"/>
  <c r="F1095" i="2"/>
  <c r="D1095" i="2"/>
  <c r="F1094" i="2"/>
  <c r="D1094" i="2"/>
  <c r="F1093" i="2"/>
  <c r="D1093" i="2"/>
  <c r="F1092" i="2"/>
  <c r="D1092" i="2"/>
  <c r="F1091" i="2"/>
  <c r="D1091" i="2"/>
  <c r="F1090" i="2"/>
  <c r="D1090" i="2"/>
  <c r="F1089" i="2"/>
  <c r="D1089" i="2"/>
  <c r="F1088" i="2"/>
  <c r="D1088" i="2"/>
  <c r="F1087" i="2"/>
  <c r="D1087" i="2"/>
  <c r="F1086" i="2"/>
  <c r="D1086" i="2"/>
  <c r="F1085" i="2"/>
  <c r="D1085" i="2"/>
  <c r="F1084" i="2"/>
  <c r="D1084" i="2"/>
  <c r="F1083" i="2"/>
  <c r="D1083" i="2"/>
  <c r="F1082" i="2"/>
  <c r="D1082" i="2"/>
  <c r="F1081" i="2"/>
  <c r="D1081" i="2"/>
  <c r="F1080" i="2"/>
  <c r="D1080" i="2"/>
  <c r="F1079" i="2"/>
  <c r="D1079" i="2"/>
  <c r="F1078" i="2"/>
  <c r="D1078" i="2"/>
  <c r="F1077" i="2"/>
  <c r="D1077" i="2"/>
  <c r="F1076" i="2"/>
  <c r="D1076" i="2"/>
  <c r="F1075" i="2"/>
  <c r="D1075" i="2"/>
  <c r="F1074" i="2"/>
  <c r="D1074" i="2"/>
  <c r="F1073" i="2"/>
  <c r="D1073" i="2"/>
  <c r="F1072" i="2"/>
  <c r="D1072" i="2"/>
  <c r="F1071" i="2"/>
  <c r="D1071" i="2"/>
  <c r="F1070" i="2"/>
  <c r="D1070" i="2"/>
  <c r="F1069" i="2"/>
  <c r="D1069" i="2"/>
  <c r="F1068" i="2"/>
  <c r="D1068" i="2"/>
  <c r="F1067" i="2"/>
  <c r="D1067" i="2"/>
  <c r="F1066" i="2"/>
  <c r="D1066" i="2"/>
  <c r="F1065" i="2"/>
  <c r="D1065" i="2"/>
  <c r="F1064" i="2"/>
  <c r="D1064" i="2"/>
  <c r="F1063" i="2"/>
  <c r="D1063" i="2"/>
  <c r="F1062" i="2"/>
  <c r="D1062" i="2"/>
  <c r="F1061" i="2"/>
  <c r="D1061" i="2"/>
  <c r="F1060" i="2"/>
  <c r="D1060" i="2"/>
  <c r="F1059" i="2"/>
  <c r="D1059" i="2"/>
  <c r="F1058" i="2"/>
  <c r="D1058" i="2"/>
  <c r="F1057" i="2"/>
  <c r="D1057" i="2"/>
  <c r="F1056" i="2"/>
  <c r="D1056" i="2"/>
  <c r="F1055" i="2"/>
  <c r="D1055" i="2"/>
  <c r="F1054" i="2"/>
  <c r="D1054" i="2"/>
  <c r="F1053" i="2"/>
  <c r="D1053" i="2"/>
  <c r="F1052" i="2"/>
  <c r="D1052" i="2"/>
  <c r="F1051" i="2"/>
  <c r="D1051" i="2"/>
  <c r="F1050" i="2"/>
  <c r="D1050" i="2"/>
  <c r="F1049" i="2"/>
  <c r="D1049" i="2"/>
  <c r="F1048" i="2"/>
  <c r="D1048" i="2"/>
  <c r="F1047" i="2"/>
  <c r="D1047" i="2"/>
  <c r="F1046" i="2"/>
  <c r="D1046" i="2"/>
  <c r="F1045" i="2"/>
  <c r="D1045" i="2"/>
  <c r="F1044" i="2"/>
  <c r="D1044" i="2"/>
  <c r="F1043" i="2"/>
  <c r="D1043" i="2"/>
  <c r="F1042" i="2"/>
  <c r="D1042" i="2"/>
  <c r="F1041" i="2"/>
  <c r="D1041" i="2"/>
  <c r="F1040" i="2"/>
  <c r="D1040" i="2"/>
  <c r="F1039" i="2"/>
  <c r="D1039" i="2"/>
  <c r="F1038" i="2"/>
  <c r="D1038" i="2"/>
  <c r="F1037" i="2"/>
  <c r="D1037" i="2"/>
  <c r="F1036" i="2"/>
  <c r="D1036" i="2"/>
  <c r="F1035" i="2"/>
  <c r="D1035" i="2"/>
  <c r="F1034" i="2"/>
  <c r="D1034" i="2"/>
  <c r="F1033" i="2"/>
  <c r="D1033" i="2"/>
  <c r="F1032" i="2"/>
  <c r="D1032" i="2"/>
  <c r="F1031" i="2"/>
  <c r="D1031" i="2"/>
  <c r="F1030" i="2"/>
  <c r="D1030" i="2"/>
  <c r="C1030" i="2"/>
  <c r="B1030" i="2"/>
  <c r="F1029" i="2"/>
  <c r="D1029" i="2"/>
  <c r="C1029" i="2"/>
  <c r="B1029" i="2"/>
  <c r="F1028" i="2"/>
  <c r="D1028" i="2"/>
  <c r="C1028" i="2"/>
  <c r="B1028" i="2"/>
  <c r="F1027" i="2"/>
  <c r="D1027" i="2"/>
  <c r="C1027" i="2"/>
  <c r="B1027" i="2"/>
  <c r="F1026" i="2"/>
  <c r="D1026" i="2"/>
  <c r="C1026" i="2"/>
  <c r="B1026" i="2"/>
  <c r="F1025" i="2"/>
  <c r="D1025" i="2"/>
  <c r="C1025" i="2"/>
  <c r="B1025" i="2"/>
  <c r="F1024" i="2"/>
  <c r="D1024" i="2"/>
  <c r="C1024" i="2"/>
  <c r="B1024" i="2"/>
  <c r="F1023" i="2"/>
  <c r="D1023" i="2"/>
  <c r="C1023" i="2"/>
  <c r="B1023" i="2"/>
  <c r="F1022" i="2"/>
  <c r="D1022" i="2"/>
  <c r="C1022" i="2"/>
  <c r="B1022" i="2"/>
  <c r="F1021" i="2"/>
  <c r="D1021" i="2"/>
  <c r="C1021" i="2"/>
  <c r="B1021" i="2"/>
  <c r="F1020" i="2"/>
  <c r="D1020" i="2"/>
  <c r="C1020" i="2"/>
  <c r="B1020" i="2"/>
  <c r="F1019" i="2"/>
  <c r="D1019" i="2"/>
  <c r="C1019" i="2"/>
  <c r="B1019" i="2"/>
  <c r="F1018" i="2"/>
  <c r="D1018" i="2"/>
  <c r="C1018" i="2"/>
  <c r="B1018" i="2"/>
  <c r="F1017" i="2"/>
  <c r="D1017" i="2"/>
  <c r="C1017" i="2"/>
  <c r="B1017" i="2"/>
  <c r="F1016" i="2"/>
  <c r="D1016" i="2"/>
  <c r="C1016" i="2"/>
  <c r="B1016" i="2"/>
  <c r="F1015" i="2"/>
  <c r="D1015" i="2"/>
  <c r="C1015" i="2"/>
  <c r="B1015" i="2"/>
  <c r="F1014" i="2"/>
  <c r="D1014" i="2"/>
  <c r="C1014" i="2"/>
  <c r="B1014" i="2"/>
  <c r="F1013" i="2"/>
  <c r="D1013" i="2"/>
  <c r="C1013" i="2"/>
  <c r="B1013" i="2"/>
  <c r="F1012" i="2"/>
  <c r="D1012" i="2"/>
  <c r="C1012" i="2"/>
  <c r="B1012" i="2"/>
  <c r="F1011" i="2"/>
  <c r="D1011" i="2"/>
  <c r="C1011" i="2"/>
  <c r="B1011" i="2"/>
  <c r="F1010" i="2"/>
  <c r="D1010" i="2"/>
  <c r="C1010" i="2"/>
  <c r="B1010" i="2"/>
  <c r="F1009" i="2"/>
  <c r="D1009" i="2"/>
  <c r="F1008" i="2"/>
  <c r="D1008" i="2"/>
  <c r="F1007" i="2"/>
  <c r="D1007" i="2"/>
  <c r="F1006" i="2"/>
  <c r="D1006" i="2"/>
  <c r="F1005" i="2"/>
  <c r="D1005" i="2"/>
  <c r="F1004" i="2"/>
  <c r="D1004" i="2"/>
  <c r="F1003" i="2"/>
  <c r="D1003" i="2"/>
  <c r="F1002" i="2"/>
  <c r="D1002" i="2"/>
  <c r="F1001" i="2"/>
  <c r="D1001" i="2"/>
  <c r="F1000" i="2"/>
  <c r="D1000" i="2"/>
  <c r="F999" i="2"/>
  <c r="D999" i="2"/>
  <c r="F998" i="2"/>
  <c r="D998" i="2"/>
  <c r="F997" i="2"/>
  <c r="D997" i="2"/>
  <c r="F996" i="2"/>
  <c r="D996" i="2"/>
  <c r="F995" i="2"/>
  <c r="D995" i="2"/>
  <c r="F994" i="2"/>
  <c r="D994" i="2"/>
  <c r="F993" i="2"/>
  <c r="D993" i="2"/>
  <c r="F992" i="2"/>
  <c r="D992" i="2"/>
  <c r="F991" i="2"/>
  <c r="D991" i="2"/>
  <c r="F990" i="2"/>
  <c r="D990" i="2"/>
  <c r="F989" i="2"/>
  <c r="D989" i="2"/>
  <c r="F988" i="2"/>
  <c r="D988" i="2"/>
  <c r="F987" i="2"/>
  <c r="D987" i="2"/>
  <c r="F986" i="2"/>
  <c r="D986" i="2"/>
  <c r="F985" i="2"/>
  <c r="D985" i="2"/>
  <c r="F984" i="2"/>
  <c r="D984" i="2"/>
  <c r="F983" i="2"/>
  <c r="D983" i="2"/>
  <c r="F982" i="2"/>
  <c r="D982" i="2"/>
  <c r="F981" i="2"/>
  <c r="D981" i="2"/>
  <c r="F980" i="2"/>
  <c r="D980" i="2"/>
  <c r="F979" i="2"/>
  <c r="D979" i="2"/>
  <c r="F978" i="2"/>
  <c r="D978" i="2"/>
  <c r="F977" i="2"/>
  <c r="D977" i="2"/>
  <c r="F976" i="2"/>
  <c r="D976" i="2"/>
  <c r="F975" i="2"/>
  <c r="D975" i="2"/>
  <c r="F974" i="2"/>
  <c r="D974" i="2"/>
  <c r="F973" i="2"/>
  <c r="D973" i="2"/>
  <c r="F972" i="2"/>
  <c r="D972" i="2"/>
  <c r="F971" i="2"/>
  <c r="D971" i="2"/>
  <c r="F970" i="2"/>
  <c r="D970" i="2"/>
  <c r="F969" i="2"/>
  <c r="D969" i="2"/>
  <c r="F968" i="2"/>
  <c r="D968" i="2"/>
  <c r="F967" i="2"/>
  <c r="D967" i="2"/>
  <c r="F966" i="2"/>
  <c r="D966" i="2"/>
  <c r="F965" i="2"/>
  <c r="D965" i="2"/>
  <c r="F964" i="2"/>
  <c r="D964" i="2"/>
  <c r="F963" i="2"/>
  <c r="D963" i="2"/>
  <c r="F962" i="2"/>
  <c r="D962" i="2"/>
  <c r="F961" i="2"/>
  <c r="D961" i="2"/>
  <c r="F960" i="2"/>
  <c r="D960" i="2"/>
  <c r="F959" i="2"/>
  <c r="D959" i="2"/>
  <c r="F958" i="2"/>
  <c r="D958" i="2"/>
  <c r="F957" i="2"/>
  <c r="D957" i="2"/>
  <c r="F956" i="2"/>
  <c r="D956" i="2"/>
  <c r="F955" i="2"/>
  <c r="D955" i="2"/>
  <c r="F954" i="2"/>
  <c r="D954" i="2"/>
  <c r="F953" i="2"/>
  <c r="D953" i="2"/>
  <c r="F952" i="2"/>
  <c r="D952" i="2"/>
  <c r="F951" i="2"/>
  <c r="D951" i="2"/>
  <c r="F950" i="2"/>
  <c r="D950" i="2"/>
  <c r="F949" i="2"/>
  <c r="D949" i="2"/>
  <c r="F948" i="2"/>
  <c r="D948" i="2"/>
  <c r="F947" i="2"/>
  <c r="D947" i="2"/>
  <c r="F946" i="2"/>
  <c r="D946" i="2"/>
  <c r="F945" i="2"/>
  <c r="D945" i="2"/>
  <c r="F944" i="2"/>
  <c r="D944" i="2"/>
  <c r="F943" i="2"/>
  <c r="D943" i="2"/>
  <c r="F942" i="2"/>
  <c r="D942" i="2"/>
  <c r="F941" i="2"/>
  <c r="D941" i="2"/>
  <c r="F940" i="2"/>
  <c r="D940" i="2"/>
  <c r="F939" i="2"/>
  <c r="D939" i="2"/>
  <c r="F938" i="2"/>
  <c r="D938" i="2"/>
  <c r="F937" i="2"/>
  <c r="D937" i="2"/>
  <c r="F936" i="2"/>
  <c r="D936" i="2"/>
  <c r="F935" i="2"/>
  <c r="D935" i="2"/>
  <c r="F934" i="2"/>
  <c r="D934" i="2"/>
  <c r="F933" i="2"/>
  <c r="D933" i="2"/>
  <c r="F932" i="2"/>
  <c r="D932" i="2"/>
  <c r="F931" i="2"/>
  <c r="D931" i="2"/>
  <c r="F930" i="2"/>
  <c r="D930" i="2"/>
  <c r="F929" i="2"/>
  <c r="D929" i="2"/>
  <c r="F928" i="2"/>
  <c r="D928" i="2"/>
  <c r="F927" i="2"/>
  <c r="D927" i="2"/>
  <c r="F926" i="2"/>
  <c r="D926" i="2"/>
  <c r="F925" i="2"/>
  <c r="D925" i="2"/>
  <c r="F924" i="2"/>
  <c r="D924" i="2"/>
  <c r="F923" i="2"/>
  <c r="D923" i="2"/>
  <c r="F922" i="2"/>
  <c r="D922" i="2"/>
  <c r="F921" i="2"/>
  <c r="D921" i="2"/>
  <c r="F920" i="2"/>
  <c r="D920" i="2"/>
  <c r="F919" i="2"/>
  <c r="D919" i="2"/>
  <c r="F918" i="2"/>
  <c r="D918" i="2"/>
  <c r="F917" i="2"/>
  <c r="D917" i="2"/>
  <c r="F916" i="2"/>
  <c r="D916" i="2"/>
  <c r="F915" i="2"/>
  <c r="D915" i="2"/>
  <c r="F914" i="2"/>
  <c r="D914" i="2"/>
  <c r="F913" i="2"/>
  <c r="D913" i="2"/>
  <c r="F912" i="2"/>
  <c r="D912" i="2"/>
  <c r="F911" i="2"/>
  <c r="D911" i="2"/>
  <c r="F910" i="2"/>
  <c r="D910" i="2"/>
  <c r="F909" i="2"/>
  <c r="D909" i="2"/>
  <c r="F908" i="2"/>
  <c r="D908" i="2"/>
  <c r="F907" i="2"/>
  <c r="D907" i="2"/>
  <c r="F906" i="2"/>
  <c r="D906" i="2"/>
  <c r="F905" i="2"/>
  <c r="D905" i="2"/>
  <c r="F904" i="2"/>
  <c r="D904" i="2"/>
  <c r="F903" i="2"/>
  <c r="D903" i="2"/>
  <c r="F902" i="2"/>
  <c r="D902" i="2"/>
  <c r="F901" i="2"/>
  <c r="D901" i="2"/>
  <c r="F900" i="2"/>
  <c r="D900" i="2"/>
  <c r="F899" i="2"/>
  <c r="D899" i="2"/>
  <c r="F898" i="2"/>
  <c r="D898" i="2"/>
  <c r="F897" i="2"/>
  <c r="D897" i="2"/>
  <c r="F896" i="2"/>
  <c r="D896" i="2"/>
  <c r="F895" i="2"/>
  <c r="D895" i="2"/>
  <c r="F894" i="2"/>
  <c r="D894" i="2"/>
  <c r="F893" i="2"/>
  <c r="D893" i="2"/>
  <c r="F892" i="2"/>
  <c r="D892" i="2"/>
  <c r="F891" i="2"/>
  <c r="D891" i="2"/>
  <c r="F890" i="2"/>
  <c r="D890" i="2"/>
  <c r="F889" i="2"/>
  <c r="D889" i="2"/>
  <c r="F888" i="2"/>
  <c r="D888" i="2"/>
  <c r="F887" i="2"/>
  <c r="D887" i="2"/>
  <c r="F886" i="2"/>
  <c r="D886" i="2"/>
  <c r="F885" i="2"/>
  <c r="D885" i="2"/>
  <c r="F884" i="2"/>
  <c r="D884" i="2"/>
  <c r="F883" i="2"/>
  <c r="D883" i="2"/>
  <c r="F882" i="2"/>
  <c r="D882" i="2"/>
  <c r="F881" i="2"/>
  <c r="D881" i="2"/>
  <c r="F880" i="2"/>
  <c r="D880" i="2"/>
  <c r="F879" i="2"/>
  <c r="D879" i="2"/>
  <c r="F878" i="2"/>
  <c r="D878" i="2"/>
  <c r="F877" i="2"/>
  <c r="D877" i="2"/>
  <c r="F876" i="2"/>
  <c r="D876" i="2"/>
  <c r="F875" i="2"/>
  <c r="D875" i="2"/>
  <c r="F874" i="2"/>
  <c r="D874" i="2"/>
  <c r="F873" i="2"/>
  <c r="D873" i="2"/>
  <c r="F872" i="2"/>
  <c r="D872" i="2"/>
  <c r="F871" i="2"/>
  <c r="D871" i="2"/>
  <c r="F870" i="2"/>
  <c r="D870" i="2"/>
  <c r="F869" i="2"/>
  <c r="D869" i="2"/>
  <c r="F868" i="2"/>
  <c r="D868" i="2"/>
  <c r="F867" i="2"/>
  <c r="D867" i="2"/>
  <c r="F866" i="2"/>
  <c r="D866" i="2"/>
  <c r="F865" i="2"/>
  <c r="D865" i="2"/>
  <c r="F864" i="2"/>
  <c r="D864" i="2"/>
  <c r="F863" i="2"/>
  <c r="D863" i="2"/>
  <c r="F862" i="2"/>
  <c r="D862" i="2"/>
  <c r="F861" i="2"/>
  <c r="D861" i="2"/>
  <c r="F860" i="2"/>
  <c r="D860" i="2"/>
  <c r="F859" i="2"/>
  <c r="D859" i="2"/>
  <c r="F858" i="2"/>
  <c r="D858" i="2"/>
  <c r="F857" i="2"/>
  <c r="D857" i="2"/>
  <c r="F856" i="2"/>
  <c r="D856" i="2"/>
  <c r="F855" i="2"/>
  <c r="D855" i="2"/>
  <c r="F854" i="2"/>
  <c r="D854" i="2"/>
  <c r="F853" i="2"/>
  <c r="D853" i="2"/>
  <c r="F852" i="2"/>
  <c r="D852" i="2"/>
  <c r="F851" i="2"/>
  <c r="D851" i="2"/>
  <c r="F850" i="2"/>
  <c r="D850" i="2"/>
  <c r="F849" i="2"/>
  <c r="D849" i="2"/>
  <c r="F848" i="2"/>
  <c r="D848" i="2"/>
  <c r="F847" i="2"/>
  <c r="D847" i="2"/>
  <c r="F846" i="2"/>
  <c r="D846" i="2"/>
  <c r="F845" i="2"/>
  <c r="D845" i="2"/>
  <c r="F844" i="2"/>
  <c r="D844" i="2"/>
  <c r="F843" i="2"/>
  <c r="D843" i="2"/>
  <c r="F842" i="2"/>
  <c r="D842" i="2"/>
  <c r="F841" i="2"/>
  <c r="D841" i="2"/>
  <c r="F840" i="2"/>
  <c r="D840" i="2"/>
  <c r="F839" i="2"/>
  <c r="D839" i="2"/>
  <c r="F838" i="2"/>
  <c r="D838" i="2"/>
  <c r="F837" i="2"/>
  <c r="D837" i="2"/>
  <c r="F836" i="2"/>
  <c r="D836" i="2"/>
  <c r="F835" i="2"/>
  <c r="D835" i="2"/>
  <c r="F834" i="2"/>
  <c r="D834" i="2"/>
  <c r="F833" i="2"/>
  <c r="D833" i="2"/>
  <c r="F832" i="2"/>
  <c r="D832" i="2"/>
  <c r="F831" i="2"/>
  <c r="D831" i="2"/>
  <c r="F830" i="2"/>
  <c r="D830" i="2"/>
  <c r="F829" i="2"/>
  <c r="D829" i="2"/>
  <c r="F828" i="2"/>
  <c r="D828" i="2"/>
  <c r="F827" i="2"/>
  <c r="D827" i="2"/>
  <c r="F826" i="2"/>
  <c r="D826" i="2"/>
  <c r="F825" i="2"/>
  <c r="D825" i="2"/>
  <c r="F824" i="2"/>
  <c r="D824" i="2"/>
  <c r="F823" i="2"/>
  <c r="D823" i="2"/>
  <c r="F822" i="2"/>
  <c r="D822" i="2"/>
  <c r="F821" i="2"/>
  <c r="D821" i="2"/>
  <c r="F820" i="2"/>
  <c r="D820" i="2"/>
  <c r="F819" i="2"/>
  <c r="D819" i="2"/>
  <c r="F818" i="2"/>
  <c r="D818" i="2"/>
  <c r="F817" i="2"/>
  <c r="D817" i="2"/>
  <c r="F816" i="2"/>
  <c r="D816" i="2"/>
  <c r="F815" i="2"/>
  <c r="D815" i="2"/>
  <c r="F814" i="2"/>
  <c r="D814" i="2"/>
  <c r="F813" i="2"/>
  <c r="D813" i="2"/>
  <c r="F812" i="2"/>
  <c r="D812" i="2"/>
  <c r="F811" i="2"/>
  <c r="D811" i="2"/>
  <c r="F810" i="2"/>
  <c r="D810" i="2"/>
  <c r="F809" i="2"/>
  <c r="D809" i="2"/>
  <c r="F808" i="2"/>
  <c r="D808" i="2"/>
  <c r="F807" i="2"/>
  <c r="D807" i="2"/>
  <c r="F806" i="2"/>
  <c r="D806" i="2"/>
  <c r="F805" i="2"/>
  <c r="D805" i="2"/>
  <c r="F804" i="2"/>
  <c r="D804" i="2"/>
  <c r="F803" i="2"/>
  <c r="D803" i="2"/>
  <c r="F802" i="2"/>
  <c r="D802" i="2"/>
  <c r="F801" i="2"/>
  <c r="D801" i="2"/>
  <c r="F800" i="2"/>
  <c r="D800" i="2"/>
  <c r="F799" i="2"/>
  <c r="D799" i="2"/>
  <c r="F798" i="2"/>
  <c r="D798" i="2"/>
  <c r="F797" i="2"/>
  <c r="D797" i="2"/>
  <c r="F796" i="2"/>
  <c r="D796" i="2"/>
  <c r="F795" i="2"/>
  <c r="D795" i="2"/>
  <c r="F794" i="2"/>
  <c r="D794" i="2"/>
  <c r="F793" i="2"/>
  <c r="D793" i="2"/>
  <c r="F792" i="2"/>
  <c r="D792" i="2"/>
  <c r="F791" i="2"/>
  <c r="D791" i="2"/>
  <c r="F790" i="2"/>
  <c r="D790" i="2"/>
  <c r="F789" i="2"/>
  <c r="D789" i="2"/>
  <c r="F788" i="2"/>
  <c r="D788" i="2"/>
  <c r="F787" i="2"/>
  <c r="D787" i="2"/>
  <c r="F786" i="2"/>
  <c r="D786" i="2"/>
  <c r="F785" i="2"/>
  <c r="D785" i="2"/>
  <c r="F784" i="2"/>
  <c r="D784" i="2"/>
  <c r="F783" i="2"/>
  <c r="D783" i="2"/>
  <c r="F782" i="2"/>
  <c r="D782" i="2"/>
  <c r="F781" i="2"/>
  <c r="D781" i="2"/>
  <c r="F780" i="2"/>
  <c r="D780" i="2"/>
  <c r="F779" i="2"/>
  <c r="D779" i="2"/>
  <c r="F778" i="2"/>
  <c r="D778" i="2"/>
  <c r="F777" i="2"/>
  <c r="D777" i="2"/>
  <c r="F776" i="2"/>
  <c r="D776" i="2"/>
  <c r="F775" i="2"/>
  <c r="D775" i="2"/>
  <c r="F774" i="2"/>
  <c r="D774" i="2"/>
  <c r="F773" i="2"/>
  <c r="D773" i="2"/>
  <c r="F772" i="2"/>
  <c r="D772" i="2"/>
  <c r="F771" i="2"/>
  <c r="D771" i="2"/>
  <c r="F770" i="2"/>
  <c r="D770" i="2"/>
  <c r="F769" i="2"/>
  <c r="D769" i="2"/>
  <c r="F768" i="2"/>
  <c r="D768" i="2"/>
  <c r="F767" i="2"/>
  <c r="D767" i="2"/>
  <c r="F766" i="2"/>
  <c r="D766" i="2"/>
  <c r="F765" i="2"/>
  <c r="D765" i="2"/>
  <c r="F764" i="2"/>
  <c r="D764" i="2"/>
  <c r="F763" i="2"/>
  <c r="D763" i="2"/>
  <c r="F762" i="2"/>
  <c r="D762" i="2"/>
  <c r="F761" i="2"/>
  <c r="D761" i="2"/>
  <c r="F760" i="2"/>
  <c r="D760" i="2"/>
  <c r="F759" i="2"/>
  <c r="D759" i="2"/>
  <c r="F758" i="2"/>
  <c r="D758" i="2"/>
  <c r="F757" i="2"/>
  <c r="D757" i="2"/>
  <c r="C757" i="2"/>
  <c r="B757" i="2"/>
  <c r="F756" i="2"/>
  <c r="D756" i="2"/>
  <c r="C756" i="2"/>
  <c r="B756" i="2"/>
  <c r="F755" i="2"/>
  <c r="D755" i="2"/>
  <c r="C755" i="2"/>
  <c r="B755" i="2"/>
  <c r="F754" i="2"/>
  <c r="D754" i="2"/>
  <c r="C754" i="2"/>
  <c r="B754" i="2"/>
  <c r="F753" i="2"/>
  <c r="D753" i="2"/>
  <c r="C753" i="2"/>
  <c r="B753" i="2"/>
  <c r="F752" i="2"/>
  <c r="D752" i="2"/>
  <c r="C752" i="2"/>
  <c r="B752" i="2"/>
  <c r="F751" i="2"/>
  <c r="D751" i="2"/>
  <c r="C751" i="2"/>
  <c r="B751" i="2"/>
  <c r="F750" i="2"/>
  <c r="D750" i="2"/>
  <c r="C750" i="2"/>
  <c r="B750" i="2"/>
  <c r="F749" i="2"/>
  <c r="D749" i="2"/>
  <c r="C749" i="2"/>
  <c r="B749" i="2"/>
  <c r="F748" i="2"/>
  <c r="D748" i="2"/>
  <c r="C748" i="2"/>
  <c r="B748" i="2"/>
  <c r="F747" i="2"/>
  <c r="D747" i="2"/>
  <c r="C747" i="2"/>
  <c r="B747" i="2"/>
  <c r="F746" i="2"/>
  <c r="D746" i="2"/>
  <c r="C746" i="2"/>
  <c r="B746" i="2"/>
  <c r="F745" i="2"/>
  <c r="D745" i="2"/>
  <c r="C745" i="2"/>
  <c r="B745" i="2"/>
  <c r="F744" i="2"/>
  <c r="D744" i="2"/>
  <c r="C744" i="2"/>
  <c r="B744" i="2"/>
  <c r="F743" i="2"/>
  <c r="D743" i="2"/>
  <c r="C743" i="2"/>
  <c r="B743" i="2"/>
  <c r="F742" i="2"/>
  <c r="D742" i="2"/>
  <c r="C742" i="2"/>
  <c r="B742" i="2"/>
  <c r="F741" i="2"/>
  <c r="D741" i="2"/>
  <c r="C741" i="2"/>
  <c r="B741" i="2"/>
  <c r="F740" i="2"/>
  <c r="D740" i="2"/>
  <c r="C740" i="2"/>
  <c r="B740" i="2"/>
  <c r="F739" i="2"/>
  <c r="D739" i="2"/>
  <c r="C739" i="2"/>
  <c r="B739" i="2"/>
  <c r="F738" i="2"/>
  <c r="D738" i="2"/>
  <c r="C738" i="2"/>
  <c r="B738" i="2"/>
  <c r="F737" i="2"/>
  <c r="D737" i="2"/>
  <c r="C737" i="2"/>
  <c r="B737" i="2"/>
  <c r="F736" i="2"/>
  <c r="D736" i="2"/>
  <c r="C736" i="2"/>
  <c r="B736" i="2"/>
  <c r="F735" i="2"/>
  <c r="D735" i="2"/>
  <c r="C735" i="2"/>
  <c r="B735" i="2"/>
  <c r="F734" i="2"/>
  <c r="D734" i="2"/>
  <c r="C734" i="2"/>
  <c r="B734" i="2"/>
  <c r="F733" i="2"/>
  <c r="D733" i="2"/>
  <c r="C733" i="2"/>
  <c r="B733" i="2"/>
  <c r="F732" i="2"/>
  <c r="D732" i="2"/>
  <c r="C732" i="2"/>
  <c r="B732" i="2"/>
  <c r="F731" i="2"/>
  <c r="D731" i="2"/>
  <c r="C731" i="2"/>
  <c r="B731" i="2"/>
  <c r="F730" i="2"/>
  <c r="D730" i="2"/>
  <c r="C730" i="2"/>
  <c r="B730" i="2"/>
  <c r="F729" i="2"/>
  <c r="D729" i="2"/>
  <c r="C729" i="2"/>
  <c r="B729" i="2"/>
  <c r="F728" i="2"/>
  <c r="D728" i="2"/>
  <c r="C728" i="2"/>
  <c r="B728" i="2"/>
  <c r="F727" i="2"/>
  <c r="D727" i="2"/>
  <c r="C727" i="2"/>
  <c r="B727" i="2"/>
  <c r="F726" i="2"/>
  <c r="D726" i="2"/>
  <c r="C726" i="2"/>
  <c r="B726" i="2"/>
  <c r="F725" i="2"/>
  <c r="D725" i="2"/>
  <c r="C725" i="2"/>
  <c r="B725" i="2"/>
  <c r="F724" i="2"/>
  <c r="D724" i="2"/>
  <c r="C724" i="2"/>
  <c r="B724" i="2"/>
  <c r="F723" i="2"/>
  <c r="D723" i="2"/>
  <c r="C723" i="2"/>
  <c r="B723" i="2"/>
  <c r="F722" i="2"/>
  <c r="D722" i="2"/>
  <c r="C722" i="2"/>
  <c r="B722" i="2"/>
  <c r="F721" i="2"/>
  <c r="D721" i="2"/>
  <c r="C721" i="2"/>
  <c r="B721" i="2"/>
  <c r="F720" i="2"/>
  <c r="D720" i="2"/>
  <c r="C720" i="2"/>
  <c r="B720" i="2"/>
  <c r="F719" i="2"/>
  <c r="D719" i="2"/>
  <c r="C719" i="2"/>
  <c r="B719" i="2"/>
  <c r="F718" i="2"/>
  <c r="D718" i="2"/>
  <c r="C718" i="2"/>
  <c r="B718" i="2"/>
  <c r="F717" i="2"/>
  <c r="D717" i="2"/>
  <c r="C717" i="2"/>
  <c r="B717" i="2"/>
  <c r="F716" i="2"/>
  <c r="D716" i="2"/>
  <c r="C716" i="2"/>
  <c r="B716" i="2"/>
  <c r="F715" i="2"/>
  <c r="D715" i="2"/>
  <c r="C715" i="2"/>
  <c r="B715" i="2"/>
  <c r="F714" i="2"/>
  <c r="D714" i="2"/>
  <c r="C714" i="2"/>
  <c r="B714" i="2"/>
  <c r="F713" i="2"/>
  <c r="D713" i="2"/>
  <c r="C713" i="2"/>
  <c r="B713" i="2"/>
  <c r="F712" i="2"/>
  <c r="D712" i="2"/>
  <c r="C712" i="2"/>
  <c r="B712" i="2"/>
  <c r="F711" i="2"/>
  <c r="D711" i="2"/>
  <c r="C711" i="2"/>
  <c r="B711" i="2"/>
  <c r="F710" i="2"/>
  <c r="D710" i="2"/>
  <c r="C710" i="2"/>
  <c r="B710" i="2"/>
  <c r="F709" i="2"/>
  <c r="D709" i="2"/>
  <c r="C709" i="2"/>
  <c r="B709" i="2"/>
  <c r="F708" i="2"/>
  <c r="D708" i="2"/>
  <c r="C708" i="2"/>
  <c r="B708" i="2"/>
  <c r="F707" i="2"/>
  <c r="D707" i="2"/>
  <c r="C707" i="2"/>
  <c r="B707" i="2"/>
  <c r="F706" i="2"/>
  <c r="D706" i="2"/>
  <c r="C706" i="2"/>
  <c r="B706" i="2"/>
  <c r="F705" i="2"/>
  <c r="D705" i="2"/>
  <c r="C705" i="2"/>
  <c r="B705" i="2"/>
  <c r="F704" i="2"/>
  <c r="D704" i="2"/>
  <c r="C704" i="2"/>
  <c r="B704" i="2"/>
  <c r="F703" i="2"/>
  <c r="D703" i="2"/>
  <c r="C703" i="2"/>
  <c r="B703" i="2"/>
  <c r="F702" i="2"/>
  <c r="D702" i="2"/>
  <c r="C702" i="2"/>
  <c r="B702" i="2"/>
  <c r="F701" i="2"/>
  <c r="D701" i="2"/>
  <c r="C701" i="2"/>
  <c r="B701" i="2"/>
  <c r="F700" i="2"/>
  <c r="D700" i="2"/>
  <c r="C700" i="2"/>
  <c r="B700" i="2"/>
  <c r="F699" i="2"/>
  <c r="D699" i="2"/>
  <c r="C699" i="2"/>
  <c r="B699" i="2"/>
  <c r="F698" i="2"/>
  <c r="D698" i="2"/>
  <c r="C698" i="2"/>
  <c r="B698" i="2"/>
  <c r="F697" i="2"/>
  <c r="D697" i="2"/>
  <c r="C697" i="2"/>
  <c r="B697" i="2"/>
  <c r="F696" i="2"/>
  <c r="D696" i="2"/>
  <c r="C696" i="2"/>
  <c r="B696" i="2"/>
  <c r="F695" i="2"/>
  <c r="D695" i="2"/>
  <c r="C695" i="2"/>
  <c r="B695" i="2"/>
  <c r="F694" i="2"/>
  <c r="D694" i="2"/>
  <c r="C694" i="2"/>
  <c r="B694" i="2"/>
  <c r="F693" i="2"/>
  <c r="D693" i="2"/>
  <c r="C693" i="2"/>
  <c r="B693" i="2"/>
  <c r="F692" i="2"/>
  <c r="D692" i="2"/>
  <c r="C692" i="2"/>
  <c r="B692" i="2"/>
  <c r="F691" i="2"/>
  <c r="D691" i="2"/>
  <c r="C691" i="2"/>
  <c r="B691" i="2"/>
  <c r="F690" i="2"/>
  <c r="D690" i="2"/>
  <c r="C690" i="2"/>
  <c r="B690" i="2"/>
  <c r="F689" i="2"/>
  <c r="D689" i="2"/>
  <c r="C689" i="2"/>
  <c r="B689" i="2"/>
  <c r="F688" i="2"/>
  <c r="D688" i="2"/>
  <c r="C688" i="2"/>
  <c r="B688" i="2"/>
  <c r="F687" i="2"/>
  <c r="D687" i="2"/>
  <c r="C687" i="2"/>
  <c r="B687" i="2"/>
  <c r="F686" i="2"/>
  <c r="D686" i="2"/>
  <c r="C686" i="2"/>
  <c r="B686" i="2"/>
  <c r="F685" i="2"/>
  <c r="D685" i="2"/>
  <c r="C685" i="2"/>
  <c r="B685" i="2"/>
  <c r="F684" i="2"/>
  <c r="D684" i="2"/>
  <c r="C684" i="2"/>
  <c r="B684" i="2"/>
  <c r="F683" i="2"/>
  <c r="D683" i="2"/>
  <c r="C683" i="2"/>
  <c r="B683" i="2"/>
  <c r="F682" i="2"/>
  <c r="D682" i="2"/>
  <c r="C682" i="2"/>
  <c r="B682" i="2"/>
  <c r="F681" i="2"/>
  <c r="D681" i="2"/>
  <c r="C681" i="2"/>
  <c r="B681" i="2"/>
  <c r="F680" i="2"/>
  <c r="D680" i="2"/>
  <c r="C680" i="2"/>
  <c r="B680" i="2"/>
  <c r="F679" i="2"/>
  <c r="D679" i="2"/>
  <c r="C679" i="2"/>
  <c r="B679" i="2"/>
  <c r="F678" i="2"/>
  <c r="D678" i="2"/>
  <c r="C678" i="2"/>
  <c r="B678" i="2"/>
  <c r="F677" i="2"/>
  <c r="D677" i="2"/>
  <c r="C677" i="2"/>
  <c r="B677" i="2"/>
  <c r="F676" i="2"/>
  <c r="D676" i="2"/>
  <c r="C676" i="2"/>
  <c r="B676" i="2"/>
  <c r="F675" i="2"/>
  <c r="D675" i="2"/>
  <c r="C675" i="2"/>
  <c r="B675" i="2"/>
  <c r="F674" i="2"/>
  <c r="D674" i="2"/>
  <c r="C674" i="2"/>
  <c r="B674" i="2"/>
  <c r="F673" i="2"/>
  <c r="D673" i="2"/>
  <c r="C673" i="2"/>
  <c r="B673" i="2"/>
  <c r="F672" i="2"/>
  <c r="D672" i="2"/>
  <c r="C672" i="2"/>
  <c r="B672" i="2"/>
  <c r="F671" i="2"/>
  <c r="D671" i="2"/>
  <c r="C671" i="2"/>
  <c r="B671" i="2"/>
  <c r="F670" i="2"/>
  <c r="D670" i="2"/>
  <c r="C670" i="2"/>
  <c r="B670" i="2"/>
  <c r="F669" i="2"/>
  <c r="D669" i="2"/>
  <c r="C669" i="2"/>
  <c r="B669" i="2"/>
  <c r="F668" i="2"/>
  <c r="D668" i="2"/>
  <c r="C668" i="2"/>
  <c r="B668" i="2"/>
  <c r="F667" i="2"/>
  <c r="D667" i="2"/>
  <c r="C667" i="2"/>
  <c r="B667" i="2"/>
  <c r="F666" i="2"/>
  <c r="D666" i="2"/>
  <c r="C666" i="2"/>
  <c r="B666" i="2"/>
  <c r="F665" i="2"/>
  <c r="D665" i="2"/>
  <c r="C665" i="2"/>
  <c r="B665" i="2"/>
  <c r="F664" i="2"/>
  <c r="D664" i="2"/>
  <c r="C664" i="2"/>
  <c r="B664" i="2"/>
  <c r="F663" i="2"/>
  <c r="D663" i="2"/>
  <c r="C663" i="2"/>
  <c r="B663" i="2"/>
  <c r="F662" i="2"/>
  <c r="D662" i="2"/>
  <c r="C662" i="2"/>
  <c r="B662" i="2"/>
  <c r="F661" i="2"/>
  <c r="D661" i="2"/>
  <c r="C661" i="2"/>
  <c r="B661" i="2"/>
  <c r="F660" i="2"/>
  <c r="D660" i="2"/>
  <c r="C660" i="2"/>
  <c r="B660" i="2"/>
  <c r="F659" i="2"/>
  <c r="D659" i="2"/>
  <c r="C659" i="2"/>
  <c r="B659" i="2"/>
  <c r="F658" i="2"/>
  <c r="D658" i="2"/>
  <c r="C658" i="2"/>
  <c r="B658" i="2"/>
  <c r="F657" i="2"/>
  <c r="D657" i="2"/>
  <c r="C657" i="2"/>
  <c r="B657" i="2"/>
  <c r="F656" i="2"/>
  <c r="D656" i="2"/>
  <c r="C656" i="2"/>
  <c r="B656" i="2"/>
  <c r="F655" i="2"/>
  <c r="D655" i="2"/>
  <c r="C655" i="2"/>
  <c r="B655" i="2"/>
  <c r="F654" i="2"/>
  <c r="D654" i="2"/>
  <c r="C654" i="2"/>
  <c r="B654" i="2"/>
  <c r="F653" i="2"/>
  <c r="D653" i="2"/>
  <c r="C653" i="2"/>
  <c r="B653" i="2"/>
  <c r="F652" i="2"/>
  <c r="D652" i="2"/>
  <c r="C652" i="2"/>
  <c r="B652" i="2"/>
  <c r="F651" i="2"/>
  <c r="D651" i="2"/>
  <c r="C651" i="2"/>
  <c r="B651" i="2"/>
  <c r="F650" i="2"/>
  <c r="D650" i="2"/>
  <c r="C650" i="2"/>
  <c r="B650" i="2"/>
  <c r="F649" i="2"/>
  <c r="D649" i="2"/>
  <c r="C649" i="2"/>
  <c r="B649" i="2"/>
  <c r="F648" i="2"/>
  <c r="D648" i="2"/>
  <c r="C648" i="2"/>
  <c r="B648" i="2"/>
  <c r="F647" i="2"/>
  <c r="D647" i="2"/>
  <c r="C647" i="2"/>
  <c r="B647" i="2"/>
  <c r="F646" i="2"/>
  <c r="D646" i="2"/>
  <c r="C646" i="2"/>
  <c r="B646" i="2"/>
  <c r="F645" i="2"/>
  <c r="D645" i="2"/>
  <c r="C645" i="2"/>
  <c r="B645" i="2"/>
  <c r="F644" i="2"/>
  <c r="D644" i="2"/>
  <c r="C644" i="2"/>
  <c r="B644" i="2"/>
  <c r="F643" i="2"/>
  <c r="D643" i="2"/>
  <c r="C643" i="2"/>
  <c r="B643" i="2"/>
  <c r="F642" i="2"/>
  <c r="D642" i="2"/>
  <c r="C642" i="2"/>
  <c r="B642" i="2"/>
  <c r="F641" i="2"/>
  <c r="D641" i="2"/>
  <c r="C641" i="2"/>
  <c r="B641" i="2"/>
  <c r="F640" i="2"/>
  <c r="D640" i="2"/>
  <c r="C640" i="2"/>
  <c r="B640" i="2"/>
  <c r="F639" i="2"/>
  <c r="D639" i="2"/>
  <c r="C639" i="2"/>
  <c r="B639" i="2"/>
  <c r="F638" i="2"/>
  <c r="D638" i="2"/>
  <c r="C638" i="2"/>
  <c r="B638" i="2"/>
  <c r="F637" i="2"/>
  <c r="D637" i="2"/>
  <c r="C637" i="2"/>
  <c r="B637" i="2"/>
  <c r="F636" i="2"/>
  <c r="D636" i="2"/>
  <c r="C636" i="2"/>
  <c r="B636" i="2"/>
  <c r="F635" i="2"/>
  <c r="D635" i="2"/>
  <c r="C635" i="2"/>
  <c r="B635" i="2"/>
  <c r="F634" i="2"/>
  <c r="D634" i="2"/>
  <c r="C634" i="2"/>
  <c r="B634" i="2"/>
  <c r="F633" i="2"/>
  <c r="D633" i="2"/>
  <c r="C633" i="2"/>
  <c r="B633" i="2"/>
  <c r="F632" i="2"/>
  <c r="D632" i="2"/>
  <c r="C632" i="2"/>
  <c r="B632" i="2"/>
  <c r="F631" i="2"/>
  <c r="D631" i="2"/>
  <c r="C631" i="2"/>
  <c r="B631" i="2"/>
  <c r="F630" i="2"/>
  <c r="D630" i="2"/>
  <c r="C630" i="2"/>
  <c r="B630" i="2"/>
  <c r="F629" i="2"/>
  <c r="D629" i="2"/>
  <c r="C629" i="2"/>
  <c r="B629" i="2"/>
  <c r="F628" i="2"/>
  <c r="D628" i="2"/>
  <c r="C628" i="2"/>
  <c r="B628" i="2"/>
  <c r="F627" i="2"/>
  <c r="D627" i="2"/>
  <c r="C627" i="2"/>
  <c r="B627" i="2"/>
  <c r="F626" i="2"/>
  <c r="D626" i="2"/>
  <c r="C626" i="2"/>
  <c r="B626" i="2"/>
  <c r="F625" i="2"/>
  <c r="D625" i="2"/>
  <c r="C625" i="2"/>
  <c r="B625" i="2"/>
  <c r="F624" i="2"/>
  <c r="D624" i="2"/>
  <c r="C624" i="2"/>
  <c r="B624" i="2"/>
  <c r="F623" i="2"/>
  <c r="D623" i="2"/>
  <c r="C623" i="2"/>
  <c r="B623" i="2"/>
  <c r="F622" i="2"/>
  <c r="D622" i="2"/>
  <c r="C622" i="2"/>
  <c r="B622" i="2"/>
  <c r="F621" i="2"/>
  <c r="D621" i="2"/>
  <c r="C621" i="2"/>
  <c r="B621" i="2"/>
  <c r="F620" i="2"/>
  <c r="D620" i="2"/>
  <c r="C620" i="2"/>
  <c r="B620" i="2"/>
  <c r="F619" i="2"/>
  <c r="D619" i="2"/>
  <c r="C619" i="2"/>
  <c r="B619" i="2"/>
  <c r="F618" i="2"/>
  <c r="D618" i="2"/>
  <c r="C618" i="2"/>
  <c r="B618" i="2"/>
  <c r="F617" i="2"/>
  <c r="D617" i="2"/>
  <c r="C617" i="2"/>
  <c r="B617" i="2"/>
  <c r="F616" i="2"/>
  <c r="D616" i="2"/>
  <c r="C616" i="2"/>
  <c r="B616" i="2"/>
  <c r="F615" i="2"/>
  <c r="D615" i="2"/>
  <c r="C615" i="2"/>
  <c r="B615" i="2"/>
  <c r="F614" i="2"/>
  <c r="D614" i="2"/>
  <c r="C614" i="2"/>
  <c r="B614" i="2"/>
  <c r="F613" i="2"/>
  <c r="D613" i="2"/>
  <c r="C613" i="2"/>
  <c r="B613" i="2"/>
  <c r="F612" i="2"/>
  <c r="D612" i="2"/>
  <c r="C612" i="2"/>
  <c r="B612" i="2"/>
  <c r="F611" i="2"/>
  <c r="D611" i="2"/>
  <c r="C611" i="2"/>
  <c r="B611" i="2"/>
  <c r="F610" i="2"/>
  <c r="D610" i="2"/>
  <c r="C610" i="2"/>
  <c r="B610" i="2"/>
  <c r="F609" i="2"/>
  <c r="D609" i="2"/>
  <c r="C609" i="2"/>
  <c r="B609" i="2"/>
  <c r="F608" i="2"/>
  <c r="D608" i="2"/>
  <c r="C608" i="2"/>
  <c r="B608" i="2"/>
  <c r="F607" i="2"/>
  <c r="D607" i="2"/>
  <c r="C607" i="2"/>
  <c r="B607" i="2"/>
  <c r="F606" i="2"/>
  <c r="D606" i="2"/>
  <c r="C606" i="2"/>
  <c r="B606" i="2"/>
  <c r="F605" i="2"/>
  <c r="D605" i="2"/>
  <c r="C605" i="2"/>
  <c r="B605" i="2"/>
  <c r="F604" i="2"/>
  <c r="D604" i="2"/>
  <c r="C604" i="2"/>
  <c r="B604" i="2"/>
  <c r="F603" i="2"/>
  <c r="D603" i="2"/>
  <c r="C603" i="2"/>
  <c r="B603" i="2"/>
  <c r="F602" i="2"/>
  <c r="D602" i="2"/>
  <c r="C602" i="2"/>
  <c r="B602" i="2"/>
  <c r="F601" i="2"/>
  <c r="D601" i="2"/>
  <c r="C601" i="2"/>
  <c r="B601" i="2"/>
  <c r="F600" i="2"/>
  <c r="D600" i="2"/>
  <c r="C600" i="2"/>
  <c r="B600" i="2"/>
  <c r="F599" i="2"/>
  <c r="D599" i="2"/>
  <c r="C599" i="2"/>
  <c r="B599" i="2"/>
  <c r="F598" i="2"/>
  <c r="D598" i="2"/>
  <c r="C598" i="2"/>
  <c r="B598" i="2"/>
  <c r="F597" i="2"/>
  <c r="D597" i="2"/>
  <c r="C597" i="2"/>
  <c r="B597" i="2"/>
  <c r="F596" i="2"/>
  <c r="D596" i="2"/>
  <c r="C596" i="2"/>
  <c r="B596" i="2"/>
  <c r="F595" i="2"/>
  <c r="D595" i="2"/>
  <c r="C595" i="2"/>
  <c r="B595" i="2"/>
  <c r="F594" i="2"/>
  <c r="D594" i="2"/>
  <c r="C594" i="2"/>
  <c r="B594" i="2"/>
  <c r="F593" i="2"/>
  <c r="D593" i="2"/>
  <c r="C593" i="2"/>
  <c r="B593" i="2"/>
  <c r="F592" i="2"/>
  <c r="D592" i="2"/>
  <c r="C592" i="2"/>
  <c r="B592" i="2"/>
  <c r="F591" i="2"/>
  <c r="D591" i="2"/>
  <c r="C591" i="2"/>
  <c r="B591" i="2"/>
  <c r="F590" i="2"/>
  <c r="D590" i="2"/>
  <c r="C590" i="2"/>
  <c r="B590" i="2"/>
  <c r="F589" i="2"/>
  <c r="D589" i="2"/>
  <c r="C589" i="2"/>
  <c r="B589" i="2"/>
  <c r="F588" i="2"/>
  <c r="D588" i="2"/>
  <c r="C588" i="2"/>
  <c r="B588" i="2"/>
  <c r="F587" i="2"/>
  <c r="D587" i="2"/>
  <c r="C587" i="2"/>
  <c r="B587" i="2"/>
  <c r="F586" i="2"/>
  <c r="D586" i="2"/>
  <c r="C586" i="2"/>
  <c r="B586" i="2"/>
  <c r="F585" i="2"/>
  <c r="D585" i="2"/>
  <c r="C585" i="2"/>
  <c r="B585" i="2"/>
  <c r="F584" i="2"/>
  <c r="D584" i="2"/>
  <c r="C584" i="2"/>
  <c r="B584" i="2"/>
  <c r="F583" i="2"/>
  <c r="D583" i="2"/>
  <c r="C583" i="2"/>
  <c r="B583" i="2"/>
  <c r="F582" i="2"/>
  <c r="D582" i="2"/>
  <c r="C582" i="2"/>
  <c r="B582" i="2"/>
  <c r="F581" i="2"/>
  <c r="D581" i="2"/>
  <c r="C581" i="2"/>
  <c r="B581" i="2"/>
  <c r="F580" i="2"/>
  <c r="D580" i="2"/>
  <c r="C580" i="2"/>
  <c r="B580" i="2"/>
  <c r="F579" i="2"/>
  <c r="D579" i="2"/>
  <c r="C579" i="2"/>
  <c r="B579" i="2"/>
  <c r="F578" i="2"/>
  <c r="D578" i="2"/>
  <c r="C578" i="2"/>
  <c r="B578" i="2"/>
  <c r="F577" i="2"/>
  <c r="D577" i="2"/>
  <c r="C577" i="2"/>
  <c r="B577" i="2"/>
  <c r="F576" i="2"/>
  <c r="D576" i="2"/>
  <c r="C576" i="2"/>
  <c r="B576" i="2"/>
  <c r="F575" i="2"/>
  <c r="D575" i="2"/>
  <c r="C575" i="2"/>
  <c r="B575" i="2"/>
  <c r="F574" i="2"/>
  <c r="D574" i="2"/>
  <c r="C574" i="2"/>
  <c r="B574" i="2"/>
  <c r="F573" i="2"/>
  <c r="D573" i="2"/>
  <c r="C573" i="2"/>
  <c r="B573" i="2"/>
  <c r="F572" i="2"/>
  <c r="D572" i="2"/>
  <c r="C572" i="2"/>
  <c r="B572" i="2"/>
  <c r="F571" i="2"/>
  <c r="D571" i="2"/>
  <c r="C571" i="2"/>
  <c r="B571" i="2"/>
  <c r="F570" i="2"/>
  <c r="D570" i="2"/>
  <c r="C570" i="2"/>
  <c r="B570" i="2"/>
  <c r="F569" i="2"/>
  <c r="D569" i="2"/>
  <c r="C569" i="2"/>
  <c r="B569" i="2"/>
  <c r="F568" i="2"/>
  <c r="D568" i="2"/>
  <c r="C568" i="2"/>
  <c r="B568" i="2"/>
  <c r="F567" i="2"/>
  <c r="D567" i="2"/>
  <c r="C567" i="2"/>
  <c r="B567" i="2"/>
  <c r="F566" i="2"/>
  <c r="D566" i="2"/>
  <c r="C566" i="2"/>
  <c r="B566" i="2"/>
  <c r="F565" i="2"/>
  <c r="D565" i="2"/>
  <c r="C565" i="2"/>
  <c r="B565" i="2"/>
  <c r="F564" i="2"/>
  <c r="D564" i="2"/>
  <c r="C564" i="2"/>
  <c r="B564" i="2"/>
  <c r="F563" i="2"/>
  <c r="D563" i="2"/>
  <c r="C563" i="2"/>
  <c r="B563" i="2"/>
  <c r="F562" i="2"/>
  <c r="D562" i="2"/>
  <c r="C562" i="2"/>
  <c r="B562" i="2"/>
  <c r="F561" i="2"/>
  <c r="D561" i="2"/>
  <c r="C561" i="2"/>
  <c r="B561" i="2"/>
  <c r="F560" i="2"/>
  <c r="D560" i="2"/>
  <c r="C560" i="2"/>
  <c r="B560" i="2"/>
  <c r="F559" i="2"/>
  <c r="D559" i="2"/>
  <c r="C559" i="2"/>
  <c r="B559" i="2"/>
  <c r="F558" i="2"/>
  <c r="D558" i="2"/>
  <c r="C558" i="2"/>
  <c r="B558" i="2"/>
  <c r="F557" i="2"/>
  <c r="D557" i="2"/>
  <c r="C557" i="2"/>
  <c r="B557" i="2"/>
  <c r="F556" i="2"/>
  <c r="D556" i="2"/>
  <c r="C556" i="2"/>
  <c r="B556" i="2"/>
  <c r="F555" i="2"/>
  <c r="D555" i="2"/>
  <c r="C555" i="2"/>
  <c r="B555" i="2"/>
  <c r="F554" i="2"/>
  <c r="D554" i="2"/>
  <c r="C554" i="2"/>
  <c r="B554" i="2"/>
  <c r="F553" i="2"/>
  <c r="D553" i="2"/>
  <c r="C553" i="2"/>
  <c r="B553" i="2"/>
  <c r="F552" i="2"/>
  <c r="D552" i="2"/>
  <c r="C552" i="2"/>
  <c r="B552" i="2"/>
  <c r="F551" i="2"/>
  <c r="D551" i="2"/>
  <c r="C551" i="2"/>
  <c r="B551" i="2"/>
  <c r="F550" i="2"/>
  <c r="D550" i="2"/>
  <c r="C550" i="2"/>
  <c r="B550" i="2"/>
  <c r="F549" i="2"/>
  <c r="D549" i="2"/>
  <c r="C549" i="2"/>
  <c r="B549" i="2"/>
  <c r="F548" i="2"/>
  <c r="D548" i="2"/>
  <c r="C548" i="2"/>
  <c r="B548" i="2"/>
  <c r="F547" i="2"/>
  <c r="D547" i="2"/>
  <c r="C547" i="2"/>
  <c r="B547" i="2"/>
  <c r="F546" i="2"/>
  <c r="D546" i="2"/>
  <c r="C546" i="2"/>
  <c r="B546" i="2"/>
  <c r="F545" i="2"/>
  <c r="D545" i="2"/>
  <c r="C545" i="2"/>
  <c r="B545" i="2"/>
  <c r="F544" i="2"/>
  <c r="D544" i="2"/>
  <c r="C544" i="2"/>
  <c r="B544" i="2"/>
  <c r="F543" i="2"/>
  <c r="D543" i="2"/>
  <c r="C543" i="2"/>
  <c r="B543" i="2"/>
  <c r="F542" i="2"/>
  <c r="D542" i="2"/>
  <c r="C542" i="2"/>
  <c r="B542" i="2"/>
  <c r="F541" i="2"/>
  <c r="D541" i="2"/>
  <c r="C541" i="2"/>
  <c r="B541" i="2"/>
  <c r="F540" i="2"/>
  <c r="D540" i="2"/>
  <c r="C540" i="2"/>
  <c r="B540" i="2"/>
  <c r="F539" i="2"/>
  <c r="D539" i="2"/>
  <c r="C539" i="2"/>
  <c r="B539" i="2"/>
  <c r="F538" i="2"/>
  <c r="D538" i="2"/>
  <c r="C538" i="2"/>
  <c r="B538" i="2"/>
  <c r="F537" i="2"/>
  <c r="D537" i="2"/>
  <c r="C537" i="2"/>
  <c r="B537" i="2"/>
  <c r="F536" i="2"/>
  <c r="D536" i="2"/>
  <c r="C536" i="2"/>
  <c r="B536" i="2"/>
  <c r="F535" i="2"/>
  <c r="D535" i="2"/>
  <c r="C535" i="2"/>
  <c r="B535" i="2"/>
  <c r="F534" i="2"/>
  <c r="D534" i="2"/>
  <c r="C534" i="2"/>
  <c r="B534" i="2"/>
  <c r="F533" i="2"/>
  <c r="D533" i="2"/>
  <c r="C533" i="2"/>
  <c r="B533" i="2"/>
  <c r="F532" i="2"/>
  <c r="D532" i="2"/>
  <c r="C532" i="2"/>
  <c r="B532" i="2"/>
  <c r="F531" i="2"/>
  <c r="D531" i="2"/>
  <c r="C531" i="2"/>
  <c r="B531" i="2"/>
  <c r="F530" i="2"/>
  <c r="D530" i="2"/>
  <c r="C530" i="2"/>
  <c r="B530" i="2"/>
  <c r="F529" i="2"/>
  <c r="D529" i="2"/>
  <c r="C529" i="2"/>
  <c r="B529" i="2"/>
  <c r="F528" i="2"/>
  <c r="D528" i="2"/>
  <c r="C528" i="2"/>
  <c r="B528" i="2"/>
  <c r="F527" i="2"/>
  <c r="D527" i="2"/>
  <c r="C527" i="2"/>
  <c r="B527" i="2"/>
  <c r="F526" i="2"/>
  <c r="D526" i="2"/>
  <c r="C526" i="2"/>
  <c r="B526" i="2"/>
  <c r="F525" i="2"/>
  <c r="D525" i="2"/>
  <c r="C525" i="2"/>
  <c r="B525" i="2"/>
  <c r="F524" i="2"/>
  <c r="D524" i="2"/>
  <c r="C524" i="2"/>
  <c r="B524" i="2"/>
  <c r="F523" i="2"/>
  <c r="D523" i="2"/>
  <c r="C523" i="2"/>
  <c r="B523" i="2"/>
  <c r="F522" i="2"/>
  <c r="D522" i="2"/>
  <c r="C522" i="2"/>
  <c r="B522" i="2"/>
  <c r="F521" i="2"/>
  <c r="D521" i="2"/>
  <c r="C521" i="2"/>
  <c r="B521" i="2"/>
  <c r="F520" i="2"/>
  <c r="D520" i="2"/>
  <c r="C520" i="2"/>
  <c r="B520" i="2"/>
  <c r="F519" i="2"/>
  <c r="D519" i="2"/>
  <c r="C519" i="2"/>
  <c r="B519" i="2"/>
  <c r="F518" i="2"/>
  <c r="D518" i="2"/>
  <c r="C518" i="2"/>
  <c r="B518" i="2"/>
  <c r="F517" i="2"/>
  <c r="D517" i="2"/>
  <c r="C517" i="2"/>
  <c r="B517" i="2"/>
  <c r="F516" i="2"/>
  <c r="D516" i="2"/>
  <c r="C516" i="2"/>
  <c r="B516" i="2"/>
  <c r="F515" i="2"/>
  <c r="D515" i="2"/>
  <c r="C515" i="2"/>
  <c r="B515" i="2"/>
  <c r="F514" i="2"/>
  <c r="D514" i="2"/>
  <c r="C514" i="2"/>
  <c r="B514" i="2"/>
  <c r="F513" i="2"/>
  <c r="D513" i="2"/>
  <c r="C513" i="2"/>
  <c r="B513" i="2"/>
  <c r="F512" i="2"/>
  <c r="D512" i="2"/>
  <c r="C512" i="2"/>
  <c r="B512" i="2"/>
  <c r="F511" i="2"/>
  <c r="D511" i="2"/>
  <c r="C511" i="2"/>
  <c r="B511" i="2"/>
  <c r="F510" i="2"/>
  <c r="D510" i="2"/>
  <c r="C510" i="2"/>
  <c r="B510" i="2"/>
  <c r="F509" i="2"/>
  <c r="D509" i="2"/>
  <c r="C509" i="2"/>
  <c r="B509" i="2"/>
  <c r="F508" i="2"/>
  <c r="D508" i="2"/>
  <c r="C508" i="2"/>
  <c r="B508" i="2"/>
  <c r="F507" i="2"/>
  <c r="D507" i="2"/>
  <c r="C507" i="2"/>
  <c r="B507" i="2"/>
  <c r="F506" i="2"/>
  <c r="D506" i="2"/>
  <c r="C506" i="2"/>
  <c r="B506" i="2"/>
  <c r="F505" i="2"/>
  <c r="D505" i="2"/>
  <c r="C505" i="2"/>
  <c r="B505" i="2"/>
  <c r="F504" i="2"/>
  <c r="D504" i="2"/>
  <c r="C504" i="2"/>
  <c r="B504" i="2"/>
  <c r="F503" i="2"/>
  <c r="D503" i="2"/>
  <c r="C503" i="2"/>
  <c r="B503" i="2"/>
  <c r="F502" i="2"/>
  <c r="D502" i="2"/>
  <c r="C502" i="2"/>
  <c r="B502" i="2"/>
  <c r="F501" i="2"/>
  <c r="D501" i="2"/>
  <c r="C501" i="2"/>
  <c r="B501" i="2"/>
  <c r="F500" i="2"/>
  <c r="D500" i="2"/>
  <c r="C500" i="2"/>
  <c r="B500" i="2"/>
  <c r="F499" i="2"/>
  <c r="D499" i="2"/>
  <c r="C499" i="2"/>
  <c r="B499" i="2"/>
  <c r="F498" i="2"/>
  <c r="D498" i="2"/>
  <c r="C498" i="2"/>
  <c r="B498" i="2"/>
  <c r="F497" i="2"/>
  <c r="D497" i="2"/>
  <c r="C497" i="2"/>
  <c r="B497" i="2"/>
  <c r="F496" i="2"/>
  <c r="D496" i="2"/>
  <c r="C496" i="2"/>
  <c r="B496" i="2"/>
  <c r="F495" i="2"/>
  <c r="D495" i="2"/>
  <c r="C495" i="2"/>
  <c r="B495" i="2"/>
  <c r="F494" i="2"/>
  <c r="D494" i="2"/>
  <c r="C494" i="2"/>
  <c r="B494" i="2"/>
  <c r="F493" i="2"/>
  <c r="D493" i="2"/>
  <c r="C493" i="2"/>
  <c r="B493" i="2"/>
  <c r="F492" i="2"/>
  <c r="D492" i="2"/>
  <c r="C492" i="2"/>
  <c r="B492" i="2"/>
  <c r="F491" i="2"/>
  <c r="D491" i="2"/>
  <c r="C491" i="2"/>
  <c r="B491" i="2"/>
  <c r="F490" i="2"/>
  <c r="D490" i="2"/>
  <c r="C490" i="2"/>
  <c r="B490" i="2"/>
  <c r="F489" i="2"/>
  <c r="D489" i="2"/>
  <c r="C489" i="2"/>
  <c r="B489" i="2"/>
  <c r="F488" i="2"/>
  <c r="D488" i="2"/>
  <c r="C488" i="2"/>
  <c r="B488" i="2"/>
  <c r="F487" i="2"/>
  <c r="D487" i="2"/>
  <c r="C487" i="2"/>
  <c r="B487" i="2"/>
  <c r="F486" i="2"/>
  <c r="D486" i="2"/>
  <c r="C486" i="2"/>
  <c r="B486" i="2"/>
  <c r="F485" i="2"/>
  <c r="D485" i="2"/>
  <c r="C485" i="2"/>
  <c r="B485" i="2"/>
  <c r="F484" i="2"/>
  <c r="D484" i="2"/>
  <c r="C484" i="2"/>
  <c r="B484" i="2"/>
  <c r="F483" i="2"/>
  <c r="D483" i="2"/>
  <c r="C483" i="2"/>
  <c r="B483" i="2"/>
  <c r="F482" i="2"/>
  <c r="D482" i="2"/>
  <c r="C482" i="2"/>
  <c r="B482" i="2"/>
  <c r="F481" i="2"/>
  <c r="D481" i="2"/>
  <c r="C481" i="2"/>
  <c r="B481" i="2"/>
  <c r="F480" i="2"/>
  <c r="D480" i="2"/>
  <c r="C480" i="2"/>
  <c r="B480" i="2"/>
  <c r="F479" i="2"/>
  <c r="D479" i="2"/>
  <c r="C479" i="2"/>
  <c r="B479" i="2"/>
  <c r="F478" i="2"/>
  <c r="D478" i="2"/>
  <c r="C478" i="2"/>
  <c r="B478" i="2"/>
  <c r="F477" i="2"/>
  <c r="D477" i="2"/>
  <c r="C477" i="2"/>
  <c r="B477" i="2"/>
  <c r="F476" i="2"/>
  <c r="D476" i="2"/>
  <c r="C476" i="2"/>
  <c r="B476" i="2"/>
  <c r="F475" i="2"/>
  <c r="D475" i="2"/>
  <c r="C475" i="2"/>
  <c r="B475" i="2"/>
  <c r="F474" i="2"/>
  <c r="D474" i="2"/>
  <c r="C474" i="2"/>
  <c r="B474" i="2"/>
  <c r="F473" i="2"/>
  <c r="D473" i="2"/>
  <c r="C473" i="2"/>
  <c r="B473" i="2"/>
  <c r="F472" i="2"/>
  <c r="D472" i="2"/>
  <c r="C472" i="2"/>
  <c r="B472" i="2"/>
  <c r="F471" i="2"/>
  <c r="D471" i="2"/>
  <c r="C471" i="2"/>
  <c r="B471" i="2"/>
  <c r="F470" i="2"/>
  <c r="D470" i="2"/>
  <c r="C470" i="2"/>
  <c r="B470" i="2"/>
  <c r="F469" i="2"/>
  <c r="D469" i="2"/>
  <c r="C469" i="2"/>
  <c r="B469" i="2"/>
  <c r="F468" i="2"/>
  <c r="D468" i="2"/>
  <c r="C468" i="2"/>
  <c r="B468" i="2"/>
  <c r="F467" i="2"/>
  <c r="D467" i="2"/>
  <c r="C467" i="2"/>
  <c r="B467" i="2"/>
  <c r="F466" i="2"/>
  <c r="D466" i="2"/>
  <c r="C466" i="2"/>
  <c r="B466" i="2"/>
  <c r="F465" i="2"/>
  <c r="D465" i="2"/>
  <c r="C465" i="2"/>
  <c r="B465" i="2"/>
  <c r="F464" i="2"/>
  <c r="D464" i="2"/>
  <c r="C464" i="2"/>
  <c r="B464" i="2"/>
  <c r="F463" i="2"/>
  <c r="D463" i="2"/>
  <c r="C463" i="2"/>
  <c r="B463" i="2"/>
  <c r="F462" i="2"/>
  <c r="D462" i="2"/>
  <c r="C462" i="2"/>
  <c r="B462" i="2"/>
  <c r="F461" i="2"/>
  <c r="D461" i="2"/>
  <c r="C461" i="2"/>
  <c r="B461" i="2"/>
  <c r="F460" i="2"/>
  <c r="D460" i="2"/>
  <c r="C460" i="2"/>
  <c r="B460" i="2"/>
  <c r="F459" i="2"/>
  <c r="D459" i="2"/>
  <c r="C459" i="2"/>
  <c r="B459" i="2"/>
  <c r="F458" i="2"/>
  <c r="D458" i="2"/>
  <c r="C458" i="2"/>
  <c r="B458" i="2"/>
  <c r="F457" i="2"/>
  <c r="D457" i="2"/>
  <c r="C457" i="2"/>
  <c r="B457" i="2"/>
  <c r="F456" i="2"/>
  <c r="D456" i="2"/>
  <c r="C456" i="2"/>
  <c r="B456" i="2"/>
  <c r="F455" i="2"/>
  <c r="D455" i="2"/>
  <c r="C455" i="2"/>
  <c r="B455" i="2"/>
  <c r="F454" i="2"/>
  <c r="D454" i="2"/>
  <c r="C454" i="2"/>
  <c r="B454" i="2"/>
  <c r="F453" i="2"/>
  <c r="D453" i="2"/>
  <c r="C453" i="2"/>
  <c r="B453" i="2"/>
  <c r="F452" i="2"/>
  <c r="D452" i="2"/>
  <c r="C452" i="2"/>
  <c r="B452" i="2"/>
  <c r="F451" i="2"/>
  <c r="D451" i="2"/>
  <c r="C451" i="2"/>
  <c r="B451" i="2"/>
  <c r="F450" i="2"/>
  <c r="D450" i="2"/>
  <c r="C450" i="2"/>
  <c r="B450" i="2"/>
  <c r="F449" i="2"/>
  <c r="D449" i="2"/>
  <c r="C449" i="2"/>
  <c r="B449" i="2"/>
  <c r="F448" i="2"/>
  <c r="D448" i="2"/>
  <c r="C448" i="2"/>
  <c r="B448" i="2"/>
  <c r="F447" i="2"/>
  <c r="D447" i="2"/>
  <c r="C447" i="2"/>
  <c r="B447" i="2"/>
  <c r="F446" i="2"/>
  <c r="D446" i="2"/>
  <c r="C446" i="2"/>
  <c r="B446" i="2"/>
  <c r="F445" i="2"/>
  <c r="D445" i="2"/>
  <c r="C445" i="2"/>
  <c r="B445" i="2"/>
  <c r="F444" i="2"/>
  <c r="D444" i="2"/>
  <c r="C444" i="2"/>
  <c r="B444" i="2"/>
  <c r="F443" i="2"/>
  <c r="D443" i="2"/>
  <c r="C443" i="2"/>
  <c r="B443" i="2"/>
  <c r="F442" i="2"/>
  <c r="D442" i="2"/>
  <c r="C442" i="2"/>
  <c r="B442" i="2"/>
  <c r="F441" i="2"/>
  <c r="D441" i="2"/>
  <c r="C441" i="2"/>
  <c r="B441" i="2"/>
  <c r="F440" i="2"/>
  <c r="D440" i="2"/>
  <c r="C440" i="2"/>
  <c r="B440" i="2"/>
  <c r="F439" i="2"/>
  <c r="D439" i="2"/>
  <c r="C439" i="2"/>
  <c r="B439" i="2"/>
  <c r="F438" i="2"/>
  <c r="D438" i="2"/>
  <c r="C438" i="2"/>
  <c r="B438" i="2"/>
  <c r="F437" i="2"/>
  <c r="D437" i="2"/>
  <c r="C437" i="2"/>
  <c r="B437" i="2"/>
  <c r="F436" i="2"/>
  <c r="D436" i="2"/>
  <c r="C436" i="2"/>
  <c r="B436" i="2"/>
  <c r="F435" i="2"/>
  <c r="D435" i="2"/>
  <c r="C435" i="2"/>
  <c r="B435" i="2"/>
  <c r="F434" i="2"/>
  <c r="D434" i="2"/>
  <c r="C434" i="2"/>
  <c r="B434" i="2"/>
  <c r="F433" i="2"/>
  <c r="D433" i="2"/>
  <c r="C433" i="2"/>
  <c r="B433" i="2"/>
  <c r="F432" i="2"/>
  <c r="D432" i="2"/>
  <c r="C432" i="2"/>
  <c r="B432" i="2"/>
  <c r="F431" i="2"/>
  <c r="D431" i="2"/>
  <c r="C431" i="2"/>
  <c r="B431" i="2"/>
  <c r="F430" i="2"/>
  <c r="D430" i="2"/>
  <c r="C430" i="2"/>
  <c r="B430" i="2"/>
  <c r="F429" i="2"/>
  <c r="D429" i="2"/>
  <c r="C429" i="2"/>
  <c r="B429" i="2"/>
  <c r="F428" i="2"/>
  <c r="D428" i="2"/>
  <c r="C428" i="2"/>
  <c r="B428" i="2"/>
  <c r="F427" i="2"/>
  <c r="D427" i="2"/>
  <c r="C427" i="2"/>
  <c r="B427" i="2"/>
  <c r="F426" i="2"/>
  <c r="D426" i="2"/>
  <c r="C426" i="2"/>
  <c r="B426" i="2"/>
  <c r="F425" i="2"/>
  <c r="D425" i="2"/>
  <c r="C425" i="2"/>
  <c r="B425" i="2"/>
  <c r="F424" i="2"/>
  <c r="D424" i="2"/>
  <c r="C424" i="2"/>
  <c r="B424" i="2"/>
  <c r="F423" i="2"/>
  <c r="D423" i="2"/>
  <c r="C423" i="2"/>
  <c r="B423" i="2"/>
  <c r="F422" i="2"/>
  <c r="D422" i="2"/>
  <c r="C422" i="2"/>
  <c r="B422" i="2"/>
  <c r="F421" i="2"/>
  <c r="D421" i="2"/>
  <c r="C421" i="2"/>
  <c r="B421" i="2"/>
  <c r="F420" i="2"/>
  <c r="D420" i="2"/>
  <c r="C420" i="2"/>
  <c r="B420" i="2"/>
  <c r="F419" i="2"/>
  <c r="D419" i="2"/>
  <c r="C419" i="2"/>
  <c r="B419" i="2"/>
  <c r="F418" i="2"/>
  <c r="D418" i="2"/>
  <c r="C418" i="2"/>
  <c r="B418" i="2"/>
  <c r="F417" i="2"/>
  <c r="D417" i="2"/>
  <c r="C417" i="2"/>
  <c r="B417" i="2"/>
  <c r="F416" i="2"/>
  <c r="D416" i="2"/>
  <c r="C416" i="2"/>
  <c r="B416" i="2"/>
  <c r="F415" i="2"/>
  <c r="D415" i="2"/>
  <c r="C415" i="2"/>
  <c r="B415" i="2"/>
  <c r="F414" i="2"/>
  <c r="D414" i="2"/>
  <c r="C414" i="2"/>
  <c r="B414" i="2"/>
  <c r="F413" i="2"/>
  <c r="D413" i="2"/>
  <c r="C413" i="2"/>
  <c r="B413" i="2"/>
  <c r="F412" i="2"/>
  <c r="D412" i="2"/>
  <c r="C412" i="2"/>
  <c r="B412" i="2"/>
  <c r="F411" i="2"/>
  <c r="D411" i="2"/>
  <c r="C411" i="2"/>
  <c r="B411" i="2"/>
  <c r="F410" i="2"/>
  <c r="D410" i="2"/>
  <c r="C410" i="2"/>
  <c r="B410" i="2"/>
  <c r="F409" i="2"/>
  <c r="D409" i="2"/>
  <c r="C409" i="2"/>
  <c r="B409" i="2"/>
  <c r="F408" i="2"/>
  <c r="D408" i="2"/>
  <c r="C408" i="2"/>
  <c r="B408" i="2"/>
  <c r="F407" i="2"/>
  <c r="D407" i="2"/>
  <c r="C407" i="2"/>
  <c r="B407" i="2"/>
  <c r="F406" i="2"/>
  <c r="D406" i="2"/>
  <c r="C406" i="2"/>
  <c r="B406" i="2"/>
  <c r="F405" i="2"/>
  <c r="D405" i="2"/>
  <c r="C405" i="2"/>
  <c r="B405" i="2"/>
  <c r="F404" i="2"/>
  <c r="D404" i="2"/>
  <c r="C404" i="2"/>
  <c r="B404" i="2"/>
  <c r="F403" i="2"/>
  <c r="D403" i="2"/>
  <c r="C403" i="2"/>
  <c r="B403" i="2"/>
  <c r="F402" i="2"/>
  <c r="D402" i="2"/>
  <c r="C402" i="2"/>
  <c r="B402" i="2"/>
  <c r="F401" i="2"/>
  <c r="D401" i="2"/>
  <c r="C401" i="2"/>
  <c r="B401" i="2"/>
  <c r="F400" i="2"/>
  <c r="D400" i="2"/>
  <c r="C400" i="2"/>
  <c r="B400" i="2"/>
  <c r="F399" i="2"/>
  <c r="D399" i="2"/>
  <c r="C399" i="2"/>
  <c r="B399" i="2"/>
  <c r="F398" i="2"/>
  <c r="D398" i="2"/>
  <c r="C398" i="2"/>
  <c r="B398" i="2"/>
  <c r="F397" i="2"/>
  <c r="D397" i="2"/>
  <c r="C397" i="2"/>
  <c r="B397" i="2"/>
  <c r="F396" i="2"/>
  <c r="D396" i="2"/>
  <c r="C396" i="2"/>
  <c r="B396" i="2"/>
  <c r="F395" i="2"/>
  <c r="D395" i="2"/>
  <c r="C395" i="2"/>
  <c r="B395" i="2"/>
  <c r="F394" i="2"/>
  <c r="D394" i="2"/>
  <c r="C394" i="2"/>
  <c r="B394" i="2"/>
  <c r="F393" i="2"/>
  <c r="D393" i="2"/>
  <c r="C393" i="2"/>
  <c r="B393" i="2"/>
  <c r="F392" i="2"/>
  <c r="D392" i="2"/>
  <c r="C392" i="2"/>
  <c r="B392" i="2"/>
  <c r="F391" i="2"/>
  <c r="D391" i="2"/>
  <c r="C391" i="2"/>
  <c r="B391" i="2"/>
  <c r="F390" i="2"/>
  <c r="D390" i="2"/>
  <c r="C390" i="2"/>
  <c r="B390" i="2"/>
  <c r="F389" i="2"/>
  <c r="D389" i="2"/>
  <c r="C389" i="2"/>
  <c r="B389" i="2"/>
  <c r="F388" i="2"/>
  <c r="D388" i="2"/>
  <c r="C388" i="2"/>
  <c r="B388" i="2"/>
  <c r="F387" i="2"/>
  <c r="D387" i="2"/>
  <c r="C387" i="2"/>
  <c r="B387" i="2"/>
  <c r="F386" i="2"/>
  <c r="D386" i="2"/>
  <c r="C386" i="2"/>
  <c r="B386" i="2"/>
  <c r="F385" i="2"/>
  <c r="D385" i="2"/>
  <c r="C385" i="2"/>
  <c r="B385" i="2"/>
  <c r="F384" i="2"/>
  <c r="D384" i="2"/>
  <c r="C384" i="2"/>
  <c r="B384" i="2"/>
  <c r="F383" i="2"/>
  <c r="D383" i="2"/>
  <c r="C383" i="2"/>
  <c r="B383" i="2"/>
  <c r="F382" i="2"/>
  <c r="D382" i="2"/>
  <c r="C382" i="2"/>
  <c r="B382" i="2"/>
  <c r="F381" i="2"/>
  <c r="D381" i="2"/>
  <c r="C381" i="2"/>
  <c r="B381" i="2"/>
  <c r="F380" i="2"/>
  <c r="D380" i="2"/>
  <c r="C380" i="2"/>
  <c r="B380" i="2"/>
  <c r="F379" i="2"/>
  <c r="D379" i="2"/>
  <c r="C379" i="2"/>
  <c r="B379" i="2"/>
  <c r="F378" i="2"/>
  <c r="D378" i="2"/>
  <c r="C378" i="2"/>
  <c r="B378" i="2"/>
  <c r="F377" i="2"/>
  <c r="D377" i="2"/>
  <c r="C377" i="2"/>
  <c r="B377" i="2"/>
  <c r="F376" i="2"/>
  <c r="D376" i="2"/>
  <c r="C376" i="2"/>
  <c r="B376" i="2"/>
  <c r="F375" i="2"/>
  <c r="D375" i="2"/>
  <c r="C375" i="2"/>
  <c r="B375" i="2"/>
  <c r="F374" i="2"/>
  <c r="D374" i="2"/>
  <c r="C374" i="2"/>
  <c r="B374" i="2"/>
  <c r="F373" i="2"/>
  <c r="D373" i="2"/>
  <c r="C373" i="2"/>
  <c r="B373" i="2"/>
  <c r="F372" i="2"/>
  <c r="D372" i="2"/>
  <c r="C372" i="2"/>
  <c r="B372" i="2"/>
  <c r="F371" i="2"/>
  <c r="D371" i="2"/>
  <c r="C371" i="2"/>
  <c r="B371" i="2"/>
  <c r="F370" i="2"/>
  <c r="D370" i="2"/>
  <c r="C370" i="2"/>
  <c r="B370" i="2"/>
  <c r="F369" i="2"/>
  <c r="D369" i="2"/>
  <c r="C369" i="2"/>
  <c r="B369" i="2"/>
  <c r="F368" i="2"/>
  <c r="D368" i="2"/>
  <c r="C368" i="2"/>
  <c r="B368" i="2"/>
  <c r="F367" i="2"/>
  <c r="D367" i="2"/>
  <c r="C367" i="2"/>
  <c r="B367" i="2"/>
  <c r="F366" i="2"/>
  <c r="D366" i="2"/>
  <c r="C366" i="2"/>
  <c r="B366" i="2"/>
  <c r="F365" i="2"/>
  <c r="D365" i="2"/>
  <c r="C365" i="2"/>
  <c r="B365" i="2"/>
  <c r="F364" i="2"/>
  <c r="D364" i="2"/>
  <c r="C364" i="2"/>
  <c r="B364" i="2"/>
  <c r="F363" i="2"/>
  <c r="D363" i="2"/>
  <c r="C363" i="2"/>
  <c r="B363" i="2"/>
  <c r="F362" i="2"/>
  <c r="D362" i="2"/>
  <c r="C362" i="2"/>
  <c r="B362" i="2"/>
  <c r="F361" i="2"/>
  <c r="D361" i="2"/>
  <c r="C361" i="2"/>
  <c r="B361" i="2"/>
  <c r="F360" i="2"/>
  <c r="D360" i="2"/>
  <c r="C360" i="2"/>
  <c r="B360" i="2"/>
  <c r="F359" i="2"/>
  <c r="D359" i="2"/>
  <c r="C359" i="2"/>
  <c r="B359" i="2"/>
  <c r="F358" i="2"/>
  <c r="D358" i="2"/>
  <c r="C358" i="2"/>
  <c r="B358" i="2"/>
  <c r="F357" i="2"/>
  <c r="D357" i="2"/>
  <c r="C357" i="2"/>
  <c r="B357" i="2"/>
  <c r="F356" i="2"/>
  <c r="D356" i="2"/>
  <c r="C356" i="2"/>
  <c r="B356" i="2"/>
  <c r="F355" i="2"/>
  <c r="D355" i="2"/>
  <c r="C355" i="2"/>
  <c r="B355" i="2"/>
  <c r="F354" i="2"/>
  <c r="D354" i="2"/>
  <c r="C354" i="2"/>
  <c r="B354" i="2"/>
  <c r="F353" i="2"/>
  <c r="D353" i="2"/>
  <c r="C353" i="2"/>
  <c r="B353" i="2"/>
  <c r="F352" i="2"/>
  <c r="D352" i="2"/>
  <c r="C352" i="2"/>
  <c r="B352" i="2"/>
  <c r="F351" i="2"/>
  <c r="D351" i="2"/>
  <c r="C351" i="2"/>
  <c r="B351" i="2"/>
  <c r="F350" i="2"/>
  <c r="D350" i="2"/>
  <c r="C350" i="2"/>
  <c r="B350" i="2"/>
  <c r="F349" i="2"/>
  <c r="D349" i="2"/>
  <c r="C349" i="2"/>
  <c r="B349" i="2"/>
  <c r="F348" i="2"/>
  <c r="D348" i="2"/>
  <c r="C348" i="2"/>
  <c r="B348" i="2"/>
  <c r="F347" i="2"/>
  <c r="D347" i="2"/>
  <c r="C347" i="2"/>
  <c r="B347" i="2"/>
  <c r="F346" i="2"/>
  <c r="D346" i="2"/>
  <c r="C346" i="2"/>
  <c r="B346" i="2"/>
  <c r="F345" i="2"/>
  <c r="D345" i="2"/>
  <c r="C345" i="2"/>
  <c r="B345" i="2"/>
  <c r="F344" i="2"/>
  <c r="D344" i="2"/>
  <c r="C344" i="2"/>
  <c r="B344" i="2"/>
  <c r="F343" i="2"/>
  <c r="D343" i="2"/>
  <c r="C343" i="2"/>
  <c r="B343" i="2"/>
  <c r="F342" i="2"/>
  <c r="D342" i="2"/>
  <c r="C342" i="2"/>
  <c r="B342" i="2"/>
  <c r="F341" i="2"/>
  <c r="D341" i="2"/>
  <c r="C341" i="2"/>
  <c r="B341" i="2"/>
  <c r="F340" i="2"/>
  <c r="D340" i="2"/>
  <c r="C340" i="2"/>
  <c r="B340" i="2"/>
  <c r="F339" i="2"/>
  <c r="D339" i="2"/>
  <c r="C339" i="2"/>
  <c r="B339" i="2"/>
  <c r="F338" i="2"/>
  <c r="D338" i="2"/>
  <c r="C338" i="2"/>
  <c r="B338" i="2"/>
  <c r="F337" i="2"/>
  <c r="D337" i="2"/>
  <c r="C337" i="2"/>
  <c r="B337" i="2"/>
  <c r="F336" i="2"/>
  <c r="D336" i="2"/>
  <c r="C336" i="2"/>
  <c r="B336" i="2"/>
  <c r="F335" i="2"/>
  <c r="D335" i="2"/>
  <c r="C335" i="2"/>
  <c r="B335" i="2"/>
  <c r="F334" i="2"/>
  <c r="D334" i="2"/>
  <c r="C334" i="2"/>
  <c r="B334" i="2"/>
  <c r="F333" i="2"/>
  <c r="D333" i="2"/>
  <c r="C333" i="2"/>
  <c r="B333" i="2"/>
  <c r="F332" i="2"/>
  <c r="D332" i="2"/>
  <c r="C332" i="2"/>
  <c r="B332" i="2"/>
  <c r="F331" i="2"/>
  <c r="D331" i="2"/>
  <c r="C331" i="2"/>
  <c r="B331" i="2"/>
  <c r="F330" i="2"/>
  <c r="D330" i="2"/>
  <c r="C330" i="2"/>
  <c r="B330" i="2"/>
  <c r="F329" i="2"/>
  <c r="D329" i="2"/>
  <c r="C329" i="2"/>
  <c r="B329" i="2"/>
  <c r="F328" i="2"/>
  <c r="D328" i="2"/>
  <c r="C328" i="2"/>
  <c r="B328" i="2"/>
  <c r="F327" i="2"/>
  <c r="D327" i="2"/>
  <c r="C327" i="2"/>
  <c r="B327" i="2"/>
  <c r="F326" i="2"/>
  <c r="D326" i="2"/>
  <c r="C326" i="2"/>
  <c r="B326" i="2"/>
  <c r="F325" i="2"/>
  <c r="D325" i="2"/>
  <c r="C325" i="2"/>
  <c r="B325" i="2"/>
  <c r="F324" i="2"/>
  <c r="D324" i="2"/>
  <c r="C324" i="2"/>
  <c r="B324" i="2"/>
  <c r="F323" i="2"/>
  <c r="D323" i="2"/>
  <c r="C323" i="2"/>
  <c r="B323" i="2"/>
  <c r="F322" i="2"/>
  <c r="D322" i="2"/>
  <c r="C322" i="2"/>
  <c r="B322" i="2"/>
  <c r="F321" i="2"/>
  <c r="D321" i="2"/>
  <c r="C321" i="2"/>
  <c r="B321" i="2"/>
  <c r="F320" i="2"/>
  <c r="D320" i="2"/>
  <c r="C320" i="2"/>
  <c r="B320" i="2"/>
  <c r="F319" i="2"/>
  <c r="D319" i="2"/>
  <c r="C319" i="2"/>
  <c r="B319" i="2"/>
  <c r="F318" i="2"/>
  <c r="D318" i="2"/>
  <c r="C318" i="2"/>
  <c r="B318" i="2"/>
  <c r="F317" i="2"/>
  <c r="D317" i="2"/>
  <c r="C317" i="2"/>
  <c r="B317" i="2"/>
  <c r="F316" i="2"/>
  <c r="D316" i="2"/>
  <c r="C316" i="2"/>
  <c r="B316" i="2"/>
  <c r="F315" i="2"/>
  <c r="D315" i="2"/>
  <c r="C315" i="2"/>
  <c r="B315" i="2"/>
  <c r="F314" i="2"/>
  <c r="D314" i="2"/>
  <c r="C314" i="2"/>
  <c r="B314" i="2"/>
  <c r="F313" i="2"/>
  <c r="D313" i="2"/>
  <c r="C313" i="2"/>
  <c r="B313" i="2"/>
  <c r="F312" i="2"/>
  <c r="D312" i="2"/>
  <c r="C312" i="2"/>
  <c r="B312" i="2"/>
  <c r="F311" i="2"/>
  <c r="D311" i="2"/>
  <c r="C311" i="2"/>
  <c r="B311" i="2"/>
  <c r="F310" i="2"/>
  <c r="D310" i="2"/>
  <c r="C310" i="2"/>
  <c r="B310" i="2"/>
  <c r="F309" i="2"/>
  <c r="D309" i="2"/>
  <c r="C309" i="2"/>
  <c r="B309" i="2"/>
  <c r="F308" i="2"/>
  <c r="D308" i="2"/>
  <c r="C308" i="2"/>
  <c r="B308" i="2"/>
  <c r="F307" i="2"/>
  <c r="D307" i="2"/>
  <c r="C307" i="2"/>
  <c r="B307" i="2"/>
  <c r="F306" i="2"/>
  <c r="D306" i="2"/>
  <c r="C306" i="2"/>
  <c r="B306" i="2"/>
  <c r="F305" i="2"/>
  <c r="D305" i="2"/>
  <c r="C305" i="2"/>
  <c r="B305" i="2"/>
  <c r="F304" i="2"/>
  <c r="D304" i="2"/>
  <c r="C304" i="2"/>
  <c r="B304" i="2"/>
  <c r="F303" i="2"/>
  <c r="D303" i="2"/>
  <c r="C303" i="2"/>
  <c r="B303" i="2"/>
  <c r="F302" i="2"/>
  <c r="D302" i="2"/>
  <c r="C302" i="2"/>
  <c r="B302" i="2"/>
  <c r="F301" i="2"/>
  <c r="D301" i="2"/>
  <c r="C301" i="2"/>
  <c r="B301" i="2"/>
  <c r="F300" i="2"/>
  <c r="D300" i="2"/>
  <c r="C300" i="2"/>
  <c r="B300" i="2"/>
  <c r="F299" i="2"/>
  <c r="D299" i="2"/>
  <c r="C299" i="2"/>
  <c r="B299" i="2"/>
  <c r="F298" i="2"/>
  <c r="D298" i="2"/>
  <c r="C298" i="2"/>
  <c r="B298" i="2"/>
  <c r="F297" i="2"/>
  <c r="D297" i="2"/>
  <c r="C297" i="2"/>
  <c r="B297" i="2"/>
  <c r="F296" i="2"/>
  <c r="D296" i="2"/>
  <c r="C296" i="2"/>
  <c r="B296" i="2"/>
  <c r="F295" i="2"/>
  <c r="D295" i="2"/>
  <c r="C295" i="2"/>
  <c r="B295" i="2"/>
  <c r="F294" i="2"/>
  <c r="D294" i="2"/>
  <c r="C294" i="2"/>
  <c r="B294" i="2"/>
  <c r="F293" i="2"/>
  <c r="D293" i="2"/>
  <c r="C293" i="2"/>
  <c r="B293" i="2"/>
  <c r="F292" i="2"/>
  <c r="D292" i="2"/>
  <c r="C292" i="2"/>
  <c r="B292" i="2"/>
  <c r="F291" i="2"/>
  <c r="D291" i="2"/>
  <c r="C291" i="2"/>
  <c r="B291" i="2"/>
  <c r="F290" i="2"/>
  <c r="D290" i="2"/>
  <c r="C290" i="2"/>
  <c r="B290" i="2"/>
  <c r="F289" i="2"/>
  <c r="D289" i="2"/>
  <c r="C289" i="2"/>
  <c r="B289" i="2"/>
  <c r="F288" i="2"/>
  <c r="D288" i="2"/>
  <c r="C288" i="2"/>
  <c r="B288" i="2"/>
  <c r="F287" i="2"/>
  <c r="D287" i="2"/>
  <c r="C287" i="2"/>
  <c r="B287" i="2"/>
  <c r="F286" i="2"/>
  <c r="D286" i="2"/>
  <c r="C286" i="2"/>
  <c r="B286" i="2"/>
  <c r="F285" i="2"/>
  <c r="D285" i="2"/>
  <c r="C285" i="2"/>
  <c r="B285" i="2"/>
  <c r="F284" i="2"/>
  <c r="D284" i="2"/>
  <c r="C284" i="2"/>
  <c r="B284" i="2"/>
  <c r="F283" i="2"/>
  <c r="D283" i="2"/>
  <c r="C283" i="2"/>
  <c r="B283" i="2"/>
  <c r="F282" i="2"/>
  <c r="D282" i="2"/>
  <c r="C282" i="2"/>
  <c r="B282" i="2"/>
  <c r="F281" i="2"/>
  <c r="D281" i="2"/>
  <c r="C281" i="2"/>
  <c r="B281" i="2"/>
  <c r="F280" i="2"/>
  <c r="D280" i="2"/>
  <c r="C280" i="2"/>
  <c r="B280" i="2"/>
  <c r="F279" i="2"/>
  <c r="D279" i="2"/>
  <c r="C279" i="2"/>
  <c r="B279" i="2"/>
  <c r="F278" i="2"/>
  <c r="D278" i="2"/>
  <c r="C278" i="2"/>
  <c r="B278" i="2"/>
  <c r="F277" i="2"/>
  <c r="D277" i="2"/>
  <c r="C277" i="2"/>
  <c r="B277" i="2"/>
  <c r="F276" i="2"/>
  <c r="D276" i="2"/>
  <c r="C276" i="2"/>
  <c r="B276" i="2"/>
  <c r="F275" i="2"/>
  <c r="D275" i="2"/>
  <c r="C275" i="2"/>
  <c r="B275" i="2"/>
  <c r="F274" i="2"/>
  <c r="D274" i="2"/>
  <c r="C274" i="2"/>
  <c r="B274" i="2"/>
  <c r="F273" i="2"/>
  <c r="D273" i="2"/>
  <c r="C273" i="2"/>
  <c r="B273" i="2"/>
  <c r="F272" i="2"/>
  <c r="D272" i="2"/>
  <c r="C272" i="2"/>
  <c r="B272" i="2"/>
  <c r="F271" i="2"/>
  <c r="D271" i="2"/>
  <c r="C271" i="2"/>
  <c r="B271" i="2"/>
  <c r="F270" i="2"/>
  <c r="D270" i="2"/>
  <c r="C270" i="2"/>
  <c r="B270" i="2"/>
  <c r="F269" i="2"/>
  <c r="D269" i="2"/>
  <c r="C269" i="2"/>
  <c r="B269" i="2"/>
  <c r="F268" i="2"/>
  <c r="D268" i="2"/>
  <c r="C268" i="2"/>
  <c r="B268" i="2"/>
  <c r="F267" i="2"/>
  <c r="D267" i="2"/>
  <c r="C267" i="2"/>
  <c r="B267" i="2"/>
  <c r="F266" i="2"/>
  <c r="D266" i="2"/>
  <c r="C266" i="2"/>
  <c r="B266" i="2"/>
  <c r="F265" i="2"/>
  <c r="D265" i="2"/>
  <c r="C265" i="2"/>
  <c r="B265" i="2"/>
  <c r="F264" i="2"/>
  <c r="D264" i="2"/>
  <c r="C264" i="2"/>
  <c r="B264" i="2"/>
  <c r="F263" i="2"/>
  <c r="D263" i="2"/>
  <c r="C263" i="2"/>
  <c r="B263" i="2"/>
  <c r="F262" i="2"/>
  <c r="D262" i="2"/>
  <c r="C262" i="2"/>
  <c r="B262" i="2"/>
  <c r="F261" i="2"/>
  <c r="D261" i="2"/>
  <c r="C261" i="2"/>
  <c r="B261" i="2"/>
  <c r="F260" i="2"/>
  <c r="D260" i="2"/>
  <c r="C260" i="2"/>
  <c r="B260" i="2"/>
  <c r="F259" i="2"/>
  <c r="D259" i="2"/>
  <c r="C259" i="2"/>
  <c r="B259" i="2"/>
  <c r="F258" i="2"/>
  <c r="D258" i="2"/>
  <c r="C258" i="2"/>
  <c r="B258" i="2"/>
  <c r="F257" i="2"/>
  <c r="D257" i="2"/>
  <c r="C257" i="2"/>
  <c r="B257" i="2"/>
  <c r="F256" i="2"/>
  <c r="D256" i="2"/>
  <c r="C256" i="2"/>
  <c r="B256" i="2"/>
  <c r="F255" i="2"/>
  <c r="D255" i="2"/>
  <c r="C255" i="2"/>
  <c r="B255" i="2"/>
  <c r="F254" i="2"/>
  <c r="D254" i="2"/>
  <c r="C254" i="2"/>
  <c r="B254" i="2"/>
  <c r="F253" i="2"/>
  <c r="D253" i="2"/>
  <c r="F252" i="2"/>
  <c r="D252" i="2"/>
  <c r="F251" i="2"/>
  <c r="D251" i="2"/>
  <c r="F250" i="2"/>
  <c r="D250" i="2"/>
  <c r="F249" i="2"/>
  <c r="D249" i="2"/>
  <c r="F248" i="2"/>
  <c r="D248" i="2"/>
  <c r="F247" i="2"/>
  <c r="D247" i="2"/>
  <c r="F246" i="2"/>
  <c r="D246" i="2"/>
  <c r="F245" i="2"/>
  <c r="D245" i="2"/>
  <c r="F244" i="2"/>
  <c r="D244" i="2"/>
  <c r="F243" i="2"/>
  <c r="D243" i="2"/>
  <c r="F242" i="2"/>
  <c r="D242" i="2"/>
  <c r="F241" i="2"/>
  <c r="D241" i="2"/>
  <c r="F240" i="2"/>
  <c r="D240" i="2"/>
  <c r="F239" i="2"/>
  <c r="D239" i="2"/>
  <c r="F238" i="2"/>
  <c r="D238" i="2"/>
  <c r="F237" i="2"/>
  <c r="D237" i="2"/>
  <c r="F236" i="2"/>
  <c r="D236" i="2"/>
  <c r="F235" i="2"/>
  <c r="D235" i="2"/>
  <c r="F234" i="2"/>
  <c r="D234" i="2"/>
  <c r="F233" i="2"/>
  <c r="D233" i="2"/>
  <c r="F232" i="2"/>
  <c r="D232" i="2"/>
  <c r="F231" i="2"/>
  <c r="D231" i="2"/>
  <c r="F230" i="2"/>
  <c r="D230" i="2"/>
  <c r="F229" i="2"/>
  <c r="D229" i="2"/>
  <c r="F228" i="2"/>
  <c r="D228" i="2"/>
  <c r="F227" i="2"/>
  <c r="D227" i="2"/>
  <c r="F226" i="2"/>
  <c r="D226" i="2"/>
  <c r="F225" i="2"/>
  <c r="D225" i="2"/>
  <c r="F224" i="2"/>
  <c r="D224" i="2"/>
  <c r="F223" i="2"/>
  <c r="D223" i="2"/>
  <c r="F222" i="2"/>
  <c r="D222" i="2"/>
  <c r="F221" i="2"/>
  <c r="D221" i="2"/>
  <c r="F220" i="2"/>
  <c r="D220" i="2"/>
  <c r="F219" i="2"/>
  <c r="D219" i="2"/>
  <c r="F218" i="2"/>
  <c r="D218" i="2"/>
  <c r="F217" i="2"/>
  <c r="D217" i="2"/>
  <c r="F216" i="2"/>
  <c r="D216" i="2"/>
  <c r="F215" i="2"/>
  <c r="D215" i="2"/>
  <c r="F214" i="2"/>
  <c r="D214" i="2"/>
  <c r="F213" i="2"/>
  <c r="D213" i="2"/>
  <c r="F212" i="2"/>
  <c r="D212" i="2"/>
  <c r="F211" i="2"/>
  <c r="D211" i="2"/>
  <c r="F210" i="2"/>
  <c r="D210" i="2"/>
  <c r="F209" i="2"/>
  <c r="D209" i="2"/>
  <c r="F208" i="2"/>
  <c r="D208" i="2"/>
  <c r="F207" i="2"/>
  <c r="D207" i="2"/>
  <c r="F206" i="2"/>
  <c r="D206" i="2"/>
  <c r="F205" i="2"/>
  <c r="D205" i="2"/>
  <c r="F204" i="2"/>
  <c r="D204" i="2"/>
  <c r="F203" i="2"/>
  <c r="D203" i="2"/>
  <c r="F202" i="2"/>
  <c r="D202" i="2"/>
  <c r="F201" i="2"/>
  <c r="D201" i="2"/>
  <c r="F200" i="2"/>
  <c r="D200" i="2"/>
  <c r="F199" i="2"/>
  <c r="D199" i="2"/>
  <c r="F198" i="2"/>
  <c r="D198" i="2"/>
  <c r="F197" i="2"/>
  <c r="D197" i="2"/>
  <c r="F196" i="2"/>
  <c r="D196" i="2"/>
  <c r="F195" i="2"/>
  <c r="D195" i="2"/>
  <c r="F194" i="2"/>
  <c r="D194" i="2"/>
  <c r="F193" i="2"/>
  <c r="D193" i="2"/>
  <c r="F192" i="2"/>
  <c r="D192" i="2"/>
  <c r="F191" i="2"/>
  <c r="D191" i="2"/>
  <c r="F190" i="2"/>
  <c r="D190" i="2"/>
  <c r="F189" i="2"/>
  <c r="D189" i="2"/>
  <c r="F188" i="2"/>
  <c r="D188" i="2"/>
  <c r="F187" i="2"/>
  <c r="D187" i="2"/>
  <c r="F186" i="2"/>
  <c r="D186" i="2"/>
  <c r="F185" i="2"/>
  <c r="D185" i="2"/>
  <c r="F184" i="2"/>
  <c r="D184" i="2"/>
  <c r="F183" i="2"/>
  <c r="D183" i="2"/>
  <c r="F182" i="2"/>
  <c r="D182" i="2"/>
  <c r="F181" i="2"/>
  <c r="D181" i="2"/>
  <c r="F180" i="2"/>
  <c r="D180" i="2"/>
  <c r="F179" i="2"/>
  <c r="D179" i="2"/>
  <c r="F178" i="2"/>
  <c r="D178" i="2"/>
  <c r="F177" i="2"/>
  <c r="D177" i="2"/>
  <c r="F176" i="2"/>
  <c r="D176" i="2"/>
  <c r="F175" i="2"/>
  <c r="D175" i="2"/>
  <c r="F174" i="2"/>
  <c r="D174" i="2"/>
  <c r="F173" i="2"/>
  <c r="D173" i="2"/>
  <c r="F172" i="2"/>
  <c r="D172" i="2"/>
  <c r="F171" i="2"/>
  <c r="D171" i="2"/>
  <c r="F170" i="2"/>
  <c r="D170" i="2"/>
  <c r="F169" i="2"/>
  <c r="D169" i="2"/>
  <c r="F168" i="2"/>
  <c r="D168" i="2"/>
  <c r="F167" i="2"/>
  <c r="D167" i="2"/>
  <c r="F166" i="2"/>
  <c r="D166" i="2"/>
  <c r="F165" i="2"/>
  <c r="D165" i="2"/>
  <c r="F164" i="2"/>
  <c r="D164" i="2"/>
  <c r="F163" i="2"/>
  <c r="D163" i="2"/>
  <c r="F162" i="2"/>
  <c r="D162" i="2"/>
  <c r="F161" i="2"/>
  <c r="D161" i="2"/>
  <c r="F160" i="2"/>
  <c r="D160" i="2"/>
  <c r="F159" i="2"/>
  <c r="D159" i="2"/>
  <c r="F158" i="2"/>
  <c r="D158" i="2"/>
  <c r="F157" i="2"/>
  <c r="D157" i="2"/>
  <c r="F156" i="2"/>
  <c r="D156" i="2"/>
  <c r="F155" i="2"/>
  <c r="D155" i="2"/>
  <c r="F154" i="2"/>
  <c r="D154" i="2"/>
  <c r="F153" i="2"/>
  <c r="D153" i="2"/>
  <c r="F152" i="2"/>
  <c r="D152" i="2"/>
  <c r="F151" i="2"/>
  <c r="D151" i="2"/>
  <c r="F150" i="2"/>
  <c r="D150" i="2"/>
  <c r="F149" i="2"/>
  <c r="D149" i="2"/>
  <c r="F148" i="2"/>
  <c r="D148" i="2"/>
  <c r="F147" i="2"/>
  <c r="D147" i="2"/>
  <c r="F146" i="2"/>
  <c r="D146" i="2"/>
  <c r="F145" i="2"/>
  <c r="D145" i="2"/>
  <c r="F144" i="2"/>
  <c r="D144" i="2"/>
  <c r="F143" i="2"/>
  <c r="D143" i="2"/>
  <c r="F142" i="2"/>
  <c r="D142" i="2"/>
  <c r="F141" i="2"/>
  <c r="D141" i="2"/>
  <c r="F140" i="2"/>
  <c r="D140" i="2"/>
  <c r="F139" i="2"/>
  <c r="D139" i="2"/>
  <c r="F138" i="2"/>
  <c r="D138" i="2"/>
  <c r="F137" i="2"/>
  <c r="D137" i="2"/>
  <c r="F136" i="2"/>
  <c r="D136" i="2"/>
  <c r="F135" i="2"/>
  <c r="D135" i="2"/>
  <c r="F134" i="2"/>
  <c r="D134" i="2"/>
  <c r="F133" i="2"/>
  <c r="D133" i="2"/>
  <c r="F132" i="2"/>
  <c r="D132" i="2"/>
  <c r="F131" i="2"/>
  <c r="D131" i="2"/>
  <c r="F130" i="2"/>
  <c r="D130" i="2"/>
  <c r="F129" i="2"/>
  <c r="D129" i="2"/>
  <c r="F128" i="2"/>
  <c r="D128" i="2"/>
  <c r="F127" i="2"/>
  <c r="D127" i="2"/>
  <c r="F126" i="2"/>
  <c r="D126" i="2"/>
  <c r="F125" i="2"/>
  <c r="D125" i="2"/>
  <c r="F124" i="2"/>
  <c r="D124" i="2"/>
  <c r="F123" i="2"/>
  <c r="D123" i="2"/>
  <c r="F122" i="2"/>
  <c r="D122" i="2"/>
  <c r="F121" i="2"/>
  <c r="D121" i="2"/>
  <c r="F120" i="2"/>
  <c r="D120" i="2"/>
  <c r="F119" i="2"/>
  <c r="D119" i="2"/>
  <c r="F118" i="2"/>
  <c r="D118" i="2"/>
  <c r="F117" i="2"/>
  <c r="D117" i="2"/>
  <c r="F116" i="2"/>
  <c r="D116" i="2"/>
  <c r="F115" i="2"/>
  <c r="D115" i="2"/>
  <c r="F114" i="2"/>
  <c r="D114" i="2"/>
  <c r="F113" i="2"/>
  <c r="D113" i="2"/>
  <c r="F112" i="2"/>
  <c r="D112" i="2"/>
  <c r="F111" i="2"/>
  <c r="D111" i="2"/>
  <c r="F110" i="2"/>
  <c r="D110" i="2"/>
  <c r="F109" i="2"/>
  <c r="D109" i="2"/>
  <c r="F108" i="2"/>
  <c r="D108" i="2"/>
  <c r="F107" i="2"/>
  <c r="D107" i="2"/>
  <c r="F106" i="2"/>
  <c r="D106" i="2"/>
  <c r="F105" i="2"/>
  <c r="D105" i="2"/>
  <c r="F104" i="2"/>
  <c r="D104" i="2"/>
  <c r="F103" i="2"/>
  <c r="D103" i="2"/>
  <c r="F102" i="2"/>
  <c r="D102" i="2"/>
  <c r="F101" i="2"/>
  <c r="D101" i="2"/>
  <c r="F100" i="2"/>
  <c r="D100" i="2"/>
  <c r="F99" i="2"/>
  <c r="D99" i="2"/>
  <c r="F98" i="2"/>
  <c r="D98" i="2"/>
  <c r="F97" i="2"/>
  <c r="D97" i="2"/>
  <c r="F96" i="2"/>
  <c r="D96" i="2"/>
  <c r="F95" i="2"/>
  <c r="D95" i="2"/>
  <c r="F94" i="2"/>
  <c r="D94" i="2"/>
  <c r="F93" i="2"/>
  <c r="D93" i="2"/>
  <c r="F92" i="2"/>
  <c r="D92" i="2"/>
  <c r="F91" i="2"/>
  <c r="D91" i="2"/>
  <c r="F90" i="2"/>
  <c r="D90" i="2"/>
  <c r="F89" i="2"/>
  <c r="D89" i="2"/>
  <c r="F88" i="2"/>
  <c r="D88" i="2"/>
  <c r="F87" i="2"/>
  <c r="D87" i="2"/>
  <c r="F86" i="2"/>
  <c r="D86" i="2"/>
  <c r="F85" i="2"/>
  <c r="D85" i="2"/>
  <c r="F84" i="2"/>
  <c r="D84" i="2"/>
  <c r="F83" i="2"/>
  <c r="D83" i="2"/>
  <c r="F82" i="2"/>
  <c r="D82" i="2"/>
  <c r="F81" i="2"/>
  <c r="D81" i="2"/>
  <c r="F80" i="2"/>
  <c r="D80" i="2"/>
  <c r="F79" i="2"/>
  <c r="D79" i="2"/>
  <c r="F78" i="2"/>
  <c r="D78" i="2"/>
  <c r="F77" i="2"/>
  <c r="D77" i="2"/>
  <c r="F76" i="2"/>
  <c r="D76" i="2"/>
  <c r="F75" i="2"/>
  <c r="D75" i="2"/>
  <c r="F74" i="2"/>
  <c r="D74" i="2"/>
  <c r="F73" i="2"/>
  <c r="D73" i="2"/>
  <c r="F72" i="2"/>
  <c r="D72" i="2"/>
  <c r="F71" i="2"/>
  <c r="D71" i="2"/>
  <c r="F70" i="2"/>
  <c r="D70" i="2"/>
  <c r="F69" i="2"/>
  <c r="D69" i="2"/>
  <c r="F68" i="2"/>
  <c r="D68" i="2"/>
  <c r="F67" i="2"/>
  <c r="D67" i="2"/>
  <c r="F66" i="2"/>
  <c r="D66" i="2"/>
  <c r="F65" i="2"/>
  <c r="D65" i="2"/>
  <c r="F64" i="2"/>
  <c r="D64" i="2"/>
  <c r="F63" i="2"/>
  <c r="D63" i="2"/>
  <c r="F62" i="2"/>
  <c r="D62" i="2"/>
  <c r="F61" i="2"/>
  <c r="D61" i="2"/>
  <c r="F60" i="2"/>
  <c r="D60" i="2"/>
  <c r="F59" i="2"/>
  <c r="D59" i="2"/>
  <c r="F58" i="2"/>
  <c r="D58" i="2"/>
  <c r="F57" i="2"/>
  <c r="D57" i="2"/>
  <c r="F56" i="2"/>
  <c r="D56" i="2"/>
  <c r="F55" i="2"/>
  <c r="D55" i="2"/>
  <c r="F54" i="2"/>
  <c r="D54" i="2"/>
  <c r="F53" i="2"/>
  <c r="D53" i="2"/>
  <c r="F52" i="2"/>
  <c r="D52" i="2"/>
  <c r="F51" i="2"/>
  <c r="D51" i="2"/>
  <c r="F50" i="2"/>
  <c r="D50" i="2"/>
  <c r="F49" i="2"/>
  <c r="D49" i="2"/>
  <c r="F48" i="2"/>
  <c r="D48" i="2"/>
  <c r="F47" i="2"/>
  <c r="D47" i="2"/>
  <c r="F46" i="2"/>
  <c r="D46" i="2"/>
  <c r="F45" i="2"/>
  <c r="D45" i="2"/>
  <c r="F44" i="2"/>
  <c r="D44" i="2"/>
  <c r="F43" i="2"/>
  <c r="D43" i="2"/>
  <c r="F42" i="2"/>
  <c r="D42" i="2"/>
  <c r="F41" i="2"/>
  <c r="D41" i="2"/>
  <c r="F40" i="2"/>
  <c r="D40" i="2"/>
  <c r="F39" i="2"/>
  <c r="D39" i="2"/>
  <c r="F38" i="2"/>
  <c r="D38" i="2"/>
  <c r="F37" i="2"/>
  <c r="D37" i="2"/>
  <c r="F36" i="2"/>
  <c r="D36" i="2"/>
  <c r="F35" i="2"/>
  <c r="D35" i="2"/>
  <c r="F34" i="2"/>
  <c r="D34" i="2"/>
  <c r="F33" i="2"/>
  <c r="D33" i="2"/>
  <c r="F32" i="2"/>
  <c r="D32" i="2"/>
  <c r="F31" i="2"/>
  <c r="D31" i="2"/>
  <c r="F30" i="2"/>
  <c r="D30" i="2"/>
  <c r="F29" i="2"/>
  <c r="D29" i="2"/>
  <c r="F28" i="2"/>
  <c r="D28" i="2"/>
  <c r="F27" i="2"/>
  <c r="D27" i="2"/>
  <c r="F26" i="2"/>
  <c r="D26" i="2"/>
  <c r="F25" i="2"/>
  <c r="D25" i="2"/>
  <c r="F24" i="2"/>
  <c r="D24" i="2"/>
  <c r="F23" i="2"/>
  <c r="D23" i="2"/>
  <c r="F22" i="2"/>
  <c r="D22" i="2"/>
  <c r="F21" i="2"/>
  <c r="D21" i="2"/>
  <c r="F20" i="2"/>
  <c r="D20" i="2"/>
  <c r="F19" i="2"/>
  <c r="D19" i="2"/>
  <c r="F18" i="2"/>
  <c r="D18" i="2"/>
  <c r="F17" i="2"/>
  <c r="D17" i="2"/>
  <c r="F16" i="2"/>
  <c r="D16" i="2"/>
  <c r="F15" i="2"/>
  <c r="D15" i="2"/>
  <c r="F14" i="2"/>
  <c r="D14" i="2"/>
  <c r="F13" i="2"/>
  <c r="D13" i="2"/>
  <c r="F12" i="2"/>
  <c r="D12" i="2"/>
  <c r="F11" i="2"/>
  <c r="D11" i="2"/>
  <c r="F10" i="2"/>
  <c r="D10" i="2"/>
  <c r="F9" i="2"/>
  <c r="D9" i="2"/>
  <c r="F8" i="2"/>
  <c r="D8" i="2"/>
  <c r="F7" i="2"/>
  <c r="D7" i="2"/>
  <c r="F6" i="2"/>
  <c r="D6" i="2"/>
  <c r="F5" i="2"/>
  <c r="D5" i="2"/>
  <c r="F4" i="2"/>
  <c r="D4" i="2"/>
  <c r="F3" i="2"/>
  <c r="D3" i="2"/>
  <c r="F2" i="2"/>
  <c r="D2" i="2"/>
  <c r="H166" i="5" l="1"/>
  <c r="E175" i="5"/>
  <c r="M344" i="4"/>
  <c r="F414" i="4"/>
  <c r="I412" i="4"/>
  <c r="M340" i="4"/>
  <c r="L346" i="4"/>
  <c r="M346" i="4" s="1"/>
  <c r="Q405" i="4"/>
  <c r="F1183" i="3"/>
  <c r="F1186" i="3"/>
  <c r="C1191" i="3"/>
  <c r="C1190" i="3"/>
  <c r="F1182" i="3"/>
  <c r="F1188" i="3"/>
  <c r="D1190" i="3"/>
  <c r="E1191" i="3"/>
  <c r="F1684" i="2"/>
  <c r="I1680" i="2"/>
</calcChain>
</file>

<file path=xl/sharedStrings.xml><?xml version="1.0" encoding="utf-8"?>
<sst xmlns="http://schemas.openxmlformats.org/spreadsheetml/2006/main" count="17911" uniqueCount="7646">
  <si>
    <t>row</t>
  </si>
  <si>
    <t>code1</t>
  </si>
  <si>
    <t>code2</t>
  </si>
  <si>
    <t>parameter</t>
  </si>
  <si>
    <t>Index</t>
  </si>
  <si>
    <t>Average</t>
  </si>
  <si>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</si>
  <si>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</si>
  <si>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</si>
  <si>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</si>
  <si>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</si>
  <si>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</si>
  <si>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</si>
  <si>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</si>
  <si>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</si>
  <si>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</si>
  <si>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</si>
  <si>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</si>
  <si>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</si>
  <si>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</si>
  <si>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</si>
  <si>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</si>
  <si>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</si>
  <si>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</si>
  <si>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</si>
  <si>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</si>
  <si>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</si>
  <si>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</si>
  <si>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</si>
  <si>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</si>
  <si>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</si>
  <si>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</si>
  <si>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</si>
  <si>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</si>
  <si>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</si>
  <si>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</si>
  <si>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</si>
  <si>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</si>
  <si>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</si>
  <si>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</si>
  <si>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</si>
  <si>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</si>
  <si>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</si>
  <si>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</si>
  <si>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</si>
  <si>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</si>
  <si>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</si>
  <si>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</si>
  <si>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</si>
  <si>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</si>
  <si>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</si>
  <si>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</si>
  <si>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</si>
  <si>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</si>
  <si>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</si>
  <si>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</si>
  <si>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CLD001</t>
  </si>
  <si>
    <t>CLD002</t>
  </si>
  <si>
    <t>CLD001_CLD002_Jaccard</t>
  </si>
  <si>
    <t>CLD001_CLD002_Levenshtein</t>
  </si>
  <si>
    <t>CLD001_CLD002_TFIDF</t>
  </si>
  <si>
    <t>CLD001_CLD002_BM25</t>
  </si>
  <si>
    <t>CLD001_CLD002_SBERT</t>
  </si>
  <si>
    <t>CLD001_CLD002_MEAN</t>
  </si>
  <si>
    <t>CLD001_CLD002_Weighted</t>
  </si>
  <si>
    <t>CLD003</t>
  </si>
  <si>
    <t>CLD002_CLD003_Jaccard</t>
  </si>
  <si>
    <t>CLD002_CLD003_Levenshtein</t>
  </si>
  <si>
    <t>CLD002_CLD003_TFIDF</t>
  </si>
  <si>
    <t>CLD002_CLD003_BM25</t>
  </si>
  <si>
    <t>CLD002_CLD003_SBERT</t>
  </si>
  <si>
    <t>CLD002_CLD003_MEAN</t>
  </si>
  <si>
    <t>CLD002_CLD003_Weighted</t>
  </si>
  <si>
    <t>CLD001_CLD003_Jaccard</t>
  </si>
  <si>
    <t>CLD001_CLD003_Levenshtein</t>
  </si>
  <si>
    <t>CLD001_CLD003_TFIDF</t>
  </si>
  <si>
    <t>CLD001_CLD003_BM25</t>
  </si>
  <si>
    <t>CLD001_CLD003_SBERT</t>
  </si>
  <si>
    <t>CLD001_CLD003_MEAN</t>
  </si>
  <si>
    <t>CLD001_CLD003_Weighted</t>
  </si>
  <si>
    <t>CLD051</t>
  </si>
  <si>
    <t>CLD003_CLD051_Jaccard</t>
  </si>
  <si>
    <t>CLD003_CLD051_Levenshtein</t>
  </si>
  <si>
    <t>CLD003_CLD051_TFIDF</t>
  </si>
  <si>
    <t>CLD003_CLD051_BM25</t>
  </si>
  <si>
    <t>CLD003_CLD051_SBERT</t>
  </si>
  <si>
    <t>CLD003_CLD051_MEAN</t>
  </si>
  <si>
    <t>CLD003_CLD051_Weighted</t>
  </si>
  <si>
    <t>CLD002_CLD051_Jaccard</t>
  </si>
  <si>
    <t>CLD002_CLD051_Levenshtein</t>
  </si>
  <si>
    <t>CLD002_CLD051_TFIDF</t>
  </si>
  <si>
    <t>CLD002_CLD051_BM25</t>
  </si>
  <si>
    <t>CLD002_CLD051_SBERT</t>
  </si>
  <si>
    <t>CLD002_CLD051_MEAN</t>
  </si>
  <si>
    <t>CLD002_CLD051_Weighted</t>
  </si>
  <si>
    <t>CLD001_CLD051_Jaccard</t>
  </si>
  <si>
    <t>CLD001_CLD051_Levenshtein</t>
  </si>
  <si>
    <t>CLD001_CLD051_TFIDF</t>
  </si>
  <si>
    <t>CLD001_CLD051_BM25</t>
  </si>
  <si>
    <t>CLD001_CLD051_SBERT</t>
  </si>
  <si>
    <t>CLD001_CLD051_MEAN</t>
  </si>
  <si>
    <t>CLD001_CLD051_Weighted</t>
  </si>
  <si>
    <t>CLD052</t>
  </si>
  <si>
    <t>CLD051_CLD052_Jaccard</t>
  </si>
  <si>
    <t>CLD051_CLD052_Levenshtein</t>
  </si>
  <si>
    <t>CLD051_CLD052_TFIDF</t>
  </si>
  <si>
    <t>CLD051_CLD052_BM25</t>
  </si>
  <si>
    <t>CLD051_CLD052_SBERT</t>
  </si>
  <si>
    <t>CLD051_CLD052_MEAN</t>
  </si>
  <si>
    <t>CLD051_CLD052_Weighted</t>
  </si>
  <si>
    <t>CLD003_CLD052_Jaccard</t>
  </si>
  <si>
    <t>CLD003_CLD052_Levenshtein</t>
  </si>
  <si>
    <t>CLD003_CLD052_TFIDF</t>
  </si>
  <si>
    <t>CLD003_CLD052_BM25</t>
  </si>
  <si>
    <t>CLD003_CLD052_SBERT</t>
  </si>
  <si>
    <t>CLD003_CLD052_MEAN</t>
  </si>
  <si>
    <t>CLD003_CLD052_Weighted</t>
  </si>
  <si>
    <t>CLD002_CLD052_Jaccard</t>
  </si>
  <si>
    <t>CLD002_CLD052_Levenshtein</t>
  </si>
  <si>
    <t>CLD002_CLD052_TFIDF</t>
  </si>
  <si>
    <t>CLD002_CLD052_BM25</t>
  </si>
  <si>
    <t>CLD002_CLD052_SBERT</t>
  </si>
  <si>
    <t>CLD002_CLD052_MEAN</t>
  </si>
  <si>
    <t>CLD002_CLD052_Weighted</t>
  </si>
  <si>
    <t>CLD001_CLD052_Jaccard</t>
  </si>
  <si>
    <t>CLD001_CLD052_Levenshtein</t>
  </si>
  <si>
    <t>CLD001_CLD052_TFIDF</t>
  </si>
  <si>
    <t>CLD001_CLD052_BM25</t>
  </si>
  <si>
    <t>CLD001_CLD052_SBERT</t>
  </si>
  <si>
    <t>CLD001_CLD052_MEAN</t>
  </si>
  <si>
    <t>CLD001_CLD052_Weighted</t>
  </si>
  <si>
    <t>CLD053</t>
  </si>
  <si>
    <t>CLD052_CLD053_Jaccard</t>
  </si>
  <si>
    <t>CLD052_CLD053_Levenshtein</t>
  </si>
  <si>
    <t>CLD052_CLD053_TFIDF</t>
  </si>
  <si>
    <t>CLD052_CLD053_BM25</t>
  </si>
  <si>
    <t>CLD052_CLD053_SBERT</t>
  </si>
  <si>
    <t>CLD052_CLD053_MEAN</t>
  </si>
  <si>
    <t>CLD052_CLD053_Weighted</t>
  </si>
  <si>
    <t>CLD051_CLD053_Jaccard</t>
  </si>
  <si>
    <t>CLD051_CLD053_Levenshtein</t>
  </si>
  <si>
    <t>CLD051_CLD053_TFIDF</t>
  </si>
  <si>
    <t>CLD051_CLD053_BM25</t>
  </si>
  <si>
    <t>CLD051_CLD053_SBERT</t>
  </si>
  <si>
    <t>CLD051_CLD053_MEAN</t>
  </si>
  <si>
    <t>CLD051_CLD053_Weighted</t>
  </si>
  <si>
    <t>CLD003_CLD053_Jaccard</t>
  </si>
  <si>
    <t>CLD003_CLD053_Levenshtein</t>
  </si>
  <si>
    <t>CLD003_CLD053_TFIDF</t>
  </si>
  <si>
    <t>CLD003_CLD053_BM25</t>
  </si>
  <si>
    <t>CLD003_CLD053_SBERT</t>
  </si>
  <si>
    <t>CLD003_CLD053_MEAN</t>
  </si>
  <si>
    <t>CLD003_CLD053_Weighted</t>
  </si>
  <si>
    <t>CLD002_CLD053_Jaccard</t>
  </si>
  <si>
    <t>CLD002_CLD053_Levenshtein</t>
  </si>
  <si>
    <t>CLD002_CLD053_TFIDF</t>
  </si>
  <si>
    <t>CLD002_CLD053_BM25</t>
  </si>
  <si>
    <t>CLD002_CLD053_SBERT</t>
  </si>
  <si>
    <t>CLD002_CLD053_MEAN</t>
  </si>
  <si>
    <t>CLD002_CLD053_Weighted</t>
  </si>
  <si>
    <t>CLD001_CLD053_Jaccard</t>
  </si>
  <si>
    <t>CLD001_CLD053_Levenshtein</t>
  </si>
  <si>
    <t>CLD001_CLD053_TFIDF</t>
  </si>
  <si>
    <t>CLD001_CLD053_BM25</t>
  </si>
  <si>
    <t>CLD001_CLD053_SBERT</t>
  </si>
  <si>
    <t>CLD001_CLD053_MEAN</t>
  </si>
  <si>
    <t>CLD001_CLD053_Weighted</t>
  </si>
  <si>
    <t>CLD091</t>
  </si>
  <si>
    <t>CLD053_CLD091_Jaccard</t>
  </si>
  <si>
    <t>CLD053_CLD091_Levenshtein</t>
  </si>
  <si>
    <t>CLD053_CLD091_TFIDF</t>
  </si>
  <si>
    <t>CLD053_CLD091_BM25</t>
  </si>
  <si>
    <t>CLD053_CLD091_SBERT</t>
  </si>
  <si>
    <t>CLD053_CLD091_MEAN</t>
  </si>
  <si>
    <t>CLD053_CLD091_Weighted</t>
  </si>
  <si>
    <t>CLD052_CLD091_Jaccard</t>
  </si>
  <si>
    <t>CLD052_CLD091_Levenshtein</t>
  </si>
  <si>
    <t>CLD052_CLD091_TFIDF</t>
  </si>
  <si>
    <t>CLD052_CLD091_BM25</t>
  </si>
  <si>
    <t>CLD052_CLD091_SBERT</t>
  </si>
  <si>
    <t>CLD052_CLD091_MEAN</t>
  </si>
  <si>
    <t>CLD052_CLD091_Weighted</t>
  </si>
  <si>
    <t>CLD051_CLD091_Jaccard</t>
  </si>
  <si>
    <t>CLD051_CLD091_Levenshtein</t>
  </si>
  <si>
    <t>CLD051_CLD091_TFIDF</t>
  </si>
  <si>
    <t>CLD051_CLD091_BM25</t>
  </si>
  <si>
    <t>CLD051_CLD091_SBERT</t>
  </si>
  <si>
    <t>CLD051_CLD091_MEAN</t>
  </si>
  <si>
    <t>CLD051_CLD091_Weighted</t>
  </si>
  <si>
    <t>CLD003_CLD091_Jaccard</t>
  </si>
  <si>
    <t>CLD003_CLD091_Levenshtein</t>
  </si>
  <si>
    <t>CLD003_CLD091_TFIDF</t>
  </si>
  <si>
    <t>CLD003_CLD091_BM25</t>
  </si>
  <si>
    <t>CLD003_CLD091_SBERT</t>
  </si>
  <si>
    <t>CLD003_CLD091_MEAN</t>
  </si>
  <si>
    <t>CLD003_CLD091_Weighted</t>
  </si>
  <si>
    <t>CLD002_CLD091_Jaccard</t>
  </si>
  <si>
    <t>CLD002_CLD091_Levenshtein</t>
  </si>
  <si>
    <t>CLD002_CLD091_TFIDF</t>
  </si>
  <si>
    <t>CLD002_CLD091_BM25</t>
  </si>
  <si>
    <t>CLD002_CLD091_SBERT</t>
  </si>
  <si>
    <t>CLD002_CLD091_MEAN</t>
  </si>
  <si>
    <t>CLD002_CLD091_Weighted</t>
  </si>
  <si>
    <t>CLD001_CLD091_Jaccard</t>
  </si>
  <si>
    <t>CLD001_CLD091_Levenshtein</t>
  </si>
  <si>
    <t>CLD001_CLD091_TFIDF</t>
  </si>
  <si>
    <t>CLD001_CLD091_BM25</t>
  </si>
  <si>
    <t>CLD001_CLD091_SBERT</t>
  </si>
  <si>
    <t>CLD001_CLD091_MEAN</t>
  </si>
  <si>
    <t>CLD001_CLD091_Weighted</t>
  </si>
  <si>
    <t>CLD092</t>
  </si>
  <si>
    <t>CLD091_CLD092_Jaccard</t>
  </si>
  <si>
    <t>CLD091_CLD092_Levenshtein</t>
  </si>
  <si>
    <t>CLD091_CLD092_TFIDF</t>
  </si>
  <si>
    <t>CLD091_CLD092_BM25</t>
  </si>
  <si>
    <t>CLD091_CLD092_SBERT</t>
  </si>
  <si>
    <t>CLD091_CLD092_MEAN</t>
  </si>
  <si>
    <t>CLD091_CLD092_Weighted</t>
  </si>
  <si>
    <t>CLD053_CLD092_Jaccard</t>
  </si>
  <si>
    <t>CLD053_CLD092_Levenshtein</t>
  </si>
  <si>
    <t>CLD053_CLD092_TFIDF</t>
  </si>
  <si>
    <t>CLD053_CLD092_BM25</t>
  </si>
  <si>
    <t>CLD053_CLD092_SBERT</t>
  </si>
  <si>
    <t>CLD053_CLD092_MEAN</t>
  </si>
  <si>
    <t>CLD053_CLD092_Weighted</t>
  </si>
  <si>
    <t>CLD052_CLD092_Jaccard</t>
  </si>
  <si>
    <t>CLD052_CLD092_Levenshtein</t>
  </si>
  <si>
    <t>CLD052_CLD092_TFIDF</t>
  </si>
  <si>
    <t>CLD052_CLD092_BM25</t>
  </si>
  <si>
    <t>CLD052_CLD092_SBERT</t>
  </si>
  <si>
    <t>CLD052_CLD092_MEAN</t>
  </si>
  <si>
    <t>CLD052_CLD092_Weighted</t>
  </si>
  <si>
    <t>CLD051_CLD092_Jaccard</t>
  </si>
  <si>
    <t>CLD051_CLD092_Levenshtein</t>
  </si>
  <si>
    <t>CLD051_CLD092_TFIDF</t>
  </si>
  <si>
    <t>CLD051_CLD092_BM25</t>
  </si>
  <si>
    <t>CLD051_CLD092_SBERT</t>
  </si>
  <si>
    <t>CLD051_CLD092_MEAN</t>
  </si>
  <si>
    <t>CLD051_CLD092_Weighted</t>
  </si>
  <si>
    <t>CLD003_CLD092_Jaccard</t>
  </si>
  <si>
    <t>CLD003_CLD092_Levenshtein</t>
  </si>
  <si>
    <t>CLD003_CLD092_TFIDF</t>
  </si>
  <si>
    <t>CLD003_CLD092_BM25</t>
  </si>
  <si>
    <t>CLD003_CLD092_SBERT</t>
  </si>
  <si>
    <t>CLD003_CLD092_MEAN</t>
  </si>
  <si>
    <t>CLD003_CLD092_Weighted</t>
  </si>
  <si>
    <t>CLD002_CLD092_Jaccard</t>
  </si>
  <si>
    <t>CLD002_CLD092_Levenshtein</t>
  </si>
  <si>
    <t>CLD002_CLD092_TFIDF</t>
  </si>
  <si>
    <t>CLD002_CLD092_BM25</t>
  </si>
  <si>
    <t>CLD002_CLD092_SBERT</t>
  </si>
  <si>
    <t>CLD002_CLD092_MEAN</t>
  </si>
  <si>
    <t>CLD002_CLD092_Weighted</t>
  </si>
  <si>
    <t>CLD001_CLD092_Jaccard</t>
  </si>
  <si>
    <t>CLD001_CLD092_Levenshtein</t>
  </si>
  <si>
    <t>CLD001_CLD092_TFIDF</t>
  </si>
  <si>
    <t>CLD001_CLD092_BM25</t>
  </si>
  <si>
    <t>CLD001_CLD092_SBERT</t>
  </si>
  <si>
    <t>CLD001_CLD092_MEAN</t>
  </si>
  <si>
    <t>CLD001_CLD092_Weighted</t>
  </si>
  <si>
    <t>CLD093</t>
  </si>
  <si>
    <t>CLD092_CLD093_Jaccard</t>
  </si>
  <si>
    <t>CLD092_CLD093_Levenshtein</t>
  </si>
  <si>
    <t>CLD092_CLD093_TFIDF</t>
  </si>
  <si>
    <t>CLD092_CLD093_BM25</t>
  </si>
  <si>
    <t>CLD092_CLD093_SBERT</t>
  </si>
  <si>
    <t>CLD092_CLD093_MEAN</t>
  </si>
  <si>
    <t>CLD092_CLD093_Weighted</t>
  </si>
  <si>
    <t>CLD091_CLD093_Jaccard</t>
  </si>
  <si>
    <t>CLD091_CLD093_Levenshtein</t>
  </si>
  <si>
    <t>CLD091_CLD093_TFIDF</t>
  </si>
  <si>
    <t>CLD091_CLD093_BM25</t>
  </si>
  <si>
    <t>CLD091_CLD093_SBERT</t>
  </si>
  <si>
    <t>CLD091_CLD093_MEAN</t>
  </si>
  <si>
    <t>CLD091_CLD093_Weighted</t>
  </si>
  <si>
    <t>CLD053_CLD093_Jaccard</t>
  </si>
  <si>
    <t>CLD053_CLD093_Levenshtein</t>
  </si>
  <si>
    <t>CLD053_CLD093_TFIDF</t>
  </si>
  <si>
    <t>CLD053_CLD093_BM25</t>
  </si>
  <si>
    <t>CLD053_CLD093_SBERT</t>
  </si>
  <si>
    <t>CLD053_CLD093_MEAN</t>
  </si>
  <si>
    <t>CLD053_CLD093_Weighted</t>
  </si>
  <si>
    <t>CLD052_CLD093_Jaccard</t>
  </si>
  <si>
    <t>CLD052_CLD093_Levenshtein</t>
  </si>
  <si>
    <t>CLD052_CLD093_TFIDF</t>
  </si>
  <si>
    <t>CLD052_CLD093_BM25</t>
  </si>
  <si>
    <t>CLD052_CLD093_SBERT</t>
  </si>
  <si>
    <t>CLD052_CLD093_MEAN</t>
  </si>
  <si>
    <t>CLD052_CLD093_Weighted</t>
  </si>
  <si>
    <t>CLD051_CLD093_Jaccard</t>
  </si>
  <si>
    <t>CLD051_CLD093_Levenshtein</t>
  </si>
  <si>
    <t>CLD051_CLD093_TFIDF</t>
  </si>
  <si>
    <t>CLD051_CLD093_BM25</t>
  </si>
  <si>
    <t>CLD051_CLD093_SBERT</t>
  </si>
  <si>
    <t>CLD051_CLD093_MEAN</t>
  </si>
  <si>
    <t>CLD051_CLD093_Weighted</t>
  </si>
  <si>
    <t>CLD003_CLD093_Jaccard</t>
  </si>
  <si>
    <t>CLD003_CLD093_Levenshtein</t>
  </si>
  <si>
    <t>CLD003_CLD093_TFIDF</t>
  </si>
  <si>
    <t>CLD003_CLD093_BM25</t>
  </si>
  <si>
    <t>CLD003_CLD093_SBERT</t>
  </si>
  <si>
    <t>CLD003_CLD093_MEAN</t>
  </si>
  <si>
    <t>CLD003_CLD093_Weighted</t>
  </si>
  <si>
    <t>CLD002_CLD093_Jaccard</t>
  </si>
  <si>
    <t>CLD002_CLD093_Levenshtein</t>
  </si>
  <si>
    <t>CLD002_CLD093_TFIDF</t>
  </si>
  <si>
    <t>CLD002_CLD093_BM25</t>
  </si>
  <si>
    <t>CLD002_CLD093_SBERT</t>
  </si>
  <si>
    <t>CLD002_CLD093_MEAN</t>
  </si>
  <si>
    <t>CLD002_CLD093_Weighted</t>
  </si>
  <si>
    <t>CLD001_CLD093_Jaccard</t>
  </si>
  <si>
    <t>CLD001_CLD093_Levenshtein</t>
  </si>
  <si>
    <t>CLD001_CLD093_TFIDF</t>
  </si>
  <si>
    <t>CLD001_CLD093_BM25</t>
  </si>
  <si>
    <t>CLD001_CLD093_SBERT</t>
  </si>
  <si>
    <t>CLD001_CLD093_MEAN</t>
  </si>
  <si>
    <t>CLD001_CLD093_Weighted</t>
  </si>
  <si>
    <t>CLM091_CLM002_Jaccard</t>
  </si>
  <si>
    <t>CLM091_CLM002_Levenshtein</t>
  </si>
  <si>
    <t>CLM091_CLM002_TFIDF</t>
  </si>
  <si>
    <t>CLM091_CLM002_BM25</t>
  </si>
  <si>
    <t>CLM091_CLM002_SBERT</t>
  </si>
  <si>
    <t>CLM091_CLM002_MEAN</t>
  </si>
  <si>
    <t>CLM091_CLM002_Weighted</t>
  </si>
  <si>
    <t>CLM051_CLM002_Jaccard</t>
  </si>
  <si>
    <t>CLM051_CLM002_Levenshtein</t>
  </si>
  <si>
    <t>CLM051_CLM002_TFIDF</t>
  </si>
  <si>
    <t>CLM051_CLM002_BM25</t>
  </si>
  <si>
    <t>CLM051_CLM002_SBERT</t>
  </si>
  <si>
    <t>CLM051_CLM002_MEAN</t>
  </si>
  <si>
    <t>CLM051_CLM002_Weighted</t>
  </si>
  <si>
    <t>CLM001_CLM002_Jaccard</t>
  </si>
  <si>
    <t>CLM001_CLM002_Levenshtein</t>
  </si>
  <si>
    <t>CLM001_CLM002_TFIDF</t>
  </si>
  <si>
    <t>CLM001_CLM002_BM25</t>
  </si>
  <si>
    <t>CLM001_CLM002_SBERT</t>
  </si>
  <si>
    <t>CLM001_CLM002_MEAN</t>
  </si>
  <si>
    <t>CLM001_CLM002_Weighted</t>
  </si>
  <si>
    <t>CLM092_CLM003_Jaccard</t>
  </si>
  <si>
    <t>CLM092_CLM003_Levenshtein</t>
  </si>
  <si>
    <t>CLM092_CLM003_TFIDF</t>
  </si>
  <si>
    <t>CLM092_CLM003_BM25</t>
  </si>
  <si>
    <t>CLM092_CLM003_SBERT</t>
  </si>
  <si>
    <t>CLM092_CLM003_MEAN</t>
  </si>
  <si>
    <t>CLM092_CLM003_Weighted</t>
  </si>
  <si>
    <t>CLM091_CLM003_Jaccard</t>
  </si>
  <si>
    <t>CLM091_CLM003_Levenshtein</t>
  </si>
  <si>
    <t>CLM091_CLM003_TFIDF</t>
  </si>
  <si>
    <t>CLM091_CLM003_BM25</t>
  </si>
  <si>
    <t>CLM091_CLM003_SBERT</t>
  </si>
  <si>
    <t>CLM091_CLM003_MEAN</t>
  </si>
  <si>
    <t>CLM091_CLM003_Weighted</t>
  </si>
  <si>
    <t>CLM052_CLM003_Jaccard</t>
  </si>
  <si>
    <t>CLM052_CLM003_Levenshtein</t>
  </si>
  <si>
    <t>CLM052_CLM003_TFIDF</t>
  </si>
  <si>
    <t>CLM052_CLM003_BM25</t>
  </si>
  <si>
    <t>CLM052_CLM003_SBERT</t>
  </si>
  <si>
    <t>CLM052_CLM003_MEAN</t>
  </si>
  <si>
    <t>CLM052_CLM003_Weighted</t>
  </si>
  <si>
    <t>CLM051_CLM003_Jaccard</t>
  </si>
  <si>
    <t>CLM051_CLM003_Levenshtein</t>
  </si>
  <si>
    <t>CLM051_CLM003_TFIDF</t>
  </si>
  <si>
    <t>CLM051_CLM003_BM25</t>
  </si>
  <si>
    <t>CLM051_CLM003_SBERT</t>
  </si>
  <si>
    <t>CLM051_CLM003_MEAN</t>
  </si>
  <si>
    <t>CLM051_CLM003_Weighted</t>
  </si>
  <si>
    <t>CLM002_CLM003_Jaccard</t>
  </si>
  <si>
    <t>CLM002_CLM003_Levenshtein</t>
  </si>
  <si>
    <t>CLM002_CLM003_TFIDF</t>
  </si>
  <si>
    <t>CLM002_CLM003_BM25</t>
  </si>
  <si>
    <t>CLM002_CLM003_SBERT</t>
  </si>
  <si>
    <t>CLM002_CLM003_MEAN</t>
  </si>
  <si>
    <t>CLM002_CLM003_Weighted</t>
  </si>
  <si>
    <t>CLM001_CLM003_Jaccard</t>
  </si>
  <si>
    <t>CLM001_CLM003_Levenshtein</t>
  </si>
  <si>
    <t>CLM001_CLM003_TFIDF</t>
  </si>
  <si>
    <t>CLM001_CLM003_BM25</t>
  </si>
  <si>
    <t>CLM001_CLM003_SBERT</t>
  </si>
  <si>
    <t>CLM001_CLM003_MEAN</t>
  </si>
  <si>
    <t>CLM001_CLM003_Weighted</t>
  </si>
  <si>
    <t>CLM001_CLM051_Jaccard</t>
  </si>
  <si>
    <t>CLM001_CLM051_Levenshtein</t>
  </si>
  <si>
    <t>CLM001_CLM051_TFIDF</t>
  </si>
  <si>
    <t>CLM001_CLM051_BM25</t>
  </si>
  <si>
    <t>CLM001_CLM051_SBERT</t>
  </si>
  <si>
    <t>CLM001_CLM051_MEAN</t>
  </si>
  <si>
    <t>CLM001_CLM051_Weighted</t>
  </si>
  <si>
    <t>CLM091_CLM052_Jaccard</t>
  </si>
  <si>
    <t>CLM091_CLM052_Levenshtein</t>
  </si>
  <si>
    <t>CLM091_CLM052_TFIDF</t>
  </si>
  <si>
    <t>CLM091_CLM052_BM25</t>
  </si>
  <si>
    <t>CLM091_CLM052_SBERT</t>
  </si>
  <si>
    <t>CLM091_CLM052_MEAN</t>
  </si>
  <si>
    <t>CLM091_CLM052_Weighted</t>
  </si>
  <si>
    <t>CLM051_CLM052_Jaccard</t>
  </si>
  <si>
    <t>CLM051_CLM052_Levenshtein</t>
  </si>
  <si>
    <t>CLM051_CLM052_TFIDF</t>
  </si>
  <si>
    <t>CLM051_CLM052_BM25</t>
  </si>
  <si>
    <t>CLM051_CLM052_SBERT</t>
  </si>
  <si>
    <t>CLM051_CLM052_MEAN</t>
  </si>
  <si>
    <t>CLM051_CLM052_Weighted</t>
  </si>
  <si>
    <t>CLM002_CLM052_Jaccard</t>
  </si>
  <si>
    <t>CLM002_CLM052_Levenshtein</t>
  </si>
  <si>
    <t>CLM002_CLM052_TFIDF</t>
  </si>
  <si>
    <t>CLM002_CLM052_BM25</t>
  </si>
  <si>
    <t>CLM002_CLM052_SBERT</t>
  </si>
  <si>
    <t>CLM002_CLM052_MEAN</t>
  </si>
  <si>
    <t>CLM002_CLM052_Weighted</t>
  </si>
  <si>
    <t>CLM001_CLM052_Jaccard</t>
  </si>
  <si>
    <t>CLM001_CLM052_Levenshtein</t>
  </si>
  <si>
    <t>CLM001_CLM052_TFIDF</t>
  </si>
  <si>
    <t>CLM001_CLM052_BM25</t>
  </si>
  <si>
    <t>CLM001_CLM052_SBERT</t>
  </si>
  <si>
    <t>CLM001_CLM052_MEAN</t>
  </si>
  <si>
    <t>CLM001_CLM052_Weighted</t>
  </si>
  <si>
    <t>CLM092_CLM053_Jaccard</t>
  </si>
  <si>
    <t>CLM092_CLM053_Levenshtein</t>
  </si>
  <si>
    <t>CLM092_CLM053_TFIDF</t>
  </si>
  <si>
    <t>CLM092_CLM053_BM25</t>
  </si>
  <si>
    <t>CLM092_CLM053_SBERT</t>
  </si>
  <si>
    <t>CLM092_CLM053_MEAN</t>
  </si>
  <si>
    <t>CLM092_CLM053_Weighted</t>
  </si>
  <si>
    <t>CLM091_CLM053_Jaccard</t>
  </si>
  <si>
    <t>CLM091_CLM053_Levenshtein</t>
  </si>
  <si>
    <t>CLM091_CLM053_TFIDF</t>
  </si>
  <si>
    <t>CLM091_CLM053_BM25</t>
  </si>
  <si>
    <t>CLM091_CLM053_SBERT</t>
  </si>
  <si>
    <t>CLM091_CLM053_MEAN</t>
  </si>
  <si>
    <t>CLM091_CLM053_Weighted</t>
  </si>
  <si>
    <t>CLM052_CLM053_Jaccard</t>
  </si>
  <si>
    <t>CLM052_CLM053_Levenshtein</t>
  </si>
  <si>
    <t>CLM052_CLM053_TFIDF</t>
  </si>
  <si>
    <t>CLM052_CLM053_BM25</t>
  </si>
  <si>
    <t>CLM052_CLM053_SBERT</t>
  </si>
  <si>
    <t>CLM052_CLM053_MEAN</t>
  </si>
  <si>
    <t>CLM052_CLM053_Weighted</t>
  </si>
  <si>
    <t>CLM051_CLM053_Jaccard</t>
  </si>
  <si>
    <t>CLM051_CLM053_Levenshtein</t>
  </si>
  <si>
    <t>CLM051_CLM053_TFIDF</t>
  </si>
  <si>
    <t>CLM051_CLM053_BM25</t>
  </si>
  <si>
    <t>CLM051_CLM053_SBERT</t>
  </si>
  <si>
    <t>CLM051_CLM053_MEAN</t>
  </si>
  <si>
    <t>CLM051_CLM053_Weighted</t>
  </si>
  <si>
    <t>CLM003_CLM053_Jaccard</t>
  </si>
  <si>
    <t>CLM003_CLM053_Levenshtein</t>
  </si>
  <si>
    <t>CLM003_CLM053_TFIDF</t>
  </si>
  <si>
    <t>CLM003_CLM053_BM25</t>
  </si>
  <si>
    <t>CLM003_CLM053_SBERT</t>
  </si>
  <si>
    <t>CLM003_CLM053_MEAN</t>
  </si>
  <si>
    <t>CLM003_CLM053_Weighted</t>
  </si>
  <si>
    <t>CLM002_CLM053_Jaccard</t>
  </si>
  <si>
    <t>CLM002_CLM053_Levenshtein</t>
  </si>
  <si>
    <t>CLM002_CLM053_TFIDF</t>
  </si>
  <si>
    <t>CLM002_CLM053_BM25</t>
  </si>
  <si>
    <t>CLM002_CLM053_SBERT</t>
  </si>
  <si>
    <t>CLM002_CLM053_MEAN</t>
  </si>
  <si>
    <t>CLM002_CLM053_Weighted</t>
  </si>
  <si>
    <t>CLM001_CLM053_Jaccard</t>
  </si>
  <si>
    <t>CLM001_CLM053_Levenshtein</t>
  </si>
  <si>
    <t>CLM001_CLM053_TFIDF</t>
  </si>
  <si>
    <t>CLM001_CLM053_BM25</t>
  </si>
  <si>
    <t>CLM001_CLM053_SBERT</t>
  </si>
  <si>
    <t>CLM001_CLM053_MEAN</t>
  </si>
  <si>
    <t>CLM001_CLM053_Weighted</t>
  </si>
  <si>
    <t>CLM051_CLM091_Jaccard</t>
  </si>
  <si>
    <t>CLM051_CLM091_Levenshtein</t>
  </si>
  <si>
    <t>CLM051_CLM091_TFIDF</t>
  </si>
  <si>
    <t>CLM051_CLM091_BM25</t>
  </si>
  <si>
    <t>CLM051_CLM091_SBERT</t>
  </si>
  <si>
    <t>CLM051_CLM091_MEAN</t>
  </si>
  <si>
    <t>CLM051_CLM091_Weighted</t>
  </si>
  <si>
    <t>CLM001_CLM091_Jaccard</t>
  </si>
  <si>
    <t>CLM001_CLM091_Levenshtein</t>
  </si>
  <si>
    <t>CLM001_CLM091_TFIDF</t>
  </si>
  <si>
    <t>CLM001_CLM091_BM25</t>
  </si>
  <si>
    <t>CLM001_CLM091_SBERT</t>
  </si>
  <si>
    <t>CLM001_CLM091_MEAN</t>
  </si>
  <si>
    <t>CLM001_CLM091_Weighted</t>
  </si>
  <si>
    <t>CLM091_CLM092_Jaccard</t>
  </si>
  <si>
    <t>CLM091_CLM092_Levenshtein</t>
  </si>
  <si>
    <t>CLM091_CLM092_TFIDF</t>
  </si>
  <si>
    <t>CLM091_CLM092_BM25</t>
  </si>
  <si>
    <t>CLM091_CLM092_SBERT</t>
  </si>
  <si>
    <t>CLM091_CLM092_MEAN</t>
  </si>
  <si>
    <t>CLM091_CLM092_Weighted</t>
  </si>
  <si>
    <t>CLM052_CLM092_Jaccard</t>
  </si>
  <si>
    <t>CLM052_CLM092_Levenshtein</t>
  </si>
  <si>
    <t>CLM052_CLM092_TFIDF</t>
  </si>
  <si>
    <t>CLM052_CLM092_BM25</t>
  </si>
  <si>
    <t>CLM052_CLM092_SBERT</t>
  </si>
  <si>
    <t>CLM052_CLM092_MEAN</t>
  </si>
  <si>
    <t>CLM052_CLM092_Weighted</t>
  </si>
  <si>
    <t>CLM051_CLM092_Jaccard</t>
  </si>
  <si>
    <t>CLM051_CLM092_Levenshtein</t>
  </si>
  <si>
    <t>CLM051_CLM092_TFIDF</t>
  </si>
  <si>
    <t>CLM051_CLM092_BM25</t>
  </si>
  <si>
    <t>CLM051_CLM092_SBERT</t>
  </si>
  <si>
    <t>CLM051_CLM092_MEAN</t>
  </si>
  <si>
    <t>CLM051_CLM092_Weighted</t>
  </si>
  <si>
    <t>CLM002_CLM092_Jaccard</t>
  </si>
  <si>
    <t>CLM002_CLM092_Levenshtein</t>
  </si>
  <si>
    <t>CLM002_CLM092_TFIDF</t>
  </si>
  <si>
    <t>CLM002_CLM092_BM25</t>
  </si>
  <si>
    <t>CLM002_CLM092_SBERT</t>
  </si>
  <si>
    <t>CLM002_CLM092_MEAN</t>
  </si>
  <si>
    <t>CLM002_CLM092_Weighted</t>
  </si>
  <si>
    <t>CLM001_CLM092_Jaccard</t>
  </si>
  <si>
    <t>CLM001_CLM092_Levenshtein</t>
  </si>
  <si>
    <t>CLM001_CLM092_TFIDF</t>
  </si>
  <si>
    <t>CLM001_CLM092_BM25</t>
  </si>
  <si>
    <t>CLM001_CLM092_SBERT</t>
  </si>
  <si>
    <t>CLM001_CLM092_MEAN</t>
  </si>
  <si>
    <t>CLM001_CLM092_Weighted</t>
  </si>
  <si>
    <t>CLM092_CLM093_Jaccard</t>
  </si>
  <si>
    <t>CLM092_CLM093_Levenshtein</t>
  </si>
  <si>
    <t>CLM092_CLM093_TFIDF</t>
  </si>
  <si>
    <t>CLM092_CLM093_BM25</t>
  </si>
  <si>
    <t>CLM092_CLM093_SBERT</t>
  </si>
  <si>
    <t>CLM092_CLM093_MEAN</t>
  </si>
  <si>
    <t>CLM092_CLM093_Weighted</t>
  </si>
  <si>
    <t>CLM091_CLM093_Jaccard</t>
  </si>
  <si>
    <t>CLM091_CLM093_Levenshtein</t>
  </si>
  <si>
    <t>CLM091_CLM093_TFIDF</t>
  </si>
  <si>
    <t>CLM091_CLM093_BM25</t>
  </si>
  <si>
    <t>CLM091_CLM093_SBERT</t>
  </si>
  <si>
    <t>CLM091_CLM093_MEAN</t>
  </si>
  <si>
    <t>CLM091_CLM093_Weighted</t>
  </si>
  <si>
    <t>CLM053_CLM093_Jaccard</t>
  </si>
  <si>
    <t>CLM053_CLM093_Levenshtein</t>
  </si>
  <si>
    <t>CLM053_CLM093_TFIDF</t>
  </si>
  <si>
    <t>CLM053_CLM093_BM25</t>
  </si>
  <si>
    <t>CLM053_CLM093_SBERT</t>
  </si>
  <si>
    <t>CLM053_CLM093_MEAN</t>
  </si>
  <si>
    <t>CLM053_CLM093_Weighted</t>
  </si>
  <si>
    <t>CLM052_CLM093_Jaccard</t>
  </si>
  <si>
    <t>CLM052_CLM093_Levenshtein</t>
  </si>
  <si>
    <t>CLM052_CLM093_TFIDF</t>
  </si>
  <si>
    <t>CLM052_CLM093_BM25</t>
  </si>
  <si>
    <t>CLM052_CLM093_SBERT</t>
  </si>
  <si>
    <t>CLM052_CLM093_MEAN</t>
  </si>
  <si>
    <t>CLM052_CLM093_Weighted</t>
  </si>
  <si>
    <t>CLM051_CLM093_Jaccard</t>
  </si>
  <si>
    <t>CLM051_CLM093_Levenshtein</t>
  </si>
  <si>
    <t>CLM051_CLM093_TFIDF</t>
  </si>
  <si>
    <t>CLM051_CLM093_BM25</t>
  </si>
  <si>
    <t>CLM051_CLM093_SBERT</t>
  </si>
  <si>
    <t>CLM051_CLM093_MEAN</t>
  </si>
  <si>
    <t>CLM051_CLM093_Weighted</t>
  </si>
  <si>
    <t>CLM003_CLM093_Jaccard</t>
  </si>
  <si>
    <t>CLM003_CLM093_Levenshtein</t>
  </si>
  <si>
    <t>CLM003_CLM093_TFIDF</t>
  </si>
  <si>
    <t>CLM003_CLM093_BM25</t>
  </si>
  <si>
    <t>CLM003_CLM093_SBERT</t>
  </si>
  <si>
    <t>CLM003_CLM093_MEAN</t>
  </si>
  <si>
    <t>CLM003_CLM093_Weighted</t>
  </si>
  <si>
    <t>CLM002_CLM093_Jaccard</t>
  </si>
  <si>
    <t>CLM002_CLM093_Levenshtein</t>
  </si>
  <si>
    <t>CLM002_CLM093_TFIDF</t>
  </si>
  <si>
    <t>CLM002_CLM093_BM25</t>
  </si>
  <si>
    <t>CLM002_CLM093_SBERT</t>
  </si>
  <si>
    <t>CLM002_CLM093_MEAN</t>
  </si>
  <si>
    <t>CLM002_CLM093_Weighted</t>
  </si>
  <si>
    <t>CLM001_CLM093_Jaccard</t>
  </si>
  <si>
    <t>CLM001_CLM093_Levenshtein</t>
  </si>
  <si>
    <t>CLM001_CLM093_TFIDF</t>
  </si>
  <si>
    <t>CLM001_CLM093_BM25</t>
  </si>
  <si>
    <t>CLM001_CLM093_SBERT</t>
  </si>
  <si>
    <t>CLM001_CLM093_MEAN</t>
  </si>
  <si>
    <t>CLM001_CLM093_Weighted</t>
  </si>
  <si>
    <t>DPM091_DPM002_Jaccard</t>
  </si>
  <si>
    <t>DPM091_DPM002_Levenshtein</t>
  </si>
  <si>
    <t>DPM091_DPM002_TFIDF</t>
  </si>
  <si>
    <t>DPM091_DPM002_BM25</t>
  </si>
  <si>
    <t>DPM091_DPM002_SBERT</t>
  </si>
  <si>
    <t>DPM091_DPM002_MEAN</t>
  </si>
  <si>
    <t>DPM091_DPM002_Weighted</t>
  </si>
  <si>
    <t>DPM051_DPM002_Jaccard</t>
  </si>
  <si>
    <t>DPM051_DPM002_Levenshtein</t>
  </si>
  <si>
    <t>DPM051_DPM002_TFIDF</t>
  </si>
  <si>
    <t>DPM051_DPM002_BM25</t>
  </si>
  <si>
    <t>DPM051_DPM002_SBERT</t>
  </si>
  <si>
    <t>DPM051_DPM002_MEAN</t>
  </si>
  <si>
    <t>DPM051_DPM002_Weighted</t>
  </si>
  <si>
    <t>DPM001_DPM002_Jaccard</t>
  </si>
  <si>
    <t>DPM001_DPM002_Levenshtein</t>
  </si>
  <si>
    <t>DPM001_DPM002_TFIDF</t>
  </si>
  <si>
    <t>DPM001_DPM002_BM25</t>
  </si>
  <si>
    <t>DPM001_DPM002_SBERT</t>
  </si>
  <si>
    <t>DPM001_DPM002_MEAN</t>
  </si>
  <si>
    <t>DPM001_DPM002_Weighted</t>
  </si>
  <si>
    <t>DPM092_DPM003_Jaccard</t>
  </si>
  <si>
    <t>DPM092_DPM003_Levenshtein</t>
  </si>
  <si>
    <t>DPM092_DPM003_TFIDF</t>
  </si>
  <si>
    <t>DPM092_DPM003_BM25</t>
  </si>
  <si>
    <t>DPM092_DPM003_SBERT</t>
  </si>
  <si>
    <t>DPM092_DPM003_MEAN</t>
  </si>
  <si>
    <t>DPM092_DPM003_Weighted</t>
  </si>
  <si>
    <t>DPM091_DPM003_Jaccard</t>
  </si>
  <si>
    <t>DPM091_DPM003_Levenshtein</t>
  </si>
  <si>
    <t>DPM091_DPM003_TFIDF</t>
  </si>
  <si>
    <t>DPM091_DPM003_BM25</t>
  </si>
  <si>
    <t>DPM091_DPM003_SBERT</t>
  </si>
  <si>
    <t>DPM091_DPM003_MEAN</t>
  </si>
  <si>
    <t>DPM091_DPM003_Weighted</t>
  </si>
  <si>
    <t>DPM052_DPM003_Jaccard</t>
  </si>
  <si>
    <t>DPM052_DPM003_Levenshtein</t>
  </si>
  <si>
    <t>DPM052_DPM003_TFIDF</t>
  </si>
  <si>
    <t>DPM052_DPM003_BM25</t>
  </si>
  <si>
    <t>DPM052_DPM003_SBERT</t>
  </si>
  <si>
    <t>DPM052_DPM003_MEAN</t>
  </si>
  <si>
    <t>DPM052_DPM003_Weighted</t>
  </si>
  <si>
    <t>DPM051_DPM003_Jaccard</t>
  </si>
  <si>
    <t>DPM051_DPM003_Levenshtein</t>
  </si>
  <si>
    <t>DPM051_DPM003_TFIDF</t>
  </si>
  <si>
    <t>DPM051_DPM003_BM25</t>
  </si>
  <si>
    <t>DPM051_DPM003_SBERT</t>
  </si>
  <si>
    <t>DPM051_DPM003_MEAN</t>
  </si>
  <si>
    <t>DPM051_DPM003_Weighted</t>
  </si>
  <si>
    <t>DPM002_DPM003_Jaccard</t>
  </si>
  <si>
    <t>DPM002_DPM003_Levenshtein</t>
  </si>
  <si>
    <t>DPM002_DPM003_TFIDF</t>
  </si>
  <si>
    <t>DPM002_DPM003_BM25</t>
  </si>
  <si>
    <t>DPM002_DPM003_SBERT</t>
  </si>
  <si>
    <t>DPM002_DPM003_MEAN</t>
  </si>
  <si>
    <t>DPM002_DPM003_Weighted</t>
  </si>
  <si>
    <t>DPM001_DPM003_Jaccard</t>
  </si>
  <si>
    <t>DPM001_DPM003_Levenshtein</t>
  </si>
  <si>
    <t>DPM001_DPM003_TFIDF</t>
  </si>
  <si>
    <t>DPM001_DPM003_BM25</t>
  </si>
  <si>
    <t>DPM001_DPM003_SBERT</t>
  </si>
  <si>
    <t>DPM001_DPM003_MEAN</t>
  </si>
  <si>
    <t>DPM001_DPM003_Weighted</t>
  </si>
  <si>
    <t>DPM001_DPM051_Jaccard</t>
  </si>
  <si>
    <t>DPM001_DPM051_Levenshtein</t>
  </si>
  <si>
    <t>DPM001_DPM051_TFIDF</t>
  </si>
  <si>
    <t>DPM001_DPM051_BM25</t>
  </si>
  <si>
    <t>DPM001_DPM051_SBERT</t>
  </si>
  <si>
    <t>DPM001_DPM051_MEAN</t>
  </si>
  <si>
    <t>DPM001_DPM051_Weighted</t>
  </si>
  <si>
    <t>DPM091_DPM052_Jaccard</t>
  </si>
  <si>
    <t>DPM091_DPM052_Levenshtein</t>
  </si>
  <si>
    <t>DPM091_DPM052_TFIDF</t>
  </si>
  <si>
    <t>DPM091_DPM052_BM25</t>
  </si>
  <si>
    <t>DPM091_DPM052_SBERT</t>
  </si>
  <si>
    <t>DPM091_DPM052_MEAN</t>
  </si>
  <si>
    <t>DPM091_DPM052_Weighted</t>
  </si>
  <si>
    <t>DPM051_DPM052_Jaccard</t>
  </si>
  <si>
    <t>DPM051_DPM052_Levenshtein</t>
  </si>
  <si>
    <t>DPM051_DPM052_TFIDF</t>
  </si>
  <si>
    <t>DPM051_DPM052_BM25</t>
  </si>
  <si>
    <t>DPM051_DPM052_SBERT</t>
  </si>
  <si>
    <t>DPM051_DPM052_MEAN</t>
  </si>
  <si>
    <t>DPM051_DPM052_Weighted</t>
  </si>
  <si>
    <t>DPM002_DPM052_Jaccard</t>
  </si>
  <si>
    <t>DPM002_DPM052_Levenshtein</t>
  </si>
  <si>
    <t>DPM002_DPM052_TFIDF</t>
  </si>
  <si>
    <t>DPM002_DPM052_BM25</t>
  </si>
  <si>
    <t>DPM002_DPM052_SBERT</t>
  </si>
  <si>
    <t>DPM002_DPM052_MEAN</t>
  </si>
  <si>
    <t>DPM002_DPM052_Weighted</t>
  </si>
  <si>
    <t>DPM001_DPM052_Jaccard</t>
  </si>
  <si>
    <t>DPM001_DPM052_Levenshtein</t>
  </si>
  <si>
    <t>DPM001_DPM052_TFIDF</t>
  </si>
  <si>
    <t>DPM001_DPM052_BM25</t>
  </si>
  <si>
    <t>DPM001_DPM052_SBERT</t>
  </si>
  <si>
    <t>DPM001_DPM052_MEAN</t>
  </si>
  <si>
    <t>DPM001_DPM052_Weighted</t>
  </si>
  <si>
    <t>DPM092_DPM053_Jaccard</t>
  </si>
  <si>
    <t>DPM092_DPM053_Levenshtein</t>
  </si>
  <si>
    <t>DPM092_DPM053_TFIDF</t>
  </si>
  <si>
    <t>DPM092_DPM053_BM25</t>
  </si>
  <si>
    <t>DPM092_DPM053_SBERT</t>
  </si>
  <si>
    <t>DPM092_DPM053_MEAN</t>
  </si>
  <si>
    <t>DPM092_DPM053_Weighted</t>
  </si>
  <si>
    <t>DPM091_DPM053_Jaccard</t>
  </si>
  <si>
    <t>DPM091_DPM053_Levenshtein</t>
  </si>
  <si>
    <t>DPM091_DPM053_TFIDF</t>
  </si>
  <si>
    <t>DPM091_DPM053_BM25</t>
  </si>
  <si>
    <t>DPM091_DPM053_SBERT</t>
  </si>
  <si>
    <t>DPM091_DPM053_MEAN</t>
  </si>
  <si>
    <t>DPM091_DPM053_Weighted</t>
  </si>
  <si>
    <t>DPM052_DPM053_Jaccard</t>
  </si>
  <si>
    <t>DPM052_DPM053_Levenshtein</t>
  </si>
  <si>
    <t>DPM052_DPM053_TFIDF</t>
  </si>
  <si>
    <t>DPM052_DPM053_BM25</t>
  </si>
  <si>
    <t>DPM052_DPM053_SBERT</t>
  </si>
  <si>
    <t>DPM052_DPM053_MEAN</t>
  </si>
  <si>
    <t>DPM052_DPM053_Weighted</t>
  </si>
  <si>
    <t>DPM051_DPM053_Jaccard</t>
  </si>
  <si>
    <t>DPM051_DPM053_Levenshtein</t>
  </si>
  <si>
    <t>DPM051_DPM053_TFIDF</t>
  </si>
  <si>
    <t>DPM051_DPM053_BM25</t>
  </si>
  <si>
    <t>DPM051_DPM053_SBERT</t>
  </si>
  <si>
    <t>DPM051_DPM053_MEAN</t>
  </si>
  <si>
    <t>DPM051_DPM053_Weighted</t>
  </si>
  <si>
    <t>DPM003_DPM053_Jaccard</t>
  </si>
  <si>
    <t>DPM003_DPM053_Levenshtein</t>
  </si>
  <si>
    <t>DPM003_DPM053_TFIDF</t>
  </si>
  <si>
    <t>DPM003_DPM053_BM25</t>
  </si>
  <si>
    <t>DPM003_DPM053_SBERT</t>
  </si>
  <si>
    <t>DPM003_DPM053_MEAN</t>
  </si>
  <si>
    <t>DPM003_DPM053_Weighted</t>
  </si>
  <si>
    <t>DPM002_DPM053_Jaccard</t>
  </si>
  <si>
    <t>DPM002_DPM053_Levenshtein</t>
  </si>
  <si>
    <t>DPM002_DPM053_TFIDF</t>
  </si>
  <si>
    <t>DPM002_DPM053_BM25</t>
  </si>
  <si>
    <t>DPM002_DPM053_SBERT</t>
  </si>
  <si>
    <t>DPM002_DPM053_MEAN</t>
  </si>
  <si>
    <t>DPM002_DPM053_Weighted</t>
  </si>
  <si>
    <t>DPM001_DPM053_Jaccard</t>
  </si>
  <si>
    <t>DPM001_DPM053_Levenshtein</t>
  </si>
  <si>
    <t>DPM001_DPM053_TFIDF</t>
  </si>
  <si>
    <t>DPM001_DPM053_BM25</t>
  </si>
  <si>
    <t>DPM001_DPM053_SBERT</t>
  </si>
  <si>
    <t>DPM001_DPM053_MEAN</t>
  </si>
  <si>
    <t>DPM001_DPM053_Weighted</t>
  </si>
  <si>
    <t>DPM051_DPM091_Jaccard</t>
  </si>
  <si>
    <t>DPM051_DPM091_Levenshtein</t>
  </si>
  <si>
    <t>DPM051_DPM091_TFIDF</t>
  </si>
  <si>
    <t>DPM051_DPM091_BM25</t>
  </si>
  <si>
    <t>DPM051_DPM091_SBERT</t>
  </si>
  <si>
    <t>DPM051_DPM091_MEAN</t>
  </si>
  <si>
    <t>DPM051_DPM091_Weighted</t>
  </si>
  <si>
    <t>DPM001_DPM091_Jaccard</t>
  </si>
  <si>
    <t>DPM001_DPM091_Levenshtein</t>
  </si>
  <si>
    <t>DPM001_DPM091_TFIDF</t>
  </si>
  <si>
    <t>DPM001_DPM091_BM25</t>
  </si>
  <si>
    <t>DPM001_DPM091_SBERT</t>
  </si>
  <si>
    <t>DPM001_DPM091_MEAN</t>
  </si>
  <si>
    <t>DPM001_DPM091_Weighted</t>
  </si>
  <si>
    <t>DPM091_DPM092_Jaccard</t>
  </si>
  <si>
    <t>DPM091_DPM092_Levenshtein</t>
  </si>
  <si>
    <t>DPM091_DPM092_TFIDF</t>
  </si>
  <si>
    <t>DPM091_DPM092_BM25</t>
  </si>
  <si>
    <t>DPM091_DPM092_SBERT</t>
  </si>
  <si>
    <t>DPM091_DPM092_MEAN</t>
  </si>
  <si>
    <t>DPM091_DPM092_Weighted</t>
  </si>
  <si>
    <t>DPM052_DPM092_Jaccard</t>
  </si>
  <si>
    <t>DPM052_DPM092_Levenshtein</t>
  </si>
  <si>
    <t>DPM052_DPM092_TFIDF</t>
  </si>
  <si>
    <t>DPM052_DPM092_BM25</t>
  </si>
  <si>
    <t>DPM052_DPM092_SBERT</t>
  </si>
  <si>
    <t>DPM052_DPM092_MEAN</t>
  </si>
  <si>
    <t>DPM052_DPM092_Weighted</t>
  </si>
  <si>
    <t>DPM051_DPM092_Jaccard</t>
  </si>
  <si>
    <t>DPM051_DPM092_Levenshtein</t>
  </si>
  <si>
    <t>DPM051_DPM092_TFIDF</t>
  </si>
  <si>
    <t>DPM051_DPM092_BM25</t>
  </si>
  <si>
    <t>DPM051_DPM092_SBERT</t>
  </si>
  <si>
    <t>DPM051_DPM092_MEAN</t>
  </si>
  <si>
    <t>DPM051_DPM092_Weighted</t>
  </si>
  <si>
    <t>DPM002_DPM092_Jaccard</t>
  </si>
  <si>
    <t>DPM002_DPM092_Levenshtein</t>
  </si>
  <si>
    <t>DPM002_DPM092_TFIDF</t>
  </si>
  <si>
    <t>DPM002_DPM092_BM25</t>
  </si>
  <si>
    <t>DPM002_DPM092_SBERT</t>
  </si>
  <si>
    <t>DPM002_DPM092_MEAN</t>
  </si>
  <si>
    <t>DPM002_DPM092_Weighted</t>
  </si>
  <si>
    <t>DPM001_DPM092_Jaccard</t>
  </si>
  <si>
    <t>DPM001_DPM092_Levenshtein</t>
  </si>
  <si>
    <t>DPM001_DPM092_TFIDF</t>
  </si>
  <si>
    <t>DPM001_DPM092_BM25</t>
  </si>
  <si>
    <t>DPM001_DPM092_SBERT</t>
  </si>
  <si>
    <t>DPM001_DPM092_MEAN</t>
  </si>
  <si>
    <t>DPM001_DPM092_Weighted</t>
  </si>
  <si>
    <t>DPM092_DPM093_Jaccard</t>
  </si>
  <si>
    <t>DPM092_DPM093_Levenshtein</t>
  </si>
  <si>
    <t>DPM092_DPM093_TFIDF</t>
  </si>
  <si>
    <t>DPM092_DPM093_BM25</t>
  </si>
  <si>
    <t>DPM092_DPM093_SBERT</t>
  </si>
  <si>
    <t>DPM092_DPM093_MEAN</t>
  </si>
  <si>
    <t>DPM092_DPM093_Weighted</t>
  </si>
  <si>
    <t>DPM091_DPM093_Jaccard</t>
  </si>
  <si>
    <t>DPM091_DPM093_Levenshtein</t>
  </si>
  <si>
    <t>DPM091_DPM093_TFIDF</t>
  </si>
  <si>
    <t>DPM091_DPM093_BM25</t>
  </si>
  <si>
    <t>DPM091_DPM093_SBERT</t>
  </si>
  <si>
    <t>DPM091_DPM093_MEAN</t>
  </si>
  <si>
    <t>DPM091_DPM093_Weighted</t>
  </si>
  <si>
    <t>DPM053_DPM093_Jaccard</t>
  </si>
  <si>
    <t>DPM053_DPM093_Levenshtein</t>
  </si>
  <si>
    <t>DPM053_DPM093_TFIDF</t>
  </si>
  <si>
    <t>DPM053_DPM093_BM25</t>
  </si>
  <si>
    <t>DPM053_DPM093_SBERT</t>
  </si>
  <si>
    <t>DPM053_DPM093_MEAN</t>
  </si>
  <si>
    <t>DPM053_DPM093_Weighted</t>
  </si>
  <si>
    <t>DPM052_DPM093_Jaccard</t>
  </si>
  <si>
    <t>DPM052_DPM093_Levenshtein</t>
  </si>
  <si>
    <t>DPM052_DPM093_TFIDF</t>
  </si>
  <si>
    <t>DPM052_DPM093_BM25</t>
  </si>
  <si>
    <t>DPM052_DPM093_SBERT</t>
  </si>
  <si>
    <t>DPM052_DPM093_MEAN</t>
  </si>
  <si>
    <t>DPM052_DPM093_Weighted</t>
  </si>
  <si>
    <t>DPM051_DPM093_Jaccard</t>
  </si>
  <si>
    <t>DPM051_DPM093_Levenshtein</t>
  </si>
  <si>
    <t>DPM051_DPM093_TFIDF</t>
  </si>
  <si>
    <t>DPM051_DPM093_BM25</t>
  </si>
  <si>
    <t>DPM051_DPM093_SBERT</t>
  </si>
  <si>
    <t>DPM051_DPM093_MEAN</t>
  </si>
  <si>
    <t>DPM051_DPM093_Weighted</t>
  </si>
  <si>
    <t>DPM003_DPM093_Jaccard</t>
  </si>
  <si>
    <t>DPM003_DPM093_Levenshtein</t>
  </si>
  <si>
    <t>DPM003_DPM093_TFIDF</t>
  </si>
  <si>
    <t>DPM003_DPM093_BM25</t>
  </si>
  <si>
    <t>DPM003_DPM093_SBERT</t>
  </si>
  <si>
    <t>DPM003_DPM093_MEAN</t>
  </si>
  <si>
    <t>DPM003_DPM093_Weighted</t>
  </si>
  <si>
    <t>DPM002_DPM093_Jaccard</t>
  </si>
  <si>
    <t>DPM002_DPM093_Levenshtein</t>
  </si>
  <si>
    <t>DPM002_DPM093_TFIDF</t>
  </si>
  <si>
    <t>DPM002_DPM093_BM25</t>
  </si>
  <si>
    <t>DPM002_DPM093_SBERT</t>
  </si>
  <si>
    <t>DPM002_DPM093_MEAN</t>
  </si>
  <si>
    <t>DPM002_DPM093_Weighted</t>
  </si>
  <si>
    <t>DPM001_DPM093_Jaccard</t>
  </si>
  <si>
    <t>DPM001_DPM093_Levenshtein</t>
  </si>
  <si>
    <t>DPM001_DPM093_TFIDF</t>
  </si>
  <si>
    <t>DPM001_DPM093_BM25</t>
  </si>
  <si>
    <t>DPM001_DPM093_SBERT</t>
  </si>
  <si>
    <t>DPM001_DPM093_MEAN</t>
  </si>
  <si>
    <t>DPM001_DPM093_Weighted</t>
  </si>
  <si>
    <t>DPS001</t>
  </si>
  <si>
    <t>DPS002</t>
  </si>
  <si>
    <t>DPS001_DPS002_Jaccard</t>
  </si>
  <si>
    <t>DPS001_DPS002_Levenshtein</t>
  </si>
  <si>
    <t>DPS001_DPS002_TFIDF</t>
  </si>
  <si>
    <t>DPS001_DPS002_BM25</t>
  </si>
  <si>
    <t>DPS001_DPS002_SBERT</t>
  </si>
  <si>
    <t>DPS001_DPS002_MEAN</t>
  </si>
  <si>
    <t>DPS001_DPS002_Weighted</t>
  </si>
  <si>
    <t>DPS003</t>
  </si>
  <si>
    <t>DPS002_DPS003_Jaccard</t>
  </si>
  <si>
    <t>DPS002_DPS003_Levenshtein</t>
  </si>
  <si>
    <t>DPS002_DPS003_TFIDF</t>
  </si>
  <si>
    <t>DPS002_DPS003_BM25</t>
  </si>
  <si>
    <t>DPS002_DPS003_SBERT</t>
  </si>
  <si>
    <t>DPS002_DPS003_MEAN</t>
  </si>
  <si>
    <t>DPS002_DPS003_Weighted</t>
  </si>
  <si>
    <t>DPS001_DPS003_Jaccard</t>
  </si>
  <si>
    <t>DPS001_DPS003_Levenshtein</t>
  </si>
  <si>
    <t>DPS001_DPS003_TFIDF</t>
  </si>
  <si>
    <t>DPS001_DPS003_BM25</t>
  </si>
  <si>
    <t>DPS001_DPS003_SBERT</t>
  </si>
  <si>
    <t>DPS001_DPS003_MEAN</t>
  </si>
  <si>
    <t>DPS001_DPS003_Weighted</t>
  </si>
  <si>
    <t>DPS051</t>
  </si>
  <si>
    <t>DPS003_DPS051_Jaccard</t>
  </si>
  <si>
    <t>DPS003_DPS051_Levenshtein</t>
  </si>
  <si>
    <t>DPS003_DPS051_TFIDF</t>
  </si>
  <si>
    <t>DPS003_DPS051_BM25</t>
  </si>
  <si>
    <t>DPS003_DPS051_SBERT</t>
  </si>
  <si>
    <t>DPS003_DPS051_MEAN</t>
  </si>
  <si>
    <t>DPS003_DPS051_Weighted</t>
  </si>
  <si>
    <t>DPS002_DPS051_Jaccard</t>
  </si>
  <si>
    <t>DPS002_DPS051_Levenshtein</t>
  </si>
  <si>
    <t>DPS002_DPS051_TFIDF</t>
  </si>
  <si>
    <t>DPS002_DPS051_BM25</t>
  </si>
  <si>
    <t>DPS002_DPS051_SBERT</t>
  </si>
  <si>
    <t>DPS002_DPS051_MEAN</t>
  </si>
  <si>
    <t>DPS002_DPS051_Weighted</t>
  </si>
  <si>
    <t>DPS001_DPS051_Jaccard</t>
  </si>
  <si>
    <t>DPS001_DPS051_Levenshtein</t>
  </si>
  <si>
    <t>DPS001_DPS051_TFIDF</t>
  </si>
  <si>
    <t>DPS001_DPS051_BM25</t>
  </si>
  <si>
    <t>DPS001_DPS051_SBERT</t>
  </si>
  <si>
    <t>DPS001_DPS051_MEAN</t>
  </si>
  <si>
    <t>DPS001_DPS051_Weighted</t>
  </si>
  <si>
    <t>DPS052</t>
  </si>
  <si>
    <t>DPS051_DPS052_Jaccard</t>
  </si>
  <si>
    <t>DPS051_DPS052_Levenshtein</t>
  </si>
  <si>
    <t>DPS051_DPS052_TFIDF</t>
  </si>
  <si>
    <t>DPS051_DPS052_BM25</t>
  </si>
  <si>
    <t>DPS051_DPS052_SBERT</t>
  </si>
  <si>
    <t>DPS051_DPS052_MEAN</t>
  </si>
  <si>
    <t>DPS051_DPS052_Weighted</t>
  </si>
  <si>
    <t>DPS003_DPS052_Jaccard</t>
  </si>
  <si>
    <t>DPS003_DPS052_Levenshtein</t>
  </si>
  <si>
    <t>DPS003_DPS052_TFIDF</t>
  </si>
  <si>
    <t>DPS003_DPS052_BM25</t>
  </si>
  <si>
    <t>DPS003_DPS052_SBERT</t>
  </si>
  <si>
    <t>DPS003_DPS052_MEAN</t>
  </si>
  <si>
    <t>DPS003_DPS052_Weighted</t>
  </si>
  <si>
    <t>DPS002_DPS052_Jaccard</t>
  </si>
  <si>
    <t>DPS002_DPS052_Levenshtein</t>
  </si>
  <si>
    <t>DPS002_DPS052_TFIDF</t>
  </si>
  <si>
    <t>DPS002_DPS052_BM25</t>
  </si>
  <si>
    <t>DPS002_DPS052_SBERT</t>
  </si>
  <si>
    <t>DPS002_DPS052_MEAN</t>
  </si>
  <si>
    <t>DPS002_DPS052_Weighted</t>
  </si>
  <si>
    <t>DPS001_DPS052_Jaccard</t>
  </si>
  <si>
    <t>DPS001_DPS052_Levenshtein</t>
  </si>
  <si>
    <t>DPS001_DPS052_TFIDF</t>
  </si>
  <si>
    <t>DPS001_DPS052_BM25</t>
  </si>
  <si>
    <t>DPS001_DPS052_SBERT</t>
  </si>
  <si>
    <t>DPS001_DPS052_MEAN</t>
  </si>
  <si>
    <t>DPS001_DPS052_Weighted</t>
  </si>
  <si>
    <t>DPS053</t>
  </si>
  <si>
    <t>DPS052_DPS053_Jaccard</t>
  </si>
  <si>
    <t>DPS052_DPS053_Levenshtein</t>
  </si>
  <si>
    <t>DPS052_DPS053_TFIDF</t>
  </si>
  <si>
    <t>DPS052_DPS053_BM25</t>
  </si>
  <si>
    <t>DPS052_DPS053_SBERT</t>
  </si>
  <si>
    <t>DPS052_DPS053_MEAN</t>
  </si>
  <si>
    <t>DPS052_DPS053_Weighted</t>
  </si>
  <si>
    <t>DPS051_DPS053_Jaccard</t>
  </si>
  <si>
    <t>DPS051_DPS053_Levenshtein</t>
  </si>
  <si>
    <t>DPS051_DPS053_TFIDF</t>
  </si>
  <si>
    <t>DPS051_DPS053_BM25</t>
  </si>
  <si>
    <t>DPS051_DPS053_SBERT</t>
  </si>
  <si>
    <t>DPS051_DPS053_MEAN</t>
  </si>
  <si>
    <t>DPS051_DPS053_Weighted</t>
  </si>
  <si>
    <t>DPS003_DPS053_Jaccard</t>
  </si>
  <si>
    <t>DPS003_DPS053_Levenshtein</t>
  </si>
  <si>
    <t>DPS003_DPS053_TFIDF</t>
  </si>
  <si>
    <t>DPS003_DPS053_BM25</t>
  </si>
  <si>
    <t>DPS003_DPS053_SBERT</t>
  </si>
  <si>
    <t>DPS003_DPS053_MEAN</t>
  </si>
  <si>
    <t>DPS003_DPS053_Weighted</t>
  </si>
  <si>
    <t>DPS002_DPS053_Jaccard</t>
  </si>
  <si>
    <t>DPS002_DPS053_Levenshtein</t>
  </si>
  <si>
    <t>DPS002_DPS053_TFIDF</t>
  </si>
  <si>
    <t>DPS002_DPS053_BM25</t>
  </si>
  <si>
    <t>DPS002_DPS053_SBERT</t>
  </si>
  <si>
    <t>DPS002_DPS053_MEAN</t>
  </si>
  <si>
    <t>DPS002_DPS053_Weighted</t>
  </si>
  <si>
    <t>DPS001_DPS053_Jaccard</t>
  </si>
  <si>
    <t>DPS001_DPS053_Levenshtein</t>
  </si>
  <si>
    <t>DPS001_DPS053_TFIDF</t>
  </si>
  <si>
    <t>DPS001_DPS053_BM25</t>
  </si>
  <si>
    <t>DPS001_DPS053_SBERT</t>
  </si>
  <si>
    <t>DPS001_DPS053_MEAN</t>
  </si>
  <si>
    <t>DPS001_DPS053_Weighted</t>
  </si>
  <si>
    <t>DPS091</t>
  </si>
  <si>
    <t>DPS053_DPS091_Jaccard</t>
  </si>
  <si>
    <t>DPS053_DPS091_Levenshtein</t>
  </si>
  <si>
    <t>DPS053_DPS091_TFIDF</t>
  </si>
  <si>
    <t>DPS053_DPS091_BM25</t>
  </si>
  <si>
    <t>DPS053_DPS091_SBERT</t>
  </si>
  <si>
    <t>DPS053_DPS091_MEAN</t>
  </si>
  <si>
    <t>DPS053_DPS091_Weighted</t>
  </si>
  <si>
    <t>DPS052_DPS091_Jaccard</t>
  </si>
  <si>
    <t>DPS052_DPS091_Levenshtein</t>
  </si>
  <si>
    <t>DPS052_DPS091_TFIDF</t>
  </si>
  <si>
    <t>DPS052_DPS091_BM25</t>
  </si>
  <si>
    <t>DPS052_DPS091_SBERT</t>
  </si>
  <si>
    <t>DPS052_DPS091_MEAN</t>
  </si>
  <si>
    <t>DPS052_DPS091_Weighted</t>
  </si>
  <si>
    <t>DPS051_DPS091_Jaccard</t>
  </si>
  <si>
    <t>DPS051_DPS091_Levenshtein</t>
  </si>
  <si>
    <t>DPS051_DPS091_TFIDF</t>
  </si>
  <si>
    <t>DPS051_DPS091_BM25</t>
  </si>
  <si>
    <t>DPS051_DPS091_SBERT</t>
  </si>
  <si>
    <t>DPS051_DPS091_MEAN</t>
  </si>
  <si>
    <t>DPS051_DPS091_Weighted</t>
  </si>
  <si>
    <t>DPS003_DPS091_Jaccard</t>
  </si>
  <si>
    <t>DPS003_DPS091_Levenshtein</t>
  </si>
  <si>
    <t>DPS003_DPS091_TFIDF</t>
  </si>
  <si>
    <t>DPS003_DPS091_BM25</t>
  </si>
  <si>
    <t>DPS003_DPS091_SBERT</t>
  </si>
  <si>
    <t>DPS003_DPS091_MEAN</t>
  </si>
  <si>
    <t>DPS003_DPS091_Weighted</t>
  </si>
  <si>
    <t>DPS002_DPS091_Jaccard</t>
  </si>
  <si>
    <t>DPS002_DPS091_Levenshtein</t>
  </si>
  <si>
    <t>DPS002_DPS091_TFIDF</t>
  </si>
  <si>
    <t>DPS002_DPS091_BM25</t>
  </si>
  <si>
    <t>DPS002_DPS091_SBERT</t>
  </si>
  <si>
    <t>DPS002_DPS091_MEAN</t>
  </si>
  <si>
    <t>DPS002_DPS091_Weighted</t>
  </si>
  <si>
    <t>DPS001_DPS091_Jaccard</t>
  </si>
  <si>
    <t>DPS001_DPS091_Levenshtein</t>
  </si>
  <si>
    <t>DPS001_DPS091_TFIDF</t>
  </si>
  <si>
    <t>DPS001_DPS091_BM25</t>
  </si>
  <si>
    <t>DPS001_DPS091_SBERT</t>
  </si>
  <si>
    <t>DPS001_DPS091_MEAN</t>
  </si>
  <si>
    <t>DPS001_DPS091_Weighted</t>
  </si>
  <si>
    <t>DPS092</t>
  </si>
  <si>
    <t>DPS091_DPS092_Jaccard</t>
  </si>
  <si>
    <t>DPS091_DPS092_Levenshtein</t>
  </si>
  <si>
    <t>DPS091_DPS092_TFIDF</t>
  </si>
  <si>
    <t>DPS091_DPS092_BM25</t>
  </si>
  <si>
    <t>DPS091_DPS092_SBERT</t>
  </si>
  <si>
    <t>DPS091_DPS092_MEAN</t>
  </si>
  <si>
    <t>DPS091_DPS092_Weighted</t>
  </si>
  <si>
    <t>DPS053_DPS092_Jaccard</t>
  </si>
  <si>
    <t>DPS053_DPS092_Levenshtein</t>
  </si>
  <si>
    <t>DPS053_DPS092_TFIDF</t>
  </si>
  <si>
    <t>DPS053_DPS092_BM25</t>
  </si>
  <si>
    <t>DPS053_DPS092_SBERT</t>
  </si>
  <si>
    <t>DPS053_DPS092_MEAN</t>
  </si>
  <si>
    <t>DPS053_DPS092_Weighted</t>
  </si>
  <si>
    <t>DPS052_DPS092_Jaccard</t>
  </si>
  <si>
    <t>DPS052_DPS092_Levenshtein</t>
  </si>
  <si>
    <t>DPS052_DPS092_TFIDF</t>
  </si>
  <si>
    <t>DPS052_DPS092_BM25</t>
  </si>
  <si>
    <t>DPS052_DPS092_SBERT</t>
  </si>
  <si>
    <t>DPS052_DPS092_MEAN</t>
  </si>
  <si>
    <t>DPS052_DPS092_Weighted</t>
  </si>
  <si>
    <t>DPS051_DPS092_Jaccard</t>
  </si>
  <si>
    <t>DPS051_DPS092_Levenshtein</t>
  </si>
  <si>
    <t>DPS051_DPS092_TFIDF</t>
  </si>
  <si>
    <t>DPS051_DPS092_BM25</t>
  </si>
  <si>
    <t>DPS051_DPS092_SBERT</t>
  </si>
  <si>
    <t>DPS051_DPS092_MEAN</t>
  </si>
  <si>
    <t>DPS051_DPS092_Weighted</t>
  </si>
  <si>
    <t>DPS003_DPS092_Jaccard</t>
  </si>
  <si>
    <t>DPS003_DPS092_Levenshtein</t>
  </si>
  <si>
    <t>DPS003_DPS092_TFIDF</t>
  </si>
  <si>
    <t>DPS003_DPS092_BM25</t>
  </si>
  <si>
    <t>DPS003_DPS092_SBERT</t>
  </si>
  <si>
    <t>DPS003_DPS092_MEAN</t>
  </si>
  <si>
    <t>DPS003_DPS092_Weighted</t>
  </si>
  <si>
    <t>DPS002_DPS092_Jaccard</t>
  </si>
  <si>
    <t>DPS002_DPS092_Levenshtein</t>
  </si>
  <si>
    <t>DPS002_DPS092_TFIDF</t>
  </si>
  <si>
    <t>DPS002_DPS092_BM25</t>
  </si>
  <si>
    <t>DPS002_DPS092_SBERT</t>
  </si>
  <si>
    <t>DPS002_DPS092_MEAN</t>
  </si>
  <si>
    <t>DPS002_DPS092_Weighted</t>
  </si>
  <si>
    <t>DPS001_DPS092_Jaccard</t>
  </si>
  <si>
    <t>DPS001_DPS092_Levenshtein</t>
  </si>
  <si>
    <t>DPS001_DPS092_TFIDF</t>
  </si>
  <si>
    <t>DPS001_DPS092_BM25</t>
  </si>
  <si>
    <t>DPS001_DPS092_SBERT</t>
  </si>
  <si>
    <t>DPS001_DPS092_MEAN</t>
  </si>
  <si>
    <t>DPS001_DPS092_Weighted</t>
  </si>
  <si>
    <t>DPS093</t>
  </si>
  <si>
    <t>DPS092_DPS093_Jaccard</t>
  </si>
  <si>
    <t>DPS092_DPS093_Levenshtein</t>
  </si>
  <si>
    <t>DPS092_DPS093_TFIDF</t>
  </si>
  <si>
    <t>DPS092_DPS093_BM25</t>
  </si>
  <si>
    <t>DPS092_DPS093_SBERT</t>
  </si>
  <si>
    <t>DPS092_DPS093_MEAN</t>
  </si>
  <si>
    <t>DPS092_DPS093_Weighted</t>
  </si>
  <si>
    <t>DPS091_DPS093_Jaccard</t>
  </si>
  <si>
    <t>DPS091_DPS093_Levenshtein</t>
  </si>
  <si>
    <t>DPS091_DPS093_TFIDF</t>
  </si>
  <si>
    <t>DPS091_DPS093_BM25</t>
  </si>
  <si>
    <t>DPS091_DPS093_SBERT</t>
  </si>
  <si>
    <t>DPS091_DPS093_MEAN</t>
  </si>
  <si>
    <t>DPS091_DPS093_Weighted</t>
  </si>
  <si>
    <t>DPS053_DPS093_Jaccard</t>
  </si>
  <si>
    <t>DPS053_DPS093_Levenshtein</t>
  </si>
  <si>
    <t>DPS053_DPS093_TFIDF</t>
  </si>
  <si>
    <t>DPS053_DPS093_BM25</t>
  </si>
  <si>
    <t>DPS053_DPS093_SBERT</t>
  </si>
  <si>
    <t>DPS053_DPS093_MEAN</t>
  </si>
  <si>
    <t>DPS053_DPS093_Weighted</t>
  </si>
  <si>
    <t>DPS052_DPS093_Jaccard</t>
  </si>
  <si>
    <t>DPS052_DPS093_Levenshtein</t>
  </si>
  <si>
    <t>DPS052_DPS093_TFIDF</t>
  </si>
  <si>
    <t>DPS052_DPS093_BM25</t>
  </si>
  <si>
    <t>DPS052_DPS093_SBERT</t>
  </si>
  <si>
    <t>DPS052_DPS093_MEAN</t>
  </si>
  <si>
    <t>DPS052_DPS093_Weighted</t>
  </si>
  <si>
    <t>DPS051_DPS093_Jaccard</t>
  </si>
  <si>
    <t>DPS051_DPS093_Levenshtein</t>
  </si>
  <si>
    <t>DPS051_DPS093_TFIDF</t>
  </si>
  <si>
    <t>DPS051_DPS093_BM25</t>
  </si>
  <si>
    <t>DPS051_DPS093_SBERT</t>
  </si>
  <si>
    <t>DPS051_DPS093_MEAN</t>
  </si>
  <si>
    <t>DPS051_DPS093_Weighted</t>
  </si>
  <si>
    <t>DPS003_DPS093_Jaccard</t>
  </si>
  <si>
    <t>DPS003_DPS093_Levenshtein</t>
  </si>
  <si>
    <t>DPS003_DPS093_TFIDF</t>
  </si>
  <si>
    <t>DPS003_DPS093_BM25</t>
  </si>
  <si>
    <t>DPS003_DPS093_SBERT</t>
  </si>
  <si>
    <t>DPS003_DPS093_MEAN</t>
  </si>
  <si>
    <t>DPS003_DPS093_Weighted</t>
  </si>
  <si>
    <t>DPS002_DPS093_Jaccard</t>
  </si>
  <si>
    <t>DPS002_DPS093_Levenshtein</t>
  </si>
  <si>
    <t>DPS002_DPS093_TFIDF</t>
  </si>
  <si>
    <t>DPS002_DPS093_BM25</t>
  </si>
  <si>
    <t>DPS002_DPS093_SBERT</t>
  </si>
  <si>
    <t>DPS002_DPS093_MEAN</t>
  </si>
  <si>
    <t>DPS002_DPS093_Weighted</t>
  </si>
  <si>
    <t>DPS001_DPS093_Jaccard</t>
  </si>
  <si>
    <t>DPS001_DPS093_Levenshtein</t>
  </si>
  <si>
    <t>DPS001_DPS093_TFIDF</t>
  </si>
  <si>
    <t>DPS001_DPS093_BM25</t>
  </si>
  <si>
    <t>DPS001_DPS093_SBERT</t>
  </si>
  <si>
    <t>DPS001_DPS093_MEAN</t>
  </si>
  <si>
    <t>DPS001_DPS093_Weighted</t>
  </si>
  <si>
    <t>GBN001_GBN002_Jaccard</t>
  </si>
  <si>
    <t>GBN001_GBN002_Levenshtein</t>
  </si>
  <si>
    <t>GBN001_GBN002_TFIDF</t>
  </si>
  <si>
    <t>GBN001_GBN002_BM25</t>
  </si>
  <si>
    <t>GBN001_GBN002_SBERT</t>
  </si>
  <si>
    <t>GBN001_GBN002_MEAN</t>
  </si>
  <si>
    <t>GBN001_GBN002_Weighted</t>
  </si>
  <si>
    <t>GBN002_GBN003_Jaccard</t>
  </si>
  <si>
    <t>GBN002_GBN003_Levenshtein</t>
  </si>
  <si>
    <t>GBN002_GBN003_TFIDF</t>
  </si>
  <si>
    <t>GBN002_GBN003_BM25</t>
  </si>
  <si>
    <t>GBN002_GBN003_SBERT</t>
  </si>
  <si>
    <t>GBN002_GBN003_MEAN</t>
  </si>
  <si>
    <t>GBN002_GBN003_Weighted</t>
  </si>
  <si>
    <t>GBN001_GBN003_Jaccard</t>
  </si>
  <si>
    <t>GBN001_GBN003_Levenshtein</t>
  </si>
  <si>
    <t>GBN001_GBN003_TFIDF</t>
  </si>
  <si>
    <t>GBN001_GBN003_BM25</t>
  </si>
  <si>
    <t>GBN001_GBN003_SBERT</t>
  </si>
  <si>
    <t>GBN001_GBN003_MEAN</t>
  </si>
  <si>
    <t>GBN001_GBN003_Weighted</t>
  </si>
  <si>
    <t>GBT001</t>
  </si>
  <si>
    <t>GBT002</t>
  </si>
  <si>
    <t>GBT001_GBT002_Jaccard</t>
  </si>
  <si>
    <t>GBT001_GBT002_Levenshtein</t>
  </si>
  <si>
    <t>GBT001_GBT002_TFIDF</t>
  </si>
  <si>
    <t>GBT001_GBT002_BM25</t>
  </si>
  <si>
    <t>GBT001_GBT002_SBERT</t>
  </si>
  <si>
    <t>GBT001_GBT002_MEAN</t>
  </si>
  <si>
    <t>GBT001_GBT002_Weighted</t>
  </si>
  <si>
    <t>GBT003</t>
  </si>
  <si>
    <t>GBT002_GBT003_Jaccard</t>
  </si>
  <si>
    <t>GBT002_GBT003_Levenshtein</t>
  </si>
  <si>
    <t>GBT002_GBT003_TFIDF</t>
  </si>
  <si>
    <t>GBT002_GBT003_BM25</t>
  </si>
  <si>
    <t>GBT002_GBT003_SBERT</t>
  </si>
  <si>
    <t>GBT002_GBT003_MEAN</t>
  </si>
  <si>
    <t>GBT002_GBT003_Weighted</t>
  </si>
  <si>
    <t>GBT001_GBT003_Jaccard</t>
  </si>
  <si>
    <t>GBT001_GBT003_Levenshtein</t>
  </si>
  <si>
    <t>GBT001_GBT003_TFIDF</t>
  </si>
  <si>
    <t>GBT001_GBT003_BM25</t>
  </si>
  <si>
    <t>GBT001_GBT003_SBERT</t>
  </si>
  <si>
    <t>GBT001_GBT003_MEAN</t>
  </si>
  <si>
    <t>GBT001_GBT003_Weighted</t>
  </si>
  <si>
    <t>GBT051</t>
  </si>
  <si>
    <t>GBT003_GBT051_Jaccard</t>
  </si>
  <si>
    <t>GBT003_GBT051_Levenshtein</t>
  </si>
  <si>
    <t>GBT003_GBT051_TFIDF</t>
  </si>
  <si>
    <t>GBT003_GBT051_BM25</t>
  </si>
  <si>
    <t>GBT003_GBT051_SBERT</t>
  </si>
  <si>
    <t>GBT003_GBT051_MEAN</t>
  </si>
  <si>
    <t>GBT003_GBT051_Weighted</t>
  </si>
  <si>
    <t>GBT002_GBT051_Jaccard</t>
  </si>
  <si>
    <t>GBT002_GBT051_Levenshtein</t>
  </si>
  <si>
    <t>GBT002_GBT051_TFIDF</t>
  </si>
  <si>
    <t>GBT002_GBT051_BM25</t>
  </si>
  <si>
    <t>GBT002_GBT051_SBERT</t>
  </si>
  <si>
    <t>GBT002_GBT051_MEAN</t>
  </si>
  <si>
    <t>GBT002_GBT051_Weighted</t>
  </si>
  <si>
    <t>GBT001_GBT051_Jaccard</t>
  </si>
  <si>
    <t>GBT001_GBT051_Levenshtein</t>
  </si>
  <si>
    <t>GBT001_GBT051_TFIDF</t>
  </si>
  <si>
    <t>GBT001_GBT051_BM25</t>
  </si>
  <si>
    <t>GBT001_GBT051_SBERT</t>
  </si>
  <si>
    <t>GBT001_GBT051_MEAN</t>
  </si>
  <si>
    <t>GBT001_GBT051_Weighted</t>
  </si>
  <si>
    <t>GBT052</t>
  </si>
  <si>
    <t>GBT051_GBT052_Jaccard</t>
  </si>
  <si>
    <t>GBT051_GBT052_Levenshtein</t>
  </si>
  <si>
    <t>GBT051_GBT052_TFIDF</t>
  </si>
  <si>
    <t>GBT051_GBT052_BM25</t>
  </si>
  <si>
    <t>GBT051_GBT052_SBERT</t>
  </si>
  <si>
    <t>GBT051_GBT052_MEAN</t>
  </si>
  <si>
    <t>GBT051_GBT052_Weighted</t>
  </si>
  <si>
    <t>GBT003_GBT052_Jaccard</t>
  </si>
  <si>
    <t>GBT003_GBT052_Levenshtein</t>
  </si>
  <si>
    <t>GBT003_GBT052_TFIDF</t>
  </si>
  <si>
    <t>GBT003_GBT052_BM25</t>
  </si>
  <si>
    <t>GBT003_GBT052_SBERT</t>
  </si>
  <si>
    <t>GBT003_GBT052_MEAN</t>
  </si>
  <si>
    <t>GBT003_GBT052_Weighted</t>
  </si>
  <si>
    <t>GBT002_GBT052_Jaccard</t>
  </si>
  <si>
    <t>GBT002_GBT052_Levenshtein</t>
  </si>
  <si>
    <t>GBT002_GBT052_TFIDF</t>
  </si>
  <si>
    <t>GBT002_GBT052_BM25</t>
  </si>
  <si>
    <t>GBT002_GBT052_SBERT</t>
  </si>
  <si>
    <t>GBT002_GBT052_MEAN</t>
  </si>
  <si>
    <t>GBT002_GBT052_Weighted</t>
  </si>
  <si>
    <t>GBT001_GBT052_Jaccard</t>
  </si>
  <si>
    <t>GBT001_GBT052_Levenshtein</t>
  </si>
  <si>
    <t>GBT001_GBT052_TFIDF</t>
  </si>
  <si>
    <t>GBT001_GBT052_BM25</t>
  </si>
  <si>
    <t>GBT001_GBT052_SBERT</t>
  </si>
  <si>
    <t>GBT001_GBT052_MEAN</t>
  </si>
  <si>
    <t>GBT001_GBT052_Weighted</t>
  </si>
  <si>
    <t>GBT053</t>
  </si>
  <si>
    <t>GBT052_GBT053_Jaccard</t>
  </si>
  <si>
    <t>GBT052_GBT053_Levenshtein</t>
  </si>
  <si>
    <t>GBT052_GBT053_TFIDF</t>
  </si>
  <si>
    <t>GBT052_GBT053_BM25</t>
  </si>
  <si>
    <t>GBT052_GBT053_SBERT</t>
  </si>
  <si>
    <t>GBT052_GBT053_MEAN</t>
  </si>
  <si>
    <t>GBT052_GBT053_Weighted</t>
  </si>
  <si>
    <t>GBT051_GBT053_Jaccard</t>
  </si>
  <si>
    <t>GBT051_GBT053_Levenshtein</t>
  </si>
  <si>
    <t>GBT051_GBT053_TFIDF</t>
  </si>
  <si>
    <t>GBT051_GBT053_BM25</t>
  </si>
  <si>
    <t>GBT051_GBT053_SBERT</t>
  </si>
  <si>
    <t>GBT051_GBT053_MEAN</t>
  </si>
  <si>
    <t>GBT051_GBT053_Weighted</t>
  </si>
  <si>
    <t>GBT003_GBT053_Jaccard</t>
  </si>
  <si>
    <t>GBT003_GBT053_Levenshtein</t>
  </si>
  <si>
    <t>GBT003_GBT053_TFIDF</t>
  </si>
  <si>
    <t>GBT003_GBT053_BM25</t>
  </si>
  <si>
    <t>GBT003_GBT053_SBERT</t>
  </si>
  <si>
    <t>GBT003_GBT053_MEAN</t>
  </si>
  <si>
    <t>GBT003_GBT053_Weighted</t>
  </si>
  <si>
    <t>GBT002_GBT053_Jaccard</t>
  </si>
  <si>
    <t>GBT002_GBT053_Levenshtein</t>
  </si>
  <si>
    <t>GBT002_GBT053_TFIDF</t>
  </si>
  <si>
    <t>GBT002_GBT053_BM25</t>
  </si>
  <si>
    <t>GBT002_GBT053_SBERT</t>
  </si>
  <si>
    <t>GBT002_GBT053_MEAN</t>
  </si>
  <si>
    <t>GBT002_GBT053_Weighted</t>
  </si>
  <si>
    <t>GBT001_GBT053_Jaccard</t>
  </si>
  <si>
    <t>GBT001_GBT053_Levenshtein</t>
  </si>
  <si>
    <t>GBT001_GBT053_TFIDF</t>
  </si>
  <si>
    <t>GBT001_GBT053_BM25</t>
  </si>
  <si>
    <t>GBT001_GBT053_SBERT</t>
  </si>
  <si>
    <t>GBT001_GBT053_MEAN</t>
  </si>
  <si>
    <t>GBT001_GBT053_Weighted</t>
  </si>
  <si>
    <t>GBT091</t>
  </si>
  <si>
    <t>GBT053_GBT091_Jaccard</t>
  </si>
  <si>
    <t>GBT053_GBT091_Levenshtein</t>
  </si>
  <si>
    <t>GBT053_GBT091_TFIDF</t>
  </si>
  <si>
    <t>GBT053_GBT091_BM25</t>
  </si>
  <si>
    <t>GBT053_GBT091_SBERT</t>
  </si>
  <si>
    <t>GBT053_GBT091_MEAN</t>
  </si>
  <si>
    <t>GBT053_GBT091_Weighted</t>
  </si>
  <si>
    <t>GBT052_GBT091_Jaccard</t>
  </si>
  <si>
    <t>GBT052_GBT091_Levenshtein</t>
  </si>
  <si>
    <t>GBT052_GBT091_TFIDF</t>
  </si>
  <si>
    <t>GBT052_GBT091_BM25</t>
  </si>
  <si>
    <t>GBT052_GBT091_SBERT</t>
  </si>
  <si>
    <t>GBT052_GBT091_MEAN</t>
  </si>
  <si>
    <t>GBT052_GBT091_Weighted</t>
  </si>
  <si>
    <t>GBT051_GBT091_Jaccard</t>
  </si>
  <si>
    <t>GBT051_GBT091_Levenshtein</t>
  </si>
  <si>
    <t>GBT051_GBT091_TFIDF</t>
  </si>
  <si>
    <t>GBT051_GBT091_BM25</t>
  </si>
  <si>
    <t>GBT051_GBT091_SBERT</t>
  </si>
  <si>
    <t>GBT051_GBT091_MEAN</t>
  </si>
  <si>
    <t>GBT051_GBT091_Weighted</t>
  </si>
  <si>
    <t>GBT003_GBT091_Jaccard</t>
  </si>
  <si>
    <t>GBT003_GBT091_Levenshtein</t>
  </si>
  <si>
    <t>GBT003_GBT091_TFIDF</t>
  </si>
  <si>
    <t>GBT003_GBT091_BM25</t>
  </si>
  <si>
    <t>GBT003_GBT091_SBERT</t>
  </si>
  <si>
    <t>GBT003_GBT091_MEAN</t>
  </si>
  <si>
    <t>GBT003_GBT091_Weighted</t>
  </si>
  <si>
    <t>GBT002_GBT091_Jaccard</t>
  </si>
  <si>
    <t>GBT002_GBT091_Levenshtein</t>
  </si>
  <si>
    <t>GBT002_GBT091_TFIDF</t>
  </si>
  <si>
    <t>GBT002_GBT091_BM25</t>
  </si>
  <si>
    <t>GBT002_GBT091_SBERT</t>
  </si>
  <si>
    <t>GBT002_GBT091_MEAN</t>
  </si>
  <si>
    <t>GBT002_GBT091_Weighted</t>
  </si>
  <si>
    <t>GBT001_GBT091_Jaccard</t>
  </si>
  <si>
    <t>GBT001_GBT091_Levenshtein</t>
  </si>
  <si>
    <t>GBT001_GBT091_TFIDF</t>
  </si>
  <si>
    <t>GBT001_GBT091_BM25</t>
  </si>
  <si>
    <t>GBT001_GBT091_SBERT</t>
  </si>
  <si>
    <t>GBT001_GBT091_MEAN</t>
  </si>
  <si>
    <t>GBT001_GBT091_Weighted</t>
  </si>
  <si>
    <t>GBT092</t>
  </si>
  <si>
    <t>GBT091_GBT092_Jaccard</t>
  </si>
  <si>
    <t>GBT091_GBT092_Levenshtein</t>
  </si>
  <si>
    <t>GBT091_GBT092_TFIDF</t>
  </si>
  <si>
    <t>GBT091_GBT092_BM25</t>
  </si>
  <si>
    <t>GBT091_GBT092_SBERT</t>
  </si>
  <si>
    <t>GBT091_GBT092_MEAN</t>
  </si>
  <si>
    <t>GBT091_GBT092_Weighted</t>
  </si>
  <si>
    <t>GBT053_GBT092_Jaccard</t>
  </si>
  <si>
    <t>GBT053_GBT092_Levenshtein</t>
  </si>
  <si>
    <t>GBT053_GBT092_TFIDF</t>
  </si>
  <si>
    <t>GBT053_GBT092_BM25</t>
  </si>
  <si>
    <t>GBT053_GBT092_SBERT</t>
  </si>
  <si>
    <t>GBT053_GBT092_MEAN</t>
  </si>
  <si>
    <t>GBT053_GBT092_Weighted</t>
  </si>
  <si>
    <t>GBT052_GBT092_Jaccard</t>
  </si>
  <si>
    <t>GBT052_GBT092_Levenshtein</t>
  </si>
  <si>
    <t>GBT052_GBT092_TFIDF</t>
  </si>
  <si>
    <t>GBT052_GBT092_BM25</t>
  </si>
  <si>
    <t>GBT052_GBT092_SBERT</t>
  </si>
  <si>
    <t>GBT052_GBT092_MEAN</t>
  </si>
  <si>
    <t>GBT052_GBT092_Weighted</t>
  </si>
  <si>
    <t>GBT051_GBT092_Jaccard</t>
  </si>
  <si>
    <t>GBT051_GBT092_Levenshtein</t>
  </si>
  <si>
    <t>GBT051_GBT092_TFIDF</t>
  </si>
  <si>
    <t>GBT051_GBT092_BM25</t>
  </si>
  <si>
    <t>GBT051_GBT092_SBERT</t>
  </si>
  <si>
    <t>GBT051_GBT092_MEAN</t>
  </si>
  <si>
    <t>GBT051_GBT092_Weighted</t>
  </si>
  <si>
    <t>GBT003_GBT092_Jaccard</t>
  </si>
  <si>
    <t>GBT003_GBT092_Levenshtein</t>
  </si>
  <si>
    <t>GBT003_GBT092_TFIDF</t>
  </si>
  <si>
    <t>GBT003_GBT092_BM25</t>
  </si>
  <si>
    <t>GBT003_GBT092_SBERT</t>
  </si>
  <si>
    <t>GBT003_GBT092_MEAN</t>
  </si>
  <si>
    <t>GBT003_GBT092_Weighted</t>
  </si>
  <si>
    <t>GBT002_GBT092_Jaccard</t>
  </si>
  <si>
    <t>GBT002_GBT092_Levenshtein</t>
  </si>
  <si>
    <t>GBT002_GBT092_TFIDF</t>
  </si>
  <si>
    <t>GBT002_GBT092_BM25</t>
  </si>
  <si>
    <t>GBT002_GBT092_SBERT</t>
  </si>
  <si>
    <t>GBT002_GBT092_MEAN</t>
  </si>
  <si>
    <t>GBT002_GBT092_Weighted</t>
  </si>
  <si>
    <t>GBT001_GBT092_Jaccard</t>
  </si>
  <si>
    <t>GBT001_GBT092_Levenshtein</t>
  </si>
  <si>
    <t>GBT001_GBT092_TFIDF</t>
  </si>
  <si>
    <t>GBT001_GBT092_BM25</t>
  </si>
  <si>
    <t>GBT001_GBT092_SBERT</t>
  </si>
  <si>
    <t>GBT001_GBT092_MEAN</t>
  </si>
  <si>
    <t>GBT001_GBT092_Weighted</t>
  </si>
  <si>
    <t>GBT093</t>
  </si>
  <si>
    <t>GBT092_GBT093_Jaccard</t>
  </si>
  <si>
    <t>GBT092_GBT093_Levenshtein</t>
  </si>
  <si>
    <t>GBT092_GBT093_TFIDF</t>
  </si>
  <si>
    <t>GBT092_GBT093_BM25</t>
  </si>
  <si>
    <t>GBT092_GBT093_SBERT</t>
  </si>
  <si>
    <t>GBT092_GBT093_MEAN</t>
  </si>
  <si>
    <t>GBT092_GBT093_Weighted</t>
  </si>
  <si>
    <t>GBT091_GBT093_Jaccard</t>
  </si>
  <si>
    <t>GBT091_GBT093_Levenshtein</t>
  </si>
  <si>
    <t>GBT091_GBT093_TFIDF</t>
  </si>
  <si>
    <t>GBT091_GBT093_BM25</t>
  </si>
  <si>
    <t>GBT091_GBT093_SBERT</t>
  </si>
  <si>
    <t>GBT091_GBT093_MEAN</t>
  </si>
  <si>
    <t>GBT091_GBT093_Weighted</t>
  </si>
  <si>
    <t>GBT053_GBT093_Jaccard</t>
  </si>
  <si>
    <t>GBT053_GBT093_Levenshtein</t>
  </si>
  <si>
    <t>GBT053_GBT093_TFIDF</t>
  </si>
  <si>
    <t>GBT053_GBT093_BM25</t>
  </si>
  <si>
    <t>GBT053_GBT093_SBERT</t>
  </si>
  <si>
    <t>GBT053_GBT093_MEAN</t>
  </si>
  <si>
    <t>GBT053_GBT093_Weighted</t>
  </si>
  <si>
    <t>GBT052_GBT093_Jaccard</t>
  </si>
  <si>
    <t>GBT052_GBT093_Levenshtein</t>
  </si>
  <si>
    <t>GBT052_GBT093_TFIDF</t>
  </si>
  <si>
    <t>GBT052_GBT093_BM25</t>
  </si>
  <si>
    <t>GBT052_GBT093_SBERT</t>
  </si>
  <si>
    <t>GBT052_GBT093_MEAN</t>
  </si>
  <si>
    <t>GBT052_GBT093_Weighted</t>
  </si>
  <si>
    <t>GBT051_GBT093_Jaccard</t>
  </si>
  <si>
    <t>GBT051_GBT093_Levenshtein</t>
  </si>
  <si>
    <t>GBT051_GBT093_TFIDF</t>
  </si>
  <si>
    <t>GBT051_GBT093_BM25</t>
  </si>
  <si>
    <t>GBT051_GBT093_SBERT</t>
  </si>
  <si>
    <t>GBT051_GBT093_MEAN</t>
  </si>
  <si>
    <t>GBT051_GBT093_Weighted</t>
  </si>
  <si>
    <t>GBT003_GBT093_Jaccard</t>
  </si>
  <si>
    <t>GBT003_GBT093_Levenshtein</t>
  </si>
  <si>
    <t>GBT003_GBT093_TFIDF</t>
  </si>
  <si>
    <t>GBT003_GBT093_BM25</t>
  </si>
  <si>
    <t>GBT003_GBT093_SBERT</t>
  </si>
  <si>
    <t>GBT003_GBT093_MEAN</t>
  </si>
  <si>
    <t>GBT003_GBT093_Weighted</t>
  </si>
  <si>
    <t>GBT002_GBT093_Jaccard</t>
  </si>
  <si>
    <t>GBT002_GBT093_Levenshtein</t>
  </si>
  <si>
    <t>GBT002_GBT093_TFIDF</t>
  </si>
  <si>
    <t>GBT002_GBT093_BM25</t>
  </si>
  <si>
    <t>GBT002_GBT093_SBERT</t>
  </si>
  <si>
    <t>GBT002_GBT093_MEAN</t>
  </si>
  <si>
    <t>GBT002_GBT093_Weighted</t>
  </si>
  <si>
    <t>GBT001_GBT093_Jaccard</t>
  </si>
  <si>
    <t>GBT001_GBT093_Levenshtein</t>
  </si>
  <si>
    <t>GBT001_GBT093_TFIDF</t>
  </si>
  <si>
    <t>GBT001_GBT093_BM25</t>
  </si>
  <si>
    <t>GBT001_GBT093_SBERT</t>
  </si>
  <si>
    <t>GBT001_GBT093_MEAN</t>
  </si>
  <si>
    <t>GBT001_GBT093_Weighted</t>
  </si>
  <si>
    <t>GPM091_GPM002_Jaccard</t>
  </si>
  <si>
    <t>GPM091_GPM002_Levenshtein</t>
  </si>
  <si>
    <t>GPM091_GPM002_TFIDF</t>
  </si>
  <si>
    <t>GPM091_GPM002_BM25</t>
  </si>
  <si>
    <t>GPM091_GPM002_SBERT</t>
  </si>
  <si>
    <t>GPM091_GPM002_MEAN</t>
  </si>
  <si>
    <t>GPM091_GPM002_Weighted</t>
  </si>
  <si>
    <t>GPM051_GPM002_Jaccard</t>
  </si>
  <si>
    <t>GPM051_GPM002_Levenshtein</t>
  </si>
  <si>
    <t>GPM051_GPM002_TFIDF</t>
  </si>
  <si>
    <t>GPM051_GPM002_BM25</t>
  </si>
  <si>
    <t>GPM051_GPM002_SBERT</t>
  </si>
  <si>
    <t>GPM051_GPM002_MEAN</t>
  </si>
  <si>
    <t>GPM051_GPM002_Weighted</t>
  </si>
  <si>
    <t>GPM001_GPM002_Jaccard</t>
  </si>
  <si>
    <t>GPM001_GPM002_Levenshtein</t>
  </si>
  <si>
    <t>GPM001_GPM002_TFIDF</t>
  </si>
  <si>
    <t>GPM001_GPM002_BM25</t>
  </si>
  <si>
    <t>GPM001_GPM002_SBERT</t>
  </si>
  <si>
    <t>GPM001_GPM002_MEAN</t>
  </si>
  <si>
    <t>GPM001_GPM002_Weighted</t>
  </si>
  <si>
    <t>GPM092_GPM003_Jaccard</t>
  </si>
  <si>
    <t>GPM092_GPM003_Levenshtein</t>
  </si>
  <si>
    <t>GPM092_GPM003_TFIDF</t>
  </si>
  <si>
    <t>GPM092_GPM003_BM25</t>
  </si>
  <si>
    <t>GPM092_GPM003_SBERT</t>
  </si>
  <si>
    <t>GPM092_GPM003_MEAN</t>
  </si>
  <si>
    <t>GPM092_GPM003_Weighted</t>
  </si>
  <si>
    <t>GPM091_GPM003_Jaccard</t>
  </si>
  <si>
    <t>GPM091_GPM003_Levenshtein</t>
  </si>
  <si>
    <t>GPM091_GPM003_TFIDF</t>
  </si>
  <si>
    <t>GPM091_GPM003_BM25</t>
  </si>
  <si>
    <t>GPM091_GPM003_SBERT</t>
  </si>
  <si>
    <t>GPM091_GPM003_MEAN</t>
  </si>
  <si>
    <t>GPM091_GPM003_Weighted</t>
  </si>
  <si>
    <t>GPM052_GPM003_Jaccard</t>
  </si>
  <si>
    <t>GPM052_GPM003_Levenshtein</t>
  </si>
  <si>
    <t>GPM052_GPM003_TFIDF</t>
  </si>
  <si>
    <t>GPM052_GPM003_BM25</t>
  </si>
  <si>
    <t>GPM052_GPM003_SBERT</t>
  </si>
  <si>
    <t>GPM052_GPM003_MEAN</t>
  </si>
  <si>
    <t>GPM052_GPM003_Weighted</t>
  </si>
  <si>
    <t>GPM051_GPM003_Jaccard</t>
  </si>
  <si>
    <t>GPM051_GPM003_Levenshtein</t>
  </si>
  <si>
    <t>GPM051_GPM003_TFIDF</t>
  </si>
  <si>
    <t>GPM051_GPM003_BM25</t>
  </si>
  <si>
    <t>GPM051_GPM003_SBERT</t>
  </si>
  <si>
    <t>GPM051_GPM003_MEAN</t>
  </si>
  <si>
    <t>GPM051_GPM003_Weighted</t>
  </si>
  <si>
    <t>GPM002_GPM003_Jaccard</t>
  </si>
  <si>
    <t>GPM002_GPM003_Levenshtein</t>
  </si>
  <si>
    <t>GPM002_GPM003_TFIDF</t>
  </si>
  <si>
    <t>GPM002_GPM003_BM25</t>
  </si>
  <si>
    <t>GPM002_GPM003_SBERT</t>
  </si>
  <si>
    <t>GPM002_GPM003_MEAN</t>
  </si>
  <si>
    <t>GPM002_GPM003_Weighted</t>
  </si>
  <si>
    <t>GPM001_GPM003_Jaccard</t>
  </si>
  <si>
    <t>GPM001_GPM003_Levenshtein</t>
  </si>
  <si>
    <t>GPM001_GPM003_TFIDF</t>
  </si>
  <si>
    <t>GPM001_GPM003_BM25</t>
  </si>
  <si>
    <t>GPM001_GPM003_SBERT</t>
  </si>
  <si>
    <t>GPM001_GPM003_MEAN</t>
  </si>
  <si>
    <t>GPM001_GPM003_Weighted</t>
  </si>
  <si>
    <t>GPM001_GPM051_Jaccard</t>
  </si>
  <si>
    <t>GPM001_GPM051_Levenshtein</t>
  </si>
  <si>
    <t>GPM001_GPM051_TFIDF</t>
  </si>
  <si>
    <t>GPM001_GPM051_BM25</t>
  </si>
  <si>
    <t>GPM001_GPM051_SBERT</t>
  </si>
  <si>
    <t>GPM001_GPM051_MEAN</t>
  </si>
  <si>
    <t>GPM001_GPM051_Weighted</t>
  </si>
  <si>
    <t>GPM091_GPM052_Jaccard</t>
  </si>
  <si>
    <t>GPM091_GPM052_Levenshtein</t>
  </si>
  <si>
    <t>GPM091_GPM052_TFIDF</t>
  </si>
  <si>
    <t>GPM091_GPM052_BM25</t>
  </si>
  <si>
    <t>GPM091_GPM052_SBERT</t>
  </si>
  <si>
    <t>GPM091_GPM052_MEAN</t>
  </si>
  <si>
    <t>GPM091_GPM052_Weighted</t>
  </si>
  <si>
    <t>GPM051_GPM052_Jaccard</t>
  </si>
  <si>
    <t>GPM051_GPM052_Levenshtein</t>
  </si>
  <si>
    <t>GPM051_GPM052_TFIDF</t>
  </si>
  <si>
    <t>GPM051_GPM052_BM25</t>
  </si>
  <si>
    <t>GPM051_GPM052_SBERT</t>
  </si>
  <si>
    <t>GPM051_GPM052_MEAN</t>
  </si>
  <si>
    <t>GPM051_GPM052_Weighted</t>
  </si>
  <si>
    <t>GPM002_GPM052_Jaccard</t>
  </si>
  <si>
    <t>GPM002_GPM052_Levenshtein</t>
  </si>
  <si>
    <t>GPM002_GPM052_TFIDF</t>
  </si>
  <si>
    <t>GPM002_GPM052_BM25</t>
  </si>
  <si>
    <t>GPM002_GPM052_SBERT</t>
  </si>
  <si>
    <t>GPM002_GPM052_MEAN</t>
  </si>
  <si>
    <t>GPM002_GPM052_Weighted</t>
  </si>
  <si>
    <t>GPM001_GPM052_Jaccard</t>
  </si>
  <si>
    <t>GPM001_GPM052_Levenshtein</t>
  </si>
  <si>
    <t>GPM001_GPM052_TFIDF</t>
  </si>
  <si>
    <t>GPM001_GPM052_BM25</t>
  </si>
  <si>
    <t>GPM001_GPM052_SBERT</t>
  </si>
  <si>
    <t>GPM001_GPM052_MEAN</t>
  </si>
  <si>
    <t>GPM001_GPM052_Weighted</t>
  </si>
  <si>
    <t>GPM092_GPM053_Jaccard</t>
  </si>
  <si>
    <t>GPM092_GPM053_Levenshtein</t>
  </si>
  <si>
    <t>GPM092_GPM053_TFIDF</t>
  </si>
  <si>
    <t>GPM092_GPM053_BM25</t>
  </si>
  <si>
    <t>GPM092_GPM053_SBERT</t>
  </si>
  <si>
    <t>GPM092_GPM053_MEAN</t>
  </si>
  <si>
    <t>GPM092_GPM053_Weighted</t>
  </si>
  <si>
    <t>GPM091_GPM053_Jaccard</t>
  </si>
  <si>
    <t>GPM091_GPM053_Levenshtein</t>
  </si>
  <si>
    <t>GPM091_GPM053_TFIDF</t>
  </si>
  <si>
    <t>GPM091_GPM053_BM25</t>
  </si>
  <si>
    <t>GPM091_GPM053_SBERT</t>
  </si>
  <si>
    <t>GPM091_GPM053_MEAN</t>
  </si>
  <si>
    <t>GPM091_GPM053_Weighted</t>
  </si>
  <si>
    <t>GPM052_GPM053_Jaccard</t>
  </si>
  <si>
    <t>GPM052_GPM053_Levenshtein</t>
  </si>
  <si>
    <t>GPM052_GPM053_TFIDF</t>
  </si>
  <si>
    <t>GPM052_GPM053_BM25</t>
  </si>
  <si>
    <t>GPM052_GPM053_SBERT</t>
  </si>
  <si>
    <t>GPM052_GPM053_MEAN</t>
  </si>
  <si>
    <t>GPM052_GPM053_Weighted</t>
  </si>
  <si>
    <t>GPM051_GPM053_Jaccard</t>
  </si>
  <si>
    <t>GPM051_GPM053_Levenshtein</t>
  </si>
  <si>
    <t>GPM051_GPM053_TFIDF</t>
  </si>
  <si>
    <t>GPM051_GPM053_BM25</t>
  </si>
  <si>
    <t>GPM051_GPM053_SBERT</t>
  </si>
  <si>
    <t>GPM051_GPM053_MEAN</t>
  </si>
  <si>
    <t>GPM051_GPM053_Weighted</t>
  </si>
  <si>
    <t>GPM003_GPM053_Jaccard</t>
  </si>
  <si>
    <t>GPM003_GPM053_Levenshtein</t>
  </si>
  <si>
    <t>GPM003_GPM053_TFIDF</t>
  </si>
  <si>
    <t>GPM003_GPM053_BM25</t>
  </si>
  <si>
    <t>GPM003_GPM053_SBERT</t>
  </si>
  <si>
    <t>GPM003_GPM053_MEAN</t>
  </si>
  <si>
    <t>GPM003_GPM053_Weighted</t>
  </si>
  <si>
    <t>GPM002_GPM053_Jaccard</t>
  </si>
  <si>
    <t>GPM002_GPM053_Levenshtein</t>
  </si>
  <si>
    <t>GPM002_GPM053_TFIDF</t>
  </si>
  <si>
    <t>GPM002_GPM053_BM25</t>
  </si>
  <si>
    <t>GPM002_GPM053_SBERT</t>
  </si>
  <si>
    <t>GPM002_GPM053_MEAN</t>
  </si>
  <si>
    <t>GPM002_GPM053_Weighted</t>
  </si>
  <si>
    <t>GPM001_GPM053_Jaccard</t>
  </si>
  <si>
    <t>GPM001_GPM053_Levenshtein</t>
  </si>
  <si>
    <t>GPM001_GPM053_TFIDF</t>
  </si>
  <si>
    <t>GPM001_GPM053_BM25</t>
  </si>
  <si>
    <t>GPM001_GPM053_SBERT</t>
  </si>
  <si>
    <t>GPM001_GPM053_MEAN</t>
  </si>
  <si>
    <t>GPM001_GPM053_Weighted</t>
  </si>
  <si>
    <t>GPM051_GPM091_Jaccard</t>
  </si>
  <si>
    <t>GPM051_GPM091_Levenshtein</t>
  </si>
  <si>
    <t>GPM051_GPM091_TFIDF</t>
  </si>
  <si>
    <t>GPM051_GPM091_BM25</t>
  </si>
  <si>
    <t>GPM051_GPM091_SBERT</t>
  </si>
  <si>
    <t>GPM051_GPM091_MEAN</t>
  </si>
  <si>
    <t>GPM051_GPM091_Weighted</t>
  </si>
  <si>
    <t>GPM001_GPM091_Jaccard</t>
  </si>
  <si>
    <t>GPM001_GPM091_Levenshtein</t>
  </si>
  <si>
    <t>GPM001_GPM091_TFIDF</t>
  </si>
  <si>
    <t>GPM001_GPM091_BM25</t>
  </si>
  <si>
    <t>GPM001_GPM091_SBERT</t>
  </si>
  <si>
    <t>GPM001_GPM091_MEAN</t>
  </si>
  <si>
    <t>GPM001_GPM091_Weighted</t>
  </si>
  <si>
    <t>GPM091_GPM092_Jaccard</t>
  </si>
  <si>
    <t>GPM091_GPM092_Levenshtein</t>
  </si>
  <si>
    <t>GPM091_GPM092_TFIDF</t>
  </si>
  <si>
    <t>GPM091_GPM092_BM25</t>
  </si>
  <si>
    <t>GPM091_GPM092_SBERT</t>
  </si>
  <si>
    <t>GPM091_GPM092_MEAN</t>
  </si>
  <si>
    <t>GPM091_GPM092_Weighted</t>
  </si>
  <si>
    <t>GPM052_GPM092_Jaccard</t>
  </si>
  <si>
    <t>GPM052_GPM092_Levenshtein</t>
  </si>
  <si>
    <t>GPM052_GPM092_TFIDF</t>
  </si>
  <si>
    <t>GPM052_GPM092_BM25</t>
  </si>
  <si>
    <t>GPM052_GPM092_SBERT</t>
  </si>
  <si>
    <t>GPM052_GPM092_MEAN</t>
  </si>
  <si>
    <t>GPM052_GPM092_Weighted</t>
  </si>
  <si>
    <t>GPM051_GPM092_Jaccard</t>
  </si>
  <si>
    <t>GPM051_GPM092_Levenshtein</t>
  </si>
  <si>
    <t>GPM051_GPM092_TFIDF</t>
  </si>
  <si>
    <t>GPM051_GPM092_BM25</t>
  </si>
  <si>
    <t>GPM051_GPM092_SBERT</t>
  </si>
  <si>
    <t>GPM051_GPM092_MEAN</t>
  </si>
  <si>
    <t>GPM051_GPM092_Weighted</t>
  </si>
  <si>
    <t>GPM002_GPM092_Jaccard</t>
  </si>
  <si>
    <t>GPM002_GPM092_Levenshtein</t>
  </si>
  <si>
    <t>GPM002_GPM092_TFIDF</t>
  </si>
  <si>
    <t>GPM002_GPM092_BM25</t>
  </si>
  <si>
    <t>GPM002_GPM092_SBERT</t>
  </si>
  <si>
    <t>GPM002_GPM092_MEAN</t>
  </si>
  <si>
    <t>GPM002_GPM092_Weighted</t>
  </si>
  <si>
    <t>GPM001_GPM092_Jaccard</t>
  </si>
  <si>
    <t>GPM001_GPM092_Levenshtein</t>
  </si>
  <si>
    <t>GPM001_GPM092_TFIDF</t>
  </si>
  <si>
    <t>GPM001_GPM092_BM25</t>
  </si>
  <si>
    <t>GPM001_GPM092_SBERT</t>
  </si>
  <si>
    <t>GPM001_GPM092_MEAN</t>
  </si>
  <si>
    <t>GPM001_GPM092_Weighted</t>
  </si>
  <si>
    <t>GPM092_GPM093_Jaccard</t>
  </si>
  <si>
    <t>GPM092_GPM093_Levenshtein</t>
  </si>
  <si>
    <t>GPM092_GPM093_TFIDF</t>
  </si>
  <si>
    <t>GPM092_GPM093_BM25</t>
  </si>
  <si>
    <t>GPM092_GPM093_SBERT</t>
  </si>
  <si>
    <t>GPM092_GPM093_MEAN</t>
  </si>
  <si>
    <t>GPM092_GPM093_Weighted</t>
  </si>
  <si>
    <t>GPM091_GPM093_Jaccard</t>
  </si>
  <si>
    <t>GPM091_GPM093_Levenshtein</t>
  </si>
  <si>
    <t>GPM091_GPM093_TFIDF</t>
  </si>
  <si>
    <t>GPM091_GPM093_BM25</t>
  </si>
  <si>
    <t>GPM091_GPM093_SBERT</t>
  </si>
  <si>
    <t>GPM091_GPM093_MEAN</t>
  </si>
  <si>
    <t>GPM091_GPM093_Weighted</t>
  </si>
  <si>
    <t>GPM053_GPM093_Jaccard</t>
  </si>
  <si>
    <t>GPM053_GPM093_Levenshtein</t>
  </si>
  <si>
    <t>GPM053_GPM093_TFIDF</t>
  </si>
  <si>
    <t>GPM053_GPM093_BM25</t>
  </si>
  <si>
    <t>GPM053_GPM093_SBERT</t>
  </si>
  <si>
    <t>GPM053_GPM093_MEAN</t>
  </si>
  <si>
    <t>GPM053_GPM093_Weighted</t>
  </si>
  <si>
    <t>GPM052_GPM093_Jaccard</t>
  </si>
  <si>
    <t>GPM052_GPM093_Levenshtein</t>
  </si>
  <si>
    <t>GPM052_GPM093_TFIDF</t>
  </si>
  <si>
    <t>GPM052_GPM093_BM25</t>
  </si>
  <si>
    <t>GPM052_GPM093_SBERT</t>
  </si>
  <si>
    <t>GPM052_GPM093_MEAN</t>
  </si>
  <si>
    <t>GPM052_GPM093_Weighted</t>
  </si>
  <si>
    <t>GPM051_GPM093_Jaccard</t>
  </si>
  <si>
    <t>GPM051_GPM093_Levenshtein</t>
  </si>
  <si>
    <t>GPM051_GPM093_TFIDF</t>
  </si>
  <si>
    <t>GPM051_GPM093_BM25</t>
  </si>
  <si>
    <t>GPM051_GPM093_SBERT</t>
  </si>
  <si>
    <t>GPM051_GPM093_MEAN</t>
  </si>
  <si>
    <t>GPM051_GPM093_Weighted</t>
  </si>
  <si>
    <t>GPM003_GPM093_Jaccard</t>
  </si>
  <si>
    <t>GPM003_GPM093_Levenshtein</t>
  </si>
  <si>
    <t>GPM003_GPM093_TFIDF</t>
  </si>
  <si>
    <t>GPM003_GPM093_BM25</t>
  </si>
  <si>
    <t>GPM003_GPM093_SBERT</t>
  </si>
  <si>
    <t>GPM003_GPM093_MEAN</t>
  </si>
  <si>
    <t>GPM003_GPM093_Weighted</t>
  </si>
  <si>
    <t>GPM002_GPM093_Jaccard</t>
  </si>
  <si>
    <t>GPM002_GPM093_Levenshtein</t>
  </si>
  <si>
    <t>GPM002_GPM093_TFIDF</t>
  </si>
  <si>
    <t>GPM002_GPM093_BM25</t>
  </si>
  <si>
    <t>GPM002_GPM093_SBERT</t>
  </si>
  <si>
    <t>GPM002_GPM093_MEAN</t>
  </si>
  <si>
    <t>GPM002_GPM093_Weighted</t>
  </si>
  <si>
    <t>GPM001_GPM093_Jaccard</t>
  </si>
  <si>
    <t>GPM001_GPM093_Levenshtein</t>
  </si>
  <si>
    <t>GPM001_GPM093_TFIDF</t>
  </si>
  <si>
    <t>GPM001_GPM093_BM25</t>
  </si>
  <si>
    <t>GPM001_GPM093_SBERT</t>
  </si>
  <si>
    <t>GPM001_GPM093_MEAN</t>
  </si>
  <si>
    <t>GPM001_GPM093_Weighted</t>
  </si>
  <si>
    <t>GPN001_GPN002_Jaccard</t>
  </si>
  <si>
    <t>GPN001_GPN002_Levenshtein</t>
  </si>
  <si>
    <t>GPN001_GPN002_TFIDF</t>
  </si>
  <si>
    <t>GPN001_GPN002_BM25</t>
  </si>
  <si>
    <t>GPN001_GPN002_SBERT</t>
  </si>
  <si>
    <t>GPN001_GPN002_MEAN</t>
  </si>
  <si>
    <t>GPN001_GPN002_Weighted</t>
  </si>
  <si>
    <t>GPN002_GPN003_Jaccard</t>
  </si>
  <si>
    <t>GPN002_GPN003_Levenshtein</t>
  </si>
  <si>
    <t>GPN002_GPN003_TFIDF</t>
  </si>
  <si>
    <t>GPN002_GPN003_BM25</t>
  </si>
  <si>
    <t>GPN002_GPN003_SBERT</t>
  </si>
  <si>
    <t>GPN002_GPN003_MEAN</t>
  </si>
  <si>
    <t>GPN002_GPN003_Weighted</t>
  </si>
  <si>
    <t>GPN001_GPN003_Jaccard</t>
  </si>
  <si>
    <t>GPN001_GPN003_Levenshtein</t>
  </si>
  <si>
    <t>GPN001_GPN003_TFIDF</t>
  </si>
  <si>
    <t>GPN001_GPN003_BM25</t>
  </si>
  <si>
    <t>GPN001_GPN003_SBERT</t>
  </si>
  <si>
    <t>GPN001_GPN003_MEAN</t>
  </si>
  <si>
    <t>GPN001_GPN003_Weighted</t>
  </si>
  <si>
    <t>Model</t>
  </si>
  <si>
    <t>Jaccard similarity</t>
  </si>
  <si>
    <t>Levenshtein similarity</t>
  </si>
  <si>
    <t>SBERT  similarity</t>
  </si>
  <si>
    <t>TFIDF  similarity</t>
  </si>
  <si>
    <t>Mean similarity</t>
  </si>
  <si>
    <t>0.0</t>
  </si>
  <si>
    <t>0.5</t>
  </si>
  <si>
    <t>1</t>
  </si>
  <si>
    <t>Levenshtein</t>
  </si>
  <si>
    <t xml:space="preserve"> </t>
  </si>
  <si>
    <t>CLM001</t>
  </si>
  <si>
    <t>CLM002</t>
  </si>
  <si>
    <t>CLM003</t>
  </si>
  <si>
    <t>DPM001</t>
  </si>
  <si>
    <t>DPM002</t>
  </si>
  <si>
    <t>DPM003</t>
  </si>
  <si>
    <t>GBN001</t>
  </si>
  <si>
    <t>GBN002</t>
  </si>
  <si>
    <t>GBN003</t>
  </si>
  <si>
    <t>GPM001</t>
  </si>
  <si>
    <t>GPM002</t>
  </si>
  <si>
    <t>GPM003</t>
  </si>
  <si>
    <t>GPN001</t>
  </si>
  <si>
    <t>GPN002</t>
  </si>
  <si>
    <t>GPN003</t>
  </si>
  <si>
    <t>Average SBERT  similarity</t>
  </si>
  <si>
    <t>Average TFIDF  similarity</t>
  </si>
  <si>
    <t>Average of Mean similarity</t>
  </si>
  <si>
    <t>Total</t>
  </si>
  <si>
    <t>CLD</t>
  </si>
  <si>
    <t>CLM</t>
  </si>
  <si>
    <t>DPM</t>
  </si>
  <si>
    <t>DPS</t>
  </si>
  <si>
    <t>GBN</t>
  </si>
  <si>
    <t>GBT</t>
  </si>
  <si>
    <t>GPM</t>
  </si>
  <si>
    <t>GPN</t>
  </si>
  <si>
    <t>SP</t>
  </si>
  <si>
    <t>MP</t>
  </si>
  <si>
    <t xml:space="preserve">jacard </t>
  </si>
  <si>
    <t>avg1</t>
  </si>
  <si>
    <t>avg2</t>
  </si>
  <si>
    <t>avg3</t>
  </si>
  <si>
    <t>avg4</t>
  </si>
  <si>
    <t>avg5</t>
  </si>
  <si>
    <t>avg6</t>
  </si>
  <si>
    <t>avg7</t>
  </si>
  <si>
    <t>avg8</t>
  </si>
  <si>
    <t>avg9</t>
  </si>
  <si>
    <t>avg10</t>
  </si>
  <si>
    <t>avg11</t>
  </si>
  <si>
    <t>SBERT</t>
  </si>
  <si>
    <t>model</t>
  </si>
  <si>
    <t>TFIDF</t>
  </si>
  <si>
    <t>Model/T</t>
  </si>
  <si>
    <t xml:space="preserve">Weighted Similarity </t>
  </si>
  <si>
    <t>SP Jaccard similarity</t>
  </si>
  <si>
    <t>MP Jaccard similarity</t>
  </si>
  <si>
    <t>SP Levenshtein similarity</t>
  </si>
  <si>
    <t>MP Average Levenshtein similarity</t>
  </si>
  <si>
    <t>SP SBERT  similarity</t>
  </si>
  <si>
    <t>MP Average SBERT  similarity</t>
  </si>
  <si>
    <t>SP TFIDF  similarity</t>
  </si>
  <si>
    <t>MP TFIDF  similarity</t>
  </si>
  <si>
    <t>SP Mean similarity</t>
  </si>
  <si>
    <t>MP Mean similarity</t>
  </si>
  <si>
    <t>Total prompt</t>
  </si>
  <si>
    <t>maximum of similarities</t>
  </si>
  <si>
    <t>Method</t>
  </si>
  <si>
    <t>Jaccard</t>
  </si>
  <si>
    <t>r</t>
  </si>
  <si>
    <t>Meean</t>
  </si>
  <si>
    <t>code</t>
  </si>
  <si>
    <t>subcode</t>
  </si>
  <si>
    <t>original_row_index</t>
  </si>
  <si>
    <t>average</t>
  </si>
  <si>
    <t>n0</t>
  </si>
  <si>
    <t>GBT001_activities</t>
  </si>
  <si>
    <t>GBT001_decisions</t>
  </si>
  <si>
    <t>GBT001_forks</t>
  </si>
  <si>
    <t>GBT001_swimlanes</t>
  </si>
  <si>
    <t>GBT001_detaches</t>
  </si>
  <si>
    <t>GBT001_options</t>
  </si>
  <si>
    <t>GBT001_edges</t>
  </si>
  <si>
    <t>GBT001_notes</t>
  </si>
  <si>
    <t>GBT001_partitions</t>
  </si>
  <si>
    <t>GBT001_numberline</t>
  </si>
  <si>
    <t>GBT001_negative_score</t>
  </si>
  <si>
    <t>GBT001_raw_score</t>
  </si>
  <si>
    <t>GBT001_percentage_score</t>
  </si>
  <si>
    <t>GBT001_formatted_score</t>
  </si>
  <si>
    <t>62.1% (32.75)</t>
  </si>
  <si>
    <t>61.3% (31.7)</t>
  </si>
  <si>
    <t>41.8% (14.35)</t>
  </si>
  <si>
    <t>71.1% (49.1)</t>
  </si>
  <si>
    <t>60.5% (30.65)</t>
  </si>
  <si>
    <t>73.4% (55.15)</t>
  </si>
  <si>
    <t>68.3% (43.0)</t>
  </si>
  <si>
    <t>67.7% (41.95)</t>
  </si>
  <si>
    <t>55.1% (24.55)</t>
  </si>
  <si>
    <t>60.6% (30.8)</t>
  </si>
  <si>
    <t>55.2% (24.6)</t>
  </si>
  <si>
    <t>73.6% (55.85)</t>
  </si>
  <si>
    <t>48.2% (18.6)</t>
  </si>
  <si>
    <t>54.0% (23.5)</t>
  </si>
  <si>
    <t>64.8% (36.75)</t>
  </si>
  <si>
    <t>62.8% (33.7)</t>
  </si>
  <si>
    <t>73.1% (54.35)</t>
  </si>
  <si>
    <t>70.6% (48.1)</t>
  </si>
  <si>
    <t>70.1% (46.95)</t>
  </si>
  <si>
    <t>48.7% (19.0)</t>
  </si>
  <si>
    <t>60.6% (30.7)</t>
  </si>
  <si>
    <t>70.7% (48.25)</t>
  </si>
  <si>
    <t>68.8% (44.0)</t>
  </si>
  <si>
    <t>73.4% (55.05)</t>
  </si>
  <si>
    <t>77.2% (67.75)</t>
  </si>
  <si>
    <t>50.7% (20.6)</t>
  </si>
  <si>
    <t>51.8% (21.5)</t>
  </si>
  <si>
    <t>55.3% (24.7)</t>
  </si>
  <si>
    <t>68.8% (44.05)</t>
  </si>
  <si>
    <t>64.8% (36.85)</t>
  </si>
  <si>
    <t>71.2% (49.5)</t>
  </si>
  <si>
    <t>70.7% (48.15)</t>
  </si>
  <si>
    <t>74.2% (57.4)</t>
  </si>
  <si>
    <t>68.4% (43.2)</t>
  </si>
  <si>
    <t>70.2% (47.1)</t>
  </si>
  <si>
    <t>74.5% (58.5)</t>
  </si>
  <si>
    <t>72.0% (51.35)</t>
  </si>
  <si>
    <t>80.3% (81.5)</t>
  </si>
  <si>
    <t>74.2% (57.45)</t>
  </si>
  <si>
    <t>60.0% (30.0)</t>
  </si>
  <si>
    <t>74.2% (57.65)</t>
  </si>
  <si>
    <t>74.8% (59.4)</t>
  </si>
  <si>
    <t>75.1% (60.4)</t>
  </si>
  <si>
    <t>78.0% (70.75)</t>
  </si>
  <si>
    <t>44.4% (15.95)</t>
  </si>
  <si>
    <t>78.3% (72.05)</t>
  </si>
  <si>
    <t>72.3% (52.25)</t>
  </si>
  <si>
    <t>GBT001_functional_complexity</t>
  </si>
  <si>
    <t>GBT001_organization_score</t>
  </si>
  <si>
    <t>GBT001_structural_integrity</t>
  </si>
  <si>
    <t>GBT001_decisions_activities_ratio</t>
  </si>
  <si>
    <t>GBT001_lines_vs_average</t>
  </si>
  <si>
    <t>GBT002_activities</t>
  </si>
  <si>
    <t>GBT002_decisions</t>
  </si>
  <si>
    <t>GBT002_forks</t>
  </si>
  <si>
    <t>GBT002_swimlanes</t>
  </si>
  <si>
    <t>GBT002_detaches</t>
  </si>
  <si>
    <t>GBT002_options</t>
  </si>
  <si>
    <t>GBT002_edges</t>
  </si>
  <si>
    <t>GBT002_notes</t>
  </si>
  <si>
    <t>GBT002_partitions</t>
  </si>
  <si>
    <t>GBT002_numberline</t>
  </si>
  <si>
    <t>GBT002_negative_score</t>
  </si>
  <si>
    <t>GBT002_raw_score</t>
  </si>
  <si>
    <t>GBT002_percentage_score</t>
  </si>
  <si>
    <t>GBT002_formatted_score</t>
  </si>
  <si>
    <t>66.6% (39.95)</t>
  </si>
  <si>
    <t>46.5% (17.4)</t>
  </si>
  <si>
    <t>58.0% (27.6)</t>
  </si>
  <si>
    <t>71.4% (50.05)</t>
  </si>
  <si>
    <t>59.7% (29.65)</t>
  </si>
  <si>
    <t>56.2% (25.7)</t>
  </si>
  <si>
    <t>51.9% (21.55)</t>
  </si>
  <si>
    <t>72.5% (52.8)</t>
  </si>
  <si>
    <t>69.3% (45.2)</t>
  </si>
  <si>
    <t>66.1% (39.05)</t>
  </si>
  <si>
    <t>67.2% (40.95)</t>
  </si>
  <si>
    <t>66.9% (40.5)</t>
  </si>
  <si>
    <t>72.0% (51.5)</t>
  </si>
  <si>
    <t>58.9% (28.7)</t>
  </si>
  <si>
    <t>48.0% (18.45)</t>
  </si>
  <si>
    <t>59.8% (29.8)</t>
  </si>
  <si>
    <t>65.3% (37.6)</t>
  </si>
  <si>
    <t>67.8% (42.2)</t>
  </si>
  <si>
    <t>73.4% (55.25)</t>
  </si>
  <si>
    <t>78.4% (72.55)</t>
  </si>
  <si>
    <t>64.9% (36.9)</t>
  </si>
  <si>
    <t>74.3% (57.95)</t>
  </si>
  <si>
    <t>77.4% (68.6)</t>
  </si>
  <si>
    <t>79.7% (78.35)</t>
  </si>
  <si>
    <t>71.1% (49.25)</t>
  </si>
  <si>
    <t>70.3% (47.35)</t>
  </si>
  <si>
    <t>69.7% (46.05)</t>
  </si>
  <si>
    <t>73.3% (55.0)</t>
  </si>
  <si>
    <t>75.6% (61.8)</t>
  </si>
  <si>
    <t>77.5% (68.9)</t>
  </si>
  <si>
    <t>GBT002_functional_complexity</t>
  </si>
  <si>
    <t>GBT002_organization_score</t>
  </si>
  <si>
    <t>GBT002_structural_integrity</t>
  </si>
  <si>
    <t>GBT002_decisions_activities_ratio</t>
  </si>
  <si>
    <t>GBT002_lines_vs_average</t>
  </si>
  <si>
    <t>GBT003_activities</t>
  </si>
  <si>
    <t>GBT003_decisions</t>
  </si>
  <si>
    <t>GBT003_forks</t>
  </si>
  <si>
    <t>GBT003_swimlanes</t>
  </si>
  <si>
    <t>GBT003_detaches</t>
  </si>
  <si>
    <t>GBT003_options</t>
  </si>
  <si>
    <t>GBT003_edges</t>
  </si>
  <si>
    <t>GBT003_notes</t>
  </si>
  <si>
    <t>GBT003_partitions</t>
  </si>
  <si>
    <t>GBT003_numberline</t>
  </si>
  <si>
    <t>GBT003_negative_score</t>
  </si>
  <si>
    <t>GBT003_raw_score</t>
  </si>
  <si>
    <t>GBT003_percentage_score</t>
  </si>
  <si>
    <t>GBT003_formatted_score</t>
  </si>
  <si>
    <t>76.7% (75.9)</t>
  </si>
  <si>
    <t>57.1% (26.6)</t>
  </si>
  <si>
    <t>64.3% (36.0)</t>
  </si>
  <si>
    <t>69.5% (45.55)</t>
  </si>
  <si>
    <t>65.2% (37.5)</t>
  </si>
  <si>
    <t>73.1% (54.4)</t>
  </si>
  <si>
    <t>40.1% (13.4)</t>
  </si>
  <si>
    <t>64.3% (36.1)</t>
  </si>
  <si>
    <t>62.9% (33.95)</t>
  </si>
  <si>
    <t>64.9% (37.05)</t>
  </si>
  <si>
    <t>72.3% (52.3)</t>
  </si>
  <si>
    <t>78.9% (74.65)</t>
  </si>
  <si>
    <t>76.2% (64.05)</t>
  </si>
  <si>
    <t>78.9% (74.6)</t>
  </si>
  <si>
    <t>66.6% (39.85)</t>
  </si>
  <si>
    <t>73.5% (55.35)</t>
  </si>
  <si>
    <t>73.2% (54.6)</t>
  </si>
  <si>
    <t>72.9% (53.75)</t>
  </si>
  <si>
    <t>77.9% (70.6)</t>
  </si>
  <si>
    <t>79.7% (78.4)</t>
  </si>
  <si>
    <t>77.8% (70.1)</t>
  </si>
  <si>
    <t>GBT003_functional_complexity</t>
  </si>
  <si>
    <t>GBT003_organization_score</t>
  </si>
  <si>
    <t>GBT003_structural_integrity</t>
  </si>
  <si>
    <t>GBT003_decisions_activities_ratio</t>
  </si>
  <si>
    <t>GBT003_lines_vs_average</t>
  </si>
  <si>
    <t>GBT051_activities</t>
  </si>
  <si>
    <t>GBT051_decisions</t>
  </si>
  <si>
    <t>GBT051_forks</t>
  </si>
  <si>
    <t>GBT051_swimlanes</t>
  </si>
  <si>
    <t>GBT051_detaches</t>
  </si>
  <si>
    <t>GBT051_options</t>
  </si>
  <si>
    <t>GBT051_edges</t>
  </si>
  <si>
    <t>GBT051_notes</t>
  </si>
  <si>
    <t>GBT051_partitions</t>
  </si>
  <si>
    <t>GBT051_numberline</t>
  </si>
  <si>
    <t>GBT051_negative_score</t>
  </si>
  <si>
    <t>GBT051_raw_score</t>
  </si>
  <si>
    <t>GBT051_percentage_score</t>
  </si>
  <si>
    <t>GBT051_formatted_score</t>
  </si>
  <si>
    <t>66.0% (38.85)</t>
  </si>
  <si>
    <t>71.5% (50.15)</t>
  </si>
  <si>
    <t>73.8% (56.25)</t>
  </si>
  <si>
    <t>67.3% (41.25)</t>
  </si>
  <si>
    <t>62.1% (32.8)</t>
  </si>
  <si>
    <t>61.5% (31.95)</t>
  </si>
  <si>
    <t>66.6% (39.9)</t>
  </si>
  <si>
    <t>58.0% (27.65)</t>
  </si>
  <si>
    <t>67.7% (41.85)</t>
  </si>
  <si>
    <t>59.6% (33.9)</t>
  </si>
  <si>
    <t>50.6% (20.45)</t>
  </si>
  <si>
    <t>63.1% (34.25)</t>
  </si>
  <si>
    <t>68.4% (43.35)</t>
  </si>
  <si>
    <t>50.7% (20.55)</t>
  </si>
  <si>
    <t>67.0% (40.65)</t>
  </si>
  <si>
    <t>70.7% (48.3)</t>
  </si>
  <si>
    <t>74.5% (58.4)</t>
  </si>
  <si>
    <t>82.4% (93.55)</t>
  </si>
  <si>
    <t>77.6% (69.45)</t>
  </si>
  <si>
    <t>76.3% (64.5)</t>
  </si>
  <si>
    <t>74.7% (59.0)</t>
  </si>
  <si>
    <t>68.0% (42.55)</t>
  </si>
  <si>
    <t>73.8% (56.35)</t>
  </si>
  <si>
    <t>69.9% (46.45)</t>
  </si>
  <si>
    <t>77.2% (67.55)</t>
  </si>
  <si>
    <t>78.2% (71.8)</t>
  </si>
  <si>
    <t>GBT051_functional_complexity</t>
  </si>
  <si>
    <t>GBT051_organization_score</t>
  </si>
  <si>
    <t>GBT051_structural_integrity</t>
  </si>
  <si>
    <t>GBT051_decisions_activities_ratio</t>
  </si>
  <si>
    <t>GBT051_lines_vs_average</t>
  </si>
  <si>
    <t>GBT052_activities</t>
  </si>
  <si>
    <t>GBT052_decisions</t>
  </si>
  <si>
    <t>GBT052_forks</t>
  </si>
  <si>
    <t>GBT052_swimlanes</t>
  </si>
  <si>
    <t>GBT052_detaches</t>
  </si>
  <si>
    <t>GBT052_options</t>
  </si>
  <si>
    <t>GBT052_edges</t>
  </si>
  <si>
    <t>GBT052_notes</t>
  </si>
  <si>
    <t>GBT052_partitions</t>
  </si>
  <si>
    <t>GBT052_numberline</t>
  </si>
  <si>
    <t>GBT052_negative_score</t>
  </si>
  <si>
    <t>GBT052_raw_score</t>
  </si>
  <si>
    <t>GBT052_percentage_score</t>
  </si>
  <si>
    <t>GBT052_formatted_score</t>
  </si>
  <si>
    <t>75.7% (62.4)</t>
  </si>
  <si>
    <t>71.5% (50.1)</t>
  </si>
  <si>
    <t>69.7% (46.0)</t>
  </si>
  <si>
    <t>63.7% (35.05)</t>
  </si>
  <si>
    <t>71.7% (50.7)</t>
  </si>
  <si>
    <t>43.7% (15.55)</t>
  </si>
  <si>
    <t>54.1% (23.55)</t>
  </si>
  <si>
    <t>68.7% (43.95)</t>
  </si>
  <si>
    <t>62.9% (33.85)</t>
  </si>
  <si>
    <t>65.4% (37.8)</t>
  </si>
  <si>
    <t>64.1% (35.75)</t>
  </si>
  <si>
    <t>62.5% (33.4)</t>
  </si>
  <si>
    <t>72.8% (53.45)</t>
  </si>
  <si>
    <t>72.2% (52.0)</t>
  </si>
  <si>
    <t>63.5% (34.85)</t>
  </si>
  <si>
    <t>54.3% (23.75)</t>
  </si>
  <si>
    <t>49.5% (19.6)</t>
  </si>
  <si>
    <t>66.1% (38.95)</t>
  </si>
  <si>
    <t>74.5% (58.3)</t>
  </si>
  <si>
    <t>65.5% (37.9)</t>
  </si>
  <si>
    <t>76.0% (63.35)</t>
  </si>
  <si>
    <t>73.1% (62.55)</t>
  </si>
  <si>
    <t>64.6% (36.45)</t>
  </si>
  <si>
    <t>75.3% (61.05)</t>
  </si>
  <si>
    <t>69.2% (45.0)</t>
  </si>
  <si>
    <t>71.0% (48.85)</t>
  </si>
  <si>
    <t>78.8% (74.4)</t>
  </si>
  <si>
    <t>59.4% (29.25)</t>
  </si>
  <si>
    <t>79.8% (79.1)</t>
  </si>
  <si>
    <t>78.4% (72.65)</t>
  </si>
  <si>
    <t>GBT052_functional_complexity</t>
  </si>
  <si>
    <t>GBT052_organization_score</t>
  </si>
  <si>
    <t>GBT052_structural_integrity</t>
  </si>
  <si>
    <t>GBT052_decisions_activities_ratio</t>
  </si>
  <si>
    <t>GBT052_lines_vs_average</t>
  </si>
  <si>
    <t>GBT053_activities</t>
  </si>
  <si>
    <t>GBT053_decisions</t>
  </si>
  <si>
    <t>GBT053_forks</t>
  </si>
  <si>
    <t>GBT053_swimlanes</t>
  </si>
  <si>
    <t>GBT053_detaches</t>
  </si>
  <si>
    <t>GBT053_options</t>
  </si>
  <si>
    <t>GBT053_edges</t>
  </si>
  <si>
    <t>GBT053_notes</t>
  </si>
  <si>
    <t>GBT053_partitions</t>
  </si>
  <si>
    <t>GBT053_numberline</t>
  </si>
  <si>
    <t>GBT053_negative_score</t>
  </si>
  <si>
    <t>GBT053_raw_score</t>
  </si>
  <si>
    <t>GBT053_percentage_score</t>
  </si>
  <si>
    <t>GBT053_formatted_score</t>
  </si>
  <si>
    <t>74.8% (59.35)</t>
  </si>
  <si>
    <t>67.7% (48.3)</t>
  </si>
  <si>
    <t>67.7% (41.9)</t>
  </si>
  <si>
    <t>76.1% (63.55)</t>
  </si>
  <si>
    <t>55.0% (24.45)</t>
  </si>
  <si>
    <t>67.3% (41.2)</t>
  </si>
  <si>
    <t>63.5% (34.8)</t>
  </si>
  <si>
    <t>75.0% (60.0)</t>
  </si>
  <si>
    <t>71.8% (50.9)</t>
  </si>
  <si>
    <t>51.9% (21.6)</t>
  </si>
  <si>
    <t>68.2% (42.95)</t>
  </si>
  <si>
    <t>70.7% (48.35)</t>
  </si>
  <si>
    <t>81.1% (85.85)</t>
  </si>
  <si>
    <t>79.5% (77.75)</t>
  </si>
  <si>
    <t>78.1% (71.2)</t>
  </si>
  <si>
    <t>74.1% (57.3)</t>
  </si>
  <si>
    <t>73.2% (54.65)</t>
  </si>
  <si>
    <t>66.7% (40.05)</t>
  </si>
  <si>
    <t>74.8% (59.45)</t>
  </si>
  <si>
    <t>76.1% (63.7)</t>
  </si>
  <si>
    <t>38.7% (14.5)</t>
  </si>
  <si>
    <t>77.2% (67.9)</t>
  </si>
  <si>
    <t>76.3% (64.4)</t>
  </si>
  <si>
    <t>GBT053_functional_complexity</t>
  </si>
  <si>
    <t>GBT053_organization_score</t>
  </si>
  <si>
    <t>GBT053_structural_integrity</t>
  </si>
  <si>
    <t>GBT053_decisions_activities_ratio</t>
  </si>
  <si>
    <t>GBT053_lines_vs_average</t>
  </si>
  <si>
    <t>GBT091_activities</t>
  </si>
  <si>
    <t>GBT091_decisions</t>
  </si>
  <si>
    <t>GBT091_forks</t>
  </si>
  <si>
    <t>GBT091_swimlanes</t>
  </si>
  <si>
    <t>GBT091_detaches</t>
  </si>
  <si>
    <t>GBT091_options</t>
  </si>
  <si>
    <t>GBT091_edges</t>
  </si>
  <si>
    <t>GBT091_notes</t>
  </si>
  <si>
    <t>GBT091_partitions</t>
  </si>
  <si>
    <t>GBT091_numberline</t>
  </si>
  <si>
    <t>GBT091_negative_score</t>
  </si>
  <si>
    <t>GBT091_raw_score</t>
  </si>
  <si>
    <t>GBT091_percentage_score</t>
  </si>
  <si>
    <t>GBT091_formatted_score</t>
  </si>
  <si>
    <t>59.8% (29.7)</t>
  </si>
  <si>
    <t>73.8% (56.3)</t>
  </si>
  <si>
    <t>62.8% (33.75)</t>
  </si>
  <si>
    <t>69.5% (52.3)</t>
  </si>
  <si>
    <t>60.7% (30.95)</t>
  </si>
  <si>
    <t>60.6% (30.75)</t>
  </si>
  <si>
    <t>68.8% (44.15)</t>
  </si>
  <si>
    <t>62.0% (32.7)</t>
  </si>
  <si>
    <t>70.2% (47.05)</t>
  </si>
  <si>
    <t>69.0% (44.55)</t>
  </si>
  <si>
    <t>54.2% (23.65)</t>
  </si>
  <si>
    <t>54.1% (23.6)</t>
  </si>
  <si>
    <t>64.9% (37.0)</t>
  </si>
  <si>
    <t>62.8% (33.8)</t>
  </si>
  <si>
    <t>59.0% (28.75)</t>
  </si>
  <si>
    <t>71.6% (50.5)</t>
  </si>
  <si>
    <t>63.6% (34.95)</t>
  </si>
  <si>
    <t>80.2% (80.95)</t>
  </si>
  <si>
    <t>71.6% (50.35)</t>
  </si>
  <si>
    <t>63.9% (35.45)</t>
  </si>
  <si>
    <t>82.6% (95.0)</t>
  </si>
  <si>
    <t>72.7% (53.3)</t>
  </si>
  <si>
    <t>GBT091_functional_complexity</t>
  </si>
  <si>
    <t>GBT091_organization_score</t>
  </si>
  <si>
    <t>GBT091_structural_integrity</t>
  </si>
  <si>
    <t>GBT091_decisions_activities_ratio</t>
  </si>
  <si>
    <t>GBT091_lines_vs_average</t>
  </si>
  <si>
    <t>GBT092_activities</t>
  </si>
  <si>
    <t>GBT092_decisions</t>
  </si>
  <si>
    <t>GBT092_forks</t>
  </si>
  <si>
    <t>GBT092_swimlanes</t>
  </si>
  <si>
    <t>GBT092_detaches</t>
  </si>
  <si>
    <t>GBT092_options</t>
  </si>
  <si>
    <t>GBT092_edges</t>
  </si>
  <si>
    <t>GBT092_notes</t>
  </si>
  <si>
    <t>GBT092_partitions</t>
  </si>
  <si>
    <t>GBT092_numberline</t>
  </si>
  <si>
    <t>GBT092_negative_score</t>
  </si>
  <si>
    <t>GBT092_raw_score</t>
  </si>
  <si>
    <t>GBT092_percentage_score</t>
  </si>
  <si>
    <t>GBT092_formatted_score</t>
  </si>
  <si>
    <t>69.3% (45.05)</t>
  </si>
  <si>
    <t>67.3% (41.15)</t>
  </si>
  <si>
    <t>61.8% (32.3)</t>
  </si>
  <si>
    <t>71.3% (49.6)</t>
  </si>
  <si>
    <t>64.9% (36.95)</t>
  </si>
  <si>
    <t>61.4% (31.75)</t>
  </si>
  <si>
    <t>71.9% (51.15)</t>
  </si>
  <si>
    <t>64.2% (35.8)</t>
  </si>
  <si>
    <t>58.1% (27.7)</t>
  </si>
  <si>
    <t>67.7% (42.0)</t>
  </si>
  <si>
    <t>73.5% (55.4)</t>
  </si>
  <si>
    <t>56.2% (25.65)</t>
  </si>
  <si>
    <t>71.9% (51.2)</t>
  </si>
  <si>
    <t>37.0% (17.6)</t>
  </si>
  <si>
    <t>73.3% (54.85)</t>
  </si>
  <si>
    <t>70.2% (47.15)</t>
  </si>
  <si>
    <t>72.3% (52.2)</t>
  </si>
  <si>
    <t>73.4% (55.3)</t>
  </si>
  <si>
    <t>73.6% (55.8)</t>
  </si>
  <si>
    <t>82.3% (92.9)</t>
  </si>
  <si>
    <t>77.4% (68.4)</t>
  </si>
  <si>
    <t>75.0% (60.15)</t>
  </si>
  <si>
    <t>72.2% (51.85)</t>
  </si>
  <si>
    <t>71.9% (51.25)</t>
  </si>
  <si>
    <t>72.9% (53.85)</t>
  </si>
  <si>
    <t>80.0% (80.05)</t>
  </si>
  <si>
    <t>79.6% (78.05)</t>
  </si>
  <si>
    <t>GBT092_functional_complexity</t>
  </si>
  <si>
    <t>GBT092_organization_score</t>
  </si>
  <si>
    <t>GBT092_structural_integrity</t>
  </si>
  <si>
    <t>GBT092_decisions_activities_ratio</t>
  </si>
  <si>
    <t>GBT092_lines_vs_average</t>
  </si>
  <si>
    <t>GBT093_activities</t>
  </si>
  <si>
    <t>GBT093_decisions</t>
  </si>
  <si>
    <t>GBT093_forks</t>
  </si>
  <si>
    <t>GBT093_swimlanes</t>
  </si>
  <si>
    <t>GBT093_detaches</t>
  </si>
  <si>
    <t>GBT093_options</t>
  </si>
  <si>
    <t>GBT093_edges</t>
  </si>
  <si>
    <t>GBT093_notes</t>
  </si>
  <si>
    <t>GBT093_partitions</t>
  </si>
  <si>
    <t>GBT093_numberline</t>
  </si>
  <si>
    <t>GBT093_negative_score</t>
  </si>
  <si>
    <t>GBT093_raw_score</t>
  </si>
  <si>
    <t>GBT093_percentage_score</t>
  </si>
  <si>
    <t>GBT093_formatted_score</t>
  </si>
  <si>
    <t>77.4% (68.45)</t>
  </si>
  <si>
    <t>56.4% (29.8)</t>
  </si>
  <si>
    <t>60.1% (30.25)</t>
  </si>
  <si>
    <t>70.6% (48.05)</t>
  </si>
  <si>
    <t>49.3% (19.45)</t>
  </si>
  <si>
    <t>68.2% (42.9)</t>
  </si>
  <si>
    <t>57.2% (26.7)</t>
  </si>
  <si>
    <t>77.6% (69.25)</t>
  </si>
  <si>
    <t>75.9% (62.95)</t>
  </si>
  <si>
    <t>48.3% (18.65)</t>
  </si>
  <si>
    <t>22.6% (11.7)</t>
  </si>
  <si>
    <t>59.1% (28.85)</t>
  </si>
  <si>
    <t>83.9% (104.35)</t>
  </si>
  <si>
    <t>77.5% (68.75)</t>
  </si>
  <si>
    <t>75.2% (60.5)</t>
  </si>
  <si>
    <t>66.0% (44.65)</t>
  </si>
  <si>
    <t>75.3% (61.0)</t>
  </si>
  <si>
    <t>81.3% (86.88)</t>
  </si>
  <si>
    <t>61.8% (32.35)</t>
  </si>
  <si>
    <t>78.1% (71.25)</t>
  </si>
  <si>
    <t>76.6% (65.4)</t>
  </si>
  <si>
    <t>GBT093_functional_complexity</t>
  </si>
  <si>
    <t>GBT093_organization_score</t>
  </si>
  <si>
    <t>GBT093_structural_integrity</t>
  </si>
  <si>
    <t>GBT093_decisions_activities_ratio</t>
  </si>
  <si>
    <t>GBT093_lines_vs_average</t>
  </si>
  <si>
    <t>CLD001_activities</t>
  </si>
  <si>
    <t>CLD001_decisions</t>
  </si>
  <si>
    <t>CLD001_forks</t>
  </si>
  <si>
    <t>CLD001_swimlanes</t>
  </si>
  <si>
    <t>CLD001_detaches</t>
  </si>
  <si>
    <t>CLD001_options</t>
  </si>
  <si>
    <t>CLD001_edges</t>
  </si>
  <si>
    <t>CLD001_notes</t>
  </si>
  <si>
    <t>CLD001_partitions</t>
  </si>
  <si>
    <t>CLD001_numberline</t>
  </si>
  <si>
    <t>CLD001_negative_score</t>
  </si>
  <si>
    <t>CLD001_raw_score</t>
  </si>
  <si>
    <t>CLD001_percentage_score</t>
  </si>
  <si>
    <t>CLD001_formatted_score</t>
  </si>
  <si>
    <t>66.2% (39.1)</t>
  </si>
  <si>
    <t>80.9% (84.9)</t>
  </si>
  <si>
    <t>63.6% (34.9)</t>
  </si>
  <si>
    <t>55.4% (25.05)</t>
  </si>
  <si>
    <t>75.5% (61.7)</t>
  </si>
  <si>
    <t>76.6% (65.5)</t>
  </si>
  <si>
    <t>72.7% (53.25)</t>
  </si>
  <si>
    <t>78.8% (85.35)</t>
  </si>
  <si>
    <t>69.3% (45.15)</t>
  </si>
  <si>
    <t>67.8% (42.1)</t>
  </si>
  <si>
    <t>80.6% (83.25)</t>
  </si>
  <si>
    <t>59.3% (29.1)</t>
  </si>
  <si>
    <t>64.2% (35.85)</t>
  </si>
  <si>
    <t>73.4% (55.2)</t>
  </si>
  <si>
    <t>73.0% (54.2)</t>
  </si>
  <si>
    <t>71.0% (49.05)</t>
  </si>
  <si>
    <t>70.4% (47.65)</t>
  </si>
  <si>
    <t>76.6% (65.6)</t>
  </si>
  <si>
    <t>77.0% (67.1)</t>
  </si>
  <si>
    <t>59.0% (28.8)</t>
  </si>
  <si>
    <t>44.0% (15.85)</t>
  </si>
  <si>
    <t>77.2% (67.65)</t>
  </si>
  <si>
    <t>37.5% (13.15)</t>
  </si>
  <si>
    <t>62.2% (32.85)</t>
  </si>
  <si>
    <t>72.4% (52.4)</t>
  </si>
  <si>
    <t>78.2% (71.7)</t>
  </si>
  <si>
    <t>76.2% (63.95)</t>
  </si>
  <si>
    <t>71.0% (60.05)</t>
  </si>
  <si>
    <t>79.6% (77.9)</t>
  </si>
  <si>
    <t>76.3% (64.55)</t>
  </si>
  <si>
    <t>81.3% (87.2)</t>
  </si>
  <si>
    <t>76.5% (65.1)</t>
  </si>
  <si>
    <t>79.1% (75.75)</t>
  </si>
  <si>
    <t>79.0% (75.05)</t>
  </si>
  <si>
    <t>78.7% (73.7)</t>
  </si>
  <si>
    <t>CLD001_functional_complexity</t>
  </si>
  <si>
    <t>CLD001_organization_score</t>
  </si>
  <si>
    <t>CLD001_structural_integrity</t>
  </si>
  <si>
    <t>CLD001_decisions_activities_ratio</t>
  </si>
  <si>
    <t>CLD001_lines_vs_average</t>
  </si>
  <si>
    <t>CLD002_activities</t>
  </si>
  <si>
    <t>CLD002_decisions</t>
  </si>
  <si>
    <t>CLD002_forks</t>
  </si>
  <si>
    <t>CLD002_swimlanes</t>
  </si>
  <si>
    <t>CLD002_detaches</t>
  </si>
  <si>
    <t>CLD002_options</t>
  </si>
  <si>
    <t>CLD002_edges</t>
  </si>
  <si>
    <t>CLD002_notes</t>
  </si>
  <si>
    <t>CLD002_partitions</t>
  </si>
  <si>
    <t>CLD002_numberline</t>
  </si>
  <si>
    <t>CLD002_negative_score</t>
  </si>
  <si>
    <t>CLD002_raw_score</t>
  </si>
  <si>
    <t>CLD002_percentage_score</t>
  </si>
  <si>
    <t>CLD002_formatted_score</t>
  </si>
  <si>
    <t>69.8% (46.25)</t>
  </si>
  <si>
    <t>58.5% (28.2)</t>
  </si>
  <si>
    <t>78.7% (74.0)</t>
  </si>
  <si>
    <t>76.4% (64.7)</t>
  </si>
  <si>
    <t>75.7% (62.45)</t>
  </si>
  <si>
    <t>79.1% (75.85)</t>
  </si>
  <si>
    <t>76.0% (63.5)</t>
  </si>
  <si>
    <t>78.5% (73.0)</t>
  </si>
  <si>
    <t>67.2% (41.0)</t>
  </si>
  <si>
    <t>58.9% (28.65)</t>
  </si>
  <si>
    <t>66.2% (39.15)</t>
  </si>
  <si>
    <t>60.0% (30.25)</t>
  </si>
  <si>
    <t>72.3% (52.1)</t>
  </si>
  <si>
    <t>75.1% (60.25)</t>
  </si>
  <si>
    <t>56.0% (26.05)</t>
  </si>
  <si>
    <t>56.4% (25.85)</t>
  </si>
  <si>
    <t>77.4% (68.65)</t>
  </si>
  <si>
    <t>68.9% (44.4)</t>
  </si>
  <si>
    <t>74.9% (59.7)</t>
  </si>
  <si>
    <t>78.2% (71.9)</t>
  </si>
  <si>
    <t>82.1% (91.9)</t>
  </si>
  <si>
    <t>72.6% (52.9)</t>
  </si>
  <si>
    <t>76.8% (66.3)</t>
  </si>
  <si>
    <t>79.9% (79.3)</t>
  </si>
  <si>
    <t>CLD002_functional_complexity</t>
  </si>
  <si>
    <t>CLD002_organization_score</t>
  </si>
  <si>
    <t>CLD002_structural_integrity</t>
  </si>
  <si>
    <t>CLD002_decisions_activities_ratio</t>
  </si>
  <si>
    <t>CLD002_lines_vs_average</t>
  </si>
  <si>
    <t>CLD003_activities</t>
  </si>
  <si>
    <t>CLD003_decisions</t>
  </si>
  <si>
    <t>CLD003_forks</t>
  </si>
  <si>
    <t>CLD003_swimlanes</t>
  </si>
  <si>
    <t>CLD003_detaches</t>
  </si>
  <si>
    <t>CLD003_options</t>
  </si>
  <si>
    <t>CLD003_edges</t>
  </si>
  <si>
    <t>CLD003_notes</t>
  </si>
  <si>
    <t>CLD003_partitions</t>
  </si>
  <si>
    <t>CLD003_numberline</t>
  </si>
  <si>
    <t>CLD003_negative_score</t>
  </si>
  <si>
    <t>CLD003_raw_score</t>
  </si>
  <si>
    <t>CLD003_percentage_score</t>
  </si>
  <si>
    <t>CLD003_formatted_score</t>
  </si>
  <si>
    <t>72.4% (52.35)</t>
  </si>
  <si>
    <t>61.4% (31.85)</t>
  </si>
  <si>
    <t>70.7% (48.2)</t>
  </si>
  <si>
    <t>76.9% (66.45)</t>
  </si>
  <si>
    <t>74.4% (58.25)</t>
  </si>
  <si>
    <t>67.4% (41.3)</t>
  </si>
  <si>
    <t>71.9% (51.3)</t>
  </si>
  <si>
    <t>76.4% (64.6)</t>
  </si>
  <si>
    <t>37.1% (13.05)</t>
  </si>
  <si>
    <t>75.8% (62.6)</t>
  </si>
  <si>
    <t>77.4% (68.55)</t>
  </si>
  <si>
    <t>78.4% (78.15)</t>
  </si>
  <si>
    <t>76.4% (64.8)</t>
  </si>
  <si>
    <t>79.3% (76.7)</t>
  </si>
  <si>
    <t>CLD003_functional_complexity</t>
  </si>
  <si>
    <t>CLD003_organization_score</t>
  </si>
  <si>
    <t>CLD003_structural_integrity</t>
  </si>
  <si>
    <t>CLD003_decisions_activities_ratio</t>
  </si>
  <si>
    <t>CLD003_lines_vs_average</t>
  </si>
  <si>
    <t>CLD051_activities</t>
  </si>
  <si>
    <t>CLD051_decisions</t>
  </si>
  <si>
    <t>CLD051_forks</t>
  </si>
  <si>
    <t>CLD051_swimlanes</t>
  </si>
  <si>
    <t>CLD051_detaches</t>
  </si>
  <si>
    <t>CLD051_options</t>
  </si>
  <si>
    <t>CLD051_edges</t>
  </si>
  <si>
    <t>CLD051_notes</t>
  </si>
  <si>
    <t>CLD051_partitions</t>
  </si>
  <si>
    <t>CLD051_numberline</t>
  </si>
  <si>
    <t>CLD051_negative_score</t>
  </si>
  <si>
    <t>CLD051_raw_score</t>
  </si>
  <si>
    <t>CLD051_percentage_score</t>
  </si>
  <si>
    <t>CLD051_formatted_score</t>
  </si>
  <si>
    <t>75.5% (61.5)</t>
  </si>
  <si>
    <t>85.4% (116.95)</t>
  </si>
  <si>
    <t>65.1% (38.23)</t>
  </si>
  <si>
    <t>73.2% (54.55)</t>
  </si>
  <si>
    <t>83.3% (99.8)</t>
  </si>
  <si>
    <t>80.0% (80.25)</t>
  </si>
  <si>
    <t>78.9% (74.8)</t>
  </si>
  <si>
    <t>76.6% (65.45)</t>
  </si>
  <si>
    <t>78.4% (72.75)</t>
  </si>
  <si>
    <t>77.1% (68.67)</t>
  </si>
  <si>
    <t>75.1% (60.3)</t>
  </si>
  <si>
    <t>72.6% (53.05)</t>
  </si>
  <si>
    <t>77.8% (70.15)</t>
  </si>
  <si>
    <t>75.7% (62.35)</t>
  </si>
  <si>
    <t>68.3% (43.1)</t>
  </si>
  <si>
    <t>79.2% (75.95)</t>
  </si>
  <si>
    <t>80.2% (81.2)</t>
  </si>
  <si>
    <t>76.0% (63.25)</t>
  </si>
  <si>
    <t>74.5% (58.35)</t>
  </si>
  <si>
    <t>71.7% (50.55)</t>
  </si>
  <si>
    <t>80.2% (81.1)</t>
  </si>
  <si>
    <t>63.6% (35.01)</t>
  </si>
  <si>
    <t>80.4% (81.8)</t>
  </si>
  <si>
    <t>76.9% (66.65)</t>
  </si>
  <si>
    <t>75.5% (61.65)</t>
  </si>
  <si>
    <t>85.2% (114.8)</t>
  </si>
  <si>
    <t>80.2% (81.0)</t>
  </si>
  <si>
    <t>84.1% (105.6)</t>
  </si>
  <si>
    <t>83.5% (101.4)</t>
  </si>
  <si>
    <t>85.3% (116.5)</t>
  </si>
  <si>
    <t>87.1% (135.0)</t>
  </si>
  <si>
    <t>83.4% (100.65)</t>
  </si>
  <si>
    <t>86.5% (128.3)</t>
  </si>
  <si>
    <t>83.7% (102.75)</t>
  </si>
  <si>
    <t>85.1% (114.55)</t>
  </si>
  <si>
    <t>86.6% (128.95)</t>
  </si>
  <si>
    <t>81.0% (85.25)</t>
  </si>
  <si>
    <t>CLD051_functional_complexity</t>
  </si>
  <si>
    <t>CLD051_organization_score</t>
  </si>
  <si>
    <t>CLD051_structural_integrity</t>
  </si>
  <si>
    <t>CLD051_decisions_activities_ratio</t>
  </si>
  <si>
    <t>CLD051_lines_vs_average</t>
  </si>
  <si>
    <t>CLD052_activities</t>
  </si>
  <si>
    <t>CLD052_decisions</t>
  </si>
  <si>
    <t>CLD052_forks</t>
  </si>
  <si>
    <t>CLD052_swimlanes</t>
  </si>
  <si>
    <t>CLD052_detaches</t>
  </si>
  <si>
    <t>CLD052_options</t>
  </si>
  <si>
    <t>CLD052_edges</t>
  </si>
  <si>
    <t>CLD052_notes</t>
  </si>
  <si>
    <t>CLD052_partitions</t>
  </si>
  <si>
    <t>CLD052_numberline</t>
  </si>
  <si>
    <t>CLD052_negative_score</t>
  </si>
  <si>
    <t>CLD052_raw_score</t>
  </si>
  <si>
    <t>CLD052_percentage_score</t>
  </si>
  <si>
    <t>CLD052_formatted_score</t>
  </si>
  <si>
    <t>68.3% (43.15)</t>
  </si>
  <si>
    <t>71.1% (49.3)</t>
  </si>
  <si>
    <t>84.6% (109.85)</t>
  </si>
  <si>
    <t>70.4% (47.5)</t>
  </si>
  <si>
    <t>73.1% (54.45)</t>
  </si>
  <si>
    <t>73.2% (54.5)</t>
  </si>
  <si>
    <t>83.7% (102.8)</t>
  </si>
  <si>
    <t>79.1% (75.8)</t>
  </si>
  <si>
    <t>79.6% (77.85)</t>
  </si>
  <si>
    <t>63.6% (35.0)</t>
  </si>
  <si>
    <t>77.2% (67.6)</t>
  </si>
  <si>
    <t>78.5% (72.95)</t>
  </si>
  <si>
    <t>76.0% (63.4)</t>
  </si>
  <si>
    <t>74.0% (56.9)</t>
  </si>
  <si>
    <t>73.8% (56.2)</t>
  </si>
  <si>
    <t>83.0% (97.75)</t>
  </si>
  <si>
    <t>83.4% (100.25)</t>
  </si>
  <si>
    <t>73.1% (54.3)</t>
  </si>
  <si>
    <t>74.2% (57.5)</t>
  </si>
  <si>
    <t>75.8% (62.7)</t>
  </si>
  <si>
    <t>78.2% (71.75)</t>
  </si>
  <si>
    <t>86.8% (132.05)</t>
  </si>
  <si>
    <t>83.7% (102.55)</t>
  </si>
  <si>
    <t>82.2% (92.6)</t>
  </si>
  <si>
    <t>83.8% (103.6)</t>
  </si>
  <si>
    <t>84.6% (109.65)</t>
  </si>
  <si>
    <t>88.9% (159.85)</t>
  </si>
  <si>
    <t>86.3% (126.0)</t>
  </si>
  <si>
    <t>84.6% (109.6)</t>
  </si>
  <si>
    <t>85.6% (118.9)</t>
  </si>
  <si>
    <t>88.4% (152.75)</t>
  </si>
  <si>
    <t>84.4% (108.45)</t>
  </si>
  <si>
    <t>85.3% (115.7)</t>
  </si>
  <si>
    <t>82.5% (94.45)</t>
  </si>
  <si>
    <t>CLD052_functional_complexity</t>
  </si>
  <si>
    <t>CLD052_organization_score</t>
  </si>
  <si>
    <t>CLD052_structural_integrity</t>
  </si>
  <si>
    <t>CLD052_decisions_activities_ratio</t>
  </si>
  <si>
    <t>CLD052_lines_vs_average</t>
  </si>
  <si>
    <t>CLD053_activities</t>
  </si>
  <si>
    <t>CLD053_decisions</t>
  </si>
  <si>
    <t>CLD053_forks</t>
  </si>
  <si>
    <t>CLD053_swimlanes</t>
  </si>
  <si>
    <t>CLD053_detaches</t>
  </si>
  <si>
    <t>CLD053_options</t>
  </si>
  <si>
    <t>CLD053_edges</t>
  </si>
  <si>
    <t>CLD053_notes</t>
  </si>
  <si>
    <t>CLD053_partitions</t>
  </si>
  <si>
    <t>CLD053_numberline</t>
  </si>
  <si>
    <t>CLD053_negative_score</t>
  </si>
  <si>
    <t>CLD053_raw_score</t>
  </si>
  <si>
    <t>CLD053_percentage_score</t>
  </si>
  <si>
    <t>CLD053_formatted_score</t>
  </si>
  <si>
    <t>80.8% (84.25)</t>
  </si>
  <si>
    <t>82.8% (96.55)</t>
  </si>
  <si>
    <t>65.2% (38.17)</t>
  </si>
  <si>
    <t>82.7% (95.6)</t>
  </si>
  <si>
    <t>79.8% (79.15)</t>
  </si>
  <si>
    <t>81.1% (86.05)</t>
  </si>
  <si>
    <t>82.6% (95.1)</t>
  </si>
  <si>
    <t>75.5% (61.55)</t>
  </si>
  <si>
    <t>72.8% (53.92)</t>
  </si>
  <si>
    <t>78.6% (73.65)</t>
  </si>
  <si>
    <t>79.8% (79.0)</t>
  </si>
  <si>
    <t>82.5% (94.3)</t>
  </si>
  <si>
    <t>76.0% (63.45)</t>
  </si>
  <si>
    <t>67.2% (40.9)</t>
  </si>
  <si>
    <t>80.0% (80.1)</t>
  </si>
  <si>
    <t>85.3% (115.75)</t>
  </si>
  <si>
    <t>80.4% (81.9)</t>
  </si>
  <si>
    <t>83.0% (97.4)</t>
  </si>
  <si>
    <t>85.7% (119.55)</t>
  </si>
  <si>
    <t>84.3% (107.55)</t>
  </si>
  <si>
    <t>88.4% (152.55)</t>
  </si>
  <si>
    <t>85.8% (121.1)</t>
  </si>
  <si>
    <t>85.2% (115.05)</t>
  </si>
  <si>
    <t>86.3% (126.1)</t>
  </si>
  <si>
    <t>CLD053_functional_complexity</t>
  </si>
  <si>
    <t>CLD053_organization_score</t>
  </si>
  <si>
    <t>CLD053_structural_integrity</t>
  </si>
  <si>
    <t>CLD053_decisions_activities_ratio</t>
  </si>
  <si>
    <t>CLD053_lines_vs_average</t>
  </si>
  <si>
    <t>CLD091_activities</t>
  </si>
  <si>
    <t>CLD091_decisions</t>
  </si>
  <si>
    <t>CLD091_forks</t>
  </si>
  <si>
    <t>CLD091_swimlanes</t>
  </si>
  <si>
    <t>CLD091_detaches</t>
  </si>
  <si>
    <t>CLD091_options</t>
  </si>
  <si>
    <t>CLD091_edges</t>
  </si>
  <si>
    <t>CLD091_notes</t>
  </si>
  <si>
    <t>CLD091_partitions</t>
  </si>
  <si>
    <t>CLD091_numberline</t>
  </si>
  <si>
    <t>CLD091_negative_score</t>
  </si>
  <si>
    <t>CLD091_raw_score</t>
  </si>
  <si>
    <t>CLD091_percentage_score</t>
  </si>
  <si>
    <t>CLD091_formatted_score</t>
  </si>
  <si>
    <t>69.3% (45.25)</t>
  </si>
  <si>
    <t>80.6% (82.95)</t>
  </si>
  <si>
    <t>56.5% (26.05)</t>
  </si>
  <si>
    <t>77.9% (70.65)</t>
  </si>
  <si>
    <t>78.2% (71.95)</t>
  </si>
  <si>
    <t>67.9% (42.3)</t>
  </si>
  <si>
    <t>80.8% (84.05)</t>
  </si>
  <si>
    <t>65.5% (38.0)</t>
  </si>
  <si>
    <t>69.2% (44.95)</t>
  </si>
  <si>
    <t>72.8% (53.5)</t>
  </si>
  <si>
    <t>70.3% (47.25)</t>
  </si>
  <si>
    <t>77.5% (68.85)</t>
  </si>
  <si>
    <t>79.2% (76.25)</t>
  </si>
  <si>
    <t>76.9% (66.5)</t>
  </si>
  <si>
    <t>60.7% (30.9)</t>
  </si>
  <si>
    <t>77.5% (68.8)</t>
  </si>
  <si>
    <t>68.8% (44.1)</t>
  </si>
  <si>
    <t>80.7% (83.8)</t>
  </si>
  <si>
    <t>74.9% (59.6)</t>
  </si>
  <si>
    <t>75.6% (61.85)</t>
  </si>
  <si>
    <t>82.8% (96.4)</t>
  </si>
  <si>
    <t>79.6% (78.0)</t>
  </si>
  <si>
    <t>78.6% (73.45)</t>
  </si>
  <si>
    <t>72.0% (51.45)</t>
  </si>
  <si>
    <t>81.2% (93.0)</t>
  </si>
  <si>
    <t>81.3% (87.15)</t>
  </si>
  <si>
    <t>CLD091_functional_complexity</t>
  </si>
  <si>
    <t>CLD091_organization_score</t>
  </si>
  <si>
    <t>CLD091_structural_integrity</t>
  </si>
  <si>
    <t>CLD091_decisions_activities_ratio</t>
  </si>
  <si>
    <t>CLD091_lines_vs_average</t>
  </si>
  <si>
    <t>CLD092_activities</t>
  </si>
  <si>
    <t>CLD092_decisions</t>
  </si>
  <si>
    <t>CLD092_forks</t>
  </si>
  <si>
    <t>CLD092_swimlanes</t>
  </si>
  <si>
    <t>CLD092_detaches</t>
  </si>
  <si>
    <t>CLD092_options</t>
  </si>
  <si>
    <t>CLD092_edges</t>
  </si>
  <si>
    <t>CLD092_notes</t>
  </si>
  <si>
    <t>CLD092_partitions</t>
  </si>
  <si>
    <t>CLD092_numberline</t>
  </si>
  <si>
    <t>CLD092_negative_score</t>
  </si>
  <si>
    <t>CLD092_raw_score</t>
  </si>
  <si>
    <t>CLD092_percentage_score</t>
  </si>
  <si>
    <t>CLD092_formatted_score</t>
  </si>
  <si>
    <t>77.2% (67.8)</t>
  </si>
  <si>
    <t>43.2% (16.1)</t>
  </si>
  <si>
    <t>46.3% (18.3)</t>
  </si>
  <si>
    <t>69.9% (46.6)</t>
  </si>
  <si>
    <t>73.5% (55.45)</t>
  </si>
  <si>
    <t>73.4% (55.1)</t>
  </si>
  <si>
    <t>66.9% (40.35)</t>
  </si>
  <si>
    <t>63.1% (34.2)</t>
  </si>
  <si>
    <t>72.3% (52.15)</t>
  </si>
  <si>
    <t>78.9% (74.75)</t>
  </si>
  <si>
    <t>79.3% (76.5)</t>
  </si>
  <si>
    <t>68.1% (42.6)</t>
  </si>
  <si>
    <t>71.2% (49.35)</t>
  </si>
  <si>
    <t>76.7% (65.7)</t>
  </si>
  <si>
    <t>57.4% (26.95)</t>
  </si>
  <si>
    <t>65.7% (44.1)</t>
  </si>
  <si>
    <t>75.4% (61.4)</t>
  </si>
  <si>
    <t>80.0% (80.15)</t>
  </si>
  <si>
    <t>66.8% (40.2)</t>
  </si>
  <si>
    <t>77.1% (67.5)</t>
  </si>
  <si>
    <t>82.5% (94.35)</t>
  </si>
  <si>
    <t>79.5% (77.5)</t>
  </si>
  <si>
    <t>73.9% (56.6)</t>
  </si>
  <si>
    <t>75.2% (60.55)</t>
  </si>
  <si>
    <t>81.3% (87.05)</t>
  </si>
  <si>
    <t>CLD092_functional_complexity</t>
  </si>
  <si>
    <t>CLD092_organization_score</t>
  </si>
  <si>
    <t>CLD092_structural_integrity</t>
  </si>
  <si>
    <t>CLD092_decisions_activities_ratio</t>
  </si>
  <si>
    <t>CLD092_lines_vs_average</t>
  </si>
  <si>
    <t>CLD093_activities</t>
  </si>
  <si>
    <t>CLD093_decisions</t>
  </si>
  <si>
    <t>CLD093_forks</t>
  </si>
  <si>
    <t>CLD093_swimlanes</t>
  </si>
  <si>
    <t>CLD093_detaches</t>
  </si>
  <si>
    <t>CLD093_options</t>
  </si>
  <si>
    <t>CLD093_edges</t>
  </si>
  <si>
    <t>CLD093_notes</t>
  </si>
  <si>
    <t>CLD093_partitions</t>
  </si>
  <si>
    <t>CLD093_numberline</t>
  </si>
  <si>
    <t>CLD093_negative_score</t>
  </si>
  <si>
    <t>CLD093_raw_score</t>
  </si>
  <si>
    <t>CLD093_percentage_score</t>
  </si>
  <si>
    <t>CLD093_formatted_score</t>
  </si>
  <si>
    <t>71.2% (49.45)</t>
  </si>
  <si>
    <t>56.1% (25.6)</t>
  </si>
  <si>
    <t>82.8% (96.45)</t>
  </si>
  <si>
    <t>66.7% (40.0)</t>
  </si>
  <si>
    <t>62.9% (33.9)</t>
  </si>
  <si>
    <t>75.7% (62.25)</t>
  </si>
  <si>
    <t>71.5% (50.2)</t>
  </si>
  <si>
    <t>82.5% (94.2)</t>
  </si>
  <si>
    <t>68.4% (43.25)</t>
  </si>
  <si>
    <t>81.2% (86.55)</t>
  </si>
  <si>
    <t>58.7% (28.43)</t>
  </si>
  <si>
    <t>77.7% (69.55)</t>
  </si>
  <si>
    <t>72.9% (61.75)</t>
  </si>
  <si>
    <t>76.9% (66.6)</t>
  </si>
  <si>
    <t>67.8% (48.4)</t>
  </si>
  <si>
    <t>73.9% (56.65)</t>
  </si>
  <si>
    <t>77.9% (70.55)</t>
  </si>
  <si>
    <t>80.5% (82.45)</t>
  </si>
  <si>
    <t>77.5% (69.0)</t>
  </si>
  <si>
    <t>81.1% (85.65)</t>
  </si>
  <si>
    <t>81.4% (87.65)</t>
  </si>
  <si>
    <t>79.9% (79.75)</t>
  </si>
  <si>
    <t>82.7% (95.45)</t>
  </si>
  <si>
    <t>CLD093_functional_complexity</t>
  </si>
  <si>
    <t>CLD093_organization_score</t>
  </si>
  <si>
    <t>CLD093_structural_integrity</t>
  </si>
  <si>
    <t>CLD093_decisions_activities_ratio</t>
  </si>
  <si>
    <t>CLD093_lines_vs_average</t>
  </si>
  <si>
    <t>DPS001_activities</t>
  </si>
  <si>
    <t>DPS001_decisions</t>
  </si>
  <si>
    <t>DPS001_forks</t>
  </si>
  <si>
    <t>DPS001_swimlanes</t>
  </si>
  <si>
    <t>DPS001_detaches</t>
  </si>
  <si>
    <t>DPS001_options</t>
  </si>
  <si>
    <t>DPS001_edges</t>
  </si>
  <si>
    <t>DPS001_notes</t>
  </si>
  <si>
    <t>DPS001_partitions</t>
  </si>
  <si>
    <t>DPS001_numberline</t>
  </si>
  <si>
    <t>DPS001_negative_score</t>
  </si>
  <si>
    <t>DPS001_raw_score</t>
  </si>
  <si>
    <t>DPS001_percentage_score</t>
  </si>
  <si>
    <t>DPS001_formatted_score</t>
  </si>
  <si>
    <t>75.5% (61.6)</t>
  </si>
  <si>
    <t>62.3% (33.1)</t>
  </si>
  <si>
    <t>62.2% (32.95)</t>
  </si>
  <si>
    <t>62.2% (32.9)</t>
  </si>
  <si>
    <t>53.0% (22.55)</t>
  </si>
  <si>
    <t>69.9% (46.4)</t>
  </si>
  <si>
    <t>63.5% (34.75)</t>
  </si>
  <si>
    <t>73.6% (55.9)</t>
  </si>
  <si>
    <t>60.7% (30.85)</t>
  </si>
  <si>
    <t>53.3% (22.8)</t>
  </si>
  <si>
    <t>74.9% (59.55)</t>
  </si>
  <si>
    <t>45.2% (16.5)</t>
  </si>
  <si>
    <t>61.5% (31.9)</t>
  </si>
  <si>
    <t>62.3% (33.05)</t>
  </si>
  <si>
    <t>49.4% (19.5)</t>
  </si>
  <si>
    <t>49.7% (19.75)</t>
  </si>
  <si>
    <t>73.5% (55.55)</t>
  </si>
  <si>
    <t>75.9% (63.0)</t>
  </si>
  <si>
    <t>45.1% (16.45)</t>
  </si>
  <si>
    <t>53.1% (22.6)</t>
  </si>
  <si>
    <t>64.2% (35.9)</t>
  </si>
  <si>
    <t>77.3% (68.0)</t>
  </si>
  <si>
    <t>79.4% (77.15)</t>
  </si>
  <si>
    <t>71.1% (49.15)</t>
  </si>
  <si>
    <t>72.0% (51.55)</t>
  </si>
  <si>
    <t>67.6% (41.7)</t>
  </si>
  <si>
    <t>70.8% (48.5)</t>
  </si>
  <si>
    <t>81.9% (90.65)</t>
  </si>
  <si>
    <t>66.4% (39.5)</t>
  </si>
  <si>
    <t>76.0% (72.95)</t>
  </si>
  <si>
    <t>DPS001_functional_complexity</t>
  </si>
  <si>
    <t>DPS001_organization_score</t>
  </si>
  <si>
    <t>DPS001_structural_integrity</t>
  </si>
  <si>
    <t>DPS001_decisions_activities_ratio</t>
  </si>
  <si>
    <t>DPS001_lines_vs_average</t>
  </si>
  <si>
    <t>DPS002_activities</t>
  </si>
  <si>
    <t>DPS002_decisions</t>
  </si>
  <si>
    <t>DPS002_forks</t>
  </si>
  <si>
    <t>DPS002_swimlanes</t>
  </si>
  <si>
    <t>DPS002_detaches</t>
  </si>
  <si>
    <t>DPS002_options</t>
  </si>
  <si>
    <t>DPS002_edges</t>
  </si>
  <si>
    <t>DPS002_notes</t>
  </si>
  <si>
    <t>DPS002_partitions</t>
  </si>
  <si>
    <t>DPS002_numberline</t>
  </si>
  <si>
    <t>DPS002_negative_score</t>
  </si>
  <si>
    <t>DPS002_raw_score</t>
  </si>
  <si>
    <t>DPS002_percentage_score</t>
  </si>
  <si>
    <t>DPS002_formatted_score</t>
  </si>
  <si>
    <t>53.1% (22.65)</t>
  </si>
  <si>
    <t>69.8% (46.3)</t>
  </si>
  <si>
    <t>56.4% (25.9)</t>
  </si>
  <si>
    <t>65.4% (37.85)</t>
  </si>
  <si>
    <t>59.9% (29.9)</t>
  </si>
  <si>
    <t>72.4% (52.45)</t>
  </si>
  <si>
    <t>76.7% (65.85)</t>
  </si>
  <si>
    <t>63.1% (34.15)</t>
  </si>
  <si>
    <t>45.5% (16.7)</t>
  </si>
  <si>
    <t>73.8% (56.4)</t>
  </si>
  <si>
    <t>59.8% (29.75)</t>
  </si>
  <si>
    <t>40.6% (13.65)</t>
  </si>
  <si>
    <t>73.5% (55.6)</t>
  </si>
  <si>
    <t>49.4% (19.55)</t>
  </si>
  <si>
    <t>80.7% (83.7)</t>
  </si>
  <si>
    <t>67.9% (42.64)</t>
  </si>
  <si>
    <t>77.1% (67.2)</t>
  </si>
  <si>
    <t>64.5% (36.4)</t>
  </si>
  <si>
    <t>75.3% (70.15)</t>
  </si>
  <si>
    <t>DPS002_functional_complexity</t>
  </si>
  <si>
    <t>DPS002_organization_score</t>
  </si>
  <si>
    <t>DPS002_structural_integrity</t>
  </si>
  <si>
    <t>DPS002_decisions_activities_ratio</t>
  </si>
  <si>
    <t>DPS002_lines_vs_average</t>
  </si>
  <si>
    <t>DPS003_activities</t>
  </si>
  <si>
    <t>DPS003_decisions</t>
  </si>
  <si>
    <t>DPS003_forks</t>
  </si>
  <si>
    <t>DPS003_swimlanes</t>
  </si>
  <si>
    <t>DPS003_detaches</t>
  </si>
  <si>
    <t>DPS003_options</t>
  </si>
  <si>
    <t>DPS003_edges</t>
  </si>
  <si>
    <t>DPS003_notes</t>
  </si>
  <si>
    <t>DPS003_partitions</t>
  </si>
  <si>
    <t>DPS003_numberline</t>
  </si>
  <si>
    <t>DPS003_negative_score</t>
  </si>
  <si>
    <t>DPS003_raw_score</t>
  </si>
  <si>
    <t>DPS003_percentage_score</t>
  </si>
  <si>
    <t>DPS003_formatted_score</t>
  </si>
  <si>
    <t>66.0% (38.9)</t>
  </si>
  <si>
    <t>57.2% (28.7)</t>
  </si>
  <si>
    <t>45.3% (16.55)</t>
  </si>
  <si>
    <t>68.3% (43.05)</t>
  </si>
  <si>
    <t>60.0% (30.05)</t>
  </si>
  <si>
    <t>64.3% (35.95)</t>
  </si>
  <si>
    <t>72.5% (52.85)</t>
  </si>
  <si>
    <t>57.1% (26.65)</t>
  </si>
  <si>
    <t>66.8% (40.3)</t>
  </si>
  <si>
    <t>79.8% (79.25)</t>
  </si>
  <si>
    <t>71.1% (49.2)</t>
  </si>
  <si>
    <t>77.0% (66.9)</t>
  </si>
  <si>
    <t>80.9% (84.6)</t>
  </si>
  <si>
    <t>DPS003_functional_complexity</t>
  </si>
  <si>
    <t>DPS003_organization_score</t>
  </si>
  <si>
    <t>DPS003_structural_integrity</t>
  </si>
  <si>
    <t>DPS003_decisions_activities_ratio</t>
  </si>
  <si>
    <t>DPS003_lines_vs_average</t>
  </si>
  <si>
    <t>DPS051_activities</t>
  </si>
  <si>
    <t>DPS051_decisions</t>
  </si>
  <si>
    <t>DPS051_forks</t>
  </si>
  <si>
    <t>DPS051_swimlanes</t>
  </si>
  <si>
    <t>DPS051_detaches</t>
  </si>
  <si>
    <t>DPS051_options</t>
  </si>
  <si>
    <t>DPS051_edges</t>
  </si>
  <si>
    <t>DPS051_notes</t>
  </si>
  <si>
    <t>DPS051_partitions</t>
  </si>
  <si>
    <t>DPS051_numberline</t>
  </si>
  <si>
    <t>DPS051_negative_score</t>
  </si>
  <si>
    <t>DPS051_raw_score</t>
  </si>
  <si>
    <t>DPS051_percentage_score</t>
  </si>
  <si>
    <t>DPS051_formatted_score</t>
  </si>
  <si>
    <t>69.0% (44.6)</t>
  </si>
  <si>
    <t>71.3% (49.8)</t>
  </si>
  <si>
    <t>51.0% (20.85)</t>
  </si>
  <si>
    <t>34.7% (10.65)</t>
  </si>
  <si>
    <t>57.3% (26.8)</t>
  </si>
  <si>
    <t>79.2% (76.15)</t>
  </si>
  <si>
    <t>75.8% (62.5)</t>
  </si>
  <si>
    <t>77.0% (66.95)</t>
  </si>
  <si>
    <t>63.2% (34.35)</t>
  </si>
  <si>
    <t>77.5% (68.95)</t>
  </si>
  <si>
    <t>57.7% (27.25)</t>
  </si>
  <si>
    <t>74.8% (59.5)</t>
  </si>
  <si>
    <t>68.5% (43.45)</t>
  </si>
  <si>
    <t>68.7% (43.9)</t>
  </si>
  <si>
    <t>77.0% (67.0)</t>
  </si>
  <si>
    <t>DPS051_functional_complexity</t>
  </si>
  <si>
    <t>DPS051_organization_score</t>
  </si>
  <si>
    <t>DPS051_structural_integrity</t>
  </si>
  <si>
    <t>DPS051_decisions_activities_ratio</t>
  </si>
  <si>
    <t>DPS051_lines_vs_average</t>
  </si>
  <si>
    <t>DPS052_activities</t>
  </si>
  <si>
    <t>DPS052_decisions</t>
  </si>
  <si>
    <t>DPS052_forks</t>
  </si>
  <si>
    <t>DPS052_swimlanes</t>
  </si>
  <si>
    <t>DPS052_detaches</t>
  </si>
  <si>
    <t>DPS052_options</t>
  </si>
  <si>
    <t>DPS052_edges</t>
  </si>
  <si>
    <t>DPS052_notes</t>
  </si>
  <si>
    <t>DPS052_partitions</t>
  </si>
  <si>
    <t>DPS052_numberline</t>
  </si>
  <si>
    <t>DPS052_negative_score</t>
  </si>
  <si>
    <t>DPS052_raw_score</t>
  </si>
  <si>
    <t>DPS052_percentage_score</t>
  </si>
  <si>
    <t>DPS052_formatted_score</t>
  </si>
  <si>
    <t>59.9% (29.85)</t>
  </si>
  <si>
    <t>54.4% (23.9)</t>
  </si>
  <si>
    <t>69.4% (45.3)</t>
  </si>
  <si>
    <t>65.0% (37.1)</t>
  </si>
  <si>
    <t>53.5% (23.05)</t>
  </si>
  <si>
    <t>50.1% (20.05)</t>
  </si>
  <si>
    <t>70.4% (51.1)</t>
  </si>
  <si>
    <t>69.1% (44.8)</t>
  </si>
  <si>
    <t>79.9% (79.55)</t>
  </si>
  <si>
    <t>81.5% (88.4)</t>
  </si>
  <si>
    <t>76.6% (65.55)</t>
  </si>
  <si>
    <t>DPS052_functional_complexity</t>
  </si>
  <si>
    <t>DPS052_organization_score</t>
  </si>
  <si>
    <t>DPS052_structural_integrity</t>
  </si>
  <si>
    <t>DPS052_decisions_activities_ratio</t>
  </si>
  <si>
    <t>DPS052_lines_vs_average</t>
  </si>
  <si>
    <t>DPS053_activities</t>
  </si>
  <si>
    <t>DPS053_decisions</t>
  </si>
  <si>
    <t>DPS053_forks</t>
  </si>
  <si>
    <t>DPS053_swimlanes</t>
  </si>
  <si>
    <t>DPS053_detaches</t>
  </si>
  <si>
    <t>DPS053_options</t>
  </si>
  <si>
    <t>DPS053_edges</t>
  </si>
  <si>
    <t>DPS053_notes</t>
  </si>
  <si>
    <t>DPS053_partitions</t>
  </si>
  <si>
    <t>DPS053_numberline</t>
  </si>
  <si>
    <t>DPS053_negative_score</t>
  </si>
  <si>
    <t>DPS053_raw_score</t>
  </si>
  <si>
    <t>DPS053_percentage_score</t>
  </si>
  <si>
    <t>DPS053_formatted_score</t>
  </si>
  <si>
    <t>70.0% (46.65)</t>
  </si>
  <si>
    <t>73.5% (55.5)</t>
  </si>
  <si>
    <t>74.3% (57.8)</t>
  </si>
  <si>
    <t>71.2% (49.4)</t>
  </si>
  <si>
    <t>71.5% (54.0)</t>
  </si>
  <si>
    <t>70.1% (50.5)</t>
  </si>
  <si>
    <t>79.8% (79.05)</t>
  </si>
  <si>
    <t>62.5% (33.35)</t>
  </si>
  <si>
    <t>79.2% (76.05)</t>
  </si>
  <si>
    <t>DPS053_functional_complexity</t>
  </si>
  <si>
    <t>DPS053_organization_score</t>
  </si>
  <si>
    <t>DPS053_structural_integrity</t>
  </si>
  <si>
    <t>DPS053_decisions_activities_ratio</t>
  </si>
  <si>
    <t>DPS053_lines_vs_average</t>
  </si>
  <si>
    <t>DPS091_activities</t>
  </si>
  <si>
    <t>DPS091_decisions</t>
  </si>
  <si>
    <t>DPS091_forks</t>
  </si>
  <si>
    <t>DPS091_swimlanes</t>
  </si>
  <si>
    <t>DPS091_detaches</t>
  </si>
  <si>
    <t>DPS091_options</t>
  </si>
  <si>
    <t>DPS091_edges</t>
  </si>
  <si>
    <t>DPS091_notes</t>
  </si>
  <si>
    <t>DPS091_partitions</t>
  </si>
  <si>
    <t>DPS091_numberline</t>
  </si>
  <si>
    <t>DPS091_negative_score</t>
  </si>
  <si>
    <t>DPS091_raw_score</t>
  </si>
  <si>
    <t>DPS091_percentage_score</t>
  </si>
  <si>
    <t>DPS091_formatted_score</t>
  </si>
  <si>
    <t>71.6% (50.45)</t>
  </si>
  <si>
    <t>66.9% (40.4)</t>
  </si>
  <si>
    <t>71.6% (50.4)</t>
  </si>
  <si>
    <t>68.1% (42.65)</t>
  </si>
  <si>
    <t>54.5% (23.95)</t>
  </si>
  <si>
    <t>56.3% (25.75)</t>
  </si>
  <si>
    <t>74.5% (58.55)</t>
  </si>
  <si>
    <t>74.1% (57.25)</t>
  </si>
  <si>
    <t>76.8% (66.2)</t>
  </si>
  <si>
    <t>74.3% (57.75)</t>
  </si>
  <si>
    <t>77.3% (68.3)</t>
  </si>
  <si>
    <t>DPS091_functional_complexity</t>
  </si>
  <si>
    <t>DPS091_organization_score</t>
  </si>
  <si>
    <t>DPS091_structural_integrity</t>
  </si>
  <si>
    <t>DPS091_decisions_activities_ratio</t>
  </si>
  <si>
    <t>DPS091_lines_vs_average</t>
  </si>
  <si>
    <t>DPS092_activities</t>
  </si>
  <si>
    <t>DPS092_decisions</t>
  </si>
  <si>
    <t>DPS092_forks</t>
  </si>
  <si>
    <t>DPS092_swimlanes</t>
  </si>
  <si>
    <t>DPS092_detaches</t>
  </si>
  <si>
    <t>DPS092_options</t>
  </si>
  <si>
    <t>DPS092_edges</t>
  </si>
  <si>
    <t>DPS092_notes</t>
  </si>
  <si>
    <t>DPS092_partitions</t>
  </si>
  <si>
    <t>DPS092_numberline</t>
  </si>
  <si>
    <t>DPS092_negative_score</t>
  </si>
  <si>
    <t>DPS092_raw_score</t>
  </si>
  <si>
    <t>DPS092_percentage_score</t>
  </si>
  <si>
    <t>DPS092_formatted_score</t>
  </si>
  <si>
    <t>76.7% (65.8)</t>
  </si>
  <si>
    <t>51.0% (20.8)</t>
  </si>
  <si>
    <t>31.6% (9.25)</t>
  </si>
  <si>
    <t>77.8% (70.0)</t>
  </si>
  <si>
    <t>72.5% (52.6)</t>
  </si>
  <si>
    <t>79.2% (76.0)</t>
  </si>
  <si>
    <t>67.5% (41.5)</t>
  </si>
  <si>
    <t>63.3% (34.45)</t>
  </si>
  <si>
    <t>60.2% (30.3)</t>
  </si>
  <si>
    <t>78.9% (74.95)</t>
  </si>
  <si>
    <t>DPS092_functional_complexity</t>
  </si>
  <si>
    <t>DPS092_organization_score</t>
  </si>
  <si>
    <t>DPS092_structural_integrity</t>
  </si>
  <si>
    <t>DPS092_decisions_activities_ratio</t>
  </si>
  <si>
    <t>DPS092_lines_vs_average</t>
  </si>
  <si>
    <t>DPS093_activities</t>
  </si>
  <si>
    <t>DPS093_decisions</t>
  </si>
  <si>
    <t>DPS093_forks</t>
  </si>
  <si>
    <t>DPS093_swimlanes</t>
  </si>
  <si>
    <t>DPS093_detaches</t>
  </si>
  <si>
    <t>DPS093_options</t>
  </si>
  <si>
    <t>DPS093_edges</t>
  </si>
  <si>
    <t>DPS093_notes</t>
  </si>
  <si>
    <t>DPS093_partitions</t>
  </si>
  <si>
    <t>DPS093_numberline</t>
  </si>
  <si>
    <t>DPS093_negative_score</t>
  </si>
  <si>
    <t>DPS093_raw_score</t>
  </si>
  <si>
    <t>DPS093_percentage_score</t>
  </si>
  <si>
    <t>DPS093_formatted_score</t>
  </si>
  <si>
    <t>77.7% (69.8)</t>
  </si>
  <si>
    <t>63.8% (35.3)</t>
  </si>
  <si>
    <t>58.4% (28.1)</t>
  </si>
  <si>
    <t>49.7% (19.8)</t>
  </si>
  <si>
    <t>66.3% (39.4)</t>
  </si>
  <si>
    <t>68.6% (43.6)</t>
  </si>
  <si>
    <t>53.3% (22.85)</t>
  </si>
  <si>
    <t>71.4% (50.0)</t>
  </si>
  <si>
    <t>66.2% (39.2)</t>
  </si>
  <si>
    <t>73.9% (56.7)</t>
  </si>
  <si>
    <t>68.2% (42.85)</t>
  </si>
  <si>
    <t>75.8% (62.8)</t>
  </si>
  <si>
    <t>75.8% (62.65)</t>
  </si>
  <si>
    <t>79.1% (75.7)</t>
  </si>
  <si>
    <t>DPS093_functional_complexity</t>
  </si>
  <si>
    <t>DPS093_organization_score</t>
  </si>
  <si>
    <t>DPS093_structural_integrity</t>
  </si>
  <si>
    <t>DPS093_decisions_activities_ratio</t>
  </si>
  <si>
    <t>DPS093_lines_vs_average</t>
  </si>
  <si>
    <t>GBN001_activities</t>
  </si>
  <si>
    <t>GBN001_decisions</t>
  </si>
  <si>
    <t>GBN001_forks</t>
  </si>
  <si>
    <t>GBN001_swimlanes</t>
  </si>
  <si>
    <t>GBN001_detaches</t>
  </si>
  <si>
    <t>GBN001_options</t>
  </si>
  <si>
    <t>GBN001_edges</t>
  </si>
  <si>
    <t>GBN001_notes</t>
  </si>
  <si>
    <t>GBN001_partitions</t>
  </si>
  <si>
    <t>GBN001_numberline</t>
  </si>
  <si>
    <t>GBN001_negative_score</t>
  </si>
  <si>
    <t>GBN001_raw_score</t>
  </si>
  <si>
    <t>GBN001_percentage_score</t>
  </si>
  <si>
    <t>GBN001_formatted_score</t>
  </si>
  <si>
    <t>85.8% (120.9)</t>
  </si>
  <si>
    <t>81.1% (86.12)</t>
  </si>
  <si>
    <t>86.1% (123.65)</t>
  </si>
  <si>
    <t>87.0% (135.19)</t>
  </si>
  <si>
    <t>83.8% (104.2)</t>
  </si>
  <si>
    <t>86.7% (131.37)</t>
  </si>
  <si>
    <t>84.7% (110.75)</t>
  </si>
  <si>
    <t>82.3% (93.3)</t>
  </si>
  <si>
    <t>74.1% (57.2)</t>
  </si>
  <si>
    <t>84.9% (112.75)</t>
  </si>
  <si>
    <t>87.9% (145.6)</t>
  </si>
  <si>
    <t>86.3% (126.3)</t>
  </si>
  <si>
    <t>83.9% (104.5)</t>
  </si>
  <si>
    <t>86.6% (130.07)</t>
  </si>
  <si>
    <t>87.7% (144.02)</t>
  </si>
  <si>
    <t>85.0% (113.45)</t>
  </si>
  <si>
    <t>87.0% (133.4)</t>
  </si>
  <si>
    <t>78.1% (71.15)</t>
  </si>
  <si>
    <t>81.8% (89.7)</t>
  </si>
  <si>
    <t>86.1% (124.4)</t>
  </si>
  <si>
    <t>77.8% (69.9)</t>
  </si>
  <si>
    <t>83.6% (101.75)</t>
  </si>
  <si>
    <t>82.8% (96.35)</t>
  </si>
  <si>
    <t>77.7% (71.72)</t>
  </si>
  <si>
    <t>81.0% (85.2)</t>
  </si>
  <si>
    <t>81.7% (89.0)</t>
  </si>
  <si>
    <t>82.0% (91.3)</t>
  </si>
  <si>
    <t>86.6% (129.3)</t>
  </si>
  <si>
    <t>78.4% (72.45)</t>
  </si>
  <si>
    <t>78.1% (71.5)</t>
  </si>
  <si>
    <t>80.9% (84.55)</t>
  </si>
  <si>
    <t>83.9% (104.66)</t>
  </si>
  <si>
    <t>88.6% (156.96)</t>
  </si>
  <si>
    <t>86.8% (143.62)</t>
  </si>
  <si>
    <t>91.4% (213.5)</t>
  </si>
  <si>
    <t>90.2% (184.23)</t>
  </si>
  <si>
    <t>90.0% (180.31)</t>
  </si>
  <si>
    <t>92.0% (233.94)</t>
  </si>
  <si>
    <t>92.7% (254.62)</t>
  </si>
  <si>
    <t>91.7% (221.44)</t>
  </si>
  <si>
    <t>87.0% (135.41)</t>
  </si>
  <si>
    <t>92.2% (238.22)</t>
  </si>
  <si>
    <t>90.7% (194.95)</t>
  </si>
  <si>
    <t>87.0% (133.6)</t>
  </si>
  <si>
    <t>89.4% (168.8)</t>
  </si>
  <si>
    <t>93.0% (265.62)</t>
  </si>
  <si>
    <t>GBN001_functional_complexity</t>
  </si>
  <si>
    <t>GBN001_organization_score</t>
  </si>
  <si>
    <t>GBN001_structural_integrity</t>
  </si>
  <si>
    <t>GBN001_decisions_activities_ratio</t>
  </si>
  <si>
    <t>GBN001_lines_vs_average</t>
  </si>
  <si>
    <t>GBN002_activities</t>
  </si>
  <si>
    <t>GBN002_decisions</t>
  </si>
  <si>
    <t>GBN002_forks</t>
  </si>
  <si>
    <t>GBN002_swimlanes</t>
  </si>
  <si>
    <t>GBN002_detaches</t>
  </si>
  <si>
    <t>GBN002_options</t>
  </si>
  <si>
    <t>GBN002_edges</t>
  </si>
  <si>
    <t>GBN002_notes</t>
  </si>
  <si>
    <t>GBN002_partitions</t>
  </si>
  <si>
    <t>GBN002_numberline</t>
  </si>
  <si>
    <t>GBN002_negative_score</t>
  </si>
  <si>
    <t>GBN002_raw_score</t>
  </si>
  <si>
    <t>GBN002_percentage_score</t>
  </si>
  <si>
    <t>GBN002_formatted_score</t>
  </si>
  <si>
    <t>78.8% (74.93)</t>
  </si>
  <si>
    <t>82.7% (95.75)</t>
  </si>
  <si>
    <t>83.7% (103.14)</t>
  </si>
  <si>
    <t>86.7% (130.1)</t>
  </si>
  <si>
    <t>81.8% (89.95)</t>
  </si>
  <si>
    <t>84.3% (108.7)</t>
  </si>
  <si>
    <t>90.1% (184.82)</t>
  </si>
  <si>
    <t>87.5% (140.05)</t>
  </si>
  <si>
    <t>80.5% (82.65)</t>
  </si>
  <si>
    <t>80.8% (84.1)</t>
  </si>
  <si>
    <t>85.9% (122.66)</t>
  </si>
  <si>
    <t>86.0% (122.85)</t>
  </si>
  <si>
    <t>86.2% (125.35)</t>
  </si>
  <si>
    <t>80.9% (84.85)</t>
  </si>
  <si>
    <t>88.1% (147.55)</t>
  </si>
  <si>
    <t>83.5% (101.5)</t>
  </si>
  <si>
    <t>83.1% (99.45)</t>
  </si>
  <si>
    <t>59.1% (28.9)</t>
  </si>
  <si>
    <t>85.3% (116.05)</t>
  </si>
  <si>
    <t>77.1% (67.3)</t>
  </si>
  <si>
    <t>81.1% (85.75)</t>
  </si>
  <si>
    <t>77.0% (68.11)</t>
  </si>
  <si>
    <t>82.2% (92.2)</t>
  </si>
  <si>
    <t>85.2% (117.3)</t>
  </si>
  <si>
    <t>87.1% (134.45)</t>
  </si>
  <si>
    <t>78.4% (72.6)</t>
  </si>
  <si>
    <t>86.0% (122.6)</t>
  </si>
  <si>
    <t>73.9% (56.5)</t>
  </si>
  <si>
    <t>69.9% (46.35)</t>
  </si>
  <si>
    <t>86.5% (128.0)</t>
  </si>
  <si>
    <t>76.9% (66.75)</t>
  </si>
  <si>
    <t>88.3% (151.1)</t>
  </si>
  <si>
    <t>89.6% (173.02)</t>
  </si>
  <si>
    <t>92.6% (249.41)</t>
  </si>
  <si>
    <t>89.1% (163.5)</t>
  </si>
  <si>
    <t>87.2% (136.5)</t>
  </si>
  <si>
    <t>91.4% (213.75)</t>
  </si>
  <si>
    <t>88.4% (152.84)</t>
  </si>
  <si>
    <t>89.9% (178.4)</t>
  </si>
  <si>
    <t>90.2% (184.8)</t>
  </si>
  <si>
    <t>92.1% (233.0)</t>
  </si>
  <si>
    <t>91.3% (210.9)</t>
  </si>
  <si>
    <t>85.0% (118.99)</t>
  </si>
  <si>
    <t>87.8% (143.55)</t>
  </si>
  <si>
    <t>90.9% (198.75)</t>
  </si>
  <si>
    <t>93.0% (271.53)</t>
  </si>
  <si>
    <t>GBN002_functional_complexity</t>
  </si>
  <si>
    <t>GBN002_organization_score</t>
  </si>
  <si>
    <t>GBN002_structural_integrity</t>
  </si>
  <si>
    <t>GBN002_decisions_activities_ratio</t>
  </si>
  <si>
    <t>GBN002_lines_vs_average</t>
  </si>
  <si>
    <t>GBN003_activities</t>
  </si>
  <si>
    <t>GBN003_decisions</t>
  </si>
  <si>
    <t>GBN003_forks</t>
  </si>
  <si>
    <t>GBN003_swimlanes</t>
  </si>
  <si>
    <t>GBN003_detaches</t>
  </si>
  <si>
    <t>GBN003_options</t>
  </si>
  <si>
    <t>GBN003_edges</t>
  </si>
  <si>
    <t>GBN003_notes</t>
  </si>
  <si>
    <t>GBN003_partitions</t>
  </si>
  <si>
    <t>GBN003_numberline</t>
  </si>
  <si>
    <t>GBN003_negative_score</t>
  </si>
  <si>
    <t>GBN003_raw_score</t>
  </si>
  <si>
    <t>GBN003_percentage_score</t>
  </si>
  <si>
    <t>GBN003_formatted_score</t>
  </si>
  <si>
    <t>80.7% (84.31)</t>
  </si>
  <si>
    <t>87.0% (134.98)</t>
  </si>
  <si>
    <t>84.9% (114.98)</t>
  </si>
  <si>
    <t>88.5% (154.5)</t>
  </si>
  <si>
    <t>82.9% (97.1)</t>
  </si>
  <si>
    <t>85.2% (115.66)</t>
  </si>
  <si>
    <t>87.5% (140.35)</t>
  </si>
  <si>
    <t>87.9% (145.2)</t>
  </si>
  <si>
    <t>80.4% (82.0)</t>
  </si>
  <si>
    <t>86.3% (126.05)</t>
  </si>
  <si>
    <t>85.6% (118.45)</t>
  </si>
  <si>
    <t>88.6% (155.9)</t>
  </si>
  <si>
    <t>77.4% (69.4)</t>
  </si>
  <si>
    <t>91.3% (211.63)</t>
  </si>
  <si>
    <t>86.2% (126.67)</t>
  </si>
  <si>
    <t>85.0% (113.7)</t>
  </si>
  <si>
    <t>85.3% (115.8)</t>
  </si>
  <si>
    <t>79.2% (76.59)</t>
  </si>
  <si>
    <t>85.9% (122.0)</t>
  </si>
  <si>
    <t>81.8% (89.8)</t>
  </si>
  <si>
    <t>85.6% (119.25)</t>
  </si>
  <si>
    <t>80.4% (84.17)</t>
  </si>
  <si>
    <t>85.3% (117.2)</t>
  </si>
  <si>
    <t>79.0% (76.05)</t>
  </si>
  <si>
    <t>86.2% (125.44)</t>
  </si>
  <si>
    <t>80.4% (82.94)</t>
  </si>
  <si>
    <t>83.1% (98.1)</t>
  </si>
  <si>
    <t>82.0% (91.27)</t>
  </si>
  <si>
    <t>71.3% (49.65)</t>
  </si>
  <si>
    <t>87.4% (139.2)</t>
  </si>
  <si>
    <t>81.6% (89.97)</t>
  </si>
  <si>
    <t>86.9% (134.07)</t>
  </si>
  <si>
    <t>83.3% (113.47)</t>
  </si>
  <si>
    <t>92.7% (256.38)</t>
  </si>
  <si>
    <t>86.3% (125.65)</t>
  </si>
  <si>
    <t>88.5% (153.4)</t>
  </si>
  <si>
    <t>90.6% (193.71)</t>
  </si>
  <si>
    <t>87.2% (136.55)</t>
  </si>
  <si>
    <t>92.8% (260.9)</t>
  </si>
  <si>
    <t>91.2% (207.35)</t>
  </si>
  <si>
    <t>93.7% (297.6)</t>
  </si>
  <si>
    <t>89.9% (178.35)</t>
  </si>
  <si>
    <t>86.6% (129.25)</t>
  </si>
  <si>
    <t>89.2% (166.0)</t>
  </si>
  <si>
    <t>89.4% (168.15)</t>
  </si>
  <si>
    <t>GBN003_functional_complexity</t>
  </si>
  <si>
    <t>GBN003_organization_score</t>
  </si>
  <si>
    <t>GBN003_structural_integrity</t>
  </si>
  <si>
    <t>GBN003_decisions_activities_ratio</t>
  </si>
  <si>
    <t>GBN003_lines_vs_average</t>
  </si>
  <si>
    <t>CLM001_activities</t>
  </si>
  <si>
    <t>CLM001_decisions</t>
  </si>
  <si>
    <t>CLM001_forks</t>
  </si>
  <si>
    <t>CLM001_swimlanes</t>
  </si>
  <si>
    <t>CLM001_detaches</t>
  </si>
  <si>
    <t>CLM001_options</t>
  </si>
  <si>
    <t>CLM001_edges</t>
  </si>
  <si>
    <t>CLM001_notes</t>
  </si>
  <si>
    <t>CLM001_partitions</t>
  </si>
  <si>
    <t>CLM001_numberline</t>
  </si>
  <si>
    <t>CLM001_negative_score</t>
  </si>
  <si>
    <t>CLM001_raw_score</t>
  </si>
  <si>
    <t>CLM001_percentage_score</t>
  </si>
  <si>
    <t>CLM001_formatted_score</t>
  </si>
  <si>
    <t>84.7% (110.45)</t>
  </si>
  <si>
    <t>82.2% (93.27)</t>
  </si>
  <si>
    <t>84.3% (108.25)</t>
  </si>
  <si>
    <t>86.9% (133.0)</t>
  </si>
  <si>
    <t>86.1% (123.95)</t>
  </si>
  <si>
    <t>83.4% (100.84)</t>
  </si>
  <si>
    <t>83.6% (102.0)</t>
  </si>
  <si>
    <t>82.7% (96.57)</t>
  </si>
  <si>
    <t>85.3% (116.52)</t>
  </si>
  <si>
    <t>87.0% (134.35)</t>
  </si>
  <si>
    <t>87.3% (137.35)</t>
  </si>
  <si>
    <t>84.1% (106.12)</t>
  </si>
  <si>
    <t>82.5% (94.1)</t>
  </si>
  <si>
    <t>82.8% (96.2)</t>
  </si>
  <si>
    <t>87.7% (142.4)</t>
  </si>
  <si>
    <t>88.3% (151.83)</t>
  </si>
  <si>
    <t>82.6% (94.8)</t>
  </si>
  <si>
    <t>82.4% (93.7)</t>
  </si>
  <si>
    <t>86.3% (125.8)</t>
  </si>
  <si>
    <t>79.7% (79.28)</t>
  </si>
  <si>
    <t>84.0% (105.0)</t>
  </si>
  <si>
    <t>81.9% (90.25)</t>
  </si>
  <si>
    <t>88.1% (147.75)</t>
  </si>
  <si>
    <t>92.5% (245.2)</t>
  </si>
  <si>
    <t>87.0% (133.8)</t>
  </si>
  <si>
    <t>80.2% (81.15)</t>
  </si>
  <si>
    <t>83.0% (97.81)</t>
  </si>
  <si>
    <t>81.0% (86.0)</t>
  </si>
  <si>
    <t>82.5% (94.66)</t>
  </si>
  <si>
    <t>86.0% (124.01)</t>
  </si>
  <si>
    <t>81.4% (87.25)</t>
  </si>
  <si>
    <t>84.1% (105.85)</t>
  </si>
  <si>
    <t>86.7% (130.45)</t>
  </si>
  <si>
    <t>87.7% (142.95)</t>
  </si>
  <si>
    <t>89.7% (173.7)</t>
  </si>
  <si>
    <t>85.9% (121.83)</t>
  </si>
  <si>
    <t>92.5% (246.4)</t>
  </si>
  <si>
    <t>89.1% (162.8)</t>
  </si>
  <si>
    <t>88.9% (160.4)</t>
  </si>
  <si>
    <t>89.4% (168.5)</t>
  </si>
  <si>
    <t>89.0% (162.3)</t>
  </si>
  <si>
    <t>92.6% (249.2)</t>
  </si>
  <si>
    <t>86.0% (122.45)</t>
  </si>
  <si>
    <t>88.9% (160.35)</t>
  </si>
  <si>
    <t>85.8% (121.25)</t>
  </si>
  <si>
    <t>91.2% (206.75)</t>
  </si>
  <si>
    <t>89.6% (171.9)</t>
  </si>
  <si>
    <t>89.4% (168.65)</t>
  </si>
  <si>
    <t>CLM001_functional_complexity</t>
  </si>
  <si>
    <t>CLM001_organization_score</t>
  </si>
  <si>
    <t>CLM001_structural_integrity</t>
  </si>
  <si>
    <t>CLM001_decisions_activities_ratio</t>
  </si>
  <si>
    <t>CLM001_lines_vs_average</t>
  </si>
  <si>
    <t>CLM051_activities</t>
  </si>
  <si>
    <t>CLM051_decisions</t>
  </si>
  <si>
    <t>CLM051_forks</t>
  </si>
  <si>
    <t>CLM051_swimlanes</t>
  </si>
  <si>
    <t>CLM051_detaches</t>
  </si>
  <si>
    <t>CLM051_options</t>
  </si>
  <si>
    <t>CLM051_edges</t>
  </si>
  <si>
    <t>CLM051_notes</t>
  </si>
  <si>
    <t>CLM051_partitions</t>
  </si>
  <si>
    <t>CLM051_numberline</t>
  </si>
  <si>
    <t>CLM051_negative_score</t>
  </si>
  <si>
    <t>CLM051_raw_score</t>
  </si>
  <si>
    <t>CLM051_percentage_score</t>
  </si>
  <si>
    <t>CLM051_formatted_score</t>
  </si>
  <si>
    <t>88.7% (157.4)</t>
  </si>
  <si>
    <t>81.8% (110.1)</t>
  </si>
  <si>
    <t>84.0% (106.29)</t>
  </si>
  <si>
    <t>91.1% (204.75)</t>
  </si>
  <si>
    <t>80.3% (83.31)</t>
  </si>
  <si>
    <t>78.7% (75.54)</t>
  </si>
  <si>
    <t>81.0% (86.17)</t>
  </si>
  <si>
    <t>84.3% (107.76)</t>
  </si>
  <si>
    <t>86.9% (132.8)</t>
  </si>
  <si>
    <t>85.0% (121.7)</t>
  </si>
  <si>
    <t>90.4% (188.1)</t>
  </si>
  <si>
    <t>81.6% (88.8)</t>
  </si>
  <si>
    <t>83.1% (98.15)</t>
  </si>
  <si>
    <t>87.7% (142.7)</t>
  </si>
  <si>
    <t>87.2% (135.8)</t>
  </si>
  <si>
    <t>81.1% (86.38)</t>
  </si>
  <si>
    <t>84.9% (112.55)</t>
  </si>
  <si>
    <t>90.4% (188.5)</t>
  </si>
  <si>
    <t>88.6% (155.5)</t>
  </si>
  <si>
    <t>85.4% (116.55)</t>
  </si>
  <si>
    <t>84.4% (108.1)</t>
  </si>
  <si>
    <t>83.8% (104.51)</t>
  </si>
  <si>
    <t>88.4% (152.05)</t>
  </si>
  <si>
    <t>87.3% (137.5)</t>
  </si>
  <si>
    <t>88.1% (147.5)</t>
  </si>
  <si>
    <t>82.1% (91.6)</t>
  </si>
  <si>
    <t>81.9% (90.5)</t>
  </si>
  <si>
    <t>78.4% (73.23)</t>
  </si>
  <si>
    <t>81.8% (89.85)</t>
  </si>
  <si>
    <t>84.1% (106.57)</t>
  </si>
  <si>
    <t>85.6% (118.8)</t>
  </si>
  <si>
    <t>85.8% (120.6)</t>
  </si>
  <si>
    <t>90.8% (197.05)</t>
  </si>
  <si>
    <t>85.8% (120.45)</t>
  </si>
  <si>
    <t>87.1% (135.51)</t>
  </si>
  <si>
    <t>84.3% (107.5)</t>
  </si>
  <si>
    <t>90.6% (192.7)</t>
  </si>
  <si>
    <t>90.6% (192.05)</t>
  </si>
  <si>
    <t>90.3% (185.2)</t>
  </si>
  <si>
    <t>91.6% (218.8)</t>
  </si>
  <si>
    <t>84.5% (109.35)</t>
  </si>
  <si>
    <t>86.1% (123.55)</t>
  </si>
  <si>
    <t>85.9% (122.3)</t>
  </si>
  <si>
    <t>90.1% (181.2)</t>
  </si>
  <si>
    <t>91.1% (203.65)</t>
  </si>
  <si>
    <t>89.9% (177.6)</t>
  </si>
  <si>
    <t>CLM051_functional_complexity</t>
  </si>
  <si>
    <t>CLM051_organization_score</t>
  </si>
  <si>
    <t>CLM051_structural_integrity</t>
  </si>
  <si>
    <t>CLM051_decisions_activities_ratio</t>
  </si>
  <si>
    <t>CLM051_lines_vs_average</t>
  </si>
  <si>
    <t>CLM091_activities</t>
  </si>
  <si>
    <t>CLM091_decisions</t>
  </si>
  <si>
    <t>CLM091_forks</t>
  </si>
  <si>
    <t>CLM091_swimlanes</t>
  </si>
  <si>
    <t>CLM091_detaches</t>
  </si>
  <si>
    <t>CLM091_options</t>
  </si>
  <si>
    <t>CLM091_edges</t>
  </si>
  <si>
    <t>CLM091_notes</t>
  </si>
  <si>
    <t>CLM091_partitions</t>
  </si>
  <si>
    <t>CLM091_numberline</t>
  </si>
  <si>
    <t>CLM091_negative_score</t>
  </si>
  <si>
    <t>CLM091_raw_score</t>
  </si>
  <si>
    <t>CLM091_percentage_score</t>
  </si>
  <si>
    <t>CLM091_formatted_score</t>
  </si>
  <si>
    <t>82.5% (101.6)</t>
  </si>
  <si>
    <t>83.3% (100.1)</t>
  </si>
  <si>
    <t>87.4% (139.99)</t>
  </si>
  <si>
    <t>88.8% (158.45)</t>
  </si>
  <si>
    <t>78.1% (72.81)</t>
  </si>
  <si>
    <t>80.8% (85.44)</t>
  </si>
  <si>
    <t>89.6% (173.2)</t>
  </si>
  <si>
    <t>85.1% (115.06)</t>
  </si>
  <si>
    <t>85.2% (115.2)</t>
  </si>
  <si>
    <t>85.0% (113.15)</t>
  </si>
  <si>
    <t>88.4% (152.3)</t>
  </si>
  <si>
    <t>88.0% (146.95)</t>
  </si>
  <si>
    <t>82.2% (92.3)</t>
  </si>
  <si>
    <t>85.1% (114.65)</t>
  </si>
  <si>
    <t>85.1% (114.12)</t>
  </si>
  <si>
    <t>79.7% (79.22)</t>
  </si>
  <si>
    <t>84.5% (108.7)</t>
  </si>
  <si>
    <t>87.5% (140.3)</t>
  </si>
  <si>
    <t>83.8% (103.74)</t>
  </si>
  <si>
    <t>78.8% (74.2)</t>
  </si>
  <si>
    <t>82.9% (97.31)</t>
  </si>
  <si>
    <t>83.5% (101.25)</t>
  </si>
  <si>
    <t>85.3% (116.45)</t>
  </si>
  <si>
    <t>82.2% (92.82)</t>
  </si>
  <si>
    <t>83.6% (102.36)</t>
  </si>
  <si>
    <t>76.1% (64.2)</t>
  </si>
  <si>
    <t>81.7% (89.59)</t>
  </si>
  <si>
    <t>81.2% (86.25)</t>
  </si>
  <si>
    <t>75.0% (61.63)</t>
  </si>
  <si>
    <t>87.7% (142.25)</t>
  </si>
  <si>
    <t>85.7% (120.35)</t>
  </si>
  <si>
    <t>89.1% (164.97)</t>
  </si>
  <si>
    <t>78.9% (108.49)</t>
  </si>
  <si>
    <t>86.4% (127.81)</t>
  </si>
  <si>
    <t>86.1% (123.8)</t>
  </si>
  <si>
    <t>86.9% (132.6)</t>
  </si>
  <si>
    <t>85.8% (120.8)</t>
  </si>
  <si>
    <t>89.2% (164.4)</t>
  </si>
  <si>
    <t>92.4% (242.8)</t>
  </si>
  <si>
    <t>87.3% (137.55)</t>
  </si>
  <si>
    <t>87.8% (144.15)</t>
  </si>
  <si>
    <t>87.2% (136.4)</t>
  </si>
  <si>
    <t>89.0% (161.25)</t>
  </si>
  <si>
    <t>86.6% (129.75)</t>
  </si>
  <si>
    <t>CLM091_functional_complexity</t>
  </si>
  <si>
    <t>CLM091_organization_score</t>
  </si>
  <si>
    <t>CLM091_structural_integrity</t>
  </si>
  <si>
    <t>CLM091_decisions_activities_ratio</t>
  </si>
  <si>
    <t>CLM091_lines_vs_average</t>
  </si>
  <si>
    <t>CLM002_activities</t>
  </si>
  <si>
    <t>CLM002_decisions</t>
  </si>
  <si>
    <t>CLM002_forks</t>
  </si>
  <si>
    <t>CLM002_swimlanes</t>
  </si>
  <si>
    <t>CLM002_detaches</t>
  </si>
  <si>
    <t>CLM002_options</t>
  </si>
  <si>
    <t>CLM002_edges</t>
  </si>
  <si>
    <t>CLM002_notes</t>
  </si>
  <si>
    <t>CLM002_partitions</t>
  </si>
  <si>
    <t>CLM002_numberline</t>
  </si>
  <si>
    <t>CLM002_negative_score</t>
  </si>
  <si>
    <t>CLM002_raw_score</t>
  </si>
  <si>
    <t>CLM002_percentage_score</t>
  </si>
  <si>
    <t>CLM002_formatted_score</t>
  </si>
  <si>
    <t>84.7% (110.5)</t>
  </si>
  <si>
    <t>87.9% (144.75)</t>
  </si>
  <si>
    <t>86.9% (132.85)</t>
  </si>
  <si>
    <t>89.3% (167.3)</t>
  </si>
  <si>
    <t>87.3% (137.33)</t>
  </si>
  <si>
    <t>85.5% (118.4)</t>
  </si>
  <si>
    <t>89.3% (167.6)</t>
  </si>
  <si>
    <t>87.3% (137.29)</t>
  </si>
  <si>
    <t>87.0% (133.3)</t>
  </si>
  <si>
    <t>85.2% (115.75)</t>
  </si>
  <si>
    <t>89.6% (171.7)</t>
  </si>
  <si>
    <t>86.2% (125.3)</t>
  </si>
  <si>
    <t>89.8% (176.95)</t>
  </si>
  <si>
    <t>90.5% (190.05)</t>
  </si>
  <si>
    <t>CLM002_functional_complexity</t>
  </si>
  <si>
    <t>CLM002_organization_score</t>
  </si>
  <si>
    <t>CLM002_structural_integrity</t>
  </si>
  <si>
    <t>CLM002_decisions_activities_ratio</t>
  </si>
  <si>
    <t>CLM002_lines_vs_average</t>
  </si>
  <si>
    <t>CLM052_activities</t>
  </si>
  <si>
    <t>CLM052_decisions</t>
  </si>
  <si>
    <t>CLM052_forks</t>
  </si>
  <si>
    <t>CLM052_swimlanes</t>
  </si>
  <si>
    <t>CLM052_detaches</t>
  </si>
  <si>
    <t>CLM052_options</t>
  </si>
  <si>
    <t>CLM052_edges</t>
  </si>
  <si>
    <t>CLM052_notes</t>
  </si>
  <si>
    <t>CLM052_partitions</t>
  </si>
  <si>
    <t>CLM052_numberline</t>
  </si>
  <si>
    <t>CLM052_negative_score</t>
  </si>
  <si>
    <t>CLM052_raw_score</t>
  </si>
  <si>
    <t>CLM052_percentage_score</t>
  </si>
  <si>
    <t>CLM052_formatted_score</t>
  </si>
  <si>
    <t>87.5% (139.76)</t>
  </si>
  <si>
    <t>83.6% (102.68)</t>
  </si>
  <si>
    <t>83.8% (104.33)</t>
  </si>
  <si>
    <t>86.9% (132.5)</t>
  </si>
  <si>
    <t>81.6% (90.1)</t>
  </si>
  <si>
    <t>85.8% (120.83)</t>
  </si>
  <si>
    <t>87.0% (134.17)</t>
  </si>
  <si>
    <t>91.0% (202.3)</t>
  </si>
  <si>
    <t>83.4% (101.03)</t>
  </si>
  <si>
    <t>87.3% (137.92)</t>
  </si>
  <si>
    <t>82.0% (92.47)</t>
  </si>
  <si>
    <t>87.1% (134.7)</t>
  </si>
  <si>
    <t>83.8% (104.01)</t>
  </si>
  <si>
    <t>79.5% (78.58)</t>
  </si>
  <si>
    <t>80.9% (84.88)</t>
  </si>
  <si>
    <t>82.4% (93.84)</t>
  </si>
  <si>
    <t>81.0% (86.01)</t>
  </si>
  <si>
    <t>86.0% (123.42)</t>
  </si>
  <si>
    <t>89.3% (166.8)</t>
  </si>
  <si>
    <t>79.9% (83.1)</t>
  </si>
  <si>
    <t>88.8% (159.25)</t>
  </si>
  <si>
    <t>83.2% (99.2)</t>
  </si>
  <si>
    <t>84.4% (108.4)</t>
  </si>
  <si>
    <t>84.7% (110.3)</t>
  </si>
  <si>
    <t>90.8% (197.4)</t>
  </si>
  <si>
    <t>87.6% (140.7)</t>
  </si>
  <si>
    <t>79.5% (77.6)</t>
  </si>
  <si>
    <t>85.5% (117.7)</t>
  </si>
  <si>
    <t>73.8% (56.85)</t>
  </si>
  <si>
    <t>79.1% (77.13)</t>
  </si>
  <si>
    <t>83.0% (97.35)</t>
  </si>
  <si>
    <t>82.4% (93.35)</t>
  </si>
  <si>
    <t>85.1% (114.5)</t>
  </si>
  <si>
    <t>88.3% (151.45)</t>
  </si>
  <si>
    <t>85.2% (115.25)</t>
  </si>
  <si>
    <t>90.8% (196.25)</t>
  </si>
  <si>
    <t>88.8% (159.0)</t>
  </si>
  <si>
    <t>86.0% (122.65)</t>
  </si>
  <si>
    <t>85.8% (121.15)</t>
  </si>
  <si>
    <t>89.9% (178.05)</t>
  </si>
  <si>
    <t>89.6% (171.6)</t>
  </si>
  <si>
    <t>90.1% (182.45)</t>
  </si>
  <si>
    <t>92.3% (239.35)</t>
  </si>
  <si>
    <t>88.0% (147.55)</t>
  </si>
  <si>
    <t>90.0% (179.9)</t>
  </si>
  <si>
    <t>89.5% (169.97)</t>
  </si>
  <si>
    <t>91.1% (205.1)</t>
  </si>
  <si>
    <t>91.1% (203.9)</t>
  </si>
  <si>
    <t>90.4% (189.1)</t>
  </si>
  <si>
    <t>CLM052_functional_complexity</t>
  </si>
  <si>
    <t>CLM052_organization_score</t>
  </si>
  <si>
    <t>CLM052_structural_integrity</t>
  </si>
  <si>
    <t>CLM052_decisions_activities_ratio</t>
  </si>
  <si>
    <t>CLM052_lines_vs_average</t>
  </si>
  <si>
    <t>CLM092_activities</t>
  </si>
  <si>
    <t>CLM092_decisions</t>
  </si>
  <si>
    <t>CLM092_forks</t>
  </si>
  <si>
    <t>CLM092_swimlanes</t>
  </si>
  <si>
    <t>CLM092_detaches</t>
  </si>
  <si>
    <t>CLM092_options</t>
  </si>
  <si>
    <t>CLM092_edges</t>
  </si>
  <si>
    <t>CLM092_notes</t>
  </si>
  <si>
    <t>CLM092_partitions</t>
  </si>
  <si>
    <t>CLM092_numberline</t>
  </si>
  <si>
    <t>CLM092_negative_score</t>
  </si>
  <si>
    <t>CLM092_raw_score</t>
  </si>
  <si>
    <t>CLM092_percentage_score</t>
  </si>
  <si>
    <t>CLM092_formatted_score</t>
  </si>
  <si>
    <t>79.7% (80.04)</t>
  </si>
  <si>
    <t>84.0% (105.76)</t>
  </si>
  <si>
    <t>83.8% (103.15)</t>
  </si>
  <si>
    <t>88.2% (148.85)</t>
  </si>
  <si>
    <t>79.9% (79.74)</t>
  </si>
  <si>
    <t>79.3% (77.8)</t>
  </si>
  <si>
    <t>82.9% (97.15)</t>
  </si>
  <si>
    <t>89.5% (170.65)</t>
  </si>
  <si>
    <t>81.9% (90.85)</t>
  </si>
  <si>
    <t>86.8% (131.8)</t>
  </si>
  <si>
    <t>89.3% (167.25)</t>
  </si>
  <si>
    <t>84.8% (111.45)</t>
  </si>
  <si>
    <t>83.5% (101.15)</t>
  </si>
  <si>
    <t>85.8% (120.75)</t>
  </si>
  <si>
    <t>86.3% (126.04)</t>
  </si>
  <si>
    <t>81.2% (86.51)</t>
  </si>
  <si>
    <t>85.4% (117.46)</t>
  </si>
  <si>
    <t>83.6% (102.73)</t>
  </si>
  <si>
    <t>81.2% (86.65)</t>
  </si>
  <si>
    <t>87.8% (143.65)</t>
  </si>
  <si>
    <t>86.7% (132.07)</t>
  </si>
  <si>
    <t>82.4% (93.5)</t>
  </si>
  <si>
    <t>82.1% (91.5)</t>
  </si>
  <si>
    <t>84.6% (110.16)</t>
  </si>
  <si>
    <t>87.2% (137.03)</t>
  </si>
  <si>
    <t>88.5% (153.8)</t>
  </si>
  <si>
    <t>86.1% (124.1)</t>
  </si>
  <si>
    <t>81.9% (90.97)</t>
  </si>
  <si>
    <t>83.5% (101.53)</t>
  </si>
  <si>
    <t>81.5% (87.85)</t>
  </si>
  <si>
    <t>84.1% (105.91)</t>
  </si>
  <si>
    <t>81.9% (90.94)</t>
  </si>
  <si>
    <t>79.8% (91.5)</t>
  </si>
  <si>
    <t>84.2% (106.6)</t>
  </si>
  <si>
    <t>85.0% (113.52)</t>
  </si>
  <si>
    <t>82.9% (96.95)</t>
  </si>
  <si>
    <t>89.9% (178.8)</t>
  </si>
  <si>
    <t>83.3% (100.22)</t>
  </si>
  <si>
    <t>87.6% (141.65)</t>
  </si>
  <si>
    <t>91.2% (207.0)</t>
  </si>
  <si>
    <t>87.7% (143.15)</t>
  </si>
  <si>
    <t>88.8% (158.7)</t>
  </si>
  <si>
    <t>89.1% (163.55)</t>
  </si>
  <si>
    <t>88.4% (152.65)</t>
  </si>
  <si>
    <t>84.9% (113.92)</t>
  </si>
  <si>
    <t>86.9% (132.9)</t>
  </si>
  <si>
    <t>87.4% (138.55)</t>
  </si>
  <si>
    <t>90.5% (190.7)</t>
  </si>
  <si>
    <t>87.2% (136.25)</t>
  </si>
  <si>
    <t>CLM092_functional_complexity</t>
  </si>
  <si>
    <t>CLM092_organization_score</t>
  </si>
  <si>
    <t>CLM092_structural_integrity</t>
  </si>
  <si>
    <t>CLM092_decisions_activities_ratio</t>
  </si>
  <si>
    <t>CLM092_lines_vs_average</t>
  </si>
  <si>
    <t>CLM003_activities</t>
  </si>
  <si>
    <t>CLM003_decisions</t>
  </si>
  <si>
    <t>CLM003_forks</t>
  </si>
  <si>
    <t>CLM003_swimlanes</t>
  </si>
  <si>
    <t>CLM003_detaches</t>
  </si>
  <si>
    <t>CLM003_options</t>
  </si>
  <si>
    <t>CLM003_edges</t>
  </si>
  <si>
    <t>CLM003_notes</t>
  </si>
  <si>
    <t>CLM003_partitions</t>
  </si>
  <si>
    <t>CLM003_numberline</t>
  </si>
  <si>
    <t>CLM003_negative_score</t>
  </si>
  <si>
    <t>CLM003_raw_score</t>
  </si>
  <si>
    <t>CLM003_percentage_score</t>
  </si>
  <si>
    <t>CLM003_formatted_score</t>
  </si>
  <si>
    <t>86.7% (130.99)</t>
  </si>
  <si>
    <t>81.9% (91.74)</t>
  </si>
  <si>
    <t>79.0% (75.43)</t>
  </si>
  <si>
    <t>85.3% (116.4)</t>
  </si>
  <si>
    <t>86.1% (124.3)</t>
  </si>
  <si>
    <t>90.2% (184.45)</t>
  </si>
  <si>
    <t>90.0% (179.5)</t>
  </si>
  <si>
    <t>90.5% (190.35)</t>
  </si>
  <si>
    <t>CLM003_functional_complexity</t>
  </si>
  <si>
    <t>CLM003_organization_score</t>
  </si>
  <si>
    <t>CLM003_structural_integrity</t>
  </si>
  <si>
    <t>CLM003_decisions_activities_ratio</t>
  </si>
  <si>
    <t>CLM003_lines_vs_average</t>
  </si>
  <si>
    <t>CLM053_activities</t>
  </si>
  <si>
    <t>CLM053_decisions</t>
  </si>
  <si>
    <t>CLM053_forks</t>
  </si>
  <si>
    <t>CLM053_swimlanes</t>
  </si>
  <si>
    <t>CLM053_detaches</t>
  </si>
  <si>
    <t>CLM053_options</t>
  </si>
  <si>
    <t>CLM053_edges</t>
  </si>
  <si>
    <t>CLM053_notes</t>
  </si>
  <si>
    <t>CLM053_partitions</t>
  </si>
  <si>
    <t>CLM053_numberline</t>
  </si>
  <si>
    <t>CLM053_negative_score</t>
  </si>
  <si>
    <t>CLM053_raw_score</t>
  </si>
  <si>
    <t>CLM053_percentage_score</t>
  </si>
  <si>
    <t>CLM053_formatted_score</t>
  </si>
  <si>
    <t>86.2% (124.8)</t>
  </si>
  <si>
    <t>82.6% (95.08)</t>
  </si>
  <si>
    <t>86.1% (124.81)</t>
  </si>
  <si>
    <t>90.0% (180.1)</t>
  </si>
  <si>
    <t>84.2% (107.6)</t>
  </si>
  <si>
    <t>82.4% (94.09)</t>
  </si>
  <si>
    <t>85.6% (119.0)</t>
  </si>
  <si>
    <t>87.8% (144.2)</t>
  </si>
  <si>
    <t>86.1% (125.4)</t>
  </si>
  <si>
    <t>86.1% (124.78)</t>
  </si>
  <si>
    <t>91.5% (214.43)</t>
  </si>
  <si>
    <t>86.7% (130.85)</t>
  </si>
  <si>
    <t>79.1% (75.94)</t>
  </si>
  <si>
    <t>84.1% (105.76)</t>
  </si>
  <si>
    <t>85.8% (122.05)</t>
  </si>
  <si>
    <t>82.2% (93.06)</t>
  </si>
  <si>
    <t>85.8% (121.29)</t>
  </si>
  <si>
    <t>88.0% (146.15)</t>
  </si>
  <si>
    <t>77.4% (71.95)</t>
  </si>
  <si>
    <t>80.4% (83.27)</t>
  </si>
  <si>
    <t>77.3% (68.1)</t>
  </si>
  <si>
    <t>82.5% (94.46)</t>
  </si>
  <si>
    <t>85.4% (118.98)</t>
  </si>
  <si>
    <t>87.4% (139.25)</t>
  </si>
  <si>
    <t>78.1% (72.89)</t>
  </si>
  <si>
    <t>86.4% (128.82)</t>
  </si>
  <si>
    <t>80.1% (80.7)</t>
  </si>
  <si>
    <t>84.9% (112.4)</t>
  </si>
  <si>
    <t>84.1% (105.7)</t>
  </si>
  <si>
    <t>87.4% (139.43)</t>
  </si>
  <si>
    <t>86.1% (124.25)</t>
  </si>
  <si>
    <t>89.1% (163.91)</t>
  </si>
  <si>
    <t>81.3% (86.85)</t>
  </si>
  <si>
    <t>88.0% (147.3)</t>
  </si>
  <si>
    <t>90.3% (186.2)</t>
  </si>
  <si>
    <t>88.0% (146.5)</t>
  </si>
  <si>
    <t>89.5% (170.95)</t>
  </si>
  <si>
    <t>88.7% (156.8)</t>
  </si>
  <si>
    <t>89.5% (171.05)</t>
  </si>
  <si>
    <t>84.8% (111.15)</t>
  </si>
  <si>
    <t>85.7% (119.85)</t>
  </si>
  <si>
    <t>90.1% (182.94)</t>
  </si>
  <si>
    <t>90.2% (183.55)</t>
  </si>
  <si>
    <t>90.7% (194.6)</t>
  </si>
  <si>
    <t>85.2% (114.95)</t>
  </si>
  <si>
    <t>CLM053_functional_complexity</t>
  </si>
  <si>
    <t>CLM053_organization_score</t>
  </si>
  <si>
    <t>CLM053_structural_integrity</t>
  </si>
  <si>
    <t>CLM053_decisions_activities_ratio</t>
  </si>
  <si>
    <t>CLM053_lines_vs_average</t>
  </si>
  <si>
    <t>CLM093_activities</t>
  </si>
  <si>
    <t>CLM093_decisions</t>
  </si>
  <si>
    <t>CLM093_forks</t>
  </si>
  <si>
    <t>CLM093_swimlanes</t>
  </si>
  <si>
    <t>CLM093_detaches</t>
  </si>
  <si>
    <t>CLM093_options</t>
  </si>
  <si>
    <t>CLM093_edges</t>
  </si>
  <si>
    <t>CLM093_notes</t>
  </si>
  <si>
    <t>CLM093_partitions</t>
  </si>
  <si>
    <t>CLM093_numberline</t>
  </si>
  <si>
    <t>CLM093_negative_score</t>
  </si>
  <si>
    <t>CLM093_raw_score</t>
  </si>
  <si>
    <t>CLM093_percentage_score</t>
  </si>
  <si>
    <t>CLM093_formatted_score</t>
  </si>
  <si>
    <t>88.3% (150.9)</t>
  </si>
  <si>
    <t>82.6% (95.03)</t>
  </si>
  <si>
    <t>82.3% (94.36)</t>
  </si>
  <si>
    <t>89.6% (172.4)</t>
  </si>
  <si>
    <t>81.1% (87.5)</t>
  </si>
  <si>
    <t>82.5% (94.68)</t>
  </si>
  <si>
    <t>88.0% (146.1)</t>
  </si>
  <si>
    <t>87.3% (138.24)</t>
  </si>
  <si>
    <t>88.4% (152.25)</t>
  </si>
  <si>
    <t>86.5% (127.85)</t>
  </si>
  <si>
    <t>88.0% (146.05)</t>
  </si>
  <si>
    <t>82.5% (94.39)</t>
  </si>
  <si>
    <t>83.9% (104.2)</t>
  </si>
  <si>
    <t>86.2% (124.75)</t>
  </si>
  <si>
    <t>86.1% (123.5)</t>
  </si>
  <si>
    <t>82.8% (97.09)</t>
  </si>
  <si>
    <t>82.7% (95.7)</t>
  </si>
  <si>
    <t>87.7% (142.85)</t>
  </si>
  <si>
    <t>79.4% (89.07)</t>
  </si>
  <si>
    <t>84.0% (104.85)</t>
  </si>
  <si>
    <t>80.8% (84.37)</t>
  </si>
  <si>
    <t>84.6% (110.23)</t>
  </si>
  <si>
    <t>90.2% (211.0)</t>
  </si>
  <si>
    <t>86.6% (129.45)</t>
  </si>
  <si>
    <t>82.7% (97.33)</t>
  </si>
  <si>
    <t>83.5% (101.35)</t>
  </si>
  <si>
    <t>83.1% (98.35)</t>
  </si>
  <si>
    <t>83.5% (102.07)</t>
  </si>
  <si>
    <t>84.5% (108.85)</t>
  </si>
  <si>
    <t>81.8% (90.43)</t>
  </si>
  <si>
    <t>89.8% (176.2)</t>
  </si>
  <si>
    <t>86.0% (123.3)</t>
  </si>
  <si>
    <t>87.8% (144.55)</t>
  </si>
  <si>
    <t>87.6% (141.0)</t>
  </si>
  <si>
    <t>91.2% (207.75)</t>
  </si>
  <si>
    <t>89.8% (176.1)</t>
  </si>
  <si>
    <t>90.3% (186.7)</t>
  </si>
  <si>
    <t>87.7% (142.67)</t>
  </si>
  <si>
    <t>87.6% (141.75)</t>
  </si>
  <si>
    <t>88.1% (147.4)</t>
  </si>
  <si>
    <t>89.0% (162.44)</t>
  </si>
  <si>
    <t>88.6% (156.49)</t>
  </si>
  <si>
    <t>CLM093_functional_complexity</t>
  </si>
  <si>
    <t>CLM093_organization_score</t>
  </si>
  <si>
    <t>CLM093_structural_integrity</t>
  </si>
  <si>
    <t>CLM093_decisions_activities_ratio</t>
  </si>
  <si>
    <t>CLM093_lines_vs_average</t>
  </si>
  <si>
    <t>DPM001_activities</t>
  </si>
  <si>
    <t>DPM001_decisions</t>
  </si>
  <si>
    <t>DPM001_forks</t>
  </si>
  <si>
    <t>DPM001_swimlanes</t>
  </si>
  <si>
    <t>DPM001_detaches</t>
  </si>
  <si>
    <t>DPM001_options</t>
  </si>
  <si>
    <t>DPM001_edges</t>
  </si>
  <si>
    <t>DPM001_notes</t>
  </si>
  <si>
    <t>DPM001_partitions</t>
  </si>
  <si>
    <t>DPM001_numberline</t>
  </si>
  <si>
    <t>DPM001_negative_score</t>
  </si>
  <si>
    <t>DPM001_raw_score</t>
  </si>
  <si>
    <t>DPM001_percentage_score</t>
  </si>
  <si>
    <t>DPM001_formatted_score</t>
  </si>
  <si>
    <t>56.7% (39.35)</t>
  </si>
  <si>
    <t>30.1% (17.25)</t>
  </si>
  <si>
    <t>31.4% (19.7)</t>
  </si>
  <si>
    <t>78.4% (72.78)</t>
  </si>
  <si>
    <t>2.7% (1.1)</t>
  </si>
  <si>
    <t>78.0% (70.85)</t>
  </si>
  <si>
    <t>80.7% (83.85)</t>
  </si>
  <si>
    <t>75.9% (63.1)</t>
  </si>
  <si>
    <t>74.1% (57.1)</t>
  </si>
  <si>
    <t>14.2% (6.6)</t>
  </si>
  <si>
    <t>86.3% (125.6)</t>
  </si>
  <si>
    <t>27.4% (15.1)</t>
  </si>
  <si>
    <t>66.3% (78.86)</t>
  </si>
  <si>
    <t>82.7% (95.8)</t>
  </si>
  <si>
    <t>13.7% (6.85)</t>
  </si>
  <si>
    <t>32.3% (19.05)</t>
  </si>
  <si>
    <t>82.6% (94.85)</t>
  </si>
  <si>
    <t>78.7% (73.88)</t>
  </si>
  <si>
    <t>23.2% (12.05)</t>
  </si>
  <si>
    <t>77.6% (74.53)</t>
  </si>
  <si>
    <t>74.6% (58.8)</t>
  </si>
  <si>
    <t>27.0% (14.8)</t>
  </si>
  <si>
    <t>85.0% (113.2)</t>
  </si>
  <si>
    <t>78.4% (72.8)</t>
  </si>
  <si>
    <t>20.9% (10.55)</t>
  </si>
  <si>
    <t>34.8% (21.35)</t>
  </si>
  <si>
    <t>86.9% (133.25)</t>
  </si>
  <si>
    <t>63.2% (37.0)</t>
  </si>
  <si>
    <t>42.2% (29.2)</t>
  </si>
  <si>
    <t>25.1% (13.4)</t>
  </si>
  <si>
    <t>25.4% (13.6)</t>
  </si>
  <si>
    <t>41.0% (27.85)</t>
  </si>
  <si>
    <t>31.7% (18.6)</t>
  </si>
  <si>
    <t>34.2% (20.8)</t>
  </si>
  <si>
    <t>85.0% (122.28)</t>
  </si>
  <si>
    <t>81.9% (90.3)</t>
  </si>
  <si>
    <t>47.3% (35.95)</t>
  </si>
  <si>
    <t>86.4% (136.95)</t>
  </si>
  <si>
    <t>84.0% (113.1)</t>
  </si>
  <si>
    <t>DPM001_functional_complexity</t>
  </si>
  <si>
    <t>DPM001_organization_score</t>
  </si>
  <si>
    <t>DPM001_structural_integrity</t>
  </si>
  <si>
    <t>DPM001_decisions_activities_ratio</t>
  </si>
  <si>
    <t>DPM001_lines_vs_average</t>
  </si>
  <si>
    <t>DPM051_activities</t>
  </si>
  <si>
    <t>DPM051_decisions</t>
  </si>
  <si>
    <t>DPM051_forks</t>
  </si>
  <si>
    <t>DPM051_swimlanes</t>
  </si>
  <si>
    <t>DPM051_detaches</t>
  </si>
  <si>
    <t>DPM051_options</t>
  </si>
  <si>
    <t>DPM051_edges</t>
  </si>
  <si>
    <t>DPM051_notes</t>
  </si>
  <si>
    <t>DPM051_partitions</t>
  </si>
  <si>
    <t>DPM051_numberline</t>
  </si>
  <si>
    <t>DPM051_negative_score</t>
  </si>
  <si>
    <t>DPM051_raw_score</t>
  </si>
  <si>
    <t>DPM051_percentage_score</t>
  </si>
  <si>
    <t>DPM051_formatted_score</t>
  </si>
  <si>
    <t>16.3% (8.4)</t>
  </si>
  <si>
    <t>79.8% (78.95)</t>
  </si>
  <si>
    <t>39.3% (25.9)</t>
  </si>
  <si>
    <t>15.5% (7.35)</t>
  </si>
  <si>
    <t>75.6% (62.1)</t>
  </si>
  <si>
    <t>80.5% (82.8)</t>
  </si>
  <si>
    <t>80.1% (80.4)</t>
  </si>
  <si>
    <t>20.3% (11.35)</t>
  </si>
  <si>
    <t>86.8% (131.3)</t>
  </si>
  <si>
    <t>32.2% (19.0)</t>
  </si>
  <si>
    <t>81.1% (92.5)</t>
  </si>
  <si>
    <t>67.7% (62.8)</t>
  </si>
  <si>
    <t>24.2% (12.75)</t>
  </si>
  <si>
    <t>63.7% (35.1)</t>
  </si>
  <si>
    <t>77.6% (74.71)</t>
  </si>
  <si>
    <t>80.1% (80.45)</t>
  </si>
  <si>
    <t>78.6% (74.03)</t>
  </si>
  <si>
    <t>74.6% (58.7)</t>
  </si>
  <si>
    <t>46.4% (34.6)</t>
  </si>
  <si>
    <t>70.5% (48.05)</t>
  </si>
  <si>
    <t>74.5% (58.95)</t>
  </si>
  <si>
    <t>83.2% (98.7)</t>
  </si>
  <si>
    <t>82.4% (93.45)</t>
  </si>
  <si>
    <t>27.7% (15.3)</t>
  </si>
  <si>
    <t>36.9% (23.35)</t>
  </si>
  <si>
    <t>57.6% (62.71)</t>
  </si>
  <si>
    <t>35.4% (25.05)</t>
  </si>
  <si>
    <t>29.9% (18.15)</t>
  </si>
  <si>
    <t>3.3% (1.35)</t>
  </si>
  <si>
    <t>70.3% (59.74)</t>
  </si>
  <si>
    <t>43.7% (31.1)</t>
  </si>
  <si>
    <t>27.5% (15.2)</t>
  </si>
  <si>
    <t>13.5% (6.25)</t>
  </si>
  <si>
    <t>83.6% (102.25)</t>
  </si>
  <si>
    <t>61.8% (48.45)</t>
  </si>
  <si>
    <t>23.7% (12.45)</t>
  </si>
  <si>
    <t>42.2% (29.25)</t>
  </si>
  <si>
    <t>38.0% (24.5)</t>
  </si>
  <si>
    <t>DPM051_functional_complexity</t>
  </si>
  <si>
    <t>DPM051_organization_score</t>
  </si>
  <si>
    <t>DPM051_structural_integrity</t>
  </si>
  <si>
    <t>DPM051_decisions_activities_ratio</t>
  </si>
  <si>
    <t>DPM051_lines_vs_average</t>
  </si>
  <si>
    <t>DPM091_activities</t>
  </si>
  <si>
    <t>DPM091_decisions</t>
  </si>
  <si>
    <t>DPM091_forks</t>
  </si>
  <si>
    <t>DPM091_swimlanes</t>
  </si>
  <si>
    <t>DPM091_detaches</t>
  </si>
  <si>
    <t>DPM091_options</t>
  </si>
  <si>
    <t>DPM091_edges</t>
  </si>
  <si>
    <t>DPM091_notes</t>
  </si>
  <si>
    <t>DPM091_partitions</t>
  </si>
  <si>
    <t>DPM091_numberline</t>
  </si>
  <si>
    <t>DPM091_negative_score</t>
  </si>
  <si>
    <t>DPM091_raw_score</t>
  </si>
  <si>
    <t>DPM091_percentage_score</t>
  </si>
  <si>
    <t>DPM091_formatted_score</t>
  </si>
  <si>
    <t>47.7% (30.15)</t>
  </si>
  <si>
    <t>10.1% (4.5)</t>
  </si>
  <si>
    <t>25.9% (13.95)</t>
  </si>
  <si>
    <t>76.5% (65.05)</t>
  </si>
  <si>
    <t>24.4% (12.9)</t>
  </si>
  <si>
    <t>78.2% (71.65)</t>
  </si>
  <si>
    <t>87.2% (136.45)</t>
  </si>
  <si>
    <t>81.2% (86.6)</t>
  </si>
  <si>
    <t>81.7% (102.94)</t>
  </si>
  <si>
    <t>69.1% (89.25)</t>
  </si>
  <si>
    <t>79.8% (78.8)</t>
  </si>
  <si>
    <t>81.2% (86.5)</t>
  </si>
  <si>
    <t>20.6% (10.35)</t>
  </si>
  <si>
    <t>67.1% (43.9)</t>
  </si>
  <si>
    <t>77.7% (69.85)</t>
  </si>
  <si>
    <t>59.2% (43.45)</t>
  </si>
  <si>
    <t>77.0% (77.61)</t>
  </si>
  <si>
    <t>22.5% (11.6)</t>
  </si>
  <si>
    <t>10.2% (4.55)</t>
  </si>
  <si>
    <t>79.7% (79.35)</t>
  </si>
  <si>
    <t>67.9% (42.38)</t>
  </si>
  <si>
    <t>82.3% (92.85)</t>
  </si>
  <si>
    <t>39.7% (26.92)</t>
  </si>
  <si>
    <t>13.0% (6.0)</t>
  </si>
  <si>
    <t>25.2% (14.45)</t>
  </si>
  <si>
    <t>36.4% (22.85)</t>
  </si>
  <si>
    <t>82.8% (96.25)</t>
  </si>
  <si>
    <t>64.5% (39.0)</t>
  </si>
  <si>
    <t>27.5% (16.35)</t>
  </si>
  <si>
    <t>76.9% (66.7)</t>
  </si>
  <si>
    <t>39.2% (25.75)</t>
  </si>
  <si>
    <t>30.0% (17.15)</t>
  </si>
  <si>
    <t>81.7% (102.8)</t>
  </si>
  <si>
    <t>36.0% (24.15)</t>
  </si>
  <si>
    <t>85.8% (139.25)</t>
  </si>
  <si>
    <t>84.8% (119.85)</t>
  </si>
  <si>
    <t>DPM091_functional_complexity</t>
  </si>
  <si>
    <t>DPM091_organization_score</t>
  </si>
  <si>
    <t>DPM091_structural_integrity</t>
  </si>
  <si>
    <t>DPM091_decisions_activities_ratio</t>
  </si>
  <si>
    <t>DPM091_lines_vs_average</t>
  </si>
  <si>
    <t>DPM002_activities</t>
  </si>
  <si>
    <t>DPM002_decisions</t>
  </si>
  <si>
    <t>DPM002_forks</t>
  </si>
  <si>
    <t>DPM002_swimlanes</t>
  </si>
  <si>
    <t>DPM002_detaches</t>
  </si>
  <si>
    <t>DPM002_options</t>
  </si>
  <si>
    <t>DPM002_edges</t>
  </si>
  <si>
    <t>DPM002_notes</t>
  </si>
  <si>
    <t>DPM002_partitions</t>
  </si>
  <si>
    <t>DPM002_numberline</t>
  </si>
  <si>
    <t>DPM002_negative_score</t>
  </si>
  <si>
    <t>DPM002_raw_score</t>
  </si>
  <si>
    <t>DPM002_percentage_score</t>
  </si>
  <si>
    <t>DPM002_formatted_score</t>
  </si>
  <si>
    <t>22.1% (11.35)</t>
  </si>
  <si>
    <t>64.2% (53.8)</t>
  </si>
  <si>
    <t>34.1% (21.68)</t>
  </si>
  <si>
    <t>31.9% (18.7)</t>
  </si>
  <si>
    <t>72.7% (53.35)</t>
  </si>
  <si>
    <t>79.6% (78.25)</t>
  </si>
  <si>
    <t>81.4% (87.7)</t>
  </si>
  <si>
    <t>12.6% (5.75)</t>
  </si>
  <si>
    <t>30.1% (17.2)</t>
  </si>
  <si>
    <t>62.4% (66.59)</t>
  </si>
  <si>
    <t>18.3% (8.95)</t>
  </si>
  <si>
    <t>78.3% (72.1)</t>
  </si>
  <si>
    <t>72.6% (61.13)</t>
  </si>
  <si>
    <t>80.8% (84.2)</t>
  </si>
  <si>
    <t>86.5% (128.35)</t>
  </si>
  <si>
    <t>33.1% (19.8)</t>
  </si>
  <si>
    <t>17.5% (8.5)</t>
  </si>
  <si>
    <t>83.3% (99.95)</t>
  </si>
  <si>
    <t>77.2% (67.85)</t>
  </si>
  <si>
    <t>13.5% (6.95)</t>
  </si>
  <si>
    <t>78.6% (84.45)</t>
  </si>
  <si>
    <t>79.5% (78.09)</t>
  </si>
  <si>
    <t>73.2% (54.83)</t>
  </si>
  <si>
    <t>35.2% (23.4)</t>
  </si>
  <si>
    <t>32.0% (18.8)</t>
  </si>
  <si>
    <t>50.9% (43.11)</t>
  </si>
  <si>
    <t>24.8% (13.2)</t>
  </si>
  <si>
    <t>75.2% (60.8)</t>
  </si>
  <si>
    <t>38.8% (25.4)</t>
  </si>
  <si>
    <t>32.7% (19.45)</t>
  </si>
  <si>
    <t>29.2% (16.5)</t>
  </si>
  <si>
    <t>28.3% (15.75)</t>
  </si>
  <si>
    <t>45.6% (36.0)</t>
  </si>
  <si>
    <t>27.6% (15.25)</t>
  </si>
  <si>
    <t>84.1% (105.5)</t>
  </si>
  <si>
    <t>83.7% (117.9)</t>
  </si>
  <si>
    <t>DPM002_functional_complexity</t>
  </si>
  <si>
    <t>DPM002_organization_score</t>
  </si>
  <si>
    <t>DPM002_structural_integrity</t>
  </si>
  <si>
    <t>DPM002_decisions_activities_ratio</t>
  </si>
  <si>
    <t>DPM002_lines_vs_average</t>
  </si>
  <si>
    <t>DPM052_activities</t>
  </si>
  <si>
    <t>DPM052_decisions</t>
  </si>
  <si>
    <t>DPM052_forks</t>
  </si>
  <si>
    <t>DPM052_swimlanes</t>
  </si>
  <si>
    <t>DPM052_detaches</t>
  </si>
  <si>
    <t>DPM052_options</t>
  </si>
  <si>
    <t>DPM052_edges</t>
  </si>
  <si>
    <t>DPM052_notes</t>
  </si>
  <si>
    <t>DPM052_partitions</t>
  </si>
  <si>
    <t>DPM052_numberline</t>
  </si>
  <si>
    <t>DPM052_negative_score</t>
  </si>
  <si>
    <t>DPM052_raw_score</t>
  </si>
  <si>
    <t>DPM052_percentage_score</t>
  </si>
  <si>
    <t>DPM052_formatted_score</t>
  </si>
  <si>
    <t>86.7% (130.2)</t>
  </si>
  <si>
    <t>77.7% (69.7)</t>
  </si>
  <si>
    <t>12.1% (5.5)</t>
  </si>
  <si>
    <t>73.8% (56.45)</t>
  </si>
  <si>
    <t>77.4% (68.46)</t>
  </si>
  <si>
    <t>77.6% (69.2)</t>
  </si>
  <si>
    <t>78.4% (78.57)</t>
  </si>
  <si>
    <t>88.2% (150.05)</t>
  </si>
  <si>
    <t>33.9% (22.05)</t>
  </si>
  <si>
    <t>78.6% (73.25)</t>
  </si>
  <si>
    <t>80.5% (82.55)</t>
  </si>
  <si>
    <t>18.1% (9.75)</t>
  </si>
  <si>
    <t>82.8% (96.79)</t>
  </si>
  <si>
    <t>73.4% (59.35)</t>
  </si>
  <si>
    <t>81.2% (86.63)</t>
  </si>
  <si>
    <t>37.1% (23.55)</t>
  </si>
  <si>
    <t>10.9% (4.9)</t>
  </si>
  <si>
    <t>77.8% (75.9)</t>
  </si>
  <si>
    <t>30.4% (17.45)</t>
  </si>
  <si>
    <t>75.3% (65.45)</t>
  </si>
  <si>
    <t>48.9% (28.75)</t>
  </si>
  <si>
    <t>16.4% (9.05)</t>
  </si>
  <si>
    <t>33.0% (19.7)</t>
  </si>
  <si>
    <t>76.5% (65.25)</t>
  </si>
  <si>
    <t>51.6% (22.95)</t>
  </si>
  <si>
    <t>24.7% (13.1)</t>
  </si>
  <si>
    <t>29.3% (17.8)</t>
  </si>
  <si>
    <t>38.3% (26.7)</t>
  </si>
  <si>
    <t>29.3% (17.85)</t>
  </si>
  <si>
    <t>35.0% (21.5)</t>
  </si>
  <si>
    <t>38.1% (24.65)</t>
  </si>
  <si>
    <t>38.5% (25.0)</t>
  </si>
  <si>
    <t>85.5% (117.95)</t>
  </si>
  <si>
    <t>38.7% (25.25)</t>
  </si>
  <si>
    <t>DPM052_functional_complexity</t>
  </si>
  <si>
    <t>DPM052_organization_score</t>
  </si>
  <si>
    <t>DPM052_structural_integrity</t>
  </si>
  <si>
    <t>DPM052_decisions_activities_ratio</t>
  </si>
  <si>
    <t>DPM052_lines_vs_average</t>
  </si>
  <si>
    <t>DPM092_activities</t>
  </si>
  <si>
    <t>DPM092_decisions</t>
  </si>
  <si>
    <t>DPM092_forks</t>
  </si>
  <si>
    <t>DPM092_swimlanes</t>
  </si>
  <si>
    <t>DPM092_detaches</t>
  </si>
  <si>
    <t>DPM092_options</t>
  </si>
  <si>
    <t>DPM092_edges</t>
  </si>
  <si>
    <t>DPM092_notes</t>
  </si>
  <si>
    <t>DPM092_partitions</t>
  </si>
  <si>
    <t>DPM092_numberline</t>
  </si>
  <si>
    <t>DPM092_negative_score</t>
  </si>
  <si>
    <t>DPM092_raw_score</t>
  </si>
  <si>
    <t>DPM092_percentage_score</t>
  </si>
  <si>
    <t>DPM092_formatted_score</t>
  </si>
  <si>
    <t>34.3% (20.9)</t>
  </si>
  <si>
    <t>80.1% (86.45)</t>
  </si>
  <si>
    <t>81.8% (103.39)</t>
  </si>
  <si>
    <t>75.4% (61.3)</t>
  </si>
  <si>
    <t>78.3% (72.35)</t>
  </si>
  <si>
    <t>69.8% (46.2)</t>
  </si>
  <si>
    <t>63.2% (34.4)</t>
  </si>
  <si>
    <t>24.6% (14.45)</t>
  </si>
  <si>
    <t>73.5% (56.67)</t>
  </si>
  <si>
    <t>75.0% (60.1)</t>
  </si>
  <si>
    <t>48.1% (39.9)</t>
  </si>
  <si>
    <t>67.2% (41.05)</t>
  </si>
  <si>
    <t>5.4% (1.8)</t>
  </si>
  <si>
    <t>19.8% (9.85)</t>
  </si>
  <si>
    <t>67.4% (47.65)</t>
  </si>
  <si>
    <t>81.6% (89.23)</t>
  </si>
  <si>
    <t>16.3% (8.65)</t>
  </si>
  <si>
    <t>22.9% (11.9)</t>
  </si>
  <si>
    <t>72.8% (80.96)</t>
  </si>
  <si>
    <t>82.4% (93.6)</t>
  </si>
  <si>
    <t>77.5% (69.05)</t>
  </si>
  <si>
    <t>30.5% (17.55)</t>
  </si>
  <si>
    <t>81.4% (87.57)</t>
  </si>
  <si>
    <t>16.5% (7.9)</t>
  </si>
  <si>
    <t>75.3% (60.85)</t>
  </si>
  <si>
    <t>64.5% (72.7)</t>
  </si>
  <si>
    <t>76.0% (63.64)</t>
  </si>
  <si>
    <t>30.3% (17.35)</t>
  </si>
  <si>
    <t>69.7% (52.95)</t>
  </si>
  <si>
    <t>45.5% (36.9)</t>
  </si>
  <si>
    <t>20.5% (12.25)</t>
  </si>
  <si>
    <t>39.0% (25.6)</t>
  </si>
  <si>
    <t>31.2% (18.1)</t>
  </si>
  <si>
    <t>32.0% (18.85)</t>
  </si>
  <si>
    <t>75.3% (61.77)</t>
  </si>
  <si>
    <t>84.8% (128.15)</t>
  </si>
  <si>
    <t>70.4% (96.5)</t>
  </si>
  <si>
    <t>33.9% (20.55)</t>
  </si>
  <si>
    <t>DPM092_functional_complexity</t>
  </si>
  <si>
    <t>DPM092_organization_score</t>
  </si>
  <si>
    <t>DPM092_structural_integrity</t>
  </si>
  <si>
    <t>DPM092_decisions_activities_ratio</t>
  </si>
  <si>
    <t>DPM092_lines_vs_average</t>
  </si>
  <si>
    <t>DPM003_activities</t>
  </si>
  <si>
    <t>DPM003_decisions</t>
  </si>
  <si>
    <t>DPM003_forks</t>
  </si>
  <si>
    <t>DPM003_swimlanes</t>
  </si>
  <si>
    <t>DPM003_detaches</t>
  </si>
  <si>
    <t>DPM003_options</t>
  </si>
  <si>
    <t>DPM003_edges</t>
  </si>
  <si>
    <t>DPM003_notes</t>
  </si>
  <si>
    <t>DPM003_partitions</t>
  </si>
  <si>
    <t>DPM003_numberline</t>
  </si>
  <si>
    <t>DPM003_negative_score</t>
  </si>
  <si>
    <t>DPM003_raw_score</t>
  </si>
  <si>
    <t>DPM003_percentage_score</t>
  </si>
  <si>
    <t>DPM003_formatted_score</t>
  </si>
  <si>
    <t>19.2% (10.2)</t>
  </si>
  <si>
    <t>18.5% (9.1)</t>
  </si>
  <si>
    <t>73.0% (53.95)</t>
  </si>
  <si>
    <t>77.0% (66.91)</t>
  </si>
  <si>
    <t>78.0% (71.21)</t>
  </si>
  <si>
    <t>80.1% (80.75)</t>
  </si>
  <si>
    <t>69.2% (44.9)</t>
  </si>
  <si>
    <t>84.4% (108.15)</t>
  </si>
  <si>
    <t>54.7% (52.09)</t>
  </si>
  <si>
    <t>82.5% (101.15)</t>
  </si>
  <si>
    <t>79.6% (78.15)</t>
  </si>
  <si>
    <t>77.6% (69.88)</t>
  </si>
  <si>
    <t>79.0% (80.85)</t>
  </si>
  <si>
    <t>27.8% (15.4)</t>
  </si>
  <si>
    <t>38.8% (20.9)</t>
  </si>
  <si>
    <t>27.3% (15.05)</t>
  </si>
  <si>
    <t>81.5% (89.41)</t>
  </si>
  <si>
    <t>32.8% (24.85)</t>
  </si>
  <si>
    <t>57.3% (40.41)</t>
  </si>
  <si>
    <t>65.9% (38.6)</t>
  </si>
  <si>
    <t>23.6% (13.25)</t>
  </si>
  <si>
    <t>62.4% (38.25)</t>
  </si>
  <si>
    <t>36.2% (22.7)</t>
  </si>
  <si>
    <t>43.9% (31.3)</t>
  </si>
  <si>
    <t>82.7% (95.3)</t>
  </si>
  <si>
    <t>24.5% (12.95)</t>
  </si>
  <si>
    <t>81.5% (94.6)</t>
  </si>
  <si>
    <t>30.3% (17.4)</t>
  </si>
  <si>
    <t>83.6% (101.8)</t>
  </si>
  <si>
    <t>69.9% (46.55)</t>
  </si>
  <si>
    <t>33.8% (20.45)</t>
  </si>
  <si>
    <t>85.3% (142.05)</t>
  </si>
  <si>
    <t>83.5% (101.45)</t>
  </si>
  <si>
    <t>DPM003_functional_complexity</t>
  </si>
  <si>
    <t>DPM003_organization_score</t>
  </si>
  <si>
    <t>DPM003_structural_integrity</t>
  </si>
  <si>
    <t>DPM003_decisions_activities_ratio</t>
  </si>
  <si>
    <t>DPM003_lines_vs_average</t>
  </si>
  <si>
    <t>DPM053_activities</t>
  </si>
  <si>
    <t>DPM053_decisions</t>
  </si>
  <si>
    <t>DPM053_forks</t>
  </si>
  <si>
    <t>DPM053_swimlanes</t>
  </si>
  <si>
    <t>DPM053_detaches</t>
  </si>
  <si>
    <t>DPM053_options</t>
  </si>
  <si>
    <t>DPM053_edges</t>
  </si>
  <si>
    <t>DPM053_notes</t>
  </si>
  <si>
    <t>DPM053_partitions</t>
  </si>
  <si>
    <t>DPM053_numberline</t>
  </si>
  <si>
    <t>DPM053_negative_score</t>
  </si>
  <si>
    <t>DPM053_raw_score</t>
  </si>
  <si>
    <t>DPM053_percentage_score</t>
  </si>
  <si>
    <t>DPM053_formatted_score</t>
  </si>
  <si>
    <t>35.9% (25.08)</t>
  </si>
  <si>
    <t>77.3% (67.95)</t>
  </si>
  <si>
    <t>36.7% (23.15)</t>
  </si>
  <si>
    <t>77.1% (67.78)</t>
  </si>
  <si>
    <t>78.4% (73.35)</t>
  </si>
  <si>
    <t>67.3% (47.3)</t>
  </si>
  <si>
    <t>70.1% (46.9)</t>
  </si>
  <si>
    <t>74.7% (58.9)</t>
  </si>
  <si>
    <t>77.4% (68.35)</t>
  </si>
  <si>
    <t>69.8% (46.15)</t>
  </si>
  <si>
    <t>71.7% (75.9)</t>
  </si>
  <si>
    <t>67.8% (42.05)</t>
  </si>
  <si>
    <t>19.5% (10.95)</t>
  </si>
  <si>
    <t>72.3% (56.1)</t>
  </si>
  <si>
    <t>85.3% (116.15)</t>
  </si>
  <si>
    <t>31.3% (18.25)</t>
  </si>
  <si>
    <t>78.5% (78.55)</t>
  </si>
  <si>
    <t>57.3% (61.8)</t>
  </si>
  <si>
    <t>75.2% (60.65)</t>
  </si>
  <si>
    <t>74.2% (57.66)</t>
  </si>
  <si>
    <t>66.6% (39.8)</t>
  </si>
  <si>
    <t>75.0% (79.57)</t>
  </si>
  <si>
    <t>75.7% (62.2)</t>
  </si>
  <si>
    <t>73.7% (60.71)</t>
  </si>
  <si>
    <t>76.4% (64.85)</t>
  </si>
  <si>
    <t>15.0% (8.1)</t>
  </si>
  <si>
    <t>53.4% (34.35)</t>
  </si>
  <si>
    <t>84.5% (108.9)</t>
  </si>
  <si>
    <t>82.4% (94.89)</t>
  </si>
  <si>
    <t>29.0% (16.35)</t>
  </si>
  <si>
    <t>74.6% (58.65)</t>
  </si>
  <si>
    <t>79.8% (78.85)</t>
  </si>
  <si>
    <t>84.0% (104.7)</t>
  </si>
  <si>
    <t>33.6% (21.75)</t>
  </si>
  <si>
    <t>0% (-0.05)</t>
  </si>
  <si>
    <t>82.2% (92.86)</t>
  </si>
  <si>
    <t>67.3% (82.35)</t>
  </si>
  <si>
    <t>34.3% (20.85)</t>
  </si>
  <si>
    <t>84.9% (120.95)</t>
  </si>
  <si>
    <t>88.8% (158.25)</t>
  </si>
  <si>
    <t>DPM053_functional_complexity</t>
  </si>
  <si>
    <t>DPM053_organization_score</t>
  </si>
  <si>
    <t>DPM053_structural_integrity</t>
  </si>
  <si>
    <t>DPM053_decisions_activities_ratio</t>
  </si>
  <si>
    <t>DPM053_lines_vs_average</t>
  </si>
  <si>
    <t>DPM093_activities</t>
  </si>
  <si>
    <t>DPM093_decisions</t>
  </si>
  <si>
    <t>DPM093_forks</t>
  </si>
  <si>
    <t>DPM093_swimlanes</t>
  </si>
  <si>
    <t>DPM093_detaches</t>
  </si>
  <si>
    <t>DPM093_options</t>
  </si>
  <si>
    <t>DPM093_edges</t>
  </si>
  <si>
    <t>DPM093_notes</t>
  </si>
  <si>
    <t>DPM093_partitions</t>
  </si>
  <si>
    <t>DPM093_numberline</t>
  </si>
  <si>
    <t>DPM093_negative_score</t>
  </si>
  <si>
    <t>DPM093_raw_score</t>
  </si>
  <si>
    <t>DPM093_percentage_score</t>
  </si>
  <si>
    <t>DPM093_formatted_score</t>
  </si>
  <si>
    <t>43.4% (30.7)</t>
  </si>
  <si>
    <t>21.3% (11.65)</t>
  </si>
  <si>
    <t>70.2% (47.2)</t>
  </si>
  <si>
    <t>80.6% (83.2)</t>
  </si>
  <si>
    <t>81.0% (85.3)</t>
  </si>
  <si>
    <t>74.7% (59.1)</t>
  </si>
  <si>
    <t>67.2% (43.95)</t>
  </si>
  <si>
    <t>28.5% (15.95)</t>
  </si>
  <si>
    <t>51.1% (41.8)</t>
  </si>
  <si>
    <t>16.0% (7.6)</t>
  </si>
  <si>
    <t>27.6% (16.95)</t>
  </si>
  <si>
    <t>32.8% (19.55)</t>
  </si>
  <si>
    <t>76.1% (63.8)</t>
  </si>
  <si>
    <t>82.2% (92.65)</t>
  </si>
  <si>
    <t>83.2% (99.3)</t>
  </si>
  <si>
    <t>24.9% (14.25)</t>
  </si>
  <si>
    <t>82.7% (95.35)</t>
  </si>
  <si>
    <t>80.8% (83.9)</t>
  </si>
  <si>
    <t>79.9% (79.65)</t>
  </si>
  <si>
    <t>78.8% (74.35)</t>
  </si>
  <si>
    <t>65.5% (38.05)</t>
  </si>
  <si>
    <t>28.6% (16.0)</t>
  </si>
  <si>
    <t>76.0% (72.65)</t>
  </si>
  <si>
    <t>72.4% (56.35)</t>
  </si>
  <si>
    <t>83.1% (98.65)</t>
  </si>
  <si>
    <t>77.6% (69.74)</t>
  </si>
  <si>
    <t>78.8% (74.55)</t>
  </si>
  <si>
    <t>30.5% (18.9)</t>
  </si>
  <si>
    <t>80.4% (81.85)</t>
  </si>
  <si>
    <t>80.1% (81.14)</t>
  </si>
  <si>
    <t>36.6% (23.1)</t>
  </si>
  <si>
    <t>41.7% (28.65)</t>
  </si>
  <si>
    <t>20.7% (6.0)</t>
  </si>
  <si>
    <t>51.2% (41.95)</t>
  </si>
  <si>
    <t>11.8% (5.75)</t>
  </si>
  <si>
    <t>0% (-2.5)</t>
  </si>
  <si>
    <t>86.3% (125.7)</t>
  </si>
  <si>
    <t>67.2% (53.2)</t>
  </si>
  <si>
    <t>46.8% (39.06)</t>
  </si>
  <si>
    <t>81.8% (96.8)</t>
  </si>
  <si>
    <t>DPM093_functional_complexity</t>
  </si>
  <si>
    <t>DPM093_organization_score</t>
  </si>
  <si>
    <t>DPM093_structural_integrity</t>
  </si>
  <si>
    <t>DPM093_decisions_activities_ratio</t>
  </si>
  <si>
    <t>DPM093_lines_vs_average</t>
  </si>
  <si>
    <t>GPM001_activities</t>
  </si>
  <si>
    <t>GPM001_decisions</t>
  </si>
  <si>
    <t>GPM001_forks</t>
  </si>
  <si>
    <t>GPM001_swimlanes</t>
  </si>
  <si>
    <t>GPM001_detaches</t>
  </si>
  <si>
    <t>GPM001_options</t>
  </si>
  <si>
    <t>GPM001_edges</t>
  </si>
  <si>
    <t>GPM001_notes</t>
  </si>
  <si>
    <t>GPM001_partitions</t>
  </si>
  <si>
    <t>GPM001_numberline</t>
  </si>
  <si>
    <t>GPM001_negative_score</t>
  </si>
  <si>
    <t>GPM001_raw_score</t>
  </si>
  <si>
    <t>GPM001_percentage_score</t>
  </si>
  <si>
    <t>GPM001_formatted_score</t>
  </si>
  <si>
    <t>75.3% (61.1)</t>
  </si>
  <si>
    <t>72.2% (51.95)</t>
  </si>
  <si>
    <t>74.9% (59.65)</t>
  </si>
  <si>
    <t>76.4% (64.9)</t>
  </si>
  <si>
    <t>79.7% (78.6)</t>
  </si>
  <si>
    <t>81.2% (86.15)</t>
  </si>
  <si>
    <t>79.0% (75.25)</t>
  </si>
  <si>
    <t>80.3% (81.45)</t>
  </si>
  <si>
    <t>78.1% (71.3)</t>
  </si>
  <si>
    <t>76.8% (66.35)</t>
  </si>
  <si>
    <t>79.4% (77.05)</t>
  </si>
  <si>
    <t>77.6% (69.4)</t>
  </si>
  <si>
    <t>81.9% (90.7)</t>
  </si>
  <si>
    <t>70.9% (48.7)</t>
  </si>
  <si>
    <t>82.8% (95.95)</t>
  </si>
  <si>
    <t>79.6% (78.1)</t>
  </si>
  <si>
    <t>83.9% (104.15)</t>
  </si>
  <si>
    <t>79.3% (76.6)</t>
  </si>
  <si>
    <t>80.4% (82.05)</t>
  </si>
  <si>
    <t>88.0% (146.7)</t>
  </si>
  <si>
    <t>85.5% (118.0)</t>
  </si>
  <si>
    <t>82.2% (92.15)</t>
  </si>
  <si>
    <t>77.0% (66.85)</t>
  </si>
  <si>
    <t>84.3% (107.7)</t>
  </si>
  <si>
    <t>79.4% (77.79)</t>
  </si>
  <si>
    <t>GPM001_functional_complexity</t>
  </si>
  <si>
    <t>GPM001_organization_score</t>
  </si>
  <si>
    <t>GPM001_structural_integrity</t>
  </si>
  <si>
    <t>GPM001_decisions_activities_ratio</t>
  </si>
  <si>
    <t>GPM001_lines_vs_average</t>
  </si>
  <si>
    <t>GPM051_activities</t>
  </si>
  <si>
    <t>GPM051_decisions</t>
  </si>
  <si>
    <t>GPM051_forks</t>
  </si>
  <si>
    <t>GPM051_swimlanes</t>
  </si>
  <si>
    <t>GPM051_detaches</t>
  </si>
  <si>
    <t>GPM051_options</t>
  </si>
  <si>
    <t>GPM051_edges</t>
  </si>
  <si>
    <t>GPM051_notes</t>
  </si>
  <si>
    <t>GPM051_partitions</t>
  </si>
  <si>
    <t>GPM051_numberline</t>
  </si>
  <si>
    <t>GPM051_negative_score</t>
  </si>
  <si>
    <t>GPM051_raw_score</t>
  </si>
  <si>
    <t>GPM051_percentage_score</t>
  </si>
  <si>
    <t>GPM051_formatted_score</t>
  </si>
  <si>
    <t>70.1% (46.8)</t>
  </si>
  <si>
    <t>74.8% (59.25)</t>
  </si>
  <si>
    <t>74.7% (59.17)</t>
  </si>
  <si>
    <t>72.8% (69.75)</t>
  </si>
  <si>
    <t>74.0% (56.8)</t>
  </si>
  <si>
    <t>78.6% (73.35)</t>
  </si>
  <si>
    <t>83.8% (103.82)</t>
  </si>
  <si>
    <t>48.7% (43.65)</t>
  </si>
  <si>
    <t>72.6% (52.95)</t>
  </si>
  <si>
    <t>84.2% (106.7)</t>
  </si>
  <si>
    <t>76.3% (64.3)</t>
  </si>
  <si>
    <t>75.9% (63.15)</t>
  </si>
  <si>
    <t>82.5% (94.05)</t>
  </si>
  <si>
    <t>77.7% (80.1)</t>
  </si>
  <si>
    <t>76.5% (64.95)</t>
  </si>
  <si>
    <t>79.8% (79.2)</t>
  </si>
  <si>
    <t>62.7% (50.4)</t>
  </si>
  <si>
    <t>69.7% (45.95)</t>
  </si>
  <si>
    <t>69.4% (45.45)</t>
  </si>
  <si>
    <t>79.3% (76.65)</t>
  </si>
  <si>
    <t>79.4% (77.3)</t>
  </si>
  <si>
    <t>79.9% (79.4)</t>
  </si>
  <si>
    <t>77.0% (66.8)</t>
  </si>
  <si>
    <t>86.6% (128.75)</t>
  </si>
  <si>
    <t>83.9% (104.3)</t>
  </si>
  <si>
    <t>81.3% (86.95)</t>
  </si>
  <si>
    <t>81.1% (86.1)</t>
  </si>
  <si>
    <t>87.6% (141.35)</t>
  </si>
  <si>
    <t>74.1% (74.2)</t>
  </si>
  <si>
    <t>79.6% (77.95)</t>
  </si>
  <si>
    <t>86.7% (130.6)</t>
  </si>
  <si>
    <t>76.4% (64.75)</t>
  </si>
  <si>
    <t>80.8% (83.95)</t>
  </si>
  <si>
    <t>81.8% (89.9)</t>
  </si>
  <si>
    <t>GPM051_functional_complexity</t>
  </si>
  <si>
    <t>GPM051_organization_score</t>
  </si>
  <si>
    <t>GPM051_structural_integrity</t>
  </si>
  <si>
    <t>GPM051_decisions_activities_ratio</t>
  </si>
  <si>
    <t>GPM051_lines_vs_average</t>
  </si>
  <si>
    <t>GPM091_activities</t>
  </si>
  <si>
    <t>GPM091_decisions</t>
  </si>
  <si>
    <t>GPM091_forks</t>
  </si>
  <si>
    <t>GPM091_swimlanes</t>
  </si>
  <si>
    <t>GPM091_detaches</t>
  </si>
  <si>
    <t>GPM091_options</t>
  </si>
  <si>
    <t>GPM091_edges</t>
  </si>
  <si>
    <t>GPM091_notes</t>
  </si>
  <si>
    <t>GPM091_partitions</t>
  </si>
  <si>
    <t>GPM091_numberline</t>
  </si>
  <si>
    <t>GPM091_negative_score</t>
  </si>
  <si>
    <t>GPM091_raw_score</t>
  </si>
  <si>
    <t>GPM091_percentage_score</t>
  </si>
  <si>
    <t>GPM091_formatted_score</t>
  </si>
  <si>
    <t>80.8% (84.15)</t>
  </si>
  <si>
    <t>76.5% (65.28)</t>
  </si>
  <si>
    <t>76.1% (63.65)</t>
  </si>
  <si>
    <t>67.5% (43.02)</t>
  </si>
  <si>
    <t>42.7% (32.0)</t>
  </si>
  <si>
    <t>78.2% (71.6)</t>
  </si>
  <si>
    <t>74.7% (59.05)</t>
  </si>
  <si>
    <t>37.3% (34.65)</t>
  </si>
  <si>
    <t>73.0% (55.4)</t>
  </si>
  <si>
    <t>80.1% (80.6)</t>
  </si>
  <si>
    <t>78.5% (73.18)</t>
  </si>
  <si>
    <t>77.5% (68.7)</t>
  </si>
  <si>
    <t>79.7% (78.65)</t>
  </si>
  <si>
    <t>85.3% (116.2)</t>
  </si>
  <si>
    <t>49.9% (39.9)</t>
  </si>
  <si>
    <t>79.7% (90.2)</t>
  </si>
  <si>
    <t>78.6% (73.5)</t>
  </si>
  <si>
    <t>82.6% (95.25)</t>
  </si>
  <si>
    <t>76.9% (66.55)</t>
  </si>
  <si>
    <t>74.5% (58.37)</t>
  </si>
  <si>
    <t>77.2% (67.7)</t>
  </si>
  <si>
    <t>74.4% (58.0)</t>
  </si>
  <si>
    <t>70.5% (47.7)</t>
  </si>
  <si>
    <t>80.5% (82.63)</t>
  </si>
  <si>
    <t>77.1% (67.35)</t>
  </si>
  <si>
    <t>81.5% (101.0)</t>
  </si>
  <si>
    <t>82.6% (95.05)</t>
  </si>
  <si>
    <t>83.2% (98.95)</t>
  </si>
  <si>
    <t>81.0% (85.0)</t>
  </si>
  <si>
    <t>79.3% (88.21)</t>
  </si>
  <si>
    <t>84.8% (111.7)</t>
  </si>
  <si>
    <t>85.2% (115.35)</t>
  </si>
  <si>
    <t>73.8% (56.39)</t>
  </si>
  <si>
    <t>79.3% (88.15)</t>
  </si>
  <si>
    <t>84.5% (108.91)</t>
  </si>
  <si>
    <t>64.5% (42.05)</t>
  </si>
  <si>
    <t>GPM091_functional_complexity</t>
  </si>
  <si>
    <t>GPM091_organization_score</t>
  </si>
  <si>
    <t>GPM091_structural_integrity</t>
  </si>
  <si>
    <t>GPM091_decisions_activities_ratio</t>
  </si>
  <si>
    <t>GPM091_lines_vs_average</t>
  </si>
  <si>
    <t>GPM002_activities</t>
  </si>
  <si>
    <t>GPM002_decisions</t>
  </si>
  <si>
    <t>GPM002_forks</t>
  </si>
  <si>
    <t>GPM002_swimlanes</t>
  </si>
  <si>
    <t>GPM002_detaches</t>
  </si>
  <si>
    <t>GPM002_options</t>
  </si>
  <si>
    <t>GPM002_edges</t>
  </si>
  <si>
    <t>GPM002_notes</t>
  </si>
  <si>
    <t>GPM002_partitions</t>
  </si>
  <si>
    <t>GPM002_numberline</t>
  </si>
  <si>
    <t>GPM002_negative_score</t>
  </si>
  <si>
    <t>GPM002_raw_score</t>
  </si>
  <si>
    <t>GPM002_percentage_score</t>
  </si>
  <si>
    <t>GPM002_formatted_score</t>
  </si>
  <si>
    <t>75.6% (61.95)</t>
  </si>
  <si>
    <t>79.3% (76.45)</t>
  </si>
  <si>
    <t>81.6% (88.7)</t>
  </si>
  <si>
    <t>70.0% (46.6)</t>
  </si>
  <si>
    <t>78.5% (72.85)</t>
  </si>
  <si>
    <t>80.5% (82.35)</t>
  </si>
  <si>
    <t>74.5% (58.45)</t>
  </si>
  <si>
    <t>77.3% (68.2)</t>
  </si>
  <si>
    <t>75.4% (61.2)</t>
  </si>
  <si>
    <t>61.1% (47.2)</t>
  </si>
  <si>
    <t>73.9% (56.55)</t>
  </si>
  <si>
    <t>78.6% (73.55)</t>
  </si>
  <si>
    <t>81.5% (88.35)</t>
  </si>
  <si>
    <t>80.7% (83.4)</t>
  </si>
  <si>
    <t>77.7% (69.6)</t>
  </si>
  <si>
    <t>68.6% (43.65)</t>
  </si>
  <si>
    <t>74.3% (57.9)</t>
  </si>
  <si>
    <t>81.5% (88.25)</t>
  </si>
  <si>
    <t>78.8% (74.15)</t>
  </si>
  <si>
    <t>81.1% (85.9)</t>
  </si>
  <si>
    <t>84.1% (105.95)</t>
  </si>
  <si>
    <t>81.0% (85.57)</t>
  </si>
  <si>
    <t>84.4% (108.55)</t>
  </si>
  <si>
    <t>77.8% (70.51)</t>
  </si>
  <si>
    <t>84.6% (109.8)</t>
  </si>
  <si>
    <t>84.3% (107.05)</t>
  </si>
  <si>
    <t>85.2% (114.9)</t>
  </si>
  <si>
    <t>84.2% (106.85)</t>
  </si>
  <si>
    <t>GPM002_functional_complexity</t>
  </si>
  <si>
    <t>GPM002_organization_score</t>
  </si>
  <si>
    <t>GPM002_structural_integrity</t>
  </si>
  <si>
    <t>GPM002_decisions_activities_ratio</t>
  </si>
  <si>
    <t>GPM002_lines_vs_average</t>
  </si>
  <si>
    <t>GPM052_activities</t>
  </si>
  <si>
    <t>GPM052_decisions</t>
  </si>
  <si>
    <t>GPM052_forks</t>
  </si>
  <si>
    <t>GPM052_swimlanes</t>
  </si>
  <si>
    <t>GPM052_detaches</t>
  </si>
  <si>
    <t>GPM052_options</t>
  </si>
  <si>
    <t>GPM052_edges</t>
  </si>
  <si>
    <t>GPM052_notes</t>
  </si>
  <si>
    <t>GPM052_partitions</t>
  </si>
  <si>
    <t>GPM052_numberline</t>
  </si>
  <si>
    <t>GPM052_negative_score</t>
  </si>
  <si>
    <t>GPM052_raw_score</t>
  </si>
  <si>
    <t>GPM052_percentage_score</t>
  </si>
  <si>
    <t>GPM052_formatted_score</t>
  </si>
  <si>
    <t>70.8% (48.55)</t>
  </si>
  <si>
    <t>75.7% (62.15)</t>
  </si>
  <si>
    <t>71.2% (56.95)</t>
  </si>
  <si>
    <t>69.1% (44.75)</t>
  </si>
  <si>
    <t>80.4% (94.1)</t>
  </si>
  <si>
    <t>77.9% (70.3)</t>
  </si>
  <si>
    <t>68.3% (43.7)</t>
  </si>
  <si>
    <t>80.9% (84.8)</t>
  </si>
  <si>
    <t>78.2% (82.45)</t>
  </si>
  <si>
    <t>81.2% (86.3)</t>
  </si>
  <si>
    <t>78.2% (72.13)</t>
  </si>
  <si>
    <t>81.0% (85.1)</t>
  </si>
  <si>
    <t>79.5% (77.35)</t>
  </si>
  <si>
    <t>67.4% (41.4)</t>
  </si>
  <si>
    <t>80.7% (83.55)</t>
  </si>
  <si>
    <t>77.6% (69.1)</t>
  </si>
  <si>
    <t>76.8% (66.25)</t>
  </si>
  <si>
    <t>62.6% (39.31)</t>
  </si>
  <si>
    <t>80.0% (80.0)</t>
  </si>
  <si>
    <t>82.5% (94.55)</t>
  </si>
  <si>
    <t>84.2% (106.35)</t>
  </si>
  <si>
    <t>87.5% (140.4)</t>
  </si>
  <si>
    <t>79.5% (77.56)</t>
  </si>
  <si>
    <t>81.8% (89.75)</t>
  </si>
  <si>
    <t>80.9% (84.45)</t>
  </si>
  <si>
    <t>78.7% (73.8)</t>
  </si>
  <si>
    <t>81.5% (101.05)</t>
  </si>
  <si>
    <t>79.3% (76.68)</t>
  </si>
  <si>
    <t>80.4% (82.2)</t>
  </si>
  <si>
    <t>73.7% (56.05)</t>
  </si>
  <si>
    <t>83.1% (98.45)</t>
  </si>
  <si>
    <t>84.3% (107.35)</t>
  </si>
  <si>
    <t>GPM052_functional_complexity</t>
  </si>
  <si>
    <t>GPM052_organization_score</t>
  </si>
  <si>
    <t>GPM052_structural_integrity</t>
  </si>
  <si>
    <t>GPM052_decisions_activities_ratio</t>
  </si>
  <si>
    <t>GPM052_lines_vs_average</t>
  </si>
  <si>
    <t>GPM092_activities</t>
  </si>
  <si>
    <t>GPM092_decisions</t>
  </si>
  <si>
    <t>GPM092_forks</t>
  </si>
  <si>
    <t>GPM092_swimlanes</t>
  </si>
  <si>
    <t>GPM092_detaches</t>
  </si>
  <si>
    <t>GPM092_options</t>
  </si>
  <si>
    <t>GPM092_edges</t>
  </si>
  <si>
    <t>GPM092_notes</t>
  </si>
  <si>
    <t>GPM092_partitions</t>
  </si>
  <si>
    <t>GPM092_numberline</t>
  </si>
  <si>
    <t>GPM092_negative_score</t>
  </si>
  <si>
    <t>GPM092_raw_score</t>
  </si>
  <si>
    <t>GPM092_percentage_score</t>
  </si>
  <si>
    <t>GPM092_formatted_score</t>
  </si>
  <si>
    <t>79.4% (77.18)</t>
  </si>
  <si>
    <t>75.2% (69.65)</t>
  </si>
  <si>
    <t>74.3% (66.6)</t>
  </si>
  <si>
    <t>75.2% (60.7)</t>
  </si>
  <si>
    <t>77.5% (68.93)</t>
  </si>
  <si>
    <t>64.8% (55.3)</t>
  </si>
  <si>
    <t>77.8% (80.75)</t>
  </si>
  <si>
    <t>65.7% (57.4)</t>
  </si>
  <si>
    <t>76.2% (64.2)</t>
  </si>
  <si>
    <t>71.2% (49.55)</t>
  </si>
  <si>
    <t>80.0% (92.05)</t>
  </si>
  <si>
    <t>71.3% (57.05)</t>
  </si>
  <si>
    <t>78.9% (74.7)</t>
  </si>
  <si>
    <t>74.7% (59.2)</t>
  </si>
  <si>
    <t>82.3% (92.7)</t>
  </si>
  <si>
    <t>79.7% (78.5)</t>
  </si>
  <si>
    <t>79.7% (78.45)</t>
  </si>
  <si>
    <t>74.5% (67.15)</t>
  </si>
  <si>
    <t>83.0% (97.45)</t>
  </si>
  <si>
    <t>71.4% (49.9)</t>
  </si>
  <si>
    <t>82.5% (94.5)</t>
  </si>
  <si>
    <t>74.6% (58.75)</t>
  </si>
  <si>
    <t>86.0% (122.5)</t>
  </si>
  <si>
    <t>82.8% (96.6)</t>
  </si>
  <si>
    <t>77.7% (69.5)</t>
  </si>
  <si>
    <t>86.9% (132.4)</t>
  </si>
  <si>
    <t>84.4% (108.25)</t>
  </si>
  <si>
    <t>86.1% (124.15)</t>
  </si>
  <si>
    <t>35.8% (30.65)</t>
  </si>
  <si>
    <t>86.2% (124.85)</t>
  </si>
  <si>
    <t>82.1% (91.85)</t>
  </si>
  <si>
    <t>GPM092_functional_complexity</t>
  </si>
  <si>
    <t>GPM092_organization_score</t>
  </si>
  <si>
    <t>GPM092_structural_integrity</t>
  </si>
  <si>
    <t>GPM092_decisions_activities_ratio</t>
  </si>
  <si>
    <t>GPM092_lines_vs_average</t>
  </si>
  <si>
    <t>GPM003_activities</t>
  </si>
  <si>
    <t>GPM003_decisions</t>
  </si>
  <si>
    <t>GPM003_forks</t>
  </si>
  <si>
    <t>GPM003_swimlanes</t>
  </si>
  <si>
    <t>GPM003_detaches</t>
  </si>
  <si>
    <t>GPM003_options</t>
  </si>
  <si>
    <t>GPM003_edges</t>
  </si>
  <si>
    <t>GPM003_notes</t>
  </si>
  <si>
    <t>GPM003_partitions</t>
  </si>
  <si>
    <t>GPM003_numberline</t>
  </si>
  <si>
    <t>GPM003_negative_score</t>
  </si>
  <si>
    <t>GPM003_raw_score</t>
  </si>
  <si>
    <t>GPM003_percentage_score</t>
  </si>
  <si>
    <t>GPM003_formatted_score</t>
  </si>
  <si>
    <t>80.9% (84.65)</t>
  </si>
  <si>
    <t>71.3% (49.7)</t>
  </si>
  <si>
    <t>73.3% (54.95)</t>
  </si>
  <si>
    <t>54.9% (36.5)</t>
  </si>
  <si>
    <t>79.0% (75.45)</t>
  </si>
  <si>
    <t>68.7% (50.5)</t>
  </si>
  <si>
    <t>79.2% (76.35)</t>
  </si>
  <si>
    <t>76.3% (64.25)</t>
  </si>
  <si>
    <t>76.1% (63.85)</t>
  </si>
  <si>
    <t>67.9% (42.35)</t>
  </si>
  <si>
    <t>81.1% (85.6)</t>
  </si>
  <si>
    <t>76.1% (73.4)</t>
  </si>
  <si>
    <t>81.8% (89.6)</t>
  </si>
  <si>
    <t>79.9% (79.45)</t>
  </si>
  <si>
    <t>61.5% (48.03)</t>
  </si>
  <si>
    <t>71.7% (50.75)</t>
  </si>
  <si>
    <t>66.8% (40.25)</t>
  </si>
  <si>
    <t>73.3% (54.8)</t>
  </si>
  <si>
    <t>78.0% (71.1)</t>
  </si>
  <si>
    <t>87.9% (144.9)</t>
  </si>
  <si>
    <t>76.7% (66.0)</t>
  </si>
  <si>
    <t>83.4% (100.4)</t>
  </si>
  <si>
    <t>81.1% (86.34)</t>
  </si>
  <si>
    <t>72.3% (68.0)</t>
  </si>
  <si>
    <t>83.2% (99.15)</t>
  </si>
  <si>
    <t>80.9% (84.95)</t>
  </si>
  <si>
    <t>79.4% (77.67)</t>
  </si>
  <si>
    <t>84.5% (109.3)</t>
  </si>
  <si>
    <t>80.6% (83.35)</t>
  </si>
  <si>
    <t>GPM003_functional_complexity</t>
  </si>
  <si>
    <t>GPM003_organization_score</t>
  </si>
  <si>
    <t>GPM003_structural_integrity</t>
  </si>
  <si>
    <t>GPM003_decisions_activities_ratio</t>
  </si>
  <si>
    <t>GPM003_lines_vs_average</t>
  </si>
  <si>
    <t>GPM053_activities</t>
  </si>
  <si>
    <t>GPM053_decisions</t>
  </si>
  <si>
    <t>GPM053_forks</t>
  </si>
  <si>
    <t>GPM053_swimlanes</t>
  </si>
  <si>
    <t>GPM053_detaches</t>
  </si>
  <si>
    <t>GPM053_options</t>
  </si>
  <si>
    <t>GPM053_edges</t>
  </si>
  <si>
    <t>GPM053_notes</t>
  </si>
  <si>
    <t>GPM053_partitions</t>
  </si>
  <si>
    <t>GPM053_numberline</t>
  </si>
  <si>
    <t>GPM053_negative_score</t>
  </si>
  <si>
    <t>GPM053_raw_score</t>
  </si>
  <si>
    <t>GPM053_percentage_score</t>
  </si>
  <si>
    <t>GPM053_formatted_score</t>
  </si>
  <si>
    <t>59.7% (44.35)</t>
  </si>
  <si>
    <t>81.3% (86.7)</t>
  </si>
  <si>
    <t>79.4% (77.25)</t>
  </si>
  <si>
    <t>70.6% (48.0)</t>
  </si>
  <si>
    <t>77.3% (68.15)</t>
  </si>
  <si>
    <t>72.3% (60.0)</t>
  </si>
  <si>
    <t>75.6% (62.05)</t>
  </si>
  <si>
    <t>74.1% (57.35)</t>
  </si>
  <si>
    <t>86.4% (127.6)</t>
  </si>
  <si>
    <t>73.0% (53.98)</t>
  </si>
  <si>
    <t>84.3% (107.2)</t>
  </si>
  <si>
    <t>76.7% (65.9)</t>
  </si>
  <si>
    <t>56.0% (38.25)</t>
  </si>
  <si>
    <t>84.3% (107.15)</t>
  </si>
  <si>
    <t>80.1% (80.3)</t>
  </si>
  <si>
    <t>51.7% (42.9)</t>
  </si>
  <si>
    <t>76.8% (66.15)</t>
  </si>
  <si>
    <t>74.2% (58.07)</t>
  </si>
  <si>
    <t>67.0% (40.6)</t>
  </si>
  <si>
    <t>77.8% (70.26)</t>
  </si>
  <si>
    <t>71.7% (50.78)</t>
  </si>
  <si>
    <t>56.6% (39.2)</t>
  </si>
  <si>
    <t>77.7% (69.65)</t>
  </si>
  <si>
    <t>82.3% (93.05)</t>
  </si>
  <si>
    <t>83.7% (102.65)</t>
  </si>
  <si>
    <t>79.9% (79.5)</t>
  </si>
  <si>
    <t>76.7% (75.94)</t>
  </si>
  <si>
    <t>75.4% (70.76)</t>
  </si>
  <si>
    <t>79.8% (91.1)</t>
  </si>
  <si>
    <t>76.9% (66.92)</t>
  </si>
  <si>
    <t>84.8% (111.6)</t>
  </si>
  <si>
    <t>79.3% (77.47)</t>
  </si>
  <si>
    <t>84.5% (108.8)</t>
  </si>
  <si>
    <t>GPM053_functional_complexity</t>
  </si>
  <si>
    <t>GPM053_organization_score</t>
  </si>
  <si>
    <t>GPM053_structural_integrity</t>
  </si>
  <si>
    <t>GPM053_decisions_activities_ratio</t>
  </si>
  <si>
    <t>GPM053_lines_vs_average</t>
  </si>
  <si>
    <t>GPM093_activities</t>
  </si>
  <si>
    <t>GPM093_decisions</t>
  </si>
  <si>
    <t>GPM093_forks</t>
  </si>
  <si>
    <t>GPM093_swimlanes</t>
  </si>
  <si>
    <t>GPM093_detaches</t>
  </si>
  <si>
    <t>GPM093_options</t>
  </si>
  <si>
    <t>GPM093_edges</t>
  </si>
  <si>
    <t>GPM093_notes</t>
  </si>
  <si>
    <t>GPM093_partitions</t>
  </si>
  <si>
    <t>GPM093_numberline</t>
  </si>
  <si>
    <t>GPM093_negative_score</t>
  </si>
  <si>
    <t>GPM093_raw_score</t>
  </si>
  <si>
    <t>GPM093_percentage_score</t>
  </si>
  <si>
    <t>GPM093_formatted_score</t>
  </si>
  <si>
    <t>74.6% (58.6)</t>
  </si>
  <si>
    <t>75.2% (60.75)</t>
  </si>
  <si>
    <t>81.7% (89.2)</t>
  </si>
  <si>
    <t>78.0% (71.05)</t>
  </si>
  <si>
    <t>74.3% (57.85)</t>
  </si>
  <si>
    <t>72.2% (51.9)</t>
  </si>
  <si>
    <t>73.1% (62.5)</t>
  </si>
  <si>
    <t>80.7% (96.1)</t>
  </si>
  <si>
    <t>81.5% (87.9)</t>
  </si>
  <si>
    <t>76.9% (76.7)</t>
  </si>
  <si>
    <t>80.2% (80.85)</t>
  </si>
  <si>
    <t>75.3% (70.25)</t>
  </si>
  <si>
    <t>81.4% (87.45)</t>
  </si>
  <si>
    <t>76.1% (64.39)</t>
  </si>
  <si>
    <t>71.9% (51.05)</t>
  </si>
  <si>
    <t>67.0% (40.83)</t>
  </si>
  <si>
    <t>80.3% (81.55)</t>
  </si>
  <si>
    <t>63.6% (40.45)</t>
  </si>
  <si>
    <t>79.7% (78.55)</t>
  </si>
  <si>
    <t>79.4% (76.9)</t>
  </si>
  <si>
    <t>82.0% (104.8)</t>
  </si>
  <si>
    <t>81.7% (89.45)</t>
  </si>
  <si>
    <t>86.3% (145.0)</t>
  </si>
  <si>
    <t>77.6% (69.8)</t>
  </si>
  <si>
    <t>85.7% (120.05)</t>
  </si>
  <si>
    <t>77.9% (70.94)</t>
  </si>
  <si>
    <t>83.9% (103.95)</t>
  </si>
  <si>
    <t>79.8% (79.67)</t>
  </si>
  <si>
    <t>80.7% (85.78)</t>
  </si>
  <si>
    <t>86.1% (123.6)</t>
  </si>
  <si>
    <t>83.0% (97.7)</t>
  </si>
  <si>
    <t>GPM093_functional_complexity</t>
  </si>
  <si>
    <t>GPM093_organization_score</t>
  </si>
  <si>
    <t>GPM093_structural_integrity</t>
  </si>
  <si>
    <t>GPM093_decisions_activities_ratio</t>
  </si>
  <si>
    <t>GPM093_lines_vs_average</t>
  </si>
  <si>
    <t>GPN001_activities</t>
  </si>
  <si>
    <t>GPN001_decisions</t>
  </si>
  <si>
    <t>GPN001_forks</t>
  </si>
  <si>
    <t>GPN001_swimlanes</t>
  </si>
  <si>
    <t>GPN001_detaches</t>
  </si>
  <si>
    <t>GPN001_options</t>
  </si>
  <si>
    <t>GPN001_edges</t>
  </si>
  <si>
    <t>GPN001_notes</t>
  </si>
  <si>
    <t>GPN001_partitions</t>
  </si>
  <si>
    <t>GPN001_numberline</t>
  </si>
  <si>
    <t>GPN001_negative_score</t>
  </si>
  <si>
    <t>GPN001_raw_score</t>
  </si>
  <si>
    <t>GPN001_percentage_score</t>
  </si>
  <si>
    <t>GPN001_formatted_score</t>
  </si>
  <si>
    <t>68.2% (85.7)</t>
  </si>
  <si>
    <t>77.4% (137.35)</t>
  </si>
  <si>
    <t>72.2% (103.9)</t>
  </si>
  <si>
    <t>83.0% (195.6)</t>
  </si>
  <si>
    <t>64.2% (76.9)</t>
  </si>
  <si>
    <t>73.8% (112.75)</t>
  </si>
  <si>
    <t>78.1% (142.3)</t>
  </si>
  <si>
    <t>72.5% (105.3)</t>
  </si>
  <si>
    <t>91.2% (210.19)</t>
  </si>
  <si>
    <t>51.1% (59.55)</t>
  </si>
  <si>
    <t>69.1% (89.35)</t>
  </si>
  <si>
    <t>77.0% (134.05)</t>
  </si>
  <si>
    <t>61.3% (63.45)</t>
  </si>
  <si>
    <t>64.3% (72.2)</t>
  </si>
  <si>
    <t>56.1% (62.55)</t>
  </si>
  <si>
    <t>64.6% (73.1)</t>
  </si>
  <si>
    <t>74.0% (122.15)</t>
  </si>
  <si>
    <t>79.0% (152.61)</t>
  </si>
  <si>
    <t>67.9% (99.88)</t>
  </si>
  <si>
    <t>75.4% (137.96)</t>
  </si>
  <si>
    <t>72.2% (108.5)</t>
  </si>
  <si>
    <t>68.8% (88.0)</t>
  </si>
  <si>
    <t>77.2% (135.65)</t>
  </si>
  <si>
    <t>52.7% (47.9)</t>
  </si>
  <si>
    <t>76.6% (132.02)</t>
  </si>
  <si>
    <t>75.8% (127.09)</t>
  </si>
  <si>
    <t>69.7% (92.0)</t>
  </si>
  <si>
    <t>74.7% (88.5)</t>
  </si>
  <si>
    <t>81.1% (177.63)</t>
  </si>
  <si>
    <t>70.7% (96.35)</t>
  </si>
  <si>
    <t>65.9% (77.4)</t>
  </si>
  <si>
    <t>57.0% (65.55)</t>
  </si>
  <si>
    <t>57.9% (57.86)</t>
  </si>
  <si>
    <t>56.8% (120.45)</t>
  </si>
  <si>
    <t>80.8% (169.54)</t>
  </si>
  <si>
    <t>78.0% (141.75)</t>
  </si>
  <si>
    <t>84.6% (220.3)</t>
  </si>
  <si>
    <t>82.9% (194.57)</t>
  </si>
  <si>
    <t>79.3% (153.25)</t>
  </si>
  <si>
    <t>88.0% (294.3)</t>
  </si>
  <si>
    <t>86.8% (269.54)</t>
  </si>
  <si>
    <t>79.3% (152.8)</t>
  </si>
  <si>
    <t>86.6% (260.65)</t>
  </si>
  <si>
    <t>79.6% (160.4)</t>
  </si>
  <si>
    <t>79.0% (151.06)</t>
  </si>
  <si>
    <t>75.2% (121.0)</t>
  </si>
  <si>
    <t>81.2% (172.75)</t>
  </si>
  <si>
    <t>71.8% (101.6)</t>
  </si>
  <si>
    <t>82.9% (193.25)</t>
  </si>
  <si>
    <t>67.7% (103.12)</t>
  </si>
  <si>
    <t>GPN001_functional_complexity</t>
  </si>
  <si>
    <t>GPN001_organization_score</t>
  </si>
  <si>
    <t>GPN001_structural_integrity</t>
  </si>
  <si>
    <t>GPN001_decisions_activities_ratio</t>
  </si>
  <si>
    <t>GPN001_lines_vs_average</t>
  </si>
  <si>
    <t>GPN002_activities</t>
  </si>
  <si>
    <t>GPN002_decisions</t>
  </si>
  <si>
    <t>GPN002_forks</t>
  </si>
  <si>
    <t>GPN002_swimlanes</t>
  </si>
  <si>
    <t>GPN002_detaches</t>
  </si>
  <si>
    <t>GPN002_options</t>
  </si>
  <si>
    <t>GPN002_edges</t>
  </si>
  <si>
    <t>GPN002_notes</t>
  </si>
  <si>
    <t>GPN002_partitions</t>
  </si>
  <si>
    <t>GPN002_numberline</t>
  </si>
  <si>
    <t>GPN002_negative_score</t>
  </si>
  <si>
    <t>GPN002_raw_score</t>
  </si>
  <si>
    <t>GPN002_percentage_score</t>
  </si>
  <si>
    <t>GPN002_formatted_score</t>
  </si>
  <si>
    <t>76.2% (128.35)</t>
  </si>
  <si>
    <t>72.9% (140.85)</t>
  </si>
  <si>
    <t>77.9% (141.15)</t>
  </si>
  <si>
    <t>80.7% (167.4)</t>
  </si>
  <si>
    <t>59.0% (66.25)</t>
  </si>
  <si>
    <t>83.0% (196.8)</t>
  </si>
  <si>
    <t>79.1% (172.6)</t>
  </si>
  <si>
    <t>60.8% (75.95)</t>
  </si>
  <si>
    <t>63.8% (74.35)</t>
  </si>
  <si>
    <t>77.2% (141.75)</t>
  </si>
  <si>
    <t>70.0% (107.4)</t>
  </si>
  <si>
    <t>55.8% (50.45)</t>
  </si>
  <si>
    <t>66.4% (92.7)</t>
  </si>
  <si>
    <t>76.0% (126.5)</t>
  </si>
  <si>
    <t>64.8% (96.97)</t>
  </si>
  <si>
    <t>62.6% (76.95)</t>
  </si>
  <si>
    <t>65.2% (75.1)</t>
  </si>
  <si>
    <t>80.5% (165.55)</t>
  </si>
  <si>
    <t>85.6% (237.3)</t>
  </si>
  <si>
    <t>77.7% (145.19)</t>
  </si>
  <si>
    <t>66.2% (78.4)</t>
  </si>
  <si>
    <t>52.8% (54.35)</t>
  </si>
  <si>
    <t>65.8% (88.55)</t>
  </si>
  <si>
    <t>63.6% (69.85)</t>
  </si>
  <si>
    <t>81.6% (177.75)</t>
  </si>
  <si>
    <t>68.5% (100.15)</t>
  </si>
  <si>
    <t>66.9% (80.75)</t>
  </si>
  <si>
    <t>59.1% (79.65)</t>
  </si>
  <si>
    <t>79.6% (155.6)</t>
  </si>
  <si>
    <t>80.6% (167.46)</t>
  </si>
  <si>
    <t>64.0% (79.0)</t>
  </si>
  <si>
    <t>66.1% (79.25)</t>
  </si>
  <si>
    <t>74.9% (119.4)</t>
  </si>
  <si>
    <t>81.8% (179.2)</t>
  </si>
  <si>
    <t>82.8% (197.11)</t>
  </si>
  <si>
    <t>79.4% (154.35)</t>
  </si>
  <si>
    <t>66.9% (105.75)</t>
  </si>
  <si>
    <t>80.5% (165.6)</t>
  </si>
  <si>
    <t>69.9% (92.85)</t>
  </si>
  <si>
    <t>82.8% (192.15)</t>
  </si>
  <si>
    <t>77.3% (136.6)</t>
  </si>
  <si>
    <t>82.3% (185.6)</t>
  </si>
  <si>
    <t>70.8% (108.0)</t>
  </si>
  <si>
    <t>68.0% (114.26)</t>
  </si>
  <si>
    <t>85.5% (239.58)</t>
  </si>
  <si>
    <t>72.1% (103.35)</t>
  </si>
  <si>
    <t>72.6% (106.05)</t>
  </si>
  <si>
    <t>69.6% (117.46)</t>
  </si>
  <si>
    <t>67.8% (84.05)</t>
  </si>
  <si>
    <t>GPN002_functional_complexity</t>
  </si>
  <si>
    <t>GPN002_organization_score</t>
  </si>
  <si>
    <t>GPN002_structural_integrity</t>
  </si>
  <si>
    <t>GPN002_decisions_activities_ratio</t>
  </si>
  <si>
    <t>GPN002_lines_vs_average</t>
  </si>
  <si>
    <t>GPN003_activities</t>
  </si>
  <si>
    <t>GPN003_decisions</t>
  </si>
  <si>
    <t>GPN003_forks</t>
  </si>
  <si>
    <t>GPN003_swimlanes</t>
  </si>
  <si>
    <t>GPN003_detaches</t>
  </si>
  <si>
    <t>GPN003_options</t>
  </si>
  <si>
    <t>GPN003_edges</t>
  </si>
  <si>
    <t>GPN003_notes</t>
  </si>
  <si>
    <t>GPN003_partitions</t>
  </si>
  <si>
    <t>GPN003_numberline</t>
  </si>
  <si>
    <t>GPN003_negative_score</t>
  </si>
  <si>
    <t>GPN003_raw_score</t>
  </si>
  <si>
    <t>GPN003_percentage_score</t>
  </si>
  <si>
    <t>GPN003_formatted_score</t>
  </si>
  <si>
    <t>77.7% (139.25)</t>
  </si>
  <si>
    <t>76.2% (127.85)</t>
  </si>
  <si>
    <t>77.3% (136.58)</t>
  </si>
  <si>
    <t>46.9% (35.3)</t>
  </si>
  <si>
    <t>68.0% (85.15)</t>
  </si>
  <si>
    <t>74.3% (118.2)</t>
  </si>
  <si>
    <t>80.9% (169.55)</t>
  </si>
  <si>
    <t>71.0% (99.48)</t>
  </si>
  <si>
    <t>75.2% (121.05)</t>
  </si>
  <si>
    <t>69.2% (95.93)</t>
  </si>
  <si>
    <t>65.5% (75.85)</t>
  </si>
  <si>
    <t>78.5% (157.29)</t>
  </si>
  <si>
    <t>76.8% (132.15)</t>
  </si>
  <si>
    <t>67.6% (83.45)</t>
  </si>
  <si>
    <t>83.8% (207.44)</t>
  </si>
  <si>
    <t>70.3% (94.7)</t>
  </si>
  <si>
    <t>70.9% (97.65)</t>
  </si>
  <si>
    <t>69.8% (92.6)</t>
  </si>
  <si>
    <t>36.0% (44.6)</t>
  </si>
  <si>
    <t>67.7% (83.7)</t>
  </si>
  <si>
    <t>80.6% (167.51)</t>
  </si>
  <si>
    <t>80.2% (170.59)</t>
  </si>
  <si>
    <t>71.0% (97.8)</t>
  </si>
  <si>
    <t>62.7% (67.25)</t>
  </si>
  <si>
    <t>53.9% (53.7)</t>
  </si>
  <si>
    <t>83.5% (202.25)</t>
  </si>
  <si>
    <t>77.7% (140.94)</t>
  </si>
  <si>
    <t>48.2% (37.2)</t>
  </si>
  <si>
    <t>74.4% (120.13)</t>
  </si>
  <si>
    <t>55.4% (49.6)</t>
  </si>
  <si>
    <t>77.1% (134.65)</t>
  </si>
  <si>
    <t>64.3% (71.9)</t>
  </si>
  <si>
    <t>63.8% (70.35)</t>
  </si>
  <si>
    <t>73.7% (111.95)</t>
  </si>
  <si>
    <t>73.9% (113.0)</t>
  </si>
  <si>
    <t>47.6% (68.55)</t>
  </si>
  <si>
    <t>94.2% (763.13)</t>
  </si>
  <si>
    <t>72.2% (103.85)</t>
  </si>
  <si>
    <t>80.6% (166.35)</t>
  </si>
  <si>
    <t>73.8% (112.85)</t>
  </si>
  <si>
    <t>81.7% (178.05)</t>
  </si>
  <si>
    <t>69.0% (89.15)</t>
  </si>
  <si>
    <t>72.0% (133.9)</t>
  </si>
  <si>
    <t>72.1% (103.4)</t>
  </si>
  <si>
    <t>80.3% (162.85)</t>
  </si>
  <si>
    <t>82.8% (249.7)</t>
  </si>
  <si>
    <t>79.8% (157.85)</t>
  </si>
  <si>
    <t>69.4% (90.9)</t>
  </si>
  <si>
    <t>68.1% (91.65)</t>
  </si>
  <si>
    <t>74.2% (129.78)</t>
  </si>
  <si>
    <t>GPN003_functional_complexity</t>
  </si>
  <si>
    <t>GPN003_organization_score</t>
  </si>
  <si>
    <t>GPN003_structural_integrity</t>
  </si>
  <si>
    <t>GPN003_decisions_activities_ratio</t>
  </si>
  <si>
    <t>GPN003_lines_vs_average</t>
  </si>
  <si>
    <t>Syntetic analysis using python code</t>
  </si>
  <si>
    <t>0.9</t>
  </si>
  <si>
    <t>percentage_score</t>
  </si>
  <si>
    <t>CLM091</t>
  </si>
  <si>
    <t>CLM092</t>
  </si>
  <si>
    <t>CLM093</t>
  </si>
  <si>
    <t>DPM091</t>
  </si>
  <si>
    <t>DPM092</t>
  </si>
  <si>
    <t>DPM093</t>
  </si>
  <si>
    <t>GPM091</t>
  </si>
  <si>
    <t>GPM092</t>
  </si>
  <si>
    <t>GPM093</t>
  </si>
  <si>
    <t>Syntatic analysis using python code</t>
  </si>
  <si>
    <t xml:space="preserve">Python syntatic score </t>
  </si>
  <si>
    <t>SP python Syntatic Scoree</t>
  </si>
  <si>
    <t>MP python Syntetic Score</t>
  </si>
  <si>
    <t>activities</t>
  </si>
  <si>
    <t>Prompt</t>
  </si>
  <si>
    <t>decisions</t>
  </si>
  <si>
    <t>forks</t>
  </si>
  <si>
    <t>swimlanes</t>
  </si>
  <si>
    <t>detaches</t>
  </si>
  <si>
    <t>options</t>
  </si>
  <si>
    <t>edges</t>
  </si>
  <si>
    <t>notes</t>
  </si>
  <si>
    <t>partitions</t>
  </si>
  <si>
    <t>numberline</t>
  </si>
  <si>
    <t>method</t>
  </si>
  <si>
    <t>Code</t>
  </si>
  <si>
    <t>prompt</t>
  </si>
  <si>
    <t>prompt_GBT001_similarity</t>
  </si>
  <si>
    <t>prompt_GBT001_quality</t>
  </si>
  <si>
    <t>prompt_GBT001_match_rate</t>
  </si>
  <si>
    <t>prompt_GBT001_bleu</t>
  </si>
  <si>
    <t>prompt_GBT001_rougeL</t>
  </si>
  <si>
    <t>prompt_GBT002_similarity</t>
  </si>
  <si>
    <t>prompt_GBT002_quality</t>
  </si>
  <si>
    <t>prompt_GBT002_match_rate</t>
  </si>
  <si>
    <t>prompt_GBT002_bleu</t>
  </si>
  <si>
    <t>prompt_GBT002_rougeL</t>
  </si>
  <si>
    <t>prompt_GBT003_similarity</t>
  </si>
  <si>
    <t>prompt_GBT003_quality</t>
  </si>
  <si>
    <t>prompt_GBT003_match_rate</t>
  </si>
  <si>
    <t>prompt_GBT003_bleu</t>
  </si>
  <si>
    <t>prompt_GBT003_rougeL</t>
  </si>
  <si>
    <t>prompt_GBT051_similarity</t>
  </si>
  <si>
    <t>prompt_GBT051_quality</t>
  </si>
  <si>
    <t>prompt_GBT051_match_rate</t>
  </si>
  <si>
    <t>prompt_GBT051_bleu</t>
  </si>
  <si>
    <t>prompt_GBT051_rougeL</t>
  </si>
  <si>
    <t>prompt_GBT052_similarity</t>
  </si>
  <si>
    <t>prompt_GBT052_quality</t>
  </si>
  <si>
    <t>prompt_GBT052_match_rate</t>
  </si>
  <si>
    <t>prompt_GBT052_bleu</t>
  </si>
  <si>
    <t>prompt_GBT052_rougeL</t>
  </si>
  <si>
    <t>prompt_GBT053_similarity</t>
  </si>
  <si>
    <t>prompt_GBT053_quality</t>
  </si>
  <si>
    <t>prompt_GBT053_match_rate</t>
  </si>
  <si>
    <t>prompt_GBT053_bleu</t>
  </si>
  <si>
    <t>prompt_GBT053_rougeL</t>
  </si>
  <si>
    <t>prompt_GBT091_similarity</t>
  </si>
  <si>
    <t>prompt_GBT091_quality</t>
  </si>
  <si>
    <t>prompt_GBT091_match_rate</t>
  </si>
  <si>
    <t>prompt_GBT091_bleu</t>
  </si>
  <si>
    <t>prompt_GBT091_rougeL</t>
  </si>
  <si>
    <t>prompt_GBT092_similarity</t>
  </si>
  <si>
    <t>prompt_GBT092_quality</t>
  </si>
  <si>
    <t>prompt_GBT092_match_rate</t>
  </si>
  <si>
    <t>prompt_GBT092_bleu</t>
  </si>
  <si>
    <t>prompt_GBT092_rougeL</t>
  </si>
  <si>
    <t>prompt_GBT093_similarity</t>
  </si>
  <si>
    <t>prompt_GBT093_quality</t>
  </si>
  <si>
    <t>prompt_GBT093_match_rate</t>
  </si>
  <si>
    <t>prompt_GBT093_bleu</t>
  </si>
  <si>
    <t>prompt_GBT093_rougeL</t>
  </si>
  <si>
    <t>prompt_CLD001_similarity</t>
  </si>
  <si>
    <t>prompt_CLD001_quality</t>
  </si>
  <si>
    <t>prompt_CLD001_match_rate</t>
  </si>
  <si>
    <t>prompt_CLD001_bleu</t>
  </si>
  <si>
    <t>prompt_CLD001_rougeL</t>
  </si>
  <si>
    <t>prompt_CLD002_similarity</t>
  </si>
  <si>
    <t>prompt_CLD002_quality</t>
  </si>
  <si>
    <t>prompt_CLD002_match_rate</t>
  </si>
  <si>
    <t>prompt_CLD002_bleu</t>
  </si>
  <si>
    <t>prompt_CLD002_rougeL</t>
  </si>
  <si>
    <t>prompt_CLD003_similarity</t>
  </si>
  <si>
    <t>prompt_CLD003_quality</t>
  </si>
  <si>
    <t>prompt_CLD003_match_rate</t>
  </si>
  <si>
    <t>prompt_CLD003_bleu</t>
  </si>
  <si>
    <t>prompt_CLD003_rougeL</t>
  </si>
  <si>
    <t>prompt_CLD051_similarity</t>
  </si>
  <si>
    <t>prompt_CLD051_quality</t>
  </si>
  <si>
    <t>prompt_CLD051_match_rate</t>
  </si>
  <si>
    <t>prompt_CLD051_bleu</t>
  </si>
  <si>
    <t>prompt_CLD051_rougeL</t>
  </si>
  <si>
    <t>prompt_CLD052_similarity</t>
  </si>
  <si>
    <t>prompt_CLD052_quality</t>
  </si>
  <si>
    <t>prompt_CLD052_match_rate</t>
  </si>
  <si>
    <t>prompt_CLD052_bleu</t>
  </si>
  <si>
    <t>prompt_CLD052_rougeL</t>
  </si>
  <si>
    <t>prompt_CLD053_similarity</t>
  </si>
  <si>
    <t>prompt_CLD053_quality</t>
  </si>
  <si>
    <t>prompt_CLD053_match_rate</t>
  </si>
  <si>
    <t>prompt_CLD053_bleu</t>
  </si>
  <si>
    <t>prompt_CLD053_rougeL</t>
  </si>
  <si>
    <t>prompt_CLD091_similarity</t>
  </si>
  <si>
    <t>prompt_CLD091_quality</t>
  </si>
  <si>
    <t>prompt_CLD091_match_rate</t>
  </si>
  <si>
    <t>prompt_CLD091_bleu</t>
  </si>
  <si>
    <t>prompt_CLD091_rougeL</t>
  </si>
  <si>
    <t>prompt_CLD092_similarity</t>
  </si>
  <si>
    <t>prompt_CLD092_quality</t>
  </si>
  <si>
    <t>prompt_CLD092_match_rate</t>
  </si>
  <si>
    <t>prompt_CLD092_bleu</t>
  </si>
  <si>
    <t>prompt_CLD092_rougeL</t>
  </si>
  <si>
    <t>prompt_CLD093_similarity</t>
  </si>
  <si>
    <t>prompt_CLD093_quality</t>
  </si>
  <si>
    <t>prompt_CLD093_match_rate</t>
  </si>
  <si>
    <t>prompt_CLD093_bleu</t>
  </si>
  <si>
    <t>prompt_CLD093_rougeL</t>
  </si>
  <si>
    <t>prompt_DPS001_similarity</t>
  </si>
  <si>
    <t>prompt_DPS001_quality</t>
  </si>
  <si>
    <t>prompt_DPS001_match_rate</t>
  </si>
  <si>
    <t>prompt_DPS001_bleu</t>
  </si>
  <si>
    <t>prompt_DPS001_rougeL</t>
  </si>
  <si>
    <t>prompt_DPS002_similarity</t>
  </si>
  <si>
    <t>prompt_DPS002_quality</t>
  </si>
  <si>
    <t>prompt_DPS002_match_rate</t>
  </si>
  <si>
    <t>prompt_DPS002_bleu</t>
  </si>
  <si>
    <t>prompt_DPS002_rougeL</t>
  </si>
  <si>
    <t>prompt_DPS003_similarity</t>
  </si>
  <si>
    <t>prompt_DPS003_quality</t>
  </si>
  <si>
    <t>prompt_DPS003_match_rate</t>
  </si>
  <si>
    <t>prompt_DPS003_bleu</t>
  </si>
  <si>
    <t>prompt_DPS003_rougeL</t>
  </si>
  <si>
    <t>prompt_DPS051_similarity</t>
  </si>
  <si>
    <t>prompt_DPS051_quality</t>
  </si>
  <si>
    <t>prompt_DPS051_match_rate</t>
  </si>
  <si>
    <t>prompt_DPS051_bleu</t>
  </si>
  <si>
    <t>prompt_DPS051_rougeL</t>
  </si>
  <si>
    <t>prompt_DPS052_similarity</t>
  </si>
  <si>
    <t>prompt_DPS052_quality</t>
  </si>
  <si>
    <t>prompt_DPS052_match_rate</t>
  </si>
  <si>
    <t>prompt_DPS052_bleu</t>
  </si>
  <si>
    <t>prompt_DPS052_rougeL</t>
  </si>
  <si>
    <t>prompt_DPS053_similarity</t>
  </si>
  <si>
    <t>prompt_DPS053_quality</t>
  </si>
  <si>
    <t>prompt_DPS053_match_rate</t>
  </si>
  <si>
    <t>prompt_DPS053_bleu</t>
  </si>
  <si>
    <t>prompt_DPS053_rougeL</t>
  </si>
  <si>
    <t>prompt_DPS091_similarity</t>
  </si>
  <si>
    <t>prompt_DPS091_quality</t>
  </si>
  <si>
    <t>prompt_DPS091_match_rate</t>
  </si>
  <si>
    <t>prompt_DPS091_bleu</t>
  </si>
  <si>
    <t>prompt_DPS091_rougeL</t>
  </si>
  <si>
    <t>prompt_DPS092_similarity</t>
  </si>
  <si>
    <t>prompt_DPS092_quality</t>
  </si>
  <si>
    <t>prompt_DPS092_match_rate</t>
  </si>
  <si>
    <t>prompt_DPS092_bleu</t>
  </si>
  <si>
    <t>prompt_DPS092_rougeL</t>
  </si>
  <si>
    <t>prompt_DPS093_similarity</t>
  </si>
  <si>
    <t>prompt_DPS093_quality</t>
  </si>
  <si>
    <t>prompt_DPS093_match_rate</t>
  </si>
  <si>
    <t>prompt_DPS093_bleu</t>
  </si>
  <si>
    <t>prompt_DPS093_rougeL</t>
  </si>
  <si>
    <t>prompt_GBN001_similarity</t>
  </si>
  <si>
    <t>prompt_GBN001_quality</t>
  </si>
  <si>
    <t>prompt_GBN001_match_rate</t>
  </si>
  <si>
    <t>prompt_GBN001_bleu</t>
  </si>
  <si>
    <t>prompt_GBN001_rougeL</t>
  </si>
  <si>
    <t>prompt_GBN002_similarity</t>
  </si>
  <si>
    <t>prompt_GBN002_quality</t>
  </si>
  <si>
    <t>prompt_GBN002_match_rate</t>
  </si>
  <si>
    <t>prompt_GBN002_bleu</t>
  </si>
  <si>
    <t>prompt_GBN002_rougeL</t>
  </si>
  <si>
    <t>prompt_GBN003_similarity</t>
  </si>
  <si>
    <t>prompt_GBN003_quality</t>
  </si>
  <si>
    <t>prompt_GBN003_match_rate</t>
  </si>
  <si>
    <t>prompt_GBN003_bleu</t>
  </si>
  <si>
    <t>prompt_GBN003_rougeL</t>
  </si>
  <si>
    <t>prompt_CLM001_similarity</t>
  </si>
  <si>
    <t>prompt_CLM001_quality</t>
  </si>
  <si>
    <t>prompt_CLM001_match_rate</t>
  </si>
  <si>
    <t>prompt_CLM001_bleu</t>
  </si>
  <si>
    <t>prompt_CLM001_rougeL</t>
  </si>
  <si>
    <t>prompt_CLM051_similarity</t>
  </si>
  <si>
    <t>prompt_CLM051_quality</t>
  </si>
  <si>
    <t>prompt_CLM051_match_rate</t>
  </si>
  <si>
    <t>prompt_CLM051_bleu</t>
  </si>
  <si>
    <t>prompt_CLM051_rougeL</t>
  </si>
  <si>
    <t>prompt_CLM091_similarity</t>
  </si>
  <si>
    <t>prompt_CLM091_quality</t>
  </si>
  <si>
    <t>prompt_CLM091_match_rate</t>
  </si>
  <si>
    <t>prompt_CLM091_bleu</t>
  </si>
  <si>
    <t>prompt_CLM091_rougeL</t>
  </si>
  <si>
    <t>prompt_CLM002_similarity</t>
  </si>
  <si>
    <t>prompt_CLM002_quality</t>
  </si>
  <si>
    <t>prompt_CLM002_match_rate</t>
  </si>
  <si>
    <t>prompt_CLM002_bleu</t>
  </si>
  <si>
    <t>prompt_CLM002_rougeL</t>
  </si>
  <si>
    <t>prompt_CLM052_similarity</t>
  </si>
  <si>
    <t>prompt_CLM052_quality</t>
  </si>
  <si>
    <t>prompt_CLM052_match_rate</t>
  </si>
  <si>
    <t>prompt_CLM052_bleu</t>
  </si>
  <si>
    <t>prompt_CLM052_rougeL</t>
  </si>
  <si>
    <t>prompt_CLM092_similarity</t>
  </si>
  <si>
    <t>prompt_CLM092_quality</t>
  </si>
  <si>
    <t>prompt_CLM092_match_rate</t>
  </si>
  <si>
    <t>prompt_CLM092_bleu</t>
  </si>
  <si>
    <t>prompt_CLM092_rougeL</t>
  </si>
  <si>
    <t>prompt_CLM003_similarity</t>
  </si>
  <si>
    <t>prompt_CLM003_quality</t>
  </si>
  <si>
    <t>prompt_CLM003_match_rate</t>
  </si>
  <si>
    <t>prompt_CLM003_bleu</t>
  </si>
  <si>
    <t>prompt_CLM003_rougeL</t>
  </si>
  <si>
    <t>prompt_CLM053_similarity</t>
  </si>
  <si>
    <t>prompt_CLM053_quality</t>
  </si>
  <si>
    <t>prompt_CLM053_match_rate</t>
  </si>
  <si>
    <t>prompt_CLM053_bleu</t>
  </si>
  <si>
    <t>prompt_CLM053_rougeL</t>
  </si>
  <si>
    <t>prompt_CLM093_similarity</t>
  </si>
  <si>
    <t>prompt_CLM093_quality</t>
  </si>
  <si>
    <t>prompt_CLM093_match_rate</t>
  </si>
  <si>
    <t>prompt_CLM093_bleu</t>
  </si>
  <si>
    <t>prompt_CLM093_rougeL</t>
  </si>
  <si>
    <t>prompt_DPM001_similarity</t>
  </si>
  <si>
    <t>prompt_DPM001_quality</t>
  </si>
  <si>
    <t>prompt_DPM001_match_rate</t>
  </si>
  <si>
    <t>prompt_DPM001_bleu</t>
  </si>
  <si>
    <t>prompt_DPM001_rougeL</t>
  </si>
  <si>
    <t>prompt_DPM051_similarity</t>
  </si>
  <si>
    <t>prompt_DPM051_quality</t>
  </si>
  <si>
    <t>prompt_DPM051_match_rate</t>
  </si>
  <si>
    <t>prompt_DPM051_bleu</t>
  </si>
  <si>
    <t>prompt_DPM051_rougeL</t>
  </si>
  <si>
    <t>prompt_DPM091_similarity</t>
  </si>
  <si>
    <t>prompt_DPM091_quality</t>
  </si>
  <si>
    <t>prompt_DPM091_match_rate</t>
  </si>
  <si>
    <t>prompt_DPM091_bleu</t>
  </si>
  <si>
    <t>prompt_DPM091_rougeL</t>
  </si>
  <si>
    <t>prompt_DPM002_similarity</t>
  </si>
  <si>
    <t>prompt_DPM002_quality</t>
  </si>
  <si>
    <t>prompt_DPM002_match_rate</t>
  </si>
  <si>
    <t>prompt_DPM002_bleu</t>
  </si>
  <si>
    <t>prompt_DPM002_rougeL</t>
  </si>
  <si>
    <t>prompt_DPM052_similarity</t>
  </si>
  <si>
    <t>prompt_DPM052_quality</t>
  </si>
  <si>
    <t>prompt_DPM052_match_rate</t>
  </si>
  <si>
    <t>prompt_DPM052_bleu</t>
  </si>
  <si>
    <t>prompt_DPM052_rougeL</t>
  </si>
  <si>
    <t>prompt_DPM092_similarity</t>
  </si>
  <si>
    <t>prompt_DPM092_quality</t>
  </si>
  <si>
    <t>prompt_DPM092_match_rate</t>
  </si>
  <si>
    <t>prompt_DPM092_bleu</t>
  </si>
  <si>
    <t>prompt_DPM092_rougeL</t>
  </si>
  <si>
    <t>prompt_DPM003_similarity</t>
  </si>
  <si>
    <t>prompt_DPM003_quality</t>
  </si>
  <si>
    <t>prompt_DPM003_match_rate</t>
  </si>
  <si>
    <t>prompt_DPM003_bleu</t>
  </si>
  <si>
    <t>prompt_DPM003_rougeL</t>
  </si>
  <si>
    <t>prompt_DPM053_similarity</t>
  </si>
  <si>
    <t>prompt_DPM053_quality</t>
  </si>
  <si>
    <t>prompt_DPM053_match_rate</t>
  </si>
  <si>
    <t>prompt_DPM053_bleu</t>
  </si>
  <si>
    <t>prompt_DPM053_rougeL</t>
  </si>
  <si>
    <t>prompt_DPM093_similarity</t>
  </si>
  <si>
    <t>prompt_DPM093_quality</t>
  </si>
  <si>
    <t>prompt_DPM093_match_rate</t>
  </si>
  <si>
    <t>prompt_DPM093_bleu</t>
  </si>
  <si>
    <t>prompt_DPM093_rougeL</t>
  </si>
  <si>
    <t>prompt_GPM001_similarity</t>
  </si>
  <si>
    <t>prompt_GPM001_quality</t>
  </si>
  <si>
    <t>prompt_GPM001_match_rate</t>
  </si>
  <si>
    <t>prompt_GPM001_bleu</t>
  </si>
  <si>
    <t>prompt_GPM001_rougeL</t>
  </si>
  <si>
    <t>prompt_GPM051_similarity</t>
  </si>
  <si>
    <t>prompt_GPM051_quality</t>
  </si>
  <si>
    <t>prompt_GPM051_match_rate</t>
  </si>
  <si>
    <t>prompt_GPM051_bleu</t>
  </si>
  <si>
    <t>prompt_GPM051_rougeL</t>
  </si>
  <si>
    <t>prompt_GPM091_similarity</t>
  </si>
  <si>
    <t>prompt_GPM091_quality</t>
  </si>
  <si>
    <t>prompt_GPM091_match_rate</t>
  </si>
  <si>
    <t>prompt_GPM091_bleu</t>
  </si>
  <si>
    <t>prompt_GPM091_rougeL</t>
  </si>
  <si>
    <t>prompt_GPM002_similarity</t>
  </si>
  <si>
    <t>prompt_GPM002_quality</t>
  </si>
  <si>
    <t>prompt_GPM002_match_rate</t>
  </si>
  <si>
    <t>prompt_GPM002_bleu</t>
  </si>
  <si>
    <t>prompt_GPM002_rougeL</t>
  </si>
  <si>
    <t>prompt_GPM052_similarity</t>
  </si>
  <si>
    <t>prompt_GPM052_quality</t>
  </si>
  <si>
    <t>prompt_GPM052_match_rate</t>
  </si>
  <si>
    <t>prompt_GPM052_bleu</t>
  </si>
  <si>
    <t>prompt_GPM052_rougeL</t>
  </si>
  <si>
    <t>prompt_GPM092_similarity</t>
  </si>
  <si>
    <t>prompt_GPM092_quality</t>
  </si>
  <si>
    <t>prompt_GPM092_match_rate</t>
  </si>
  <si>
    <t>prompt_GPM092_bleu</t>
  </si>
  <si>
    <t>prompt_GPM092_rougeL</t>
  </si>
  <si>
    <t>prompt_GPM003_similarity</t>
  </si>
  <si>
    <t>prompt_GPM003_quality</t>
  </si>
  <si>
    <t>prompt_GPM003_match_rate</t>
  </si>
  <si>
    <t>prompt_GPM003_bleu</t>
  </si>
  <si>
    <t>prompt_GPM003_rougeL</t>
  </si>
  <si>
    <t>prompt_GPM053_similarity</t>
  </si>
  <si>
    <t>prompt_GPM053_quality</t>
  </si>
  <si>
    <t>prompt_GPM053_match_rate</t>
  </si>
  <si>
    <t>prompt_GPM053_bleu</t>
  </si>
  <si>
    <t>prompt_GPM053_rougeL</t>
  </si>
  <si>
    <t>prompt_GPM093_similarity</t>
  </si>
  <si>
    <t>prompt_GPM093_quality</t>
  </si>
  <si>
    <t>prompt_GPM093_match_rate</t>
  </si>
  <si>
    <t>prompt_GPM093_bleu</t>
  </si>
  <si>
    <t>prompt_GPM093_rougeL</t>
  </si>
  <si>
    <t>prompt_GPN001_similarity</t>
  </si>
  <si>
    <t>prompt_GPN001_quality</t>
  </si>
  <si>
    <t>prompt_GPN001_match_rate</t>
  </si>
  <si>
    <t>prompt_GPN001_bleu</t>
  </si>
  <si>
    <t>prompt_GPN001_rougeL</t>
  </si>
  <si>
    <t>prompt_GPN002_similarity</t>
  </si>
  <si>
    <t>prompt_GPN002_quality</t>
  </si>
  <si>
    <t>prompt_GPN002_match_rate</t>
  </si>
  <si>
    <t>prompt_GPN002_bleu</t>
  </si>
  <si>
    <t>prompt_GPN002_rougeL</t>
  </si>
  <si>
    <t>prompt_GPN003_similarity</t>
  </si>
  <si>
    <t>prompt_GPN003_quality</t>
  </si>
  <si>
    <t>prompt_GPN003_match_rate</t>
  </si>
  <si>
    <t>prompt_GPN003_bleu</t>
  </si>
  <si>
    <t>prompt_GPN003_rougeL</t>
  </si>
  <si>
    <t>Match rate between prompt and generated code</t>
  </si>
  <si>
    <t>Model/Temprature</t>
  </si>
  <si>
    <t>Huginface Prompt/plantuml code Similarity</t>
  </si>
  <si>
    <t>Huginface Prompt/plantuml code Match rate</t>
  </si>
  <si>
    <t>match_rate</t>
  </si>
  <si>
    <t>Similarity</t>
  </si>
  <si>
    <t>Match rate</t>
  </si>
  <si>
    <t>prompt and generated code score Huginface average</t>
  </si>
  <si>
    <t>Model/temprature</t>
  </si>
  <si>
    <t>SP prompt / generated huginface score</t>
  </si>
  <si>
    <t>MP prompt / generated huginface score</t>
  </si>
  <si>
    <t>SP prompt / generated huginface Match rate</t>
  </si>
  <si>
    <t>MP prompt / generated huginface Match rate</t>
  </si>
  <si>
    <t>prompt / generated code  Huginface score</t>
  </si>
  <si>
    <t>prompt / generated code  Huginface  Match rate</t>
  </si>
  <si>
    <t>Continued Similarity method</t>
  </si>
  <si>
    <t>Bleu method</t>
  </si>
  <si>
    <t>RougeL method</t>
  </si>
  <si>
    <t xml:space="preserve">Cosine similarity </t>
  </si>
  <si>
    <t>bleu</t>
  </si>
  <si>
    <t>SP prompt / generated huginface Bleu score</t>
  </si>
  <si>
    <t>MP prompt / generated huginface Bleu score</t>
  </si>
  <si>
    <t>SP prompt / generated huginface Rougel score</t>
  </si>
  <si>
    <t>MP prompt / generated huginface Rougel score</t>
  </si>
  <si>
    <t>SP prompt / generated huginface Cosine similarity</t>
  </si>
  <si>
    <t>MP prompt / generated huginface  Cosine similarity</t>
  </si>
  <si>
    <t>row1</t>
  </si>
  <si>
    <t>row2</t>
  </si>
  <si>
    <t>row3</t>
  </si>
  <si>
    <t>row4</t>
  </si>
  <si>
    <t>row5</t>
  </si>
  <si>
    <t>Bleu</t>
  </si>
  <si>
    <t>Rougel</t>
  </si>
  <si>
    <t>Correlation</t>
  </si>
  <si>
    <t>CLD001_match_rate</t>
  </si>
  <si>
    <t>CLD002_match_rate</t>
  </si>
  <si>
    <t>CLD003_match_rate</t>
  </si>
  <si>
    <t>CLD051_match_rate</t>
  </si>
  <si>
    <t>CLD052_match_rate</t>
  </si>
  <si>
    <t>CLD053_match_rate</t>
  </si>
  <si>
    <t>CLD091_match_rate</t>
  </si>
  <si>
    <t>CLD092_match_rate</t>
  </si>
  <si>
    <t>CLD093_match_rate</t>
  </si>
  <si>
    <t>CLM001_match_rate</t>
  </si>
  <si>
    <t>CLM002_match_rate</t>
  </si>
  <si>
    <t>CLM003_match_rate</t>
  </si>
  <si>
    <t>CLM051</t>
  </si>
  <si>
    <t>CLM051_match_rate</t>
  </si>
  <si>
    <t>CLM052</t>
  </si>
  <si>
    <t>CLM052_match_rate</t>
  </si>
  <si>
    <t>CLM053</t>
  </si>
  <si>
    <t>CLM053_match_rate</t>
  </si>
  <si>
    <t>CLM091_match_rate</t>
  </si>
  <si>
    <t>CLM092_match_rate</t>
  </si>
  <si>
    <t>CLM093_match_rate</t>
  </si>
  <si>
    <t>DPM001_match_rate</t>
  </si>
  <si>
    <t>DPM002_match_rate</t>
  </si>
  <si>
    <t>DPM003_match_rate</t>
  </si>
  <si>
    <t>DPM051</t>
  </si>
  <si>
    <t>DPM051_match_rate</t>
  </si>
  <si>
    <t>DPM052</t>
  </si>
  <si>
    <t>DPM052_match_rate</t>
  </si>
  <si>
    <t>DPM053</t>
  </si>
  <si>
    <t>DPM053_match_rate</t>
  </si>
  <si>
    <t>DPM091_match_rate</t>
  </si>
  <si>
    <t>DPM092_match_rate</t>
  </si>
  <si>
    <t>DPM093_match_rate</t>
  </si>
  <si>
    <t>DPS001_match_rate</t>
  </si>
  <si>
    <t>DPS002_match_rate</t>
  </si>
  <si>
    <t>DPS003_match_rate</t>
  </si>
  <si>
    <t>DPS051_match_rate</t>
  </si>
  <si>
    <t>DPS052_match_rate</t>
  </si>
  <si>
    <t>DPS053_match_rate</t>
  </si>
  <si>
    <t>DPS091_match_rate</t>
  </si>
  <si>
    <t>DPS092_match_rate</t>
  </si>
  <si>
    <t>DPS093_match_rate</t>
  </si>
  <si>
    <t>GBN001_match_rate</t>
  </si>
  <si>
    <t>GBN002_match_rate</t>
  </si>
  <si>
    <t>GBN003_match_rate</t>
  </si>
  <si>
    <t>GBT001_match_rate</t>
  </si>
  <si>
    <t>GBT002_match_rate</t>
  </si>
  <si>
    <t>GBT003_match_rate</t>
  </si>
  <si>
    <t>GBT051_match_rate</t>
  </si>
  <si>
    <t>GBT052_match_rate</t>
  </si>
  <si>
    <t>GBT053_match_rate</t>
  </si>
  <si>
    <t>GBT091_match_rate</t>
  </si>
  <si>
    <t>GBT092_match_rate</t>
  </si>
  <si>
    <t>GBT093_match_rate</t>
  </si>
  <si>
    <t>GPM001_match_rate</t>
  </si>
  <si>
    <t>GPM002_match_rate</t>
  </si>
  <si>
    <t>GPM003_match_rate</t>
  </si>
  <si>
    <t>GPM051</t>
  </si>
  <si>
    <t>GPM051_match_rate</t>
  </si>
  <si>
    <t>GPM052</t>
  </si>
  <si>
    <t>GPM052_match_rate</t>
  </si>
  <si>
    <t>GPM053</t>
  </si>
  <si>
    <t>GPM053_match_rate</t>
  </si>
  <si>
    <t>GPM091_match_rate</t>
  </si>
  <si>
    <t>GPM092_match_rate</t>
  </si>
  <si>
    <t>GPM093_match_rate</t>
  </si>
  <si>
    <t>GPN001_match_rate</t>
  </si>
  <si>
    <t>GPN002_match_rate</t>
  </si>
  <si>
    <t>GPN003_match_rate</t>
  </si>
  <si>
    <t>Correlation between tempretures</t>
  </si>
  <si>
    <t>Row</t>
  </si>
  <si>
    <t>w</t>
  </si>
  <si>
    <t>GBT001/GBT051</t>
  </si>
  <si>
    <t>GBT091/GBT001</t>
  </si>
  <si>
    <t>GBT051/GBT091</t>
  </si>
  <si>
    <t>CLD091/CLD001</t>
  </si>
  <si>
    <t>CLM091/CLM001</t>
  </si>
  <si>
    <t>CLD001/CLD051</t>
  </si>
  <si>
    <t>DPS091/DPS001</t>
  </si>
  <si>
    <t>CLD051/CLD091</t>
  </si>
  <si>
    <t>GPM091/GPM001</t>
  </si>
  <si>
    <t>DPM091/DPM001</t>
  </si>
  <si>
    <t>DPS001/DPS051</t>
  </si>
  <si>
    <t>DPS051/DPS091</t>
  </si>
  <si>
    <t>CLM001/CLM051</t>
  </si>
  <si>
    <t>CLM051/CLM091</t>
  </si>
  <si>
    <t>DPM001/DPM051</t>
  </si>
  <si>
    <t>DPM051/DPM091</t>
  </si>
  <si>
    <t>GPM001/GPM051</t>
  </si>
  <si>
    <t>Correlation between tempretures
(GBT001/GBT091)</t>
  </si>
  <si>
    <t>GPM051/GPM091</t>
  </si>
  <si>
    <t>Correlation syntetic analysis using python code</t>
  </si>
  <si>
    <t>CLD001/CLD002</t>
  </si>
  <si>
    <t>CLD002/CLD003</t>
  </si>
  <si>
    <t>CLD003/CLD001</t>
  </si>
  <si>
    <t>CLM001/CLM002</t>
  </si>
  <si>
    <t>CLM002/CLM003</t>
  </si>
  <si>
    <t>CLM003/CLM001</t>
  </si>
  <si>
    <t>DPM001/DPM002</t>
  </si>
  <si>
    <t>DPM002/DPM003</t>
  </si>
  <si>
    <t>DPM003/DPM001</t>
  </si>
  <si>
    <t>DPS001/DPS002</t>
  </si>
  <si>
    <t>DPS002/DPS003</t>
  </si>
  <si>
    <t>DPS003/DPS001</t>
  </si>
  <si>
    <t>GBN001/GBN002</t>
  </si>
  <si>
    <t>GBN002/GBN003</t>
  </si>
  <si>
    <t>GBN003/GBN001</t>
  </si>
  <si>
    <t>GBT001/GBT002</t>
  </si>
  <si>
    <t>GBT002/GBT003</t>
  </si>
  <si>
    <t>GBT003/GBT001</t>
  </si>
  <si>
    <t>GPM001/GPM002</t>
  </si>
  <si>
    <t>GPM002/GPM003</t>
  </si>
  <si>
    <t>GPM003/GPM001</t>
  </si>
  <si>
    <t>GPN001/GPN002</t>
  </si>
  <si>
    <t>GPN002/GPN003</t>
  </si>
  <si>
    <t>GPN003/GPN001</t>
  </si>
  <si>
    <t>The total scores obtained by each model across tempreturs</t>
  </si>
  <si>
    <t>Overall (SP)</t>
  </si>
  <si>
    <t>Overall (MP)</t>
  </si>
  <si>
    <t>Correlation of SP python Syntatic Scoree</t>
  </si>
  <si>
    <t>Correlation syntatic analysis using python code</t>
  </si>
  <si>
    <t>Id</t>
  </si>
  <si>
    <t>folder</t>
  </si>
  <si>
    <t>folder path</t>
  </si>
  <si>
    <t>file name</t>
  </si>
  <si>
    <t>red line syntax</t>
  </si>
  <si>
    <t>text</t>
  </si>
  <si>
    <t>submodel</t>
  </si>
  <si>
    <t>تعداد تکرار هر پرامت</t>
  </si>
  <si>
    <t>f:\uml\jpg\CLD001</t>
  </si>
  <si>
    <t>Row16_9f2423.jpg</t>
  </si>
  <si>
    <t>Red text at rows 604-623, cols 8-236 (537 pixels)</t>
  </si>
  <si>
    <t>Short error or syntax message</t>
  </si>
  <si>
    <t>total</t>
  </si>
  <si>
    <t>Row21_dd4c19.jpg</t>
  </si>
  <si>
    <t>Red text at rows 463-482, cols 10-197 (520 pixels)</t>
  </si>
  <si>
    <t>Row24_da5b1b.jpg</t>
  </si>
  <si>
    <t>Red text at rows 14-762, cols 8-224 (896 pixels)</t>
  </si>
  <si>
    <t>Row34_91f54d.jpg</t>
  </si>
  <si>
    <t>Red text at rows 481-499, cols 10-139 (496 pixels)</t>
  </si>
  <si>
    <t>Keyword or brief text</t>
  </si>
  <si>
    <t>Row37_dfdb5d.jpg</t>
  </si>
  <si>
    <t>Red text at rows 692-711, cols 8-152 (526 pixels)</t>
  </si>
  <si>
    <t>Row44_a404a2.jpg</t>
  </si>
  <si>
    <t>Red text at rows 604-623, cols 8-176 (525 pixels)</t>
  </si>
  <si>
    <t>Row49_e5daa9.jpg</t>
  </si>
  <si>
    <t>Red text at rows 604-623, cols 8-256 (540 pixels)</t>
  </si>
  <si>
    <t>f:\uml\jpg\CLD002</t>
  </si>
  <si>
    <t>Row16_a3d51d.jpg</t>
  </si>
  <si>
    <t>Red text at rows 604-623, cols 8-200 (531 pixels)</t>
  </si>
  <si>
    <t>ردیف</t>
  </si>
  <si>
    <t>Used LLMs</t>
  </si>
  <si>
    <t>LLM used Accroname</t>
  </si>
  <si>
    <t>Errors in Plot drawing</t>
  </si>
  <si>
    <t>Total Error</t>
  </si>
  <si>
    <t>Error im persent</t>
  </si>
  <si>
    <t>Row24_4437ca.jpg</t>
  </si>
  <si>
    <t>Red text at rows 674-693, cols 8-245 (546 pixels)</t>
  </si>
  <si>
    <t>ChatGPT-4o for simple prompts</t>
  </si>
  <si>
    <t>Row29_185d1e.jpg</t>
  </si>
  <si>
    <t>Red text at rows 692-711, cols 8-116 (361 pixels)</t>
  </si>
  <si>
    <t>Claude for simple prompts</t>
  </si>
  <si>
    <t>Attempts in tempreture</t>
  </si>
  <si>
    <t>DeepSics for simple prompts (unclear)</t>
  </si>
  <si>
    <t>sum</t>
  </si>
  <si>
    <t>Row37_91791e.jpg</t>
  </si>
  <si>
    <t>ChatGPT-5 for simple prompts</t>
  </si>
  <si>
    <t>Row39_474112.jpg</t>
  </si>
  <si>
    <t>Red text at rows 798-816, cols 8-212 (559 pixels)</t>
  </si>
  <si>
    <t>Claude for modified prompts</t>
  </si>
  <si>
    <t>Row40_1e728a.jpg</t>
  </si>
  <si>
    <t>Red text at rows 657-675, cols 10-368 (502 pixels)</t>
  </si>
  <si>
    <t>Error message or warning text</t>
  </si>
  <si>
    <t>DeepSics for modified prompts (unclear)</t>
  </si>
  <si>
    <t>f:\uml\jpg\CLD003</t>
  </si>
  <si>
    <t>ChatGPT-4o for modified prompts</t>
  </si>
  <si>
    <t>Row24_fa986e.jpg</t>
  </si>
  <si>
    <t>Red text at rows 727-746, cols 10-200 (529 pixels)</t>
  </si>
  <si>
    <t>ChatGPT-5 for modified prompts</t>
  </si>
  <si>
    <t>Row29_251ee4.jpg</t>
  </si>
  <si>
    <t>کلاد برای پرامت های جدید تصاویرش قابل پردازش نیست باید کد اصلاح شود</t>
  </si>
  <si>
    <t>Row37_f045c3.jpg</t>
  </si>
  <si>
    <t>Red text at rows 674-693, cols 8-158 (522 pixels)</t>
  </si>
  <si>
    <t>Row44_aec5fa.jpg</t>
  </si>
  <si>
    <t>Sum</t>
  </si>
  <si>
    <t>Row46_7f9756.jpg</t>
  </si>
  <si>
    <t>Red text at rows 815-834, cols 10-155 (518 pixels)</t>
  </si>
  <si>
    <t>f:\uml\jpg\CLD091</t>
  </si>
  <si>
    <t>Row13_a33639.jpg</t>
  </si>
  <si>
    <t>Red text at rows 410-429, cols 8-188 (522 pixels)</t>
  </si>
  <si>
    <t>Row15_dbd4b5.jpg</t>
  </si>
  <si>
    <t>Red text at rows 622-640, cols 8-260 (571 pixels)</t>
  </si>
  <si>
    <t>Row16_7a31c6.jpg</t>
  </si>
  <si>
    <t>Red text at rows 780-799, cols 8-184 (525 pixels)</t>
  </si>
  <si>
    <t xml:space="preserve">Prompt </t>
  </si>
  <si>
    <t>Error</t>
  </si>
  <si>
    <t>Row19_faea7c.jpg</t>
  </si>
  <si>
    <t>Red text at rows 590-609, cols 8-182 (536 pixels)</t>
  </si>
  <si>
    <t>Row24_4abf7e.jpg</t>
  </si>
  <si>
    <t>2</t>
  </si>
  <si>
    <t>Row36_36badc.jpg</t>
  </si>
  <si>
    <t>Red text at rows 657-675, cols 10-227 (498 pixels)</t>
  </si>
  <si>
    <t>3</t>
  </si>
  <si>
    <t>Row39_93afcf.jpg</t>
  </si>
  <si>
    <t>Red text at rows 358-376, cols 8-128 (386 pixels)</t>
  </si>
  <si>
    <t>4</t>
  </si>
  <si>
    <t>Error for LLMs on prompt type</t>
  </si>
  <si>
    <t>درصد خطا</t>
  </si>
  <si>
    <t>Row44_7740f1.jpg</t>
  </si>
  <si>
    <t>Red text at rows 14-762, cols 10-233 (896 pixels)</t>
  </si>
  <si>
    <t>5</t>
  </si>
  <si>
    <t>Simple prompt</t>
  </si>
  <si>
    <t>Row49_91b16b.jpg</t>
  </si>
  <si>
    <t>Red text at rows 604-623, cols 8-260 (541 pixels)</t>
  </si>
  <si>
    <t>6</t>
  </si>
  <si>
    <t>Enhance prompt</t>
  </si>
  <si>
    <t>f:\uml\jpg\CLD092</t>
  </si>
  <si>
    <t>Row16_dca9ca.jpg</t>
  </si>
  <si>
    <t>Red text at rows 763-781, cols 8-167 (490 pixels)</t>
  </si>
  <si>
    <t>7</t>
  </si>
  <si>
    <t>Row24_b2af16.jpg</t>
  </si>
  <si>
    <t>Red text at rows 569-587, cols 10-185 (499 pixels)</t>
  </si>
  <si>
    <t>8</t>
  </si>
  <si>
    <t>Red text at rows 784-803, cols 8-158 (528 pixels)</t>
  </si>
  <si>
    <t>9</t>
  </si>
  <si>
    <t>Row39_38d5cf.jpg</t>
  </si>
  <si>
    <t>Red text at rows 287-306, cols 10-167 (363 pixels)</t>
  </si>
  <si>
    <t>10</t>
  </si>
  <si>
    <t>Row44_ed5f80.jpg</t>
  </si>
  <si>
    <t>Red text at rows 14-902, cols 8-254 (907 pixels)</t>
  </si>
  <si>
    <t>11</t>
  </si>
  <si>
    <t>Row48_ecd93c.jpg</t>
  </si>
  <si>
    <t>Red text at rows 558-570, cols 10-102 (357 pixels)</t>
  </si>
  <si>
    <t>12</t>
  </si>
  <si>
    <t>f:\uml\jpg\CLD093</t>
  </si>
  <si>
    <t>Row13_6a3e95.jpg</t>
  </si>
  <si>
    <t>Red text at rows 393-411, cols 10-176 (501 pixels)</t>
  </si>
  <si>
    <t>13</t>
  </si>
  <si>
    <t>Row19_c6b041.jpg</t>
  </si>
  <si>
    <t>Red text at rows 520-539, cols 8-242 (550 pixels)</t>
  </si>
  <si>
    <t>14</t>
  </si>
  <si>
    <t>Row27_8de982.jpg</t>
  </si>
  <si>
    <t>Red text at rows 622-639, cols 8-102 (372 pixels)</t>
  </si>
  <si>
    <t>15</t>
  </si>
  <si>
    <t>Row31_19a8cc.jpg</t>
  </si>
  <si>
    <t>Red text at rows 340-359, cols 10-102 (336 pixels)</t>
  </si>
  <si>
    <t>16</t>
  </si>
  <si>
    <t>Row37_11673b.jpg</t>
  </si>
  <si>
    <t>17</t>
  </si>
  <si>
    <t>Row39_67b038.jpg</t>
  </si>
  <si>
    <t>Red text at rows 534-552, cols 8-200 (563 pixels)</t>
  </si>
  <si>
    <t>18</t>
  </si>
  <si>
    <t>Row50_133b52.jpg</t>
  </si>
  <si>
    <t>Red text at rows 569-587, cols 10-266 (504 pixels)</t>
  </si>
  <si>
    <t>19</t>
  </si>
  <si>
    <t>f:\uml\jpg\CLM001</t>
  </si>
  <si>
    <t>Row10_1db976.jpg</t>
  </si>
  <si>
    <t>Red text at rows 604-623, cols 8-149 (370 pixels)</t>
  </si>
  <si>
    <t>20</t>
  </si>
  <si>
    <t>Row11_6afa79.jpg</t>
  </si>
  <si>
    <t>Red text at rows 604-623, cols 8-171 (373 pixels)</t>
  </si>
  <si>
    <t>21</t>
  </si>
  <si>
    <t>Row12_07bcd0.jpg</t>
  </si>
  <si>
    <t>Red text at rows 604-623, cols 8-101 (355 pixels)</t>
  </si>
  <si>
    <t>22</t>
  </si>
  <si>
    <t>Row13_54751d.jpg</t>
  </si>
  <si>
    <t>Red text at rows 604-623, cols 8-284 (404 pixels)</t>
  </si>
  <si>
    <t>23</t>
  </si>
  <si>
    <t>Row14_9e7332.jpg</t>
  </si>
  <si>
    <t>Red text at rows 696-715, cols 8-170 (374 pixels)</t>
  </si>
  <si>
    <t>24</t>
  </si>
  <si>
    <t>Row15_eac4b4.jpg</t>
  </si>
  <si>
    <t>Red text at rows 604-623, cols 8-176 (379 pixels)</t>
  </si>
  <si>
    <t>25</t>
  </si>
  <si>
    <t>Error on all promptin in generating diagram</t>
  </si>
  <si>
    <t>Total plot</t>
  </si>
  <si>
    <t>Error im persent to Error</t>
  </si>
  <si>
    <t>Row16_98d6c3.jpg</t>
  </si>
  <si>
    <t>Red text at rows 604-623, cols 10-170 (374 pixels)</t>
  </si>
  <si>
    <t>26</t>
  </si>
  <si>
    <t xml:space="preserve"> Error VS all prompt </t>
  </si>
  <si>
    <t xml:space="preserve"> Error VS all prompt (%)</t>
  </si>
  <si>
    <t xml:space="preserve">Erorr /  all of errors  in percent in generating of  plots </t>
  </si>
  <si>
    <t>Row17_b15326.jpg</t>
  </si>
  <si>
    <t>Red text at rows 604-623, cols 8-203 (380 pixels)</t>
  </si>
  <si>
    <t>27</t>
  </si>
  <si>
    <t>Total of codes</t>
  </si>
  <si>
    <t>Errors</t>
  </si>
  <si>
    <t>Error for Sp</t>
  </si>
  <si>
    <t>Error for Mp</t>
  </si>
  <si>
    <t>Errors (%)</t>
  </si>
  <si>
    <t>Error for Sp (%)</t>
  </si>
  <si>
    <t>Error for Mp (%)</t>
  </si>
  <si>
    <t>Row18_41b88e.jpg</t>
  </si>
  <si>
    <t>Red text at rows 604-623, cols 8-206 (385 pixels)</t>
  </si>
  <si>
    <t>28</t>
  </si>
  <si>
    <t>Row19_2d8e4d.jpg</t>
  </si>
  <si>
    <t>Red text at rows 604-623, cols 8-284 (401 pixels)</t>
  </si>
  <si>
    <t>29</t>
  </si>
  <si>
    <t>Row1_64a547.jpg</t>
  </si>
  <si>
    <t>Red text at rows 604-623, cols 8-149 (373 pixels)</t>
  </si>
  <si>
    <t>30</t>
  </si>
  <si>
    <t>Error Non start/stop in generating diagram</t>
  </si>
  <si>
    <t>Row20_5a8d2d.jpg</t>
  </si>
  <si>
    <t>Red text at rows 604-623, cols 8-245 (386 pixels)</t>
  </si>
  <si>
    <t>31</t>
  </si>
  <si>
    <t xml:space="preserve">Number of error in generating of  plots </t>
  </si>
  <si>
    <t xml:space="preserve">Erorr in percent in generating of  plots </t>
  </si>
  <si>
    <t>Row21_026e9c.jpg</t>
  </si>
  <si>
    <t>Red text at rows 604-623, cols 8-206 (390 pixels)</t>
  </si>
  <si>
    <t>32</t>
  </si>
  <si>
    <t>Row22_1eac8b.jpg</t>
  </si>
  <si>
    <t>Red text at rows 604-623, cols 8-224 (390 pixels)</t>
  </si>
  <si>
    <t>33</t>
  </si>
  <si>
    <t>Row23_593233.jpg</t>
  </si>
  <si>
    <t>Red text at rows 604-623, cols 8-296 (413 pixels)</t>
  </si>
  <si>
    <t>34</t>
  </si>
  <si>
    <t>Row24_08f931.jpg</t>
  </si>
  <si>
    <t>Red text at rows 604-623, cols 10-254 (394 pixels)</t>
  </si>
  <si>
    <t>35</t>
  </si>
  <si>
    <t>Row25_ff3aa8.jpg</t>
  </si>
  <si>
    <t>Red text at rows 604-623, cols 8-386 (427 pixels)</t>
  </si>
  <si>
    <t>36</t>
  </si>
  <si>
    <t>Row26_6b9c2b.jpg</t>
  </si>
  <si>
    <t>Red text at rows 604-623, cols 8-110 (358 pixels)</t>
  </si>
  <si>
    <t>37</t>
  </si>
  <si>
    <t>Row27_3439f7.jpg</t>
  </si>
  <si>
    <t>Red text at rows 604-623, cols 8-149 (368 pixels)</t>
  </si>
  <si>
    <t>38</t>
  </si>
  <si>
    <t>Erorr number in generate  plot of diagram</t>
  </si>
  <si>
    <t>Erorr in percent in generate  plot of diagram</t>
  </si>
  <si>
    <t>Row28_bfb473.jpg</t>
  </si>
  <si>
    <t>Red text at rows 604-623, cols 8-197 (383 pixels)</t>
  </si>
  <si>
    <t>39</t>
  </si>
  <si>
    <t>Tempreture</t>
  </si>
  <si>
    <t>Row29_357a90.jpg</t>
  </si>
  <si>
    <t>Red text at rows 604-623, cols 8-182 (371 pixels)</t>
  </si>
  <si>
    <t>40</t>
  </si>
  <si>
    <t>Row2_a7823b.jpg</t>
  </si>
  <si>
    <t>Red text at rows 604-623, cols 8-386 (426 pixels)</t>
  </si>
  <si>
    <t>41</t>
  </si>
  <si>
    <t>Modified</t>
  </si>
  <si>
    <t>Row30_18759e.jpg</t>
  </si>
  <si>
    <t>Red text at rows 604-623, cols 8-254 (392 pixels)</t>
  </si>
  <si>
    <t>42</t>
  </si>
  <si>
    <t>Simple</t>
  </si>
  <si>
    <t>Row31_b61ad4.jpg</t>
  </si>
  <si>
    <t>Red text at rows 604-623, cols 8-212 (384 pixels)</t>
  </si>
  <si>
    <t>43</t>
  </si>
  <si>
    <t>Non Start/stop</t>
  </si>
  <si>
    <t>Row32_095c39.jpg</t>
  </si>
  <si>
    <t>Red text at rows 604-623, cols 8-230 (395 pixels)</t>
  </si>
  <si>
    <t>44</t>
  </si>
  <si>
    <t>Row33_0b2631.jpg</t>
  </si>
  <si>
    <t>Red text at rows 604-623, cols 8-248 (392 pixels)</t>
  </si>
  <si>
    <t>45</t>
  </si>
  <si>
    <t>Row34_cf43ee.jpg</t>
  </si>
  <si>
    <t>Red text at rows 604-623, cols 8-152 (371 pixels)</t>
  </si>
  <si>
    <t>46</t>
  </si>
  <si>
    <t>Row35_7d8a70.jpg</t>
  </si>
  <si>
    <t>Red text at rows 696-715, cols 8-260 (397 pixels)</t>
  </si>
  <si>
    <t>47</t>
  </si>
  <si>
    <t>Row36_fc1ad1.jpg</t>
  </si>
  <si>
    <t>Red text at rows 604-623, cols 8-110 (359 pixels)</t>
  </si>
  <si>
    <t>48</t>
  </si>
  <si>
    <t>Row37_aa3900.jpg</t>
  </si>
  <si>
    <t>Red text at rows 358-376, cols 8-102 (379 pixels)</t>
  </si>
  <si>
    <t>49</t>
  </si>
  <si>
    <t>Row38_a716a2.jpg</t>
  </si>
  <si>
    <t>Red text at rows 604-623, cols 8-149 (366 pixels)</t>
  </si>
  <si>
    <t>50</t>
  </si>
  <si>
    <t>Row39_3d0988.jpg</t>
  </si>
  <si>
    <t>Red text at rows 604-623, cols 8-164 (373 pixels)</t>
  </si>
  <si>
    <t>Row3_d3ed93.jpg</t>
  </si>
  <si>
    <t>Red text at rows 604-623, cols 8-224 (392 pixels)</t>
  </si>
  <si>
    <t>Row40_fbb768.jpg</t>
  </si>
  <si>
    <t>Red text at rows 604-623, cols 8-134 (365 pixels)</t>
  </si>
  <si>
    <t>%</t>
  </si>
  <si>
    <t>Row41_574baa.jpg</t>
  </si>
  <si>
    <t>Red text at rows 498-517, cols 8-224 (383 pixels)</t>
  </si>
  <si>
    <t>Row42_061954.jpg</t>
  </si>
  <si>
    <t>Row43_1a8730.jpg</t>
  </si>
  <si>
    <t>Red text at rows 604-623, cols 8-212 (381 pixels)</t>
  </si>
  <si>
    <t>Row44_b2aa5c.jpg</t>
  </si>
  <si>
    <t>Red text at rows 604-623, cols 8-200 (387 pixels)</t>
  </si>
  <si>
    <t>CLD05</t>
  </si>
  <si>
    <t>GBN09</t>
  </si>
  <si>
    <t>Row45_d4b358.jpg</t>
  </si>
  <si>
    <t>Red text at rows 322-341, cols 8-128 (360 pixels)</t>
  </si>
  <si>
    <t>CLM00</t>
  </si>
  <si>
    <t>GBN05</t>
  </si>
  <si>
    <t>GPN09</t>
  </si>
  <si>
    <t>Row46_f1a3d2.jpg</t>
  </si>
  <si>
    <t>DPS00</t>
  </si>
  <si>
    <t>GPN05</t>
  </si>
  <si>
    <t>DPS09</t>
  </si>
  <si>
    <t>Row47_0c2982.jpg</t>
  </si>
  <si>
    <t>CLD00</t>
  </si>
  <si>
    <t>DPS05</t>
  </si>
  <si>
    <t>GBT09</t>
  </si>
  <si>
    <t>Row48_5becdc.jpg</t>
  </si>
  <si>
    <t>Red text at rows 604-623, cols 8-224 (386 pixels)</t>
  </si>
  <si>
    <t>GBN00</t>
  </si>
  <si>
    <t>GBT05</t>
  </si>
  <si>
    <t>CLD09</t>
  </si>
  <si>
    <t>Row49_fbd644.jpg</t>
  </si>
  <si>
    <t>GBT00</t>
  </si>
  <si>
    <t>GPM05</t>
  </si>
  <si>
    <t>GPM09</t>
  </si>
  <si>
    <t>Row4_5f8bfb.jpg</t>
  </si>
  <si>
    <t>Red text at rows 696-715, cols 8-326 (407 pixels)</t>
  </si>
  <si>
    <t>DPM00</t>
  </si>
  <si>
    <t>DPM05</t>
  </si>
  <si>
    <t>DPM09</t>
  </si>
  <si>
    <t>Row50_98f7f4.jpg</t>
  </si>
  <si>
    <t>Red text at rows 14-757, cols 10-418 (440 pixels)</t>
  </si>
  <si>
    <t>GPN00</t>
  </si>
  <si>
    <t>CLM05</t>
  </si>
  <si>
    <t>CLM09</t>
  </si>
  <si>
    <t>Row5_7c8ca9.jpg</t>
  </si>
  <si>
    <t>Red text at rows 14-762, cols 10-287 (748 pixels)</t>
  </si>
  <si>
    <t>GPM00</t>
  </si>
  <si>
    <t>Row6_760d0c.jpg</t>
  </si>
  <si>
    <t>Red text at rows 14-762, cols 10-113 (736 pixels)</t>
  </si>
  <si>
    <t>Total errors</t>
  </si>
  <si>
    <t xml:space="preserve"> Error M</t>
  </si>
  <si>
    <t>Error NM</t>
  </si>
  <si>
    <t>Row7_3a5dff.jpg</t>
  </si>
  <si>
    <t>Red text at rows 604-623, cols 8-248 (383 pixels)</t>
  </si>
  <si>
    <t>Row8_f876f8.jpg</t>
  </si>
  <si>
    <t>Red text at rows 14-762, cols 10-102 (734 pixels)</t>
  </si>
  <si>
    <t>Row9_dc7fbd.jpg</t>
  </si>
  <si>
    <t>Red text at rows 604-623, cols 8-158 (376 pixels)</t>
  </si>
  <si>
    <t>f:\uml\jpg\CLM002</t>
  </si>
  <si>
    <t>Error to ploting diagram</t>
  </si>
  <si>
    <t>Row11_54faf1.jpg</t>
  </si>
  <si>
    <t xml:space="preserve">average </t>
  </si>
  <si>
    <t>Red text at rows 604-623, cols 8-170 (373 pixels)</t>
  </si>
  <si>
    <t>Row15_3a0782.jpg</t>
  </si>
  <si>
    <t>Row17_83761a.jpg</t>
  </si>
  <si>
    <t>Red text at rows 604-623, cols 8-224 (396 pixels)</t>
  </si>
  <si>
    <t>Row1_83a616.jpg</t>
  </si>
  <si>
    <t>Row23_3701cf.jpg</t>
  </si>
  <si>
    <t>Error to ploting diagram (non start/stop)</t>
  </si>
  <si>
    <t>Row24_bb9405.jpg</t>
  </si>
  <si>
    <t>Row25_0f3b2f.jpg</t>
  </si>
  <si>
    <t>Row29_ca4939.jpg</t>
  </si>
  <si>
    <t>Red text at rows 14-757, cols 10-418 (446 pixels)</t>
  </si>
  <si>
    <t>Row35_fd13d5.jpg</t>
  </si>
  <si>
    <t>Row36_a1245a.jpg</t>
  </si>
  <si>
    <t>Row38_f29ee9.jpg</t>
  </si>
  <si>
    <t>Row41_060301.jpg</t>
  </si>
  <si>
    <t>Row43_6c7876.jpg</t>
  </si>
  <si>
    <t>Row45_10e48c.jpg</t>
  </si>
  <si>
    <t>Row48_355e52.jpg</t>
  </si>
  <si>
    <t>Row49_88147d.jpg</t>
  </si>
  <si>
    <t>Row4_ec930b.jpg</t>
  </si>
  <si>
    <t>Red text at rows 604-623, cols 8-326 (414 pixels)</t>
  </si>
  <si>
    <t>Row50_a76a48.jpg</t>
  </si>
  <si>
    <t>Red text at rows 604-623, cols 8-152 (375 pixels)</t>
  </si>
  <si>
    <t>Red text at rows 604-623, cols 8-140 (370 pixels)</t>
  </si>
  <si>
    <t>Red text at rows 14-762, cols 10-233 (743 pixels)</t>
  </si>
  <si>
    <t>Row8_1aef3a.jpg</t>
  </si>
  <si>
    <t>Red text at rows 604-623, cols 8-296 (406 pixels)</t>
  </si>
  <si>
    <t>f:\uml\jpg\CLM003</t>
  </si>
  <si>
    <t>Row12_01f214.jpg</t>
  </si>
  <si>
    <t>Red text at rows 14-762, cols 10-158 (738 pixels)</t>
  </si>
  <si>
    <t>Row29_c99b9e.jpg</t>
  </si>
  <si>
    <t>Red text at rows 14-757, cols 10-418 (449 pixels)</t>
  </si>
  <si>
    <t>Row30_3c22ed.jpg</t>
  </si>
  <si>
    <t>Row34_2326e5.jpg</t>
  </si>
  <si>
    <t>Red text at rows 604-623, cols 8-260 (392 pixels)</t>
  </si>
  <si>
    <t>Row36_026e71.jpg</t>
  </si>
  <si>
    <t>Row38_631bcb.jpg</t>
  </si>
  <si>
    <t>Row45_d6b294.jpg</t>
  </si>
  <si>
    <t>Row46_203fc5.jpg</t>
  </si>
  <si>
    <t>Row48_5f382a.jpg</t>
  </si>
  <si>
    <t>Red text at rows 604-623, cols 8-224 (382 pixels)</t>
  </si>
  <si>
    <t>Row50_c0226a.jpg</t>
  </si>
  <si>
    <t>Row5_eafabc.jpg</t>
  </si>
  <si>
    <t>Red text at rows 604-623, cols 10-296 (404 pixels)</t>
  </si>
  <si>
    <t>Red text at rows 604-623, cols 8-101 (352 pixels)</t>
  </si>
  <si>
    <t>f:\uml\jpg\CLM051</t>
  </si>
  <si>
    <t>Row10_300036.jpg</t>
  </si>
  <si>
    <t>Red text at rows 622-639, cols 8-200 (403 pixels)</t>
  </si>
  <si>
    <t>Row11_bce34e.jpg</t>
  </si>
  <si>
    <t>Red text at rows 604-623, cols 8-116 (361 pixels)</t>
  </si>
  <si>
    <t>Row12_ef3e9c.jpg</t>
  </si>
  <si>
    <t>Red text at rows 604-623, cols 8-206 (377 pixels)</t>
  </si>
  <si>
    <t>Row13_ae686e.jpg</t>
  </si>
  <si>
    <t>Red text at rows 322-341, cols 10-284 (406 pixels)</t>
  </si>
  <si>
    <t>Row14_7b5494.jpg</t>
  </si>
  <si>
    <t>Red text at rows 696-715, cols 8-266 (395 pixels)</t>
  </si>
  <si>
    <t>Row15_dd48e2.jpg</t>
  </si>
  <si>
    <t>Red text at rows 604-623, cols 8-251 (393 pixels)</t>
  </si>
  <si>
    <t>Row16_94ad9b.jpg</t>
  </si>
  <si>
    <t>Red text at rows 305-323, cols 10-259 (342 pixels)</t>
  </si>
  <si>
    <t>Row17_105a1d.jpg</t>
  </si>
  <si>
    <t>Red text at rows 604-623, cols 8-248 (394 pixels)</t>
  </si>
  <si>
    <t>Row18_b46bcc.jpg</t>
  </si>
  <si>
    <t>Red text at rows 604-623, cols 8-110 (361 pixels)</t>
  </si>
  <si>
    <t>Row19_9b0b0d.jpg</t>
  </si>
  <si>
    <t>Red text at rows 604-623, cols 8-278 (403 pixels)</t>
  </si>
  <si>
    <t>Row1_630e08.jpg</t>
  </si>
  <si>
    <t>Red text at rows 604-623, cols 8-158 (370 pixels)</t>
  </si>
  <si>
    <t>Row20_080711.jpg</t>
  </si>
  <si>
    <t>Row21_2ae677.jpg</t>
  </si>
  <si>
    <t>Row22_d319b8.jpg</t>
  </si>
  <si>
    <t>Red text at rows 604-623, cols 8-101 (357 pixels)</t>
  </si>
  <si>
    <t>Row23_fff8a7.jpg</t>
  </si>
  <si>
    <t>Red text at rows 604-623, cols 8-326 (418 pixels)</t>
  </si>
  <si>
    <t>Row24_311620.jpg</t>
  </si>
  <si>
    <t>Row25_8e6865.jpg</t>
  </si>
  <si>
    <t>Red text at rows 604-623, cols 8-284 (410 pixels)</t>
  </si>
  <si>
    <t>Row26_edb814.jpg</t>
  </si>
  <si>
    <t>Red text at rows 604-623, cols 8-212 (379 pixels)</t>
  </si>
  <si>
    <t>Row27_619690.jpg</t>
  </si>
  <si>
    <t>Red text at rows 604-623, cols 8-230 (397 pixels)</t>
  </si>
  <si>
    <t>Row28_1a140b.jpg</t>
  </si>
  <si>
    <t>Red text at rows 604-623, cols 8-350 (414 pixels)</t>
  </si>
  <si>
    <t>Row29_be1fee.jpg</t>
  </si>
  <si>
    <t>Row2_557afe.jpg</t>
  </si>
  <si>
    <t>Red text at rows 604-623, cols 8-164 (374 pixels)</t>
  </si>
  <si>
    <t>Row30_73e955.jpg</t>
  </si>
  <si>
    <t>Row31_af0c9e.jpg</t>
  </si>
  <si>
    <t>Red text at rows 604-623, cols 8-245 (391 pixels)</t>
  </si>
  <si>
    <t>Row32_264ddc.jpg</t>
  </si>
  <si>
    <t>Red text at rows 604-623, cols 10-302 (408 pixels)</t>
  </si>
  <si>
    <t>Row33_fc5806.jpg</t>
  </si>
  <si>
    <t>Red text at rows 604-623, cols 8-212 (382 pixels)</t>
  </si>
  <si>
    <t>Row34_3531eb.jpg</t>
  </si>
  <si>
    <t>Red text at rows 604-623, cols 8-248 (400 pixels)</t>
  </si>
  <si>
    <t>Row35_20f0cf.jpg</t>
  </si>
  <si>
    <t>Row36_aabc60.jpg</t>
  </si>
  <si>
    <t>Row37_013c3a.jpg</t>
  </si>
  <si>
    <t>Row38_2fbe9f.jpg</t>
  </si>
  <si>
    <t>Row39_28918b.jpg</t>
  </si>
  <si>
    <t>Red text at rows 604-623, cols 8-302 (414 pixels)</t>
  </si>
  <si>
    <t>Row3_fc0e12.jpg</t>
  </si>
  <si>
    <t>Row40_55a1bd.jpg</t>
  </si>
  <si>
    <t>Red text at rows 604-623, cols 8-314 (410 pixels)</t>
  </si>
  <si>
    <t>Row41_39134d.jpg</t>
  </si>
  <si>
    <t>Red text at rows 358-376, cols 8-176 (400 pixels)</t>
  </si>
  <si>
    <t>Row42_c27173.jpg</t>
  </si>
  <si>
    <t>Row43_4eb5ed.jpg</t>
  </si>
  <si>
    <t>Row44_3df1a5.jpg</t>
  </si>
  <si>
    <t>Red text at rows 287-306, cols 10-128 (366 pixels)</t>
  </si>
  <si>
    <t>Row45_146873.jpg</t>
  </si>
  <si>
    <t>Red text at rows 340-359, cols 10-128 (361 pixels)</t>
  </si>
  <si>
    <t>Row46_c1e3ba.jpg</t>
  </si>
  <si>
    <t>Red text at rows 287-306, cols 10-107 (361 pixels)</t>
  </si>
  <si>
    <t>Row47_33525e.jpg</t>
  </si>
  <si>
    <t>Red text at rows 375-394, cols 10-140 (364 pixels)</t>
  </si>
  <si>
    <t>Row48_86af42.jpg</t>
  </si>
  <si>
    <t>Row49_6367e8.jpg</t>
  </si>
  <si>
    <t>Red text at rows 305-323, cols 10-227 (343 pixels)</t>
  </si>
  <si>
    <t>Row4_236fd7.jpg</t>
  </si>
  <si>
    <t>Row50_175f49.jpg</t>
  </si>
  <si>
    <t>Red text at rows 14-757, cols 10-418 (451 pixels)</t>
  </si>
  <si>
    <t>Row5_f17188.jpg</t>
  </si>
  <si>
    <t>Red text at rows 14-762, cols 10-326 (746 pixels)</t>
  </si>
  <si>
    <t>Row6_c3617f.jpg</t>
  </si>
  <si>
    <t>Red text at rows 604-623, cols 8-332 (416 pixels)</t>
  </si>
  <si>
    <t>Row7_e23d56.jpg</t>
  </si>
  <si>
    <t>Red text at rows 14-762, cols 10-398 (744 pixels)</t>
  </si>
  <si>
    <t>Row8_dd5c5f.jpg</t>
  </si>
  <si>
    <t>Red text at rows 604-623, cols 8-284 (405 pixels)</t>
  </si>
  <si>
    <t>Row9_8fa1d9.jpg</t>
  </si>
  <si>
    <t>Red text at rows 604-623, cols 8-182 (378 pixels)</t>
  </si>
  <si>
    <t>f:\uml\jpg\CLM052</t>
  </si>
  <si>
    <t>Row10_89947f.jpg</t>
  </si>
  <si>
    <t>Red text at rows 604-623, cols 8-329 (411 pixels)</t>
  </si>
  <si>
    <t>Row11_10afa4.jpg</t>
  </si>
  <si>
    <t>Red text at rows 604-623, cols 8-152 (368 pixels)</t>
  </si>
  <si>
    <t>Row12_2b6443.jpg</t>
  </si>
  <si>
    <t>Red text at rows 604-623, cols 8-219 (388 pixels)</t>
  </si>
  <si>
    <t>Row13_a1e6c1.jpg</t>
  </si>
  <si>
    <t>Red text at rows 604-623, cols 8-404 (430 pixels)</t>
  </si>
  <si>
    <t>Row14_c1e16b.jpg</t>
  </si>
  <si>
    <t>Row15_e894b7.jpg</t>
  </si>
  <si>
    <t>Red text at rows 604-623, cols 8-350 (416 pixels)</t>
  </si>
  <si>
    <t>Row16_6621db.jpg</t>
  </si>
  <si>
    <t>Red text at rows 305-323, cols 10-179 (342 pixels)</t>
  </si>
  <si>
    <t>Row17_48b0b2.jpg</t>
  </si>
  <si>
    <t>Row18_1d4ac7.jpg</t>
  </si>
  <si>
    <t>Red text at rows 604-623, cols 8-101 (354 pixels)</t>
  </si>
  <si>
    <t>Row19_fc0b4f.jpg</t>
  </si>
  <si>
    <t>Red text at rows 604-623, cols 8-320 (415 pixels)</t>
  </si>
  <si>
    <t>Row1_5db295.jpg</t>
  </si>
  <si>
    <t>Row20_bbf7d0.jpg</t>
  </si>
  <si>
    <t>Red text at rows 287-306, cols 10-242 (368 pixels)</t>
  </si>
  <si>
    <t>Row21_4bc811.jpg</t>
  </si>
  <si>
    <t>Red text at rows 604-623, cols 8-152 (370 pixels)</t>
  </si>
  <si>
    <t>Row22_1a593d.jpg</t>
  </si>
  <si>
    <t>Red text at rows 604-623, cols 8-164 (370 pixels)</t>
  </si>
  <si>
    <t>Row23_1385b2.jpg</t>
  </si>
  <si>
    <t>Red text at rows 604-623, cols 8-254 (394 pixels)</t>
  </si>
  <si>
    <t>Row24_9eff5e.jpg</t>
  </si>
  <si>
    <t>Row25_922e6e.jpg</t>
  </si>
  <si>
    <t>Red text at rows 604-623, cols 8-314 (412 pixels)</t>
  </si>
  <si>
    <t>Row26_370961.jpg</t>
  </si>
  <si>
    <t>Red text at rows 498-517, cols 8-194 (372 pixels)</t>
  </si>
  <si>
    <t>Row27_8c34e8.jpg</t>
  </si>
  <si>
    <t>Red text at rows 604-623, cols 8-308 (412 pixels)</t>
  </si>
  <si>
    <t>Row28_fe2421.jpg</t>
  </si>
  <si>
    <t>Red text at rows 604-623, cols 8-230 (391 pixels)</t>
  </si>
  <si>
    <t>Row29_072808.jpg</t>
  </si>
  <si>
    <t>Red text at rows 14-757, cols 10-418 (453 pixels)</t>
  </si>
  <si>
    <t>Row2_edd63d.jpg</t>
  </si>
  <si>
    <t>Red text at rows 604-623, cols 10-284 (406 pixels)</t>
  </si>
  <si>
    <t>Row30_6bdd00.jpg</t>
  </si>
  <si>
    <t>Red text at rows 604-623, cols 8-155 (370 pixels)</t>
  </si>
  <si>
    <t>Row31_757f3b.jpg</t>
  </si>
  <si>
    <t>Row32_4ad531.jpg</t>
  </si>
  <si>
    <t>Red text at rows 604-623, cols 8-128 (367 pixels)</t>
  </si>
  <si>
    <t>Row33_c6f4d3.jpg</t>
  </si>
  <si>
    <t>Red text at rows 604-623, cols 10-176 (377 pixels)</t>
  </si>
  <si>
    <t>Row34_cebe68.jpg</t>
  </si>
  <si>
    <t>Red text at rows 604-623, cols 8-248 (403 pixels)</t>
  </si>
  <si>
    <t>Row35_89f4ae.jpg</t>
  </si>
  <si>
    <t>Row36_551356.jpg</t>
  </si>
  <si>
    <t>Row37_c9b1dd.jpg</t>
  </si>
  <si>
    <t>Row38_970ea2.jpg</t>
  </si>
  <si>
    <t>Row39_28d07e.jpg</t>
  </si>
  <si>
    <t>Row3_7b9fe9.jpg</t>
  </si>
  <si>
    <t>Red text at rows 604-623, cols 8-260 (400 pixels)</t>
  </si>
  <si>
    <t>Row40_6d8d58.jpg</t>
  </si>
  <si>
    <t>Red text at rows 481-499, cols 10-131 (341 pixels)</t>
  </si>
  <si>
    <t>Row41_f73491.jpg</t>
  </si>
  <si>
    <t>Red text at rows 604-623, cols 8-197 (382 pixels)</t>
  </si>
  <si>
    <t>Row42_2d83de.jpg</t>
  </si>
  <si>
    <t>Row43_704ca5.jpg</t>
  </si>
  <si>
    <t>Row44_34bf99.jpg</t>
  </si>
  <si>
    <t>Red text at rows 287-306, cols 10-197 (366 pixels)</t>
  </si>
  <si>
    <t>Row45_bd6292.jpg</t>
  </si>
  <si>
    <t>Red text at rows 604-623, cols 8-314 (407 pixels)</t>
  </si>
  <si>
    <t>Row46_d1185a.jpg</t>
  </si>
  <si>
    <t>Red text at rows 305-323, cols 10-182 (343 pixels)</t>
  </si>
  <si>
    <t>Row47_445286.jpg</t>
  </si>
  <si>
    <t>Row48_d92689.jpg</t>
  </si>
  <si>
    <t>Red text at rows 604-623, cols 8-218 (385 pixels)</t>
  </si>
  <si>
    <t>Row49_bcd6d7.jpg</t>
  </si>
  <si>
    <t>Red text at rows 604-623, cols 8-254 (396 pixels)</t>
  </si>
  <si>
    <t>Row4_9c86da.jpg</t>
  </si>
  <si>
    <t>Red text at rows 604-623, cols 8-356 (416 pixels)</t>
  </si>
  <si>
    <t>Row50_5c9d27.jpg</t>
  </si>
  <si>
    <t>Red text at rows 604-623, cols 8-140 (365 pixels)</t>
  </si>
  <si>
    <t>Row5_d5832b.jpg</t>
  </si>
  <si>
    <t>Red text at rows 287-306, cols 10-368 (374 pixels)</t>
  </si>
  <si>
    <t>Row6_695526.jpg</t>
  </si>
  <si>
    <t>Row7_06fdd4.jpg</t>
  </si>
  <si>
    <t>Row8_f88291.jpg</t>
  </si>
  <si>
    <t>Red text at rows 322-341, cols 8-302 (396 pixels)</t>
  </si>
  <si>
    <t>Row9_2a482d.jpg</t>
  </si>
  <si>
    <t>Red text at rows 322-341, cols 8-158 (368 pixels)</t>
  </si>
  <si>
    <t>f:\uml\jpg\CLM053</t>
  </si>
  <si>
    <t>Row10_d48f96.jpg</t>
  </si>
  <si>
    <t>Red text at rows 604-623, cols 8-290 (401 pixels)</t>
  </si>
  <si>
    <t>Row11_8acab5.jpg</t>
  </si>
  <si>
    <t>Red text at rows 604-623, cols 8-230 (394 pixels)</t>
  </si>
  <si>
    <t>Row12_beba62.jpg</t>
  </si>
  <si>
    <t>Red text at rows 604-623, cols 8-200 (382 pixels)</t>
  </si>
  <si>
    <t>Row13_dfd74a.jpg</t>
  </si>
  <si>
    <t>Red text at rows 340-359, cols 8-374 (427 pixels)</t>
  </si>
  <si>
    <t>Row14_0a03cb.jpg</t>
  </si>
  <si>
    <t>Red text at rows 604-623, cols 8-266 (399 pixels)</t>
  </si>
  <si>
    <t>Row15_b3eda4.jpg</t>
  </si>
  <si>
    <t>Red text at rows 14-762, cols 10-227 (739 pixels)</t>
  </si>
  <si>
    <t>Row16_c5adb9.jpg</t>
  </si>
  <si>
    <t>Row17_a33a1d.jpg</t>
  </si>
  <si>
    <t>Red text at rows 604-623, cols 8-134 (366 pixels)</t>
  </si>
  <si>
    <t>Row18_97259b.jpg</t>
  </si>
  <si>
    <t>Red text at rows 604-623, cols 8-194 (378 pixels)</t>
  </si>
  <si>
    <t>Row19_2db00e.jpg</t>
  </si>
  <si>
    <t>Red text at rows 604-623, cols 8-404 (434 pixels)</t>
  </si>
  <si>
    <t>Row1_0af5b4.jpg</t>
  </si>
  <si>
    <t>Row20_c26a83.jpg</t>
  </si>
  <si>
    <t>Red text at rows 604-623, cols 8-182 (373 pixels)</t>
  </si>
  <si>
    <t>Row21_b07e11.jpg</t>
  </si>
  <si>
    <t>Row22_1e7d55.jpg</t>
  </si>
  <si>
    <t>Row23_3e831e.jpg</t>
  </si>
  <si>
    <t>Red text at rows 604-623, cols 8-332 (421 pixels)</t>
  </si>
  <si>
    <t>Row24_ef9405.jpg</t>
  </si>
  <si>
    <t>Red text at rows 604-623, cols 8-230 (390 pixels)</t>
  </si>
  <si>
    <t>Row25_e48e2d.jpg</t>
  </si>
  <si>
    <t>Red text at rows 604-623, cols 8-335 (422 pixels)</t>
  </si>
  <si>
    <t>Row26_fc7abf.jpg</t>
  </si>
  <si>
    <t>Red text at rows 604-623, cols 8-128 (361 pixels)</t>
  </si>
  <si>
    <t>Row27_897bac.jpg</t>
  </si>
  <si>
    <t>Red text at rows 604-623, cols 8-248 (396 pixels)</t>
  </si>
  <si>
    <t>Row28_f71004.jpg</t>
  </si>
  <si>
    <t>Row29_d95d88.jpg</t>
  </si>
  <si>
    <t>Red text at rows 14-757, cols 10-418 (441 pixels)</t>
  </si>
  <si>
    <t>Row2_4e33fc.jpg</t>
  </si>
  <si>
    <t>Red text at rows 305-323, cols 10-131 (341 pixels)</t>
  </si>
  <si>
    <t>Row30_229efa.jpg</t>
  </si>
  <si>
    <t>Row31_514e47.jpg</t>
  </si>
  <si>
    <t>Row32_5ee9f6.jpg</t>
  </si>
  <si>
    <t>Row33_ad95aa.jpg</t>
  </si>
  <si>
    <t>Row34_bd761d.jpg</t>
  </si>
  <si>
    <t>Red text at rows 604-623, cols 8-146 (366 pixels)</t>
  </si>
  <si>
    <t>Row35_82cf90.jpg</t>
  </si>
  <si>
    <t>Red text at rows 604-623, cols 8-188 (370 pixels)</t>
  </si>
  <si>
    <t>Row36_c906fa.jpg</t>
  </si>
  <si>
    <t>Red text at rows 14-762, cols 10-107 (734 pixels)</t>
  </si>
  <si>
    <t>Row37_809056.jpg</t>
  </si>
  <si>
    <t>Red text at rows 340-359, cols 10-101 (354 pixels)</t>
  </si>
  <si>
    <t>Row38_3e5404.jpg</t>
  </si>
  <si>
    <t>Row39_5aa39e.jpg</t>
  </si>
  <si>
    <t>Red text at rows 305-323, cols 10-131 (342 pixels)</t>
  </si>
  <si>
    <t>Row3_91da04.jpg</t>
  </si>
  <si>
    <t>Red text at rows 604-623, cols 8-176 (375 pixels)</t>
  </si>
  <si>
    <t>Row40_2a425b.jpg</t>
  </si>
  <si>
    <t>Row41_b96fd7.jpg</t>
  </si>
  <si>
    <t>Red text at rows 375-394, cols 10-179 (369 pixels)</t>
  </si>
  <si>
    <t>Row42_b5dc39.jpg</t>
  </si>
  <si>
    <t>Red text at rows 340-359, cols 10-110 (356 pixels)</t>
  </si>
  <si>
    <t>Row43_be76a0.jpg</t>
  </si>
  <si>
    <t>Row44_497145.jpg</t>
  </si>
  <si>
    <t>Red text at rows 604-623, cols 10-207 (379 pixels)</t>
  </si>
  <si>
    <t>Row45_df2ea2.jpg</t>
  </si>
  <si>
    <t>Red text at rows 322-341, cols 8-140 (365 pixels)</t>
  </si>
  <si>
    <t>Row46_3c4d78.jpg</t>
  </si>
  <si>
    <t>Row47_29f720.jpg</t>
  </si>
  <si>
    <t>Red text at rows 604-623, cols 8-320 (413 pixels)</t>
  </si>
  <si>
    <t>Row48_e563cc.jpg</t>
  </si>
  <si>
    <t>Red text at rows 322-341, cols 8-272 (395 pixels)</t>
  </si>
  <si>
    <t>Row49_e2bf41.jpg</t>
  </si>
  <si>
    <t>Red text at rows 604-623, cols 8-248 (397 pixels)</t>
  </si>
  <si>
    <t>Row4_af46bf.jpg</t>
  </si>
  <si>
    <t>Row50_ce597f.jpg</t>
  </si>
  <si>
    <t>Red text at rows 604-623, cols 8-266 (398 pixels)</t>
  </si>
  <si>
    <t>Row5_a30462.jpg</t>
  </si>
  <si>
    <t>Row6_4a266a.jpg</t>
  </si>
  <si>
    <t>Red text at rows 604-623, cols 8-266 (404 pixels)</t>
  </si>
  <si>
    <t>Row7_0a969c.jpg</t>
  </si>
  <si>
    <t>Red text at rows 14-513, cols 8-335 (728 pixels)</t>
  </si>
  <si>
    <t>Row8_5ab97e.jpg</t>
  </si>
  <si>
    <t>Row9_840b02.jpg</t>
  </si>
  <si>
    <t>f:\uml\jpg\CLM091</t>
  </si>
  <si>
    <t>Row10_533e41.jpg</t>
  </si>
  <si>
    <t>Red text at rows 657-675, cols 10-275 (342 pixels)</t>
  </si>
  <si>
    <t>Row11_71c056.jpg</t>
  </si>
  <si>
    <t>Row12_861dc4.jpg</t>
  </si>
  <si>
    <t>Red text at rows 604-623, cols 8-344 (420 pixels)</t>
  </si>
  <si>
    <t>Row13_49660a.jpg</t>
  </si>
  <si>
    <t>Row14_87308b.jpg</t>
  </si>
  <si>
    <t>Red text at rows 414-433, cols 8-242 (394 pixels)</t>
  </si>
  <si>
    <t>Row15_d0a45e.jpg</t>
  </si>
  <si>
    <t>Red text at rows 322-341, cols 8-206 (378 pixels)</t>
  </si>
  <si>
    <t>Row16_fb3945.jpg</t>
  </si>
  <si>
    <t>Red text at rows 604-623, cols 8-122 (366 pixels)</t>
  </si>
  <si>
    <t>Row17_335f35.jpg</t>
  </si>
  <si>
    <t>Red text at rows 604-623, cols 8-305 (414 pixels)</t>
  </si>
  <si>
    <t>Row18_dedeea.jpg</t>
  </si>
  <si>
    <t>Row19_2ad54a.jpg</t>
  </si>
  <si>
    <t>Red text at rows 604-623, cols 8-236 (390 pixels)</t>
  </si>
  <si>
    <t>Row1_7a4fc1.jpg</t>
  </si>
  <si>
    <t>Red text at rows 287-306, cols 10-191 (366 pixels)</t>
  </si>
  <si>
    <t>Row20_61963e.jpg</t>
  </si>
  <si>
    <t>Row21_c61476.jpg</t>
  </si>
  <si>
    <t>Red text at rows 604-623, cols 8-134 (367 pixels)</t>
  </si>
  <si>
    <t>Row22_56bd0a.jpg</t>
  </si>
  <si>
    <t>Red text at rows 604-623, cols 8-140 (368 pixels)</t>
  </si>
  <si>
    <t>Row23_0d994f.jpg</t>
  </si>
  <si>
    <t>Red text at rows 604-623, cols 10-278 (403 pixels)</t>
  </si>
  <si>
    <t>Row24_d95592.jpg</t>
  </si>
  <si>
    <t>Row25_c70c14.jpg</t>
  </si>
  <si>
    <t>Red text at rows 604-623, cols 8-338 (418 pixels)</t>
  </si>
  <si>
    <t>Row26_0ec431.jpg</t>
  </si>
  <si>
    <t>Red text at rows 604-623, cols 8-170 (374 pixels)</t>
  </si>
  <si>
    <t>Row27_6b6a45.jpg</t>
  </si>
  <si>
    <t>Red text at rows 604-623, cols 8-314 (416 pixels)</t>
  </si>
  <si>
    <t>Row28_50a955.jpg</t>
  </si>
  <si>
    <t>Red text at rows 287-306, cols 10-221 (370 pixels)</t>
  </si>
  <si>
    <t>Row29_894580.jpg</t>
  </si>
  <si>
    <t>Row2_d42876.jpg</t>
  </si>
  <si>
    <t>Row30_e116d0.jpg</t>
  </si>
  <si>
    <t>Row31_d01830.jpg</t>
  </si>
  <si>
    <t>Row32_36350c.jpg</t>
  </si>
  <si>
    <t>Red text at rows 410-429, cols 8-122 (357 pixels)</t>
  </si>
  <si>
    <t>Row33_6e450e.jpg</t>
  </si>
  <si>
    <t>Row34_791c40.jpg</t>
  </si>
  <si>
    <t>Red text at rows 604-623, cols 10-305 (404 pixels)</t>
  </si>
  <si>
    <t>Row35_ad5f61.jpg</t>
  </si>
  <si>
    <t>Red text at rows 696-715, cols 8-176 (378 pixels)</t>
  </si>
  <si>
    <t>Row36_52e067.jpg</t>
  </si>
  <si>
    <t>Red text at rows 358-376, cols 8-194 (403 pixels)</t>
  </si>
  <si>
    <t>Row37_c6b2dc.jpg</t>
  </si>
  <si>
    <t>Red text at rows 604-623, cols 8-101 (350 pixels)</t>
  </si>
  <si>
    <t>Row38_96829f.jpg</t>
  </si>
  <si>
    <t>Red text at rows 604-623, cols 8-152 (367 pixels)</t>
  </si>
  <si>
    <t>Row39_dcd530.jpg</t>
  </si>
  <si>
    <t>Red text at rows 305-323, cols 10-275 (344 pixels)</t>
  </si>
  <si>
    <t>Row3_97b10f.jpg</t>
  </si>
  <si>
    <t>Red text at rows 604-623, cols 8-212 (373 pixels)</t>
  </si>
  <si>
    <t>Row40_4f529d.jpg</t>
  </si>
  <si>
    <t>Row41_f94123.jpg</t>
  </si>
  <si>
    <t>Red text at rows 287-306, cols 10-179 (365 pixels)</t>
  </si>
  <si>
    <t>Row42_5d0393.jpg</t>
  </si>
  <si>
    <t>Row43_57e952.jpg</t>
  </si>
  <si>
    <t>Red text at rows 269-287, cols 10-290 (382 pixels)</t>
  </si>
  <si>
    <t>Row44_66a35d.jpg</t>
  </si>
  <si>
    <t>Red text at rows 305-323, cols 10-205 (343 pixels)</t>
  </si>
  <si>
    <t>Row45_a515bd.jpg</t>
  </si>
  <si>
    <t>Red text at rows 481-499, cols 10-102 (338 pixels)</t>
  </si>
  <si>
    <t>Row46_175fae.jpg</t>
  </si>
  <si>
    <t>Red text at rows 604-623, cols 8-344 (418 pixels)</t>
  </si>
  <si>
    <t>Row47_a77ff7.jpg</t>
  </si>
  <si>
    <t>Row48_386f2e.jpg</t>
  </si>
  <si>
    <t>Red text at rows 604-623, cols 8-176 (376 pixels)</t>
  </si>
  <si>
    <t>Row4_635bb1.jpg</t>
  </si>
  <si>
    <t>Row50_048323.jpg</t>
  </si>
  <si>
    <t>Red text at rows 604-623, cols 8-350 (425 pixels)</t>
  </si>
  <si>
    <t>Row5_b26785.jpg</t>
  </si>
  <si>
    <t>Red text at rows 14-762, cols 10-335 (753 pixels)</t>
  </si>
  <si>
    <t>Row6_a1f228.jpg</t>
  </si>
  <si>
    <t>Red text at rows 604-623, cols 8-162 (375 pixels)</t>
  </si>
  <si>
    <t>Row7_19218a.jpg</t>
  </si>
  <si>
    <t>Red text at rows 14-762, cols 10-329 (742 pixels)</t>
  </si>
  <si>
    <t>Row8_f51e8f.jpg</t>
  </si>
  <si>
    <t>Red text at rows 446-463, cols 8-260 (423 pixels)</t>
  </si>
  <si>
    <t>Row9_a155ac.jpg</t>
  </si>
  <si>
    <t>Red text at rows 358-376, cols 8-102 (380 pixels)</t>
  </si>
  <si>
    <t>f:\uml\jpg\CLM092</t>
  </si>
  <si>
    <t>Row10_ad9904.jpg</t>
  </si>
  <si>
    <t>Red text at rows 604-623, cols 10-404 (433 pixels)</t>
  </si>
  <si>
    <t>Row11_00c63c.jpg</t>
  </si>
  <si>
    <t>Red text at rows 375-394, cols 10-152 (361 pixels)</t>
  </si>
  <si>
    <t>Row12_258106.jpg</t>
  </si>
  <si>
    <t>Red text at rows 604-623, cols 8-104 (358 pixels)</t>
  </si>
  <si>
    <t>Row13_109090.jpg</t>
  </si>
  <si>
    <t>Red text at rows 322-341, cols 8-302 (394 pixels)</t>
  </si>
  <si>
    <t>Row14_3689ed.jpg</t>
  </si>
  <si>
    <t>Red text at rows 604-623, cols 8-302 (411 pixels)</t>
  </si>
  <si>
    <t>Row15_3852e4.jpg</t>
  </si>
  <si>
    <t>Red text at rows 604-623, cols 8-122 (361 pixels)</t>
  </si>
  <si>
    <t>Row16_172612.jpg</t>
  </si>
  <si>
    <t>Red text at rows 604-623, cols 10-176 (376 pixels)</t>
  </si>
  <si>
    <t>Row17_a02529.jpg</t>
  </si>
  <si>
    <t>Red text at rows 604-623, cols 10-266 (402 pixels)</t>
  </si>
  <si>
    <t>Row18_f9e7b1.jpg</t>
  </si>
  <si>
    <t>Row19_202d8b.jpg</t>
  </si>
  <si>
    <t>Red text at rows 604-623, cols 8-242 (400 pixels)</t>
  </si>
  <si>
    <t>Row1_bd9801.jpg</t>
  </si>
  <si>
    <t>Red text at rows 287-306, cols 10-287 (370 pixels)</t>
  </si>
  <si>
    <t>Row20_459d2e.jpg</t>
  </si>
  <si>
    <t>Red text at rows 287-306, cols 10-293 (369 pixels)</t>
  </si>
  <si>
    <t>Row21_1cd371.jpg</t>
  </si>
  <si>
    <t>Red text at rows 287-306, cols 10-215 (368 pixels)</t>
  </si>
  <si>
    <t>Row22_f26898.jpg</t>
  </si>
  <si>
    <t>Red text at rows 269-287, cols 10-260 (371 pixels)</t>
  </si>
  <si>
    <t>Row23_79b9ca.jpg</t>
  </si>
  <si>
    <t>Red text at rows 287-306, cols 10-239 (371 pixels)</t>
  </si>
  <si>
    <t>Row24_2e5353.jpg</t>
  </si>
  <si>
    <t>Row25_0b36df.jpg</t>
  </si>
  <si>
    <t>Red text at rows 604-623, cols 8-374 (423 pixels)</t>
  </si>
  <si>
    <t>Row26_c72e54.jpg</t>
  </si>
  <si>
    <t>Red text at rows 604-623, cols 8-272 (393 pixels)</t>
  </si>
  <si>
    <t>Row27_eda856.jpg</t>
  </si>
  <si>
    <t>Red text at rows 604-623, cols 8-446 (446 pixels)</t>
  </si>
  <si>
    <t>Row28_13ad60.jpg</t>
  </si>
  <si>
    <t>Red text at rows 358-376, cols 8-404 (458 pixels)</t>
  </si>
  <si>
    <t>Row29_bada28.jpg</t>
  </si>
  <si>
    <t>Row2_2c78b9.jpg</t>
  </si>
  <si>
    <t>Red text at rows 604-623, cols 8-206 (383 pixels)</t>
  </si>
  <si>
    <t>Row30_291c4c.jpg</t>
  </si>
  <si>
    <t>Row31_583fd7.jpg</t>
  </si>
  <si>
    <t>Row32_cf2482.jpg</t>
  </si>
  <si>
    <t>Red text at rows 340-359, cols 8-308 (409 pixels)</t>
  </si>
  <si>
    <t>Row33_f63299.jpg</t>
  </si>
  <si>
    <t>Row34_57e5ac.jpg</t>
  </si>
  <si>
    <t>Row35_b7143e.jpg</t>
  </si>
  <si>
    <t>Red text at rows 604-623, cols 8-116 (365 pixels)</t>
  </si>
  <si>
    <t>Row36_0d86f7.jpg</t>
  </si>
  <si>
    <t>Red text at rows 604-623, cols 8-278 (408 pixels)</t>
  </si>
  <si>
    <t>Row37_9dac6a.jpg</t>
  </si>
  <si>
    <t>Row38_82f648.jpg</t>
  </si>
  <si>
    <t>Red text at rows 269-287, cols 10-113 (367 pixels)</t>
  </si>
  <si>
    <t>Row39_c1facd.jpg</t>
  </si>
  <si>
    <t>Red text at rows 322-341, cols 10-308 (400 pixels)</t>
  </si>
  <si>
    <t>Row3_e00544.jpg</t>
  </si>
  <si>
    <t>Red text at rows 322-341, cols 8-224 (382 pixels)</t>
  </si>
  <si>
    <t>Row40_2771fc.jpg</t>
  </si>
  <si>
    <t>Red text at rows 305-323, cols 10-102 (340 pixels)</t>
  </si>
  <si>
    <t>Row41_f21884.jpg</t>
  </si>
  <si>
    <t>Red text at rows 569-587, cols 10-140 (340 pixels)</t>
  </si>
  <si>
    <t>Row42_3524dd.jpg</t>
  </si>
  <si>
    <t>Row43_c49afb.jpg</t>
  </si>
  <si>
    <t>Row44_713023.jpg</t>
  </si>
  <si>
    <t>Red text at rows 604-623, cols 8-272 (406 pixels)</t>
  </si>
  <si>
    <t>Row45_12eb79.jpg</t>
  </si>
  <si>
    <t>Red text at rows 604-623, cols 8-200 (379 pixels)</t>
  </si>
  <si>
    <t>Row46_30d8b5.jpg</t>
  </si>
  <si>
    <t>Red text at rows 287-306, cols 10-125 (361 pixels)</t>
  </si>
  <si>
    <t>Row47_6568d7.jpg</t>
  </si>
  <si>
    <t>Red text at rows 375-394, cols 10-167 (367 pixels)</t>
  </si>
  <si>
    <t>Row48_65cfa1.jpg</t>
  </si>
  <si>
    <t>Red text at rows 604-623, cols 8-200 (378 pixels)</t>
  </si>
  <si>
    <t>Row49_704f0c.jpg</t>
  </si>
  <si>
    <t>Red text at rows 604-623, cols 10-242 (395 pixels)</t>
  </si>
  <si>
    <t>Row4_134529.jpg</t>
  </si>
  <si>
    <t>Row50_9a04ce.jpg</t>
  </si>
  <si>
    <t>Red text at rows 604-623, cols 8-392 (431 pixels)</t>
  </si>
  <si>
    <t>Row5_91f132.jpg</t>
  </si>
  <si>
    <t>Red text at rows 340-359, cols 8-308 (401 pixels)</t>
  </si>
  <si>
    <t>Row6_609501.jpg</t>
  </si>
  <si>
    <t>Red text at rows 604-623, cols 8-242 (397 pixels)</t>
  </si>
  <si>
    <t>Row7_aefc60.jpg</t>
  </si>
  <si>
    <t>Red text at rows 14-568, cols 10-116 (701 pixels)</t>
  </si>
  <si>
    <t>Row8_5122b3.jpg</t>
  </si>
  <si>
    <t>Red text at rows 358-376, cols 8-218 (411 pixels)</t>
  </si>
  <si>
    <t>Row9_397e01.jpg</t>
  </si>
  <si>
    <t>f:\uml\jpg\CLM093</t>
  </si>
  <si>
    <t>Row10_771335.jpg</t>
  </si>
  <si>
    <t>Red text at rows 604-623, cols 8-302 (408 pixels)</t>
  </si>
  <si>
    <t>Row11_ffdb9d.jpg</t>
  </si>
  <si>
    <t>Red text at rows 340-359, cols 10-170 (373 pixels)</t>
  </si>
  <si>
    <t>Row12_b5ac89.jpg</t>
  </si>
  <si>
    <t>Red text at rows 604-623, cols 8-284 (408 pixels)</t>
  </si>
  <si>
    <t>Row13_f3bb5a.jpg</t>
  </si>
  <si>
    <t>Red text at rows 322-341, cols 8-272 (393 pixels)</t>
  </si>
  <si>
    <t>Row14_9b9a17.jpg</t>
  </si>
  <si>
    <t>Row15_ba1ca7.jpg</t>
  </si>
  <si>
    <t>Red text at rows 14-480, cols 10-203 (708 pixels)</t>
  </si>
  <si>
    <t>Row16_366e50.jpg</t>
  </si>
  <si>
    <t>Red text at rows 14-762, cols 10-233 (740 pixels)</t>
  </si>
  <si>
    <t>Row17_cfd854.jpg</t>
  </si>
  <si>
    <t>Red text at rows 604-623, cols 8-368 (430 pixels)</t>
  </si>
  <si>
    <t>Row18_5ea4c1.jpg</t>
  </si>
  <si>
    <t>Row19_ef2014.jpg</t>
  </si>
  <si>
    <t>Red text at rows 604-623, cols 8-158 (375 pixels)</t>
  </si>
  <si>
    <t>Row1_b8f69e.jpg</t>
  </si>
  <si>
    <t>Row20_21cda5.jpg</t>
  </si>
  <si>
    <t>Red text at rows 305-323, cols 10-611 (350 pixels)</t>
  </si>
  <si>
    <t>Long error message or code line with red highlighting</t>
  </si>
  <si>
    <t>Row21_fc7446.jpg</t>
  </si>
  <si>
    <t>Row22_2c3b9a.jpg</t>
  </si>
  <si>
    <t>Red text at rows 604-623, cols 8-116 (362 pixels)</t>
  </si>
  <si>
    <t>Row23_5f77df.jpg</t>
  </si>
  <si>
    <t>Red text at rows 604-623, cols 8-338 (422 pixels)</t>
  </si>
  <si>
    <t>Row24_01b8dc.jpg</t>
  </si>
  <si>
    <t>Red text at rows 604-623, cols 8-386 (429 pixels)</t>
  </si>
  <si>
    <t>Row25_af30ba.jpg</t>
  </si>
  <si>
    <t>Red text at rows 322-341, cols 8-278 (403 pixels)</t>
  </si>
  <si>
    <t>Row26_f35db7.jpg</t>
  </si>
  <si>
    <t>Row27_64b4ec.jpg</t>
  </si>
  <si>
    <t>Red text at rows 604-623, cols 10-284 (405 pixels)</t>
  </si>
  <si>
    <t>Row28_288ea6.jpg</t>
  </si>
  <si>
    <t>Red text at rows 604-623, cols 8-368 (426 pixels)</t>
  </si>
  <si>
    <t>Row29_526262.jpg</t>
  </si>
  <si>
    <t>Row2_f5cb16.jpg</t>
  </si>
  <si>
    <t>Red text at rows 604-623, cols 10-278 (404 pixels)</t>
  </si>
  <si>
    <t>Row30_10fbe5.jpg</t>
  </si>
  <si>
    <t>Red text at rows 604-623, cols 8-266 (390 pixels)</t>
  </si>
  <si>
    <t>Row31_fb296a.jpg</t>
  </si>
  <si>
    <t>Row32_717555.jpg</t>
  </si>
  <si>
    <t>Row33_ec5048.jpg</t>
  </si>
  <si>
    <t>Red text at rows 287-306, cols 10-135 (365 pixels)</t>
  </si>
  <si>
    <t>Row34_9736af.jpg</t>
  </si>
  <si>
    <t>Row35_03285d.jpg</t>
  </si>
  <si>
    <t>Red text at rows 604-623, cols 8-146 (368 pixels)</t>
  </si>
  <si>
    <t>Row36_78d450.jpg</t>
  </si>
  <si>
    <t>Red text at rows 14-762, cols 10-107 (733 pixels)</t>
  </si>
  <si>
    <t>Row37_88a982.jpg</t>
  </si>
  <si>
    <t>Row38_3911b1.jpg</t>
  </si>
  <si>
    <t>Red text at rows 322-341, cols 10-314 (412 pixels)</t>
  </si>
  <si>
    <t>Row39_8c59bc.jpg</t>
  </si>
  <si>
    <t>Red text at rows 604-623, cols 8-230 (392 pixels)</t>
  </si>
  <si>
    <t>Row3_b84fb2.jpg</t>
  </si>
  <si>
    <t>Row40_8ae100.jpg</t>
  </si>
  <si>
    <t>Red text at rows 428-447, cols 10-237 (390 pixels)</t>
  </si>
  <si>
    <t>Row41_ec9cdf.jpg</t>
  </si>
  <si>
    <t>Row42_e077bd.jpg</t>
  </si>
  <si>
    <t>Row43_f7775a.jpg</t>
  </si>
  <si>
    <t>Row44_eb220c.jpg</t>
  </si>
  <si>
    <t>Red text at rows 322-341, cols 8-122 (362 pixels)</t>
  </si>
  <si>
    <t>Row45_6692f7.jpg</t>
  </si>
  <si>
    <t>Red text at rows 604-623, cols 8-128 (365 pixels)</t>
  </si>
  <si>
    <t>Row46_4eedea.jpg</t>
  </si>
  <si>
    <t>Red text at rows 375-394, cols 10-125 (363 pixels)</t>
  </si>
  <si>
    <t>Row47_4540ae.jpg</t>
  </si>
  <si>
    <t>Red text at rows 375-394, cols 8-179 (365 pixels)</t>
  </si>
  <si>
    <t>Row48_09421b.jpg</t>
  </si>
  <si>
    <t>Row49_944139.jpg</t>
  </si>
  <si>
    <t>Row4_8d50e7.jpg</t>
  </si>
  <si>
    <t>Red text at rows 604-623, cols 8-224 (381 pixels)</t>
  </si>
  <si>
    <t>Row50_1b81f6.jpg</t>
  </si>
  <si>
    <t>Red text at rows 604-623, cols 10-215 (380 pixels)</t>
  </si>
  <si>
    <t>Row5_430ee8.jpg</t>
  </si>
  <si>
    <t>Red text at rows 604-623, cols 10-284 (407 pixels)</t>
  </si>
  <si>
    <t>Row6_e1d80d.jpg</t>
  </si>
  <si>
    <t>Red text at rows 604-623, cols 8-218 (392 pixels)</t>
  </si>
  <si>
    <t>Row7_349133.jpg</t>
  </si>
  <si>
    <t>Red text at rows 14-726, cols 8-278 (767 pixels)</t>
  </si>
  <si>
    <t>Row8_eadd5c.jpg</t>
  </si>
  <si>
    <t>Red text at rows 604-623, cols 8-350 (427 pixels)</t>
  </si>
  <si>
    <t>Row9_9067eb.jpg</t>
  </si>
  <si>
    <t>f:\uml\jpg\DPM001</t>
  </si>
  <si>
    <t>Row11_1c59a7.jpg</t>
  </si>
  <si>
    <t>Red text at rows 375-394, cols 10-102 (358 pixels)</t>
  </si>
  <si>
    <t>Row12_e4d377.jpg</t>
  </si>
  <si>
    <t>Red text at rows 287-306, cols 10-128 (364 pixels)</t>
  </si>
  <si>
    <t>Row15_266d8c.jpg</t>
  </si>
  <si>
    <t>Red text at rows 14-513, cols 8-299 (727 pixels)</t>
  </si>
  <si>
    <t>Row16_d34b01.jpg</t>
  </si>
  <si>
    <t>Red text at rows 14-444, cols 10-102 (715 pixels)</t>
  </si>
  <si>
    <t>Row17_26df0b.jpg</t>
  </si>
  <si>
    <t>Red text at rows 269-287, cols 10-102 (363 pixels)</t>
  </si>
  <si>
    <t>Row19_9d9b5d.jpg</t>
  </si>
  <si>
    <t>Red text at rows 217-235, cols 10-179 (344 pixels)</t>
  </si>
  <si>
    <t>Row1_48ac91.jpg</t>
  </si>
  <si>
    <t>Red text at rows 234-253, cols 8-182 (381 pixels)</t>
  </si>
  <si>
    <t>Row20_b05cef.jpg</t>
  </si>
  <si>
    <t>Red text at rows 287-306, cols 10-245 (372 pixels)</t>
  </si>
  <si>
    <t>Row22_2550ef.jpg</t>
  </si>
  <si>
    <t>Red text at rows 534-552, cols 8-239 (422 pixels)</t>
  </si>
  <si>
    <t>Row23_7e9b66.jpg</t>
  </si>
  <si>
    <t>Red text at rows 199-218, cols 10-102 (361 pixels)</t>
  </si>
  <si>
    <t>Row24_eec70a.jpg</t>
  </si>
  <si>
    <t>Red text at rows 269-287, cols 10-107 (363 pixels)</t>
  </si>
  <si>
    <t>Row25_6e1e49.jpg</t>
  </si>
  <si>
    <t>Red text at rows 200-218, cols 10-102 (360 pixels)</t>
  </si>
  <si>
    <t>Row27_1f8740.jpg</t>
  </si>
  <si>
    <t>Red text at rows 287-306, cols 10-102 (360 pixels)</t>
  </si>
  <si>
    <t>Row29_46bb9a.jpg</t>
  </si>
  <si>
    <t>Red text at rows 14-370, cols 8-418 (490 pixels)</t>
  </si>
  <si>
    <t>Row2_0b366b.jpg</t>
  </si>
  <si>
    <t>Red text at rows 586-605, cols 8-102 (342 pixels)</t>
  </si>
  <si>
    <t>Row31_71d7c4.jpg</t>
  </si>
  <si>
    <t>Red text at rows 287-306, cols 10-155 (365 pixels)</t>
  </si>
  <si>
    <t>Row32_bd8661.jpg</t>
  </si>
  <si>
    <t>Red text at rows 287-306, cols 10-102 (364 pixels)</t>
  </si>
  <si>
    <t>Row34_0d6bb2.jpg</t>
  </si>
  <si>
    <t>Red text at rows 340-359, cols 7-266 (403 pixels)</t>
  </si>
  <si>
    <t>Row35_5a81a2.jpg</t>
  </si>
  <si>
    <t>Red text at rows 200-218, cols 10-102 (358 pixels)</t>
  </si>
  <si>
    <t>Row36_b4ea12.jpg</t>
  </si>
  <si>
    <t>Red text at rows 14-586, cols 10-102 (727 pixels)</t>
  </si>
  <si>
    <t>Row40_1b50f4.jpg</t>
  </si>
  <si>
    <t>Red text at rows 217-235, cols 10-179 (340 pixels)</t>
  </si>
  <si>
    <t>Row41_c9eafa.jpg</t>
  </si>
  <si>
    <t>Red text at rows 657-675, cols 10-102 (336 pixels)</t>
  </si>
  <si>
    <t>Row42_f3eea9.jpg</t>
  </si>
  <si>
    <t>Red text at rows 414-433, cols 8-158 (374 pixels)</t>
  </si>
  <si>
    <t>Row43_d3427d.jpg</t>
  </si>
  <si>
    <t>Red text at rows 340-359, cols 10-464 (446 pixels)</t>
  </si>
  <si>
    <t>Row44_58f62d.jpg</t>
  </si>
  <si>
    <t>Row45_2fc5d7.jpg</t>
  </si>
  <si>
    <t>Red text at rows 234-253, cols 8-314 (413 pixels)</t>
  </si>
  <si>
    <t>Row46_d4d93e.jpg</t>
  </si>
  <si>
    <t>Red text at rows 287-306, cols 10-102 (363 pixels)</t>
  </si>
  <si>
    <t>Row48_29e489.jpg</t>
  </si>
  <si>
    <t>Red text at rows 287-306, cols 10-290 (375 pixels)</t>
  </si>
  <si>
    <t>Row49_cf6985.jpg</t>
  </si>
  <si>
    <t>Row4_4495a5.jpg</t>
  </si>
  <si>
    <t>Red text at rows 358-376, cols 8-249 (417 pixels)</t>
  </si>
  <si>
    <t>Row50_76fdff.jpg</t>
  </si>
  <si>
    <t>Red text at rows 287-306, cols 10-146 (365 pixels)</t>
  </si>
  <si>
    <t>Row5_4bb74d.jpg</t>
  </si>
  <si>
    <t>Red text at rows 604-623, cols 8-140 (373 pixels)</t>
  </si>
  <si>
    <t>Row6_883767.jpg</t>
  </si>
  <si>
    <t>Red text at rows 305-323, cols 10-102 (335 pixels)</t>
  </si>
  <si>
    <t>f:\uml\jpg\DPM002</t>
  </si>
  <si>
    <t>Row10_ae2b50.jpg</t>
  </si>
  <si>
    <t>Red text at rows 446-463, cols 8-102 (364 pixels)</t>
  </si>
  <si>
    <t>Row12_a84881.jpg</t>
  </si>
  <si>
    <t>Row14_7f2a54.jpg</t>
  </si>
  <si>
    <t>Red text at rows 305-323, cols 10-102 (336 pixels)</t>
  </si>
  <si>
    <t>Row15_91e065.jpg</t>
  </si>
  <si>
    <t>Red text at rows 14-462, cols 8-203 (776 pixels)</t>
  </si>
  <si>
    <t>Row16_d4b94b.jpg</t>
  </si>
  <si>
    <t>Row17_3d33bc.jpg</t>
  </si>
  <si>
    <t>Row19_430182.jpg</t>
  </si>
  <si>
    <t>Red text at rows 394-411, cols 10-102 (335 pixels)</t>
  </si>
  <si>
    <t>Row1_adf6d1.jpg</t>
  </si>
  <si>
    <t>Red text at rows 464-482, cols 10-102 (360 pixels)</t>
  </si>
  <si>
    <t>Row21_a423c6.jpg</t>
  </si>
  <si>
    <t>Red text at rows 755-767, cols 10-101 (333 pixels)</t>
  </si>
  <si>
    <t>Row24_60316c.jpg</t>
  </si>
  <si>
    <t>Red text at rows 287-306, cols 10-329 (373 pixels)</t>
  </si>
  <si>
    <t>Row25_b396a4.jpg</t>
  </si>
  <si>
    <t>Red text at rows 199-218, cols 10-221 (368 pixels)</t>
  </si>
  <si>
    <t>Row26_da3515.jpg</t>
  </si>
  <si>
    <t>Red text at rows 604-623, cols 8-254 (395 pixels)</t>
  </si>
  <si>
    <t>Row27_917a2a.jpg</t>
  </si>
  <si>
    <t>Red text at rows 200-218, cols 10-134 (458 pixels)</t>
  </si>
  <si>
    <t>Row29_67b15b.jpg</t>
  </si>
  <si>
    <t>Row2_1d75e2.jpg</t>
  </si>
  <si>
    <t>Red text at rows 287-306, cols 10-102 (365 pixels)</t>
  </si>
  <si>
    <t>Row31_8ddf58.jpg</t>
  </si>
  <si>
    <t>Red text at rows 269-287, cols 10-152 (368 pixels)</t>
  </si>
  <si>
    <t>Row32_854d44.jpg</t>
  </si>
  <si>
    <t>Red text at rows 534-552, cols 8-224 (414 pixels)</t>
  </si>
  <si>
    <t>Row33_4158e8.jpg</t>
  </si>
  <si>
    <t>Red text at rows 815-834, cols 10-167 (361 pixels)</t>
  </si>
  <si>
    <t>Row34_af071d.jpg</t>
  </si>
  <si>
    <t>Red text at rows 463-482, cols 10-242 (365 pixels)</t>
  </si>
  <si>
    <t>Row35_0c87e5.jpg</t>
  </si>
  <si>
    <t>Red text at rows 269-287, cols 10-171 (369 pixels)</t>
  </si>
  <si>
    <t>Row36_f57f2d.jpg</t>
  </si>
  <si>
    <t>Red text at rows 14-568, cols 10-102 (697 pixels)</t>
  </si>
  <si>
    <t>Row37_eca301.jpg</t>
  </si>
  <si>
    <t>Red text at rows 14-638, cols 8-102 (761 pixels)</t>
  </si>
  <si>
    <t>Row38_6ed026.jpg</t>
  </si>
  <si>
    <t>Red text at rows 269-287, cols 10-284 (375 pixels)</t>
  </si>
  <si>
    <t>Row39_b32bec.jpg</t>
  </si>
  <si>
    <t>Red text at rows 604-623, cols 8-125 (364 pixels)</t>
  </si>
  <si>
    <t>Row40_611b5a.jpg</t>
  </si>
  <si>
    <t>Row42_b8a157.jpg</t>
  </si>
  <si>
    <t>Red text at rows 450-468, cols 8-278 (417 pixels)</t>
  </si>
  <si>
    <t>Row43_2add69.jpg</t>
  </si>
  <si>
    <t>Row44_6e813e.jpg</t>
  </si>
  <si>
    <t>Row45_99b388.jpg</t>
  </si>
  <si>
    <t>Row46_0f2f7e.jpg</t>
  </si>
  <si>
    <t>Row47_7f34cb.jpg</t>
  </si>
  <si>
    <t>Red text at rows 604-623, cols 8-101 (340 pixels)</t>
  </si>
  <si>
    <t>Row48_9d7f45.jpg</t>
  </si>
  <si>
    <t>Red text at rows 815-834, cols 10-102 (362 pixels)</t>
  </si>
  <si>
    <t>Row49_185d06.jpg</t>
  </si>
  <si>
    <t>Row4_d8d9bc.jpg</t>
  </si>
  <si>
    <t>Red text at rows 410-429, cols 8-102 (337 pixels)</t>
  </si>
  <si>
    <t>Row50_30d7c7.jpg</t>
  </si>
  <si>
    <t>Red text at rows 269-287, cols 10-152 (371 pixels)</t>
  </si>
  <si>
    <t>Row5_3ad463.jpg</t>
  </si>
  <si>
    <t>Red text at rows 410-429, cols 8-164 (363 pixels)</t>
  </si>
  <si>
    <t>f:\uml\jpg\DPM003</t>
  </si>
  <si>
    <t>Row10_75d0ab.jpg</t>
  </si>
  <si>
    <t>Red text at rows 692-711, cols 8-296 (404 pixels)</t>
  </si>
  <si>
    <t>Row13_fda087.jpg</t>
  </si>
  <si>
    <t>Red text at rows 639-658, cols 10-203 (363 pixels)</t>
  </si>
  <si>
    <t>Row16_4ec0ea.jpg</t>
  </si>
  <si>
    <t>Red text at rows 14-426, cols 8-102 (694 pixels)</t>
  </si>
  <si>
    <t>Row1_7d5bb6.jpg</t>
  </si>
  <si>
    <t>Red text at rows 481-499, cols 10-102 (336 pixels)</t>
  </si>
  <si>
    <t>Row24_77b733.jpg</t>
  </si>
  <si>
    <t>Red text at rows 604-623, cols 8-208 (385 pixels)</t>
  </si>
  <si>
    <t>Row25_6b6c9e.jpg</t>
  </si>
  <si>
    <t>Red text at rows 358-376, cols 8-332 (449 pixels)</t>
  </si>
  <si>
    <t>Row26_4120e1.jpg</t>
  </si>
  <si>
    <t>Red text at rows 269-287, cols 10-188 (373 pixels)</t>
  </si>
  <si>
    <t>Row28_999e63.jpg</t>
  </si>
  <si>
    <t>Red text at rows 498-517, cols 8-102 (345 pixels)</t>
  </si>
  <si>
    <t>Row29_3af9cb.jpg</t>
  </si>
  <si>
    <t>Red text at rows 604-623, cols 8-248 (395 pixels)</t>
  </si>
  <si>
    <t>Row2_f9dfda.jpg</t>
  </si>
  <si>
    <t>Red text at rows 428-447, cols 8-101 (345 pixels)</t>
  </si>
  <si>
    <t>Row31_c29abb.jpg</t>
  </si>
  <si>
    <t>Row32_8caa32.jpg</t>
  </si>
  <si>
    <t>Row34_914f2b.jpg</t>
  </si>
  <si>
    <t>Red text at rows 305-323, cols 10-227 (339 pixels)</t>
  </si>
  <si>
    <t>Row35_5e33da.jpg</t>
  </si>
  <si>
    <t>Red text at rows 399-411, cols 10-102 (333 pixels)</t>
  </si>
  <si>
    <t>Row36_de8b45.jpg</t>
  </si>
  <si>
    <t>Red text at rows 14-550, cols 8-101 (740 pixels)</t>
  </si>
  <si>
    <t>Row37_7fccac.jpg</t>
  </si>
  <si>
    <t>Red text at rows 14-444, cols 8-200 (743 pixels)</t>
  </si>
  <si>
    <t>Row38_b82129.jpg</t>
  </si>
  <si>
    <t>Red text at rows 481-499, cols 10-227 (344 pixels)</t>
  </si>
  <si>
    <t>Row39_c95bfd.jpg</t>
  </si>
  <si>
    <t>Red text at rows 14-762, cols 10-206 (738 pixels)</t>
  </si>
  <si>
    <t>Row40_aef991.jpg</t>
  </si>
  <si>
    <t>Row41_209abe.jpg</t>
  </si>
  <si>
    <t>Red text at rows 218-235, cols 10-102 (336 pixels)</t>
  </si>
  <si>
    <t>Row42_917192.jpg</t>
  </si>
  <si>
    <t>Red text at rows 750-764, cols 10-102 (333 pixels)</t>
  </si>
  <si>
    <t>Row43_9e9283.jpg</t>
  </si>
  <si>
    <t>Red text at rows 340-359, cols 10-102 (342 pixels)</t>
  </si>
  <si>
    <t>Row45_66bb5c.jpg</t>
  </si>
  <si>
    <t>Red text at rows 358-376, cols 8-188 (404 pixels)</t>
  </si>
  <si>
    <t>Row46_caa443.jpg</t>
  </si>
  <si>
    <t>Row47_d08ef7.jpg</t>
  </si>
  <si>
    <t>Red text at rows 188-200, cols 10-102 (357 pixels)</t>
  </si>
  <si>
    <t>Row48_376f22.jpg</t>
  </si>
  <si>
    <t>Red text at rows 340-359, cols 10-377 (431 pixels)</t>
  </si>
  <si>
    <t>Row49_1a5bf4.jpg</t>
  </si>
  <si>
    <t>Red text at rows 604-620, cols 8-102 (349 pixels)</t>
  </si>
  <si>
    <t>Row4_02cc2f.jpg</t>
  </si>
  <si>
    <t>Row5_755b19.jpg</t>
  </si>
  <si>
    <t>Red text at rows 206-218, cols 10-102 (357 pixels)</t>
  </si>
  <si>
    <t>f:\uml\jpg\DPM051</t>
  </si>
  <si>
    <t>Row12_6fa3ad.jpg</t>
  </si>
  <si>
    <t>Red text at rows 252-270, cols 8-102 (367 pixels)</t>
  </si>
  <si>
    <t>Row13_8c2068.jpg</t>
  </si>
  <si>
    <t>Red text at rows 217-235, cols 10-102 (337 pixels)</t>
  </si>
  <si>
    <t>Row14_584345.jpg</t>
  </si>
  <si>
    <t>Red text at rows 534-552, cols 8-102 (367 pixels)</t>
  </si>
  <si>
    <t>Row15_2fcfb0.jpg</t>
  </si>
  <si>
    <t>Red text at rows 14-744, cols 8-255 (712 pixels)</t>
  </si>
  <si>
    <t>Row16_e4e197.jpg</t>
  </si>
  <si>
    <t>Red text at rows 14-374, cols 8-134 (835 pixels)</t>
  </si>
  <si>
    <t>Row19_6a4a69.jpg</t>
  </si>
  <si>
    <t>Row1_afd0de.jpg</t>
  </si>
  <si>
    <t>Row24_701ba1.jpg</t>
  </si>
  <si>
    <t>Row25_0ce55c.jpg</t>
  </si>
  <si>
    <t>Row26_c929d0.jpg</t>
  </si>
  <si>
    <t>Red text at rows 604-623, cols 8-194 (379 pixels)</t>
  </si>
  <si>
    <t>Row27_f9a66e.jpg</t>
  </si>
  <si>
    <t>Red text at rows 217-235, cols 10-134 (436 pixels)</t>
  </si>
  <si>
    <t>Row28_56c4f0.jpg</t>
  </si>
  <si>
    <t>Red text at rows 604-623, cols 8-321 (408 pixels)</t>
  </si>
  <si>
    <t>Row31_5d902d.jpg</t>
  </si>
  <si>
    <t>Row32_536e19.jpg</t>
  </si>
  <si>
    <t>Red text at rows 639-658, cols 10-293 (366 pixels)</t>
  </si>
  <si>
    <t>Row35_24b75d.jpg</t>
  </si>
  <si>
    <t>Row36_8e656e.jpg</t>
  </si>
  <si>
    <t>Red text at rows 14-568, cols 10-308 (716 pixels)</t>
  </si>
  <si>
    <t>Row37_df3577.jpg</t>
  </si>
  <si>
    <t>Red text at rows 14-674, cols 10-102 (741 pixels)</t>
  </si>
  <si>
    <t>Row38_19d780.jpg</t>
  </si>
  <si>
    <t>Row39_b5600d.jpg</t>
  </si>
  <si>
    <t>Red text at rows 428-447, cols 8-440 (439 pixels)</t>
  </si>
  <si>
    <t>Row40_62532d.jpg</t>
  </si>
  <si>
    <t>Row41_2fbd85.jpg</t>
  </si>
  <si>
    <t>Red text at rows 199-218, cols 10-209 (369 pixels)</t>
  </si>
  <si>
    <t>Row42_d485c8.jpg</t>
  </si>
  <si>
    <t>Red text at rows 379-398, cols 10-284 (370 pixels)</t>
  </si>
  <si>
    <t>Row43_960448.jpg</t>
  </si>
  <si>
    <t>Red text at rows 446-463, cols 8-102 (368 pixels)</t>
  </si>
  <si>
    <t>Row44_146e52.jpg</t>
  </si>
  <si>
    <t>Red text at rows 376-394, cols 10-102 (359 pixels)</t>
  </si>
  <si>
    <t>Row45_93f683.jpg</t>
  </si>
  <si>
    <t>Red text at rows 217-235, cols 10-203 (344 pixels)</t>
  </si>
  <si>
    <t>Row46_c1078e.jpg</t>
  </si>
  <si>
    <t>Row47_7896dd.jpg</t>
  </si>
  <si>
    <t>Row48_20cccd.jpg</t>
  </si>
  <si>
    <t>Red text at rows 446-463, cols 8-447 (467 pixels)</t>
  </si>
  <si>
    <t>Row49_74c638.jpg</t>
  </si>
  <si>
    <t>Red text at rows 516-535, cols 7-356 (431 pixels)</t>
  </si>
  <si>
    <t>Row4_1946c3.jpg</t>
  </si>
  <si>
    <t>Row50_bdb196.jpg</t>
  </si>
  <si>
    <t>Red text at rows 393-411, cols 10-239 (341 pixels)</t>
  </si>
  <si>
    <t>Row5_42949a.jpg</t>
  </si>
  <si>
    <t>Red text at rows 199-218, cols 10-194 (368 pixels)</t>
  </si>
  <si>
    <t>f:\uml\jpg\DPM052</t>
  </si>
  <si>
    <t>Row12_4d807e.jpg</t>
  </si>
  <si>
    <t>Red text at rows 604-623, cols 8-206 (389 pixels)</t>
  </si>
  <si>
    <t>Row13_870bee.jpg</t>
  </si>
  <si>
    <t>Row15_7714c2.jpg</t>
  </si>
  <si>
    <t>Red text at rows 14-480, cols 10-102 (701 pixels)</t>
  </si>
  <si>
    <t>Row19_99e2c8.jpg</t>
  </si>
  <si>
    <t>Row20_7d4380.jpg</t>
  </si>
  <si>
    <t>Red text at rows 234-253, cols 8-116 (356 pixels)</t>
  </si>
  <si>
    <t>Row23_3eb6ee.jpg</t>
  </si>
  <si>
    <t>Row24_e6094b.jpg</t>
  </si>
  <si>
    <t>Red text at rows 252-270, cols 8-113 (381 pixels)</t>
  </si>
  <si>
    <t>Row25_6d8f39.jpg</t>
  </si>
  <si>
    <t>Red text at rows 217-235, cols 10-242 (345 pixels)</t>
  </si>
  <si>
    <t>Row28_d61915.jpg</t>
  </si>
  <si>
    <t>Red text at rows 217-235, cols 10-251 (347 pixels)</t>
  </si>
  <si>
    <t>Row29_37849d.jpg</t>
  </si>
  <si>
    <t>Red text at rows 287-306, cols 10-119 (367 pixels)</t>
  </si>
  <si>
    <t>Row2_e80321.jpg</t>
  </si>
  <si>
    <t>Row30_39c49c.jpg</t>
  </si>
  <si>
    <t>Red text at rows 358-376, cols 8-368 (440 pixels)</t>
  </si>
  <si>
    <t>Row31_424df2.jpg</t>
  </si>
  <si>
    <t>Red text at rows 358-376, cols 8-140 (388 pixels)</t>
  </si>
  <si>
    <t>Row32_ddccdc.jpg</t>
  </si>
  <si>
    <t>Red text at rows 287-306, cols 10-155 (361 pixels)</t>
  </si>
  <si>
    <t>Row34_ff4786.jpg</t>
  </si>
  <si>
    <t>Red text at rows 269-287, cols 10-191 (366 pixels)</t>
  </si>
  <si>
    <t>Row36_5f7518.jpg</t>
  </si>
  <si>
    <t>Red text at rows 14-568, cols 10-344 (716 pixels)</t>
  </si>
  <si>
    <t>Row37_afab14.jpg</t>
  </si>
  <si>
    <t>Red text at rows 14-513, cols 8-416 (735 pixels)</t>
  </si>
  <si>
    <t>Row39_8903ea.jpg</t>
  </si>
  <si>
    <t>Row40_d1af19.jpg</t>
  </si>
  <si>
    <t>Red text at rows 393-411, cols 10-227 (352 pixels)</t>
  </si>
  <si>
    <t>Row41_f47122.jpg</t>
  </si>
  <si>
    <t>Red text at rows 322-341, cols 8-146 (365 pixels)</t>
  </si>
  <si>
    <t>Row42_52aeaf.jpg</t>
  </si>
  <si>
    <t>Red text at rows 432-451, cols 8-102 (349 pixels)</t>
  </si>
  <si>
    <t>Row43_5e9f3c.jpg</t>
  </si>
  <si>
    <t>Red text at rows 358-376, cols 8-102 (367 pixels)</t>
  </si>
  <si>
    <t>Row44_b2fa9f.jpg</t>
  </si>
  <si>
    <t>Red text at rows 340-359, cols 10-158 (372 pixels)</t>
  </si>
  <si>
    <t>Row46_e25a37.jpg</t>
  </si>
  <si>
    <t>Row47_e9c0f8.jpg</t>
  </si>
  <si>
    <t>Red text at rows 217-235, cols 10-170 (340 pixels)</t>
  </si>
  <si>
    <t>Row48_560f31.jpg</t>
  </si>
  <si>
    <t>Red text at rows 375-394, cols 10-347 (372 pixels)</t>
  </si>
  <si>
    <t>Row49_bcf8a1.jpg</t>
  </si>
  <si>
    <t>Red text at rows 604-623, cols 8-158 (374 pixels)</t>
  </si>
  <si>
    <t>Row4_b9740e.jpg</t>
  </si>
  <si>
    <t>Red text at rows 287-306, cols 10-149 (366 pixels)</t>
  </si>
  <si>
    <t>Row50_338007.jpg</t>
  </si>
  <si>
    <t>Row5_8e0272.jpg</t>
  </si>
  <si>
    <t>Red text at rows 410-429, cols 8-102 (342 pixels)</t>
  </si>
  <si>
    <t>Row6_b809b3.jpg</t>
  </si>
  <si>
    <t>f:\uml\jpg\DPM053</t>
  </si>
  <si>
    <t>Row12_defe24.jpg</t>
  </si>
  <si>
    <t>Red text at rows 322-341, cols 8-152 (366 pixels)</t>
  </si>
  <si>
    <t>Row13_4ad575.jpg</t>
  </si>
  <si>
    <t>Red text at rows 780-799, cols 8-202 (379 pixels)</t>
  </si>
  <si>
    <t>Row19_c24c97.jpg</t>
  </si>
  <si>
    <t>Red text at rows 428-447, cols 8-101 (348 pixels)</t>
  </si>
  <si>
    <t>Row1_6b3518.jpg</t>
  </si>
  <si>
    <t>Red text at rows 270-287, cols 10-102 (358 pixels)</t>
  </si>
  <si>
    <t>Row20_fa0a78.jpg</t>
  </si>
  <si>
    <t>Red text at rows 181-200, cols 10-191 (366 pixels)</t>
  </si>
  <si>
    <t>Row23_86506a.jpg</t>
  </si>
  <si>
    <t>Red text at rows 199-218, cols 10-102 (364 pixels)</t>
  </si>
  <si>
    <t>Row24_63a8c0.jpg</t>
  </si>
  <si>
    <t>Red text at rows 305-323, cols 10-301 (342 pixels)</t>
  </si>
  <si>
    <t>Row25_c40f9a.jpg</t>
  </si>
  <si>
    <t>Row26_861c6b.jpg</t>
  </si>
  <si>
    <t>Row29_18b8d6.jpg</t>
  </si>
  <si>
    <t>Row2_d1dadf.jpg</t>
  </si>
  <si>
    <t>Red text at rows 269-287, cols 10-102 (364 pixels)</t>
  </si>
  <si>
    <t>Row31_498d4e.jpg</t>
  </si>
  <si>
    <t>Red text at rows 639-658, cols 8-102 (362 pixels)</t>
  </si>
  <si>
    <t>Row32_de4d43.jpg</t>
  </si>
  <si>
    <t>Red text at rows 534-552, cols 8-205 (412 pixels)</t>
  </si>
  <si>
    <t>Row33_b2c1ab.jpg</t>
  </si>
  <si>
    <t>Red text at rows 798-815, cols 8-251 (419 pixels)</t>
  </si>
  <si>
    <t>Row36_52f36f.jpg</t>
  </si>
  <si>
    <t>Red text at rows 14-550, cols 8-260 (788 pixels)</t>
  </si>
  <si>
    <t>Row37_852a2d.jpg</t>
  </si>
  <si>
    <t>Red text at rows 14-444, cols 8-302 (766 pixels)</t>
  </si>
  <si>
    <t>Row38_c8a5d9.jpg</t>
  </si>
  <si>
    <t>Red text at rows 604-623, cols 8-212 (390 pixels)</t>
  </si>
  <si>
    <t>Row39_139633.jpg</t>
  </si>
  <si>
    <t>Red text at rows 14-954, cols 10-188 (697 pixels)</t>
  </si>
  <si>
    <t>Row40_62fb2e.jpg</t>
  </si>
  <si>
    <t>Red text at rows 322-341, cols 8-102 (345 pixels)</t>
  </si>
  <si>
    <t>Row44_4cabe0.jpg</t>
  </si>
  <si>
    <t>Red text at rows 393-411, cols 10-277 (345 pixels)</t>
  </si>
  <si>
    <t>Row45_fd4c68.jpg</t>
  </si>
  <si>
    <t>Red text at rows 379-398, cols 10-182 (373 pixels)</t>
  </si>
  <si>
    <t>Row46_f548f0.jpg</t>
  </si>
  <si>
    <t>Red text at rows 410-429, cols 8-102 (345 pixels)</t>
  </si>
  <si>
    <t>Row47_1dc78e.jpg</t>
  </si>
  <si>
    <t>Red text at rows 428-447, cols 8-101 (352 pixels)</t>
  </si>
  <si>
    <t>Row48_109e34.jpg</t>
  </si>
  <si>
    <t>Red text at rows 217-235, cols 10-263 (343 pixels)</t>
  </si>
  <si>
    <t>Row4_a114a1.jpg</t>
  </si>
  <si>
    <t>Row50_eac84a.jpg</t>
  </si>
  <si>
    <t>Red text at rows 604-623, cols 8-352 (560 pixels)</t>
  </si>
  <si>
    <t>Row5_054527.jpg</t>
  </si>
  <si>
    <t>Red text at rows 798-815, cols 8-368 (446 pixels)</t>
  </si>
  <si>
    <t>Row8_5404d7.jpg</t>
  </si>
  <si>
    <t>Red text at rows 439-1050, cols 343-671 (7672 pixels)</t>
  </si>
  <si>
    <t>f:\uml\jpg\DPM091</t>
  </si>
  <si>
    <t>Row10_60e73e.jpg</t>
  </si>
  <si>
    <t>Red text at rows 516-535, cols 8-476 (455 pixels)</t>
  </si>
  <si>
    <t>Row14_c7f518.jpg</t>
  </si>
  <si>
    <t>Red text at rows 745-764, cols 10-227 (368 pixels)</t>
  </si>
  <si>
    <t>Row15_51d46b.jpg</t>
  </si>
  <si>
    <t>Red text at rows 14-796, cols 8-102 (701 pixels)</t>
  </si>
  <si>
    <t>Row16_9ab5f8.jpg</t>
  </si>
  <si>
    <t>Red text at rows 14-426, cols 8-102 (701 pixels)</t>
  </si>
  <si>
    <t>Row1_28b350.jpg</t>
  </si>
  <si>
    <t>Red text at rows 604-623, cols 7-101 (345 pixels)</t>
  </si>
  <si>
    <t>Row21_4dd730.jpg</t>
  </si>
  <si>
    <t>Red text at rows 397-415, cols 10-341 (349 pixels)</t>
  </si>
  <si>
    <t>Row22_03847e.jpg</t>
  </si>
  <si>
    <t>Red text at rows 269-287, cols 10-102 (360 pixels)</t>
  </si>
  <si>
    <t>Row24_1a129c.jpg</t>
  </si>
  <si>
    <t>Red text at rows 358-376, cols 8-296 (439 pixels)</t>
  </si>
  <si>
    <t>Row25_262733.jpg</t>
  </si>
  <si>
    <t>Red text at rows 269-287, cols 10-140 (366 pixels)</t>
  </si>
  <si>
    <t>Row26_8ce7e5.jpg</t>
  </si>
  <si>
    <t>Red text at rows 463-482, cols 10-102 (359 pixels)</t>
  </si>
  <si>
    <t>Row28_1844ea.jpg</t>
  </si>
  <si>
    <t>Row29_c72dd9.jpg</t>
  </si>
  <si>
    <t>Red text at rows 14-439, cols 8-418 (429 pixels)</t>
  </si>
  <si>
    <t>Row2_e07191.jpg</t>
  </si>
  <si>
    <t>Red text at rows 674-693, cols 8-102 (353 pixels)</t>
  </si>
  <si>
    <t>Row31_908a4b.jpg</t>
  </si>
  <si>
    <t>Red text at rows 305-323, cols 10-131 (338 pixels)</t>
  </si>
  <si>
    <t>Row32_cb0831.jpg</t>
  </si>
  <si>
    <t>Red text at rows 234-253, cols 8-102 (342 pixels)</t>
  </si>
  <si>
    <t>Row33_8ed418.jpg</t>
  </si>
  <si>
    <t>Red text at rows 516-535, cols 10-102 (348 pixels)</t>
  </si>
  <si>
    <t>Row34_8fa35d.jpg</t>
  </si>
  <si>
    <t>Red text at rows 604-623, cols 8-206 (382 pixels)</t>
  </si>
  <si>
    <t>Row36_1cfaac.jpg</t>
  </si>
  <si>
    <t>Red text at rows 14-550, cols 8-158 (769 pixels)</t>
  </si>
  <si>
    <t>Row37_b9f335.jpg</t>
  </si>
  <si>
    <t>Red text at rows 14-902, cols 8-188 (720 pixels)</t>
  </si>
  <si>
    <t>Row38_fdb04e.jpg</t>
  </si>
  <si>
    <t>Red text at rows 604-623, cols 8-273 (409 pixels)</t>
  </si>
  <si>
    <t>Row39_561a71.jpg</t>
  </si>
  <si>
    <t>Row40_84e541.jpg</t>
  </si>
  <si>
    <t>Row41_bc9d84.jpg</t>
  </si>
  <si>
    <t>Red text at rows 604-623, cols 8-242 (392 pixels)</t>
  </si>
  <si>
    <t>Row43_fa9ef6.jpg</t>
  </si>
  <si>
    <t>Row44_654798.jpg</t>
  </si>
  <si>
    <t>Red text at rows 358-376, cols 8-566 (497 pixels)</t>
  </si>
  <si>
    <t>Row45_98dd11.jpg</t>
  </si>
  <si>
    <t>Red text at rows 234-253, cols 8-368 (413 pixels)</t>
  </si>
  <si>
    <t>Row47_1d6c65.jpg</t>
  </si>
  <si>
    <t>Row48_c6908e.jpg</t>
  </si>
  <si>
    <t>Red text at rows 287-306, cols 10-347 (367 pixels)</t>
  </si>
  <si>
    <t>Row49_b63023.jpg</t>
  </si>
  <si>
    <t>Red text at rows 604-623, cols 10-101 (339 pixels)</t>
  </si>
  <si>
    <t>Row4_f82d00.jpg</t>
  </si>
  <si>
    <t>Row50_c08f37.jpg</t>
  </si>
  <si>
    <t>Red text at rows 604-623, cols 8-242 (394 pixels)</t>
  </si>
  <si>
    <t>Row6_33a76f.jpg</t>
  </si>
  <si>
    <t>Red text at rows 322-341, cols 8-102 (340 pixels)</t>
  </si>
  <si>
    <t>Row7_47b578.jpg</t>
  </si>
  <si>
    <t>Red text at rows 358-376, cols 8-512 (484 pixels)</t>
  </si>
  <si>
    <t>Row8_89d2e1.jpg</t>
  </si>
  <si>
    <t>Red text at rows 305-323, cols 10-371 (347 pixels)</t>
  </si>
  <si>
    <t>f:\uml\jpg\DPM092</t>
  </si>
  <si>
    <t>Row12_365263.jpg</t>
  </si>
  <si>
    <t>Row13_b832e8.jpg</t>
  </si>
  <si>
    <t>Red text at rows 376-394, cols 10-102 (358 pixels)</t>
  </si>
  <si>
    <t>Row16_03914b.jpg</t>
  </si>
  <si>
    <t>Red text at rows 14-850, cols 10-102 (740 pixels)</t>
  </si>
  <si>
    <t>Row19_a224af.jpg</t>
  </si>
  <si>
    <t>Red text at rows 287-306, cols 10-102 (362 pixels)</t>
  </si>
  <si>
    <t>Row1_dbba6d.jpg</t>
  </si>
  <si>
    <t>Red text at rows 463-482, cols 10-335 (367 pixels)</t>
  </si>
  <si>
    <t>Row20_0b6b20.jpg</t>
  </si>
  <si>
    <t>Red text at rows 181-200, cols 10-152 (361 pixels)</t>
  </si>
  <si>
    <t>Row21_8b01c0.jpg</t>
  </si>
  <si>
    <t>Red text at rows 696-715, cols 8-102 (339 pixels)</t>
  </si>
  <si>
    <t>Row22_5819a9.jpg</t>
  </si>
  <si>
    <t>Red text at rows 604-623, cols 8-278 (413 pixels)</t>
  </si>
  <si>
    <t>Row23_9459d5.jpg</t>
  </si>
  <si>
    <t>Row24_76c1b6.jpg</t>
  </si>
  <si>
    <t>Red text at rows 217-235, cols 10-102 (338 pixels)</t>
  </si>
  <si>
    <t>Row25_12750f.jpg</t>
  </si>
  <si>
    <t>Red text at rows 199-218, cols 10-146 (366 pixels)</t>
  </si>
  <si>
    <t>Row27_666a33.jpg</t>
  </si>
  <si>
    <t>Row29_3cfab7.jpg</t>
  </si>
  <si>
    <t>Red text at rows 217-235, cols 10-266 (345 pixels)</t>
  </si>
  <si>
    <t>Row2_7ce00b.jpg</t>
  </si>
  <si>
    <t>Red text at rows 586-602, cols 8-177 (628 pixels)</t>
  </si>
  <si>
    <t>Row31_a60d57.jpg</t>
  </si>
  <si>
    <t>Red text at rows 269-287, cols 10-102 (361 pixels)</t>
  </si>
  <si>
    <t>Row32_b2f820.jpg</t>
  </si>
  <si>
    <t>Red text at rows 252-270, cols 10-206 (404 pixels)</t>
  </si>
  <si>
    <t>Row34_5f3a1c.jpg</t>
  </si>
  <si>
    <t>Red text at rows 217-235, cols 10-102 (333 pixels)</t>
  </si>
  <si>
    <t>Row35_168de5.jpg</t>
  </si>
  <si>
    <t>Row36_041065.jpg</t>
  </si>
  <si>
    <t>Red text at rows 14-462, cols 8-224 (783 pixels)</t>
  </si>
  <si>
    <t>Row37_da28e2.jpg</t>
  </si>
  <si>
    <t>Red text at rows 14-410, cols 8-302 (723 pixels)</t>
  </si>
  <si>
    <t>Row38_ffb118.jpg</t>
  </si>
  <si>
    <t>Red text at rows 622-639, cols 8-102 (364 pixels)</t>
  </si>
  <si>
    <t>Row39_880500.jpg</t>
  </si>
  <si>
    <t>Red text at rows 14-444, cols 10-102 (711 pixels)</t>
  </si>
  <si>
    <t>Row40_704ffa.jpg</t>
  </si>
  <si>
    <t>Red text at rows 375-394, cols 10-260 (375 pixels)</t>
  </si>
  <si>
    <t>Row41_1583e1.jpg</t>
  </si>
  <si>
    <t>Row42_1a0da7.jpg</t>
  </si>
  <si>
    <t>Red text at rows 379-398, cols 10-158 (360 pixels)</t>
  </si>
  <si>
    <t>Row44_775149.jpg</t>
  </si>
  <si>
    <t>Row47_7d9a9c.jpg</t>
  </si>
  <si>
    <t>Row48_76919e.jpg</t>
  </si>
  <si>
    <t>Red text at rows 393-411, cols 10-347 (350 pixels)</t>
  </si>
  <si>
    <t>Row49_28f100.jpg</t>
  </si>
  <si>
    <t>Row4_fb77f6.jpg</t>
  </si>
  <si>
    <t>Red text at rows 604-620, cols 8-177 (627 pixels)</t>
  </si>
  <si>
    <t>Row50_175262.jpg</t>
  </si>
  <si>
    <t>Red text at rows 358-376, cols 8-242 (419 pixels)</t>
  </si>
  <si>
    <t>Row9_2abd2b.jpg</t>
  </si>
  <si>
    <t>Red text at rows 410-429, cols 8-290 (403 pixels)</t>
  </si>
  <si>
    <t>f:\uml\jpg\DPM093</t>
  </si>
  <si>
    <t>Row12_bc2291.jpg</t>
  </si>
  <si>
    <t>Red text at rows 217-235, cols 10-275 (343 pixels)</t>
  </si>
  <si>
    <t>Row13_a615dd.jpg</t>
  </si>
  <si>
    <t>Red text at rows 340-359, cols 8-224 (388 pixels)</t>
  </si>
  <si>
    <t>Row14_7fa55a.jpg</t>
  </si>
  <si>
    <t>Red text at rows 358-376, cols 8-102 (371 pixels)</t>
  </si>
  <si>
    <t>Row15_8f8fc1.jpg</t>
  </si>
  <si>
    <t>Red text at rows 340-359, cols 10-102 (348 pixels)</t>
  </si>
  <si>
    <t>Row16_6f5297.jpg</t>
  </si>
  <si>
    <t>Red text at rows 14-410, cols 10-356 (728 pixels)</t>
  </si>
  <si>
    <t>Row1_aaed56.jpg</t>
  </si>
  <si>
    <t>Row23_91d35a.jpg</t>
  </si>
  <si>
    <t>Red text at rows 181-200, cols 10-164 (360 pixels)</t>
  </si>
  <si>
    <t>Row25_b380a0.jpg</t>
  </si>
  <si>
    <t>Red text at rows 322-341, cols 8-428 (429 pixels)</t>
  </si>
  <si>
    <t>Row28_2e9e7d.jpg</t>
  </si>
  <si>
    <t>Row2_539e08.jpg</t>
  </si>
  <si>
    <t>Row30_09b206.jpg</t>
  </si>
  <si>
    <t>Red text at rows 234-253, cols 8-408 (1482 pixels)</t>
  </si>
  <si>
    <t>Row31_ecb5f7.jpg</t>
  </si>
  <si>
    <t>Row32_0e005b.jpg</t>
  </si>
  <si>
    <t>Red text at rows 763-781, cols 10-290 (347 pixels)</t>
  </si>
  <si>
    <t>Row34_fb2eae.jpg</t>
  </si>
  <si>
    <t>Red text at rows 604-623, cols 8-236 (386 pixels)</t>
  </si>
  <si>
    <t>Row35_0d9129.jpg</t>
  </si>
  <si>
    <t>Red text at rows 745-764, cols 10-317 (366 pixels)</t>
  </si>
  <si>
    <t>Row36_85f47e.jpg</t>
  </si>
  <si>
    <t>Red text at rows 798-815, cols 8-170 (399 pixels)</t>
  </si>
  <si>
    <t>Row37_dcb458.jpg</t>
  </si>
  <si>
    <t>Red text at rows 14-444, cols 8-278 (763 pixels)</t>
  </si>
  <si>
    <t>Row39_8c0440.jpg</t>
  </si>
  <si>
    <t>Red text at rows 14-762, cols 10-215 (734 pixels)</t>
  </si>
  <si>
    <t>Row40_45c9f7.jpg</t>
  </si>
  <si>
    <t>Row41_cd5d75.jpg</t>
  </si>
  <si>
    <t>Row42_3f0eaf.jpg</t>
  </si>
  <si>
    <t>Red text at rows 361-380, cols 10-251 (366 pixels)</t>
  </si>
  <si>
    <t>Row43_e9c931.jpg</t>
  </si>
  <si>
    <t>Red text at rows 657-675, cols 10-371 (347 pixels)</t>
  </si>
  <si>
    <t>Row44_6ae64b.jpg</t>
  </si>
  <si>
    <t>Red text at rows 375-394, cols 10-194 (366 pixels)</t>
  </si>
  <si>
    <t>Row45_2d0de6.jpg</t>
  </si>
  <si>
    <t>Row46_ecf8db.jpg</t>
  </si>
  <si>
    <t>Red text at rows 604-623, cols 8-101 (339 pixels)</t>
  </si>
  <si>
    <t>Row47_0a3c98.jpg</t>
  </si>
  <si>
    <t>Row48_01ee89.jpg</t>
  </si>
  <si>
    <t>Red text at rows 322-341, cols 8-293 (404 pixels)</t>
  </si>
  <si>
    <t>Row49_5c2a3b.jpg</t>
  </si>
  <si>
    <t>Red text at rows 399-411, cols 10-102 (334 pixels)</t>
  </si>
  <si>
    <t>Row4_e7a1b7.jpg</t>
  </si>
  <si>
    <t>Row50_56b709.jpg</t>
  </si>
  <si>
    <t>Row9_21a263.jpg</t>
  </si>
  <si>
    <t>Red text at rows 436-818, cols 208-543 (303 pixels)</t>
  </si>
  <si>
    <t>f:\uml\jpg\DPS001</t>
  </si>
  <si>
    <t>Row20_751587.jpg</t>
  </si>
  <si>
    <t>Red text at rows 393-411, cols 10-102 (338 pixels)</t>
  </si>
  <si>
    <t>f:\uml\jpg\DPS002</t>
  </si>
  <si>
    <t>Row44_8d98f8.jpg</t>
  </si>
  <si>
    <t>Red text at rows 399-742, cols 156-240 (350 pixels)</t>
  </si>
  <si>
    <t>f:\uml\jpg\DPS003</t>
  </si>
  <si>
    <t>Row2_71b6e0.jpg</t>
  </si>
  <si>
    <t>Red text at rows 446-464, cols 8-350 (598 pixels)</t>
  </si>
  <si>
    <t>f:\uml\jpg\DPS051</t>
  </si>
  <si>
    <t>Row12_e4c00c.jpg</t>
  </si>
  <si>
    <t>Red text at rows 340-359, cols 8-304 (561 pixels)</t>
  </si>
  <si>
    <t>Row19_212796.jpg</t>
  </si>
  <si>
    <t>Red text at rows 534-552, cols 8-207 (411 pixels)</t>
  </si>
  <si>
    <t>Row41_b55915.jpg</t>
  </si>
  <si>
    <t>Red text at rows 358-376, cols 8-278 (581 pixels)</t>
  </si>
  <si>
    <t>Row43_8490d9.jpg</t>
  </si>
  <si>
    <t>Red text at rows 551-567, cols 10-102 (359 pixels)</t>
  </si>
  <si>
    <t>f:\uml\jpg\DPS052</t>
  </si>
  <si>
    <t>Row46_d9bc77.jpg</t>
  </si>
  <si>
    <t>Red text at rows 14-778, cols 10-167 (843 pixels)</t>
  </si>
  <si>
    <t>f:\uml\jpg\DPS091</t>
  </si>
  <si>
    <t>Row12_ecc8f6.jpg</t>
  </si>
  <si>
    <t>Red text at rows 358-376, cols 8-102 (375 pixels)</t>
  </si>
  <si>
    <t>Row17_0d2e5f.jpg</t>
  </si>
  <si>
    <t>Red text at rows 322-341, cols 8-139 (524 pixels)</t>
  </si>
  <si>
    <t>Row39_64994f.jpg</t>
  </si>
  <si>
    <t>Red text at rows 14-920, cols 8-200 (738 pixels)</t>
  </si>
  <si>
    <t>f:\uml\jpg\DPS092</t>
  </si>
  <si>
    <t>Row44_91d5c2.jpg</t>
  </si>
  <si>
    <t>Red text at rows 462-565, cols 158-229 (75 pixels)</t>
  </si>
  <si>
    <t>Row49_c91564.jpg</t>
  </si>
  <si>
    <t>Red text at rows 446-464, cols 8-139 (544 pixels)</t>
  </si>
  <si>
    <t>f:\uml\jpg\DPS093</t>
  </si>
  <si>
    <t>Row44_209960.jpg</t>
  </si>
  <si>
    <t>Red text at rows 399-742, cols 254-338 (505 pixels)</t>
  </si>
  <si>
    <t>f:\uml\jpg\GBN001</t>
  </si>
  <si>
    <t>Row16_9277d3.jpg</t>
  </si>
  <si>
    <t>Red text at rows 604-623, cols 8-225 (386 pixels)</t>
  </si>
  <si>
    <t>Row17_1f4b9c.jpg</t>
  </si>
  <si>
    <t>Red text at rows 446-464, cols 8-134 (504 pixels)</t>
  </si>
  <si>
    <t>Row30_665217.jpg</t>
  </si>
  <si>
    <t>Red text at rows 558-570, cols 10-134 (499 pixels)</t>
  </si>
  <si>
    <t>Row34_f9f750.jpg</t>
  </si>
  <si>
    <t>Red text at rows 769-781, cols 10-134 (478 pixels)</t>
  </si>
  <si>
    <t>Row38_0eef44.jpg</t>
  </si>
  <si>
    <t>Red text at rows 516-532, cols 8-102 (346 pixels)</t>
  </si>
  <si>
    <t>Row42_716984.jpg</t>
  </si>
  <si>
    <t>Red text at rows 604-620, cols 8-102 (339 pixels)</t>
  </si>
  <si>
    <t>Row44_4a1628.jpg</t>
  </si>
  <si>
    <t>Red text at rows 663-675, cols 10-134 (483 pixels)</t>
  </si>
  <si>
    <t>Row46_488f85.jpg</t>
  </si>
  <si>
    <t>Red text at rows 552-570, cols 10-134 (501 pixels)</t>
  </si>
  <si>
    <t>Row48_3fb32c.jpg</t>
  </si>
  <si>
    <t>Red text at rows 505-517, cols 10-134 (485 pixels)</t>
  </si>
  <si>
    <t>f:\uml\jpg\GBN002</t>
  </si>
  <si>
    <t>Row24_213cf1.jpg</t>
  </si>
  <si>
    <t>Red text at rows 815-834, cols 10-305 (373 pixels)</t>
  </si>
  <si>
    <t>f:\uml\jpg\GBN003</t>
  </si>
  <si>
    <t>Row26_ed4ba5.jpg</t>
  </si>
  <si>
    <t>Red text at rows 763-781, cols 10-221 (492 pixels)</t>
  </si>
  <si>
    <t>Row36_041a1a.jpg</t>
  </si>
  <si>
    <t>Red text at rows 604-623, cols 8-248 (390 pixels)</t>
  </si>
  <si>
    <t>Row37_2f4b10.jpg</t>
  </si>
  <si>
    <t>Red text at rows 692-708, cols 8-102 (355 pixels)</t>
  </si>
  <si>
    <t>f:\uml\jpg\GBT001</t>
  </si>
  <si>
    <t>Row24_04a6f8.jpg</t>
  </si>
  <si>
    <t>Red text at rows 516-532, cols 10-392 (424 pixels)</t>
  </si>
  <si>
    <t>Row30_842294.jpg</t>
  </si>
  <si>
    <t>Row37_fd1386.jpg</t>
  </si>
  <si>
    <t>Red text at rows 287-306, cols 10-102 (361 pixels)</t>
  </si>
  <si>
    <t>Row40_88150c.jpg</t>
  </si>
  <si>
    <t>Red text at rows 340-359, cols 8-128 (363 pixels)</t>
  </si>
  <si>
    <t>f:\uml\jpg\GBT002</t>
  </si>
  <si>
    <t>Row27_a63467.jpg</t>
  </si>
  <si>
    <t>Red text at rows 287-306, cols 10-131 (362 pixels)</t>
  </si>
  <si>
    <t>Row41_330eb7.jpg</t>
  </si>
  <si>
    <t>Red text at rows 14-689, cols 10-102 (717 pixels)</t>
  </si>
  <si>
    <t>f:\uml\jpg\GBT003</t>
  </si>
  <si>
    <t>Row30_27bca6.jpg</t>
  </si>
  <si>
    <t>Row31_ed0b3d.jpg</t>
  </si>
  <si>
    <t>Red text at rows 493-518, cols 182-458 (205 pixels)</t>
  </si>
  <si>
    <t>f:\uml\jpg\GBT051</t>
  </si>
  <si>
    <t>Row11_bdc6fa.jpg</t>
  </si>
  <si>
    <t>Row16_bcf111.jpg</t>
  </si>
  <si>
    <t>Red text at rows 481-499, cols 10-102 (340 pixels)</t>
  </si>
  <si>
    <t>Row27_ea9d2e.jpg</t>
  </si>
  <si>
    <t>Red text at rows 358-376, cols 8-236 (423 pixels)</t>
  </si>
  <si>
    <t>Row35_525c8a.jpg</t>
  </si>
  <si>
    <t>Red text at rows 622-637, cols 8-102 (361 pixels)</t>
  </si>
  <si>
    <t>Row37_e38080.jpg</t>
  </si>
  <si>
    <t>Row41_8895f6.jpg</t>
  </si>
  <si>
    <t>Red text at rows 14-602, cols 10-102 (693 pixels)</t>
  </si>
  <si>
    <t>Row44_51eb32.jpg</t>
  </si>
  <si>
    <t>Red text at rows 340-359, cols 8-176 (378 pixels)</t>
  </si>
  <si>
    <t>f:\uml\jpg\GBT052</t>
  </si>
  <si>
    <t>Row24_7b3c98.jpg</t>
  </si>
  <si>
    <t>Red text at rows 463-482, cols 10-102 (363 pixels)</t>
  </si>
  <si>
    <t>Row2_53c574.jpg</t>
  </si>
  <si>
    <t>Red text at rows 340-359, cols 8-152 (367 pixels)</t>
  </si>
  <si>
    <t>Row30_289d21.jpg</t>
  </si>
  <si>
    <t>Row34_765138.jpg</t>
  </si>
  <si>
    <t>Red text at rows 14-586, cols 8-191 (738 pixels)</t>
  </si>
  <si>
    <t>Row41_6804c4.jpg</t>
  </si>
  <si>
    <t>Red text at rows 14-638, cols 8-102 (757 pixels)</t>
  </si>
  <si>
    <t>Row46_5efad3.jpg</t>
  </si>
  <si>
    <t>Red text at rows 731-790, cols 144-223 (153 pixels)</t>
  </si>
  <si>
    <t>Row47_e53453.jpg</t>
  </si>
  <si>
    <t>Red text at rows 14-762, cols 8-263 (710 pixels)</t>
  </si>
  <si>
    <t>f:\uml\jpg\GBT053</t>
  </si>
  <si>
    <t>Row16_75245e.jpg</t>
  </si>
  <si>
    <t>Red text at rows 446-463, cols 8-188 (406 pixels)</t>
  </si>
  <si>
    <t>Row20_4c7947.jpg</t>
  </si>
  <si>
    <t>Red text at rows 410-426, cols 8-116 (362 pixels)</t>
  </si>
  <si>
    <t>Row24_4d7269.jpg</t>
  </si>
  <si>
    <t>Red text at rows 575-584, cols 10-102 (339 pixels)</t>
  </si>
  <si>
    <t>Row26_cdeddb.jpg</t>
  </si>
  <si>
    <t>Red text at rows 446-463, cols 8-338 (436 pixels)</t>
  </si>
  <si>
    <t>Row41_66508e.jpg</t>
  </si>
  <si>
    <t>Red text at rows 14-620, cols 8-102 (717 pixels)</t>
  </si>
  <si>
    <t>f:\uml\jpg\GBT091</t>
  </si>
  <si>
    <t>Row10_1d5b00.jpg</t>
  </si>
  <si>
    <t>Red text at rows 322-341, cols 8-102 (343 pixels)</t>
  </si>
  <si>
    <t>Red text at rows 379-398, cols 10-102 (358 pixels)</t>
  </si>
  <si>
    <t>Row46_265cdd.jpg</t>
  </si>
  <si>
    <t>Red text at rows 1048-1076, cols 197-500 (358 pixels)</t>
  </si>
  <si>
    <t>f:\uml\jpg\GBT092</t>
  </si>
  <si>
    <t>Row16_aeb9fd.jpg</t>
  </si>
  <si>
    <t>Row19_42f2e4.jpg</t>
  </si>
  <si>
    <t>Red text at rows 590-606, cols 8-182 (371 pixels)</t>
  </si>
  <si>
    <t>Row26_243a3a.jpg</t>
  </si>
  <si>
    <t>Red text at rows 393-411, cols 10-299 (348 pixels)</t>
  </si>
  <si>
    <t>Row27_3a15b0.jpg</t>
  </si>
  <si>
    <t>Red text at rows 379-398, cols 10-140 (363 pixels)</t>
  </si>
  <si>
    <t>Row33_8ef4d1.jpg</t>
  </si>
  <si>
    <t>Red text at rows 252-270, cols 8-201 (407 pixels)</t>
  </si>
  <si>
    <t>Row34_f80a87.jpg</t>
  </si>
  <si>
    <t>Red text at rows 640-655, cols 10-102 (358 pixels)</t>
  </si>
  <si>
    <t>Row41_25eb97.jpg</t>
  </si>
  <si>
    <t>Red text at rows 410-429, cols 8-182 (372 pixels)</t>
  </si>
  <si>
    <t>Row44_e29571.jpg</t>
  </si>
  <si>
    <t>Red text at rows 498-517, cols 8-268 (396 pixels)</t>
  </si>
  <si>
    <t>f:\uml\jpg\GBT093</t>
  </si>
  <si>
    <t>Row19_f001d3.jpg</t>
  </si>
  <si>
    <t>Red text at rows 499-514, cols 8-102 (343 pixels)</t>
  </si>
  <si>
    <t>Row39_7d3910.jpg</t>
  </si>
  <si>
    <t>Red text at rows 252-270, cols 8-158 (394 pixels)</t>
  </si>
  <si>
    <t>f:\uml\jpg\GPM001</t>
  </si>
  <si>
    <t>Row24_13a7c5.jpg</t>
  </si>
  <si>
    <t>Red text at rows 696-712, cols 8-102 (357 pixels)</t>
  </si>
  <si>
    <t>Row34_025567.jpg</t>
  </si>
  <si>
    <t>Red text at rows 427-453, cols 665-742 (121 pixels)</t>
  </si>
  <si>
    <t>Row42_9e6363.jpg</t>
  </si>
  <si>
    <t>Red text at rows 310-327, cols 10-145 (532 pixels)</t>
  </si>
  <si>
    <t>Row49_ff51d5.jpg</t>
  </si>
  <si>
    <t>Red text at rows 604-623, cols 8-284 (409 pixels)</t>
  </si>
  <si>
    <t>Row6_043980.jpg</t>
  </si>
  <si>
    <t>Red text at rows 604-623, cols 8-416 (437 pixels)</t>
  </si>
  <si>
    <t>f:\uml\jpg\GPM002</t>
  </si>
  <si>
    <t>Row15_d3adbb.jpg</t>
  </si>
  <si>
    <t>Red text at rows 657-675, cols 10-311 (344 pixels)</t>
  </si>
  <si>
    <t>Row17_5df277.jpg</t>
  </si>
  <si>
    <t>Red text at rows 14-865, cols 10-299 (723 pixels)</t>
  </si>
  <si>
    <t>Row26_778517.jpg</t>
  </si>
  <si>
    <t>Red text at rows 516-535, cols 10-416 (428 pixels)</t>
  </si>
  <si>
    <t>Row34_9c7b13.jpg</t>
  </si>
  <si>
    <t>Red text at rows 719-747, cols 540-1023 (540 pixels)</t>
  </si>
  <si>
    <t>Row40_d35f90.jpg</t>
  </si>
  <si>
    <t>Red text at rows 463-482, cols 10-293 (367 pixels)</t>
  </si>
  <si>
    <t>Row44_b1e503.jpg</t>
  </si>
  <si>
    <t>Red text at rows 435-1172, cols 177-839 (1255 pixels)</t>
  </si>
  <si>
    <t>Row46_8f2356.jpg</t>
  </si>
  <si>
    <t>Red text at rows 1172-1273, cols 684-861 (194 pixels)</t>
  </si>
  <si>
    <t>Row49_261827.jpg</t>
  </si>
  <si>
    <t>f:\uml\jpg\GPM003</t>
  </si>
  <si>
    <t>Row10_b3c97a.jpg</t>
  </si>
  <si>
    <t>Red text at rows 452-872, cols 334-1328 (493 pixels)</t>
  </si>
  <si>
    <t>Row13_54ee19.jpg</t>
  </si>
  <si>
    <t>Red text at rows 745-968, cols 283-407 (318 pixels)</t>
  </si>
  <si>
    <t>Row24_4f3f57.jpg</t>
  </si>
  <si>
    <t>Red text at rows 818-1036, cols 308-1599 (2117 pixels)</t>
  </si>
  <si>
    <t>Row26_04839d.jpg</t>
  </si>
  <si>
    <t>Red text at rows 498-517, cols 8-416 (430 pixels)</t>
  </si>
  <si>
    <t>Row27_fda964.jpg</t>
  </si>
  <si>
    <t>Red text at rows 815-831, cols 10-221 (364 pixels)</t>
  </si>
  <si>
    <t>Row34_15509d.jpg</t>
  </si>
  <si>
    <t>Red text at rows 723-751, cols 527-1001 (526 pixels)</t>
  </si>
  <si>
    <t>Row3_ae66b3.jpg</t>
  </si>
  <si>
    <t>Red text at rows 763-781, cols 10-212 (343 pixels)</t>
  </si>
  <si>
    <t>f:\uml\jpg\GPM051</t>
  </si>
  <si>
    <t>Row13_435071.jpg</t>
  </si>
  <si>
    <t>Red text at rows 181-200, cols 10-197 (371 pixels)</t>
  </si>
  <si>
    <t>Row14_c3e998.jpg</t>
  </si>
  <si>
    <t>Red text at rows 534-552, cols 8-308 (433 pixels)</t>
  </si>
  <si>
    <t>Row15_fbdd99.jpg</t>
  </si>
  <si>
    <t>Red text at rows 393-411, cols 10-251 (342 pixels)</t>
  </si>
  <si>
    <t>Row16_9fdb0e.jpg</t>
  </si>
  <si>
    <t>Red text at rows 498-517, cols 8-311 (415 pixels)</t>
  </si>
  <si>
    <t>Row18_8cc8ac.jpg</t>
  </si>
  <si>
    <t>Red text at rows 14-462, cols 8-320 (803 pixels)</t>
  </si>
  <si>
    <t>Row20_629aa3.jpg</t>
  </si>
  <si>
    <t>Red text at rows 642-670, cols 533-733 (238 pixels)</t>
  </si>
  <si>
    <t>Row22_6f9e01.jpg</t>
  </si>
  <si>
    <t>Red text at rows 692-711, cols 10-102 (346 pixels)</t>
  </si>
  <si>
    <t>Row24_242cd0.jpg</t>
  </si>
  <si>
    <t>Red text at rows 751-1070, cols 126-673 (538 pixels)</t>
  </si>
  <si>
    <t>Row30_814772.jpg</t>
  </si>
  <si>
    <t>Red text at rows 428-447, cols 8-380 (429 pixels)</t>
  </si>
  <si>
    <t>Row31_6ba9a0.jpg</t>
  </si>
  <si>
    <t>Red text at rows 692-711, cols 10-380 (427 pixels)</t>
  </si>
  <si>
    <t>Row35_745124.jpg</t>
  </si>
  <si>
    <t>Red text at rows 322-341, cols 8-212 (374 pixels)</t>
  </si>
  <si>
    <t>Row41_8bfef2.jpg</t>
  </si>
  <si>
    <t>Red text at rows 269-287, cols 10-102 (359 pixels)</t>
  </si>
  <si>
    <t>Row42_2ff786.jpg</t>
  </si>
  <si>
    <t>Row49_66d7a2.jpg</t>
  </si>
  <si>
    <t>Row6_19d892.jpg</t>
  </si>
  <si>
    <t>Red text at rows 622-639, cols 8-261 (429 pixels)</t>
  </si>
  <si>
    <t>f:\uml\jpg\GPM052</t>
  </si>
  <si>
    <t>Row12_90804b.jpg</t>
  </si>
  <si>
    <t>Red text at rows 626-644, cols 8-272 (428 pixels)</t>
  </si>
  <si>
    <t>Row13_9be478.jpg</t>
  </si>
  <si>
    <t>Red text at rows 605-675, cols 163-637 (172 pixels)</t>
  </si>
  <si>
    <t>Row20_4763ec.jpg</t>
  </si>
  <si>
    <t>Red text at rows 586-605, cols 8-102 (340 pixels)</t>
  </si>
  <si>
    <t>Row21_afaca0.jpg</t>
  </si>
  <si>
    <t>Red text at rows 604-623, cols 8-320 (414 pixels)</t>
  </si>
  <si>
    <t>Row23_d76532.jpg</t>
  </si>
  <si>
    <t>Red text at rows 817-1114, cols 210-1465 (904 pixels)</t>
  </si>
  <si>
    <t>Row33_e3a9a1.jpg</t>
  </si>
  <si>
    <t>Red text at rows 372-538, cols 99-808 (878 pixels)</t>
  </si>
  <si>
    <t>Row34_a004f6.jpg</t>
  </si>
  <si>
    <t>Red text at rows 358-376, cols 10-102 (364 pixels)</t>
  </si>
  <si>
    <t>Row35_a7f2e5.jpg</t>
  </si>
  <si>
    <t>Red text at rows 340-359, cols 10-176 (384 pixels)</t>
  </si>
  <si>
    <t>Row39_0bf24e.jpg</t>
  </si>
  <si>
    <t>Red text at rows 14-513, cols 10-102 (718 pixels)</t>
  </si>
  <si>
    <t>Row3_3300e6.jpg</t>
  </si>
  <si>
    <t>Red text at rows 604-623, cols 8-188 (373 pixels)</t>
  </si>
  <si>
    <t>Row41_719f55.jpg</t>
  </si>
  <si>
    <t>Red text at rows 551-570, cols 8-143 (363 pixels)</t>
  </si>
  <si>
    <t>Row46_4ecdb4.jpg</t>
  </si>
  <si>
    <t>Red text at rows 412-492, cols 559-567 (65 pixels)</t>
  </si>
  <si>
    <t>Symbol or character</t>
  </si>
  <si>
    <t>Row4_9858b4.jpg</t>
  </si>
  <si>
    <t>Red text at rows 242-546, cols 423-1004 (175 pixels)</t>
  </si>
  <si>
    <t>Row50_49eca8.jpg</t>
  </si>
  <si>
    <t>Red text at rows 253-726, cols 397-709 (527 pixels)</t>
  </si>
  <si>
    <t>Row9_53f970.jpg</t>
  </si>
  <si>
    <t>Red text at rows 181-200, cols 10-215 (375 pixels)</t>
  </si>
  <si>
    <t>f:\uml\jpg\GPM053</t>
  </si>
  <si>
    <t>Row16_4ddf82.jpg</t>
  </si>
  <si>
    <t>Red text at rows 604-623, cols 8-134 (361 pixels)</t>
  </si>
  <si>
    <t>Row22_915699.jpg</t>
  </si>
  <si>
    <t>Red text at rows 181-200, cols 10-182 (369 pixels)</t>
  </si>
  <si>
    <t>Row23_60859d.jpg</t>
  </si>
  <si>
    <t>Red text at rows 476-499, cols 735-849 (102 pixels)</t>
  </si>
  <si>
    <t>Row24_bc5270.jpg</t>
  </si>
  <si>
    <t>Red text at rows 654-693, cols 1407-1415 (59 pixels)</t>
  </si>
  <si>
    <t>Row27_5c4212.jpg</t>
  </si>
  <si>
    <t>Row29_5a8d01.jpg</t>
  </si>
  <si>
    <t>Red text at rows 498-517, cols 8-266 (386 pixels)</t>
  </si>
  <si>
    <t>Row31_54d56d.jpg</t>
  </si>
  <si>
    <t>Red text at rows 551-570, cols 10-209 (367 pixels)</t>
  </si>
  <si>
    <t>Row34_f3dd7e.jpg</t>
  </si>
  <si>
    <t>Red text at rows 748-847, cols 549-557 (108 pixels)</t>
  </si>
  <si>
    <t>Row37_58ac65.jpg</t>
  </si>
  <si>
    <t>Red text at rows 604-623, cols 8-119 (367 pixels)</t>
  </si>
  <si>
    <t>Row46_512b36.jpg</t>
  </si>
  <si>
    <t>Red text at rows 482-496, cols 10-102 (342 pixels)</t>
  </si>
  <si>
    <t>Row48_3e0fa9.jpg</t>
  </si>
  <si>
    <t>Red text at rows 356-626, cols 506-1734 (106 pixels)</t>
  </si>
  <si>
    <t>Row5_2ae2cd.jpg</t>
  </si>
  <si>
    <t>Red text at rows 569-587, cols 10-320 (350 pixels)</t>
  </si>
  <si>
    <t>Row8_6622d2.jpg</t>
  </si>
  <si>
    <t>Red text at rows 657-675, cols 10-102 (335 pixels)</t>
  </si>
  <si>
    <t>f:\uml\jpg\GPM091</t>
  </si>
  <si>
    <t>Row10_9577d1.jpg</t>
  </si>
  <si>
    <t>Red text at rows 446-461, cols 8-102 (372 pixels)</t>
  </si>
  <si>
    <t>Row13_17a4be.jpg</t>
  </si>
  <si>
    <t>Red text at rows 181-200, cols 10-230 (378 pixels)</t>
  </si>
  <si>
    <t>Row15_c6e846.jpg</t>
  </si>
  <si>
    <t>Red text at rows 727-746, cols 10-263 (367 pixels)</t>
  </si>
  <si>
    <t>Row18_26f96d.jpg</t>
  </si>
  <si>
    <t>Red text at rows 523-602, cols 359-367 (101 pixels)</t>
  </si>
  <si>
    <t>Row22_ec239b.jpg</t>
  </si>
  <si>
    <t>Red text at rows 164-182, cols 8-230 (416 pixels)</t>
  </si>
  <si>
    <t>Row24_54c92d.jpg</t>
  </si>
  <si>
    <t>Red text at rows 696-715, cols 8-236 (388 pixels)</t>
  </si>
  <si>
    <t>Row26_1103dc.jpg</t>
  </si>
  <si>
    <t>Red text at rows 534-552, cols 8-262 (421 pixels)</t>
  </si>
  <si>
    <t>Row27_9a51e8.jpg</t>
  </si>
  <si>
    <t>Red text at rows 815-834, cols 10-275 (369 pixels)</t>
  </si>
  <si>
    <t>Row29_0d625a.jpg</t>
  </si>
  <si>
    <t>Red text at rows 569-587, cols 10-188 (341 pixels)</t>
  </si>
  <si>
    <t>Row32_23b5cf.jpg</t>
  </si>
  <si>
    <t>Red text at rows 375-394, cols 10-212 (369 pixels)</t>
  </si>
  <si>
    <t>Row33_13901e.jpg</t>
  </si>
  <si>
    <t>Red text at rows 670-695, cols 327-749 (462 pixels)</t>
  </si>
  <si>
    <t>Row34_26735c.jpg</t>
  </si>
  <si>
    <t>Red text at rows 481-499, cols 10-102 (342 pixels)</t>
  </si>
  <si>
    <t>Row36_27e176.jpg</t>
  </si>
  <si>
    <t>Red text at rows 464-482, cols 10-102 (361 pixels)</t>
  </si>
  <si>
    <t>Row42_1c0ff1.jpg</t>
  </si>
  <si>
    <t>Red text at rows 551-570, cols 10-179 (370 pixels)</t>
  </si>
  <si>
    <t>Row44_20658b.jpg</t>
  </si>
  <si>
    <t>Red text at rows 604-623, cols 8-206 (384 pixels)</t>
  </si>
  <si>
    <t>Row45_c36329.jpg</t>
  </si>
  <si>
    <t>Red text at rows 253-261, cols 1293-1449 (178 pixels)</t>
  </si>
  <si>
    <t>Row46_3a4d9f.jpg</t>
  </si>
  <si>
    <t>Red text at rows 763-778, cols 10-102 (335 pixels)</t>
  </si>
  <si>
    <t>Row48_32c5de.jpg</t>
  </si>
  <si>
    <t>Red text at rows 322-341, cols 8-314 (404 pixels)</t>
  </si>
  <si>
    <t>Row49_2a50ff.jpg</t>
  </si>
  <si>
    <t>Red text at rows 604-620, cols 8-102 (350 pixels)</t>
  </si>
  <si>
    <t>Row5_365351.jpg</t>
  </si>
  <si>
    <t>Red text at rows 692-711, cols 10-398 (428 pixels)</t>
  </si>
  <si>
    <t>Row6_dfa6e9.jpg</t>
  </si>
  <si>
    <t>Red text at rows 622-639, cols 8-212 (410 pixels)</t>
  </si>
  <si>
    <t>Row7_4a8f59.jpg</t>
  </si>
  <si>
    <t>Red text at rows 181-200, cols 10-230 (373 pixels)</t>
  </si>
  <si>
    <t>f:\uml\jpg\GPM092</t>
  </si>
  <si>
    <t>Row13_395201.jpg</t>
  </si>
  <si>
    <t>Red text at rows 850-891, cols 565-573 (56 pixels)</t>
  </si>
  <si>
    <t>Row15_7dafef.jpg</t>
  </si>
  <si>
    <t>Row17_e44e2d.jpg</t>
  </si>
  <si>
    <t>Red text at rows 14-832, cols 10-102 (703 pixels)</t>
  </si>
  <si>
    <t>Row18_0850f5.jpg</t>
  </si>
  <si>
    <t>Red text at rows 639-658, cols 10-353 (370 pixels)</t>
  </si>
  <si>
    <t>Row19_610a54.jpg</t>
  </si>
  <si>
    <t>Red text at rows 604-620, cols 8-102 (353 pixels)</t>
  </si>
  <si>
    <t>Row24_ee9a00.jpg</t>
  </si>
  <si>
    <t>Red text at rows 731-750, cols 10-102 (360 pixels)</t>
  </si>
  <si>
    <t>Row25_446871.jpg</t>
  </si>
  <si>
    <t>Red text at rows 604-623, cols 8-305 (418 pixels)</t>
  </si>
  <si>
    <t>Row26_b27172.jpg</t>
  </si>
  <si>
    <t>Red text at rows 745-764, cols 10-102 (361 pixels)</t>
  </si>
  <si>
    <t>Row27_6e85f2.jpg</t>
  </si>
  <si>
    <t>Red text at rows 481-499, cols 10-323 (345 pixels)</t>
  </si>
  <si>
    <t>Row31_9fd353.jpg</t>
  </si>
  <si>
    <t>Red text at rows 340-359, cols 10-179 (373 pixels)</t>
  </si>
  <si>
    <t>Row34_2f674e.jpg</t>
  </si>
  <si>
    <t>Row37_9aa647.jpg</t>
  </si>
  <si>
    <t>Red text at rows 657-675, cols 10-227 (343 pixels)</t>
  </si>
  <si>
    <t>Row39_f4c1fb.jpg</t>
  </si>
  <si>
    <t>Row3_52ed0c.jpg</t>
  </si>
  <si>
    <t>Red text at rows 674-690, cols 8-119 (410 pixels)</t>
  </si>
  <si>
    <t>Row42_82b9ca.jpg</t>
  </si>
  <si>
    <t>Red text at rows 604-623, cols 8-285 (407 pixels)</t>
  </si>
  <si>
    <t>Row46_904fdb.jpg</t>
  </si>
  <si>
    <t>Row48_9ebb8c.jpg</t>
  </si>
  <si>
    <t>Red text at rows 181-200, cols 10-179 (372 pixels)</t>
  </si>
  <si>
    <t>Row49_732916.jpg</t>
  </si>
  <si>
    <t>Red text at rows 763-778, cols 10-119 (408 pixels)</t>
  </si>
  <si>
    <t>Row6_9a23de.jpg</t>
  </si>
  <si>
    <t>Red text at rows 307-330, cols 348-980 (668 pixels)</t>
  </si>
  <si>
    <t>Row7_638805.jpg</t>
  </si>
  <si>
    <t>Red text at rows 498-517, cols 8-102 (344 pixels)</t>
  </si>
  <si>
    <t>Row9_644a5b.jpg</t>
  </si>
  <si>
    <t>Red text at rows 692-711, cols 10-308 (405 pixels)</t>
  </si>
  <si>
    <t>f:\uml\jpg\GPM093</t>
  </si>
  <si>
    <t>Row12_09a3ea.jpg</t>
  </si>
  <si>
    <t>Red text at rows 485-503, cols 10-102 (331 pixels)</t>
  </si>
  <si>
    <t>Row13_c3f887.jpg</t>
  </si>
  <si>
    <t>Red text at rows 463-479, cols 10-120 (430 pixels)</t>
  </si>
  <si>
    <t>Row15_5c71d3.jpg</t>
  </si>
  <si>
    <t>Red text at rows 604-623, cols 8-332 (414 pixels)</t>
  </si>
  <si>
    <t>Row16_e8bbcb.jpg</t>
  </si>
  <si>
    <t>Red text at rows 604-620, cols 8-102 (348 pixels)</t>
  </si>
  <si>
    <t>Row18_1ebb89.jpg</t>
  </si>
  <si>
    <t>Red text at rows 234-253, cols 7-317 (405 pixels)</t>
  </si>
  <si>
    <t>Row1_3ac6ea.jpg</t>
  </si>
  <si>
    <t>Red text at rows 516-535, cols 8-206 (382 pixels)</t>
  </si>
  <si>
    <t>Row20_c32b76.jpg</t>
  </si>
  <si>
    <t>Red text at rows 692-708, cols 8-119 (429 pixels)</t>
  </si>
  <si>
    <t>Row21_11bcdc.jpg</t>
  </si>
  <si>
    <t>Red text at rows 437-1049, cols 559-1111 (658 pixels)</t>
  </si>
  <si>
    <t>Row22_8d2c56.jpg</t>
  </si>
  <si>
    <t>Red text at rows 287-306, cols 10-299 (366 pixels)</t>
  </si>
  <si>
    <t>Row24_50826a.jpg</t>
  </si>
  <si>
    <t>Red text at rows 991-1015, cols 934-942 (50 pixels)</t>
  </si>
  <si>
    <t>Row25_c0139d.jpg</t>
  </si>
  <si>
    <t>Red text at rows 539-753, cols 1334-1670 (406 pixels)</t>
  </si>
  <si>
    <t>Row26_950ff9.jpg</t>
  </si>
  <si>
    <t>Red text at rows 540-552, cols 10-134 (498 pixels)</t>
  </si>
  <si>
    <t>Row27_93c192.jpg</t>
  </si>
  <si>
    <t>Red text at rows 322-338, cols 8-102 (352 pixels)</t>
  </si>
  <si>
    <t>Row32_3ce6a8.jpg</t>
  </si>
  <si>
    <t>Red text at rows 358-373, cols 8-119 (442 pixels)</t>
  </si>
  <si>
    <t>Row33_c50b71.jpg</t>
  </si>
  <si>
    <t>Red text at rows 379-398, cols 10-218 (370 pixels)</t>
  </si>
  <si>
    <t>Row34_e83279.jpg</t>
  </si>
  <si>
    <t>Red text at rows 622-639, cols 8-332 (445 pixels)</t>
  </si>
  <si>
    <t>Row40_8b8cc9.jpg</t>
  </si>
  <si>
    <t>Red text at rows 798-815, cols 8-302 (434 pixels)</t>
  </si>
  <si>
    <t>Row42_8f4618.jpg</t>
  </si>
  <si>
    <t>Red text at rows 252-270, cols 8-182 (402 pixels)</t>
  </si>
  <si>
    <t>Row44_822471.jpg</t>
  </si>
  <si>
    <t>Red text at rows 410-429, cols 8-260 (391 pixels)</t>
  </si>
  <si>
    <t>Row5_07ec03.jpg</t>
  </si>
  <si>
    <t>Red text at rows 551-570, cols 10-119 (366 pixels)</t>
  </si>
  <si>
    <t>Row8_0edeed.jpg</t>
  </si>
  <si>
    <t>Red text at rows 829-1034, cols 169-977 (505 pixels)</t>
  </si>
  <si>
    <t>f:\uml\jpg\GPN001</t>
  </si>
  <si>
    <t>Row10_e7209e.jpg</t>
  </si>
  <si>
    <t>Red text at rows 322-341, cols 7-179 (375 pixels)</t>
  </si>
  <si>
    <t>Row11_aefe85.jpg</t>
  </si>
  <si>
    <t>Red text at rows 305-323, cols 10-102 (338 pixels)</t>
  </si>
  <si>
    <t>Row12_305914.jpg</t>
  </si>
  <si>
    <t>Red text at rows 555-574, cols 10-102 (358 pixels)</t>
  </si>
  <si>
    <t>Row13_460a73.jpg</t>
  </si>
  <si>
    <t>Red text at rows 199-218, cols 10-161 (364 pixels)</t>
  </si>
  <si>
    <t>Row14_4be125.jpg</t>
  </si>
  <si>
    <t>Red text at rows 798-815, cols 8-102 (364 pixels)</t>
  </si>
  <si>
    <t>Row15_8c2446.jpg</t>
  </si>
  <si>
    <t>Red text at rows 674-693, cols 8-102 (341 pixels)</t>
  </si>
  <si>
    <t>Row16_dd367d.jpg</t>
  </si>
  <si>
    <t>Red text at rows 393-411, cols 10-176 (336 pixels)</t>
  </si>
  <si>
    <t>Row17_ee5426.jpg</t>
  </si>
  <si>
    <t>Red text at rows 14-462, cols 7-236 (785 pixels)</t>
  </si>
  <si>
    <t>Row18_fb1f53.jpg</t>
  </si>
  <si>
    <t>Red text at rows 410-429, cols 8-145 (537 pixels)</t>
  </si>
  <si>
    <t>Row19_64f0d2.jpg</t>
  </si>
  <si>
    <t>Red text at rows 269-287, cols 10-203 (370 pixels)</t>
  </si>
  <si>
    <t>Row1_f8c8ad.jpg</t>
  </si>
  <si>
    <t>Red text at rows 586-605, cols 8-102 (354 pixels)</t>
  </si>
  <si>
    <t>Row20_f1add2.jpg</t>
  </si>
  <si>
    <t>Red text at rows 428-447, cols 8-170 (375 pixels)</t>
  </si>
  <si>
    <t>Row21_55a34f.jpg</t>
  </si>
  <si>
    <t>Red text at rows 393-411, cols 10-107 (336 pixels)</t>
  </si>
  <si>
    <t>Row22_a4f37f.jpg</t>
  </si>
  <si>
    <t>Row23_a723bb.jpg</t>
  </si>
  <si>
    <t>Row24_ff0a83.jpg</t>
  </si>
  <si>
    <t>Red text at rows 309-327, cols 8-668 (368 pixels)</t>
  </si>
  <si>
    <t>Row25_90a91f.jpg</t>
  </si>
  <si>
    <t>Red text at rows 252-270, cols 8-554 (492 pixels)</t>
  </si>
  <si>
    <t>Row26_19ad45.jpg</t>
  </si>
  <si>
    <t>Red text at rows 305-323, cols 10-179 (341 pixels)</t>
  </si>
  <si>
    <t>Row27_c53993.jpg</t>
  </si>
  <si>
    <t>Red text at rows 375-394, cols 8-131 (362 pixels)</t>
  </si>
  <si>
    <t>Row28_d845a0.jpg</t>
  </si>
  <si>
    <t>Red text at rows 498-517, cols 8-596 (469 pixels)</t>
  </si>
  <si>
    <t>Row29_f0e0d5.jpg</t>
  </si>
  <si>
    <t>Red text at rows 287-306, cols 10-249 (373 pixels)</t>
  </si>
  <si>
    <t>Row2_de8418.jpg</t>
  </si>
  <si>
    <t>Red text at rows 608-627, cols 8-194 (381 pixels)</t>
  </si>
  <si>
    <t>Row30_b63698.jpg</t>
  </si>
  <si>
    <t>Red text at rows 322-341, cols 7-212 (383 pixels)</t>
  </si>
  <si>
    <t>Row31_a06a12.jpg</t>
  </si>
  <si>
    <t>Red text at rows 410-429, cols 8-122 (360 pixels)</t>
  </si>
  <si>
    <t>Row32_eb1eb2.jpg</t>
  </si>
  <si>
    <t>Red text at rows 234-253, cols 8-170 (373 pixels)</t>
  </si>
  <si>
    <t>Row33_676e71.jpg</t>
  </si>
  <si>
    <t>Red text at rows 608-627, cols 10-176 (383 pixels)</t>
  </si>
  <si>
    <t>Row34_9dd473.jpg</t>
  </si>
  <si>
    <t>Red text at rows 322-341, cols 7-149 (371 pixels)</t>
  </si>
  <si>
    <t>Row35_60354a.jpg</t>
  </si>
  <si>
    <t>Red text at rows 199-218, cols 10-323 (369 pixels)</t>
  </si>
  <si>
    <t>Row36_873b73.jpg</t>
  </si>
  <si>
    <t>Red text at rows 446-463, cols 7-133 (396 pixels)</t>
  </si>
  <si>
    <t>Row37_077b04.jpg</t>
  </si>
  <si>
    <t>Red text at rows 375-394, cols 10-197 (367 pixels)</t>
  </si>
  <si>
    <t>Row38_a3b1d7.jpg</t>
  </si>
  <si>
    <t>Red text at rows 14-356, cols 10-362 (785 pixels)</t>
  </si>
  <si>
    <t>Row39_bc881e.jpg</t>
  </si>
  <si>
    <t>Red text at rows 199-218, cols 10-149 (369 pixels)</t>
  </si>
  <si>
    <t>Row3_38213f.jpg</t>
  </si>
  <si>
    <t>Red text at rows 199-218, cols 10-356 (367 pixels)</t>
  </si>
  <si>
    <t>Row40_809b8c.jpg</t>
  </si>
  <si>
    <t>Red text at rows 340-359, cols 7-218 (384 pixels)</t>
  </si>
  <si>
    <t>Row41_719ec5.jpg</t>
  </si>
  <si>
    <t>Red text at rows 410-429, cols 8-314 (401 pixels)</t>
  </si>
  <si>
    <t>Row42_35a342.jpg</t>
  </si>
  <si>
    <t>Red text at rows 199-218, cols 10-242 (368 pixels)</t>
  </si>
  <si>
    <t>Row43_6525fc.jpg</t>
  </si>
  <si>
    <t>Red text at rows 217-235, cols 8-308 (343 pixels)</t>
  </si>
  <si>
    <t>Row44_d64ff7.jpg</t>
  </si>
  <si>
    <t>Red text at rows 217-235, cols 8-326 (344 pixels)</t>
  </si>
  <si>
    <t>Row45_2f2224.jpg</t>
  </si>
  <si>
    <t>Red text at rows 199-218, cols 10-185 (369 pixels)</t>
  </si>
  <si>
    <t>Row46_b0d84a.jpg</t>
  </si>
  <si>
    <t>Red text at rows 586-605, cols 8-102 (352 pixels)</t>
  </si>
  <si>
    <t>Row47_c43450.jpg</t>
  </si>
  <si>
    <t>Red text at rows 481-499, cols 10-146 (340 pixels)</t>
  </si>
  <si>
    <t>Row48_71a8ba.jpg</t>
  </si>
  <si>
    <t>Red text at rows 692-711, cols 8-102 (353 pixels)</t>
  </si>
  <si>
    <t>Row49_1acd09.jpg</t>
  </si>
  <si>
    <t>Red text at rows 446-463, cols 8-326 (436 pixels)</t>
  </si>
  <si>
    <t>Row4_f1070d.jpg</t>
  </si>
  <si>
    <t>Row50_427347.jpg</t>
  </si>
  <si>
    <t>Red text at rows 463-482, cols 10-149 (364 pixels)</t>
  </si>
  <si>
    <t>Row5_fe4272.jpg</t>
  </si>
  <si>
    <t>Row6_0cd2c4.jpg</t>
  </si>
  <si>
    <t>Red text at rows 516-535, cols 8-422 (440 pixels)</t>
  </si>
  <si>
    <t>Row7_e46208.jpg</t>
  </si>
  <si>
    <t>Red text at rows 322-341, cols 8-102 (355 pixels)</t>
  </si>
  <si>
    <t>Row8_91799d.jpg</t>
  </si>
  <si>
    <t>Red text at rows 727-746, cols 10-102 (362 pixels)</t>
  </si>
  <si>
    <t>f:\uml\jpg\GPN002</t>
  </si>
  <si>
    <t>Row10_bfcf84.jpg</t>
  </si>
  <si>
    <t>Red text at rows 463-482, cols 10-102 (364 pixels)</t>
  </si>
  <si>
    <t>Row11_ce3c2a.jpg</t>
  </si>
  <si>
    <t>Red text at rows 604-623, cols 8-170 (378 pixels)</t>
  </si>
  <si>
    <t>Row12_f3e36f.jpg</t>
  </si>
  <si>
    <t>Red text at rows 432-451, cols 10-212 (394 pixels)</t>
  </si>
  <si>
    <t>Row13_b79b2d.jpg</t>
  </si>
  <si>
    <t>Red text at rows 428-447, cols 8-416 (430 pixels)</t>
  </si>
  <si>
    <t>Row14_4e414d.jpg</t>
  </si>
  <si>
    <t>Red text at rows 376-394, cols 8-145 (542 pixels)</t>
  </si>
  <si>
    <t>Row15_d96e49.jpg</t>
  </si>
  <si>
    <t>Red text at rows 393-411, cols 8-371 (348 pixels)</t>
  </si>
  <si>
    <t>Row16_3b21d9.jpg</t>
  </si>
  <si>
    <t>Red text at rows 481-499, cols 10-707 (355 pixels)</t>
  </si>
  <si>
    <t>Row17_406634.jpg</t>
  </si>
  <si>
    <t>Red text at rows 14-602, cols 10-102 (688 pixels)</t>
  </si>
  <si>
    <t>Row18_45d266.jpg</t>
  </si>
  <si>
    <t>Red text at rows 269-287, cols 10-185 (369 pixels)</t>
  </si>
  <si>
    <t>Row19_6743dc.jpg</t>
  </si>
  <si>
    <t>Red text at rows 217-235, cols 10-278 (347 pixels)</t>
  </si>
  <si>
    <t>Row1_86ae32.jpg</t>
  </si>
  <si>
    <t>Row20_37f06e.jpg</t>
  </si>
  <si>
    <t>Red text at rows 340-359, cols 7-182 (377 pixels)</t>
  </si>
  <si>
    <t>Row21_18cb7f.jpg</t>
  </si>
  <si>
    <t>Red text at rows 481-499, cols 10-194 (343 pixels)</t>
  </si>
  <si>
    <t>Row22_2561b0.jpg</t>
  </si>
  <si>
    <t>Red text at rows 199-218, cols 10-239 (366 pixels)</t>
  </si>
  <si>
    <t>Row23_ce3626.jpg</t>
  </si>
  <si>
    <t>Red text at rows 798-815, cols 8-102 (383 pixels)</t>
  </si>
  <si>
    <t>Row24_ab0600.jpg</t>
  </si>
  <si>
    <t>Red text at rows 446-463, cols 7-206 (414 pixels)</t>
  </si>
  <si>
    <t>Row25_b77914.jpg</t>
  </si>
  <si>
    <t>Red text at rows 516-535, cols 7-146 (362 pixels)</t>
  </si>
  <si>
    <t>Row26_0d1aaa.jpg</t>
  </si>
  <si>
    <t>Red text at rows 428-447, cols 8-194 (376 pixels)</t>
  </si>
  <si>
    <t>Row27_858d23.jpg</t>
  </si>
  <si>
    <t>Red text at rows 322-341, cols 8-102 (349 pixels)</t>
  </si>
  <si>
    <t>Row28_0ac17e.jpg</t>
  </si>
  <si>
    <t>Red text at rows 322-341, cols 7-146 (369 pixels)</t>
  </si>
  <si>
    <t>Row29_e5c673.jpg</t>
  </si>
  <si>
    <t>Red text at rows 217-235, cols 8-227 (340 pixels)</t>
  </si>
  <si>
    <t>Row2_4aa926.jpg</t>
  </si>
  <si>
    <t>Red text at rows 573-591, cols 10-145 (528 pixels)</t>
  </si>
  <si>
    <t>Row30_1ee8f8.jpg</t>
  </si>
  <si>
    <t>Red text at rows 340-359, cols 8-141 (364 pixels)</t>
  </si>
  <si>
    <t>Row31_0bfab3.jpg</t>
  </si>
  <si>
    <t>Red text at rows 428-447, cols 8-236 (386 pixels)</t>
  </si>
  <si>
    <t>Row32_3e418d.jpg</t>
  </si>
  <si>
    <t>Red text at rows 322-341, cols 8-164 (366 pixels)</t>
  </si>
  <si>
    <t>Row33_771070.jpg</t>
  </si>
  <si>
    <t>Red text at rows 305-323, cols 10-170 (336 pixels)</t>
  </si>
  <si>
    <t>Row34_916277.jpg</t>
  </si>
  <si>
    <t>Red text at rows 446-463, cols 7-245 (423 pixels)</t>
  </si>
  <si>
    <t>Row35_cbdf00.jpg</t>
  </si>
  <si>
    <t>Red text at rows 305-323, cols 10-131 (336 pixels)</t>
  </si>
  <si>
    <t>Row36_a373ca.jpg</t>
  </si>
  <si>
    <t>Red text at rows 199-218, cols 10-311 (374 pixels)</t>
  </si>
  <si>
    <t>Row37_604151.jpg</t>
  </si>
  <si>
    <t>Red text at rows 322-341, cols 8-145 (531 pixels)</t>
  </si>
  <si>
    <t>Row38_5cb181.jpg</t>
  </si>
  <si>
    <t>Red text at rows 14-638, cols 8-308 (817 pixels)</t>
  </si>
  <si>
    <t>Row39_114911.jpg</t>
  </si>
  <si>
    <t>Red text at rows 199-218, cols 10-182 (365 pixels)</t>
  </si>
  <si>
    <t>Row3_96e909.jpg</t>
  </si>
  <si>
    <t>Red text at rows 234-253, cols 8-230 (384 pixels)</t>
  </si>
  <si>
    <t>Row40_c6d47f.jpg</t>
  </si>
  <si>
    <t>Red text at rows 498-517, cols 7-142 (369 pixels)</t>
  </si>
  <si>
    <t>Row41_09d03e.jpg</t>
  </si>
  <si>
    <t>Red text at rows 410-429, cols 7-137 (364 pixels)</t>
  </si>
  <si>
    <t>Row42_49d00c.jpg</t>
  </si>
  <si>
    <t>Red text at rows 217-235, cols 10-107 (336 pixels)</t>
  </si>
  <si>
    <t>Row43_45b76f.jpg</t>
  </si>
  <si>
    <t>Red text at rows 269-287, cols 10-266 (377 pixels)</t>
  </si>
  <si>
    <t>Row44_78e43f.jpg</t>
  </si>
  <si>
    <t>Red text at rows 551-570, cols 10-102 (358 pixels)</t>
  </si>
  <si>
    <t>Row45_578c75.jpg</t>
  </si>
  <si>
    <t>Red text at rows 340-359, cols 8-423 (428 pixels)</t>
  </si>
  <si>
    <t>Row46_809561.jpg</t>
  </si>
  <si>
    <t>Red text at rows 14-674, cols 10-131 (751 pixels)</t>
  </si>
  <si>
    <t>Row47_297ac6.jpg</t>
  </si>
  <si>
    <t>Red text at rows 516-535, cols 7-104 (359 pixels)</t>
  </si>
  <si>
    <t>Row48_f65630.jpg</t>
  </si>
  <si>
    <t>Red text at rows 269-288, cols 10-145 (548 pixels)</t>
  </si>
  <si>
    <t>Row49_4ba880.jpg</t>
  </si>
  <si>
    <t>Red text at rows 287-306, cols 10-113 (364 pixels)</t>
  </si>
  <si>
    <t>Row4_160568.jpg</t>
  </si>
  <si>
    <t>Red text at rows 815-834, cols 10-102 (359 pixels)</t>
  </si>
  <si>
    <t>Row5_d91f47.jpg</t>
  </si>
  <si>
    <t>Red text at rows 393-411, cols 10-146 (343 pixels)</t>
  </si>
  <si>
    <t>Row6_102807.jpg</t>
  </si>
  <si>
    <t>Red text at rows 217-235, cols 10-395 (354 pixels)</t>
  </si>
  <si>
    <t>Row7_0b7abb.jpg</t>
  </si>
  <si>
    <t>Red text at rows 217-235, cols 8-191 (342 pixels)</t>
  </si>
  <si>
    <t>Row8_94f1d2.jpg</t>
  </si>
  <si>
    <t>Red text at rows 252-270, cols 8-145 (565 pixels)</t>
  </si>
  <si>
    <t>Row9_cb344e.jpg</t>
  </si>
  <si>
    <t>Red text at rows 322-341, cols 7-116 (361 pixels)</t>
  </si>
  <si>
    <t>f:\uml\jpg\GPN003</t>
  </si>
  <si>
    <t>Row10_294050.jpg</t>
  </si>
  <si>
    <t>Red text at rows 199-218, cols 10-308 (365 pixels)</t>
  </si>
  <si>
    <t>Row11_597d0c.jpg</t>
  </si>
  <si>
    <t>Red text at rows 217-235, cols 8-251 (342 pixels)</t>
  </si>
  <si>
    <t>Row12_11d559.jpg</t>
  </si>
  <si>
    <t>Red text at rows 551-570, cols 10-179 (364 pixels)</t>
  </si>
  <si>
    <t>Row13_80c577.jpg</t>
  </si>
  <si>
    <t>Red text at rows 498-517, cols 8-102 (353 pixels)</t>
  </si>
  <si>
    <t>Row14_b363f0.jpg</t>
  </si>
  <si>
    <t>Red text at rows 199-218, cols 10-515 (384 pixels)</t>
  </si>
  <si>
    <t>Row15_2fcaea.jpg</t>
  </si>
  <si>
    <t>Row16_edaad3.jpg</t>
  </si>
  <si>
    <t>Red text at rows 428-447, cols 7-179 (373 pixels)</t>
  </si>
  <si>
    <t>Row17_31177d.jpg</t>
  </si>
  <si>
    <t>Red text at rows 14-462, cols 8-284 (797 pixels)</t>
  </si>
  <si>
    <t>Row18_9262b3.jpg</t>
  </si>
  <si>
    <t>Red text at rows 463-482, cols 10-102 (361 pixels)</t>
  </si>
  <si>
    <t>Row19_1869e2.jpg</t>
  </si>
  <si>
    <t>Red text at rows 199-218, cols 10-227 (368 pixels)</t>
  </si>
  <si>
    <t>Row1_223d21.jpg</t>
  </si>
  <si>
    <t>Red text at rows 446-463, cols 8-236 (414 pixels)</t>
  </si>
  <si>
    <t>Row20_4bfc64.jpg</t>
  </si>
  <si>
    <t>Red text at rows 340-359, cols 8-185 (386 pixels)</t>
  </si>
  <si>
    <t>Row21_cc27a5.jpg</t>
  </si>
  <si>
    <t>Row22_3835df.jpg</t>
  </si>
  <si>
    <t>Red text at rows 340-359, cols 10-102 (350 pixels)</t>
  </si>
  <si>
    <t>Row23_c252e2.jpg</t>
  </si>
  <si>
    <t>Row24_50afb1.jpg</t>
  </si>
  <si>
    <t>Row25_bfda3c.jpg</t>
  </si>
  <si>
    <t>Red text at rows 181-200, cols 10-482 (388 pixels)</t>
  </si>
  <si>
    <t>Row26_3fc365.jpg</t>
  </si>
  <si>
    <t>Red text at rows 217-235, cols 10-227 (341 pixels)</t>
  </si>
  <si>
    <t>Row27_95a6d5.jpg</t>
  </si>
  <si>
    <t>Red text at rows 269-287, cols 10-131 (365 pixels)</t>
  </si>
  <si>
    <t>Row28_60a386.jpg</t>
  </si>
  <si>
    <t>Red text at rows 340-359, cols 8-145 (547 pixels)</t>
  </si>
  <si>
    <t>Row29_751796.jpg</t>
  </si>
  <si>
    <t>Red text at rows 199-218, cols 10-275 (366 pixels)</t>
  </si>
  <si>
    <t>Row2_779750.jpg</t>
  </si>
  <si>
    <t>Red text at rows 414-433, cols 8-200 (386 pixels)</t>
  </si>
  <si>
    <t>Row30_1ae06d.jpg</t>
  </si>
  <si>
    <t>Red text at rows 199-218, cols 10-335 (373 pixels)</t>
  </si>
  <si>
    <t>Row31_8d041d.jpg</t>
  </si>
  <si>
    <t>Red text at rows 252-270, cols 7-148 (391 pixels)</t>
  </si>
  <si>
    <t>Row32_54d0b1.jpg</t>
  </si>
  <si>
    <t>Red text at rows 446-463, cols 8-102 (370 pixels)</t>
  </si>
  <si>
    <t>Row33_85b526.jpg</t>
  </si>
  <si>
    <t>Row34_3e1709.jpg</t>
  </si>
  <si>
    <t>Red text at rows 322-341, cols 8-182 (372 pixels)</t>
  </si>
  <si>
    <t>Row35_6d25c3.jpg</t>
  </si>
  <si>
    <t>Red text at rows 358-376, cols 8-224 (416 pixels)</t>
  </si>
  <si>
    <t>Row36_1aafd5.jpg</t>
  </si>
  <si>
    <t>Red text at rows 217-235, cols 10-107 (337 pixels)</t>
  </si>
  <si>
    <t>Row37_0f8c4b.jpg</t>
  </si>
  <si>
    <t>Red text at rows 199-218, cols 10-200 (363 pixels)</t>
  </si>
  <si>
    <t>Row38_e1b013.jpg</t>
  </si>
  <si>
    <t>Red text at rows 14-762, cols 10-102 (726 pixels)</t>
  </si>
  <si>
    <t>Row39_aff52f.jpg</t>
  </si>
  <si>
    <t>Red text at rows 322-341, cols 7-152 (368 pixels)</t>
  </si>
  <si>
    <t>Row3_11d88d.jpg</t>
  </si>
  <si>
    <t>Red text at rows 305-323, cols 10-131 (339 pixels)</t>
  </si>
  <si>
    <t>Row40_b8d96b.jpg</t>
  </si>
  <si>
    <t>Row41_1bcb84.jpg</t>
  </si>
  <si>
    <t>Red text at rows 252-270, cols 7-244 (413 pixels)</t>
  </si>
  <si>
    <t>Row42_ac7bfa.jpg</t>
  </si>
  <si>
    <t>Red text at rows 306-323, cols 10-145 (522 pixels)</t>
  </si>
  <si>
    <t>Row43_f5db31.jpg</t>
  </si>
  <si>
    <t>Red text at rows 551-570, cols 10-459 (382 pixels)</t>
  </si>
  <si>
    <t>Row44_13e55f.jpg</t>
  </si>
  <si>
    <t>Row45_736206.jpg</t>
  </si>
  <si>
    <t>Red text at rows 428-447, cols 8-128 (364 pixels)</t>
  </si>
  <si>
    <t>Row46_f5aaa1.jpg</t>
  </si>
  <si>
    <t>Red text at rows 14-444, cols 8-145 (899 pixels)</t>
  </si>
  <si>
    <t>Row47_3af2da.jpg</t>
  </si>
  <si>
    <t>Red text at rows 14-480, cols 10-119 (702 pixels)</t>
  </si>
  <si>
    <t>Row48_8c3f8d.jpg</t>
  </si>
  <si>
    <t>Red text at rows 586-605, cols 8-102 (348 pixels)</t>
  </si>
  <si>
    <t>Row49_054e7e.jpg</t>
  </si>
  <si>
    <t>Red text at rows 534-552, cols 8-102 (374 pixels)</t>
  </si>
  <si>
    <t>Row4_25c810.jpg</t>
  </si>
  <si>
    <t>Red text at rows 305-323, cols 10-323 (341 pixels)</t>
  </si>
  <si>
    <t>Row50_f1e1f2.jpg</t>
  </si>
  <si>
    <t>Red text at rows 358-376, cols 8-284 (430 pixels)</t>
  </si>
  <si>
    <t>Row6_465225.jpg</t>
  </si>
  <si>
    <t>Red text at rows 322-341, cols 7-143 (370 pixels)</t>
  </si>
  <si>
    <t>Row7_7960e8.jpg</t>
  </si>
  <si>
    <t>Red text at rows 199-218, cols 10-231 (363 pixels)</t>
  </si>
  <si>
    <t>Row8_753269.jpg</t>
  </si>
  <si>
    <t>Red text at rows 199-218, cols 10-281 (371 pixels)</t>
  </si>
  <si>
    <t>Row9_b8fc25.jpg</t>
  </si>
  <si>
    <t>Red text at rows 710-728, cols 8-102 (368 pixels)</t>
  </si>
  <si>
    <t>original prompt</t>
  </si>
  <si>
    <t>مدل</t>
  </si>
  <si>
    <t>iritate</t>
  </si>
  <si>
    <t>clm</t>
  </si>
  <si>
    <t>dps</t>
  </si>
  <si>
    <t>cld</t>
  </si>
  <si>
    <t>gbn</t>
  </si>
  <si>
    <t>gbt</t>
  </si>
  <si>
    <t>dpm</t>
  </si>
  <si>
    <t>gpn</t>
  </si>
  <si>
    <t>gpm</t>
  </si>
  <si>
    <t>Promppt  Id with model error</t>
  </si>
  <si>
    <t>prompt Number</t>
  </si>
  <si>
    <t>GbN</t>
  </si>
  <si>
    <t>Total Error modified</t>
  </si>
  <si>
    <t>Total Error simple</t>
  </si>
  <si>
    <t>Similarity prompt eith code Huggingface</t>
  </si>
  <si>
    <t>Score pythonsstrucure</t>
  </si>
  <si>
    <t>Erorr in generate  plot of diagram</t>
  </si>
  <si>
    <t>Number of images</t>
  </si>
  <si>
    <t>Nuber of Error:</t>
  </si>
  <si>
    <t>Percent</t>
  </si>
  <si>
    <t>Error of  simple prompt</t>
  </si>
  <si>
    <t>First person</t>
  </si>
  <si>
    <t>Secound person</t>
  </si>
  <si>
    <t>person</t>
  </si>
  <si>
    <t>Accuracy and Correctness</t>
  </si>
  <si>
    <t xml:space="preserve">Coherence an Fluency </t>
  </si>
  <si>
    <t>Relevance to the prompt</t>
  </si>
  <si>
    <t>Usefulness and Procticity</t>
  </si>
  <si>
    <t>Crreativity and innovation</t>
  </si>
  <si>
    <t>Complexity level</t>
  </si>
  <si>
    <t>f</t>
  </si>
  <si>
    <t>CLD001 Row2_863604.jpg</t>
  </si>
  <si>
    <t>CLD003 Row2_e49dd4.jpg</t>
  </si>
  <si>
    <t>Human analyses (Tempreture 0, 1)</t>
  </si>
  <si>
    <t>Human analyses (Tempreture 0)</t>
  </si>
  <si>
    <t>Human analyses (Tempreture 1)</t>
  </si>
  <si>
    <t>CLD091 Row2_7727a3.jpg</t>
  </si>
  <si>
    <t>Complexity level*Weight</t>
  </si>
  <si>
    <t>Squre*</t>
  </si>
  <si>
    <t>Summetion</t>
  </si>
  <si>
    <t>CLD093 Row2_40f726.jpg</t>
  </si>
  <si>
    <t>Weight</t>
  </si>
  <si>
    <t>DPS001 Row2_8a6717.jpg</t>
  </si>
  <si>
    <t>PS</t>
  </si>
  <si>
    <t>DPS091 Row2_a2ba85.jpg</t>
  </si>
  <si>
    <t>DPS093 Row2_ee3909.jpg</t>
  </si>
  <si>
    <t>GBN001 Row2_f89db7.jpg</t>
  </si>
  <si>
    <t>GBN003 Row2_6651c8.jpg</t>
  </si>
  <si>
    <t>PM</t>
  </si>
  <si>
    <t>GBT001 Row2_551ef3.jpg</t>
  </si>
  <si>
    <t>GBT003 Row2_551ef3.jpg</t>
  </si>
  <si>
    <t>GBT091 Row2_b2aef3.jpg</t>
  </si>
  <si>
    <t>GBT093 Row2_26e310.jpg</t>
  </si>
  <si>
    <t>*Sum*100/Sum of weight (5*5*1+5*0.5)</t>
  </si>
  <si>
    <t>GPM001 Row2_591ddb.jpg</t>
  </si>
  <si>
    <t>GPM003 Row2_2d94f7.jpg</t>
  </si>
  <si>
    <t>GPM091 Row2_2782d5.jpg</t>
  </si>
  <si>
    <t>GPM093 Row2_215c13.jpg</t>
  </si>
  <si>
    <t>CLD001 Row17_614b09.jpg</t>
  </si>
  <si>
    <t>CLD003 Row17_f65347.jpg</t>
  </si>
  <si>
    <t>CLD091 Row17_37d9df.jpg</t>
  </si>
  <si>
    <t>CLD093 Row17_731030.jpg</t>
  </si>
  <si>
    <t>DPM003 Row17_f1a8f0.jpg</t>
  </si>
  <si>
    <t>Number of assessed plot (Tempreture 0, 1)</t>
  </si>
  <si>
    <t>Number of assessed plot (Tempreture 0)</t>
  </si>
  <si>
    <t>Number of assessed plot (Tempreture 1)</t>
  </si>
  <si>
    <t>DPM091 Row17_dc39fc.jpg</t>
  </si>
  <si>
    <t>Prompt Type</t>
  </si>
  <si>
    <t>Plot</t>
  </si>
  <si>
    <t>NP</t>
  </si>
  <si>
    <t>Error (%)</t>
  </si>
  <si>
    <t>None PlotProvide plot</t>
  </si>
  <si>
    <t>% to Error</t>
  </si>
  <si>
    <t>DPM093 Row17_c9ef23.jpg</t>
  </si>
  <si>
    <t>DPS001 Row17_a94444.jpg</t>
  </si>
  <si>
    <t>DPS003 Row17_9a3069.jpg</t>
  </si>
  <si>
    <t>DPS093 Row17_6493ab.jpg</t>
  </si>
  <si>
    <t>GBN003 Row17_c79a73.jpg</t>
  </si>
  <si>
    <t>GBT001 Row17_7b3af5.jpg</t>
  </si>
  <si>
    <t>GBT003 Row17_0e5a29.jpg</t>
  </si>
  <si>
    <t>GBT091 Row17_744be0.jpg</t>
  </si>
  <si>
    <t>GBT093 Row17_7d7502.jpg</t>
  </si>
  <si>
    <t>SUM</t>
  </si>
  <si>
    <t>GPM001 Row17_b6c034.jpg</t>
  </si>
  <si>
    <t>*NP: plot did not draw,** NP/Sum of total (250)</t>
  </si>
  <si>
    <t>GPM091 Row17_4b5fc4.jpg</t>
  </si>
  <si>
    <t>GPM093 Row17_340d6f.jpg</t>
  </si>
  <si>
    <t>CLD093 Row24_c7b3e3.jpg</t>
  </si>
  <si>
    <t>Error Analysis of SP for Non plotting For  (T: 0, 1)</t>
  </si>
  <si>
    <t>Error Analysis of SP for Non plotting for (T: 0)</t>
  </si>
  <si>
    <t>Error Analysis of SP for Non plotting for (T:  1)</t>
  </si>
  <si>
    <t>DPM093 Row24_7040e6.jpg</t>
  </si>
  <si>
    <t>None PlotProvide plot (NP)</t>
  </si>
  <si>
    <t>N_score*</t>
  </si>
  <si>
    <t>DPS001 Row24_8485ee.jpg</t>
  </si>
  <si>
    <t>DPS003 Row24_7391ea.jpg</t>
  </si>
  <si>
    <t>DPS091 Row24_827249.jpg</t>
  </si>
  <si>
    <t>DPS093 Row24_540a30.jpg</t>
  </si>
  <si>
    <t>GBN001 Row24_44494b.jpg</t>
  </si>
  <si>
    <t>GBN003 Row24_a7ae23.jpg</t>
  </si>
  <si>
    <t>GBT003 Row24_11df4d.jpg</t>
  </si>
  <si>
    <t>GBT091 Row24_9f8d8c.jpg</t>
  </si>
  <si>
    <t>GBT093 Row24_f31944.jpg</t>
  </si>
  <si>
    <t>GPM003 Row24_4f3f57.jpg</t>
  </si>
  <si>
    <t>GPM093 Row24_50826a.jpg</t>
  </si>
  <si>
    <t>*(Negative score*100)/(Total of Errors)</t>
  </si>
  <si>
    <t>CLD001 Row27_59b03f.jpg</t>
  </si>
  <si>
    <t>CLD003 Row27_b3ac0d.jpg</t>
  </si>
  <si>
    <t>CLD091 Row27_aac239.jpg</t>
  </si>
  <si>
    <t>Human Final Score  For  (T: 0, 1)</t>
  </si>
  <si>
    <t>Human Final Score  for Tempreture  For  (T: 0)</t>
  </si>
  <si>
    <t>Human Final Score for  For  (T: 1)</t>
  </si>
  <si>
    <t>Result of human assesment for SP</t>
  </si>
  <si>
    <t>Result of human assesment for MP</t>
  </si>
  <si>
    <t>DPM003 Row27_b40988.jpg</t>
  </si>
  <si>
    <t>Positive Score %</t>
  </si>
  <si>
    <t>Negative score of error (%)</t>
  </si>
  <si>
    <t>Final score(Positive-Negative)</t>
  </si>
  <si>
    <t>modified Score</t>
  </si>
  <si>
    <t>Tempretur 0</t>
  </si>
  <si>
    <t>Tempretur 1</t>
  </si>
  <si>
    <t>DPM091 Row27_3c2eec.jpg</t>
  </si>
  <si>
    <t>DPM093 Row27_331963.jpg</t>
  </si>
  <si>
    <t>DPS001 Row27_e403fc.jpg</t>
  </si>
  <si>
    <t>CLM*</t>
  </si>
  <si>
    <t>DPS003 Row27_e4d795.jpg</t>
  </si>
  <si>
    <t>GPN*</t>
  </si>
  <si>
    <t>DPS091 Row27_6c6da4.jpg</t>
  </si>
  <si>
    <t>DPS093 Row27_069d2e.jpg</t>
  </si>
  <si>
    <t>GBN001 Row27_34f990.jpg</t>
  </si>
  <si>
    <t>GBN003 Row27_e1b1b4.jpg</t>
  </si>
  <si>
    <t>GBT001 Row27_07b9a8.jpg</t>
  </si>
  <si>
    <t>GBT003 Row27_27332a.jpg</t>
  </si>
  <si>
    <t>GBT091 Row27_c2dc51.jpg</t>
  </si>
  <si>
    <t>*Do not provide plot got negative score finally for mean, Score =0</t>
  </si>
  <si>
    <t>GBT093 Row27_a2676f.jpg</t>
  </si>
  <si>
    <t>GPM001 Row27_cbfd25.jpg</t>
  </si>
  <si>
    <t>c1</t>
  </si>
  <si>
    <t>c2</t>
  </si>
  <si>
    <t>c3</t>
  </si>
  <si>
    <t>c4</t>
  </si>
  <si>
    <t>c5</t>
  </si>
  <si>
    <t>CLD001 Row30_bc179f.jpg</t>
  </si>
  <si>
    <t>Sp</t>
  </si>
  <si>
    <t>CLD003 Row30_bc179f.jpg</t>
  </si>
  <si>
    <t>CLD091 Row30_d3106f.jpg</t>
  </si>
  <si>
    <t>CLD093 Row30_de967f.jpg</t>
  </si>
  <si>
    <t>DPM001 Row30_c7a28d.jpg</t>
  </si>
  <si>
    <t>DPM003 Row30_9240a6.jpg</t>
  </si>
  <si>
    <t>DPM091 Row30_99f992.jpg</t>
  </si>
  <si>
    <t>DPS001 Row30_56b1ce.jpg</t>
  </si>
  <si>
    <t>DPS003 Row30_90fb3f.jpg</t>
  </si>
  <si>
    <t>DPS091 Row30_a0292c.jpg</t>
  </si>
  <si>
    <t>DPS093 Row30_a13b1a.jpg</t>
  </si>
  <si>
    <t>GBN003 Row30_19c7bb.jpg</t>
  </si>
  <si>
    <t>GBT091 Row30_ed1afc.jpg</t>
  </si>
  <si>
    <t>GBT093 Row30_ec68e5.jpg</t>
  </si>
  <si>
    <t>GPM001 Row30_f3b70f.jpg</t>
  </si>
  <si>
    <t>GPM003 Row30_ce453a.jpg</t>
  </si>
  <si>
    <t>GPM091 Row30_160bda.jpg</t>
  </si>
  <si>
    <t>GPM093 Row30_e41d77.jpg</t>
  </si>
  <si>
    <t>CLD001 Row31_db0e8d.jpg</t>
  </si>
  <si>
    <t>CLD003 Row31_37797f.jpg</t>
  </si>
  <si>
    <t>CLD091 Row31_3b25d5.jpg</t>
  </si>
  <si>
    <t>DPS001 Row31_a9642c.jpg</t>
  </si>
  <si>
    <t>DPS003 Row31_766beb.jpg</t>
  </si>
  <si>
    <t>DPS091 Row31_4c5fb3.jpg</t>
  </si>
  <si>
    <t>DPS093 Row31_56380a.jpg</t>
  </si>
  <si>
    <t>GBN001 Row31_4ab294.jpg</t>
  </si>
  <si>
    <t>GBN003 Row31_31d0d9.jpg</t>
  </si>
  <si>
    <t>GBT001 Row31_73f9fe.jpg</t>
  </si>
  <si>
    <t>GBT003 Row31_ed0b3d.jpg</t>
  </si>
  <si>
    <t>GBT091 Row31_9500fc.jpg</t>
  </si>
  <si>
    <t>GBT093 Row31_811203.jpg</t>
  </si>
  <si>
    <t>GPM001 Row31_788cde.jpg</t>
  </si>
  <si>
    <t>GPM003 Row31_be78e2.jpg</t>
  </si>
  <si>
    <t>GPM091 Row31_202200.jpg</t>
  </si>
  <si>
    <t>GPM093 Row31_50d6bf.jpg</t>
  </si>
  <si>
    <t>CLD001 Row39_032f81.jpg</t>
  </si>
  <si>
    <t>CLD003 Row39_032f81.jpg</t>
  </si>
  <si>
    <t>DPM001 Row39_1a830d.jpg</t>
  </si>
  <si>
    <t>DPS001 Row39_946190.jpg</t>
  </si>
  <si>
    <t>DPS003 Row39_e65011.jpg</t>
  </si>
  <si>
    <t>DPS093 Row39_aaa4fe.jpg</t>
  </si>
  <si>
    <t>GBN001 Row39_2b48fb.jpg</t>
  </si>
  <si>
    <t>GBN003 Row39_0a2bf7.jpg</t>
  </si>
  <si>
    <t>GBT001 Row39_f9c67c.jpg</t>
  </si>
  <si>
    <t>GBT003 Row39_d16510.jpg</t>
  </si>
  <si>
    <t>GBT091 Row39_f9c67c.jpg</t>
  </si>
  <si>
    <t>GPM001 Row39_968823.jpg</t>
  </si>
  <si>
    <t>GPM003 Row39_b4f2c9.jpg</t>
  </si>
  <si>
    <t>GPM091 Row39_da20ad.jpg</t>
  </si>
  <si>
    <t>GPM093 Row39_b17957.jpg</t>
  </si>
  <si>
    <t>CLD001 Row40_8dd382.jpg</t>
  </si>
  <si>
    <t>CLD003 Row40_178e84.jpg</t>
  </si>
  <si>
    <t>CLD091 Row40_cda44f.jpg</t>
  </si>
  <si>
    <t>CLD093 Row40_3c855b.jpg</t>
  </si>
  <si>
    <t>DPS001 Row40_c64aa7.jpg</t>
  </si>
  <si>
    <t>DPS003 Row40_8b0759.jpg</t>
  </si>
  <si>
    <t>DPS091 Row40_e5e077.jpg</t>
  </si>
  <si>
    <t>DPS093 Row40_c7aa84.jpg</t>
  </si>
  <si>
    <t>GBN001 Row40_5b2231.jpg</t>
  </si>
  <si>
    <t>GBN003 Row40_a0c658.jpg</t>
  </si>
  <si>
    <t>GBT003 Row40_d39c2b.jpg</t>
  </si>
  <si>
    <t>GBT093 Row40_ff69c2.jpg</t>
  </si>
  <si>
    <t>GPM001 Row40_fb1f20.jpg</t>
  </si>
  <si>
    <t>GPM003 Row40_c022d1.jpg</t>
  </si>
  <si>
    <t>GPM091 Row40_e4ef67.jpg</t>
  </si>
  <si>
    <t>CLD001 Row43_60a96c.jpg</t>
  </si>
  <si>
    <t>CLD003 Row43_60a96c.jpg</t>
  </si>
  <si>
    <t>CLD091 Row43_ebe8ff.jpg</t>
  </si>
  <si>
    <t>CLD093 Row43_8c86a1.jpg</t>
  </si>
  <si>
    <t>DPS001 Row43_58ec9e.jpg</t>
  </si>
  <si>
    <t>DPS003 Row43_e5e3e6.jpg</t>
  </si>
  <si>
    <t>DPS091 Row43_7e7f9a.jpg</t>
  </si>
  <si>
    <t>DPS093 Row43_cadc44.jpg</t>
  </si>
  <si>
    <t>GBN001 Row43_bd9cc7.jpg</t>
  </si>
  <si>
    <t>GBN003 Row43_1f32d6.jpg</t>
  </si>
  <si>
    <t>GBT001 Row43_4a1695.jpg</t>
  </si>
  <si>
    <t>GBT003 Row43_4806ea.jpg</t>
  </si>
  <si>
    <t>GBT091 Row43_4a1695.jpg</t>
  </si>
  <si>
    <t>GBT093 Row43_109b0e.jpg</t>
  </si>
  <si>
    <t>GPM001 Row43_7af214.jpg</t>
  </si>
  <si>
    <t>GPM003 Row43_c0e24d.jpg</t>
  </si>
  <si>
    <t>GPM091 Row43_7bf69c.jpg</t>
  </si>
  <si>
    <t>GPM093 Row43_4fe673.jpg</t>
  </si>
  <si>
    <t>CLM001 Row2_a7823b.jpg</t>
  </si>
  <si>
    <t>CLM003 Row2_a7823b.jpg</t>
  </si>
  <si>
    <t>CLM091 Row2_d42876.jpg</t>
  </si>
  <si>
    <t>CLM093 Row2_f5cb16.jpg</t>
  </si>
  <si>
    <t>DPM001 Row2_0b366b.jpg</t>
  </si>
  <si>
    <t>DPM003 Row2_f9dfda.jpg</t>
  </si>
  <si>
    <t>DPM091 Row2_e07191.jpg</t>
  </si>
  <si>
    <t>DPM093 Row2_539e08.jpg</t>
  </si>
  <si>
    <t>DPS003 Row2_71b6e0.jpg</t>
  </si>
  <si>
    <t>GPN001 Row2_de8418.jpg</t>
  </si>
  <si>
    <t>GPN003 Row2_779750.jpg</t>
  </si>
  <si>
    <t>CLM001 Row17_b15326.jpg</t>
  </si>
  <si>
    <t>CLM003 Row17_83761a.jpg</t>
  </si>
  <si>
    <t>CLM091 Row17_335f35.jpg</t>
  </si>
  <si>
    <t>CLM093 Row17_cfd854.jpg</t>
  </si>
  <si>
    <t>DPM001 Row17_26df0b.jpg</t>
  </si>
  <si>
    <t>DPS091 Row17_0d2e5f.jpg</t>
  </si>
  <si>
    <t>GBN001 Row17_1f4b9c.jpg</t>
  </si>
  <si>
    <t>GPN001 Row17_ee5426.jpg</t>
  </si>
  <si>
    <t>GPN003 Row17_31177d.jpg</t>
  </si>
  <si>
    <t>CLD001 Row24_da5b1b.jpg</t>
  </si>
  <si>
    <t>CLD003 Row24_fa986e.jpg</t>
  </si>
  <si>
    <t>CLD091 Row24_4abf7e.jpg</t>
  </si>
  <si>
    <t>CLM001 Row24_08f931.jpg</t>
  </si>
  <si>
    <t>CLM091 Row24_d95592.jpg</t>
  </si>
  <si>
    <t>CLM093 Row24_01b8dc.jpg</t>
  </si>
  <si>
    <t>DPM001 Row24_eec70a.jpg</t>
  </si>
  <si>
    <t>DPM003 Row24_77b733.jpg</t>
  </si>
  <si>
    <t>DPM091 Row24_1a129c.jpg</t>
  </si>
  <si>
    <t>GBT001 Row24_04a6f8.jpg</t>
  </si>
  <si>
    <t>GPM001 Row24_13a7c5.jpg</t>
  </si>
  <si>
    <t>GPM091 Row24_54c92d.jpg</t>
  </si>
  <si>
    <t>GPN001 Row24_ff0a83.jpg</t>
  </si>
  <si>
    <t>GPN003 Row24_50afb1.jpg</t>
  </si>
  <si>
    <t>CLM001 Row43_1a8730.jpg</t>
  </si>
  <si>
    <t>CLM003 Row43_1a8730.jpg</t>
  </si>
  <si>
    <t>CLM091 Row43_57e952.jpg</t>
  </si>
  <si>
    <t>CLM093 Row43_f7775a.jpg</t>
  </si>
  <si>
    <t>DPM001 Row43_d3427d.jpg</t>
  </si>
  <si>
    <t>DPM003 Row43_9e9283.jpg</t>
  </si>
  <si>
    <t>DPM091 Row43_fa9ef6.jpg</t>
  </si>
  <si>
    <t>DPM093 Row43_e9c931.jpg</t>
  </si>
  <si>
    <t>GPN001 Row43_6525fc.jpg</t>
  </si>
  <si>
    <t>GPN003 Row43_f5db31.jpg</t>
  </si>
  <si>
    <t>CLM001 Row40_fbb768.jpg</t>
  </si>
  <si>
    <t>CLM003 Row40_fbb768.jpg</t>
  </si>
  <si>
    <t>CLM091 Row40_4f529d.jpg</t>
  </si>
  <si>
    <t>CLM093 Row40_8ae100.jpg</t>
  </si>
  <si>
    <t>DPM001 Row40_1b50f4.jpg</t>
  </si>
  <si>
    <t>DPM003 Row40_aef991.jpg</t>
  </si>
  <si>
    <t>DPM091 Row40_84e541.jpg</t>
  </si>
  <si>
    <t>DPM093 Row40_45c9f7.jpg</t>
  </si>
  <si>
    <t>GBT001 Row40_88150c.jpg</t>
  </si>
  <si>
    <t>GBT091 Row40_88150c.jpg</t>
  </si>
  <si>
    <t>GPM093 Row40_8b8cc9.jpg</t>
  </si>
  <si>
    <t>GPN001 Row40_809b8c.jpg</t>
  </si>
  <si>
    <t>GPN003 Row40_b8d96b.jpg</t>
  </si>
  <si>
    <t>CLD091 Row39_93afcf.jpg</t>
  </si>
  <si>
    <t>CLD093 Row39_67b038.jpg</t>
  </si>
  <si>
    <t>CLM001 Row39_3d0988.jpg</t>
  </si>
  <si>
    <t>CLM003 Row39_3d0988.jpg</t>
  </si>
  <si>
    <t>CLM091 Row39_dcd530.jpg</t>
  </si>
  <si>
    <t>CLM093 Row39_8c59bc.jpg</t>
  </si>
  <si>
    <t>DPM003 Row39_c95bfd.jpg</t>
  </si>
  <si>
    <t>DPM091 Row39_561a71.jpg</t>
  </si>
  <si>
    <t>DPM093 Row39_8c0440.jpg</t>
  </si>
  <si>
    <t>DPS091 Row39_64994f.jpg</t>
  </si>
  <si>
    <t>GBT093 Row39_7d3910.jpg</t>
  </si>
  <si>
    <t>GPN001 Row39_bc881e.jpg</t>
  </si>
  <si>
    <t>GPN003 Row39_aff52f.jpg</t>
  </si>
  <si>
    <t>CLD093 Row31_19a8cc.jpg</t>
  </si>
  <si>
    <t>CLM001 Row31_b61ad4.jpg</t>
  </si>
  <si>
    <t>CLM003 Row31_b61ad4.jpg</t>
  </si>
  <si>
    <t>CLM091 Row31_d01830.jpg</t>
  </si>
  <si>
    <t>CLM093 Row31_fb296a.jpg</t>
  </si>
  <si>
    <t>DPM001 Row31_71d7c4.jpg</t>
  </si>
  <si>
    <t>DPM003 Row31_c29abb.jpg</t>
  </si>
  <si>
    <t>DPM091 Row31_908a4b.jpg</t>
  </si>
  <si>
    <t>DPM093 Row31_ecb5f7.jpg</t>
  </si>
  <si>
    <t>GPN001 Row31_a06a12.jpg</t>
  </si>
  <si>
    <t>GPN003 Row31_8d041d.jpg</t>
  </si>
  <si>
    <t>CLD093 Row27_8de982.jpg</t>
  </si>
  <si>
    <t>CLM001 Row27_3439f7.jpg</t>
  </si>
  <si>
    <t>CLM003 Row27_3439f7.jpg</t>
  </si>
  <si>
    <t>CLM091 Row27_6b6a45.jpg</t>
  </si>
  <si>
    <t>CLM093 Row27_64b4ec.jpg</t>
  </si>
  <si>
    <t>DPM001 Row27_1f8740.jpg</t>
  </si>
  <si>
    <t>GPM003 Row27_fda964.jpg</t>
  </si>
  <si>
    <t>GPM091 Row27_9a51e8.jpg</t>
  </si>
  <si>
    <t>GPM093 Row27_93c192.jpg</t>
  </si>
  <si>
    <t>GPN001 Row27_c53993.jpg</t>
  </si>
  <si>
    <t>GPN003 Row27_95a6d5.jpg</t>
  </si>
  <si>
    <t>CLM001 Row30_18759e.jpg</t>
  </si>
  <si>
    <t>CLM003 Row30_3c22ed.jpg</t>
  </si>
  <si>
    <t>CLM091 Row30_e116d0.jpg</t>
  </si>
  <si>
    <t>CLM093 Row30_10fbe5.jpg</t>
  </si>
  <si>
    <t>DPM093 Row30_09b206.jpg</t>
  </si>
  <si>
    <t>GBN001 Row30_665217.jpg</t>
  </si>
  <si>
    <t>GBT001 Row30_842294.jpg</t>
  </si>
  <si>
    <t>GBT003 Row30_27bca6.jpg</t>
  </si>
  <si>
    <t>GPN001 Row30_b63698.jpg</t>
  </si>
  <si>
    <t>GPN003 Row30_1ae06d.jpg</t>
  </si>
  <si>
    <t>Structure analysis score  using python code</t>
  </si>
  <si>
    <t>Average of Weighted  TF_IDF, …, similarity</t>
  </si>
  <si>
    <t>Model/ Tempreture</t>
  </si>
  <si>
    <t>The Average scores obtained by each model across tempretures</t>
  </si>
  <si>
    <t xml:space="preserve">Compere results amoungh all models </t>
  </si>
  <si>
    <t>Model/ T</t>
  </si>
  <si>
    <t>Average of score</t>
  </si>
  <si>
    <t>Mp</t>
  </si>
  <si>
    <t>Average of Mean TF_IDF, …, similarity</t>
  </si>
  <si>
    <t>به در صد</t>
  </si>
  <si>
    <t>Results of all model for SP</t>
  </si>
  <si>
    <t>Results of all model for MP</t>
  </si>
  <si>
    <t>Type of Assesing</t>
  </si>
  <si>
    <t>Assessing</t>
  </si>
  <si>
    <t>Quantity</t>
  </si>
  <si>
    <t>Quality</t>
  </si>
  <si>
    <t>Assessment</t>
  </si>
  <si>
    <t xml:space="preserve"> Score * weight</t>
  </si>
  <si>
    <t>Sum of score</t>
  </si>
  <si>
    <t>Final Score%</t>
  </si>
  <si>
    <t>Score%</t>
  </si>
  <si>
    <t>Error%</t>
  </si>
  <si>
    <t>Human assement</t>
  </si>
  <si>
    <t>Average of human assement</t>
  </si>
  <si>
    <t>Quality Score</t>
  </si>
  <si>
    <t>Prompt type</t>
  </si>
  <si>
    <t xml:space="preserve"> Error * weight</t>
  </si>
  <si>
    <t>Finall score</t>
  </si>
  <si>
    <t>Compere results amoung all models vs 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</si>
</sst>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21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ED000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4"/>
      <name val="Calibri"/>
      <family val="2"/>
      <scheme val="minor"/>
    </font>
    <font>
      <b/>
      <sz val="12"/>
      <color theme="1"/>
      <name val="Segoe UI"/>
      <family val="2"/>
    </font>
    <font>
      <sz val="6"/>
      <color theme="1"/>
      <name val="Segoe UI"/>
      <family val="2"/>
    </font>
    <font>
      <b/>
      <sz val="11"/>
      <color theme="1"/>
      <name val="Calibri Light"/>
      <family val="2"/>
      <scheme val="major"/>
    </font>
    <font>
      <sz val="11"/>
      <color theme="1"/>
      <name val="Segoe UI"/>
      <family val="2"/>
    </font>
    <font>
      <sz val="10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Segoe UI"/>
      <family val="2"/>
    </font>
    <font>
      <b/>
      <sz val="10"/>
      <color theme="1"/>
      <name val="Segoe UI"/>
      <family val="2"/>
    </font>
    <font>
      <b/>
      <sz val="10"/>
      <color rgb="FFFF0000"/>
      <name val="Segoe UI"/>
      <family val="2"/>
    </font>
    <font>
      <sz val="5"/>
      <color rgb="FF494949"/>
      <name val="Courier New"/>
      <family val="3"/>
    </font>
    <font>
      <strike/>
      <sz val="11"/>
      <color theme="1"/>
      <name val="Calibri"/>
      <family val="2"/>
      <scheme val="minor"/>
    </font>
    <font>
      <sz val="10"/>
      <color rgb="FFFF000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00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 style="medium">
        <color indexed="64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269">
    <xf numFmtId="0" fontId="0" fillId="0" borderId="0" xfId="0"/>
    <xf numFmtId="2" fontId="2" fillId="0" borderId="1" xfId="0" applyNumberFormat="1" applyFont="1" applyBorder="1" applyAlignment="1">
      <alignment vertical="center"/>
    </xf>
    <xf numFmtId="2" fontId="0" fillId="0" borderId="3" xfId="0" applyNumberFormat="1" applyBorder="1"/>
    <xf numFmtId="2" fontId="0" fillId="0" borderId="4" xfId="0" applyNumberFormat="1" applyBorder="1"/>
    <xf numFmtId="2" fontId="3" fillId="0" borderId="1" xfId="0" applyNumberFormat="1" applyFont="1" applyBorder="1"/>
    <xf numFmtId="2" fontId="2" fillId="0" borderId="1" xfId="0" applyNumberFormat="1" applyFont="1" applyBorder="1"/>
    <xf numFmtId="49" fontId="0" fillId="0" borderId="0" xfId="0" applyNumberFormat="1"/>
    <xf numFmtId="2" fontId="0" fillId="0" borderId="1" xfId="0" applyNumberFormat="1" applyBorder="1"/>
    <xf numFmtId="2" fontId="1" fillId="0" borderId="1" xfId="0" applyNumberFormat="1" applyFont="1" applyBorder="1"/>
    <xf numFmtId="0" fontId="0" fillId="2" borderId="0" xfId="0" applyFill="1"/>
    <xf numFmtId="0" fontId="0" fillId="2" borderId="1" xfId="0" applyFill="1" applyBorder="1"/>
    <xf numFmtId="2" fontId="0" fillId="0" borderId="0" xfId="0" applyNumberFormat="1"/>
    <xf numFmtId="2" fontId="3" fillId="2" borderId="1" xfId="0" applyNumberFormat="1" applyFont="1" applyFill="1" applyBorder="1"/>
    <xf numFmtId="2" fontId="0" fillId="2" borderId="1" xfId="0" applyNumberFormat="1" applyFill="1" applyBorder="1"/>
    <xf numFmtId="2" fontId="1" fillId="2" borderId="1" xfId="0" applyNumberFormat="1" applyFont="1" applyFill="1" applyBorder="1"/>
    <xf numFmtId="2" fontId="0" fillId="0" borderId="7" xfId="0" applyNumberFormat="1" applyBorder="1"/>
    <xf numFmtId="2" fontId="0" fillId="2" borderId="8" xfId="0" applyNumberFormat="1" applyFill="1" applyBorder="1"/>
    <xf numFmtId="2" fontId="0" fillId="0" borderId="9" xfId="0" applyNumberFormat="1" applyBorder="1"/>
    <xf numFmtId="2" fontId="0" fillId="0" borderId="10" xfId="0" applyNumberFormat="1" applyBorder="1"/>
    <xf numFmtId="2" fontId="0" fillId="2" borderId="10" xfId="0" applyNumberFormat="1" applyFill="1" applyBorder="1"/>
    <xf numFmtId="2" fontId="0" fillId="2" borderId="11" xfId="0" applyNumberFormat="1" applyFill="1" applyBorder="1"/>
    <xf numFmtId="0" fontId="0" fillId="0" borderId="7" xfId="0" applyBorder="1"/>
    <xf numFmtId="2" fontId="0" fillId="0" borderId="1" xfId="0" applyNumberFormat="1" applyBorder="1" applyAlignment="1">
      <alignment horizontal="center"/>
    </xf>
    <xf numFmtId="0" fontId="0" fillId="0" borderId="1" xfId="0" applyBorder="1"/>
    <xf numFmtId="164" fontId="0" fillId="0" borderId="0" xfId="0" applyNumberFormat="1"/>
    <xf numFmtId="164" fontId="0" fillId="3" borderId="0" xfId="0" applyNumberFormat="1" applyFill="1"/>
    <xf numFmtId="0" fontId="2" fillId="0" borderId="0" xfId="0" applyFont="1"/>
    <xf numFmtId="2" fontId="0" fillId="4" borderId="1" xfId="0" applyNumberFormat="1" applyFill="1" applyBorder="1"/>
    <xf numFmtId="2" fontId="0" fillId="0" borderId="5" xfId="0" applyNumberFormat="1" applyBorder="1"/>
    <xf numFmtId="2" fontId="0" fillId="0" borderId="5" xfId="0" applyNumberFormat="1" applyBorder="1" applyAlignment="1">
      <alignment horizontal="center"/>
    </xf>
    <xf numFmtId="2" fontId="0" fillId="0" borderId="8" xfId="0" applyNumberFormat="1" applyBorder="1"/>
    <xf numFmtId="2" fontId="0" fillId="0" borderId="11" xfId="0" applyNumberFormat="1" applyBorder="1"/>
    <xf numFmtId="2" fontId="0" fillId="2" borderId="16" xfId="0" applyNumberFormat="1" applyFill="1" applyBorder="1"/>
    <xf numFmtId="2" fontId="0" fillId="2" borderId="0" xfId="0" applyNumberFormat="1" applyFill="1"/>
    <xf numFmtId="2" fontId="0" fillId="0" borderId="17" xfId="0" applyNumberFormat="1" applyBorder="1"/>
    <xf numFmtId="2" fontId="0" fillId="0" borderId="16" xfId="0" applyNumberFormat="1" applyBorder="1"/>
    <xf numFmtId="2" fontId="0" fillId="0" borderId="18" xfId="0" applyNumberFormat="1" applyBorder="1"/>
    <xf numFmtId="2" fontId="0" fillId="0" borderId="6" xfId="0" applyNumberFormat="1" applyBorder="1" applyAlignment="1">
      <alignment horizontal="center"/>
    </xf>
    <xf numFmtId="0" fontId="0" fillId="2" borderId="4" xfId="0" applyFill="1" applyBorder="1" applyAlignment="1">
      <alignment vertical="center"/>
    </xf>
    <xf numFmtId="49" fontId="0" fillId="2" borderId="4" xfId="0" applyNumberFormat="1" applyFill="1" applyBorder="1"/>
    <xf numFmtId="0" fontId="5" fillId="2" borderId="0" xfId="0" applyFont="1" applyFill="1"/>
    <xf numFmtId="49" fontId="5" fillId="2" borderId="0" xfId="0" applyNumberFormat="1" applyFont="1" applyFill="1"/>
    <xf numFmtId="0" fontId="0" fillId="2" borderId="4" xfId="0" applyFill="1" applyBorder="1"/>
    <xf numFmtId="2" fontId="6" fillId="0" borderId="1" xfId="0" applyNumberFormat="1" applyFont="1" applyBorder="1"/>
    <xf numFmtId="49" fontId="0" fillId="0" borderId="1" xfId="0" applyNumberFormat="1" applyBorder="1"/>
    <xf numFmtId="1" fontId="0" fillId="0" borderId="1" xfId="0" applyNumberFormat="1" applyBorder="1"/>
    <xf numFmtId="0" fontId="0" fillId="0" borderId="1" xfId="0" applyBorder="1" applyAlignment="1">
      <alignment wrapText="1"/>
    </xf>
    <xf numFmtId="0" fontId="7" fillId="0" borderId="1" xfId="0" applyFont="1" applyBorder="1" applyAlignment="1">
      <alignment wrapText="1"/>
    </xf>
    <xf numFmtId="0" fontId="0" fillId="0" borderId="1" xfId="0" applyBorder="1" applyAlignment="1">
      <alignment textRotation="180"/>
    </xf>
    <xf numFmtId="1" fontId="0" fillId="0" borderId="20" xfId="0" applyNumberFormat="1" applyBorder="1"/>
    <xf numFmtId="1" fontId="0" fillId="0" borderId="0" xfId="0" applyNumberFormat="1"/>
    <xf numFmtId="0" fontId="5" fillId="0" borderId="0" xfId="0" applyFont="1"/>
    <xf numFmtId="2" fontId="5" fillId="0" borderId="0" xfId="0" applyNumberFormat="1" applyFont="1"/>
    <xf numFmtId="0" fontId="5" fillId="4" borderId="0" xfId="0" applyFont="1" applyFill="1"/>
    <xf numFmtId="0" fontId="0" fillId="4" borderId="0" xfId="0" applyFill="1"/>
    <xf numFmtId="0" fontId="5" fillId="5" borderId="0" xfId="0" applyFont="1" applyFill="1"/>
    <xf numFmtId="0" fontId="0" fillId="5" borderId="0" xfId="0" applyFill="1"/>
    <xf numFmtId="0" fontId="8" fillId="2" borderId="0" xfId="0" applyFont="1" applyFill="1"/>
    <xf numFmtId="0" fontId="8" fillId="0" borderId="0" xfId="0" applyFont="1"/>
    <xf numFmtId="2" fontId="8" fillId="0" borderId="0" xfId="0" applyNumberFormat="1" applyFont="1"/>
    <xf numFmtId="0" fontId="8" fillId="4" borderId="0" xfId="0" applyFont="1" applyFill="1"/>
    <xf numFmtId="0" fontId="8" fillId="5" borderId="0" xfId="0" applyFont="1" applyFill="1"/>
    <xf numFmtId="2" fontId="0" fillId="0" borderId="2" xfId="0" applyNumberFormat="1" applyBorder="1"/>
    <xf numFmtId="2" fontId="0" fillId="2" borderId="4" xfId="0" applyNumberFormat="1" applyFill="1" applyBorder="1"/>
    <xf numFmtId="2" fontId="0" fillId="2" borderId="1" xfId="0" applyNumberFormat="1" applyFill="1" applyBorder="1" applyAlignment="1">
      <alignment horizontal="center"/>
    </xf>
    <xf numFmtId="2" fontId="0" fillId="4" borderId="4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2" fontId="5" fillId="0" borderId="1" xfId="0" applyNumberFormat="1" applyFont="1" applyBorder="1"/>
    <xf numFmtId="2" fontId="5" fillId="0" borderId="7" xfId="0" applyNumberFormat="1" applyFont="1" applyBorder="1"/>
    <xf numFmtId="2" fontId="5" fillId="2" borderId="0" xfId="0" applyNumberFormat="1" applyFont="1" applyFill="1"/>
    <xf numFmtId="2" fontId="8" fillId="0" borderId="1" xfId="0" applyNumberFormat="1" applyFont="1" applyBorder="1"/>
    <xf numFmtId="2" fontId="0" fillId="4" borderId="17" xfId="0" applyNumberFormat="1" applyFill="1" applyBorder="1"/>
    <xf numFmtId="2" fontId="3" fillId="4" borderId="1" xfId="0" applyNumberFormat="1" applyFont="1" applyFill="1" applyBorder="1"/>
    <xf numFmtId="2" fontId="0" fillId="4" borderId="8" xfId="0" applyNumberFormat="1" applyFill="1" applyBorder="1"/>
    <xf numFmtId="2" fontId="3" fillId="4" borderId="7" xfId="0" applyNumberFormat="1" applyFont="1" applyFill="1" applyBorder="1"/>
    <xf numFmtId="2" fontId="0" fillId="4" borderId="7" xfId="0" applyNumberFormat="1" applyFill="1" applyBorder="1"/>
    <xf numFmtId="2" fontId="0" fillId="4" borderId="9" xfId="0" applyNumberFormat="1" applyFill="1" applyBorder="1"/>
    <xf numFmtId="2" fontId="0" fillId="4" borderId="10" xfId="0" applyNumberFormat="1" applyFill="1" applyBorder="1"/>
    <xf numFmtId="2" fontId="0" fillId="4" borderId="11" xfId="0" applyNumberFormat="1" applyFill="1" applyBorder="1"/>
    <xf numFmtId="2" fontId="6" fillId="0" borderId="7" xfId="0" applyNumberFormat="1" applyFont="1" applyBorder="1"/>
    <xf numFmtId="165" fontId="0" fillId="0" borderId="1" xfId="0" applyNumberFormat="1" applyBorder="1"/>
    <xf numFmtId="0" fontId="5" fillId="0" borderId="1" xfId="0" applyFont="1" applyBorder="1"/>
    <xf numFmtId="165" fontId="1" fillId="0" borderId="1" xfId="0" applyNumberFormat="1" applyFont="1" applyBorder="1"/>
    <xf numFmtId="0" fontId="8" fillId="0" borderId="1" xfId="0" applyFont="1" applyBorder="1"/>
    <xf numFmtId="165" fontId="8" fillId="0" borderId="1" xfId="0" applyNumberFormat="1" applyFont="1" applyBorder="1"/>
    <xf numFmtId="2" fontId="0" fillId="2" borderId="2" xfId="0" applyNumberFormat="1" applyFill="1" applyBorder="1"/>
    <xf numFmtId="165" fontId="0" fillId="4" borderId="1" xfId="0" applyNumberFormat="1" applyFill="1" applyBorder="1"/>
    <xf numFmtId="165" fontId="0" fillId="2" borderId="2" xfId="0" applyNumberFormat="1" applyFill="1" applyBorder="1"/>
    <xf numFmtId="2" fontId="0" fillId="0" borderId="6" xfId="0" applyNumberFormat="1" applyBorder="1"/>
    <xf numFmtId="165" fontId="0" fillId="0" borderId="2" xfId="0" applyNumberFormat="1" applyBorder="1"/>
    <xf numFmtId="0" fontId="0" fillId="6" borderId="0" xfId="0" applyFill="1"/>
    <xf numFmtId="2" fontId="0" fillId="6" borderId="0" xfId="0" applyNumberFormat="1" applyFill="1"/>
    <xf numFmtId="2" fontId="7" fillId="0" borderId="2" xfId="0" applyNumberFormat="1" applyFont="1" applyBorder="1"/>
    <xf numFmtId="2" fontId="7" fillId="0" borderId="3" xfId="0" applyNumberFormat="1" applyFont="1" applyBorder="1"/>
    <xf numFmtId="2" fontId="7" fillId="0" borderId="4" xfId="0" applyNumberFormat="1" applyFont="1" applyBorder="1"/>
    <xf numFmtId="49" fontId="0" fillId="2" borderId="1" xfId="0" applyNumberFormat="1" applyFill="1" applyBorder="1"/>
    <xf numFmtId="49" fontId="0" fillId="2" borderId="20" xfId="0" applyNumberFormat="1" applyFill="1" applyBorder="1"/>
    <xf numFmtId="2" fontId="0" fillId="0" borderId="0" xfId="0" applyNumberFormat="1" applyAlignment="1">
      <alignment horizontal="center"/>
    </xf>
    <xf numFmtId="49" fontId="0" fillId="2" borderId="12" xfId="0" applyNumberFormat="1" applyFill="1" applyBorder="1"/>
    <xf numFmtId="49" fontId="4" fillId="2" borderId="1" xfId="0" applyNumberFormat="1" applyFont="1" applyFill="1" applyBorder="1"/>
    <xf numFmtId="0" fontId="9" fillId="2" borderId="1" xfId="0" applyFont="1" applyFill="1" applyBorder="1"/>
    <xf numFmtId="0" fontId="10" fillId="0" borderId="0" xfId="0" applyFont="1"/>
    <xf numFmtId="0" fontId="10" fillId="2" borderId="0" xfId="0" applyFont="1" applyFill="1"/>
    <xf numFmtId="0" fontId="11" fillId="0" borderId="0" xfId="0" applyFont="1"/>
    <xf numFmtId="0" fontId="12" fillId="0" borderId="1" xfId="0" applyFont="1" applyBorder="1"/>
    <xf numFmtId="49" fontId="0" fillId="2" borderId="0" xfId="0" applyNumberFormat="1" applyFill="1"/>
    <xf numFmtId="0" fontId="13" fillId="0" borderId="1" xfId="0" applyFont="1" applyBorder="1" applyAlignment="1">
      <alignment horizontal="left" vertical="center" wrapText="1" readingOrder="1"/>
    </xf>
    <xf numFmtId="0" fontId="14" fillId="0" borderId="1" xfId="0" applyFont="1" applyBorder="1" applyAlignment="1">
      <alignment horizontal="left" vertical="center" readingOrder="1"/>
    </xf>
    <xf numFmtId="0" fontId="13" fillId="0" borderId="0" xfId="0" applyFont="1" applyAlignment="1">
      <alignment horizontal="left" vertical="center" wrapText="1" readingOrder="1"/>
    </xf>
    <xf numFmtId="0" fontId="15" fillId="0" borderId="1" xfId="0" applyFont="1" applyBorder="1" applyAlignment="1">
      <alignment horizontal="right" vertical="center" readingOrder="1"/>
    </xf>
    <xf numFmtId="0" fontId="14" fillId="0" borderId="1" xfId="0" applyFont="1" applyBorder="1" applyAlignment="1">
      <alignment horizontal="right" vertical="center" readingOrder="1"/>
    </xf>
    <xf numFmtId="2" fontId="14" fillId="0" borderId="1" xfId="0" applyNumberFormat="1" applyFont="1" applyBorder="1" applyAlignment="1">
      <alignment horizontal="right" vertical="center" readingOrder="1"/>
    </xf>
    <xf numFmtId="0" fontId="14" fillId="7" borderId="0" xfId="0" applyFont="1" applyFill="1" applyAlignment="1">
      <alignment horizontal="right" vertical="center" readingOrder="1"/>
    </xf>
    <xf numFmtId="1" fontId="0" fillId="0" borderId="1" xfId="0" applyNumberFormat="1" applyBorder="1" applyAlignment="1">
      <alignment horizontal="center" vertical="top" wrapText="1"/>
    </xf>
    <xf numFmtId="1" fontId="0" fillId="0" borderId="1" xfId="0" applyNumberFormat="1" applyBorder="1" applyAlignment="1">
      <alignment horizontal="center" vertical="top"/>
    </xf>
    <xf numFmtId="164" fontId="0" fillId="0" borderId="1" xfId="0" applyNumberFormat="1" applyBorder="1" applyAlignment="1">
      <alignment horizontal="center" vertical="top"/>
    </xf>
    <xf numFmtId="0" fontId="1" fillId="2" borderId="1" xfId="0" applyFont="1" applyFill="1" applyBorder="1"/>
    <xf numFmtId="0" fontId="16" fillId="2" borderId="1" xfId="0" applyFont="1" applyFill="1" applyBorder="1"/>
    <xf numFmtId="0" fontId="17" fillId="2" borderId="1" xfId="0" applyFont="1" applyFill="1" applyBorder="1"/>
    <xf numFmtId="164" fontId="0" fillId="0" borderId="1" xfId="0" applyNumberFormat="1" applyBorder="1"/>
    <xf numFmtId="164" fontId="0" fillId="4" borderId="1" xfId="0" applyNumberFormat="1" applyFill="1" applyBorder="1"/>
    <xf numFmtId="49" fontId="1" fillId="8" borderId="0" xfId="0" applyNumberFormat="1" applyFont="1" applyFill="1"/>
    <xf numFmtId="0" fontId="1" fillId="8" borderId="0" xfId="0" applyFont="1" applyFill="1"/>
    <xf numFmtId="0" fontId="0" fillId="8" borderId="0" xfId="0" applyFill="1"/>
    <xf numFmtId="164" fontId="0" fillId="0" borderId="5" xfId="0" applyNumberFormat="1" applyBorder="1"/>
    <xf numFmtId="164" fontId="1" fillId="0" borderId="1" xfId="0" applyNumberFormat="1" applyFont="1" applyBorder="1"/>
    <xf numFmtId="0" fontId="0" fillId="4" borderId="1" xfId="0" applyFill="1" applyBorder="1"/>
    <xf numFmtId="0" fontId="18" fillId="0" borderId="0" xfId="0" applyFont="1" applyAlignment="1">
      <alignment vertical="center"/>
    </xf>
    <xf numFmtId="0" fontId="0" fillId="2" borderId="0" xfId="0" applyFill="1" applyAlignment="1">
      <alignment horizontal="center"/>
    </xf>
    <xf numFmtId="0" fontId="1" fillId="0" borderId="0" xfId="0" applyFont="1" applyAlignment="1">
      <alignment horizontal="center"/>
    </xf>
    <xf numFmtId="1" fontId="0" fillId="2" borderId="0" xfId="0" applyNumberFormat="1" applyFill="1"/>
    <xf numFmtId="1" fontId="0" fillId="0" borderId="1" xfId="0" applyNumberFormat="1" applyBorder="1" applyAlignment="1">
      <alignment wrapText="1"/>
    </xf>
    <xf numFmtId="0" fontId="0" fillId="4" borderId="1" xfId="0" applyFill="1" applyBorder="1" applyAlignment="1">
      <alignment wrapText="1"/>
    </xf>
    <xf numFmtId="0" fontId="0" fillId="2" borderId="1" xfId="0" applyFill="1" applyBorder="1" applyAlignment="1">
      <alignment wrapText="1"/>
    </xf>
    <xf numFmtId="0" fontId="0" fillId="2" borderId="0" xfId="0" applyFill="1" applyAlignment="1">
      <alignment wrapText="1"/>
    </xf>
    <xf numFmtId="2" fontId="0" fillId="0" borderId="1" xfId="0" applyNumberFormat="1" applyBorder="1" applyAlignment="1">
      <alignment wrapText="1"/>
    </xf>
    <xf numFmtId="2" fontId="0" fillId="0" borderId="0" xfId="0" applyNumberFormat="1" applyAlignment="1">
      <alignment vertical="center" wrapText="1"/>
    </xf>
    <xf numFmtId="0" fontId="0" fillId="6" borderId="1" xfId="0" applyFill="1" applyBorder="1"/>
    <xf numFmtId="0" fontId="0" fillId="9" borderId="0" xfId="0" applyFill="1"/>
    <xf numFmtId="0" fontId="0" fillId="9" borderId="1" xfId="0" applyFill="1" applyBorder="1"/>
    <xf numFmtId="0" fontId="19" fillId="4" borderId="1" xfId="0" applyFont="1" applyFill="1" applyBorder="1"/>
    <xf numFmtId="2" fontId="1" fillId="0" borderId="1" xfId="0" applyNumberFormat="1" applyFont="1" applyBorder="1" applyAlignment="1">
      <alignment wrapText="1"/>
    </xf>
    <xf numFmtId="2" fontId="1" fillId="0" borderId="0" xfId="0" applyNumberFormat="1" applyFont="1"/>
    <xf numFmtId="2" fontId="0" fillId="0" borderId="5" xfId="0" applyNumberFormat="1" applyBorder="1"/>
    <xf numFmtId="2" fontId="0" fillId="0" borderId="6" xfId="0" applyNumberFormat="1" applyBorder="1"/>
    <xf numFmtId="2" fontId="5" fillId="0" borderId="1" xfId="0" applyNumberFormat="1" applyFon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5" fillId="0" borderId="2" xfId="0" applyNumberFormat="1" applyFont="1" applyBorder="1" applyAlignment="1">
      <alignment horizontal="center"/>
    </xf>
    <xf numFmtId="2" fontId="5" fillId="0" borderId="3" xfId="0" applyNumberFormat="1" applyFont="1" applyBorder="1" applyAlignment="1">
      <alignment horizontal="center"/>
    </xf>
    <xf numFmtId="2" fontId="5" fillId="0" borderId="4" xfId="0" applyNumberFormat="1" applyFont="1" applyBorder="1" applyAlignment="1">
      <alignment horizontal="center"/>
    </xf>
    <xf numFmtId="2" fontId="0" fillId="0" borderId="5" xfId="0" applyNumberFormat="1" applyBorder="1" applyAlignment="1">
      <alignment wrapText="1"/>
    </xf>
    <xf numFmtId="2" fontId="0" fillId="0" borderId="6" xfId="0" applyNumberFormat="1" applyBorder="1" applyAlignment="1">
      <alignment wrapText="1"/>
    </xf>
    <xf numFmtId="2" fontId="0" fillId="0" borderId="1" xfId="0" applyNumberFormat="1" applyBorder="1" applyAlignment="1">
      <alignment wrapText="1"/>
    </xf>
    <xf numFmtId="2" fontId="0" fillId="0" borderId="1" xfId="0" applyNumberFormat="1" applyBorder="1"/>
    <xf numFmtId="2" fontId="0" fillId="0" borderId="2" xfId="0" applyNumberFormat="1" applyBorder="1" applyAlignment="1">
      <alignment horizontal="center" wrapText="1"/>
    </xf>
    <xf numFmtId="2" fontId="0" fillId="0" borderId="3" xfId="0" applyNumberFormat="1" applyBorder="1" applyAlignment="1">
      <alignment horizontal="center" wrapText="1"/>
    </xf>
    <xf numFmtId="2" fontId="0" fillId="0" borderId="4" xfId="0" applyNumberFormat="1" applyBorder="1" applyAlignment="1">
      <alignment horizontal="center" wrapText="1"/>
    </xf>
    <xf numFmtId="2" fontId="0" fillId="0" borderId="0" xfId="0" applyNumberFormat="1" applyAlignment="1">
      <alignment horizontal="center"/>
    </xf>
    <xf numFmtId="2" fontId="0" fillId="0" borderId="2" xfId="0" applyNumberFormat="1" applyBorder="1" applyAlignment="1">
      <alignment horizontal="center"/>
    </xf>
    <xf numFmtId="2" fontId="0" fillId="0" borderId="3" xfId="0" applyNumberFormat="1" applyBorder="1" applyAlignment="1">
      <alignment horizontal="center"/>
    </xf>
    <xf numFmtId="2" fontId="0" fillId="0" borderId="4" xfId="0" applyNumberFormat="1" applyBorder="1" applyAlignment="1">
      <alignment horizontal="center"/>
    </xf>
    <xf numFmtId="2" fontId="0" fillId="0" borderId="5" xfId="0" applyNumberFormat="1" applyBorder="1" applyAlignment="1">
      <alignment horizontal="center" textRotation="180"/>
    </xf>
    <xf numFmtId="2" fontId="0" fillId="0" borderId="6" xfId="0" applyNumberFormat="1" applyBorder="1" applyAlignment="1">
      <alignment horizontal="center" textRotation="180"/>
    </xf>
    <xf numFmtId="2" fontId="0" fillId="0" borderId="12" xfId="0" applyNumberFormat="1" applyBorder="1" applyAlignment="1">
      <alignment horizontal="center" textRotation="180"/>
    </xf>
    <xf numFmtId="2" fontId="7" fillId="0" borderId="1" xfId="0" applyNumberFormat="1" applyFont="1" applyBorder="1" applyAlignment="1">
      <alignment horizontal="center" wrapText="1"/>
    </xf>
    <xf numFmtId="2" fontId="20" fillId="0" borderId="1" xfId="0" applyNumberFormat="1" applyFont="1" applyBorder="1" applyAlignment="1">
      <alignment horizontal="center" wrapText="1"/>
    </xf>
    <xf numFmtId="2" fontId="0" fillId="0" borderId="1" xfId="0" applyNumberFormat="1" applyBorder="1" applyAlignment="1">
      <alignment horizontal="center" wrapText="1"/>
    </xf>
    <xf numFmtId="2" fontId="0" fillId="0" borderId="0" xfId="0" applyNumberFormat="1" applyAlignment="1">
      <alignment horizontal="center" wrapText="1"/>
    </xf>
    <xf numFmtId="2" fontId="20" fillId="0" borderId="0" xfId="0" applyNumberFormat="1" applyFont="1" applyAlignment="1">
      <alignment horizontal="center" wrapText="1"/>
    </xf>
    <xf numFmtId="2" fontId="0" fillId="0" borderId="1" xfId="0" applyNumberFormat="1" applyBorder="1" applyAlignment="1">
      <alignment horizontal="center" textRotation="180"/>
    </xf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4" borderId="1" xfId="0" applyFill="1" applyBorder="1" applyAlignment="1">
      <alignment horizontal="center"/>
    </xf>
    <xf numFmtId="2" fontId="0" fillId="0" borderId="1" xfId="0" applyNumberFormat="1" applyBorder="1" applyAlignment="1">
      <alignment horizontal="center" vertical="center" wrapText="1"/>
    </xf>
    <xf numFmtId="2" fontId="0" fillId="0" borderId="1" xfId="0" applyNumberFormat="1" applyBorder="1" applyAlignment="1">
      <alignment horizontal="center" vertical="center"/>
    </xf>
    <xf numFmtId="2" fontId="0" fillId="0" borderId="5" xfId="0" applyNumberFormat="1" applyBorder="1" applyAlignment="1">
      <alignment horizontal="center" vertical="center"/>
    </xf>
    <xf numFmtId="2" fontId="0" fillId="0" borderId="12" xfId="0" applyNumberFormat="1" applyBorder="1" applyAlignment="1">
      <alignment horizontal="center" vertical="center"/>
    </xf>
    <xf numFmtId="2" fontId="0" fillId="0" borderId="6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1" fontId="1" fillId="2" borderId="0" xfId="0" applyNumberFormat="1" applyFont="1" applyFill="1" applyAlignment="1">
      <alignment horizontal="center"/>
    </xf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0" borderId="24" xfId="0" applyBorder="1" applyAlignment="1">
      <alignment horizontal="center"/>
    </xf>
    <xf numFmtId="0" fontId="0" fillId="0" borderId="1" xfId="0" applyBorder="1" applyAlignment="1">
      <alignment horizontal="center" wrapText="1"/>
    </xf>
    <xf numFmtId="0" fontId="7" fillId="0" borderId="5" xfId="0" applyFont="1" applyBorder="1" applyAlignment="1">
      <alignment horizontal="center" wrapText="1"/>
    </xf>
    <xf numFmtId="0" fontId="7" fillId="0" borderId="6" xfId="0" applyFont="1" applyBorder="1" applyAlignment="1">
      <alignment horizontal="center" wrapText="1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" xfId="0" applyBorder="1"/>
    <xf numFmtId="0" fontId="0" fillId="0" borderId="2" xfId="0" applyBorder="1" applyAlignment="1">
      <alignment horizontal="center" vertical="top"/>
    </xf>
    <xf numFmtId="0" fontId="0" fillId="0" borderId="3" xfId="0" applyBorder="1" applyAlignment="1">
      <alignment horizontal="center" vertical="top"/>
    </xf>
    <xf numFmtId="0" fontId="0" fillId="0" borderId="4" xfId="0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4" fontId="0" fillId="4" borderId="5" xfId="0" applyNumberFormat="1" applyFill="1" applyBorder="1"/>
    <xf numFmtId="164" fontId="0" fillId="4" borderId="6" xfId="0" applyNumberFormat="1" applyFill="1" applyBorder="1"/>
    <xf numFmtId="164" fontId="0" fillId="4" borderId="2" xfId="0" applyNumberFormat="1" applyFill="1" applyBorder="1"/>
    <xf numFmtId="164" fontId="0" fillId="4" borderId="3" xfId="0" applyNumberFormat="1" applyFill="1" applyBorder="1"/>
    <xf numFmtId="164" fontId="0" fillId="4" borderId="4" xfId="0" applyNumberFormat="1" applyFill="1" applyBorder="1"/>
    <xf numFmtId="164" fontId="0" fillId="0" borderId="2" xfId="0" applyNumberFormat="1" applyBorder="1" applyAlignment="1">
      <alignment horizontal="center"/>
    </xf>
    <xf numFmtId="164" fontId="0" fillId="0" borderId="3" xfId="0" applyNumberFormat="1" applyBorder="1" applyAlignment="1">
      <alignment horizontal="center"/>
    </xf>
    <xf numFmtId="164" fontId="0" fillId="0" borderId="4" xfId="0" applyNumberFormat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7" fillId="0" borderId="4" xfId="0" applyFont="1" applyBorder="1" applyAlignment="1">
      <alignment horizontal="center"/>
    </xf>
    <xf numFmtId="0" fontId="7" fillId="0" borderId="2" xfId="0" applyFont="1" applyBorder="1" applyAlignment="1">
      <alignment horizontal="center" wrapText="1"/>
    </xf>
    <xf numFmtId="0" fontId="7" fillId="0" borderId="3" xfId="0" applyFont="1" applyBorder="1" applyAlignment="1">
      <alignment horizontal="center" wrapText="1"/>
    </xf>
    <xf numFmtId="0" fontId="7" fillId="0" borderId="4" xfId="0" applyFont="1" applyBorder="1" applyAlignment="1">
      <alignment horizontal="center" wrapText="1"/>
    </xf>
    <xf numFmtId="0" fontId="0" fillId="2" borderId="1" xfId="0" applyFill="1" applyBorder="1" applyAlignment="1">
      <alignment horizontal="center" vertical="center"/>
    </xf>
    <xf numFmtId="2" fontId="0" fillId="2" borderId="1" xfId="0" applyNumberFormat="1" applyFill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1" xfId="0" applyBorder="1" applyAlignment="1">
      <alignment wrapText="1"/>
    </xf>
    <xf numFmtId="0" fontId="7" fillId="0" borderId="1" xfId="0" applyFont="1" applyBorder="1" applyAlignment="1">
      <alignment wrapText="1"/>
    </xf>
    <xf numFmtId="2" fontId="0" fillId="0" borderId="19" xfId="0" applyNumberFormat="1" applyBorder="1" applyAlignment="1">
      <alignment horizontal="center"/>
    </xf>
    <xf numFmtId="0" fontId="0" fillId="0" borderId="19" xfId="0" applyBorder="1"/>
    <xf numFmtId="2" fontId="0" fillId="4" borderId="21" xfId="0" applyNumberFormat="1" applyFill="1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3" xfId="0" applyBorder="1" applyAlignment="1">
      <alignment horizontal="center"/>
    </xf>
    <xf numFmtId="2" fontId="0" fillId="0" borderId="13" xfId="0" applyNumberFormat="1" applyBorder="1" applyAlignment="1">
      <alignment horizontal="center"/>
    </xf>
    <xf numFmtId="2" fontId="0" fillId="0" borderId="14" xfId="0" applyNumberFormat="1" applyBorder="1" applyAlignment="1">
      <alignment horizontal="center"/>
    </xf>
    <xf numFmtId="2" fontId="0" fillId="0" borderId="15" xfId="0" applyNumberFormat="1" applyBorder="1" applyAlignment="1">
      <alignment horizontal="center"/>
    </xf>
    <xf numFmtId="2" fontId="5" fillId="0" borderId="13" xfId="0" applyNumberFormat="1" applyFont="1" applyBorder="1" applyAlignment="1">
      <alignment horizontal="center"/>
    </xf>
    <xf numFmtId="2" fontId="5" fillId="0" borderId="14" xfId="0" applyNumberFormat="1" applyFont="1" applyBorder="1" applyAlignment="1">
      <alignment horizontal="center"/>
    </xf>
    <xf numFmtId="2" fontId="5" fillId="0" borderId="15" xfId="0" applyNumberFormat="1" applyFont="1" applyBorder="1" applyAlignment="1">
      <alignment horizontal="center"/>
    </xf>
    <xf numFmtId="2" fontId="0" fillId="0" borderId="5" xfId="0" applyNumberFormat="1" applyBorder="1" applyAlignment="1">
      <alignment horizontal="center"/>
    </xf>
    <xf numFmtId="2" fontId="0" fillId="0" borderId="6" xfId="0" applyNumberFormat="1" applyBorder="1" applyAlignment="1">
      <alignment horizontal="center"/>
    </xf>
    <xf numFmtId="2" fontId="8" fillId="0" borderId="1" xfId="0" applyNumberFormat="1" applyFont="1" applyBorder="1" applyAlignment="1">
      <alignment horizontal="center"/>
    </xf>
    <xf numFmtId="2" fontId="0" fillId="4" borderId="1" xfId="0" applyNumberFormat="1" applyFill="1" applyBorder="1"/>
    <xf numFmtId="2" fontId="4" fillId="4" borderId="2" xfId="0" applyNumberFormat="1" applyFont="1" applyFill="1" applyBorder="1" applyAlignment="1">
      <alignment horizontal="center" vertical="top"/>
    </xf>
    <xf numFmtId="2" fontId="4" fillId="4" borderId="3" xfId="0" applyNumberFormat="1" applyFont="1" applyFill="1" applyBorder="1" applyAlignment="1">
      <alignment horizontal="center" vertical="top"/>
    </xf>
    <xf numFmtId="0" fontId="0" fillId="4" borderId="4" xfId="0" applyFill="1" applyBorder="1"/>
    <xf numFmtId="2" fontId="4" fillId="2" borderId="2" xfId="0" applyNumberFormat="1" applyFont="1" applyFill="1" applyBorder="1" applyAlignment="1">
      <alignment horizontal="center" vertical="top"/>
    </xf>
    <xf numFmtId="2" fontId="4" fillId="2" borderId="3" xfId="0" applyNumberFormat="1" applyFont="1" applyFill="1" applyBorder="1" applyAlignment="1">
      <alignment horizontal="center" vertical="top"/>
    </xf>
    <xf numFmtId="0" fontId="0" fillId="2" borderId="3" xfId="0" applyFill="1" applyBorder="1"/>
    <xf numFmtId="2" fontId="0" fillId="0" borderId="12" xfId="0" applyNumberFormat="1" applyBorder="1" applyAlignment="1">
      <alignment horizontal="center"/>
    </xf>
    <xf numFmtId="2" fontId="0" fillId="0" borderId="18" xfId="0" applyNumberFormat="1" applyBorder="1" applyAlignment="1">
      <alignment horizontal="center"/>
    </xf>
    <xf numFmtId="2" fontId="0" fillId="0" borderId="20" xfId="0" applyNumberFormat="1" applyBorder="1" applyAlignment="1">
      <alignment horizontal="center"/>
    </xf>
    <xf numFmtId="2" fontId="4" fillId="0" borderId="2" xfId="0" applyNumberFormat="1" applyFont="1" applyBorder="1" applyAlignment="1">
      <alignment horizontal="center" vertical="top"/>
    </xf>
    <xf numFmtId="2" fontId="4" fillId="0" borderId="3" xfId="0" applyNumberFormat="1" applyFont="1" applyBorder="1" applyAlignment="1">
      <alignment horizontal="center" vertical="top"/>
    </xf>
    <xf numFmtId="0" fontId="0" fillId="0" borderId="4" xfId="0" applyBorder="1"/>
    <xf numFmtId="0" fontId="0" fillId="0" borderId="3" xfId="0" applyBorder="1"/>
    <xf numFmtId="2" fontId="3" fillId="0" borderId="2" xfId="0" applyNumberFormat="1" applyFont="1" applyBorder="1"/>
    <xf numFmtId="2" fontId="3" fillId="0" borderId="3" xfId="0" applyNumberFormat="1" applyFont="1" applyBorder="1"/>
    <xf numFmtId="2" fontId="3" fillId="0" borderId="4" xfId="0" applyNumberFormat="1" applyFont="1" applyBorder="1"/>
    <xf numFmtId="2" fontId="0" fillId="0" borderId="3" xfId="0" applyNumberFormat="1" applyBorder="1"/>
    <xf numFmtId="2" fontId="0" fillId="0" borderId="4" xfId="0" applyNumberFormat="1" applyBorder="1"/>
    <xf numFmtId="2" fontId="3" fillId="0" borderId="2" xfId="0" applyNumberFormat="1" applyFont="1" applyBorder="1" applyAlignment="1">
      <alignment horizontal="center"/>
    </xf>
    <xf numFmtId="2" fontId="3" fillId="0" borderId="3" xfId="0" applyNumberFormat="1" applyFont="1" applyBorder="1" applyAlignment="1">
      <alignment horizontal="center"/>
    </xf>
    <xf numFmtId="2" fontId="3" fillId="0" borderId="4" xfId="0" applyNumberFormat="1" applyFont="1" applyBorder="1" applyAlignment="1">
      <alignment horizontal="center"/>
    </xf>
    <xf numFmtId="0" fontId="4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4" fillId="2" borderId="1" xfId="0" applyFont="1" applyFill="1" applyBorder="1" applyAlignment="1">
      <alignment horizontal="center" vertical="top"/>
    </xf>
    <xf numFmtId="0" fontId="0" fillId="2" borderId="1" xfId="0" applyFill="1" applyBorder="1" applyAlignment="1">
      <alignment horizontal="center" vertical="top"/>
    </xf>
    <xf numFmtId="0" fontId="0" fillId="2" borderId="5" xfId="0" applyFill="1" applyBorder="1"/>
    <xf numFmtId="0" fontId="0" fillId="0" borderId="6" xfId="0" applyBorder="1"/>
    <xf numFmtId="2" fontId="2" fillId="0" borderId="1" xfId="0" applyNumberFormat="1" applyFont="1" applyBorder="1" applyAlignment="1">
      <alignment horizontal="center" vertical="center"/>
    </xf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2" xfId="0" applyBorder="1"/>
    <xf numFmtId="2" fontId="4" fillId="2" borderId="1" xfId="0" applyNumberFormat="1" applyFont="1" applyFill="1" applyBorder="1" applyAlignment="1">
      <alignment horizontal="center" vertical="top"/>
    </xf>
    <xf numFmtId="165" fontId="0" fillId="0" borderId="5" xfId="0" applyNumberFormat="1" applyBorder="1" applyAlignment="1">
      <alignment horizontal="center"/>
    </xf>
    <xf numFmtId="165" fontId="0" fillId="0" borderId="6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7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7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average scores obtained by each model (SP and MP).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'Overall Analysis'!$R$27</c:f>
              <c:strCache>
                <c:ptCount val="1"/>
                <c:pt idx="0">
                  <c:v>Sp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001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'Overall Analysis'!$Q$29:$Q$36</c:f>
              <c:strCache>
                <c:ptCount val="8"/>
                <c:pt idx="0">
                  <c:v>CLD</c:v>
                </c:pt>
                <c:pt idx="1">
                  <c:v>GBT</c:v>
                </c:pt>
                <c:pt idx="2">
                  <c:v>DPS</c:v>
                </c:pt>
                <c:pt idx="3">
                  <c:v>GBN</c:v>
                </c:pt>
                <c:pt idx="4">
                  <c:v>CLM</c:v>
                </c:pt>
                <c:pt idx="5">
                  <c:v>GPM</c:v>
                </c:pt>
                <c:pt idx="6">
                  <c:v>GPN</c:v>
                </c:pt>
                <c:pt idx="7">
                  <c:v>DPM</c:v>
                </c:pt>
              </c:strCache>
            </c:strRef>
          </c:cat>
          <c:val>
            <c:numRef>
              <c:f>'Overall Analysis'!$R$29:$R$36</c:f>
              <c:numCache>
                <c:formatCode>0.00</c:formatCode>
                <c:ptCount val="8"/>
                <c:pt idx="0">
                  <c:v>0.60030487851851866</c:v>
                </c:pt>
                <c:pt idx="1">
                  <c:v>0.5766490837037036</c:v>
                </c:pt>
                <c:pt idx="2">
                  <c:v>0.55475961703703713</c:v>
                </c:pt>
                <c:pt idx="3">
                  <c:v>0.54866964888888881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77-4F85-8651-725B9B60F911}"/>
            </c:ext>
          </c:extLst>
        </c:ser>
        <c:ser>
          <c:idx val="1"/>
          <c:order val="1"/>
          <c:tx>
            <c:strRef>
              <c:f>'Overall Analysis'!$S$32</c:f>
              <c:strCache>
                <c:ptCount val="1"/>
                <c:pt idx="0">
                  <c:v>Mp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001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'Overall Analysis'!$Q$29:$Q$36</c:f>
              <c:strCache>
                <c:ptCount val="8"/>
                <c:pt idx="0">
                  <c:v>CLD</c:v>
                </c:pt>
                <c:pt idx="1">
                  <c:v>GBT</c:v>
                </c:pt>
                <c:pt idx="2">
                  <c:v>DPS</c:v>
                </c:pt>
                <c:pt idx="3">
                  <c:v>GBN</c:v>
                </c:pt>
                <c:pt idx="4">
                  <c:v>CLM</c:v>
                </c:pt>
                <c:pt idx="5">
                  <c:v>GPM</c:v>
                </c:pt>
                <c:pt idx="6">
                  <c:v>GPN</c:v>
                </c:pt>
                <c:pt idx="7">
                  <c:v>DPM</c:v>
                </c:pt>
              </c:strCache>
            </c:strRef>
          </c:cat>
          <c:val>
            <c:numRef>
              <c:f>'Overall Analysis'!$S$29:$S$36</c:f>
              <c:numCache>
                <c:formatCode>0.00</c:formatCode>
                <c:ptCount val="8"/>
                <c:pt idx="3">
                  <c:v>0</c:v>
                </c:pt>
                <c:pt idx="4">
                  <c:v>0.63415402814814803</c:v>
                </c:pt>
                <c:pt idx="5">
                  <c:v>0.56697225629629622</c:v>
                </c:pt>
                <c:pt idx="6">
                  <c:v>0.50195080000000003</c:v>
                </c:pt>
                <c:pt idx="7">
                  <c:v>0.46774939851851854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77-4F85-8651-725B9B60F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7442047"/>
        <c:axId val="657445407"/>
      </c:barChart>
      <c:catAx>
        <c:axId val="657442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657445407"/>
        <c:crosses val="autoZero"/>
        <c:auto val="1"/>
        <c:lblAlgn val="ctr"/>
        <c:lblOffset val="100"/>
        <c:noMultiLvlLbl val="0"/>
      </c:catAx>
      <c:valAx>
        <c:axId val="657445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657442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averagescores obtained by each model across tempretures (SP)</a:t>
            </a:r>
          </a:p>
        </c:rich>
      </c:tx>
      <c:layout>
        <c:manualLayout>
          <c:xMode val="edge"/>
          <c:yMode val="edge"/>
          <c:x val="9.7848077540143324E-2"/>
          <c:y val="2.803484562071429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'Overall Analysis'!$K$16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'Overall Analysis'!$J$17:$J$20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'Overall Analysis'!$K$17:$K$20</c:f>
              <c:numCache>
                <c:formatCode>0.00</c:formatCode>
                <c:ptCount val="4"/>
                <c:pt idx="0">
                  <c:v>0.61034243333333327</c:v>
                </c:pt>
                <c:pt idx="1">
                  <c:v>0.61992576888888884</c:v>
                </c:pt>
                <c:pt idx="2">
                  <c:v>0.56398591555555555</c:v>
                </c:pt>
                <c:pt idx="3">
                  <c:v>0.54866964888888881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ED-4A1C-9EDB-7F6FB3F85BF3}"/>
            </c:ext>
          </c:extLst>
        </c:ser>
        <c:ser>
          <c:idx val="1"/>
          <c:order val="1"/>
          <c:tx>
            <c:strRef>
              <c:f>'Overall Analysis'!$L$16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'Overall Analysis'!$J$17:$J$20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'Overall Analysis'!$L$17:$L$20</c:f>
              <c:numCache>
                <c:formatCode>0.00</c:formatCode>
                <c:ptCount val="4"/>
                <c:pt idx="0">
                  <c:v>0.57334305333333335</c:v>
                </c:pt>
                <c:pt idx="1">
                  <c:v>0.61297685111111111</c:v>
                </c:pt>
                <c:pt idx="2">
                  <c:v>0.54855253555555561</c:v>
                </c:pt>
                <c:pt idx="3">
                  <c:v>0.54866964888888881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ED-4A1C-9EDB-7F6FB3F85BF3}"/>
            </c:ext>
          </c:extLst>
        </c:ser>
        <c:ser>
          <c:idx val="2"/>
          <c:order val="2"/>
          <c:tx>
            <c:strRef>
              <c:f>'Overall Analysis'!$M$16</c:f>
              <c:strCache>
                <c:ptCount val="1"/>
                <c:pt idx="0">
                  <c:v>1.00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'Overall Analysis'!$J$17:$J$20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'Overall Analysis'!$M$17:$M$20</c:f>
              <c:numCache>
                <c:formatCode>0.00</c:formatCode>
                <c:ptCount val="4"/>
                <c:pt idx="0">
                  <c:v>0.54626176444444452</c:v>
                </c:pt>
                <c:pt idx="1">
                  <c:v>0.56801201555555558</c:v>
                </c:pt>
                <c:pt idx="2">
                  <c:v>0.55174039999999991</c:v>
                </c:pt>
                <c:pt idx="3">
                  <c:v>0.54866964888888881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ED-4A1C-9EDB-7F6FB3F85B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9301632"/>
        <c:axId val="1379286752"/>
      </c:barChart>
      <c:catAx>
        <c:axId val="1379301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86752"/>
        <c:crosses val="autoZero"/>
        <c:auto val="1"/>
        <c:lblAlgn val="ctr"/>
        <c:lblOffset val="100"/>
        <c:noMultiLvlLbl val="0"/>
      </c:catAx>
      <c:valAx>
        <c:axId val="137928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301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The Averagescores obtained by each model across tempretures (MP)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'Overall Analysis'!$K$16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'Overall Analysis'!$J$21:$J$24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'Overall Analysis'!$K$21:$K$24</c:f>
              <c:numCache>
                <c:formatCode>0.00</c:formatCode>
                <c:ptCount val="4"/>
                <c:pt idx="0">
                  <c:v>0.70552284666666643</c:v>
                </c:pt>
                <c:pt idx="1">
                  <c:v>0.47504770222222215</c:v>
                </c:pt>
                <c:pt idx="2">
                  <c:v>0.58950398444444441</c:v>
                </c:pt>
                <c:pt idx="3">
                  <c:v>0.50195080000000003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C2-4448-B7D6-70D228C70588}"/>
            </c:ext>
          </c:extLst>
        </c:ser>
        <c:ser>
          <c:idx val="1"/>
          <c:order val="1"/>
          <c:tx>
            <c:strRef>
              <c:f>'Overall Analysis'!$L$16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'Overall Analysis'!$J$21:$J$24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'Overall Analysis'!$L$21:$L$24</c:f>
              <c:numCache>
                <c:formatCode>0.00</c:formatCode>
                <c:ptCount val="4"/>
                <c:pt idx="0">
                  <c:v>0.60226603333333351</c:v>
                </c:pt>
                <c:pt idx="1">
                  <c:v>0.47158110000000003</c:v>
                </c:pt>
                <c:pt idx="2">
                  <c:v>0.56533268000000003</c:v>
                </c:pt>
                <c:pt idx="3">
                  <c:v>0.50195080000000003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C2-4448-B7D6-70D228C70588}"/>
            </c:ext>
          </c:extLst>
        </c:ser>
        <c:ser>
          <c:idx val="2"/>
          <c:order val="2"/>
          <c:tx>
            <c:strRef>
              <c:f>'Overall Analysis'!$M$16</c:f>
              <c:strCache>
                <c:ptCount val="1"/>
                <c:pt idx="0">
                  <c:v>1.00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'Overall Analysis'!$J$21:$J$24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'Overall Analysis'!$M$21:$M$24</c:f>
              <c:numCache>
                <c:formatCode>0.00</c:formatCode>
                <c:ptCount val="4"/>
                <c:pt idx="0">
                  <c:v>0.59467320444444449</c:v>
                </c:pt>
                <c:pt idx="1">
                  <c:v>0.45661939333333335</c:v>
                </c:pt>
                <c:pt idx="2">
                  <c:v>0.54608010444444444</c:v>
                </c:pt>
                <c:pt idx="3">
                  <c:v>0.50195080000000003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C2-4448-B7D6-70D228C705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9301632"/>
        <c:axId val="1379286752"/>
      </c:barChart>
      <c:catAx>
        <c:axId val="1379301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86752"/>
        <c:crosses val="autoZero"/>
        <c:auto val="1"/>
        <c:lblAlgn val="ctr"/>
        <c:lblOffset val="100"/>
        <c:noMultiLvlLbl val="0"/>
      </c:catAx>
      <c:valAx>
        <c:axId val="137928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301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'Overall Analysis'!$B$45</c:f>
          <c:strCache>
            <c:ptCount val="1"/>
            <c:pt idx="0">
              <c:v>Results of all model for SP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'Overall Analysis'!$F$46</c:f>
              <c:strCache>
                <c:ptCount val="1"/>
                <c:pt idx="0">
                  <c:v>1.00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2259580052493438"/>
                  <c:y val="-4.480861767279090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001"/>
                </a:p>
              </c:txPr>
            </c:trendlineLbl>
          </c:trendline>
          <c:xVal>
            <c:numRef>
              <c:f>'Overall Analysis'!$D$48:$D$59</c:f>
              <c:numCache>
                <c:formatCode>0.00</c:formatCode>
                <c:ptCount val="12"/>
                <c:pt idx="0">
                  <c:v>0.64875333333333318</c:v>
                </c:pt>
                <c:pt idx="1">
                  <c:v>0.71095333333333333</c:v>
                </c:pt>
                <c:pt idx="2">
                  <c:v>0.64126000000000005</c:v>
                </c:pt>
                <c:pt idx="3">
                  <c:v>0.84581999999999979</c:v>
                </c:pt>
                <c:pt idx="4">
                  <c:v>0.46152196666666662</c:v>
                </c:pt>
                <c:pt idx="5">
                  <c:v>0.41882264000000008</c:v>
                </c:pt>
                <c:pt idx="6">
                  <c:v>0.44238774666666664</c:v>
                </c:pt>
                <c:pt idx="7">
                  <c:v>0.35257627999999991</c:v>
                </c:pt>
                <c:pt idx="8">
                  <c:v>0.72075199999999973</c:v>
                </c:pt>
                <c:pt idx="9">
                  <c:v>0.73000133333333317</c:v>
                </c:pt>
                <c:pt idx="10">
                  <c:v>0.60831000000000002</c:v>
                </c:pt>
                <c:pt idx="11">
                  <c:v>0.4476126666666666</c:v>
                </c:pt>
              </c:numCache>
            </c:numRef>
          </c:xVal>
          <c:yVal>
            <c:numRef>
              <c:f>'Overall Analysis'!$F$48:$F$59</c:f>
              <c:numCache>
                <c:formatCode>0.00</c:formatCode>
                <c:ptCount val="12"/>
                <c:pt idx="0">
                  <c:v>0.65304666666666666</c:v>
                </c:pt>
                <c:pt idx="1">
                  <c:v>0.72039333333333344</c:v>
                </c:pt>
                <c:pt idx="2">
                  <c:v>0.64170666666666676</c:v>
                </c:pt>
                <c:pt idx="3">
                  <c:v>0.84581999999999979</c:v>
                </c:pt>
                <c:pt idx="4">
                  <c:v>0.45560729333333333</c:v>
                </c:pt>
                <c:pt idx="5">
                  <c:v>0.41475138</c:v>
                </c:pt>
                <c:pt idx="6">
                  <c:v>0.45133386666666658</c:v>
                </c:pt>
                <c:pt idx="7">
                  <c:v>0.35257627999999991</c:v>
                </c:pt>
                <c:pt idx="8">
                  <c:v>0.5301313333333334</c:v>
                </c:pt>
                <c:pt idx="9">
                  <c:v>0.5688913333333333</c:v>
                </c:pt>
                <c:pt idx="10">
                  <c:v>0.56218066666666655</c:v>
                </c:pt>
                <c:pt idx="11">
                  <c:v>0.4476126666666666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1E-4B42-A216-1BEB647AF7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3091616"/>
        <c:axId val="1273080576"/>
      </c:scatterChart>
      <c:valAx>
        <c:axId val="1273091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273080576"/>
        <c:crosses val="autoZero"/>
        <c:crossBetween val="midCat"/>
      </c:valAx>
      <c:valAx>
        <c:axId val="127308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273091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Results of all model for MP</a:t>
            </a:r>
          </a:p>
        </c:rich>
      </c:tx>
      <c:layout>
        <c:manualLayout>
          <c:xMode val="edge"/>
          <c:yMode val="edge"/>
          <c:x val="0.23450678040244968"/>
          <c:y val="9.259259259259258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'Overall Analysis'!$M$46</c:f>
              <c:strCache>
                <c:ptCount val="1"/>
                <c:pt idx="0">
                  <c:v>1.00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2259580052493438"/>
                  <c:y val="-4.480861767279090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001"/>
                </a:p>
              </c:txPr>
            </c:trendlineLbl>
          </c:trendline>
          <c:xVal>
            <c:numRef>
              <c:f>'Overall Analysis'!$K$48:$K$59</c:f>
              <c:numCache>
                <c:formatCode>0.00</c:formatCode>
                <c:ptCount val="12"/>
                <c:pt idx="0">
                  <c:v>0.85975333333333337</c:v>
                </c:pt>
                <c:pt idx="1">
                  <c:v>0.6009199999999999</c:v>
                </c:pt>
                <c:pt idx="2">
                  <c:v>0.77579333333333322</c:v>
                </c:pt>
                <c:pt idx="3">
                  <c:v>0.72150666666666685</c:v>
                </c:pt>
                <c:pt idx="4">
                  <c:v>0.41824320666666664</c:v>
                </c:pt>
                <c:pt idx="5">
                  <c:v>0.38014510666666662</c:v>
                </c:pt>
                <c:pt idx="6">
                  <c:v>0.41844395333333334</c:v>
                </c:pt>
                <c:pt idx="7">
                  <c:v>0.35797240000000002</c:v>
                </c:pt>
                <c:pt idx="8">
                  <c:v>0.83857199999999954</c:v>
                </c:pt>
                <c:pt idx="9">
                  <c:v>0.44407799999999997</c:v>
                </c:pt>
                <c:pt idx="10">
                  <c:v>0.57427466666666671</c:v>
                </c:pt>
                <c:pt idx="11">
                  <c:v>0.42637333333333333</c:v>
                </c:pt>
              </c:numCache>
            </c:numRef>
          </c:xVal>
          <c:yVal>
            <c:numRef>
              <c:f>'Overall Analysis'!$M$48:$M$59</c:f>
              <c:numCache>
                <c:formatCode>0.00</c:formatCode>
                <c:ptCount val="12"/>
                <c:pt idx="0">
                  <c:v>0.85975333333333337</c:v>
                </c:pt>
                <c:pt idx="1">
                  <c:v>0.58474000000000004</c:v>
                </c:pt>
                <c:pt idx="2">
                  <c:v>0.76698666666666659</c:v>
                </c:pt>
                <c:pt idx="3">
                  <c:v>0.72150666666666685</c:v>
                </c:pt>
                <c:pt idx="4">
                  <c:v>0.42484828000000002</c:v>
                </c:pt>
                <c:pt idx="5">
                  <c:v>0.38136084666666675</c:v>
                </c:pt>
                <c:pt idx="6">
                  <c:v>0.41880364666666664</c:v>
                </c:pt>
                <c:pt idx="7">
                  <c:v>0.35797240000000002</c:v>
                </c:pt>
                <c:pt idx="8">
                  <c:v>0.49941800000000008</c:v>
                </c:pt>
                <c:pt idx="9">
                  <c:v>0.40375733333333336</c:v>
                </c:pt>
                <c:pt idx="10">
                  <c:v>0.45244999999999996</c:v>
                </c:pt>
                <c:pt idx="11">
                  <c:v>0.42637333333333333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951-444A-AEB8-C716859C47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3091616"/>
        <c:axId val="1273080576"/>
      </c:scatterChart>
      <c:valAx>
        <c:axId val="1273091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273080576"/>
        <c:crosses val="autoZero"/>
        <c:crossBetween val="midCat"/>
      </c:valAx>
      <c:valAx>
        <c:axId val="127308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273091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Final</a:t>
            </a:r>
            <a:r>
              <a:rPr lang="en-US" baseline="0"/>
              <a:t> assesment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'Overall Analysis'!$P$53:$P$60</c:f>
              <c:strCache>
                <c:ptCount val="8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  <c:pt idx="4">
                  <c:v>CLM</c:v>
                </c:pt>
                <c:pt idx="5">
                  <c:v>DPM</c:v>
                </c:pt>
                <c:pt idx="6">
                  <c:v>GPM</c:v>
                </c:pt>
                <c:pt idx="7">
                  <c:v>GPN</c:v>
                </c:pt>
              </c:strCache>
            </c:strRef>
          </c:cat>
          <c:val>
            <c:numRef>
              <c:f>'Overall Analysis'!$X$53:$X$60</c:f>
              <c:numCache>
                <c:formatCode>0.00</c:formatCode>
                <c:ptCount val="8"/>
                <c:pt idx="0">
                  <c:v>0.14957428460527541</c:v>
                </c:pt>
                <c:pt idx="1">
                  <c:v>0.1579268411083305</c:v>
                </c:pt>
                <c:pt idx="2">
                  <c:v>0.15741269364948743</c:v>
                </c:pt>
                <c:pt idx="3">
                  <c:v>0.15423254317362692</c:v>
                </c:pt>
                <c:pt idx="4">
                  <c:v>1.4327467824478723E-2</c:v>
                </c:pt>
                <c:pt idx="5">
                  <c:v>5.908477400289118E-2</c:v>
                </c:pt>
                <c:pt idx="6">
                  <c:v>0.12114398770556832</c:v>
                </c:pt>
                <c:pt idx="7">
                  <c:v>0.10957371689871898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9D-42A8-A03F-6D8E571D57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15474191"/>
        <c:axId val="1915471311"/>
      </c:barChart>
      <c:catAx>
        <c:axId val="1915474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915471311"/>
        <c:crosses val="autoZero"/>
        <c:auto val="1"/>
        <c:lblAlgn val="ctr"/>
        <c:lblOffset val="100"/>
        <c:noMultiLvlLbl val="0"/>
      </c:catAx>
      <c:valAx>
        <c:axId val="1915471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91547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Final score of models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001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'Overall Analysis'!$P$82:$P$85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'Overall Analysis'!$U$82:$U$85</c:f>
              <c:numCache>
                <c:formatCode>0.00</c:formatCode>
                <c:ptCount val="4"/>
                <c:pt idx="0">
                  <c:v>3.8437735411278526E-2</c:v>
                </c:pt>
                <c:pt idx="1">
                  <c:v>3.7085532980202771E-2</c:v>
                </c:pt>
                <c:pt idx="2">
                  <c:v>9.3520090975873466E-2</c:v>
                </c:pt>
                <c:pt idx="3">
                  <c:v>9.4374152957757751E-2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5C-4C8D-AC09-08D8378EB8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2500495"/>
        <c:axId val="2022264671"/>
      </c:barChart>
      <c:catAx>
        <c:axId val="2052500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2022264671"/>
        <c:crosses val="autoZero"/>
        <c:auto val="1"/>
        <c:lblAlgn val="ctr"/>
        <c:lblOffset val="100"/>
        <c:noMultiLvlLbl val="0"/>
      </c:catAx>
      <c:valAx>
        <c:axId val="2022264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20525004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'Human Analysis'!$AA$53:$AF$53</c:f>
          <c:strCache>
            <c:ptCount val="6"/>
            <c:pt idx="0">
              <c:v>Human Final Score  For  (T: 0, 1)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'Human Analysis'!$AA$63</c:f>
              <c:strCache>
                <c:ptCount val="1"/>
                <c:pt idx="0">
                  <c:v>SP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'Human Analysis'!$AC$54:$AD$54</c:f>
              <c:strCache>
                <c:ptCount val="2"/>
                <c:pt idx="0">
                  <c:v>Positive Score %</c:v>
                </c:pt>
                <c:pt idx="1">
                  <c:v>Negative score of error (%)</c:v>
                </c:pt>
              </c:strCache>
            </c:strRef>
          </c:cat>
          <c:val>
            <c:numRef>
              <c:f>'Human Analysis'!$AC$63:$AD$63</c:f>
              <c:numCache>
                <c:formatCode>0.00</c:formatCode>
                <c:ptCount val="2"/>
                <c:pt idx="0">
                  <c:v>78.759543910895786</c:v>
                </c:pt>
                <c:pt idx="1">
                  <c:v>3.5714285714285712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FA-464A-AC47-7C930526ACB8}"/>
            </c:ext>
          </c:extLst>
        </c:ser>
        <c:ser>
          <c:idx val="1"/>
          <c:order val="1"/>
          <c:tx>
            <c:strRef>
              <c:f>'Human Analysis'!$AA$64</c:f>
              <c:strCache>
                <c:ptCount val="1"/>
                <c:pt idx="0">
                  <c:v>MP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'Human Analysis'!$AC$54:$AD$54</c:f>
              <c:strCache>
                <c:ptCount val="2"/>
                <c:pt idx="0">
                  <c:v>Positive Score %</c:v>
                </c:pt>
                <c:pt idx="1">
                  <c:v>Negative score of error (%)</c:v>
                </c:pt>
              </c:strCache>
            </c:strRef>
          </c:cat>
          <c:val>
            <c:numRef>
              <c:f>'Human Analysis'!$AC$64:$AD$64</c:f>
              <c:numCache>
                <c:formatCode>0.00</c:formatCode>
                <c:ptCount val="2"/>
                <c:pt idx="0">
                  <c:v>41.679965802222853</c:v>
                </c:pt>
                <c:pt idx="1">
                  <c:v>16.935483870967744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FA-464A-AC47-7C930526AC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9747616"/>
        <c:axId val="369731776"/>
      </c:barChart>
      <c:catAx>
        <c:axId val="369747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369731776"/>
        <c:crosses val="autoZero"/>
        <c:auto val="1"/>
        <c:lblAlgn val="ctr"/>
        <c:lblOffset val="100"/>
        <c:noMultiLvlLbl val="0"/>
      </c:catAx>
      <c:valAx>
        <c:axId val="36973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36974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'Human Analysis'!$AL$53:$AQ$53</c:f>
          <c:strCache>
            <c:ptCount val="6"/>
            <c:pt idx="0">
              <c:v>Human Final Score  for Tempreture  For  (T: 0)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'Human Analysis'!$AA$63</c:f>
              <c:strCache>
                <c:ptCount val="1"/>
                <c:pt idx="0">
                  <c:v>SP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'Human Analysis'!$AC$54:$AD$54</c:f>
              <c:strCache>
                <c:ptCount val="2"/>
                <c:pt idx="0">
                  <c:v>Positive Score %</c:v>
                </c:pt>
                <c:pt idx="1">
                  <c:v>Negative score of error (%)</c:v>
                </c:pt>
              </c:strCache>
            </c:strRef>
          </c:cat>
          <c:val>
            <c:numRef>
              <c:f>'Human Analysis'!$AN$63:$AO$63</c:f>
              <c:numCache>
                <c:formatCode>0.00</c:formatCode>
                <c:ptCount val="2"/>
                <c:pt idx="0">
                  <c:v>77.699765512265515</c:v>
                </c:pt>
                <c:pt idx="1">
                  <c:v>1.7857142857142856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3A-43CE-988D-62E37B02B997}"/>
            </c:ext>
          </c:extLst>
        </c:ser>
        <c:ser>
          <c:idx val="1"/>
          <c:order val="1"/>
          <c:tx>
            <c:strRef>
              <c:f>'Human Analysis'!$AA$64</c:f>
              <c:strCache>
                <c:ptCount val="1"/>
                <c:pt idx="0">
                  <c:v>MP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'Human Analysis'!$AC$54:$AD$54</c:f>
              <c:strCache>
                <c:ptCount val="2"/>
                <c:pt idx="0">
                  <c:v>Positive Score %</c:v>
                </c:pt>
                <c:pt idx="1">
                  <c:v>Negative score of error (%)</c:v>
                </c:pt>
              </c:strCache>
            </c:strRef>
          </c:cat>
          <c:val>
            <c:numRef>
              <c:f>'Human Analysis'!$AN$64:$AO$64</c:f>
              <c:numCache>
                <c:formatCode>0.00</c:formatCode>
                <c:ptCount val="2"/>
                <c:pt idx="0">
                  <c:v>42.5</c:v>
                </c:pt>
                <c:pt idx="1">
                  <c:v>10.080645161290324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3A-43CE-988D-62E37B02B9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9747616"/>
        <c:axId val="369731776"/>
      </c:barChart>
      <c:catAx>
        <c:axId val="369747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369731776"/>
        <c:crosses val="autoZero"/>
        <c:auto val="1"/>
        <c:lblAlgn val="ctr"/>
        <c:lblOffset val="100"/>
        <c:noMultiLvlLbl val="0"/>
      </c:catAx>
      <c:valAx>
        <c:axId val="36973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36974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'Human Analysis'!$AW$53:$BB$53</c:f>
          <c:strCache>
            <c:ptCount val="6"/>
            <c:pt idx="0">
              <c:v>Human Final Score for  For  (T: 1)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'Human Analysis'!$AA$63</c:f>
              <c:strCache>
                <c:ptCount val="1"/>
                <c:pt idx="0">
                  <c:v>SP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'Human Analysis'!$AC$54:$AD$54</c:f>
              <c:strCache>
                <c:ptCount val="2"/>
                <c:pt idx="0">
                  <c:v>Positive Score %</c:v>
                </c:pt>
                <c:pt idx="1">
                  <c:v>Negative score of error (%)</c:v>
                </c:pt>
              </c:strCache>
            </c:strRef>
          </c:cat>
          <c:val>
            <c:numRef>
              <c:f>'Human Analysis'!$AY$63:$AZ$63</c:f>
              <c:numCache>
                <c:formatCode>0.00</c:formatCode>
                <c:ptCount val="2"/>
                <c:pt idx="0">
                  <c:v>59.084353146853147</c:v>
                </c:pt>
                <c:pt idx="1">
                  <c:v>1.7857142857142856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D9-4AF8-8A0D-3425D24AC371}"/>
            </c:ext>
          </c:extLst>
        </c:ser>
        <c:ser>
          <c:idx val="1"/>
          <c:order val="1"/>
          <c:tx>
            <c:strRef>
              <c:f>'Human Analysis'!$AA$64</c:f>
              <c:strCache>
                <c:ptCount val="1"/>
                <c:pt idx="0">
                  <c:v>MP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'Human Analysis'!$AC$54:$AD$54</c:f>
              <c:strCache>
                <c:ptCount val="2"/>
                <c:pt idx="0">
                  <c:v>Positive Score %</c:v>
                </c:pt>
                <c:pt idx="1">
                  <c:v>Negative score of error (%)</c:v>
                </c:pt>
              </c:strCache>
            </c:strRef>
          </c:cat>
          <c:val>
            <c:numRef>
              <c:f>'Human Analysis'!$AY$64:$AZ$64</c:f>
              <c:numCache>
                <c:formatCode>0.00</c:formatCode>
                <c:ptCount val="2"/>
                <c:pt idx="0">
                  <c:v>41.48268398268398</c:v>
                </c:pt>
                <c:pt idx="1">
                  <c:v>6.8548387096774199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D9-4AF8-8A0D-3425D24AC3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9747616"/>
        <c:axId val="369731776"/>
      </c:barChart>
      <c:catAx>
        <c:axId val="369747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369731776"/>
        <c:crosses val="autoZero"/>
        <c:auto val="1"/>
        <c:lblAlgn val="ctr"/>
        <c:lblOffset val="100"/>
        <c:noMultiLvlLbl val="0"/>
      </c:catAx>
      <c:valAx>
        <c:axId val="36973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36974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'Human Analysis'!$AA$53:$AF$53</c:f>
          <c:strCache>
            <c:ptCount val="6"/>
            <c:pt idx="0">
              <c:v>Human Final Score  For  (T: 0, 1)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'Human Analysis'!$AH$55:$AH$62</c:f>
              <c:strCache>
                <c:ptCount val="8"/>
                <c:pt idx="0">
                  <c:v>GBN</c:v>
                </c:pt>
                <c:pt idx="1">
                  <c:v>GBT</c:v>
                </c:pt>
                <c:pt idx="2">
                  <c:v>CLD</c:v>
                </c:pt>
                <c:pt idx="3">
                  <c:v>DPS</c:v>
                </c:pt>
                <c:pt idx="4">
                  <c:v>GPM</c:v>
                </c:pt>
                <c:pt idx="5">
                  <c:v>DPM</c:v>
                </c:pt>
                <c:pt idx="6">
                  <c:v>CLM*</c:v>
                </c:pt>
                <c:pt idx="7">
                  <c:v>GPN*</c:v>
                </c:pt>
              </c:strCache>
            </c:strRef>
          </c:cat>
          <c:val>
            <c:numRef>
              <c:f>'Human Analysis'!$AI$55:$AI$62</c:f>
              <c:numCache>
                <c:formatCode>0.00</c:formatCode>
                <c:ptCount val="8"/>
                <c:pt idx="0">
                  <c:v>77.446789321789325</c:v>
                </c:pt>
                <c:pt idx="1">
                  <c:v>75.995670995670991</c:v>
                </c:pt>
                <c:pt idx="2">
                  <c:v>75.228143504005573</c:v>
                </c:pt>
                <c:pt idx="3">
                  <c:v>72.081857536402993</c:v>
                </c:pt>
                <c:pt idx="4">
                  <c:v>78.3274345232076</c:v>
                </c:pt>
                <c:pt idx="5">
                  <c:v>63.392428685683811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A9-4A31-B43B-FB8C941B57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700144"/>
        <c:axId val="157716944"/>
      </c:barChart>
      <c:catAx>
        <c:axId val="157700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57716944"/>
        <c:crosses val="autoZero"/>
        <c:auto val="1"/>
        <c:lblAlgn val="ctr"/>
        <c:lblOffset val="100"/>
        <c:noMultiLvlLbl val="0"/>
      </c:catAx>
      <c:valAx>
        <c:axId val="15771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57700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'Human Analysis'!$AL$53:$AQ$53</c:f>
          <c:strCache>
            <c:ptCount val="6"/>
            <c:pt idx="0">
              <c:v>Human Final Score  for Tempreture  For  (T: 0)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'Human Analysis'!$AS$55:$AS$62</c:f>
              <c:strCache>
                <c:ptCount val="8"/>
                <c:pt idx="0">
                  <c:v>CLD</c:v>
                </c:pt>
                <c:pt idx="1">
                  <c:v>GBT</c:v>
                </c:pt>
                <c:pt idx="2">
                  <c:v>GBN</c:v>
                </c:pt>
                <c:pt idx="3">
                  <c:v>DPS</c:v>
                </c:pt>
                <c:pt idx="4">
                  <c:v>GPM</c:v>
                </c:pt>
                <c:pt idx="5">
                  <c:v>DPM</c:v>
                </c:pt>
                <c:pt idx="6">
                  <c:v>CLM*</c:v>
                </c:pt>
                <c:pt idx="7">
                  <c:v>GPN*</c:v>
                </c:pt>
              </c:strCache>
            </c:strRef>
          </c:cat>
          <c:val>
            <c:numRef>
              <c:f>'Human Analysis'!$AT$55:$AT$62</c:f>
              <c:numCache>
                <c:formatCode>General</c:formatCode>
                <c:ptCount val="8"/>
                <c:pt idx="0">
                  <c:v>78.071789321789325</c:v>
                </c:pt>
                <c:pt idx="1">
                  <c:v>77.734487734487729</c:v>
                </c:pt>
                <c:pt idx="2">
                  <c:v>74.906204906204906</c:v>
                </c:pt>
                <c:pt idx="3">
                  <c:v>72.943722943722932</c:v>
                </c:pt>
                <c:pt idx="4">
                  <c:v>83.387096774193552</c:v>
                </c:pt>
                <c:pt idx="5">
                  <c:v>74.516129032258064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8D-4E67-9918-4CFEFD9020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700144"/>
        <c:axId val="157716944"/>
      </c:barChart>
      <c:catAx>
        <c:axId val="157700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57716944"/>
        <c:crosses val="autoZero"/>
        <c:auto val="1"/>
        <c:lblAlgn val="ctr"/>
        <c:lblOffset val="100"/>
        <c:noMultiLvlLbl val="0"/>
      </c:catAx>
      <c:valAx>
        <c:axId val="15771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57700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'Human Analysis'!$AW$53:$BB$53</c:f>
          <c:strCache>
            <c:ptCount val="6"/>
            <c:pt idx="0">
              <c:v>Human Final Score for  For  (T: 1)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'Human Analysis'!$BD$55:$BD$62</c:f>
              <c:strCache>
                <c:ptCount val="8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  <c:pt idx="4">
                  <c:v>GPM</c:v>
                </c:pt>
                <c:pt idx="5">
                  <c:v>DPM</c:v>
                </c:pt>
                <c:pt idx="6">
                  <c:v>CLM*</c:v>
                </c:pt>
                <c:pt idx="7">
                  <c:v>GPN*</c:v>
                </c:pt>
              </c:strCache>
            </c:strRef>
          </c:cat>
          <c:val>
            <c:numRef>
              <c:f>'Human Analysis'!$BE$55:$BE$62</c:f>
              <c:numCache>
                <c:formatCode>0.00</c:formatCode>
                <c:ptCount val="8"/>
                <c:pt idx="0">
                  <c:v>78.753607503607512</c:v>
                </c:pt>
                <c:pt idx="1">
                  <c:v>78.619158619158611</c:v>
                </c:pt>
                <c:pt idx="2">
                  <c:v>71.821789321789325</c:v>
                </c:pt>
                <c:pt idx="3">
                  <c:v>0</c:v>
                </c:pt>
                <c:pt idx="4">
                  <c:v>78.917050691244228</c:v>
                </c:pt>
                <c:pt idx="5">
                  <c:v>74.110459433040077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7B-4EB7-A335-BCD1F0054C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700144"/>
        <c:axId val="157716944"/>
      </c:barChart>
      <c:catAx>
        <c:axId val="157700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57716944"/>
        <c:crosses val="autoZero"/>
        <c:auto val="1"/>
        <c:lblAlgn val="ctr"/>
        <c:lblOffset val="100"/>
        <c:noMultiLvlLbl val="0"/>
      </c:catAx>
      <c:valAx>
        <c:axId val="15771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57700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'Human Analysis'!$BG$53:$BJ$53</c:f>
          <c:strCache>
            <c:ptCount val="4"/>
            <c:pt idx="0">
              <c:v>Result of human assesment for SP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'Human Analysis'!$BI$54</c:f>
              <c:strCache>
                <c:ptCount val="1"/>
                <c:pt idx="0">
                  <c:v>Tempretur 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'Human Analysis'!$BH$55:$BH$62</c:f>
              <c:strCache>
                <c:ptCount val="8"/>
                <c:pt idx="0">
                  <c:v>CLD</c:v>
                </c:pt>
                <c:pt idx="1">
                  <c:v>GBT</c:v>
                </c:pt>
                <c:pt idx="2">
                  <c:v>GBN</c:v>
                </c:pt>
                <c:pt idx="3">
                  <c:v>DPS</c:v>
                </c:pt>
                <c:pt idx="4">
                  <c:v>GBT</c:v>
                </c:pt>
                <c:pt idx="5">
                  <c:v>CLD</c:v>
                </c:pt>
                <c:pt idx="6">
                  <c:v>DPS</c:v>
                </c:pt>
                <c:pt idx="7">
                  <c:v>GBN</c:v>
                </c:pt>
              </c:strCache>
            </c:strRef>
          </c:cat>
          <c:val>
            <c:numRef>
              <c:f>'Human Analysis'!$BI$55:$BI$58</c:f>
              <c:numCache>
                <c:formatCode>General</c:formatCode>
                <c:ptCount val="4"/>
                <c:pt idx="0">
                  <c:v>78.071789321789325</c:v>
                </c:pt>
                <c:pt idx="1">
                  <c:v>77.734487734487729</c:v>
                </c:pt>
                <c:pt idx="2">
                  <c:v>74.906204906204906</c:v>
                </c:pt>
                <c:pt idx="3">
                  <c:v>72.943722943722932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38-48B3-BB62-F89EF00FFC76}"/>
            </c:ext>
          </c:extLst>
        </c:ser>
        <c:ser>
          <c:idx val="1"/>
          <c:order val="1"/>
          <c:tx>
            <c:strRef>
              <c:f>'Human Analysis'!$BJ$54</c:f>
              <c:strCache>
                <c:ptCount val="1"/>
                <c:pt idx="0">
                  <c:v>Tempretur 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'Human Analysis'!$BJ$59:$BJ$62</c:f>
              <c:numCache>
                <c:formatCode>0.00</c:formatCode>
                <c:ptCount val="4"/>
                <c:pt idx="0">
                  <c:v>78.753607503607512</c:v>
                </c:pt>
                <c:pt idx="1">
                  <c:v>78.619158619158611</c:v>
                </c:pt>
                <c:pt idx="2">
                  <c:v>71.821789321789325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38-48B3-BB62-F89EF00FFC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6077712"/>
        <c:axId val="156073872"/>
      </c:barChart>
      <c:catAx>
        <c:axId val="156077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56073872"/>
        <c:crosses val="autoZero"/>
        <c:auto val="1"/>
        <c:lblAlgn val="ctr"/>
        <c:lblOffset val="100"/>
        <c:noMultiLvlLbl val="0"/>
      </c:catAx>
      <c:valAx>
        <c:axId val="15607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56077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'Human Analysis'!$BK$53:$BN$53</c:f>
          <c:strCache>
            <c:ptCount val="4"/>
            <c:pt idx="0">
              <c:v>Result of human assesment for MP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'Human Analysis'!$BM$54</c:f>
              <c:strCache>
                <c:ptCount val="1"/>
                <c:pt idx="0">
                  <c:v>Tempretur 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'Human Analysis'!$BL$55:$BL$62</c:f>
              <c:strCache>
                <c:ptCount val="8"/>
                <c:pt idx="0">
                  <c:v>GPM</c:v>
                </c:pt>
                <c:pt idx="1">
                  <c:v>DPM</c:v>
                </c:pt>
                <c:pt idx="2">
                  <c:v>CLM*</c:v>
                </c:pt>
                <c:pt idx="3">
                  <c:v>GPN*</c:v>
                </c:pt>
                <c:pt idx="4">
                  <c:v>GPM</c:v>
                </c:pt>
                <c:pt idx="5">
                  <c:v>DPM</c:v>
                </c:pt>
                <c:pt idx="6">
                  <c:v>CLM*</c:v>
                </c:pt>
                <c:pt idx="7">
                  <c:v>GPN*</c:v>
                </c:pt>
              </c:strCache>
            </c:strRef>
          </c:cat>
          <c:val>
            <c:numRef>
              <c:f>'Human Analysis'!$BM$55:$BM$58</c:f>
              <c:numCache>
                <c:formatCode>General</c:formatCode>
                <c:ptCount val="4"/>
                <c:pt idx="0">
                  <c:v>83.387096774193552</c:v>
                </c:pt>
                <c:pt idx="1">
                  <c:v>74.516129032258064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98-42F6-AF7F-B240B4A18819}"/>
            </c:ext>
          </c:extLst>
        </c:ser>
        <c:ser>
          <c:idx val="1"/>
          <c:order val="1"/>
          <c:tx>
            <c:strRef>
              <c:f>'Human Analysis'!$BN$54</c:f>
              <c:strCache>
                <c:ptCount val="1"/>
                <c:pt idx="0">
                  <c:v>Tempretur 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'Human Analysis'!$BL$55:$BL$62</c:f>
              <c:strCache>
                <c:ptCount val="8"/>
                <c:pt idx="0">
                  <c:v>GPM</c:v>
                </c:pt>
                <c:pt idx="1">
                  <c:v>DPM</c:v>
                </c:pt>
                <c:pt idx="2">
                  <c:v>CLM*</c:v>
                </c:pt>
                <c:pt idx="3">
                  <c:v>GPN*</c:v>
                </c:pt>
                <c:pt idx="4">
                  <c:v>GPM</c:v>
                </c:pt>
                <c:pt idx="5">
                  <c:v>DPM</c:v>
                </c:pt>
                <c:pt idx="6">
                  <c:v>CLM*</c:v>
                </c:pt>
                <c:pt idx="7">
                  <c:v>GPN*</c:v>
                </c:pt>
              </c:strCache>
            </c:strRef>
          </c:cat>
          <c:val>
            <c:numRef>
              <c:f>'Human Analysis'!$BN$59:$BN$62</c:f>
              <c:numCache>
                <c:formatCode>0.00</c:formatCode>
                <c:ptCount val="4"/>
                <c:pt idx="0">
                  <c:v>78.917050691244228</c:v>
                </c:pt>
                <c:pt idx="1">
                  <c:v>74.110459433040077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98-42F6-AF7F-B240B4A188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6077712"/>
        <c:axId val="156073872"/>
      </c:barChart>
      <c:catAx>
        <c:axId val="156077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56073872"/>
        <c:crosses val="autoZero"/>
        <c:auto val="1"/>
        <c:lblAlgn val="ctr"/>
        <c:lblOffset val="100"/>
        <c:noMultiLvlLbl val="0"/>
      </c:catAx>
      <c:valAx>
        <c:axId val="15607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56077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862311276912425E-2"/>
          <c:y val="5.754858674347501E-2"/>
          <c:w val="0.89160292090726823"/>
          <c:h val="0.7014097550003831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ErrorAnalysis2!$F$55</c:f>
              <c:strCache>
                <c:ptCount val="1"/>
                <c:pt idx="0">
                  <c:v>DPS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invertIfNegative val="0"/>
          <c:val>
            <c:numRef>
              <c:f>ErrorAnalysis2!$F$55:$F$66</c:f>
              <c:numCache>
                <c:formatCode>0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AD-4B42-9F85-B6513A426D90}"/>
            </c:ext>
          </c:extLst>
        </c:ser>
        <c:ser>
          <c:idx val="2"/>
          <c:order val="1"/>
          <c:tx>
            <c:strRef>
              <c:f>ErrorAnalysis2!$H$55</c:f>
              <c:strCache>
                <c:ptCount val="1"/>
                <c:pt idx="0">
                  <c:v>CLD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</c:spPr>
          <c:invertIfNegative val="0"/>
          <c:val>
            <c:numRef>
              <c:f>ErrorAnalysis2!$H$55:$H$74</c:f>
              <c:numCache>
                <c:formatCode>0</c:formatCode>
                <c:ptCount val="20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5</c:v>
                </c:pt>
                <c:pt idx="4">
                  <c:v>2</c:v>
                </c:pt>
                <c:pt idx="5">
                  <c:v>1</c:v>
                </c:pt>
                <c:pt idx="6">
                  <c:v>5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3</c:v>
                </c:pt>
                <c:pt idx="11">
                  <c:v>1</c:v>
                </c:pt>
                <c:pt idx="12">
                  <c:v>5</c:v>
                </c:pt>
                <c:pt idx="13">
                  <c:v>4</c:v>
                </c:pt>
                <c:pt idx="14">
                  <c:v>1</c:v>
                </c:pt>
                <c:pt idx="15">
                  <c:v>4</c:v>
                </c:pt>
                <c:pt idx="16">
                  <c:v>1</c:v>
                </c:pt>
                <c:pt idx="17">
                  <c:v>1</c:v>
                </c:pt>
                <c:pt idx="18">
                  <c:v>3</c:v>
                </c:pt>
                <c:pt idx="1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AD-4B42-9F85-B6513A426D90}"/>
            </c:ext>
          </c:extLst>
        </c:ser>
        <c:ser>
          <c:idx val="3"/>
          <c:order val="2"/>
          <c:tx>
            <c:strRef>
              <c:f>ErrorAnalysis2!$J$55</c:f>
              <c:strCache>
                <c:ptCount val="1"/>
                <c:pt idx="0">
                  <c:v>GbN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invertIfNegative val="0"/>
          <c:val>
            <c:numRef>
              <c:f>ErrorAnalysis2!$J$55:$J$68</c:f>
              <c:numCache>
                <c:formatCode>0</c:formatCode>
                <c:ptCount val="14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AD-4B42-9F85-B6513A426D90}"/>
            </c:ext>
          </c:extLst>
        </c:ser>
        <c:ser>
          <c:idx val="5"/>
          <c:order val="3"/>
          <c:tx>
            <c:strRef>
              <c:f>ErrorAnalysis2!$N$55</c:f>
              <c:strCache>
                <c:ptCount val="1"/>
                <c:pt idx="0">
                  <c:v>DPM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invertIfNegative val="0"/>
          <c:val>
            <c:numRef>
              <c:f>ErrorAnalysis2!$N$55:$N$103</c:f>
              <c:numCache>
                <c:formatCode>0</c:formatCode>
                <c:ptCount val="49"/>
                <c:pt idx="0">
                  <c:v>0</c:v>
                </c:pt>
                <c:pt idx="1">
                  <c:v>8</c:v>
                </c:pt>
                <c:pt idx="2">
                  <c:v>8</c:v>
                </c:pt>
                <c:pt idx="3">
                  <c:v>9</c:v>
                </c:pt>
                <c:pt idx="4">
                  <c:v>6</c:v>
                </c:pt>
                <c:pt idx="5">
                  <c:v>3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3</c:v>
                </c:pt>
                <c:pt idx="10">
                  <c:v>1</c:v>
                </c:pt>
                <c:pt idx="11">
                  <c:v>7</c:v>
                </c:pt>
                <c:pt idx="12">
                  <c:v>6</c:v>
                </c:pt>
                <c:pt idx="13">
                  <c:v>4</c:v>
                </c:pt>
                <c:pt idx="14">
                  <c:v>6</c:v>
                </c:pt>
                <c:pt idx="15">
                  <c:v>7</c:v>
                </c:pt>
                <c:pt idx="16">
                  <c:v>2</c:v>
                </c:pt>
                <c:pt idx="17">
                  <c:v>6</c:v>
                </c:pt>
                <c:pt idx="18">
                  <c:v>4</c:v>
                </c:pt>
                <c:pt idx="19">
                  <c:v>3</c:v>
                </c:pt>
                <c:pt idx="20">
                  <c:v>3</c:v>
                </c:pt>
                <c:pt idx="21">
                  <c:v>5</c:v>
                </c:pt>
                <c:pt idx="22">
                  <c:v>8</c:v>
                </c:pt>
                <c:pt idx="23">
                  <c:v>9</c:v>
                </c:pt>
                <c:pt idx="24">
                  <c:v>5</c:v>
                </c:pt>
                <c:pt idx="25">
                  <c:v>4</c:v>
                </c:pt>
                <c:pt idx="26">
                  <c:v>5</c:v>
                </c:pt>
                <c:pt idx="27">
                  <c:v>7</c:v>
                </c:pt>
                <c:pt idx="28">
                  <c:v>2</c:v>
                </c:pt>
                <c:pt idx="29">
                  <c:v>9</c:v>
                </c:pt>
                <c:pt idx="30">
                  <c:v>9</c:v>
                </c:pt>
                <c:pt idx="31">
                  <c:v>3</c:v>
                </c:pt>
                <c:pt idx="32">
                  <c:v>7</c:v>
                </c:pt>
                <c:pt idx="33">
                  <c:v>6</c:v>
                </c:pt>
                <c:pt idx="34">
                  <c:v>9</c:v>
                </c:pt>
                <c:pt idx="35">
                  <c:v>8</c:v>
                </c:pt>
                <c:pt idx="36">
                  <c:v>6</c:v>
                </c:pt>
                <c:pt idx="37">
                  <c:v>8</c:v>
                </c:pt>
                <c:pt idx="38">
                  <c:v>9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8</c:v>
                </c:pt>
                <c:pt idx="43">
                  <c:v>7</c:v>
                </c:pt>
                <c:pt idx="44">
                  <c:v>7</c:v>
                </c:pt>
                <c:pt idx="45">
                  <c:v>8</c:v>
                </c:pt>
                <c:pt idx="46">
                  <c:v>9</c:v>
                </c:pt>
                <c:pt idx="47">
                  <c:v>8</c:v>
                </c:pt>
                <c:pt idx="48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AD-4B42-9F85-B6513A426D90}"/>
            </c:ext>
          </c:extLst>
        </c:ser>
        <c:ser>
          <c:idx val="6"/>
          <c:order val="4"/>
          <c:tx>
            <c:strRef>
              <c:f>ErrorAnalysis2!$P$55</c:f>
              <c:strCache>
                <c:ptCount val="1"/>
                <c:pt idx="0">
                  <c:v>GPN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invertIfNegative val="0"/>
          <c:val>
            <c:numRef>
              <c:f>ErrorAnalysis2!$P$56:$P$105</c:f>
              <c:numCache>
                <c:formatCode>0</c:formatCode>
                <c:ptCount val="50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2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4AD-4B42-9F85-B6513A426D90}"/>
            </c:ext>
          </c:extLst>
        </c:ser>
        <c:ser>
          <c:idx val="7"/>
          <c:order val="5"/>
          <c:tx>
            <c:strRef>
              <c:f>ErrorAnalysis2!$R$55</c:f>
              <c:strCache>
                <c:ptCount val="1"/>
                <c:pt idx="0">
                  <c:v>GPM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invertIfNegative val="0"/>
          <c:val>
            <c:numRef>
              <c:f>ErrorAnalysis2!$R$55:$R$99</c:f>
              <c:numCache>
                <c:formatCode>0</c:formatCode>
                <c:ptCount val="45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1</c:v>
                </c:pt>
                <c:pt idx="4">
                  <c:v>3</c:v>
                </c:pt>
                <c:pt idx="5">
                  <c:v>4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6</c:v>
                </c:pt>
                <c:pt idx="12">
                  <c:v>1</c:v>
                </c:pt>
                <c:pt idx="13">
                  <c:v>5</c:v>
                </c:pt>
                <c:pt idx="14">
                  <c:v>3</c:v>
                </c:pt>
                <c:pt idx="15">
                  <c:v>2</c:v>
                </c:pt>
                <c:pt idx="16">
                  <c:v>4</c:v>
                </c:pt>
                <c:pt idx="17">
                  <c:v>1</c:v>
                </c:pt>
                <c:pt idx="18">
                  <c:v>3</c:v>
                </c:pt>
                <c:pt idx="19">
                  <c:v>2</c:v>
                </c:pt>
                <c:pt idx="20">
                  <c:v>4</c:v>
                </c:pt>
                <c:pt idx="21">
                  <c:v>2</c:v>
                </c:pt>
                <c:pt idx="22">
                  <c:v>7</c:v>
                </c:pt>
                <c:pt idx="23">
                  <c:v>2</c:v>
                </c:pt>
                <c:pt idx="24">
                  <c:v>5</c:v>
                </c:pt>
                <c:pt idx="25">
                  <c:v>5</c:v>
                </c:pt>
                <c:pt idx="26">
                  <c:v>2</c:v>
                </c:pt>
                <c:pt idx="27">
                  <c:v>1</c:v>
                </c:pt>
                <c:pt idx="28">
                  <c:v>3</c:v>
                </c:pt>
                <c:pt idx="29">
                  <c:v>2</c:v>
                </c:pt>
                <c:pt idx="30">
                  <c:v>3</c:v>
                </c:pt>
                <c:pt idx="31">
                  <c:v>8</c:v>
                </c:pt>
                <c:pt idx="32">
                  <c:v>2</c:v>
                </c:pt>
                <c:pt idx="33">
                  <c:v>1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5</c:v>
                </c:pt>
                <c:pt idx="39">
                  <c:v>3</c:v>
                </c:pt>
                <c:pt idx="40">
                  <c:v>1</c:v>
                </c:pt>
                <c:pt idx="41">
                  <c:v>5</c:v>
                </c:pt>
                <c:pt idx="42">
                  <c:v>3</c:v>
                </c:pt>
                <c:pt idx="43">
                  <c:v>5</c:v>
                </c:pt>
                <c:pt idx="4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4AD-4B42-9F85-B6513A426D90}"/>
            </c:ext>
          </c:extLst>
        </c:ser>
        <c:ser>
          <c:idx val="1"/>
          <c:order val="6"/>
          <c:tx>
            <c:strRef>
              <c:f>ErrorAnalysis2!$L$55</c:f>
              <c:strCache>
                <c:ptCount val="1"/>
                <c:pt idx="0">
                  <c:v>GBT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invertIfNegative val="0"/>
          <c:val>
            <c:numRef>
              <c:f>ErrorAnalysis2!$L$55:$L$76</c:f>
              <c:numCache>
                <c:formatCode>0</c:formatCode>
                <c:ptCount val="22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2</c:v>
                </c:pt>
                <c:pt idx="6">
                  <c:v>1</c:v>
                </c:pt>
                <c:pt idx="7">
                  <c:v>3</c:v>
                </c:pt>
                <c:pt idx="8">
                  <c:v>2</c:v>
                </c:pt>
                <c:pt idx="9">
                  <c:v>3</c:v>
                </c:pt>
                <c:pt idx="10">
                  <c:v>3</c:v>
                </c:pt>
                <c:pt idx="11">
                  <c:v>1</c:v>
                </c:pt>
                <c:pt idx="12">
                  <c:v>1</c:v>
                </c:pt>
                <c:pt idx="13">
                  <c:v>2</c:v>
                </c:pt>
                <c:pt idx="14">
                  <c:v>1</c:v>
                </c:pt>
                <c:pt idx="15">
                  <c:v>3</c:v>
                </c:pt>
                <c:pt idx="16">
                  <c:v>1</c:v>
                </c:pt>
                <c:pt idx="17">
                  <c:v>2</c:v>
                </c:pt>
                <c:pt idx="18">
                  <c:v>5</c:v>
                </c:pt>
                <c:pt idx="19">
                  <c:v>2</c:v>
                </c:pt>
                <c:pt idx="20">
                  <c:v>2</c:v>
                </c:pt>
                <c:pt idx="2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4AD-4B42-9F85-B6513A426D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02807072"/>
        <c:axId val="1702798912"/>
      </c:barChart>
      <c:catAx>
        <c:axId val="17028070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702798912"/>
        <c:crosses val="autoZero"/>
        <c:auto val="1"/>
        <c:lblAlgn val="ctr"/>
        <c:lblOffset val="100"/>
        <c:noMultiLvlLbl val="0"/>
      </c:catAx>
      <c:valAx>
        <c:axId val="1702798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702807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ErrorAnalysis2!$C$55</c:f>
              <c:strCache>
                <c:ptCount val="1"/>
                <c:pt idx="0">
                  <c:v>Total Error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ErrorAnalysis2!$C$56:$C$105</c:f>
              <c:numCache>
                <c:formatCode>0</c:formatCode>
                <c:ptCount val="50"/>
                <c:pt idx="0">
                  <c:v>26</c:v>
                </c:pt>
                <c:pt idx="1">
                  <c:v>28</c:v>
                </c:pt>
                <c:pt idx="2">
                  <c:v>30</c:v>
                </c:pt>
                <c:pt idx="3">
                  <c:v>28</c:v>
                </c:pt>
                <c:pt idx="4">
                  <c:v>23</c:v>
                </c:pt>
                <c:pt idx="5">
                  <c:v>23</c:v>
                </c:pt>
                <c:pt idx="6">
                  <c:v>22</c:v>
                </c:pt>
                <c:pt idx="7">
                  <c:v>22</c:v>
                </c:pt>
                <c:pt idx="8">
                  <c:v>24</c:v>
                </c:pt>
                <c:pt idx="9">
                  <c:v>23</c:v>
                </c:pt>
                <c:pt idx="10">
                  <c:v>29</c:v>
                </c:pt>
                <c:pt idx="11">
                  <c:v>26</c:v>
                </c:pt>
                <c:pt idx="12">
                  <c:v>28</c:v>
                </c:pt>
                <c:pt idx="13">
                  <c:v>23</c:v>
                </c:pt>
                <c:pt idx="14">
                  <c:v>28</c:v>
                </c:pt>
                <c:pt idx="15">
                  <c:v>20</c:v>
                </c:pt>
                <c:pt idx="16">
                  <c:v>22</c:v>
                </c:pt>
                <c:pt idx="17">
                  <c:v>27</c:v>
                </c:pt>
                <c:pt idx="18">
                  <c:v>20</c:v>
                </c:pt>
                <c:pt idx="19">
                  <c:v>21</c:v>
                </c:pt>
                <c:pt idx="20">
                  <c:v>20</c:v>
                </c:pt>
                <c:pt idx="21">
                  <c:v>27</c:v>
                </c:pt>
                <c:pt idx="22">
                  <c:v>23</c:v>
                </c:pt>
                <c:pt idx="23">
                  <c:v>22</c:v>
                </c:pt>
                <c:pt idx="24">
                  <c:v>21</c:v>
                </c:pt>
                <c:pt idx="25">
                  <c:v>19</c:v>
                </c:pt>
                <c:pt idx="26">
                  <c:v>20</c:v>
                </c:pt>
                <c:pt idx="27">
                  <c:v>17</c:v>
                </c:pt>
                <c:pt idx="28">
                  <c:v>23</c:v>
                </c:pt>
                <c:pt idx="29">
                  <c:v>24</c:v>
                </c:pt>
                <c:pt idx="30">
                  <c:v>23</c:v>
                </c:pt>
                <c:pt idx="31">
                  <c:v>21</c:v>
                </c:pt>
                <c:pt idx="32">
                  <c:v>19</c:v>
                </c:pt>
                <c:pt idx="33">
                  <c:v>23</c:v>
                </c:pt>
                <c:pt idx="34">
                  <c:v>22</c:v>
                </c:pt>
                <c:pt idx="35">
                  <c:v>20</c:v>
                </c:pt>
                <c:pt idx="36">
                  <c:v>22</c:v>
                </c:pt>
                <c:pt idx="37">
                  <c:v>26</c:v>
                </c:pt>
                <c:pt idx="38">
                  <c:v>22</c:v>
                </c:pt>
                <c:pt idx="39">
                  <c:v>20</c:v>
                </c:pt>
                <c:pt idx="40">
                  <c:v>24</c:v>
                </c:pt>
                <c:pt idx="41">
                  <c:v>23</c:v>
                </c:pt>
                <c:pt idx="42">
                  <c:v>24</c:v>
                </c:pt>
                <c:pt idx="43">
                  <c:v>20</c:v>
                </c:pt>
                <c:pt idx="44">
                  <c:v>20</c:v>
                </c:pt>
                <c:pt idx="45">
                  <c:v>21</c:v>
                </c:pt>
                <c:pt idx="46">
                  <c:v>20</c:v>
                </c:pt>
                <c:pt idx="47">
                  <c:v>20</c:v>
                </c:pt>
                <c:pt idx="48">
                  <c:v>12</c:v>
                </c:pt>
                <c:pt idx="49">
                  <c:v>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34-46D9-8D21-32EE821242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4997056"/>
        <c:axId val="1524993696"/>
      </c:scatterChart>
      <c:valAx>
        <c:axId val="1524997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ErrorAnalysis2!$B$55</c:f>
              <c:strCache>
                <c:ptCount val="1"/>
                <c:pt idx="0">
                  <c:v>prompt Number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001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524993696"/>
        <c:crosses val="autoZero"/>
        <c:crossBetween val="midCat"/>
      </c:valAx>
      <c:valAx>
        <c:axId val="152499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ErrorAnalysis2!$C$55</c:f>
              <c:strCache>
                <c:ptCount val="1"/>
                <c:pt idx="0">
                  <c:v>Total Error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001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524997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ErrorAnalysis2!$X$55</c:f>
              <c:strCache>
                <c:ptCount val="1"/>
                <c:pt idx="0">
                  <c:v>Similarity prompt eith code Huggingface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ErrorAnalysis2!$S$56:$S$105</c:f>
              <c:numCache>
                <c:formatCode>0</c:formatCode>
                <c:ptCount val="50"/>
                <c:pt idx="0">
                  <c:v>26</c:v>
                </c:pt>
                <c:pt idx="1">
                  <c:v>28</c:v>
                </c:pt>
                <c:pt idx="2">
                  <c:v>30</c:v>
                </c:pt>
                <c:pt idx="3">
                  <c:v>28</c:v>
                </c:pt>
                <c:pt idx="4">
                  <c:v>23</c:v>
                </c:pt>
                <c:pt idx="5">
                  <c:v>23</c:v>
                </c:pt>
                <c:pt idx="6">
                  <c:v>22</c:v>
                </c:pt>
                <c:pt idx="7">
                  <c:v>22</c:v>
                </c:pt>
                <c:pt idx="8">
                  <c:v>24</c:v>
                </c:pt>
                <c:pt idx="9">
                  <c:v>23</c:v>
                </c:pt>
                <c:pt idx="10">
                  <c:v>29</c:v>
                </c:pt>
                <c:pt idx="11">
                  <c:v>26</c:v>
                </c:pt>
                <c:pt idx="12">
                  <c:v>28</c:v>
                </c:pt>
                <c:pt idx="13">
                  <c:v>23</c:v>
                </c:pt>
                <c:pt idx="14">
                  <c:v>28</c:v>
                </c:pt>
                <c:pt idx="15">
                  <c:v>20</c:v>
                </c:pt>
                <c:pt idx="16">
                  <c:v>22</c:v>
                </c:pt>
                <c:pt idx="17">
                  <c:v>27</c:v>
                </c:pt>
                <c:pt idx="18">
                  <c:v>20</c:v>
                </c:pt>
                <c:pt idx="19">
                  <c:v>21</c:v>
                </c:pt>
                <c:pt idx="20">
                  <c:v>20</c:v>
                </c:pt>
                <c:pt idx="21">
                  <c:v>27</c:v>
                </c:pt>
                <c:pt idx="22">
                  <c:v>23</c:v>
                </c:pt>
                <c:pt idx="23">
                  <c:v>22</c:v>
                </c:pt>
                <c:pt idx="24">
                  <c:v>21</c:v>
                </c:pt>
                <c:pt idx="25">
                  <c:v>19</c:v>
                </c:pt>
                <c:pt idx="26">
                  <c:v>20</c:v>
                </c:pt>
                <c:pt idx="27">
                  <c:v>17</c:v>
                </c:pt>
                <c:pt idx="28">
                  <c:v>23</c:v>
                </c:pt>
                <c:pt idx="29">
                  <c:v>24</c:v>
                </c:pt>
                <c:pt idx="30">
                  <c:v>23</c:v>
                </c:pt>
                <c:pt idx="31">
                  <c:v>21</c:v>
                </c:pt>
                <c:pt idx="32">
                  <c:v>19</c:v>
                </c:pt>
                <c:pt idx="33">
                  <c:v>23</c:v>
                </c:pt>
                <c:pt idx="34">
                  <c:v>22</c:v>
                </c:pt>
                <c:pt idx="35">
                  <c:v>20</c:v>
                </c:pt>
                <c:pt idx="36">
                  <c:v>22</c:v>
                </c:pt>
                <c:pt idx="37">
                  <c:v>26</c:v>
                </c:pt>
                <c:pt idx="38">
                  <c:v>22</c:v>
                </c:pt>
                <c:pt idx="39">
                  <c:v>20</c:v>
                </c:pt>
                <c:pt idx="40">
                  <c:v>24</c:v>
                </c:pt>
                <c:pt idx="41">
                  <c:v>23</c:v>
                </c:pt>
                <c:pt idx="42">
                  <c:v>24</c:v>
                </c:pt>
                <c:pt idx="43">
                  <c:v>20</c:v>
                </c:pt>
                <c:pt idx="44">
                  <c:v>20</c:v>
                </c:pt>
                <c:pt idx="45">
                  <c:v>21</c:v>
                </c:pt>
                <c:pt idx="46">
                  <c:v>20</c:v>
                </c:pt>
                <c:pt idx="47">
                  <c:v>20</c:v>
                </c:pt>
                <c:pt idx="48">
                  <c:v>12</c:v>
                </c:pt>
                <c:pt idx="49">
                  <c:v>11</c:v>
                </c:pt>
              </c:numCache>
            </c:numRef>
          </c:xVal>
          <c:yVal>
            <c:numRef>
              <c:f>ErrorAnalysis2!$X$56:$X$105</c:f>
              <c:numCache>
                <c:formatCode>General</c:formatCode>
                <c:ptCount val="50"/>
                <c:pt idx="0">
                  <c:v>27.174000000000003</c:v>
                </c:pt>
                <c:pt idx="1">
                  <c:v>30.817699999999995</c:v>
                </c:pt>
                <c:pt idx="2">
                  <c:v>32.62680000000001</c:v>
                </c:pt>
                <c:pt idx="3">
                  <c:v>33.974000000000004</c:v>
                </c:pt>
                <c:pt idx="4">
                  <c:v>31.180300000000003</c:v>
                </c:pt>
                <c:pt idx="5">
                  <c:v>32.347800000000014</c:v>
                </c:pt>
                <c:pt idx="6">
                  <c:v>30.745899999999995</c:v>
                </c:pt>
                <c:pt idx="7">
                  <c:v>34.309999999999995</c:v>
                </c:pt>
                <c:pt idx="8">
                  <c:v>34.430500000000009</c:v>
                </c:pt>
                <c:pt idx="9">
                  <c:v>38.206000000000003</c:v>
                </c:pt>
                <c:pt idx="10">
                  <c:v>32.344600000000007</c:v>
                </c:pt>
                <c:pt idx="11">
                  <c:v>31.510399999999997</c:v>
                </c:pt>
                <c:pt idx="12">
                  <c:v>33.726500000000001</c:v>
                </c:pt>
                <c:pt idx="13">
                  <c:v>38.337899999999991</c:v>
                </c:pt>
                <c:pt idx="14">
                  <c:v>37.70170000000001</c:v>
                </c:pt>
                <c:pt idx="15">
                  <c:v>28.396699999999999</c:v>
                </c:pt>
                <c:pt idx="16">
                  <c:v>30.049700000000001</c:v>
                </c:pt>
                <c:pt idx="17">
                  <c:v>26.134299999999996</c:v>
                </c:pt>
                <c:pt idx="18">
                  <c:v>29.251400000000007</c:v>
                </c:pt>
                <c:pt idx="19">
                  <c:v>36.783400000000015</c:v>
                </c:pt>
                <c:pt idx="20">
                  <c:v>39.107700000000001</c:v>
                </c:pt>
                <c:pt idx="21">
                  <c:v>37.471099999999986</c:v>
                </c:pt>
                <c:pt idx="22">
                  <c:v>32.388299999999994</c:v>
                </c:pt>
                <c:pt idx="23">
                  <c:v>38.939899999999994</c:v>
                </c:pt>
                <c:pt idx="24">
                  <c:v>34.5032</c:v>
                </c:pt>
                <c:pt idx="25">
                  <c:v>39.677100000000003</c:v>
                </c:pt>
                <c:pt idx="26">
                  <c:v>28.971800000000009</c:v>
                </c:pt>
                <c:pt idx="27">
                  <c:v>32.330000000000005</c:v>
                </c:pt>
                <c:pt idx="28">
                  <c:v>38.150200000000005</c:v>
                </c:pt>
                <c:pt idx="29">
                  <c:v>33.979399999999991</c:v>
                </c:pt>
                <c:pt idx="30">
                  <c:v>35.100899999999996</c:v>
                </c:pt>
                <c:pt idx="31">
                  <c:v>34.123300000000008</c:v>
                </c:pt>
                <c:pt idx="32">
                  <c:v>32.495800000000003</c:v>
                </c:pt>
                <c:pt idx="33">
                  <c:v>32.313299999999998</c:v>
                </c:pt>
                <c:pt idx="34">
                  <c:v>35.835499999999996</c:v>
                </c:pt>
                <c:pt idx="35">
                  <c:v>28.741099999999989</c:v>
                </c:pt>
                <c:pt idx="36">
                  <c:v>29.652200000000004</c:v>
                </c:pt>
                <c:pt idx="37">
                  <c:v>30.141199999999998</c:v>
                </c:pt>
                <c:pt idx="38">
                  <c:v>26.907399999999996</c:v>
                </c:pt>
                <c:pt idx="39">
                  <c:v>33.410199999999996</c:v>
                </c:pt>
                <c:pt idx="40">
                  <c:v>28.1158</c:v>
                </c:pt>
                <c:pt idx="41">
                  <c:v>30.518100000000011</c:v>
                </c:pt>
                <c:pt idx="42">
                  <c:v>24.848899999999997</c:v>
                </c:pt>
                <c:pt idx="43">
                  <c:v>27.307900000000007</c:v>
                </c:pt>
                <c:pt idx="44">
                  <c:v>29.240400000000015</c:v>
                </c:pt>
                <c:pt idx="45">
                  <c:v>27.423999999999999</c:v>
                </c:pt>
                <c:pt idx="46">
                  <c:v>27.645500000000002</c:v>
                </c:pt>
                <c:pt idx="47">
                  <c:v>30.007100000000008</c:v>
                </c:pt>
                <c:pt idx="48">
                  <c:v>27.557299999999994</c:v>
                </c:pt>
                <c:pt idx="49">
                  <c:v>27.846600000000009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22-4AB4-A8D4-7908D97C9E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7888415"/>
        <c:axId val="1177876895"/>
      </c:scatterChart>
      <c:valAx>
        <c:axId val="1177888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177876895"/>
        <c:crosses val="autoZero"/>
        <c:crossBetween val="midCat"/>
      </c:valAx>
      <c:valAx>
        <c:axId val="1177876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177888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001"/>
              <a:t>Errors on each</a:t>
            </a:r>
            <a:r>
              <a:rPr lang="en-001" baseline="0"/>
              <a:t> prompt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 w="19050"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0.43464842728821956"/>
                  <c:y val="-0.2566456442403929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001"/>
                </a:p>
              </c:txPr>
            </c:trendlineLbl>
          </c:trendline>
          <c:val>
            <c:numRef>
              <c:f>ErrorAnalysis2!$C$56:$C$105</c:f>
              <c:numCache>
                <c:formatCode>0</c:formatCode>
                <c:ptCount val="50"/>
                <c:pt idx="0">
                  <c:v>26</c:v>
                </c:pt>
                <c:pt idx="1">
                  <c:v>28</c:v>
                </c:pt>
                <c:pt idx="2">
                  <c:v>30</c:v>
                </c:pt>
                <c:pt idx="3">
                  <c:v>28</c:v>
                </c:pt>
                <c:pt idx="4">
                  <c:v>23</c:v>
                </c:pt>
                <c:pt idx="5">
                  <c:v>23</c:v>
                </c:pt>
                <c:pt idx="6">
                  <c:v>22</c:v>
                </c:pt>
                <c:pt idx="7">
                  <c:v>22</c:v>
                </c:pt>
                <c:pt idx="8">
                  <c:v>24</c:v>
                </c:pt>
                <c:pt idx="9">
                  <c:v>23</c:v>
                </c:pt>
                <c:pt idx="10">
                  <c:v>29</c:v>
                </c:pt>
                <c:pt idx="11">
                  <c:v>26</c:v>
                </c:pt>
                <c:pt idx="12">
                  <c:v>28</c:v>
                </c:pt>
                <c:pt idx="13">
                  <c:v>23</c:v>
                </c:pt>
                <c:pt idx="14">
                  <c:v>28</c:v>
                </c:pt>
                <c:pt idx="15">
                  <c:v>20</c:v>
                </c:pt>
                <c:pt idx="16">
                  <c:v>22</c:v>
                </c:pt>
                <c:pt idx="17">
                  <c:v>27</c:v>
                </c:pt>
                <c:pt idx="18">
                  <c:v>20</c:v>
                </c:pt>
                <c:pt idx="19">
                  <c:v>21</c:v>
                </c:pt>
                <c:pt idx="20">
                  <c:v>20</c:v>
                </c:pt>
                <c:pt idx="21">
                  <c:v>27</c:v>
                </c:pt>
                <c:pt idx="22">
                  <c:v>23</c:v>
                </c:pt>
                <c:pt idx="23">
                  <c:v>22</c:v>
                </c:pt>
                <c:pt idx="24">
                  <c:v>21</c:v>
                </c:pt>
                <c:pt idx="25">
                  <c:v>19</c:v>
                </c:pt>
                <c:pt idx="26">
                  <c:v>20</c:v>
                </c:pt>
                <c:pt idx="27">
                  <c:v>17</c:v>
                </c:pt>
                <c:pt idx="28">
                  <c:v>23</c:v>
                </c:pt>
                <c:pt idx="29">
                  <c:v>24</c:v>
                </c:pt>
                <c:pt idx="30">
                  <c:v>23</c:v>
                </c:pt>
                <c:pt idx="31">
                  <c:v>21</c:v>
                </c:pt>
                <c:pt idx="32">
                  <c:v>19</c:v>
                </c:pt>
                <c:pt idx="33">
                  <c:v>23</c:v>
                </c:pt>
                <c:pt idx="34">
                  <c:v>22</c:v>
                </c:pt>
                <c:pt idx="35">
                  <c:v>20</c:v>
                </c:pt>
                <c:pt idx="36">
                  <c:v>22</c:v>
                </c:pt>
                <c:pt idx="37">
                  <c:v>26</c:v>
                </c:pt>
                <c:pt idx="38">
                  <c:v>22</c:v>
                </c:pt>
                <c:pt idx="39">
                  <c:v>20</c:v>
                </c:pt>
                <c:pt idx="40">
                  <c:v>24</c:v>
                </c:pt>
                <c:pt idx="41">
                  <c:v>23</c:v>
                </c:pt>
                <c:pt idx="42">
                  <c:v>24</c:v>
                </c:pt>
                <c:pt idx="43">
                  <c:v>20</c:v>
                </c:pt>
                <c:pt idx="44">
                  <c:v>20</c:v>
                </c:pt>
                <c:pt idx="45">
                  <c:v>21</c:v>
                </c:pt>
                <c:pt idx="46">
                  <c:v>20</c:v>
                </c:pt>
                <c:pt idx="47">
                  <c:v>20</c:v>
                </c:pt>
                <c:pt idx="48">
                  <c:v>12</c:v>
                </c:pt>
                <c:pt idx="49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12-4E54-B411-9EF3541131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42588399"/>
        <c:axId val="542586959"/>
      </c:barChart>
      <c:catAx>
        <c:axId val="542588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542586959"/>
        <c:crosses val="autoZero"/>
        <c:auto val="1"/>
        <c:lblAlgn val="ctr"/>
        <c:lblOffset val="100"/>
        <c:noMultiLvlLbl val="0"/>
      </c:catAx>
      <c:valAx>
        <c:axId val="542586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5425883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Errors Simple Vs enahance prompt in varied Temprature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ErrorAnalysis1!$M$2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ErrorAnalysis1!$Y$83:$Y$90</c:f>
              <c:strCache>
                <c:ptCount val="8"/>
                <c:pt idx="0">
                  <c:v>DPS</c:v>
                </c:pt>
                <c:pt idx="1">
                  <c:v>GBT</c:v>
                </c:pt>
                <c:pt idx="2">
                  <c:v>GBN</c:v>
                </c:pt>
                <c:pt idx="3">
                  <c:v>GPM</c:v>
                </c:pt>
                <c:pt idx="4">
                  <c:v>CLD</c:v>
                </c:pt>
                <c:pt idx="5">
                  <c:v>DPM</c:v>
                </c:pt>
                <c:pt idx="6">
                  <c:v>GPN</c:v>
                </c:pt>
                <c:pt idx="7">
                  <c:v>CLM</c:v>
                </c:pt>
              </c:strCache>
            </c:strRef>
          </c:cat>
          <c:val>
            <c:numRef>
              <c:f>ErrorAnalysis1!$Z$83:$Z$90</c:f>
              <c:numCache>
                <c:formatCode>General</c:formatCode>
                <c:ptCount val="8"/>
                <c:pt idx="0">
                  <c:v>3</c:v>
                </c:pt>
                <c:pt idx="1">
                  <c:v>8</c:v>
                </c:pt>
                <c:pt idx="2">
                  <c:v>13</c:v>
                </c:pt>
                <c:pt idx="3">
                  <c:v>20</c:v>
                </c:pt>
                <c:pt idx="4">
                  <c:v>22</c:v>
                </c:pt>
                <c:pt idx="5">
                  <c:v>98</c:v>
                </c:pt>
                <c:pt idx="6">
                  <c:v>147</c:v>
                </c:pt>
                <c:pt idx="7">
                  <c:v>150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CC-4FF9-A128-D63FAFF4FE70}"/>
            </c:ext>
          </c:extLst>
        </c:ser>
        <c:ser>
          <c:idx val="1"/>
          <c:order val="1"/>
          <c:tx>
            <c:strRef>
              <c:f>ErrorAnalysis1!$M$3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ErrorAnalysis1!$AB$83:$AB$90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</c:v>
                </c:pt>
                <c:pt idx="4">
                  <c:v>19</c:v>
                </c:pt>
                <c:pt idx="5">
                  <c:v>43</c:v>
                </c:pt>
                <c:pt idx="6">
                  <c:v>91</c:v>
                </c:pt>
                <c:pt idx="7">
                  <c:v>150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CC-4FF9-A128-D63FAFF4FE70}"/>
            </c:ext>
          </c:extLst>
        </c:ser>
        <c:ser>
          <c:idx val="2"/>
          <c:order val="2"/>
          <c:tx>
            <c:strRef>
              <c:f>ErrorAnalysis1!$M$4</c:f>
              <c:strCache>
                <c:ptCount val="1"/>
                <c:pt idx="0">
                  <c:v>0.9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ErrorAnalysis1!$AD$83:$AD$90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6</c:v>
                </c:pt>
                <c:pt idx="3">
                  <c:v>14</c:v>
                </c:pt>
                <c:pt idx="4">
                  <c:v>22</c:v>
                </c:pt>
                <c:pt idx="5">
                  <c:v>64</c:v>
                </c:pt>
                <c:pt idx="6">
                  <c:v>97</c:v>
                </c:pt>
                <c:pt idx="7">
                  <c:v>150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CC-4FF9-A128-D63FAFF4FE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4160240"/>
        <c:axId val="784161680"/>
      </c:barChart>
      <c:catAx>
        <c:axId val="784160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784161680"/>
        <c:crosses val="autoZero"/>
        <c:auto val="1"/>
        <c:lblAlgn val="ctr"/>
        <c:lblOffset val="100"/>
        <c:noMultiLvlLbl val="0"/>
      </c:catAx>
      <c:valAx>
        <c:axId val="784161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784160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ErrorAnalysis1!$W$32</c:f>
              <c:strCache>
                <c:ptCount val="1"/>
                <c:pt idx="0">
                  <c:v>Enhance prompt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ErrorAnalysis1!$P$31:$P$38</c:f>
              <c:strCache>
                <c:ptCount val="8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  <c:pt idx="4">
                  <c:v>CLM</c:v>
                </c:pt>
                <c:pt idx="5">
                  <c:v>DPM</c:v>
                </c:pt>
                <c:pt idx="6">
                  <c:v>GPM</c:v>
                </c:pt>
                <c:pt idx="7">
                  <c:v>GPN</c:v>
                </c:pt>
              </c:strCache>
            </c:strRef>
          </c:cat>
          <c:val>
            <c:numRef>
              <c:f>ErrorAnalysis1!$T$35:$T$38</c:f>
              <c:numCache>
                <c:formatCode>0.00</c:formatCode>
                <c:ptCount val="4"/>
                <c:pt idx="0">
                  <c:v>1</c:v>
                </c:pt>
                <c:pt idx="1">
                  <c:v>0.63555555555555554</c:v>
                </c:pt>
                <c:pt idx="2">
                  <c:v>0.28222222222222221</c:v>
                </c:pt>
                <c:pt idx="3">
                  <c:v>0.32666666666666666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2C-49F7-83BF-1A45DAE479DB}"/>
            </c:ext>
          </c:extLst>
        </c:ser>
        <c:ser>
          <c:idx val="0"/>
          <c:order val="1"/>
          <c:tx>
            <c:strRef>
              <c:f>ErrorAnalysis1!$W$31</c:f>
              <c:strCache>
                <c:ptCount val="1"/>
                <c:pt idx="0">
                  <c:v>Simple prompt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ErrorAnalysis1!$P$31:$P$38</c:f>
              <c:strCache>
                <c:ptCount val="8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  <c:pt idx="4">
                  <c:v>CLM</c:v>
                </c:pt>
                <c:pt idx="5">
                  <c:v>DPM</c:v>
                </c:pt>
                <c:pt idx="6">
                  <c:v>GPM</c:v>
                </c:pt>
                <c:pt idx="7">
                  <c:v>GPN</c:v>
                </c:pt>
              </c:strCache>
            </c:strRef>
          </c:cat>
          <c:val>
            <c:numRef>
              <c:f>ErrorAnalysis1!$T$31:$T$34</c:f>
              <c:numCache>
                <c:formatCode>0.00</c:formatCode>
                <c:ptCount val="4"/>
                <c:pt idx="0">
                  <c:v>9.1111111111111115E-2</c:v>
                </c:pt>
                <c:pt idx="1">
                  <c:v>9.7777777777777783E-2</c:v>
                </c:pt>
                <c:pt idx="2">
                  <c:v>3.111111111111111E-2</c:v>
                </c:pt>
                <c:pt idx="3">
                  <c:v>2.8888888888888888E-2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2C-49F7-83BF-1A45DAE479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1830896"/>
        <c:axId val="2051832336"/>
      </c:barChart>
      <c:catAx>
        <c:axId val="2051830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2051832336"/>
        <c:crosses val="autoZero"/>
        <c:auto val="1"/>
        <c:lblAlgn val="ctr"/>
        <c:lblOffset val="100"/>
        <c:noMultiLvlLbl val="0"/>
      </c:catAx>
      <c:valAx>
        <c:axId val="205183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205183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ErrorAnalysis1!$P$96</c:f>
          <c:strCache>
            <c:ptCount val="1"/>
            <c:pt idx="0">
              <c:v>Error to ploting diagram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ErrorAnalysis1!$P$107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ErrorAnalysis1!$Q$97:$S$97</c:f>
              <c:numCache>
                <c:formatCode>0.0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1</c:v>
                </c:pt>
              </c:numCache>
            </c:numRef>
          </c:cat>
          <c:val>
            <c:numRef>
              <c:f>ErrorAnalysis1!$Q$107:$S$107</c:f>
              <c:numCache>
                <c:formatCode>0.00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00-19FB-494D-AE1B-17A299EEBE8B}"/>
            </c:ext>
          </c:extLst>
        </c:ser>
        <c:ser>
          <c:idx val="0"/>
          <c:order val="1"/>
          <c:tx>
            <c:strRef>
              <c:f>ErrorAnalysis1!$P$106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ErrorAnalysis1!$Q$97:$S$97</c:f>
              <c:numCache>
                <c:formatCode>0.0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1</c:v>
                </c:pt>
              </c:numCache>
            </c:numRef>
          </c:cat>
          <c:val>
            <c:numRef>
              <c:f>ErrorAnalysis1!$Q$106:$S$106</c:f>
              <c:numCache>
                <c:formatCode>0.00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01-19FB-494D-AE1B-17A299EEBE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3588912"/>
        <c:axId val="1273580752"/>
      </c:barChart>
      <c:catAx>
        <c:axId val="1273588912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273580752"/>
        <c:crosses val="autoZero"/>
        <c:auto val="1"/>
        <c:lblAlgn val="ctr"/>
        <c:lblOffset val="100"/>
        <c:noMultiLvlLbl val="0"/>
      </c:catAx>
      <c:valAx>
        <c:axId val="127358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273588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Error to ploting diagram (SP)</a:t>
            </a:r>
          </a:p>
        </c:rich>
      </c:tx>
      <c:layout>
        <c:manualLayout>
          <c:xMode val="edge"/>
          <c:yMode val="edge"/>
          <c:x val="0.3080207786526684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ErrorAnalysis1!$Q$97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ErrorAnalysis1!$P$98:$P$101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ErrorAnalysis1!$X$98:$X$101</c:f>
              <c:numCache>
                <c:formatCode>0.0</c:formatCode>
                <c:ptCount val="4"/>
                <c:pt idx="0">
                  <c:v>100</c:v>
                </c:pt>
                <c:pt idx="2">
                  <c:v>65.333333333333329</c:v>
                </c:pt>
                <c:pt idx="3">
                  <c:v>14.666666666666666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2C-4428-B8FF-87B18187A554}"/>
            </c:ext>
          </c:extLst>
        </c:ser>
        <c:ser>
          <c:idx val="1"/>
          <c:order val="1"/>
          <c:tx>
            <c:strRef>
              <c:f>ErrorAnalysis1!$R$97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ErrorAnalysis1!$P$98:$P$101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ErrorAnalysis1!$Y$98:$Y$101</c:f>
              <c:numCache>
                <c:formatCode>0.0</c:formatCode>
                <c:ptCount val="4"/>
                <c:pt idx="0">
                  <c:v>100</c:v>
                </c:pt>
                <c:pt idx="2">
                  <c:v>60.666666666666664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2C-4428-B8FF-87B18187A554}"/>
            </c:ext>
          </c:extLst>
        </c:ser>
        <c:ser>
          <c:idx val="2"/>
          <c:order val="2"/>
          <c:tx>
            <c:strRef>
              <c:f>ErrorAnalysis1!$S$97</c:f>
              <c:strCache>
                <c:ptCount val="1"/>
                <c:pt idx="0">
                  <c:v>1.0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ErrorAnalysis1!$P$98:$P$101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ErrorAnalysis1!$Z$98:$Z$101</c:f>
              <c:numCache>
                <c:formatCode>0.0</c:formatCode>
                <c:ptCount val="4"/>
                <c:pt idx="0">
                  <c:v>100</c:v>
                </c:pt>
                <c:pt idx="1">
                  <c:v>98</c:v>
                </c:pt>
                <c:pt idx="2">
                  <c:v>64.666666666666671</c:v>
                </c:pt>
                <c:pt idx="3">
                  <c:v>14.666666666666666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2C-4428-B8FF-87B18187A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3565392"/>
        <c:axId val="1273548112"/>
      </c:barChart>
      <c:catAx>
        <c:axId val="1273565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273548112"/>
        <c:crosses val="autoZero"/>
        <c:auto val="1"/>
        <c:lblAlgn val="ctr"/>
        <c:lblOffset val="100"/>
        <c:noMultiLvlLbl val="0"/>
      </c:catAx>
      <c:valAx>
        <c:axId val="1273548112"/>
        <c:scaling>
          <c:orientation val="minMax"/>
          <c:max val="1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273565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ErrorAnalysis1!$Z$66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ErrorAnalysis1!$Y$67:$Y$69</c:f>
              <c:strCache>
                <c:ptCount val="3"/>
                <c:pt idx="0">
                  <c:v>Modified</c:v>
                </c:pt>
                <c:pt idx="1">
                  <c:v>Simple</c:v>
                </c:pt>
                <c:pt idx="2">
                  <c:v>Non Start/stop</c:v>
                </c:pt>
              </c:strCache>
            </c:strRef>
          </c:cat>
          <c:val>
            <c:numRef>
              <c:f>ErrorAnalysis1!$AC$67:$AE$67</c:f>
              <c:numCache>
                <c:formatCode>0.00</c:formatCode>
                <c:ptCount val="3"/>
                <c:pt idx="0">
                  <c:v>36.987522281639926</c:v>
                </c:pt>
                <c:pt idx="1">
                  <c:v>25.311942959001783</c:v>
                </c:pt>
                <c:pt idx="2">
                  <c:v>27.718360071301248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6D-44BF-BD6A-A91CCF5A6BF3}"/>
            </c:ext>
          </c:extLst>
        </c:ser>
        <c:ser>
          <c:idx val="1"/>
          <c:order val="1"/>
          <c:tx>
            <c:strRef>
              <c:f>ErrorAnalysis1!$AA$66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ErrorAnalysis1!$Y$67:$Y$69</c:f>
              <c:strCache>
                <c:ptCount val="3"/>
                <c:pt idx="0">
                  <c:v>Modified</c:v>
                </c:pt>
                <c:pt idx="1">
                  <c:v>Simple</c:v>
                </c:pt>
                <c:pt idx="2">
                  <c:v>Non Start/stop</c:v>
                </c:pt>
              </c:strCache>
            </c:strRef>
          </c:cat>
          <c:val>
            <c:numRef>
              <c:f>ErrorAnalysis1!$AC$68:$AE$68</c:f>
              <c:numCache>
                <c:formatCode>0.00</c:formatCode>
                <c:ptCount val="3"/>
                <c:pt idx="0">
                  <c:v>4.0998217468805702</c:v>
                </c:pt>
                <c:pt idx="1">
                  <c:v>2.1390374331550803</c:v>
                </c:pt>
                <c:pt idx="2">
                  <c:v>3.7433155080213902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6D-44BF-BD6A-A91CCF5A6BF3}"/>
            </c:ext>
          </c:extLst>
        </c:ser>
        <c:ser>
          <c:idx val="2"/>
          <c:order val="2"/>
          <c:tx>
            <c:strRef>
              <c:f>ErrorAnalysis1!$AB$66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ErrorAnalysis1!$Y$67:$Y$69</c:f>
              <c:strCache>
                <c:ptCount val="3"/>
                <c:pt idx="0">
                  <c:v>Modified</c:v>
                </c:pt>
                <c:pt idx="1">
                  <c:v>Simple</c:v>
                </c:pt>
                <c:pt idx="2">
                  <c:v>Non Start/stop</c:v>
                </c:pt>
              </c:strCache>
            </c:strRef>
          </c:cat>
          <c:val>
            <c:numRef>
              <c:f>ErrorAnalysis1!$AC$69:$AE$69</c:f>
              <c:numCache>
                <c:formatCode>0.00</c:formatCode>
                <c:ptCount val="3"/>
                <c:pt idx="0">
                  <c:v>17.647058823529413</c:v>
                </c:pt>
                <c:pt idx="1">
                  <c:v>6.0606060606060606</c:v>
                </c:pt>
                <c:pt idx="2">
                  <c:v>6.0606060606060606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6D-44BF-BD6A-A91CCF5A6B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97453408"/>
        <c:axId val="1497463008"/>
      </c:barChart>
      <c:catAx>
        <c:axId val="149745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497463008"/>
        <c:crosses val="autoZero"/>
        <c:auto val="1"/>
        <c:lblAlgn val="ctr"/>
        <c:lblOffset val="100"/>
        <c:noMultiLvlLbl val="0"/>
      </c:catAx>
      <c:valAx>
        <c:axId val="1497463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497453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Error to ploting diagram (non start/stop) for Sp</a:t>
            </a:r>
          </a:p>
        </c:rich>
      </c:tx>
      <c:layout>
        <c:manualLayout>
          <c:xMode val="edge"/>
          <c:yMode val="edge"/>
          <c:x val="0.17637489063867018"/>
          <c:y val="4.16666666666666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ErrorAnalysis1!$Q$125</c:f>
              <c:strCache>
                <c:ptCount val="1"/>
                <c:pt idx="0">
                  <c:v>0.00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ErrorAnalysis1!$P$126:$P$129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ErrorAnalysis1!$Q$126:$Q$129</c:f>
              <c:numCache>
                <c:formatCode>0.00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0-1F42-457A-AC5D-D7A31475B9E5}"/>
            </c:ext>
          </c:extLst>
        </c:ser>
        <c:ser>
          <c:idx val="1"/>
          <c:order val="1"/>
          <c:tx>
            <c:strRef>
              <c:f>ErrorAnalysis1!$R$125</c:f>
              <c:strCache>
                <c:ptCount val="1"/>
                <c:pt idx="0">
                  <c:v>0.50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ErrorAnalysis1!$P$126:$P$129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ErrorAnalysis1!$R$126:$R$129</c:f>
              <c:numCache>
                <c:formatCode>0.00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1-1F42-457A-AC5D-D7A31475B9E5}"/>
            </c:ext>
          </c:extLst>
        </c:ser>
        <c:ser>
          <c:idx val="2"/>
          <c:order val="2"/>
          <c:tx>
            <c:strRef>
              <c:f>ErrorAnalysis1!$S$125</c:f>
              <c:strCache>
                <c:ptCount val="1"/>
                <c:pt idx="0">
                  <c:v>1.00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ErrorAnalysis1!$P$126:$P$129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ErrorAnalysis1!$S$126:$S$129</c:f>
              <c:numCache>
                <c:formatCode>0.00</c:formatCode>
                <c:ptCount val="4"/>
                <c:pt idx="3">
                  <c:v>6.6666666666666671E-3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42-457A-AC5D-D7A31475B9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3581712"/>
        <c:axId val="1273583632"/>
      </c:barChart>
      <c:catAx>
        <c:axId val="1273581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273583632"/>
        <c:crosses val="autoZero"/>
        <c:auto val="1"/>
        <c:lblAlgn val="ctr"/>
        <c:lblOffset val="100"/>
        <c:noMultiLvlLbl val="0"/>
      </c:catAx>
      <c:valAx>
        <c:axId val="1273583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27358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Error to ploting diagram (non start/stop) for</a:t>
            </a:r>
            <a:r>
              <a:rPr lang="en-US" baseline="0"/>
              <a:t> Mp</a:t>
            </a:r>
            <a:endParaRPr lang="en-US"/>
          </a:p>
        </c:rich>
      </c:tx>
      <c:layout>
        <c:manualLayout>
          <c:xMode val="edge"/>
          <c:yMode val="edge"/>
          <c:x val="0.16248600174978128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ErrorAnalysis1!$Q$125</c:f>
              <c:strCache>
                <c:ptCount val="1"/>
                <c:pt idx="0">
                  <c:v>0.00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ErrorAnalysis1!$P$130:$P$133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ErrorAnalysis1!$Q$130:$Q$133</c:f>
              <c:numCache>
                <c:formatCode>0.00</c:formatCode>
                <c:ptCount val="4"/>
                <c:pt idx="0">
                  <c:v>0</c:v>
                </c:pt>
                <c:pt idx="1">
                  <c:v>0.10888888888888888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BA-47AA-A4F4-365A3BBBEFAC}"/>
            </c:ext>
          </c:extLst>
        </c:ser>
        <c:ser>
          <c:idx val="1"/>
          <c:order val="1"/>
          <c:tx>
            <c:strRef>
              <c:f>ErrorAnalysis1!$R$125</c:f>
              <c:strCache>
                <c:ptCount val="1"/>
                <c:pt idx="0">
                  <c:v>0.50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ErrorAnalysis1!$P$130:$P$133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ErrorAnalysis1!$R$130:$R$133</c:f>
              <c:numCache>
                <c:formatCode>0.00</c:formatCode>
                <c:ptCount val="4"/>
                <c:pt idx="0">
                  <c:v>0</c:v>
                </c:pt>
                <c:pt idx="1">
                  <c:v>0.13111111111111112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BA-47AA-A4F4-365A3BBBEFAC}"/>
            </c:ext>
          </c:extLst>
        </c:ser>
        <c:ser>
          <c:idx val="2"/>
          <c:order val="2"/>
          <c:tx>
            <c:strRef>
              <c:f>ErrorAnalysis1!$S$125</c:f>
              <c:strCache>
                <c:ptCount val="1"/>
                <c:pt idx="0">
                  <c:v>1.00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ErrorAnalysis1!$P$130:$P$133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ErrorAnalysis1!$S$130:$S$133</c:f>
              <c:numCache>
                <c:formatCode>0.00</c:formatCode>
                <c:ptCount val="4"/>
                <c:pt idx="0">
                  <c:v>0</c:v>
                </c:pt>
                <c:pt idx="1">
                  <c:v>0.12</c:v>
                </c:pt>
                <c:pt idx="2">
                  <c:v>8.666666666666667E-2</c:v>
                </c:pt>
                <c:pt idx="3">
                  <c:v>0.31333333333333335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BA-47AA-A4F4-365A3BBBE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3587952"/>
        <c:axId val="1273597552"/>
      </c:barChart>
      <c:catAx>
        <c:axId val="1273587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273597552"/>
        <c:crosses val="autoZero"/>
        <c:auto val="1"/>
        <c:lblAlgn val="ctr"/>
        <c:lblOffset val="100"/>
        <c:noMultiLvlLbl val="0"/>
      </c:catAx>
      <c:valAx>
        <c:axId val="127359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273587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Error to ploting diagram for MP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ErrorAnalysis1!$W$98:$W$101</c:f>
              <c:strCache>
                <c:ptCount val="4"/>
                <c:pt idx="0">
                  <c:v>CLM</c:v>
                </c:pt>
                <c:pt idx="1">
                  <c:v>GPN</c:v>
                </c:pt>
                <c:pt idx="2">
                  <c:v>DPM</c:v>
                </c:pt>
                <c:pt idx="3">
                  <c:v>CLD</c:v>
                </c:pt>
              </c:strCache>
            </c:strRef>
          </c:cat>
          <c:val>
            <c:numRef>
              <c:f>ErrorAnalysis1!$AA$98:$AA$101</c:f>
              <c:numCache>
                <c:formatCode>0.00</c:formatCode>
                <c:ptCount val="4"/>
                <c:pt idx="0">
                  <c:v>100</c:v>
                </c:pt>
                <c:pt idx="1">
                  <c:v>98</c:v>
                </c:pt>
                <c:pt idx="2">
                  <c:v>63.555555555555564</c:v>
                </c:pt>
                <c:pt idx="3">
                  <c:v>9.7777777777777768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2E-4223-8D6F-70EA2F79BE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28578672"/>
        <c:axId val="1428579632"/>
      </c:barChart>
      <c:catAx>
        <c:axId val="1428578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428579632"/>
        <c:crosses val="autoZero"/>
        <c:auto val="1"/>
        <c:lblAlgn val="ctr"/>
        <c:lblOffset val="100"/>
        <c:noMultiLvlLbl val="0"/>
      </c:catAx>
      <c:valAx>
        <c:axId val="1428579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428578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Error to ploting diagram for SP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ErrorAnalysis1!$W$102:$W$105</c:f>
              <c:strCache>
                <c:ptCount val="4"/>
                <c:pt idx="0">
                  <c:v>GPM</c:v>
                </c:pt>
                <c:pt idx="1">
                  <c:v>GBT</c:v>
                </c:pt>
                <c:pt idx="2">
                  <c:v>GBN</c:v>
                </c:pt>
                <c:pt idx="3">
                  <c:v>DPS</c:v>
                </c:pt>
              </c:strCache>
            </c:strRef>
          </c:cat>
          <c:val>
            <c:numRef>
              <c:f>ErrorAnalysis1!$AA$102:$AA$105</c:f>
              <c:numCache>
                <c:formatCode>0.00</c:formatCode>
                <c:ptCount val="4"/>
                <c:pt idx="0">
                  <c:v>9.4074074074074066</c:v>
                </c:pt>
                <c:pt idx="1">
                  <c:v>9.1111111111111125</c:v>
                </c:pt>
                <c:pt idx="2">
                  <c:v>8.6666666666666661</c:v>
                </c:pt>
                <c:pt idx="3">
                  <c:v>3.1111111111111112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A1-49E0-9ED1-02185D2D6C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28578672"/>
        <c:axId val="1428579632"/>
      </c:barChart>
      <c:catAx>
        <c:axId val="1428578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428579632"/>
        <c:crosses val="autoZero"/>
        <c:auto val="1"/>
        <c:lblAlgn val="ctr"/>
        <c:lblOffset val="100"/>
        <c:noMultiLvlLbl val="0"/>
      </c:catAx>
      <c:valAx>
        <c:axId val="1428579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428578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Error to ploting diagram (MP)</a:t>
            </a:r>
          </a:p>
        </c:rich>
      </c:tx>
      <c:layout>
        <c:manualLayout>
          <c:xMode val="edge"/>
          <c:yMode val="edge"/>
          <c:x val="0.3080207786526684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ErrorAnalysis1!$Q$97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ErrorAnalysis1!$W$102:$W$105</c:f>
              <c:strCache>
                <c:ptCount val="4"/>
                <c:pt idx="0">
                  <c:v>GPM</c:v>
                </c:pt>
                <c:pt idx="1">
                  <c:v>GBT</c:v>
                </c:pt>
                <c:pt idx="2">
                  <c:v>GBN</c:v>
                </c:pt>
                <c:pt idx="3">
                  <c:v>DPS</c:v>
                </c:pt>
              </c:strCache>
            </c:strRef>
          </c:cat>
          <c:val>
            <c:numRef>
              <c:f>ErrorAnalysis1!$X$102:$X$105</c:f>
              <c:numCache>
                <c:formatCode>0.0</c:formatCode>
                <c:ptCount val="4"/>
                <c:pt idx="0">
                  <c:v>4.4444444444444446</c:v>
                </c:pt>
                <c:pt idx="1">
                  <c:v>5.333333333333333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D9-41C3-A312-2AAC7990904E}"/>
            </c:ext>
          </c:extLst>
        </c:ser>
        <c:ser>
          <c:idx val="1"/>
          <c:order val="1"/>
          <c:tx>
            <c:strRef>
              <c:f>ErrorAnalysis1!$R$97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ErrorAnalysis1!$W$102:$W$105</c:f>
              <c:strCache>
                <c:ptCount val="4"/>
                <c:pt idx="0">
                  <c:v>GPM</c:v>
                </c:pt>
                <c:pt idx="1">
                  <c:v>GBT</c:v>
                </c:pt>
                <c:pt idx="2">
                  <c:v>GBN</c:v>
                </c:pt>
                <c:pt idx="3">
                  <c:v>DPS</c:v>
                </c:pt>
              </c:strCache>
            </c:strRef>
          </c:cat>
          <c:val>
            <c:numRef>
              <c:f>ErrorAnalysis1!$Y$102:$Y$105</c:f>
              <c:numCache>
                <c:formatCode>0.0</c:formatCode>
                <c:ptCount val="4"/>
                <c:pt idx="0">
                  <c:v>9.5555555555555554</c:v>
                </c:pt>
                <c:pt idx="1">
                  <c:v>12.666666666666666</c:v>
                </c:pt>
                <c:pt idx="3">
                  <c:v>3.3333333333333335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D9-41C3-A312-2AAC7990904E}"/>
            </c:ext>
          </c:extLst>
        </c:ser>
        <c:ser>
          <c:idx val="2"/>
          <c:order val="2"/>
          <c:tx>
            <c:strRef>
              <c:f>ErrorAnalysis1!$S$97</c:f>
              <c:strCache>
                <c:ptCount val="1"/>
                <c:pt idx="0">
                  <c:v>1.0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ErrorAnalysis1!$W$102:$W$105</c:f>
              <c:strCache>
                <c:ptCount val="4"/>
                <c:pt idx="0">
                  <c:v>GPM</c:v>
                </c:pt>
                <c:pt idx="1">
                  <c:v>GBT</c:v>
                </c:pt>
                <c:pt idx="2">
                  <c:v>GBN</c:v>
                </c:pt>
                <c:pt idx="3">
                  <c:v>DPS</c:v>
                </c:pt>
              </c:strCache>
            </c:strRef>
          </c:cat>
          <c:val>
            <c:numRef>
              <c:f>ErrorAnalysis1!$Z$102:$Z$105</c:f>
              <c:numCache>
                <c:formatCode>0.0</c:formatCode>
                <c:ptCount val="4"/>
                <c:pt idx="0">
                  <c:v>14.222222222222221</c:v>
                </c:pt>
                <c:pt idx="1">
                  <c:v>9.3333333333333339</c:v>
                </c:pt>
                <c:pt idx="2">
                  <c:v>8.6666666666666661</c:v>
                </c:pt>
                <c:pt idx="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D9-41C3-A312-2AAC799090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3565392"/>
        <c:axId val="1273548112"/>
      </c:barChart>
      <c:catAx>
        <c:axId val="1273565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273548112"/>
        <c:crosses val="autoZero"/>
        <c:auto val="1"/>
        <c:lblAlgn val="ctr"/>
        <c:lblOffset val="100"/>
        <c:noMultiLvlLbl val="0"/>
      </c:catAx>
      <c:valAx>
        <c:axId val="127354811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273565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'Coorelations 03_Syntatic_Elemnt'!$I$101</c:f>
          <c:strCache>
            <c:ptCount val="1"/>
            <c:pt idx="0">
              <c:v>Correlation between tempretures</c:v>
            </c:pt>
          </c:strCache>
        </c:strRef>
      </c:tx>
      <c:layout>
        <c:manualLayout>
          <c:xMode val="edge"/>
          <c:yMode val="edge"/>
          <c:x val="0.22073600174978131"/>
          <c:y val="1.8518518518518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'Coorelations 03_Syntatic_Elemnt'!$D$82:$D$99</c:f>
              <c:strCache>
                <c:ptCount val="18"/>
                <c:pt idx="0">
                  <c:v>GBT001/GBT051</c:v>
                </c:pt>
                <c:pt idx="1">
                  <c:v>GBT051/GBT091</c:v>
                </c:pt>
                <c:pt idx="2">
                  <c:v>GBT091/GBT001</c:v>
                </c:pt>
                <c:pt idx="3">
                  <c:v>CLD001/CLD051</c:v>
                </c:pt>
                <c:pt idx="4">
                  <c:v>CLD051/CLD091</c:v>
                </c:pt>
                <c:pt idx="5">
                  <c:v>CLD091/CLD001</c:v>
                </c:pt>
                <c:pt idx="6">
                  <c:v>DPS001/DPS051</c:v>
                </c:pt>
                <c:pt idx="7">
                  <c:v>DPS051/DPS091</c:v>
                </c:pt>
                <c:pt idx="8">
                  <c:v>DPS091/DPS001</c:v>
                </c:pt>
                <c:pt idx="9">
                  <c:v>CLM001/CLM051</c:v>
                </c:pt>
                <c:pt idx="10">
                  <c:v>CLM051/CLM091</c:v>
                </c:pt>
                <c:pt idx="11">
                  <c:v>CLM091/CLM001</c:v>
                </c:pt>
                <c:pt idx="12">
                  <c:v>DPM001/DPM051</c:v>
                </c:pt>
                <c:pt idx="13">
                  <c:v>DPM051/DPM091</c:v>
                </c:pt>
                <c:pt idx="14">
                  <c:v>DPM091/DPM001</c:v>
                </c:pt>
                <c:pt idx="15">
                  <c:v>GPM001/GPM051</c:v>
                </c:pt>
                <c:pt idx="16">
                  <c:v>GPM051/GPM091</c:v>
                </c:pt>
                <c:pt idx="17">
                  <c:v>GPM091/GPM001</c:v>
                </c:pt>
              </c:strCache>
            </c:strRef>
          </c:cat>
          <c:val>
            <c:numRef>
              <c:f>'Coorelations 03_Syntatic_Elemnt'!$H$82:$H$99</c:f>
              <c:numCache>
                <c:formatCode>General</c:formatCode>
                <c:ptCount val="18"/>
                <c:pt idx="0">
                  <c:v>0.806514522610698</c:v>
                </c:pt>
                <c:pt idx="1">
                  <c:v>0.6502847914434976</c:v>
                </c:pt>
                <c:pt idx="2">
                  <c:v>0.78168908552878802</c:v>
                </c:pt>
                <c:pt idx="3">
                  <c:v>0.72850482947145456</c:v>
                </c:pt>
                <c:pt idx="4">
                  <c:v>0.70411867884503021</c:v>
                </c:pt>
                <c:pt idx="5">
                  <c:v>0.72660691188437709</c:v>
                </c:pt>
                <c:pt idx="6">
                  <c:v>0.7701723732535527</c:v>
                </c:pt>
                <c:pt idx="7">
                  <c:v>0.83022105989386163</c:v>
                </c:pt>
                <c:pt idx="8">
                  <c:v>0.81013143595694992</c:v>
                </c:pt>
                <c:pt idx="9">
                  <c:v>0.64887435859116682</c:v>
                </c:pt>
                <c:pt idx="10">
                  <c:v>0.62094717808763633</c:v>
                </c:pt>
                <c:pt idx="11">
                  <c:v>0.56743111456053996</c:v>
                </c:pt>
                <c:pt idx="12">
                  <c:v>0.12401942325786021</c:v>
                </c:pt>
                <c:pt idx="13">
                  <c:v>-1.9309703888870306E-3</c:v>
                </c:pt>
                <c:pt idx="14">
                  <c:v>4.9398470162790274E-2</c:v>
                </c:pt>
                <c:pt idx="15">
                  <c:v>0.29819368916518391</c:v>
                </c:pt>
                <c:pt idx="16">
                  <c:v>0.60247127310839876</c:v>
                </c:pt>
                <c:pt idx="17">
                  <c:v>0.17212786039214953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C3-438A-8A25-95C10151FC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31821392"/>
        <c:axId val="1731822352"/>
      </c:barChart>
      <c:catAx>
        <c:axId val="1731821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731822352"/>
        <c:crosses val="autoZero"/>
        <c:auto val="1"/>
        <c:lblAlgn val="ctr"/>
        <c:lblOffset val="100"/>
        <c:noMultiLvlLbl val="0"/>
      </c:catAx>
      <c:valAx>
        <c:axId val="173182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731821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Maxumium Correlation between tempretures (0.0,1)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'Coorelations 03_Syntatic_Elemnt'!$N$103:$N$108</c:f>
              <c:strCache>
                <c:ptCount val="6"/>
                <c:pt idx="0">
                  <c:v>DPS091/DPS001</c:v>
                </c:pt>
                <c:pt idx="1">
                  <c:v>GBT091/GBT001</c:v>
                </c:pt>
                <c:pt idx="2">
                  <c:v>CLD091/CLD001</c:v>
                </c:pt>
                <c:pt idx="3">
                  <c:v>CLM091/CLM001</c:v>
                </c:pt>
                <c:pt idx="4">
                  <c:v>GPM091/GPM001</c:v>
                </c:pt>
                <c:pt idx="5">
                  <c:v>DPM091/DPM001</c:v>
                </c:pt>
              </c:strCache>
            </c:strRef>
          </c:cat>
          <c:val>
            <c:numRef>
              <c:f>'Coorelations 03_Syntatic_Elemnt'!$O$103:$O$108</c:f>
              <c:numCache>
                <c:formatCode>General</c:formatCode>
                <c:ptCount val="6"/>
              </c:numCache>
            </c:numRef>
          </c:val>
          <c:extLst>
            <c:ext xmlns:c16="http://schemas.microsoft.com/office/drawing/2014/chart" uri="{C3380CC4-5D6E-409C-BE32-E72D297353CC}">
              <c16:uniqueId val="{00000000-FD86-49BD-91A6-382F430C7C39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'Coorelations 03_Syntatic_Elemnt'!$N$103:$N$108</c:f>
              <c:strCache>
                <c:ptCount val="6"/>
                <c:pt idx="0">
                  <c:v>DPS091/DPS001</c:v>
                </c:pt>
                <c:pt idx="1">
                  <c:v>GBT091/GBT001</c:v>
                </c:pt>
                <c:pt idx="2">
                  <c:v>CLD091/CLD001</c:v>
                </c:pt>
                <c:pt idx="3">
                  <c:v>CLM091/CLM001</c:v>
                </c:pt>
                <c:pt idx="4">
                  <c:v>GPM091/GPM001</c:v>
                </c:pt>
                <c:pt idx="5">
                  <c:v>DPM091/DPM001</c:v>
                </c:pt>
              </c:strCache>
            </c:strRef>
          </c:cat>
          <c:val>
            <c:numRef>
              <c:f>'Coorelations 03_Syntatic_Elemnt'!$P$103:$P$108</c:f>
              <c:numCache>
                <c:formatCode>General</c:formatCode>
                <c:ptCount val="6"/>
                <c:pt idx="0">
                  <c:v>0.81013143595694992</c:v>
                </c:pt>
                <c:pt idx="1">
                  <c:v>0.78168908552878802</c:v>
                </c:pt>
                <c:pt idx="2">
                  <c:v>0.72660691188437709</c:v>
                </c:pt>
                <c:pt idx="3">
                  <c:v>0.56743111456053996</c:v>
                </c:pt>
                <c:pt idx="4">
                  <c:v>0.17212786039214953</c:v>
                </c:pt>
                <c:pt idx="5">
                  <c:v>4.9398470162790274E-2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86-49BD-91A6-382F430C7C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31789712"/>
        <c:axId val="1731802192"/>
      </c:barChart>
      <c:catAx>
        <c:axId val="1731789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731802192"/>
        <c:crosses val="autoZero"/>
        <c:auto val="1"/>
        <c:lblAlgn val="ctr"/>
        <c:lblOffset val="100"/>
        <c:noMultiLvlLbl val="0"/>
      </c:catAx>
      <c:valAx>
        <c:axId val="173180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731789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'Coorelations 03_Syntatic_Elemnt'!$B$119</c:f>
          <c:strCache>
            <c:ptCount val="1"/>
            <c:pt idx="0">
              <c:v>Correlation between tempretures
(GBT001/GBT091)</c:v>
            </c:pt>
          </c:strCache>
        </c:strRef>
      </c:tx>
      <c:layout>
        <c:manualLayout>
          <c:xMode val="edge"/>
          <c:yMode val="edge"/>
          <c:x val="0.18981047419524263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'Coorelations 03_Syntatic_Elemnt'!$B$122</c:f>
              <c:strCache>
                <c:ptCount val="1"/>
                <c:pt idx="0">
                  <c:v>GBT091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001"/>
                </a:p>
              </c:txPr>
            </c:trendlineLbl>
          </c:trendline>
          <c:xVal>
            <c:numRef>
              <c:f>'Coorelations 03_Syntatic_Elemnt'!$F$121:$BC$121</c:f>
              <c:numCache>
                <c:formatCode>General</c:formatCode>
                <c:ptCount val="50"/>
                <c:pt idx="0">
                  <c:v>62.1</c:v>
                </c:pt>
                <c:pt idx="1">
                  <c:v>61.3</c:v>
                </c:pt>
                <c:pt idx="2">
                  <c:v>41.8</c:v>
                </c:pt>
                <c:pt idx="3">
                  <c:v>71.099999999999994</c:v>
                </c:pt>
                <c:pt idx="4">
                  <c:v>41.8</c:v>
                </c:pt>
                <c:pt idx="5">
                  <c:v>60.5</c:v>
                </c:pt>
                <c:pt idx="6">
                  <c:v>73.400000000000006</c:v>
                </c:pt>
                <c:pt idx="7">
                  <c:v>68.3</c:v>
                </c:pt>
                <c:pt idx="8">
                  <c:v>67.7</c:v>
                </c:pt>
                <c:pt idx="9">
                  <c:v>55.1</c:v>
                </c:pt>
                <c:pt idx="10">
                  <c:v>60.6</c:v>
                </c:pt>
                <c:pt idx="11">
                  <c:v>55.2</c:v>
                </c:pt>
                <c:pt idx="12">
                  <c:v>73.599999999999994</c:v>
                </c:pt>
                <c:pt idx="13">
                  <c:v>48.2</c:v>
                </c:pt>
                <c:pt idx="14">
                  <c:v>54</c:v>
                </c:pt>
                <c:pt idx="15">
                  <c:v>64.8</c:v>
                </c:pt>
                <c:pt idx="16">
                  <c:v>62.8</c:v>
                </c:pt>
                <c:pt idx="17">
                  <c:v>55.1</c:v>
                </c:pt>
                <c:pt idx="18">
                  <c:v>73.099999999999994</c:v>
                </c:pt>
                <c:pt idx="19">
                  <c:v>70.599999999999994</c:v>
                </c:pt>
                <c:pt idx="20">
                  <c:v>70.099999999999994</c:v>
                </c:pt>
                <c:pt idx="21">
                  <c:v>48.7</c:v>
                </c:pt>
                <c:pt idx="22">
                  <c:v>60.6</c:v>
                </c:pt>
                <c:pt idx="23">
                  <c:v>70.7</c:v>
                </c:pt>
                <c:pt idx="24">
                  <c:v>68.8</c:v>
                </c:pt>
                <c:pt idx="25">
                  <c:v>73.400000000000006</c:v>
                </c:pt>
                <c:pt idx="26">
                  <c:v>77.2</c:v>
                </c:pt>
                <c:pt idx="27">
                  <c:v>50.7</c:v>
                </c:pt>
                <c:pt idx="28">
                  <c:v>51.8</c:v>
                </c:pt>
                <c:pt idx="29">
                  <c:v>55.3</c:v>
                </c:pt>
                <c:pt idx="30">
                  <c:v>68.8</c:v>
                </c:pt>
                <c:pt idx="31">
                  <c:v>64.8</c:v>
                </c:pt>
                <c:pt idx="32">
                  <c:v>60.6</c:v>
                </c:pt>
                <c:pt idx="33">
                  <c:v>71.2</c:v>
                </c:pt>
                <c:pt idx="34">
                  <c:v>70.7</c:v>
                </c:pt>
                <c:pt idx="35">
                  <c:v>74.2</c:v>
                </c:pt>
                <c:pt idx="36">
                  <c:v>68.400000000000006</c:v>
                </c:pt>
                <c:pt idx="37">
                  <c:v>70.2</c:v>
                </c:pt>
                <c:pt idx="38">
                  <c:v>74.5</c:v>
                </c:pt>
                <c:pt idx="39">
                  <c:v>72</c:v>
                </c:pt>
                <c:pt idx="40">
                  <c:v>80.3</c:v>
                </c:pt>
                <c:pt idx="41">
                  <c:v>74.2</c:v>
                </c:pt>
                <c:pt idx="42">
                  <c:v>60</c:v>
                </c:pt>
                <c:pt idx="43">
                  <c:v>74.2</c:v>
                </c:pt>
                <c:pt idx="44">
                  <c:v>74.8</c:v>
                </c:pt>
                <c:pt idx="45">
                  <c:v>75.099999999999994</c:v>
                </c:pt>
                <c:pt idx="46">
                  <c:v>78</c:v>
                </c:pt>
                <c:pt idx="47">
                  <c:v>44.4</c:v>
                </c:pt>
                <c:pt idx="48">
                  <c:v>78.3</c:v>
                </c:pt>
                <c:pt idx="49">
                  <c:v>72.3</c:v>
                </c:pt>
              </c:numCache>
            </c:numRef>
          </c:xVal>
          <c:yVal>
            <c:numRef>
              <c:f>'Coorelations 03_Syntatic_Elemnt'!$F$122:$BC$122</c:f>
              <c:numCache>
                <c:formatCode>General</c:formatCode>
                <c:ptCount val="50"/>
                <c:pt idx="0">
                  <c:v>59.8</c:v>
                </c:pt>
                <c:pt idx="1">
                  <c:v>67.7</c:v>
                </c:pt>
                <c:pt idx="2">
                  <c:v>46.5</c:v>
                </c:pt>
                <c:pt idx="3">
                  <c:v>73.8</c:v>
                </c:pt>
                <c:pt idx="4">
                  <c:v>51.8</c:v>
                </c:pt>
                <c:pt idx="5">
                  <c:v>62.8</c:v>
                </c:pt>
                <c:pt idx="6">
                  <c:v>69.5</c:v>
                </c:pt>
                <c:pt idx="7">
                  <c:v>67.7</c:v>
                </c:pt>
                <c:pt idx="8">
                  <c:v>55.1</c:v>
                </c:pt>
                <c:pt idx="9">
                  <c:v>60.7</c:v>
                </c:pt>
                <c:pt idx="10">
                  <c:v>66</c:v>
                </c:pt>
                <c:pt idx="11">
                  <c:v>73.599999999999994</c:v>
                </c:pt>
                <c:pt idx="12">
                  <c:v>73.599999999999994</c:v>
                </c:pt>
                <c:pt idx="13">
                  <c:v>51.8</c:v>
                </c:pt>
                <c:pt idx="14">
                  <c:v>58</c:v>
                </c:pt>
                <c:pt idx="15">
                  <c:v>60.6</c:v>
                </c:pt>
                <c:pt idx="16">
                  <c:v>62.8</c:v>
                </c:pt>
                <c:pt idx="17">
                  <c:v>55.1</c:v>
                </c:pt>
                <c:pt idx="18">
                  <c:v>68.8</c:v>
                </c:pt>
                <c:pt idx="19">
                  <c:v>69.7</c:v>
                </c:pt>
                <c:pt idx="20">
                  <c:v>60.5</c:v>
                </c:pt>
                <c:pt idx="21">
                  <c:v>65.5</c:v>
                </c:pt>
                <c:pt idx="22">
                  <c:v>62</c:v>
                </c:pt>
                <c:pt idx="23">
                  <c:v>69.7</c:v>
                </c:pt>
                <c:pt idx="24">
                  <c:v>70.2</c:v>
                </c:pt>
                <c:pt idx="25">
                  <c:v>69</c:v>
                </c:pt>
                <c:pt idx="26">
                  <c:v>69.3</c:v>
                </c:pt>
                <c:pt idx="27">
                  <c:v>54.2</c:v>
                </c:pt>
                <c:pt idx="28">
                  <c:v>55.1</c:v>
                </c:pt>
                <c:pt idx="29">
                  <c:v>54.1</c:v>
                </c:pt>
                <c:pt idx="30">
                  <c:v>64.900000000000006</c:v>
                </c:pt>
                <c:pt idx="31">
                  <c:v>62.8</c:v>
                </c:pt>
                <c:pt idx="32">
                  <c:v>59</c:v>
                </c:pt>
                <c:pt idx="33">
                  <c:v>71.599999999999994</c:v>
                </c:pt>
                <c:pt idx="34">
                  <c:v>63.6</c:v>
                </c:pt>
                <c:pt idx="35">
                  <c:v>74.2</c:v>
                </c:pt>
                <c:pt idx="36">
                  <c:v>68.400000000000006</c:v>
                </c:pt>
                <c:pt idx="37">
                  <c:v>70.2</c:v>
                </c:pt>
                <c:pt idx="38">
                  <c:v>74.5</c:v>
                </c:pt>
                <c:pt idx="39">
                  <c:v>72</c:v>
                </c:pt>
                <c:pt idx="40">
                  <c:v>80.3</c:v>
                </c:pt>
                <c:pt idx="41">
                  <c:v>74.2</c:v>
                </c:pt>
                <c:pt idx="42">
                  <c:v>60</c:v>
                </c:pt>
                <c:pt idx="43">
                  <c:v>74.2</c:v>
                </c:pt>
                <c:pt idx="44">
                  <c:v>63.6</c:v>
                </c:pt>
                <c:pt idx="45">
                  <c:v>80.2</c:v>
                </c:pt>
                <c:pt idx="46">
                  <c:v>71.599999999999994</c:v>
                </c:pt>
                <c:pt idx="47">
                  <c:v>63.9</c:v>
                </c:pt>
                <c:pt idx="48">
                  <c:v>82.6</c:v>
                </c:pt>
                <c:pt idx="49">
                  <c:v>72.7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0C5-482E-B200-98B597D21C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2835631"/>
        <c:axId val="1162859151"/>
      </c:scatterChart>
      <c:valAx>
        <c:axId val="11628356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162859151"/>
        <c:crosses val="autoZero"/>
        <c:crossBetween val="midCat"/>
      </c:valAx>
      <c:valAx>
        <c:axId val="1162859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162835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'Coorelations 03_Syntatic_Elemnt'!$D$129</c:f>
          <c:strCache>
            <c:ptCount val="1"/>
            <c:pt idx="0">
              <c:v>Correlation syntetic analysis using python code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'Coorelations 03_Syntatic_Elemnt'!$E$130</c:f>
              <c:strCache>
                <c:ptCount val="1"/>
                <c:pt idx="0">
                  <c:v>0.0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'Coorelations 03_Syntatic_Elemnt'!$D$131:$D$161</c:f>
              <c:strCache>
                <c:ptCount val="31"/>
                <c:pt idx="0">
                  <c:v>CLD001/CLD002</c:v>
                </c:pt>
                <c:pt idx="1">
                  <c:v>CLD002/CLD003</c:v>
                </c:pt>
                <c:pt idx="2">
                  <c:v>CLD003/CLD001</c:v>
                </c:pt>
                <c:pt idx="4">
                  <c:v>CLM001/CLM002</c:v>
                </c:pt>
                <c:pt idx="5">
                  <c:v>CLM002/CLM003</c:v>
                </c:pt>
                <c:pt idx="6">
                  <c:v>CLM003/CLM001</c:v>
                </c:pt>
                <c:pt idx="8">
                  <c:v>DPM001/DPM002</c:v>
                </c:pt>
                <c:pt idx="9">
                  <c:v>DPM002/DPM003</c:v>
                </c:pt>
                <c:pt idx="10">
                  <c:v>DPM003/DPM001</c:v>
                </c:pt>
                <c:pt idx="12">
                  <c:v>DPS001/DPS002</c:v>
                </c:pt>
                <c:pt idx="13">
                  <c:v>DPS002/DPS003</c:v>
                </c:pt>
                <c:pt idx="14">
                  <c:v>DPS003/DPS001</c:v>
                </c:pt>
                <c:pt idx="16">
                  <c:v>GBN001/GBN002</c:v>
                </c:pt>
                <c:pt idx="17">
                  <c:v>GBN002/GBN003</c:v>
                </c:pt>
                <c:pt idx="18">
                  <c:v>GBN003/GBN001</c:v>
                </c:pt>
                <c:pt idx="20">
                  <c:v>GBT001/GBT002</c:v>
                </c:pt>
                <c:pt idx="21">
                  <c:v>GBT002/GBT003</c:v>
                </c:pt>
                <c:pt idx="22">
                  <c:v>GBT003/GBT001</c:v>
                </c:pt>
                <c:pt idx="24">
                  <c:v>GPM001/GPM002</c:v>
                </c:pt>
                <c:pt idx="25">
                  <c:v>GPM002/GPM003</c:v>
                </c:pt>
                <c:pt idx="26">
                  <c:v>GPM003/GPM001</c:v>
                </c:pt>
                <c:pt idx="28">
                  <c:v>GPN001/GPN002</c:v>
                </c:pt>
                <c:pt idx="29">
                  <c:v>GPN002/GPN003</c:v>
                </c:pt>
                <c:pt idx="30">
                  <c:v>GPN003/GPN001</c:v>
                </c:pt>
              </c:strCache>
            </c:strRef>
          </c:cat>
          <c:val>
            <c:numRef>
              <c:f>'Coorelations 03_Syntatic_Elemnt'!$E$131:$E$161</c:f>
              <c:numCache>
                <c:formatCode>0.00</c:formatCode>
                <c:ptCount val="31"/>
                <c:pt idx="0">
                  <c:v>0.86063831470844987</c:v>
                </c:pt>
                <c:pt idx="1">
                  <c:v>0.8590530286533411</c:v>
                </c:pt>
                <c:pt idx="2">
                  <c:v>0.9292094378068384</c:v>
                </c:pt>
                <c:pt idx="4">
                  <c:v>0.98486373767991298</c:v>
                </c:pt>
                <c:pt idx="5">
                  <c:v>0.98715282997722475</c:v>
                </c:pt>
                <c:pt idx="6">
                  <c:v>0.97365081049402591</c:v>
                </c:pt>
                <c:pt idx="8">
                  <c:v>0.384637493698259</c:v>
                </c:pt>
                <c:pt idx="9">
                  <c:v>0.2384386421881228</c:v>
                </c:pt>
                <c:pt idx="10">
                  <c:v>2.7380544028526167E-2</c:v>
                </c:pt>
                <c:pt idx="12">
                  <c:v>0.84432422142774133</c:v>
                </c:pt>
                <c:pt idx="13">
                  <c:v>0.70345372482227042</c:v>
                </c:pt>
                <c:pt idx="14">
                  <c:v>0.75355526471139278</c:v>
                </c:pt>
                <c:pt idx="20">
                  <c:v>0.88354804812707943</c:v>
                </c:pt>
                <c:pt idx="21">
                  <c:v>0.94143947126626204</c:v>
                </c:pt>
                <c:pt idx="22">
                  <c:v>0.86224489343860689</c:v>
                </c:pt>
                <c:pt idx="24">
                  <c:v>0.47338381254274425</c:v>
                </c:pt>
                <c:pt idx="25">
                  <c:v>0.53470724681038961</c:v>
                </c:pt>
                <c:pt idx="26">
                  <c:v>0.73520549374107458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F3-45B4-92BC-93EA51E17938}"/>
            </c:ext>
          </c:extLst>
        </c:ser>
        <c:ser>
          <c:idx val="1"/>
          <c:order val="1"/>
          <c:tx>
            <c:strRef>
              <c:f>'Coorelations 03_Syntatic_Elemnt'!$F$130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'Coorelations 03_Syntatic_Elemnt'!$D$131:$D$161</c:f>
              <c:strCache>
                <c:ptCount val="31"/>
                <c:pt idx="0">
                  <c:v>CLD001/CLD002</c:v>
                </c:pt>
                <c:pt idx="1">
                  <c:v>CLD002/CLD003</c:v>
                </c:pt>
                <c:pt idx="2">
                  <c:v>CLD003/CLD001</c:v>
                </c:pt>
                <c:pt idx="4">
                  <c:v>CLM001/CLM002</c:v>
                </c:pt>
                <c:pt idx="5">
                  <c:v>CLM002/CLM003</c:v>
                </c:pt>
                <c:pt idx="6">
                  <c:v>CLM003/CLM001</c:v>
                </c:pt>
                <c:pt idx="8">
                  <c:v>DPM001/DPM002</c:v>
                </c:pt>
                <c:pt idx="9">
                  <c:v>DPM002/DPM003</c:v>
                </c:pt>
                <c:pt idx="10">
                  <c:v>DPM003/DPM001</c:v>
                </c:pt>
                <c:pt idx="12">
                  <c:v>DPS001/DPS002</c:v>
                </c:pt>
                <c:pt idx="13">
                  <c:v>DPS002/DPS003</c:v>
                </c:pt>
                <c:pt idx="14">
                  <c:v>DPS003/DPS001</c:v>
                </c:pt>
                <c:pt idx="16">
                  <c:v>GBN001/GBN002</c:v>
                </c:pt>
                <c:pt idx="17">
                  <c:v>GBN002/GBN003</c:v>
                </c:pt>
                <c:pt idx="18">
                  <c:v>GBN003/GBN001</c:v>
                </c:pt>
                <c:pt idx="20">
                  <c:v>GBT001/GBT002</c:v>
                </c:pt>
                <c:pt idx="21">
                  <c:v>GBT002/GBT003</c:v>
                </c:pt>
                <c:pt idx="22">
                  <c:v>GBT003/GBT001</c:v>
                </c:pt>
                <c:pt idx="24">
                  <c:v>GPM001/GPM002</c:v>
                </c:pt>
                <c:pt idx="25">
                  <c:v>GPM002/GPM003</c:v>
                </c:pt>
                <c:pt idx="26">
                  <c:v>GPM003/GPM001</c:v>
                </c:pt>
                <c:pt idx="28">
                  <c:v>GPN001/GPN002</c:v>
                </c:pt>
                <c:pt idx="29">
                  <c:v>GPN002/GPN003</c:v>
                </c:pt>
                <c:pt idx="30">
                  <c:v>GPN003/GPN001</c:v>
                </c:pt>
              </c:strCache>
            </c:strRef>
          </c:cat>
          <c:val>
            <c:numRef>
              <c:f>'Coorelations 03_Syntatic_Elemnt'!$F$131:$F$161</c:f>
              <c:numCache>
                <c:formatCode>0.00</c:formatCode>
                <c:ptCount val="31"/>
                <c:pt idx="0">
                  <c:v>0.88753413186731833</c:v>
                </c:pt>
                <c:pt idx="1">
                  <c:v>0.79644436459643997</c:v>
                </c:pt>
                <c:pt idx="2">
                  <c:v>0.88718398323515402</c:v>
                </c:pt>
                <c:pt idx="4">
                  <c:v>0.64899612781839855</c:v>
                </c:pt>
                <c:pt idx="5">
                  <c:v>0.6267508043043043</c:v>
                </c:pt>
                <c:pt idx="6">
                  <c:v>0.55623353718082236</c:v>
                </c:pt>
                <c:pt idx="8">
                  <c:v>0.28361795656404409</c:v>
                </c:pt>
                <c:pt idx="9">
                  <c:v>2.6291058272616373E-2</c:v>
                </c:pt>
                <c:pt idx="10">
                  <c:v>0.37749128043390717</c:v>
                </c:pt>
                <c:pt idx="12">
                  <c:v>0.78275569717801674</c:v>
                </c:pt>
                <c:pt idx="13">
                  <c:v>0.79446197591576839</c:v>
                </c:pt>
                <c:pt idx="14">
                  <c:v>0.72112131155463521</c:v>
                </c:pt>
                <c:pt idx="20">
                  <c:v>0.8000649721059343</c:v>
                </c:pt>
                <c:pt idx="21">
                  <c:v>0.78394745549336042</c:v>
                </c:pt>
                <c:pt idx="22">
                  <c:v>0.77391294974277514</c:v>
                </c:pt>
                <c:pt idx="24">
                  <c:v>0.24248995626671049</c:v>
                </c:pt>
                <c:pt idx="25">
                  <c:v>0.34433654842017425</c:v>
                </c:pt>
                <c:pt idx="26">
                  <c:v>0.16500997418014113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F3-45B4-92BC-93EA51E17938}"/>
            </c:ext>
          </c:extLst>
        </c:ser>
        <c:ser>
          <c:idx val="2"/>
          <c:order val="2"/>
          <c:tx>
            <c:strRef>
              <c:f>'Coorelations 03_Syntatic_Elemnt'!$G$130</c:f>
              <c:strCache>
                <c:ptCount val="1"/>
                <c:pt idx="0">
                  <c:v>1.00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'Coorelations 03_Syntatic_Elemnt'!$D$131:$D$161</c:f>
              <c:strCache>
                <c:ptCount val="31"/>
                <c:pt idx="0">
                  <c:v>CLD001/CLD002</c:v>
                </c:pt>
                <c:pt idx="1">
                  <c:v>CLD002/CLD003</c:v>
                </c:pt>
                <c:pt idx="2">
                  <c:v>CLD003/CLD001</c:v>
                </c:pt>
                <c:pt idx="4">
                  <c:v>CLM001/CLM002</c:v>
                </c:pt>
                <c:pt idx="5">
                  <c:v>CLM002/CLM003</c:v>
                </c:pt>
                <c:pt idx="6">
                  <c:v>CLM003/CLM001</c:v>
                </c:pt>
                <c:pt idx="8">
                  <c:v>DPM001/DPM002</c:v>
                </c:pt>
                <c:pt idx="9">
                  <c:v>DPM002/DPM003</c:v>
                </c:pt>
                <c:pt idx="10">
                  <c:v>DPM003/DPM001</c:v>
                </c:pt>
                <c:pt idx="12">
                  <c:v>DPS001/DPS002</c:v>
                </c:pt>
                <c:pt idx="13">
                  <c:v>DPS002/DPS003</c:v>
                </c:pt>
                <c:pt idx="14">
                  <c:v>DPS003/DPS001</c:v>
                </c:pt>
                <c:pt idx="16">
                  <c:v>GBN001/GBN002</c:v>
                </c:pt>
                <c:pt idx="17">
                  <c:v>GBN002/GBN003</c:v>
                </c:pt>
                <c:pt idx="18">
                  <c:v>GBN003/GBN001</c:v>
                </c:pt>
                <c:pt idx="20">
                  <c:v>GBT001/GBT002</c:v>
                </c:pt>
                <c:pt idx="21">
                  <c:v>GBT002/GBT003</c:v>
                </c:pt>
                <c:pt idx="22">
                  <c:v>GBT003/GBT001</c:v>
                </c:pt>
                <c:pt idx="24">
                  <c:v>GPM001/GPM002</c:v>
                </c:pt>
                <c:pt idx="25">
                  <c:v>GPM002/GPM003</c:v>
                </c:pt>
                <c:pt idx="26">
                  <c:v>GPM003/GPM001</c:v>
                </c:pt>
                <c:pt idx="28">
                  <c:v>GPN001/GPN002</c:v>
                </c:pt>
                <c:pt idx="29">
                  <c:v>GPN002/GPN003</c:v>
                </c:pt>
                <c:pt idx="30">
                  <c:v>GPN003/GPN001</c:v>
                </c:pt>
              </c:strCache>
            </c:strRef>
          </c:cat>
          <c:val>
            <c:numRef>
              <c:f>'Coorelations 03_Syntatic_Elemnt'!$G$131:$G$161</c:f>
              <c:numCache>
                <c:formatCode>0.00</c:formatCode>
                <c:ptCount val="31"/>
                <c:pt idx="0">
                  <c:v>0.68632080115837457</c:v>
                </c:pt>
                <c:pt idx="1">
                  <c:v>0.71762404177787387</c:v>
                </c:pt>
                <c:pt idx="2">
                  <c:v>0.70659549635756114</c:v>
                </c:pt>
                <c:pt idx="4">
                  <c:v>0.61964880598453365</c:v>
                </c:pt>
                <c:pt idx="5">
                  <c:v>0.64636641581361254</c:v>
                </c:pt>
                <c:pt idx="6">
                  <c:v>0.47487665521402811</c:v>
                </c:pt>
                <c:pt idx="8">
                  <c:v>-0.17319993236875111</c:v>
                </c:pt>
                <c:pt idx="9">
                  <c:v>0.10199121419285542</c:v>
                </c:pt>
                <c:pt idx="10">
                  <c:v>-3.4130862712631327E-2</c:v>
                </c:pt>
                <c:pt idx="12">
                  <c:v>0.82541548364027784</c:v>
                </c:pt>
                <c:pt idx="13">
                  <c:v>0.85927730254974366</c:v>
                </c:pt>
                <c:pt idx="14">
                  <c:v>0.83023250527492598</c:v>
                </c:pt>
                <c:pt idx="20">
                  <c:v>0.6869301481324509</c:v>
                </c:pt>
                <c:pt idx="21">
                  <c:v>0.57353358159185608</c:v>
                </c:pt>
                <c:pt idx="22">
                  <c:v>0.70881997847943612</c:v>
                </c:pt>
                <c:pt idx="24">
                  <c:v>0.30777006695887843</c:v>
                </c:pt>
                <c:pt idx="25">
                  <c:v>0.25275648478207624</c:v>
                </c:pt>
                <c:pt idx="26">
                  <c:v>0.37045903967312338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F3-45B4-92BC-93EA51E17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867791"/>
        <c:axId val="1162889871"/>
      </c:lineChart>
      <c:catAx>
        <c:axId val="1162867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162889871"/>
        <c:crosses val="autoZero"/>
        <c:auto val="1"/>
        <c:lblAlgn val="ctr"/>
        <c:lblOffset val="100"/>
        <c:noMultiLvlLbl val="0"/>
      </c:catAx>
      <c:valAx>
        <c:axId val="116288987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162867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Correlation syntatic analysis using python code for SP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'Coorelations 03_Syntatic_Elemnt'!$L$165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'Coorelations 03_Syntatic_Elemnt'!$K$166:$K$169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'Coorelations 03_Syntatic_Elemnt'!$L$166:$L$169</c:f>
              <c:numCache>
                <c:formatCode>0.00</c:formatCode>
                <c:ptCount val="4"/>
                <c:pt idx="0">
                  <c:v>0.90184218235243452</c:v>
                </c:pt>
                <c:pt idx="1">
                  <c:v>0.89413123323008969</c:v>
                </c:pt>
                <c:pt idx="2">
                  <c:v>0.72850449476683155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9E-463E-81C9-7057172725F9}"/>
            </c:ext>
          </c:extLst>
        </c:ser>
        <c:ser>
          <c:idx val="1"/>
          <c:order val="1"/>
          <c:tx>
            <c:strRef>
              <c:f>'Coorelations 03_Syntatic_Elemnt'!$M$165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'Coorelations 03_Syntatic_Elemnt'!$K$166:$K$169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'Coorelations 03_Syntatic_Elemnt'!$M$166:$M$169</c:f>
              <c:numCache>
                <c:formatCode>0.00</c:formatCode>
                <c:ptCount val="4"/>
                <c:pt idx="0">
                  <c:v>0.77893020261806778</c:v>
                </c:pt>
                <c:pt idx="1">
                  <c:v>0.84181417391579694</c:v>
                </c:pt>
                <c:pt idx="2">
                  <c:v>0.7577916437352018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9E-463E-81C9-7057172725F9}"/>
            </c:ext>
          </c:extLst>
        </c:ser>
        <c:ser>
          <c:idx val="2"/>
          <c:order val="2"/>
          <c:tx>
            <c:strRef>
              <c:f>'Coorelations 03_Syntatic_Elemnt'!$N$165</c:f>
              <c:strCache>
                <c:ptCount val="1"/>
                <c:pt idx="0">
                  <c:v>1.00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'Coorelations 03_Syntatic_Elemnt'!$K$166:$K$169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'Coorelations 03_Syntatic_Elemnt'!$N$166:$N$169</c:f>
              <c:numCache>
                <c:formatCode>0.00</c:formatCode>
                <c:ptCount val="4"/>
                <c:pt idx="0">
                  <c:v>0.64117678003564604</c:v>
                </c:pt>
                <c:pt idx="1">
                  <c:v>0.7121097690677175</c:v>
                </c:pt>
                <c:pt idx="2">
                  <c:v>0.84475490391233476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9E-463E-81C9-7057172725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62894191"/>
        <c:axId val="1162895631"/>
      </c:barChart>
      <c:catAx>
        <c:axId val="1162894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162895631"/>
        <c:crosses val="autoZero"/>
        <c:auto val="1"/>
        <c:lblAlgn val="ctr"/>
        <c:lblOffset val="100"/>
        <c:noMultiLvlLbl val="0"/>
      </c:catAx>
      <c:valAx>
        <c:axId val="1162895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162894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'Coorelations 03_Syntatic_Elemnt'!$K$178</c:f>
          <c:strCache>
            <c:ptCount val="1"/>
            <c:pt idx="0">
              <c:v>Correlation of SP python Syntatic Scoree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'Coorelations 03_Syntatic_Elemnt'!$K$174</c:f>
              <c:strCache>
                <c:ptCount val="1"/>
                <c:pt idx="0">
                  <c:v>SP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'Coorelations 03_Syntatic_Elemnt'!$L$165:$N$165</c:f>
              <c:strCache>
                <c:ptCount val="3"/>
                <c:pt idx="0">
                  <c:v>0.0</c:v>
                </c:pt>
                <c:pt idx="1">
                  <c:v>0.5</c:v>
                </c:pt>
                <c:pt idx="2">
                  <c:v>1.00</c:v>
                </c:pt>
              </c:strCache>
            </c:strRef>
          </c:cat>
          <c:val>
            <c:numRef>
              <c:f>'Coorelations 03_Syntatic_Elemnt'!$L$174:$N$174</c:f>
              <c:numCache>
                <c:formatCode>0.00</c:formatCode>
                <c:ptCount val="3"/>
                <c:pt idx="0">
                  <c:v>0.8414926367831187</c:v>
                </c:pt>
                <c:pt idx="1">
                  <c:v>0.79284534008968877</c:v>
                </c:pt>
                <c:pt idx="2">
                  <c:v>0.73268048433856603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12-4E06-81E9-D939A2378EE9}"/>
            </c:ext>
          </c:extLst>
        </c:ser>
        <c:ser>
          <c:idx val="1"/>
          <c:order val="1"/>
          <c:tx>
            <c:strRef>
              <c:f>'Coorelations 03_Syntatic_Elemnt'!$K$175</c:f>
              <c:strCache>
                <c:ptCount val="1"/>
                <c:pt idx="0">
                  <c:v>MP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'Coorelations 03_Syntatic_Elemnt'!$L$165:$N$165</c:f>
              <c:strCache>
                <c:ptCount val="3"/>
                <c:pt idx="0">
                  <c:v>0.0</c:v>
                </c:pt>
                <c:pt idx="1">
                  <c:v>0.5</c:v>
                </c:pt>
                <c:pt idx="2">
                  <c:v>1.00</c:v>
                </c:pt>
              </c:strCache>
            </c:strRef>
          </c:cat>
          <c:val>
            <c:numRef>
              <c:f>'Coorelations 03_Syntatic_Elemnt'!$L$175:$N$175</c:f>
              <c:numCache>
                <c:formatCode>0.00</c:formatCode>
                <c:ptCount val="3"/>
                <c:pt idx="0">
                  <c:v>0.58275592787322728</c:v>
                </c:pt>
                <c:pt idx="1">
                  <c:v>0.34935220046532756</c:v>
                </c:pt>
                <c:pt idx="2">
                  <c:v>0.3020531578271774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12-4E06-81E9-D939A2378E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62884111"/>
        <c:axId val="1162880751"/>
      </c:barChart>
      <c:catAx>
        <c:axId val="1162884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162880751"/>
        <c:crosses val="autoZero"/>
        <c:auto val="1"/>
        <c:lblAlgn val="ctr"/>
        <c:lblOffset val="100"/>
        <c:noMultiLvlLbl val="0"/>
      </c:catAx>
      <c:valAx>
        <c:axId val="1162880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16288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Correlation of SP and Mp python Syntatic Scoree</a:t>
            </a:r>
          </a:p>
        </c:rich>
      </c:tx>
      <c:layout>
        <c:manualLayout>
          <c:xMode val="edge"/>
          <c:yMode val="edge"/>
          <c:x val="0.10971978816215318"/>
          <c:y val="4.83233325596526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Sp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'Coorelations 03_Syntatic_Elemnt'!$N$189:$N$196</c:f>
              <c:strCache>
                <c:ptCount val="8"/>
                <c:pt idx="0">
                  <c:v>CLD</c:v>
                </c:pt>
                <c:pt idx="1">
                  <c:v>DPS</c:v>
                </c:pt>
                <c:pt idx="2">
                  <c:v>GBT</c:v>
                </c:pt>
                <c:pt idx="3">
                  <c:v>GBN</c:v>
                </c:pt>
                <c:pt idx="4">
                  <c:v>CLM</c:v>
                </c:pt>
                <c:pt idx="5">
                  <c:v>GPN</c:v>
                </c:pt>
                <c:pt idx="6">
                  <c:v>GPM</c:v>
                </c:pt>
                <c:pt idx="7">
                  <c:v>DPM</c:v>
                </c:pt>
              </c:strCache>
            </c:strRef>
          </c:cat>
          <c:val>
            <c:numRef>
              <c:f>'Coorelations 03_Syntatic_Elemnt'!$O$189:$O$196</c:f>
              <c:numCache>
                <c:formatCode>0.00</c:formatCode>
                <c:ptCount val="8"/>
                <c:pt idx="0">
                  <c:v>0.81601839207120141</c:v>
                </c:pt>
                <c:pt idx="1">
                  <c:v>0.77701701413812263</c:v>
                </c:pt>
                <c:pt idx="2">
                  <c:v>0.77398305500204945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8C-48D4-8F88-731F8EA0F0EC}"/>
            </c:ext>
          </c:extLst>
        </c:ser>
        <c:ser>
          <c:idx val="1"/>
          <c:order val="1"/>
          <c:tx>
            <c:v>Mp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'Coorelations 03_Syntatic_Elemnt'!$N$189:$N$196</c:f>
              <c:strCache>
                <c:ptCount val="8"/>
                <c:pt idx="0">
                  <c:v>CLD</c:v>
                </c:pt>
                <c:pt idx="1">
                  <c:v>DPS</c:v>
                </c:pt>
                <c:pt idx="2">
                  <c:v>GBT</c:v>
                </c:pt>
                <c:pt idx="3">
                  <c:v>GBN</c:v>
                </c:pt>
                <c:pt idx="4">
                  <c:v>CLM</c:v>
                </c:pt>
                <c:pt idx="5">
                  <c:v>GPN</c:v>
                </c:pt>
                <c:pt idx="6">
                  <c:v>GPM</c:v>
                </c:pt>
                <c:pt idx="7">
                  <c:v>DPM</c:v>
                </c:pt>
              </c:strCache>
            </c:strRef>
          </c:cat>
          <c:val>
            <c:numRef>
              <c:f>'Coorelations 03_Syntatic_Elemnt'!$P$189:$P$196</c:f>
              <c:numCache>
                <c:formatCode>General</c:formatCode>
                <c:ptCount val="8"/>
                <c:pt idx="4" formatCode="0.00">
                  <c:v>0.71083850883066957</c:v>
                </c:pt>
                <c:pt idx="5" formatCode="0.00">
                  <c:v>0.51266071708979633</c:v>
                </c:pt>
                <c:pt idx="6" formatCode="0.00">
                  <c:v>0.40041246460116325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8C-48D4-8F88-731F8EA0F0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60589087"/>
        <c:axId val="960579007"/>
      </c:barChart>
      <c:catAx>
        <c:axId val="960589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960579007"/>
        <c:crosses val="autoZero"/>
        <c:auto val="1"/>
        <c:lblAlgn val="ctr"/>
        <c:lblOffset val="100"/>
        <c:noMultiLvlLbl val="0"/>
      </c:catAx>
      <c:valAx>
        <c:axId val="960579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960589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Correlation syntatic analysis using python code for MP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'Coorelations 03_Syntatic_Elemnt'!$L$165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'Coorelations 03_Syntatic_Elemnt'!$K$170:$K$173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'Coorelations 03_Syntatic_Elemnt'!$L$170:$L$173</c:f>
              <c:numCache>
                <c:formatCode>0.00</c:formatCode>
                <c:ptCount val="4"/>
                <c:pt idx="0">
                  <c:v>0.98040182023562528</c:v>
                </c:pt>
                <c:pt idx="1">
                  <c:v>0.13290959310832448</c:v>
                </c:pt>
                <c:pt idx="2">
                  <c:v>0.63495637027573215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F6-4DA4-8188-A9387D8942FB}"/>
            </c:ext>
          </c:extLst>
        </c:ser>
        <c:ser>
          <c:idx val="1"/>
          <c:order val="1"/>
          <c:tx>
            <c:strRef>
              <c:f>'Coorelations 03_Syntatic_Elemnt'!$M$165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'Coorelations 03_Syntatic_Elemnt'!$K$170:$K$173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'Coorelations 03_Syntatic_Elemnt'!$M$170:$M$173</c:f>
              <c:numCache>
                <c:formatCode>0.00</c:formatCode>
                <c:ptCount val="4"/>
                <c:pt idx="0">
                  <c:v>0.59149217074256333</c:v>
                </c:pt>
                <c:pt idx="1">
                  <c:v>0.20189116935326176</c:v>
                </c:pt>
                <c:pt idx="2">
                  <c:v>0.25467326130015766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F6-4DA4-8188-A9387D8942FB}"/>
            </c:ext>
          </c:extLst>
        </c:ser>
        <c:ser>
          <c:idx val="2"/>
          <c:order val="2"/>
          <c:tx>
            <c:strRef>
              <c:f>'Coorelations 03_Syntatic_Elemnt'!$N$165</c:f>
              <c:strCache>
                <c:ptCount val="1"/>
                <c:pt idx="0">
                  <c:v>1.00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'Coorelations 03_Syntatic_Elemnt'!$K$170:$K$173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'Coorelations 03_Syntatic_Elemnt'!$N$170:$N$173</c:f>
              <c:numCache>
                <c:formatCode>0.00</c:formatCode>
                <c:ptCount val="4"/>
                <c:pt idx="0">
                  <c:v>0.56062153551382032</c:v>
                </c:pt>
                <c:pt idx="1">
                  <c:v>3.3930175740112048E-2</c:v>
                </c:pt>
                <c:pt idx="2">
                  <c:v>0.31160776222759978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F6-4DA4-8188-A9387D8942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62894191"/>
        <c:axId val="1162895631"/>
      </c:barChart>
      <c:catAx>
        <c:axId val="1162894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162895631"/>
        <c:crosses val="autoZero"/>
        <c:auto val="1"/>
        <c:lblAlgn val="ctr"/>
        <c:lblOffset val="100"/>
        <c:noMultiLvlLbl val="0"/>
      </c:catAx>
      <c:valAx>
        <c:axId val="1162895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162894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'03_Syntatic_Elemnt_Score'!$B$1146</c:f>
          <c:strCache>
            <c:ptCount val="1"/>
            <c:pt idx="0">
              <c:v>Syntetic analysis using python code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'03_Syntatic_Elemnt_Score'!$C$1147</c:f>
              <c:strCache>
                <c:ptCount val="1"/>
                <c:pt idx="0">
                  <c:v>0.0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'03_Syntatic_Elemnt_Score'!$B$1148:$B$1178</c:f>
              <c:strCache>
                <c:ptCount val="31"/>
                <c:pt idx="0">
                  <c:v>GBT001</c:v>
                </c:pt>
                <c:pt idx="1">
                  <c:v>GBT002</c:v>
                </c:pt>
                <c:pt idx="2">
                  <c:v>GBT003</c:v>
                </c:pt>
                <c:pt idx="4">
                  <c:v>CLD001</c:v>
                </c:pt>
                <c:pt idx="5">
                  <c:v>CLD002</c:v>
                </c:pt>
                <c:pt idx="6">
                  <c:v>CLD003</c:v>
                </c:pt>
                <c:pt idx="8">
                  <c:v>DPS001</c:v>
                </c:pt>
                <c:pt idx="9">
                  <c:v>DPS002</c:v>
                </c:pt>
                <c:pt idx="10">
                  <c:v>DPS003</c:v>
                </c:pt>
                <c:pt idx="12">
                  <c:v>GBN001</c:v>
                </c:pt>
                <c:pt idx="13">
                  <c:v>GBN002</c:v>
                </c:pt>
                <c:pt idx="14">
                  <c:v>GBN003</c:v>
                </c:pt>
                <c:pt idx="16">
                  <c:v>CLM001</c:v>
                </c:pt>
                <c:pt idx="17">
                  <c:v>CLM002</c:v>
                </c:pt>
                <c:pt idx="18">
                  <c:v>CLM003</c:v>
                </c:pt>
                <c:pt idx="20">
                  <c:v>DPM001</c:v>
                </c:pt>
                <c:pt idx="21">
                  <c:v>DPM002</c:v>
                </c:pt>
                <c:pt idx="22">
                  <c:v>DPM003</c:v>
                </c:pt>
                <c:pt idx="24">
                  <c:v>GPM001</c:v>
                </c:pt>
                <c:pt idx="25">
                  <c:v>GPM002</c:v>
                </c:pt>
                <c:pt idx="26">
                  <c:v>GPM003</c:v>
                </c:pt>
                <c:pt idx="28">
                  <c:v>GPN001</c:v>
                </c:pt>
                <c:pt idx="29">
                  <c:v>GPN002</c:v>
                </c:pt>
                <c:pt idx="30">
                  <c:v>GPN003</c:v>
                </c:pt>
              </c:strCache>
            </c:strRef>
          </c:cat>
          <c:val>
            <c:numRef>
              <c:f>'03_Syntatic_Elemnt_Score'!$C$1148:$C$1178</c:f>
              <c:numCache>
                <c:formatCode>0.00</c:formatCode>
                <c:ptCount val="31"/>
                <c:pt idx="0">
                  <c:v>0.65107999999999988</c:v>
                </c:pt>
                <c:pt idx="1">
                  <c:v>0.64829999999999999</c:v>
                </c:pt>
                <c:pt idx="2">
                  <c:v>0.6468799999999999</c:v>
                </c:pt>
                <c:pt idx="4">
                  <c:v>0.70823999999999987</c:v>
                </c:pt>
                <c:pt idx="5">
                  <c:v>0.71543999999999996</c:v>
                </c:pt>
                <c:pt idx="6">
                  <c:v>0.70918000000000003</c:v>
                </c:pt>
                <c:pt idx="8">
                  <c:v>0.64618000000000009</c:v>
                </c:pt>
                <c:pt idx="9">
                  <c:v>0.63863999999999999</c:v>
                </c:pt>
                <c:pt idx="10">
                  <c:v>0.63895999999999997</c:v>
                </c:pt>
                <c:pt idx="12">
                  <c:v>0.84773999999999972</c:v>
                </c:pt>
                <c:pt idx="13">
                  <c:v>0.83901999999999988</c:v>
                </c:pt>
                <c:pt idx="14">
                  <c:v>0.8506999999999999</c:v>
                </c:pt>
                <c:pt idx="16">
                  <c:v>0.85930000000000006</c:v>
                </c:pt>
                <c:pt idx="17">
                  <c:v>0.86063999999999996</c:v>
                </c:pt>
                <c:pt idx="18">
                  <c:v>0.85931999999999997</c:v>
                </c:pt>
                <c:pt idx="20">
                  <c:v>0.58977999999999997</c:v>
                </c:pt>
                <c:pt idx="21">
                  <c:v>0.57261999999999968</c:v>
                </c:pt>
                <c:pt idx="22">
                  <c:v>0.64036000000000004</c:v>
                </c:pt>
                <c:pt idx="24">
                  <c:v>0.78236000000000006</c:v>
                </c:pt>
                <c:pt idx="25">
                  <c:v>0.77425999999999984</c:v>
                </c:pt>
                <c:pt idx="26">
                  <c:v>0.77075999999999989</c:v>
                </c:pt>
                <c:pt idx="28">
                  <c:v>0.73224000000000022</c:v>
                </c:pt>
                <c:pt idx="29">
                  <c:v>0.71992000000000023</c:v>
                </c:pt>
                <c:pt idx="30">
                  <c:v>0.71235999999999999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76-410F-9520-B8C1AE4C709D}"/>
            </c:ext>
          </c:extLst>
        </c:ser>
        <c:ser>
          <c:idx val="1"/>
          <c:order val="1"/>
          <c:tx>
            <c:strRef>
              <c:f>'03_Syntatic_Elemnt_Score'!$D$1147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'03_Syntatic_Elemnt_Score'!$B$1148:$B$1178</c:f>
              <c:strCache>
                <c:ptCount val="31"/>
                <c:pt idx="0">
                  <c:v>GBT001</c:v>
                </c:pt>
                <c:pt idx="1">
                  <c:v>GBT002</c:v>
                </c:pt>
                <c:pt idx="2">
                  <c:v>GBT003</c:v>
                </c:pt>
                <c:pt idx="4">
                  <c:v>CLD001</c:v>
                </c:pt>
                <c:pt idx="5">
                  <c:v>CLD002</c:v>
                </c:pt>
                <c:pt idx="6">
                  <c:v>CLD003</c:v>
                </c:pt>
                <c:pt idx="8">
                  <c:v>DPS001</c:v>
                </c:pt>
                <c:pt idx="9">
                  <c:v>DPS002</c:v>
                </c:pt>
                <c:pt idx="10">
                  <c:v>DPS003</c:v>
                </c:pt>
                <c:pt idx="12">
                  <c:v>GBN001</c:v>
                </c:pt>
                <c:pt idx="13">
                  <c:v>GBN002</c:v>
                </c:pt>
                <c:pt idx="14">
                  <c:v>GBN003</c:v>
                </c:pt>
                <c:pt idx="16">
                  <c:v>CLM001</c:v>
                </c:pt>
                <c:pt idx="17">
                  <c:v>CLM002</c:v>
                </c:pt>
                <c:pt idx="18">
                  <c:v>CLM003</c:v>
                </c:pt>
                <c:pt idx="20">
                  <c:v>DPM001</c:v>
                </c:pt>
                <c:pt idx="21">
                  <c:v>DPM002</c:v>
                </c:pt>
                <c:pt idx="22">
                  <c:v>DPM003</c:v>
                </c:pt>
                <c:pt idx="24">
                  <c:v>GPM001</c:v>
                </c:pt>
                <c:pt idx="25">
                  <c:v>GPM002</c:v>
                </c:pt>
                <c:pt idx="26">
                  <c:v>GPM003</c:v>
                </c:pt>
                <c:pt idx="28">
                  <c:v>GPN001</c:v>
                </c:pt>
                <c:pt idx="29">
                  <c:v>GPN002</c:v>
                </c:pt>
                <c:pt idx="30">
                  <c:v>GPN003</c:v>
                </c:pt>
              </c:strCache>
            </c:strRef>
          </c:cat>
          <c:val>
            <c:numRef>
              <c:f>'03_Syntatic_Elemnt_Score'!$D$1148:$D$1178</c:f>
              <c:numCache>
                <c:formatCode>0.00</c:formatCode>
                <c:ptCount val="31"/>
                <c:pt idx="0">
                  <c:v>0.64515999999999996</c:v>
                </c:pt>
                <c:pt idx="1">
                  <c:v>0.6530800000000001</c:v>
                </c:pt>
                <c:pt idx="2">
                  <c:v>0.65837999999999974</c:v>
                </c:pt>
                <c:pt idx="4">
                  <c:v>0.77333999999999992</c:v>
                </c:pt>
                <c:pt idx="5">
                  <c:v>0.77586000000000011</c:v>
                </c:pt>
                <c:pt idx="6">
                  <c:v>0.7777400000000001</c:v>
                </c:pt>
                <c:pt idx="8">
                  <c:v>0.63609999999999989</c:v>
                </c:pt>
                <c:pt idx="9">
                  <c:v>0.63617999999999986</c:v>
                </c:pt>
                <c:pt idx="10">
                  <c:v>0.63902000000000025</c:v>
                </c:pt>
                <c:pt idx="12">
                  <c:v>0.84773999999999972</c:v>
                </c:pt>
                <c:pt idx="13">
                  <c:v>0.83901999999999988</c:v>
                </c:pt>
                <c:pt idx="14">
                  <c:v>0.8506999999999999</c:v>
                </c:pt>
                <c:pt idx="16">
                  <c:v>0.85908000000000018</c:v>
                </c:pt>
                <c:pt idx="17">
                  <c:v>0.85842000000000029</c:v>
                </c:pt>
                <c:pt idx="18">
                  <c:v>0.85429999999999984</c:v>
                </c:pt>
                <c:pt idx="20">
                  <c:v>0.58583999999999992</c:v>
                </c:pt>
                <c:pt idx="21">
                  <c:v>0.57720000000000005</c:v>
                </c:pt>
                <c:pt idx="22">
                  <c:v>0.6422199999999999</c:v>
                </c:pt>
                <c:pt idx="24">
                  <c:v>0.77240000000000009</c:v>
                </c:pt>
                <c:pt idx="25">
                  <c:v>0.7631</c:v>
                </c:pt>
                <c:pt idx="26">
                  <c:v>0.7627400000000002</c:v>
                </c:pt>
                <c:pt idx="28">
                  <c:v>0.73224000000000022</c:v>
                </c:pt>
                <c:pt idx="29">
                  <c:v>0.71992000000000023</c:v>
                </c:pt>
                <c:pt idx="30">
                  <c:v>0.71235999999999999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76-410F-9520-B8C1AE4C709D}"/>
            </c:ext>
          </c:extLst>
        </c:ser>
        <c:ser>
          <c:idx val="2"/>
          <c:order val="2"/>
          <c:tx>
            <c:strRef>
              <c:f>'03_Syntatic_Elemnt_Score'!$E$1147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'03_Syntatic_Elemnt_Score'!$B$1148:$B$1178</c:f>
              <c:strCache>
                <c:ptCount val="31"/>
                <c:pt idx="0">
                  <c:v>GBT001</c:v>
                </c:pt>
                <c:pt idx="1">
                  <c:v>GBT002</c:v>
                </c:pt>
                <c:pt idx="2">
                  <c:v>GBT003</c:v>
                </c:pt>
                <c:pt idx="4">
                  <c:v>CLD001</c:v>
                </c:pt>
                <c:pt idx="5">
                  <c:v>CLD002</c:v>
                </c:pt>
                <c:pt idx="6">
                  <c:v>CLD003</c:v>
                </c:pt>
                <c:pt idx="8">
                  <c:v>DPS001</c:v>
                </c:pt>
                <c:pt idx="9">
                  <c:v>DPS002</c:v>
                </c:pt>
                <c:pt idx="10">
                  <c:v>DPS003</c:v>
                </c:pt>
                <c:pt idx="12">
                  <c:v>GBN001</c:v>
                </c:pt>
                <c:pt idx="13">
                  <c:v>GBN002</c:v>
                </c:pt>
                <c:pt idx="14">
                  <c:v>GBN003</c:v>
                </c:pt>
                <c:pt idx="16">
                  <c:v>CLM001</c:v>
                </c:pt>
                <c:pt idx="17">
                  <c:v>CLM002</c:v>
                </c:pt>
                <c:pt idx="18">
                  <c:v>CLM003</c:v>
                </c:pt>
                <c:pt idx="20">
                  <c:v>DPM001</c:v>
                </c:pt>
                <c:pt idx="21">
                  <c:v>DPM002</c:v>
                </c:pt>
                <c:pt idx="22">
                  <c:v>DPM003</c:v>
                </c:pt>
                <c:pt idx="24">
                  <c:v>GPM001</c:v>
                </c:pt>
                <c:pt idx="25">
                  <c:v>GPM002</c:v>
                </c:pt>
                <c:pt idx="26">
                  <c:v>GPM003</c:v>
                </c:pt>
                <c:pt idx="28">
                  <c:v>GPN001</c:v>
                </c:pt>
                <c:pt idx="29">
                  <c:v>GPN002</c:v>
                </c:pt>
                <c:pt idx="30">
                  <c:v>GPN003</c:v>
                </c:pt>
              </c:strCache>
            </c:strRef>
          </c:cat>
          <c:val>
            <c:numRef>
              <c:f>'03_Syntatic_Elemnt_Score'!$E$1148:$E$1178</c:f>
              <c:numCache>
                <c:formatCode>0.00</c:formatCode>
                <c:ptCount val="31"/>
                <c:pt idx="0">
                  <c:v>0.65789999999999982</c:v>
                </c:pt>
                <c:pt idx="1">
                  <c:v>0.65942000000000023</c:v>
                </c:pt>
                <c:pt idx="2">
                  <c:v>0.64181999999999984</c:v>
                </c:pt>
                <c:pt idx="4">
                  <c:v>0.72358</c:v>
                </c:pt>
                <c:pt idx="5">
                  <c:v>0.71408000000000016</c:v>
                </c:pt>
                <c:pt idx="6">
                  <c:v>0.72352000000000005</c:v>
                </c:pt>
                <c:pt idx="8">
                  <c:v>0.63752000000000009</c:v>
                </c:pt>
                <c:pt idx="9">
                  <c:v>0.64971999999999996</c:v>
                </c:pt>
                <c:pt idx="10">
                  <c:v>0.63788</c:v>
                </c:pt>
                <c:pt idx="12">
                  <c:v>0.84773999999999972</c:v>
                </c:pt>
                <c:pt idx="13">
                  <c:v>0.83901999999999988</c:v>
                </c:pt>
                <c:pt idx="14">
                  <c:v>0.8506999999999999</c:v>
                </c:pt>
                <c:pt idx="16">
                  <c:v>0.84856000000000009</c:v>
                </c:pt>
                <c:pt idx="17">
                  <c:v>0.85157999999999989</c:v>
                </c:pt>
                <c:pt idx="18">
                  <c:v>0.85519999999999996</c:v>
                </c:pt>
                <c:pt idx="20">
                  <c:v>0.58478000000000008</c:v>
                </c:pt>
                <c:pt idx="21">
                  <c:v>0.58332000000000006</c:v>
                </c:pt>
                <c:pt idx="22">
                  <c:v>0.58612000000000009</c:v>
                </c:pt>
                <c:pt idx="24">
                  <c:v>0.75589999999999991</c:v>
                </c:pt>
                <c:pt idx="25">
                  <c:v>0.76386000000000009</c:v>
                </c:pt>
                <c:pt idx="26">
                  <c:v>0.78120000000000001</c:v>
                </c:pt>
                <c:pt idx="28">
                  <c:v>0.73224000000000022</c:v>
                </c:pt>
                <c:pt idx="29">
                  <c:v>0.71992000000000023</c:v>
                </c:pt>
                <c:pt idx="30">
                  <c:v>0.71235999999999999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76-410F-9520-B8C1AE4C7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7487167"/>
        <c:axId val="657470847"/>
      </c:lineChart>
      <c:catAx>
        <c:axId val="657487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657470847"/>
        <c:crosses val="autoZero"/>
        <c:auto val="1"/>
        <c:lblAlgn val="ctr"/>
        <c:lblOffset val="100"/>
        <c:noMultiLvlLbl val="0"/>
      </c:catAx>
      <c:valAx>
        <c:axId val="65747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657487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'03_Syntatic_Elemnt_Score'!$B$1180</c:f>
          <c:strCache>
            <c:ptCount val="1"/>
            <c:pt idx="0">
              <c:v>Syntatic analysis using python code</c:v>
            </c:pt>
          </c:strCache>
        </c:strRef>
      </c:tx>
      <c:layout>
        <c:manualLayout>
          <c:xMode val="edge"/>
          <c:yMode val="edge"/>
          <c:x val="0.22213188976377954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'03_Syntatic_Elemnt_Score'!$B$1191</c:f>
              <c:strCache>
                <c:ptCount val="1"/>
                <c:pt idx="0">
                  <c:v>MP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'03_Syntatic_Elemnt_Score'!$C$1191:$E$1191</c:f>
              <c:numCache>
                <c:formatCode>0.00</c:formatCode>
                <c:ptCount val="3"/>
                <c:pt idx="0">
                  <c:v>0.73949333333333334</c:v>
                </c:pt>
                <c:pt idx="1">
                  <c:v>0.73727333333333345</c:v>
                </c:pt>
                <c:pt idx="2">
                  <c:v>0.73324666666666671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67-4007-A49E-9D602CB42598}"/>
            </c:ext>
          </c:extLst>
        </c:ser>
        <c:ser>
          <c:idx val="0"/>
          <c:order val="1"/>
          <c:tx>
            <c:strRef>
              <c:f>'03_Syntatic_Elemnt_Score'!$B$1190</c:f>
              <c:strCache>
                <c:ptCount val="1"/>
                <c:pt idx="0">
                  <c:v>SP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'03_Syntatic_Elemnt_Score'!$C$1181:$E$1181</c:f>
              <c:strCache>
                <c:ptCount val="3"/>
                <c:pt idx="0">
                  <c:v>0.0</c:v>
                </c:pt>
                <c:pt idx="1">
                  <c:v>0.5</c:v>
                </c:pt>
                <c:pt idx="2">
                  <c:v>0.9</c:v>
                </c:pt>
              </c:strCache>
            </c:strRef>
          </c:cat>
          <c:val>
            <c:numRef>
              <c:f>'03_Syntatic_Elemnt_Score'!$C$1190:$E$1190</c:f>
              <c:numCache>
                <c:formatCode>0.00</c:formatCode>
                <c:ptCount val="3"/>
                <c:pt idx="0">
                  <c:v>0.71169666666666653</c:v>
                </c:pt>
                <c:pt idx="1">
                  <c:v>0.7276933333333333</c:v>
                </c:pt>
                <c:pt idx="2">
                  <c:v>0.71524166666666666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67-4007-A49E-9D602CB425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7431967"/>
        <c:axId val="657432447"/>
      </c:barChart>
      <c:catAx>
        <c:axId val="657431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657432447"/>
        <c:crosses val="autoZero"/>
        <c:auto val="1"/>
        <c:lblAlgn val="ctr"/>
        <c:lblOffset val="100"/>
        <c:noMultiLvlLbl val="0"/>
      </c:catAx>
      <c:valAx>
        <c:axId val="657432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657431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'03_Syntatic_Elemnt_Score'!$B$1180</c:f>
          <c:strCache>
            <c:ptCount val="1"/>
            <c:pt idx="0">
              <c:v>Syntatic analysis using python code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'03_Syntatic_Elemnt_Score'!$I$1183</c:f>
              <c:strCache>
                <c:ptCount val="1"/>
                <c:pt idx="0">
                  <c:v>SP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'03_Syntatic_Elemnt_Score'!$H$1184:$H$1191</c:f>
              <c:strCache>
                <c:ptCount val="8"/>
                <c:pt idx="0">
                  <c:v>GBN</c:v>
                </c:pt>
                <c:pt idx="1">
                  <c:v>CLD</c:v>
                </c:pt>
                <c:pt idx="2">
                  <c:v>GBT</c:v>
                </c:pt>
                <c:pt idx="3">
                  <c:v>DPS</c:v>
                </c:pt>
                <c:pt idx="4">
                  <c:v>CLM</c:v>
                </c:pt>
                <c:pt idx="5">
                  <c:v>GPM</c:v>
                </c:pt>
                <c:pt idx="6">
                  <c:v>GPN</c:v>
                </c:pt>
                <c:pt idx="7">
                  <c:v>DPM</c:v>
                </c:pt>
              </c:strCache>
            </c:strRef>
          </c:cat>
          <c:val>
            <c:numRef>
              <c:f>'03_Syntatic_Elemnt_Score'!$I$1184:$I$1191</c:f>
              <c:numCache>
                <c:formatCode>0.00</c:formatCode>
                <c:ptCount val="8"/>
                <c:pt idx="0">
                  <c:v>0.84581999999999979</c:v>
                </c:pt>
                <c:pt idx="1">
                  <c:v>0.73566444444444457</c:v>
                </c:pt>
                <c:pt idx="2">
                  <c:v>0.65133555555555545</c:v>
                </c:pt>
                <c:pt idx="3">
                  <c:v>0.64002222222222238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E6-4D71-A261-6791A07D84CD}"/>
            </c:ext>
          </c:extLst>
        </c:ser>
        <c:ser>
          <c:idx val="1"/>
          <c:order val="1"/>
          <c:tx>
            <c:strRef>
              <c:f>'03_Syntatic_Elemnt_Score'!$J$1183</c:f>
              <c:strCache>
                <c:ptCount val="1"/>
                <c:pt idx="0">
                  <c:v>MP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'03_Syntatic_Elemnt_Score'!$H$1184:$H$1191</c:f>
              <c:strCache>
                <c:ptCount val="8"/>
                <c:pt idx="0">
                  <c:v>GBN</c:v>
                </c:pt>
                <c:pt idx="1">
                  <c:v>CLD</c:v>
                </c:pt>
                <c:pt idx="2">
                  <c:v>GBT</c:v>
                </c:pt>
                <c:pt idx="3">
                  <c:v>DPS</c:v>
                </c:pt>
                <c:pt idx="4">
                  <c:v>CLM</c:v>
                </c:pt>
                <c:pt idx="5">
                  <c:v>GPM</c:v>
                </c:pt>
                <c:pt idx="6">
                  <c:v>GPN</c:v>
                </c:pt>
                <c:pt idx="7">
                  <c:v>DPM</c:v>
                </c:pt>
              </c:strCache>
            </c:strRef>
          </c:cat>
          <c:val>
            <c:numRef>
              <c:f>'03_Syntatic_Elemnt_Score'!$J$1184:$J$1191</c:f>
              <c:numCache>
                <c:formatCode>General</c:formatCode>
                <c:ptCount val="8"/>
                <c:pt idx="4" formatCode="0.00">
                  <c:v>0.85975333333333337</c:v>
                </c:pt>
                <c:pt idx="5" formatCode="0.00">
                  <c:v>0.76961999999999986</c:v>
                </c:pt>
                <c:pt idx="6" formatCode="0.00">
                  <c:v>0.72150666666666685</c:v>
                </c:pt>
                <c:pt idx="7" formatCode="0.00">
                  <c:v>0.59580444444444447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E6-4D71-A261-6791A07D84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7453567"/>
        <c:axId val="657454047"/>
      </c:barChart>
      <c:catAx>
        <c:axId val="657453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657454047"/>
        <c:crosses val="autoZero"/>
        <c:auto val="1"/>
        <c:lblAlgn val="ctr"/>
        <c:lblOffset val="100"/>
        <c:noMultiLvlLbl val="0"/>
      </c:catAx>
      <c:valAx>
        <c:axId val="657454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657453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Syntatic analysis using python code for SP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'03_Syntatic_Elemnt_Score'!$C$1181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'03_Syntatic_Elemnt_Score'!$B$1182:$B$1185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'03_Syntatic_Elemnt_Score'!$C$1182:$C$1185</c:f>
              <c:numCache>
                <c:formatCode>0.00</c:formatCode>
                <c:ptCount val="4"/>
                <c:pt idx="0">
                  <c:v>0.64875333333333318</c:v>
                </c:pt>
                <c:pt idx="1">
                  <c:v>0.71095333333333333</c:v>
                </c:pt>
                <c:pt idx="2">
                  <c:v>0.64126000000000005</c:v>
                </c:pt>
                <c:pt idx="3">
                  <c:v>0.84581999999999979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36-4EF8-8C9E-F1F5450DE45C}"/>
            </c:ext>
          </c:extLst>
        </c:ser>
        <c:ser>
          <c:idx val="1"/>
          <c:order val="1"/>
          <c:tx>
            <c:strRef>
              <c:f>'03_Syntatic_Elemnt_Score'!$D$1181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'03_Syntatic_Elemnt_Score'!$B$1182:$B$1185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'03_Syntatic_Elemnt_Score'!$D$1182:$D$1185</c:f>
              <c:numCache>
                <c:formatCode>0.00</c:formatCode>
                <c:ptCount val="4"/>
                <c:pt idx="0">
                  <c:v>0.6522066666666666</c:v>
                </c:pt>
                <c:pt idx="1">
                  <c:v>0.77564666666666671</c:v>
                </c:pt>
                <c:pt idx="2">
                  <c:v>0.63710000000000011</c:v>
                </c:pt>
                <c:pt idx="3">
                  <c:v>0.84581999999999979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36-4EF8-8C9E-F1F5450DE45C}"/>
            </c:ext>
          </c:extLst>
        </c:ser>
        <c:ser>
          <c:idx val="2"/>
          <c:order val="2"/>
          <c:tx>
            <c:strRef>
              <c:f>'03_Syntatic_Elemnt_Score'!$E$1181</c:f>
              <c:strCache>
                <c:ptCount val="1"/>
                <c:pt idx="0">
                  <c:v>0.9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'03_Syntatic_Elemnt_Score'!$B$1182:$B$1185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'03_Syntatic_Elemnt_Score'!$E$1182:$E$1185</c:f>
              <c:numCache>
                <c:formatCode>0.00</c:formatCode>
                <c:ptCount val="4"/>
                <c:pt idx="0">
                  <c:v>0.65304666666666666</c:v>
                </c:pt>
                <c:pt idx="1">
                  <c:v>0.72039333333333344</c:v>
                </c:pt>
                <c:pt idx="2">
                  <c:v>0.64170666666666676</c:v>
                </c:pt>
                <c:pt idx="3">
                  <c:v>0.84581999999999979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36-4EF8-8C9E-F1F5450DE4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9289632"/>
        <c:axId val="1379290112"/>
      </c:barChart>
      <c:catAx>
        <c:axId val="137928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90112"/>
        <c:crosses val="autoZero"/>
        <c:auto val="1"/>
        <c:lblAlgn val="ctr"/>
        <c:lblOffset val="100"/>
        <c:noMultiLvlLbl val="0"/>
      </c:catAx>
      <c:valAx>
        <c:axId val="137929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8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Syntatic analysis using python code for MP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'03_Syntatic_Elemnt_Score'!$C$1181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'03_Syntatic_Elemnt_Score'!$B$1186:$B$1189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'03_Syntatic_Elemnt_Score'!$C$1186:$C$1189</c:f>
              <c:numCache>
                <c:formatCode>0.00</c:formatCode>
                <c:ptCount val="4"/>
                <c:pt idx="0">
                  <c:v>0.85975333333333337</c:v>
                </c:pt>
                <c:pt idx="1">
                  <c:v>0.6009199999999999</c:v>
                </c:pt>
                <c:pt idx="2">
                  <c:v>0.77579333333333322</c:v>
                </c:pt>
                <c:pt idx="3">
                  <c:v>0.72150666666666685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AF-406E-88D5-BA59EB5A57EF}"/>
            </c:ext>
          </c:extLst>
        </c:ser>
        <c:ser>
          <c:idx val="1"/>
          <c:order val="1"/>
          <c:tx>
            <c:strRef>
              <c:f>'03_Syntatic_Elemnt_Score'!$D$1181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'03_Syntatic_Elemnt_Score'!$B$1186:$B$1189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'03_Syntatic_Elemnt_Score'!$D$1186:$D$1189</c:f>
              <c:numCache>
                <c:formatCode>0.00</c:formatCode>
                <c:ptCount val="4"/>
                <c:pt idx="0">
                  <c:v>0.85975333333333337</c:v>
                </c:pt>
                <c:pt idx="1">
                  <c:v>0.60175333333333336</c:v>
                </c:pt>
                <c:pt idx="2">
                  <c:v>0.76608000000000009</c:v>
                </c:pt>
                <c:pt idx="3">
                  <c:v>0.72150666666666685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AF-406E-88D5-BA59EB5A57EF}"/>
            </c:ext>
          </c:extLst>
        </c:ser>
        <c:ser>
          <c:idx val="2"/>
          <c:order val="2"/>
          <c:tx>
            <c:strRef>
              <c:f>'03_Syntatic_Elemnt_Score'!$E$1181</c:f>
              <c:strCache>
                <c:ptCount val="1"/>
                <c:pt idx="0">
                  <c:v>0.9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'03_Syntatic_Elemnt_Score'!$B$1186:$B$1189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'03_Syntatic_Elemnt_Score'!$E$1186:$E$1189</c:f>
              <c:numCache>
                <c:formatCode>0.00</c:formatCode>
                <c:ptCount val="4"/>
                <c:pt idx="0">
                  <c:v>0.85975333333333337</c:v>
                </c:pt>
                <c:pt idx="1">
                  <c:v>0.58474000000000004</c:v>
                </c:pt>
                <c:pt idx="2">
                  <c:v>0.76698666666666659</c:v>
                </c:pt>
                <c:pt idx="3">
                  <c:v>0.72150666666666685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AF-406E-88D5-BA59EB5A57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9289632"/>
        <c:axId val="1379290112"/>
      </c:barChart>
      <c:catAx>
        <c:axId val="137928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90112"/>
        <c:crosses val="autoZero"/>
        <c:auto val="1"/>
        <c:lblAlgn val="ctr"/>
        <c:lblOffset val="100"/>
        <c:noMultiLvlLbl val="0"/>
      </c:catAx>
      <c:valAx>
        <c:axId val="137929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8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'Coorelations 05_Symantic_prompt'!$I$101</c:f>
          <c:strCache>
            <c:ptCount val="1"/>
            <c:pt idx="0">
              <c:v>Correlation between tempretures</c:v>
            </c:pt>
          </c:strCache>
        </c:strRef>
      </c:tx>
      <c:layout>
        <c:manualLayout>
          <c:xMode val="edge"/>
          <c:yMode val="edge"/>
          <c:x val="0.22073600174978131"/>
          <c:y val="1.8518518518518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'Coorelations 05_Symantic_prompt'!$D$82:$D$99</c:f>
              <c:strCache>
                <c:ptCount val="18"/>
                <c:pt idx="0">
                  <c:v>GBT001/GBT051</c:v>
                </c:pt>
                <c:pt idx="1">
                  <c:v>GBT051/GBT091</c:v>
                </c:pt>
                <c:pt idx="2">
                  <c:v>GBT091/GBT001</c:v>
                </c:pt>
                <c:pt idx="3">
                  <c:v>CLD001/CLD051</c:v>
                </c:pt>
                <c:pt idx="4">
                  <c:v>CLD051/CLD091</c:v>
                </c:pt>
                <c:pt idx="5">
                  <c:v>CLD091/CLD001</c:v>
                </c:pt>
                <c:pt idx="6">
                  <c:v>DPS001/DPS051</c:v>
                </c:pt>
                <c:pt idx="7">
                  <c:v>DPS051/DPS091</c:v>
                </c:pt>
                <c:pt idx="8">
                  <c:v>DPS091/DPS001</c:v>
                </c:pt>
                <c:pt idx="9">
                  <c:v>CLM001/CLM051</c:v>
                </c:pt>
                <c:pt idx="10">
                  <c:v>CLM051/CLM091</c:v>
                </c:pt>
                <c:pt idx="11">
                  <c:v>CLM091/CLM001</c:v>
                </c:pt>
                <c:pt idx="12">
                  <c:v>DPM001/DPM051</c:v>
                </c:pt>
                <c:pt idx="13">
                  <c:v>DPM051/DPM091</c:v>
                </c:pt>
                <c:pt idx="14">
                  <c:v>DPM091/DPM001</c:v>
                </c:pt>
                <c:pt idx="15">
                  <c:v>GPM001/GPM051</c:v>
                </c:pt>
                <c:pt idx="16">
                  <c:v>GPM051/GPM091</c:v>
                </c:pt>
                <c:pt idx="17">
                  <c:v>GPM091/GPM001</c:v>
                </c:pt>
              </c:strCache>
            </c:strRef>
          </c:cat>
          <c:val>
            <c:numRef>
              <c:f>'Coorelations 05_Symantic_prompt'!$H$82:$H$99</c:f>
              <c:numCache>
                <c:formatCode>General</c:formatCode>
                <c:ptCount val="18"/>
                <c:pt idx="0">
                  <c:v>0.93809881105680004</c:v>
                </c:pt>
                <c:pt idx="1">
                  <c:v>0.83710331462362864</c:v>
                </c:pt>
                <c:pt idx="2">
                  <c:v>0.8575885568013708</c:v>
                </c:pt>
                <c:pt idx="3">
                  <c:v>0.81671545051109051</c:v>
                </c:pt>
                <c:pt idx="4">
                  <c:v>0.77827263965676585</c:v>
                </c:pt>
                <c:pt idx="5">
                  <c:v>0.87554052873020161</c:v>
                </c:pt>
                <c:pt idx="6">
                  <c:v>0.83604054683184359</c:v>
                </c:pt>
                <c:pt idx="7">
                  <c:v>0.9204556849472052</c:v>
                </c:pt>
                <c:pt idx="8">
                  <c:v>0.81363936595205599</c:v>
                </c:pt>
                <c:pt idx="9">
                  <c:v>0.85601280174096372</c:v>
                </c:pt>
                <c:pt idx="10">
                  <c:v>0.7971599053195717</c:v>
                </c:pt>
                <c:pt idx="11">
                  <c:v>0.85511739841622914</c:v>
                </c:pt>
                <c:pt idx="12">
                  <c:v>0.34118101296459175</c:v>
                </c:pt>
                <c:pt idx="13">
                  <c:v>0.35859039833750511</c:v>
                </c:pt>
                <c:pt idx="14">
                  <c:v>0.43064632249151269</c:v>
                </c:pt>
                <c:pt idx="15">
                  <c:v>0.63976458729878916</c:v>
                </c:pt>
                <c:pt idx="16">
                  <c:v>0.47446988631923592</c:v>
                </c:pt>
                <c:pt idx="17">
                  <c:v>0.46636016777034234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F3-47CA-944B-DAC1791477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31821392"/>
        <c:axId val="1731822352"/>
      </c:barChart>
      <c:catAx>
        <c:axId val="1731821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731822352"/>
        <c:crosses val="autoZero"/>
        <c:auto val="1"/>
        <c:lblAlgn val="ctr"/>
        <c:lblOffset val="100"/>
        <c:noMultiLvlLbl val="0"/>
      </c:catAx>
      <c:valAx>
        <c:axId val="173182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731821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Maxumium Correlation between tempretures (0.0,1)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'Coorelations 05_Symantic_prompt'!$N$103:$N$108</c:f>
              <c:strCache>
                <c:ptCount val="6"/>
                <c:pt idx="0">
                  <c:v>GBT091/GBT001</c:v>
                </c:pt>
                <c:pt idx="1">
                  <c:v>CLD091/CLD001</c:v>
                </c:pt>
                <c:pt idx="2">
                  <c:v>CLM091/CLM001</c:v>
                </c:pt>
                <c:pt idx="3">
                  <c:v>DPS091/DPS001</c:v>
                </c:pt>
                <c:pt idx="4">
                  <c:v>GPM091/GPM001</c:v>
                </c:pt>
                <c:pt idx="5">
                  <c:v>DPM091/DPM001</c:v>
                </c:pt>
              </c:strCache>
            </c:strRef>
          </c:cat>
          <c:val>
            <c:numRef>
              <c:f>'Coorelations 05_Symantic_prompt'!$O$103:$O$108</c:f>
              <c:numCache>
                <c:formatCode>0.00</c:formatCode>
                <c:ptCount val="6"/>
              </c:numCache>
            </c:numRef>
          </c:val>
          <c:extLst>
            <c:ext xmlns:c16="http://schemas.microsoft.com/office/drawing/2014/chart" uri="{C3380CC4-5D6E-409C-BE32-E72D297353CC}">
              <c16:uniqueId val="{00000000-B5F6-4720-B109-46316B42512F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'Coorelations 05_Symantic_prompt'!$N$103:$N$108</c:f>
              <c:strCache>
                <c:ptCount val="6"/>
                <c:pt idx="0">
                  <c:v>GBT091/GBT001</c:v>
                </c:pt>
                <c:pt idx="1">
                  <c:v>CLD091/CLD001</c:v>
                </c:pt>
                <c:pt idx="2">
                  <c:v>CLM091/CLM001</c:v>
                </c:pt>
                <c:pt idx="3">
                  <c:v>DPS091/DPS001</c:v>
                </c:pt>
                <c:pt idx="4">
                  <c:v>GPM091/GPM001</c:v>
                </c:pt>
                <c:pt idx="5">
                  <c:v>DPM091/DPM001</c:v>
                </c:pt>
              </c:strCache>
            </c:strRef>
          </c:cat>
          <c:val>
            <c:numRef>
              <c:f>'Coorelations 05_Symantic_prompt'!$P$103:$P$108</c:f>
              <c:numCache>
                <c:formatCode>0.00</c:formatCode>
                <c:ptCount val="6"/>
                <c:pt idx="0">
                  <c:v>0.8575885568013708</c:v>
                </c:pt>
                <c:pt idx="1">
                  <c:v>0.87554052873020161</c:v>
                </c:pt>
                <c:pt idx="2">
                  <c:v>0.85511739841622914</c:v>
                </c:pt>
                <c:pt idx="3">
                  <c:v>0.81363936595205599</c:v>
                </c:pt>
                <c:pt idx="4">
                  <c:v>0.46636016777034234</c:v>
                </c:pt>
                <c:pt idx="5">
                  <c:v>0.43064632249151269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F6-4720-B109-46316B425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31789712"/>
        <c:axId val="1731802192"/>
      </c:barChart>
      <c:catAx>
        <c:axId val="1731789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731802192"/>
        <c:crosses val="autoZero"/>
        <c:auto val="1"/>
        <c:lblAlgn val="ctr"/>
        <c:lblOffset val="100"/>
        <c:noMultiLvlLbl val="0"/>
      </c:catAx>
      <c:valAx>
        <c:axId val="173180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731789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'Coorelations 05_Symantic_prompt'!$B$119</c:f>
          <c:strCache>
            <c:ptCount val="1"/>
            <c:pt idx="0">
              <c:v>Correlation between tempretures
(GBT001/GBT091)</c:v>
            </c:pt>
          </c:strCache>
        </c:strRef>
      </c:tx>
      <c:layout>
        <c:manualLayout>
          <c:xMode val="edge"/>
          <c:yMode val="edge"/>
          <c:x val="0.18981047419524263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'Coorelations 05_Symantic_prompt'!$B$122</c:f>
              <c:strCache>
                <c:ptCount val="1"/>
                <c:pt idx="0">
                  <c:v>GBT091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2534658199408839"/>
                  <c:y val="-1.16230253955086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001"/>
                </a:p>
              </c:txPr>
            </c:trendlineLbl>
          </c:trendline>
          <c:xVal>
            <c:numRef>
              <c:f>'Coorelations 05_Symantic_prompt'!$F$121:$BC$121</c:f>
              <c:numCache>
                <c:formatCode>General</c:formatCode>
                <c:ptCount val="50"/>
                <c:pt idx="0">
                  <c:v>43.6601</c:v>
                </c:pt>
                <c:pt idx="1">
                  <c:v>57.892699999999998</c:v>
                </c:pt>
                <c:pt idx="2">
                  <c:v>49.933700000000002</c:v>
                </c:pt>
                <c:pt idx="3">
                  <c:v>56.290599999999998</c:v>
                </c:pt>
                <c:pt idx="4">
                  <c:v>46.275300000000001</c:v>
                </c:pt>
                <c:pt idx="5">
                  <c:v>54.920099999999998</c:v>
                </c:pt>
                <c:pt idx="6">
                  <c:v>52.820700000000002</c:v>
                </c:pt>
                <c:pt idx="7">
                  <c:v>52.667400000000001</c:v>
                </c:pt>
                <c:pt idx="8">
                  <c:v>50.222700000000003</c:v>
                </c:pt>
                <c:pt idx="9">
                  <c:v>58.384500000000003</c:v>
                </c:pt>
                <c:pt idx="10">
                  <c:v>51.777799999999999</c:v>
                </c:pt>
                <c:pt idx="11">
                  <c:v>51.481400000000001</c:v>
                </c:pt>
                <c:pt idx="12">
                  <c:v>50.799199999999999</c:v>
                </c:pt>
                <c:pt idx="13">
                  <c:v>52.152099999999997</c:v>
                </c:pt>
                <c:pt idx="14">
                  <c:v>58.514499999999998</c:v>
                </c:pt>
                <c:pt idx="15">
                  <c:v>57.298900000000003</c:v>
                </c:pt>
                <c:pt idx="16">
                  <c:v>48.356499999999997</c:v>
                </c:pt>
                <c:pt idx="17">
                  <c:v>44.8371</c:v>
                </c:pt>
                <c:pt idx="18">
                  <c:v>43.714799999999997</c:v>
                </c:pt>
                <c:pt idx="19">
                  <c:v>55.323300000000003</c:v>
                </c:pt>
                <c:pt idx="20">
                  <c:v>61.769799999999996</c:v>
                </c:pt>
                <c:pt idx="21">
                  <c:v>57.989100000000001</c:v>
                </c:pt>
                <c:pt idx="22">
                  <c:v>56.301200000000001</c:v>
                </c:pt>
                <c:pt idx="23">
                  <c:v>53.157899999999998</c:v>
                </c:pt>
                <c:pt idx="24">
                  <c:v>48.701900000000002</c:v>
                </c:pt>
                <c:pt idx="25">
                  <c:v>61.4831</c:v>
                </c:pt>
                <c:pt idx="26">
                  <c:v>40.792999999999999</c:v>
                </c:pt>
                <c:pt idx="27">
                  <c:v>58.898099999999999</c:v>
                </c:pt>
                <c:pt idx="28">
                  <c:v>63.346699999999998</c:v>
                </c:pt>
                <c:pt idx="29">
                  <c:v>56.142000000000003</c:v>
                </c:pt>
                <c:pt idx="30">
                  <c:v>44.344499999999996</c:v>
                </c:pt>
                <c:pt idx="31">
                  <c:v>48.2012</c:v>
                </c:pt>
                <c:pt idx="32">
                  <c:v>45.977499999999999</c:v>
                </c:pt>
                <c:pt idx="33">
                  <c:v>52.892000000000003</c:v>
                </c:pt>
                <c:pt idx="34">
                  <c:v>49.393500000000003</c:v>
                </c:pt>
                <c:pt idx="35">
                  <c:v>30.479399999999998</c:v>
                </c:pt>
                <c:pt idx="36">
                  <c:v>39.331400000000002</c:v>
                </c:pt>
                <c:pt idx="37">
                  <c:v>32.5595</c:v>
                </c:pt>
                <c:pt idx="38">
                  <c:v>25.563199999999998</c:v>
                </c:pt>
                <c:pt idx="39">
                  <c:v>39.424199999999999</c:v>
                </c:pt>
                <c:pt idx="40">
                  <c:v>31.341100000000001</c:v>
                </c:pt>
                <c:pt idx="41">
                  <c:v>30.655000000000001</c:v>
                </c:pt>
                <c:pt idx="42">
                  <c:v>26.269400000000001</c:v>
                </c:pt>
                <c:pt idx="43">
                  <c:v>29.533000000000001</c:v>
                </c:pt>
                <c:pt idx="44">
                  <c:v>31.554200000000002</c:v>
                </c:pt>
                <c:pt idx="45">
                  <c:v>25.657299999999999</c:v>
                </c:pt>
                <c:pt idx="46">
                  <c:v>30.859100000000002</c:v>
                </c:pt>
                <c:pt idx="47">
                  <c:v>38.398400000000002</c:v>
                </c:pt>
                <c:pt idx="48">
                  <c:v>26.644500000000001</c:v>
                </c:pt>
                <c:pt idx="49">
                  <c:v>34.706299999999999</c:v>
                </c:pt>
              </c:numCache>
            </c:numRef>
          </c:xVal>
          <c:yVal>
            <c:numRef>
              <c:f>'Coorelations 05_Symantic_prompt'!$F$122:$BC$122</c:f>
              <c:numCache>
                <c:formatCode>General</c:formatCode>
                <c:ptCount val="50"/>
                <c:pt idx="0">
                  <c:v>38.060299999999998</c:v>
                </c:pt>
                <c:pt idx="1">
                  <c:v>54.352499999999999</c:v>
                </c:pt>
                <c:pt idx="2">
                  <c:v>52.090499999999999</c:v>
                </c:pt>
                <c:pt idx="3">
                  <c:v>58.790199999999999</c:v>
                </c:pt>
                <c:pt idx="4">
                  <c:v>47.936999999999998</c:v>
                </c:pt>
                <c:pt idx="5">
                  <c:v>52.4572</c:v>
                </c:pt>
                <c:pt idx="6">
                  <c:v>51.273800000000001</c:v>
                </c:pt>
                <c:pt idx="7">
                  <c:v>50.7605</c:v>
                </c:pt>
                <c:pt idx="8">
                  <c:v>48.474699999999999</c:v>
                </c:pt>
                <c:pt idx="9">
                  <c:v>59.631900000000002</c:v>
                </c:pt>
                <c:pt idx="10">
                  <c:v>49.649099999999997</c:v>
                </c:pt>
                <c:pt idx="11">
                  <c:v>42.607500000000002</c:v>
                </c:pt>
                <c:pt idx="12">
                  <c:v>50.985100000000003</c:v>
                </c:pt>
                <c:pt idx="13">
                  <c:v>53.6051</c:v>
                </c:pt>
                <c:pt idx="14">
                  <c:v>59.7014</c:v>
                </c:pt>
                <c:pt idx="15">
                  <c:v>48.555999999999997</c:v>
                </c:pt>
                <c:pt idx="16">
                  <c:v>42.51</c:v>
                </c:pt>
                <c:pt idx="17">
                  <c:v>50.0837</c:v>
                </c:pt>
                <c:pt idx="18">
                  <c:v>46.118099999999998</c:v>
                </c:pt>
                <c:pt idx="19">
                  <c:v>53.773299999999999</c:v>
                </c:pt>
                <c:pt idx="20">
                  <c:v>62.827500000000001</c:v>
                </c:pt>
                <c:pt idx="21">
                  <c:v>56.192</c:v>
                </c:pt>
                <c:pt idx="22">
                  <c:v>53.913400000000003</c:v>
                </c:pt>
                <c:pt idx="23">
                  <c:v>53.149299999999997</c:v>
                </c:pt>
                <c:pt idx="24">
                  <c:v>46.716299999999997</c:v>
                </c:pt>
                <c:pt idx="25">
                  <c:v>55.860999999999997</c:v>
                </c:pt>
                <c:pt idx="26">
                  <c:v>36.765500000000003</c:v>
                </c:pt>
                <c:pt idx="27">
                  <c:v>52.141100000000002</c:v>
                </c:pt>
                <c:pt idx="28">
                  <c:v>63.956400000000002</c:v>
                </c:pt>
                <c:pt idx="29">
                  <c:v>61.249899999999997</c:v>
                </c:pt>
                <c:pt idx="30">
                  <c:v>50.346699999999998</c:v>
                </c:pt>
                <c:pt idx="31">
                  <c:v>55.486199999999997</c:v>
                </c:pt>
                <c:pt idx="32">
                  <c:v>52.452100000000002</c:v>
                </c:pt>
                <c:pt idx="33">
                  <c:v>48.128599999999999</c:v>
                </c:pt>
                <c:pt idx="34">
                  <c:v>49.497700000000002</c:v>
                </c:pt>
                <c:pt idx="35">
                  <c:v>30.7744</c:v>
                </c:pt>
                <c:pt idx="36">
                  <c:v>36.729199999999999</c:v>
                </c:pt>
                <c:pt idx="37">
                  <c:v>33.908099999999997</c:v>
                </c:pt>
                <c:pt idx="38">
                  <c:v>24.1645</c:v>
                </c:pt>
                <c:pt idx="39">
                  <c:v>36.532800000000002</c:v>
                </c:pt>
                <c:pt idx="40">
                  <c:v>31.0578</c:v>
                </c:pt>
                <c:pt idx="41">
                  <c:v>31.741700000000002</c:v>
                </c:pt>
                <c:pt idx="42">
                  <c:v>28.273900000000001</c:v>
                </c:pt>
                <c:pt idx="43">
                  <c:v>24.745699999999999</c:v>
                </c:pt>
                <c:pt idx="44">
                  <c:v>27.981000000000002</c:v>
                </c:pt>
                <c:pt idx="45">
                  <c:v>27.834599999999998</c:v>
                </c:pt>
                <c:pt idx="46">
                  <c:v>37.792200000000001</c:v>
                </c:pt>
                <c:pt idx="47">
                  <c:v>33.401000000000003</c:v>
                </c:pt>
                <c:pt idx="48">
                  <c:v>28.708400000000001</c:v>
                </c:pt>
                <c:pt idx="49">
                  <c:v>32.6143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446-4359-8317-4727EF86B2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2835631"/>
        <c:axId val="1162859151"/>
      </c:scatterChart>
      <c:valAx>
        <c:axId val="11628356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162859151"/>
        <c:crosses val="autoZero"/>
        <c:crossBetween val="midCat"/>
      </c:valAx>
      <c:valAx>
        <c:axId val="1162859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162835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'Coorelations 05_Symantic_prompt'!$D$129</c:f>
          <c:strCache>
            <c:ptCount val="1"/>
            <c:pt idx="0">
              <c:v>Correlation syntetic analysis using python code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'Coorelations 05_Symantic_prompt'!$E$130</c:f>
              <c:strCache>
                <c:ptCount val="1"/>
                <c:pt idx="0">
                  <c:v>0.0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'Coorelations 05_Symantic_prompt'!$D$131:$D$161</c:f>
              <c:strCache>
                <c:ptCount val="31"/>
                <c:pt idx="0">
                  <c:v>CLD001/CLD002</c:v>
                </c:pt>
                <c:pt idx="1">
                  <c:v>CLD002/CLD003</c:v>
                </c:pt>
                <c:pt idx="2">
                  <c:v>CLD003/CLD001</c:v>
                </c:pt>
                <c:pt idx="4">
                  <c:v>CLM001/CLM002</c:v>
                </c:pt>
                <c:pt idx="5">
                  <c:v>CLM002/CLM003</c:v>
                </c:pt>
                <c:pt idx="6">
                  <c:v>CLM003/CLM001</c:v>
                </c:pt>
                <c:pt idx="8">
                  <c:v>DPM001/DPM002</c:v>
                </c:pt>
                <c:pt idx="9">
                  <c:v>DPM002/DPM003</c:v>
                </c:pt>
                <c:pt idx="10">
                  <c:v>DPM003/DPM001</c:v>
                </c:pt>
                <c:pt idx="12">
                  <c:v>DPS001/DPS002</c:v>
                </c:pt>
                <c:pt idx="13">
                  <c:v>DPS002/DPS003</c:v>
                </c:pt>
                <c:pt idx="14">
                  <c:v>DPS003/DPS001</c:v>
                </c:pt>
                <c:pt idx="16">
                  <c:v>GBN001/GBN002</c:v>
                </c:pt>
                <c:pt idx="17">
                  <c:v>GBN002/GBN003</c:v>
                </c:pt>
                <c:pt idx="18">
                  <c:v>GBN003/GBN001</c:v>
                </c:pt>
                <c:pt idx="20">
                  <c:v>GBT001/GBT002</c:v>
                </c:pt>
                <c:pt idx="21">
                  <c:v>GBT002/GBT003</c:v>
                </c:pt>
                <c:pt idx="22">
                  <c:v>GBT003/GBT001</c:v>
                </c:pt>
                <c:pt idx="24">
                  <c:v>GPM001/GPM002</c:v>
                </c:pt>
                <c:pt idx="25">
                  <c:v>GPM002/GPM003</c:v>
                </c:pt>
                <c:pt idx="26">
                  <c:v>GPM003/GPM001</c:v>
                </c:pt>
                <c:pt idx="28">
                  <c:v>GPN001/GPN002</c:v>
                </c:pt>
                <c:pt idx="29">
                  <c:v>GPN002/GPN003</c:v>
                </c:pt>
                <c:pt idx="30">
                  <c:v>GPN003/GPN001</c:v>
                </c:pt>
              </c:strCache>
            </c:strRef>
          </c:cat>
          <c:val>
            <c:numRef>
              <c:f>'Coorelations 05_Symantic_prompt'!$E$131:$E$161</c:f>
              <c:numCache>
                <c:formatCode>General</c:formatCode>
                <c:ptCount val="31"/>
                <c:pt idx="0">
                  <c:v>0.95259563539102021</c:v>
                </c:pt>
                <c:pt idx="1">
                  <c:v>0.91010922733209798</c:v>
                </c:pt>
                <c:pt idx="2">
                  <c:v>0.90987904964790867</c:v>
                </c:pt>
                <c:pt idx="4">
                  <c:v>0.96991971168858548</c:v>
                </c:pt>
                <c:pt idx="5">
                  <c:v>0.99526362919604872</c:v>
                </c:pt>
                <c:pt idx="6">
                  <c:v>0.96964912557613547</c:v>
                </c:pt>
                <c:pt idx="8">
                  <c:v>0.42232696199026459</c:v>
                </c:pt>
                <c:pt idx="9">
                  <c:v>0.23867227187207724</c:v>
                </c:pt>
                <c:pt idx="10">
                  <c:v>0.24895983536719121</c:v>
                </c:pt>
                <c:pt idx="12">
                  <c:v>0.80484529196849131</c:v>
                </c:pt>
                <c:pt idx="13">
                  <c:v>0.85332257444565029</c:v>
                </c:pt>
                <c:pt idx="14">
                  <c:v>0.84262236647469602</c:v>
                </c:pt>
                <c:pt idx="20">
                  <c:v>0.96342211995452498</c:v>
                </c:pt>
                <c:pt idx="21">
                  <c:v>0.95952133307705512</c:v>
                </c:pt>
                <c:pt idx="22">
                  <c:v>0.93809881105680004</c:v>
                </c:pt>
                <c:pt idx="24">
                  <c:v>0.75842072514204451</c:v>
                </c:pt>
                <c:pt idx="25">
                  <c:v>0.70170501591903478</c:v>
                </c:pt>
                <c:pt idx="26">
                  <c:v>0.63976458729878916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89-4174-AE1C-0AA016157265}"/>
            </c:ext>
          </c:extLst>
        </c:ser>
        <c:ser>
          <c:idx val="1"/>
          <c:order val="1"/>
          <c:tx>
            <c:strRef>
              <c:f>'Coorelations 05_Symantic_prompt'!$F$130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'Coorelations 05_Symantic_prompt'!$D$131:$D$161</c:f>
              <c:strCache>
                <c:ptCount val="31"/>
                <c:pt idx="0">
                  <c:v>CLD001/CLD002</c:v>
                </c:pt>
                <c:pt idx="1">
                  <c:v>CLD002/CLD003</c:v>
                </c:pt>
                <c:pt idx="2">
                  <c:v>CLD003/CLD001</c:v>
                </c:pt>
                <c:pt idx="4">
                  <c:v>CLM001/CLM002</c:v>
                </c:pt>
                <c:pt idx="5">
                  <c:v>CLM002/CLM003</c:v>
                </c:pt>
                <c:pt idx="6">
                  <c:v>CLM003/CLM001</c:v>
                </c:pt>
                <c:pt idx="8">
                  <c:v>DPM001/DPM002</c:v>
                </c:pt>
                <c:pt idx="9">
                  <c:v>DPM002/DPM003</c:v>
                </c:pt>
                <c:pt idx="10">
                  <c:v>DPM003/DPM001</c:v>
                </c:pt>
                <c:pt idx="12">
                  <c:v>DPS001/DPS002</c:v>
                </c:pt>
                <c:pt idx="13">
                  <c:v>DPS002/DPS003</c:v>
                </c:pt>
                <c:pt idx="14">
                  <c:v>DPS003/DPS001</c:v>
                </c:pt>
                <c:pt idx="16">
                  <c:v>GBN001/GBN002</c:v>
                </c:pt>
                <c:pt idx="17">
                  <c:v>GBN002/GBN003</c:v>
                </c:pt>
                <c:pt idx="18">
                  <c:v>GBN003/GBN001</c:v>
                </c:pt>
                <c:pt idx="20">
                  <c:v>GBT001/GBT002</c:v>
                </c:pt>
                <c:pt idx="21">
                  <c:v>GBT002/GBT003</c:v>
                </c:pt>
                <c:pt idx="22">
                  <c:v>GBT003/GBT001</c:v>
                </c:pt>
                <c:pt idx="24">
                  <c:v>GPM001/GPM002</c:v>
                </c:pt>
                <c:pt idx="25">
                  <c:v>GPM002/GPM003</c:v>
                </c:pt>
                <c:pt idx="26">
                  <c:v>GPM003/GPM001</c:v>
                </c:pt>
                <c:pt idx="28">
                  <c:v>GPN001/GPN002</c:v>
                </c:pt>
                <c:pt idx="29">
                  <c:v>GPN002/GPN003</c:v>
                </c:pt>
                <c:pt idx="30">
                  <c:v>GPN003/GPN001</c:v>
                </c:pt>
              </c:strCache>
            </c:strRef>
          </c:cat>
          <c:val>
            <c:numRef>
              <c:f>'Coorelations 05_Symantic_prompt'!$F$131:$F$161</c:f>
              <c:numCache>
                <c:formatCode>General</c:formatCode>
                <c:ptCount val="31"/>
                <c:pt idx="0">
                  <c:v>0.81631510280314756</c:v>
                </c:pt>
                <c:pt idx="1">
                  <c:v>0.83442854592996074</c:v>
                </c:pt>
                <c:pt idx="2">
                  <c:v>0.89893850005791465</c:v>
                </c:pt>
                <c:pt idx="4">
                  <c:v>0.79597366701732175</c:v>
                </c:pt>
                <c:pt idx="5">
                  <c:v>0.80617399064037898</c:v>
                </c:pt>
                <c:pt idx="6">
                  <c:v>0.84561231654583102</c:v>
                </c:pt>
                <c:pt idx="8">
                  <c:v>0.49124301226946004</c:v>
                </c:pt>
                <c:pt idx="9">
                  <c:v>0.37946360304003263</c:v>
                </c:pt>
                <c:pt idx="10">
                  <c:v>0.47212724914598653</c:v>
                </c:pt>
                <c:pt idx="12">
                  <c:v>0.87690117704599779</c:v>
                </c:pt>
                <c:pt idx="13">
                  <c:v>0.82999511525633407</c:v>
                </c:pt>
                <c:pt idx="14">
                  <c:v>0.77986552487647731</c:v>
                </c:pt>
                <c:pt idx="20">
                  <c:v>0.943710531006966</c:v>
                </c:pt>
                <c:pt idx="21">
                  <c:v>0.94770975049247996</c:v>
                </c:pt>
                <c:pt idx="22">
                  <c:v>0.93122660437937299</c:v>
                </c:pt>
                <c:pt idx="24">
                  <c:v>0.55049246293125997</c:v>
                </c:pt>
                <c:pt idx="25">
                  <c:v>0.63296599675209586</c:v>
                </c:pt>
                <c:pt idx="26">
                  <c:v>0.62468722424294598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89-4174-AE1C-0AA016157265}"/>
            </c:ext>
          </c:extLst>
        </c:ser>
        <c:ser>
          <c:idx val="2"/>
          <c:order val="2"/>
          <c:tx>
            <c:strRef>
              <c:f>'Coorelations 05_Symantic_prompt'!$G$130</c:f>
              <c:strCache>
                <c:ptCount val="1"/>
                <c:pt idx="0">
                  <c:v>1.00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'Coorelations 05_Symantic_prompt'!$D$131:$D$161</c:f>
              <c:strCache>
                <c:ptCount val="31"/>
                <c:pt idx="0">
                  <c:v>CLD001/CLD002</c:v>
                </c:pt>
                <c:pt idx="1">
                  <c:v>CLD002/CLD003</c:v>
                </c:pt>
                <c:pt idx="2">
                  <c:v>CLD003/CLD001</c:v>
                </c:pt>
                <c:pt idx="4">
                  <c:v>CLM001/CLM002</c:v>
                </c:pt>
                <c:pt idx="5">
                  <c:v>CLM002/CLM003</c:v>
                </c:pt>
                <c:pt idx="6">
                  <c:v>CLM003/CLM001</c:v>
                </c:pt>
                <c:pt idx="8">
                  <c:v>DPM001/DPM002</c:v>
                </c:pt>
                <c:pt idx="9">
                  <c:v>DPM002/DPM003</c:v>
                </c:pt>
                <c:pt idx="10">
                  <c:v>DPM003/DPM001</c:v>
                </c:pt>
                <c:pt idx="12">
                  <c:v>DPS001/DPS002</c:v>
                </c:pt>
                <c:pt idx="13">
                  <c:v>DPS002/DPS003</c:v>
                </c:pt>
                <c:pt idx="14">
                  <c:v>DPS003/DPS001</c:v>
                </c:pt>
                <c:pt idx="16">
                  <c:v>GBN001/GBN002</c:v>
                </c:pt>
                <c:pt idx="17">
                  <c:v>GBN002/GBN003</c:v>
                </c:pt>
                <c:pt idx="18">
                  <c:v>GBN003/GBN001</c:v>
                </c:pt>
                <c:pt idx="20">
                  <c:v>GBT001/GBT002</c:v>
                </c:pt>
                <c:pt idx="21">
                  <c:v>GBT002/GBT003</c:v>
                </c:pt>
                <c:pt idx="22">
                  <c:v>GBT003/GBT001</c:v>
                </c:pt>
                <c:pt idx="24">
                  <c:v>GPM001/GPM002</c:v>
                </c:pt>
                <c:pt idx="25">
                  <c:v>GPM002/GPM003</c:v>
                </c:pt>
                <c:pt idx="26">
                  <c:v>GPM003/GPM001</c:v>
                </c:pt>
                <c:pt idx="28">
                  <c:v>GPN001/GPN002</c:v>
                </c:pt>
                <c:pt idx="29">
                  <c:v>GPN002/GPN003</c:v>
                </c:pt>
                <c:pt idx="30">
                  <c:v>GPN003/GPN001</c:v>
                </c:pt>
              </c:strCache>
            </c:strRef>
          </c:cat>
          <c:val>
            <c:numRef>
              <c:f>'Coorelations 05_Symantic_prompt'!$G$131:$G$161</c:f>
              <c:numCache>
                <c:formatCode>General</c:formatCode>
                <c:ptCount val="31"/>
                <c:pt idx="0">
                  <c:v>0.84902871713564321</c:v>
                </c:pt>
                <c:pt idx="1">
                  <c:v>0.83977336991160645</c:v>
                </c:pt>
                <c:pt idx="2">
                  <c:v>0.82279546394534719</c:v>
                </c:pt>
                <c:pt idx="4">
                  <c:v>0.76566111901206646</c:v>
                </c:pt>
                <c:pt idx="5">
                  <c:v>0.79185270724111245</c:v>
                </c:pt>
                <c:pt idx="6">
                  <c:v>0.7555454264033985</c:v>
                </c:pt>
                <c:pt idx="8">
                  <c:v>0.36602571050709054</c:v>
                </c:pt>
                <c:pt idx="9">
                  <c:v>0.18837016733254724</c:v>
                </c:pt>
                <c:pt idx="10">
                  <c:v>0.26009713903411119</c:v>
                </c:pt>
                <c:pt idx="12">
                  <c:v>0.77467262458491171</c:v>
                </c:pt>
                <c:pt idx="13">
                  <c:v>0.7871492140470735</c:v>
                </c:pt>
                <c:pt idx="14">
                  <c:v>0.84612462107140374</c:v>
                </c:pt>
                <c:pt idx="20">
                  <c:v>0.83268378510251717</c:v>
                </c:pt>
                <c:pt idx="21">
                  <c:v>0.89063274197428099</c:v>
                </c:pt>
                <c:pt idx="22">
                  <c:v>0.90284866708457778</c:v>
                </c:pt>
                <c:pt idx="24">
                  <c:v>0.44655711152121591</c:v>
                </c:pt>
                <c:pt idx="25">
                  <c:v>0.35533496803003695</c:v>
                </c:pt>
                <c:pt idx="26">
                  <c:v>0.43935914910698526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89-4174-AE1C-0AA0161572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867791"/>
        <c:axId val="1162889871"/>
      </c:lineChart>
      <c:catAx>
        <c:axId val="1162867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162889871"/>
        <c:crosses val="autoZero"/>
        <c:auto val="1"/>
        <c:lblAlgn val="ctr"/>
        <c:lblOffset val="100"/>
        <c:noMultiLvlLbl val="0"/>
      </c:catAx>
      <c:valAx>
        <c:axId val="116288987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162867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Correlation syntatic analysis using python code for SP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'Coorelations 05_Symantic_prompt'!$L$165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'Coorelations 05_Symantic_prompt'!$K$166:$K$169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'Coorelations 05_Symantic_prompt'!$L$166:$L$169</c:f>
              <c:numCache>
                <c:formatCode>0.00</c:formatCode>
                <c:ptCount val="4"/>
                <c:pt idx="0">
                  <c:v>0.94881007206692758</c:v>
                </c:pt>
                <c:pt idx="1">
                  <c:v>0.90999413849000332</c:v>
                </c:pt>
                <c:pt idx="2">
                  <c:v>0.84797247046017321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BC-479C-8753-01AC242F3409}"/>
            </c:ext>
          </c:extLst>
        </c:ser>
        <c:ser>
          <c:idx val="1"/>
          <c:order val="1"/>
          <c:tx>
            <c:strRef>
              <c:f>'Coorelations 05_Symantic_prompt'!$M$165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'Coorelations 05_Symantic_prompt'!$K$166:$K$169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'Coorelations 05_Symantic_prompt'!$M$166:$M$169</c:f>
              <c:numCache>
                <c:formatCode>0.00</c:formatCode>
                <c:ptCount val="4"/>
                <c:pt idx="0">
                  <c:v>0.93946817743592648</c:v>
                </c:pt>
                <c:pt idx="1">
                  <c:v>0.86668352299393769</c:v>
                </c:pt>
                <c:pt idx="2">
                  <c:v>0.80493032006640575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BC-479C-8753-01AC242F3409}"/>
            </c:ext>
          </c:extLst>
        </c:ser>
        <c:ser>
          <c:idx val="2"/>
          <c:order val="2"/>
          <c:tx>
            <c:strRef>
              <c:f>'Coorelations 05_Symantic_prompt'!$N$165</c:f>
              <c:strCache>
                <c:ptCount val="1"/>
                <c:pt idx="0">
                  <c:v>1.00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'Coorelations 05_Symantic_prompt'!$K$166:$K$169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'Coorelations 05_Symantic_prompt'!$N$166:$N$169</c:f>
              <c:numCache>
                <c:formatCode>0.00</c:formatCode>
                <c:ptCount val="4"/>
                <c:pt idx="0">
                  <c:v>0.89674070452942933</c:v>
                </c:pt>
                <c:pt idx="1">
                  <c:v>0.83128441692847677</c:v>
                </c:pt>
                <c:pt idx="2">
                  <c:v>0.81663691755923862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BC-479C-8753-01AC242F34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62894191"/>
        <c:axId val="1162895631"/>
      </c:barChart>
      <c:catAx>
        <c:axId val="1162894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162895631"/>
        <c:crosses val="autoZero"/>
        <c:auto val="1"/>
        <c:lblAlgn val="ctr"/>
        <c:lblOffset val="100"/>
        <c:noMultiLvlLbl val="0"/>
      </c:catAx>
      <c:valAx>
        <c:axId val="1162895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162894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'Coorelations 05_Symantic_prompt'!$K$178</c:f>
          <c:strCache>
            <c:ptCount val="1"/>
            <c:pt idx="0">
              <c:v>Correlation of SP python Syntatic Scoree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'Coorelations 05_Symantic_prompt'!$J$174</c:f>
              <c:strCache>
                <c:ptCount val="1"/>
                <c:pt idx="0">
                  <c:v>Overall (SP)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'Coorelations 05_Symantic_prompt'!$L$165:$N$165</c:f>
              <c:strCache>
                <c:ptCount val="3"/>
                <c:pt idx="0">
                  <c:v>0.0</c:v>
                </c:pt>
                <c:pt idx="1">
                  <c:v>0.5</c:v>
                </c:pt>
                <c:pt idx="2">
                  <c:v>1.00</c:v>
                </c:pt>
              </c:strCache>
            </c:strRef>
          </c:cat>
          <c:val>
            <c:numRef>
              <c:f>'Coorelations 05_Symantic_prompt'!$L$174:$N$174</c:f>
              <c:numCache>
                <c:formatCode>0.00</c:formatCode>
                <c:ptCount val="3"/>
                <c:pt idx="0">
                  <c:v>0.902258893672368</c:v>
                </c:pt>
                <c:pt idx="1">
                  <c:v>0.87036067349875668</c:v>
                </c:pt>
                <c:pt idx="2">
                  <c:v>0.84822067967238157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5E-40A3-A463-7D7446EA9131}"/>
            </c:ext>
          </c:extLst>
        </c:ser>
        <c:ser>
          <c:idx val="1"/>
          <c:order val="1"/>
          <c:tx>
            <c:strRef>
              <c:f>'Coorelations 05_Symantic_prompt'!$J$175</c:f>
              <c:strCache>
                <c:ptCount val="1"/>
                <c:pt idx="0">
                  <c:v>Overall (MP)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'Coorelations 05_Symantic_prompt'!$L$165:$N$165</c:f>
              <c:strCache>
                <c:ptCount val="3"/>
                <c:pt idx="0">
                  <c:v>0.0</c:v>
                </c:pt>
                <c:pt idx="1">
                  <c:v>0.5</c:v>
                </c:pt>
                <c:pt idx="2">
                  <c:v>1.00</c:v>
                </c:pt>
              </c:strCache>
            </c:strRef>
          </c:cat>
          <c:val>
            <c:numRef>
              <c:f>'Coorelations 05_Symantic_prompt'!$L$175:$N$175</c:f>
              <c:numCache>
                <c:formatCode>0.00</c:formatCode>
                <c:ptCount val="3"/>
                <c:pt idx="0">
                  <c:v>0.63233574420487948</c:v>
                </c:pt>
                <c:pt idx="1">
                  <c:v>0.62683839672787844</c:v>
                </c:pt>
                <c:pt idx="2">
                  <c:v>0.4650932595246986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5E-40A3-A463-7D7446EA91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62884111"/>
        <c:axId val="1162880751"/>
      </c:barChart>
      <c:catAx>
        <c:axId val="1162884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162880751"/>
        <c:crosses val="autoZero"/>
        <c:auto val="1"/>
        <c:lblAlgn val="ctr"/>
        <c:lblOffset val="100"/>
        <c:noMultiLvlLbl val="0"/>
      </c:catAx>
      <c:valAx>
        <c:axId val="1162880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16288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Correlation of SP and Mp python Syntatic Scoree</a:t>
            </a:r>
          </a:p>
        </c:rich>
      </c:tx>
      <c:layout>
        <c:manualLayout>
          <c:xMode val="edge"/>
          <c:yMode val="edge"/>
          <c:x val="0.10971978816215318"/>
          <c:y val="4.83233325596526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Sp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'Coorelations 05_Symantic_prompt'!$N$189:$N$196</c:f>
              <c:strCache>
                <c:ptCount val="8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  <c:pt idx="4">
                  <c:v>CLM</c:v>
                </c:pt>
                <c:pt idx="5">
                  <c:v>GPM</c:v>
                </c:pt>
                <c:pt idx="6">
                  <c:v>DPM</c:v>
                </c:pt>
                <c:pt idx="7">
                  <c:v>GPN</c:v>
                </c:pt>
              </c:strCache>
            </c:strRef>
          </c:cat>
          <c:val>
            <c:numRef>
              <c:f>'Coorelations 05_Symantic_prompt'!$O$189:$O$196</c:f>
              <c:numCache>
                <c:formatCode>0.00</c:formatCode>
                <c:ptCount val="8"/>
                <c:pt idx="0">
                  <c:v>0.92833965134409446</c:v>
                </c:pt>
                <c:pt idx="1">
                  <c:v>0.86932069280413915</c:v>
                </c:pt>
                <c:pt idx="2">
                  <c:v>0.82317990269527253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DF-43E2-B5E3-B26CE28B538F}"/>
            </c:ext>
          </c:extLst>
        </c:ser>
        <c:ser>
          <c:idx val="1"/>
          <c:order val="1"/>
          <c:tx>
            <c:v>Mp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'Coorelations 05_Symantic_prompt'!$N$189:$N$196</c:f>
              <c:strCache>
                <c:ptCount val="8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  <c:pt idx="4">
                  <c:v>CLM</c:v>
                </c:pt>
                <c:pt idx="5">
                  <c:v>GPM</c:v>
                </c:pt>
                <c:pt idx="6">
                  <c:v>DPM</c:v>
                </c:pt>
                <c:pt idx="7">
                  <c:v>GPN</c:v>
                </c:pt>
              </c:strCache>
            </c:strRef>
          </c:cat>
          <c:val>
            <c:numRef>
              <c:f>'Coorelations 05_Symantic_prompt'!$P$189:$P$196</c:f>
              <c:numCache>
                <c:formatCode>General</c:formatCode>
                <c:ptCount val="8"/>
                <c:pt idx="4" formatCode="0.00">
                  <c:v>0.8606828659338176</c:v>
                </c:pt>
                <c:pt idx="5" formatCode="0.00">
                  <c:v>0.56563615689164792</c:v>
                </c:pt>
                <c:pt idx="6" formatCode="0.00">
                  <c:v>0.297948377631991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DF-43E2-B5E3-B26CE28B53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60589087"/>
        <c:axId val="960579007"/>
      </c:barChart>
      <c:catAx>
        <c:axId val="960589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960579007"/>
        <c:crosses val="autoZero"/>
        <c:auto val="1"/>
        <c:lblAlgn val="ctr"/>
        <c:lblOffset val="100"/>
        <c:noMultiLvlLbl val="0"/>
      </c:catAx>
      <c:valAx>
        <c:axId val="960579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960589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Correlation syntatic analysis using python code for MP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'Coorelations 05_Symantic_prompt'!$L$165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'Coorelations 05_Symantic_prompt'!$K$170:$K$173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'Coorelations 05_Symantic_prompt'!$L$170:$L$173</c:f>
              <c:numCache>
                <c:formatCode>0.00</c:formatCode>
                <c:ptCount val="4"/>
                <c:pt idx="0">
                  <c:v>0.98245637738609215</c:v>
                </c:pt>
                <c:pt idx="1">
                  <c:v>0.24381605361963421</c:v>
                </c:pt>
                <c:pt idx="2">
                  <c:v>0.67073480160891197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94-493F-B1E4-06D67FDA0F15}"/>
            </c:ext>
          </c:extLst>
        </c:ser>
        <c:ser>
          <c:idx val="1"/>
          <c:order val="1"/>
          <c:tx>
            <c:strRef>
              <c:f>'Coorelations 05_Symantic_prompt'!$M$165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'Coorelations 05_Symantic_prompt'!$K$170:$K$173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'Coorelations 05_Symantic_prompt'!$M$170:$M$173</c:f>
              <c:numCache>
                <c:formatCode>0.00</c:formatCode>
                <c:ptCount val="4"/>
                <c:pt idx="0">
                  <c:v>0.825893153593105</c:v>
                </c:pt>
                <c:pt idx="1">
                  <c:v>0.42579542609300958</c:v>
                </c:pt>
                <c:pt idx="2">
                  <c:v>0.62882661049752087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94-493F-B1E4-06D67FDA0F15}"/>
            </c:ext>
          </c:extLst>
        </c:ser>
        <c:ser>
          <c:idx val="2"/>
          <c:order val="2"/>
          <c:tx>
            <c:strRef>
              <c:f>'Coorelations 05_Symantic_prompt'!$N$165</c:f>
              <c:strCache>
                <c:ptCount val="1"/>
                <c:pt idx="0">
                  <c:v>1.00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'Coorelations 05_Symantic_prompt'!$K$170:$K$173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'Coorelations 05_Symantic_prompt'!$N$170:$N$173</c:f>
              <c:numCache>
                <c:formatCode>0.00</c:formatCode>
                <c:ptCount val="4"/>
                <c:pt idx="0">
                  <c:v>0.77369906682225542</c:v>
                </c:pt>
                <c:pt idx="1">
                  <c:v>0.22423365318332922</c:v>
                </c:pt>
                <c:pt idx="2">
                  <c:v>0.3973470585685111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94-493F-B1E4-06D67FDA0F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62894191"/>
        <c:axId val="1162895631"/>
      </c:barChart>
      <c:catAx>
        <c:axId val="1162894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162895631"/>
        <c:crosses val="autoZero"/>
        <c:auto val="1"/>
        <c:lblAlgn val="ctr"/>
        <c:lblOffset val="100"/>
        <c:noMultiLvlLbl val="0"/>
      </c:catAx>
      <c:valAx>
        <c:axId val="1162895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162894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'05_Symantic_prompt_and_code_cor'!$F$303:$I$303</c:f>
          <c:strCache>
            <c:ptCount val="4"/>
            <c:pt idx="0">
              <c:v>Huginface Prompt/plantuml code Similarity</c:v>
            </c:pt>
            <c:pt idx="3">
              <c:v>Huginface Prompt/plantuml code Match rate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'05_Symantic_prompt_and_code_cor'!$F$304</c:f>
              <c:strCache>
                <c:ptCount val="1"/>
                <c:pt idx="0">
                  <c:v>0.0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'05_Symantic_prompt_and_code_cor'!$C$305:$C$335</c:f>
              <c:strCache>
                <c:ptCount val="31"/>
                <c:pt idx="0">
                  <c:v>GBT001</c:v>
                </c:pt>
                <c:pt idx="1">
                  <c:v>GBT002</c:v>
                </c:pt>
                <c:pt idx="2">
                  <c:v>GBT003</c:v>
                </c:pt>
                <c:pt idx="4">
                  <c:v>CLD001</c:v>
                </c:pt>
                <c:pt idx="5">
                  <c:v>CLD002</c:v>
                </c:pt>
                <c:pt idx="6">
                  <c:v>CLD003</c:v>
                </c:pt>
                <c:pt idx="8">
                  <c:v>DPS001</c:v>
                </c:pt>
                <c:pt idx="9">
                  <c:v>DPS002</c:v>
                </c:pt>
                <c:pt idx="10">
                  <c:v>DPS003</c:v>
                </c:pt>
                <c:pt idx="12">
                  <c:v>GBN001</c:v>
                </c:pt>
                <c:pt idx="13">
                  <c:v>GBN002</c:v>
                </c:pt>
                <c:pt idx="14">
                  <c:v>GBN003</c:v>
                </c:pt>
                <c:pt idx="16">
                  <c:v>CLM001</c:v>
                </c:pt>
                <c:pt idx="17">
                  <c:v>CLM002</c:v>
                </c:pt>
                <c:pt idx="18">
                  <c:v>CLM003</c:v>
                </c:pt>
                <c:pt idx="20">
                  <c:v>DPM001</c:v>
                </c:pt>
                <c:pt idx="21">
                  <c:v>DPM002</c:v>
                </c:pt>
                <c:pt idx="22">
                  <c:v>DPM003</c:v>
                </c:pt>
                <c:pt idx="24">
                  <c:v>GPM001</c:v>
                </c:pt>
                <c:pt idx="25">
                  <c:v>GPM002</c:v>
                </c:pt>
                <c:pt idx="26">
                  <c:v>GPM003</c:v>
                </c:pt>
                <c:pt idx="28">
                  <c:v>GPN001</c:v>
                </c:pt>
                <c:pt idx="29">
                  <c:v>GPN002</c:v>
                </c:pt>
                <c:pt idx="30">
                  <c:v>GPN003</c:v>
                </c:pt>
              </c:strCache>
            </c:strRef>
          </c:cat>
          <c:val>
            <c:numRef>
              <c:f>'05_Symantic_prompt_and_code_cor'!$F$305:$F$335</c:f>
              <c:numCache>
                <c:formatCode>0.00</c:formatCode>
                <c:ptCount val="31"/>
                <c:pt idx="0">
                  <c:v>0.57742199999999988</c:v>
                </c:pt>
                <c:pt idx="1">
                  <c:v>0.57763599999999993</c:v>
                </c:pt>
                <c:pt idx="2">
                  <c:v>0.57565</c:v>
                </c:pt>
                <c:pt idx="4">
                  <c:v>0.52524000000000015</c:v>
                </c:pt>
                <c:pt idx="5">
                  <c:v>0.52485800000000005</c:v>
                </c:pt>
                <c:pt idx="6">
                  <c:v>0.52373800000000015</c:v>
                </c:pt>
                <c:pt idx="8">
                  <c:v>0.53917999999999999</c:v>
                </c:pt>
                <c:pt idx="9">
                  <c:v>0.56321800000000022</c:v>
                </c:pt>
                <c:pt idx="10">
                  <c:v>0.55657200000000007</c:v>
                </c:pt>
                <c:pt idx="12">
                  <c:v>0.44279600000000002</c:v>
                </c:pt>
                <c:pt idx="13">
                  <c:v>0.467472</c:v>
                </c:pt>
                <c:pt idx="14">
                  <c:v>0.41270800000000007</c:v>
                </c:pt>
                <c:pt idx="16">
                  <c:v>0.52595799999999993</c:v>
                </c:pt>
                <c:pt idx="17">
                  <c:v>0.5202659999999999</c:v>
                </c:pt>
                <c:pt idx="18">
                  <c:v>0.52218999999999982</c:v>
                </c:pt>
                <c:pt idx="20">
                  <c:v>0.52033600000000002</c:v>
                </c:pt>
                <c:pt idx="21">
                  <c:v>0.52900799999999992</c:v>
                </c:pt>
                <c:pt idx="22">
                  <c:v>0.52107400000000004</c:v>
                </c:pt>
                <c:pt idx="24">
                  <c:v>0.52887799999999996</c:v>
                </c:pt>
                <c:pt idx="25">
                  <c:v>0.52302999999999988</c:v>
                </c:pt>
                <c:pt idx="26">
                  <c:v>0.52612199999999998</c:v>
                </c:pt>
                <c:pt idx="28">
                  <c:v>0.53529799999999994</c:v>
                </c:pt>
                <c:pt idx="29">
                  <c:v>0.54387200000000036</c:v>
                </c:pt>
                <c:pt idx="30">
                  <c:v>0.55059999999999998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D3-4B6E-942E-D603B65BB030}"/>
            </c:ext>
          </c:extLst>
        </c:ser>
        <c:ser>
          <c:idx val="1"/>
          <c:order val="1"/>
          <c:tx>
            <c:strRef>
              <c:f>'05_Symantic_prompt_and_code_cor'!$G$304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'05_Symantic_prompt_and_code_cor'!$G$305:$G$335</c:f>
              <c:numCache>
                <c:formatCode>0.00</c:formatCode>
                <c:ptCount val="31"/>
                <c:pt idx="0">
                  <c:v>0.57538199999999995</c:v>
                </c:pt>
                <c:pt idx="1">
                  <c:v>0.57825599999999988</c:v>
                </c:pt>
                <c:pt idx="2">
                  <c:v>0.56909599999999994</c:v>
                </c:pt>
                <c:pt idx="4">
                  <c:v>0.52072199999999991</c:v>
                </c:pt>
                <c:pt idx="5">
                  <c:v>0.52284200000000003</c:v>
                </c:pt>
                <c:pt idx="6">
                  <c:v>0.52792799999999984</c:v>
                </c:pt>
                <c:pt idx="8">
                  <c:v>0.56332999999999989</c:v>
                </c:pt>
                <c:pt idx="9">
                  <c:v>0.55910000000000015</c:v>
                </c:pt>
                <c:pt idx="10">
                  <c:v>0.5430799999999999</c:v>
                </c:pt>
                <c:pt idx="12">
                  <c:v>0.44279600000000002</c:v>
                </c:pt>
                <c:pt idx="13">
                  <c:v>0.467472</c:v>
                </c:pt>
                <c:pt idx="14">
                  <c:v>0.41270800000000007</c:v>
                </c:pt>
                <c:pt idx="16">
                  <c:v>0.52577399999999985</c:v>
                </c:pt>
                <c:pt idx="17">
                  <c:v>0.52583000000000013</c:v>
                </c:pt>
                <c:pt idx="18">
                  <c:v>0.52733999999999992</c:v>
                </c:pt>
                <c:pt idx="20">
                  <c:v>0.52833400000000008</c:v>
                </c:pt>
                <c:pt idx="21">
                  <c:v>0.52967399999999987</c:v>
                </c:pt>
                <c:pt idx="22">
                  <c:v>0.5268719999999999</c:v>
                </c:pt>
                <c:pt idx="24">
                  <c:v>0.54017400000000004</c:v>
                </c:pt>
                <c:pt idx="25">
                  <c:v>0.52847200000000016</c:v>
                </c:pt>
                <c:pt idx="26">
                  <c:v>0.54201600000000016</c:v>
                </c:pt>
                <c:pt idx="28">
                  <c:v>0.53529799999999994</c:v>
                </c:pt>
                <c:pt idx="29">
                  <c:v>0.54387200000000036</c:v>
                </c:pt>
                <c:pt idx="30">
                  <c:v>0.55059999999999998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D3-4B6E-942E-D603B65BB030}"/>
            </c:ext>
          </c:extLst>
        </c:ser>
        <c:ser>
          <c:idx val="2"/>
          <c:order val="2"/>
          <c:tx>
            <c:strRef>
              <c:f>'05_Symantic_prompt_and_code_cor'!$H$304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'05_Symantic_prompt_and_code_cor'!$H$305:$H$335</c:f>
              <c:numCache>
                <c:formatCode>0.00</c:formatCode>
                <c:ptCount val="31"/>
                <c:pt idx="0">
                  <c:v>0.56162999999999996</c:v>
                </c:pt>
                <c:pt idx="1">
                  <c:v>0.58025199999999988</c:v>
                </c:pt>
                <c:pt idx="2">
                  <c:v>0.56860200000000016</c:v>
                </c:pt>
                <c:pt idx="4">
                  <c:v>0.51935799999999999</c:v>
                </c:pt>
                <c:pt idx="5">
                  <c:v>0.52135199999999993</c:v>
                </c:pt>
                <c:pt idx="6">
                  <c:v>0.51458799999999993</c:v>
                </c:pt>
                <c:pt idx="8">
                  <c:v>0.55832800000000005</c:v>
                </c:pt>
                <c:pt idx="9">
                  <c:v>0.56540400000000002</c:v>
                </c:pt>
                <c:pt idx="10">
                  <c:v>0.56877600000000006</c:v>
                </c:pt>
                <c:pt idx="12">
                  <c:v>0.44279600000000002</c:v>
                </c:pt>
                <c:pt idx="13">
                  <c:v>0.467472</c:v>
                </c:pt>
                <c:pt idx="14">
                  <c:v>0.41270800000000007</c:v>
                </c:pt>
                <c:pt idx="16">
                  <c:v>0.53206799999999999</c:v>
                </c:pt>
                <c:pt idx="17">
                  <c:v>0.52764</c:v>
                </c:pt>
                <c:pt idx="18">
                  <c:v>0.53347000000000011</c:v>
                </c:pt>
                <c:pt idx="20">
                  <c:v>0.52498600000000006</c:v>
                </c:pt>
                <c:pt idx="21">
                  <c:v>0.53345200000000004</c:v>
                </c:pt>
                <c:pt idx="22">
                  <c:v>0.52602599999999999</c:v>
                </c:pt>
                <c:pt idx="24">
                  <c:v>0.53100999999999987</c:v>
                </c:pt>
                <c:pt idx="25">
                  <c:v>0.54281800000000013</c:v>
                </c:pt>
                <c:pt idx="26">
                  <c:v>0.51891199999999993</c:v>
                </c:pt>
                <c:pt idx="28">
                  <c:v>0.53529799999999994</c:v>
                </c:pt>
                <c:pt idx="29">
                  <c:v>0.54387200000000036</c:v>
                </c:pt>
                <c:pt idx="30">
                  <c:v>0.55059999999999998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D3-4B6E-942E-D603B65BB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3953600"/>
        <c:axId val="943941600"/>
      </c:lineChart>
      <c:catAx>
        <c:axId val="94395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943941600"/>
        <c:crosses val="autoZero"/>
        <c:auto val="1"/>
        <c:lblAlgn val="ctr"/>
        <c:lblOffset val="100"/>
        <c:noMultiLvlLbl val="0"/>
      </c:catAx>
      <c:valAx>
        <c:axId val="943941600"/>
        <c:scaling>
          <c:orientation val="minMax"/>
          <c:min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943953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'05_Symantic_prompt_and_code_cor'!$I$303:$M$303</c:f>
          <c:strCache>
            <c:ptCount val="5"/>
            <c:pt idx="0">
              <c:v>Huginface Prompt/plantuml code Match rate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'05_Symantic_prompt_and_code_cor'!$I$304</c:f>
              <c:strCache>
                <c:ptCount val="1"/>
                <c:pt idx="0">
                  <c:v>0.0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'05_Symantic_prompt_and_code_cor'!$C$305:$C$335</c:f>
              <c:strCache>
                <c:ptCount val="31"/>
                <c:pt idx="0">
                  <c:v>GBT001</c:v>
                </c:pt>
                <c:pt idx="1">
                  <c:v>GBT002</c:v>
                </c:pt>
                <c:pt idx="2">
                  <c:v>GBT003</c:v>
                </c:pt>
                <c:pt idx="4">
                  <c:v>CLD001</c:v>
                </c:pt>
                <c:pt idx="5">
                  <c:v>CLD002</c:v>
                </c:pt>
                <c:pt idx="6">
                  <c:v>CLD003</c:v>
                </c:pt>
                <c:pt idx="8">
                  <c:v>DPS001</c:v>
                </c:pt>
                <c:pt idx="9">
                  <c:v>DPS002</c:v>
                </c:pt>
                <c:pt idx="10">
                  <c:v>DPS003</c:v>
                </c:pt>
                <c:pt idx="12">
                  <c:v>GBN001</c:v>
                </c:pt>
                <c:pt idx="13">
                  <c:v>GBN002</c:v>
                </c:pt>
                <c:pt idx="14">
                  <c:v>GBN003</c:v>
                </c:pt>
                <c:pt idx="16">
                  <c:v>CLM001</c:v>
                </c:pt>
                <c:pt idx="17">
                  <c:v>CLM002</c:v>
                </c:pt>
                <c:pt idx="18">
                  <c:v>CLM003</c:v>
                </c:pt>
                <c:pt idx="20">
                  <c:v>DPM001</c:v>
                </c:pt>
                <c:pt idx="21">
                  <c:v>DPM002</c:v>
                </c:pt>
                <c:pt idx="22">
                  <c:v>DPM003</c:v>
                </c:pt>
                <c:pt idx="24">
                  <c:v>GPM001</c:v>
                </c:pt>
                <c:pt idx="25">
                  <c:v>GPM002</c:v>
                </c:pt>
                <c:pt idx="26">
                  <c:v>GPM003</c:v>
                </c:pt>
                <c:pt idx="28">
                  <c:v>GPN001</c:v>
                </c:pt>
                <c:pt idx="29">
                  <c:v>GPN002</c:v>
                </c:pt>
                <c:pt idx="30">
                  <c:v>GPN003</c:v>
                </c:pt>
              </c:strCache>
            </c:strRef>
          </c:cat>
          <c:val>
            <c:numRef>
              <c:f>'05_Symantic_prompt_and_code_cor'!$I$305:$I$335</c:f>
              <c:numCache>
                <c:formatCode>0.00</c:formatCode>
                <c:ptCount val="31"/>
                <c:pt idx="0">
                  <c:v>0.46193817999999992</c:v>
                </c:pt>
                <c:pt idx="1">
                  <c:v>0.46211163999999999</c:v>
                </c:pt>
                <c:pt idx="2">
                  <c:v>0.46051607999999994</c:v>
                </c:pt>
                <c:pt idx="4">
                  <c:v>0.41889904000000011</c:v>
                </c:pt>
                <c:pt idx="5">
                  <c:v>0.41988766000000005</c:v>
                </c:pt>
                <c:pt idx="6">
                  <c:v>0.41768121999999991</c:v>
                </c:pt>
                <c:pt idx="8">
                  <c:v>0.43134019999999995</c:v>
                </c:pt>
                <c:pt idx="9">
                  <c:v>0.45057007999999998</c:v>
                </c:pt>
                <c:pt idx="10">
                  <c:v>0.44525295999999998</c:v>
                </c:pt>
                <c:pt idx="12">
                  <c:v>0.35423651999999994</c:v>
                </c:pt>
                <c:pt idx="13">
                  <c:v>0.37397661999999998</c:v>
                </c:pt>
                <c:pt idx="14">
                  <c:v>0.32951569999999997</c:v>
                </c:pt>
                <c:pt idx="16">
                  <c:v>0.420769</c:v>
                </c:pt>
                <c:pt idx="17">
                  <c:v>0.41620959999999996</c:v>
                </c:pt>
                <c:pt idx="18">
                  <c:v>0.41775101999999997</c:v>
                </c:pt>
                <c:pt idx="20">
                  <c:v>0.37464323999999999</c:v>
                </c:pt>
                <c:pt idx="21">
                  <c:v>0.37898448000000007</c:v>
                </c:pt>
                <c:pt idx="22">
                  <c:v>0.38680759999999992</c:v>
                </c:pt>
                <c:pt idx="24">
                  <c:v>0.41978840000000012</c:v>
                </c:pt>
                <c:pt idx="25">
                  <c:v>0.41738307999999996</c:v>
                </c:pt>
                <c:pt idx="26">
                  <c:v>0.41816038</c:v>
                </c:pt>
                <c:pt idx="28">
                  <c:v>0.35270566000000003</c:v>
                </c:pt>
                <c:pt idx="29">
                  <c:v>0.36323914000000007</c:v>
                </c:pt>
                <c:pt idx="30">
                  <c:v>0.35797240000000002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F0-438D-863F-C2334481615B}"/>
            </c:ext>
          </c:extLst>
        </c:ser>
        <c:ser>
          <c:idx val="1"/>
          <c:order val="1"/>
          <c:tx>
            <c:strRef>
              <c:f>'05_Symantic_prompt_and_code_cor'!$J$304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'05_Symantic_prompt_and_code_cor'!$C$305:$C$335</c:f>
              <c:strCache>
                <c:ptCount val="31"/>
                <c:pt idx="0">
                  <c:v>GBT001</c:v>
                </c:pt>
                <c:pt idx="1">
                  <c:v>GBT002</c:v>
                </c:pt>
                <c:pt idx="2">
                  <c:v>GBT003</c:v>
                </c:pt>
                <c:pt idx="4">
                  <c:v>CLD001</c:v>
                </c:pt>
                <c:pt idx="5">
                  <c:v>CLD002</c:v>
                </c:pt>
                <c:pt idx="6">
                  <c:v>CLD003</c:v>
                </c:pt>
                <c:pt idx="8">
                  <c:v>DPS001</c:v>
                </c:pt>
                <c:pt idx="9">
                  <c:v>DPS002</c:v>
                </c:pt>
                <c:pt idx="10">
                  <c:v>DPS003</c:v>
                </c:pt>
                <c:pt idx="12">
                  <c:v>GBN001</c:v>
                </c:pt>
                <c:pt idx="13">
                  <c:v>GBN002</c:v>
                </c:pt>
                <c:pt idx="14">
                  <c:v>GBN003</c:v>
                </c:pt>
                <c:pt idx="16">
                  <c:v>CLM001</c:v>
                </c:pt>
                <c:pt idx="17">
                  <c:v>CLM002</c:v>
                </c:pt>
                <c:pt idx="18">
                  <c:v>CLM003</c:v>
                </c:pt>
                <c:pt idx="20">
                  <c:v>DPM001</c:v>
                </c:pt>
                <c:pt idx="21">
                  <c:v>DPM002</c:v>
                </c:pt>
                <c:pt idx="22">
                  <c:v>DPM003</c:v>
                </c:pt>
                <c:pt idx="24">
                  <c:v>GPM001</c:v>
                </c:pt>
                <c:pt idx="25">
                  <c:v>GPM002</c:v>
                </c:pt>
                <c:pt idx="26">
                  <c:v>GPM003</c:v>
                </c:pt>
                <c:pt idx="28">
                  <c:v>GPN001</c:v>
                </c:pt>
                <c:pt idx="29">
                  <c:v>GPN002</c:v>
                </c:pt>
                <c:pt idx="30">
                  <c:v>GPN003</c:v>
                </c:pt>
              </c:strCache>
            </c:strRef>
          </c:cat>
          <c:val>
            <c:numRef>
              <c:f>'05_Symantic_prompt_and_code_cor'!$J$305:$J$335</c:f>
              <c:numCache>
                <c:formatCode>0.00</c:formatCode>
                <c:ptCount val="31"/>
                <c:pt idx="0">
                  <c:v>0.46030789999999994</c:v>
                </c:pt>
                <c:pt idx="1">
                  <c:v>0.46260733999999992</c:v>
                </c:pt>
                <c:pt idx="2">
                  <c:v>0.45527224000000016</c:v>
                </c:pt>
                <c:pt idx="4">
                  <c:v>0.41658121999999992</c:v>
                </c:pt>
                <c:pt idx="5">
                  <c:v>0.41828024000000008</c:v>
                </c:pt>
                <c:pt idx="6">
                  <c:v>0.42234220000000006</c:v>
                </c:pt>
                <c:pt idx="8">
                  <c:v>0.45066688000000005</c:v>
                </c:pt>
                <c:pt idx="9">
                  <c:v>0.44727691999999991</c:v>
                </c:pt>
                <c:pt idx="10">
                  <c:v>0.43446102000000003</c:v>
                </c:pt>
                <c:pt idx="12">
                  <c:v>0.35423651999999994</c:v>
                </c:pt>
                <c:pt idx="13">
                  <c:v>0.37397661999999998</c:v>
                </c:pt>
                <c:pt idx="14">
                  <c:v>0.32951569999999997</c:v>
                </c:pt>
                <c:pt idx="16">
                  <c:v>0.42062020000000017</c:v>
                </c:pt>
                <c:pt idx="17">
                  <c:v>0.42066234000000002</c:v>
                </c:pt>
                <c:pt idx="18">
                  <c:v>0.42187575999999999</c:v>
                </c:pt>
                <c:pt idx="20">
                  <c:v>0.38163012000000002</c:v>
                </c:pt>
                <c:pt idx="21">
                  <c:v>0.37615928000000004</c:v>
                </c:pt>
                <c:pt idx="22">
                  <c:v>0.39332249999999996</c:v>
                </c:pt>
                <c:pt idx="24">
                  <c:v>0.42942741999999995</c:v>
                </c:pt>
                <c:pt idx="25">
                  <c:v>0.41808984000000005</c:v>
                </c:pt>
                <c:pt idx="26">
                  <c:v>0.42825485999999996</c:v>
                </c:pt>
                <c:pt idx="28">
                  <c:v>0.35270566000000003</c:v>
                </c:pt>
                <c:pt idx="29">
                  <c:v>0.36323914000000007</c:v>
                </c:pt>
                <c:pt idx="30">
                  <c:v>0.35797240000000002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F0-438D-863F-C2334481615B}"/>
            </c:ext>
          </c:extLst>
        </c:ser>
        <c:ser>
          <c:idx val="2"/>
          <c:order val="2"/>
          <c:tx>
            <c:strRef>
              <c:f>'05_Symantic_prompt_and_code_cor'!$K$304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'05_Symantic_prompt_and_code_cor'!$C$305:$C$335</c:f>
              <c:strCache>
                <c:ptCount val="31"/>
                <c:pt idx="0">
                  <c:v>GBT001</c:v>
                </c:pt>
                <c:pt idx="1">
                  <c:v>GBT002</c:v>
                </c:pt>
                <c:pt idx="2">
                  <c:v>GBT003</c:v>
                </c:pt>
                <c:pt idx="4">
                  <c:v>CLD001</c:v>
                </c:pt>
                <c:pt idx="5">
                  <c:v>CLD002</c:v>
                </c:pt>
                <c:pt idx="6">
                  <c:v>CLD003</c:v>
                </c:pt>
                <c:pt idx="8">
                  <c:v>DPS001</c:v>
                </c:pt>
                <c:pt idx="9">
                  <c:v>DPS002</c:v>
                </c:pt>
                <c:pt idx="10">
                  <c:v>DPS003</c:v>
                </c:pt>
                <c:pt idx="12">
                  <c:v>GBN001</c:v>
                </c:pt>
                <c:pt idx="13">
                  <c:v>GBN002</c:v>
                </c:pt>
                <c:pt idx="14">
                  <c:v>GBN003</c:v>
                </c:pt>
                <c:pt idx="16">
                  <c:v>CLM001</c:v>
                </c:pt>
                <c:pt idx="17">
                  <c:v>CLM002</c:v>
                </c:pt>
                <c:pt idx="18">
                  <c:v>CLM003</c:v>
                </c:pt>
                <c:pt idx="20">
                  <c:v>DPM001</c:v>
                </c:pt>
                <c:pt idx="21">
                  <c:v>DPM002</c:v>
                </c:pt>
                <c:pt idx="22">
                  <c:v>DPM003</c:v>
                </c:pt>
                <c:pt idx="24">
                  <c:v>GPM001</c:v>
                </c:pt>
                <c:pt idx="25">
                  <c:v>GPM002</c:v>
                </c:pt>
                <c:pt idx="26">
                  <c:v>GPM003</c:v>
                </c:pt>
                <c:pt idx="28">
                  <c:v>GPN001</c:v>
                </c:pt>
                <c:pt idx="29">
                  <c:v>GPN002</c:v>
                </c:pt>
                <c:pt idx="30">
                  <c:v>GPN003</c:v>
                </c:pt>
              </c:strCache>
            </c:strRef>
          </c:cat>
          <c:val>
            <c:numRef>
              <c:f>'05_Symantic_prompt_and_code_cor'!$K$305:$K$335</c:f>
              <c:numCache>
                <c:formatCode>0.00</c:formatCode>
                <c:ptCount val="31"/>
                <c:pt idx="0">
                  <c:v>0.44930456000000007</c:v>
                </c:pt>
                <c:pt idx="1">
                  <c:v>0.46420223999999988</c:v>
                </c:pt>
                <c:pt idx="2">
                  <c:v>0.45331508000000009</c:v>
                </c:pt>
                <c:pt idx="4">
                  <c:v>0.41549374000000006</c:v>
                </c:pt>
                <c:pt idx="5">
                  <c:v>0.41708937999999995</c:v>
                </c:pt>
                <c:pt idx="6">
                  <c:v>0.41167101999999994</c:v>
                </c:pt>
                <c:pt idx="8">
                  <c:v>0.44666665999999994</c:v>
                </c:pt>
                <c:pt idx="9">
                  <c:v>0.45231703999999978</c:v>
                </c:pt>
                <c:pt idx="10">
                  <c:v>0.45501789999999998</c:v>
                </c:pt>
                <c:pt idx="12">
                  <c:v>0.35423651999999994</c:v>
                </c:pt>
                <c:pt idx="13">
                  <c:v>0.37397661999999998</c:v>
                </c:pt>
                <c:pt idx="14">
                  <c:v>0.32951569999999997</c:v>
                </c:pt>
                <c:pt idx="16">
                  <c:v>0.42564852000000014</c:v>
                </c:pt>
                <c:pt idx="17">
                  <c:v>0.42211258000000002</c:v>
                </c:pt>
                <c:pt idx="18">
                  <c:v>0.42678373999999991</c:v>
                </c:pt>
                <c:pt idx="20">
                  <c:v>0.37848882000000011</c:v>
                </c:pt>
                <c:pt idx="21">
                  <c:v>0.38439994000000005</c:v>
                </c:pt>
                <c:pt idx="22">
                  <c:v>0.38119378000000004</c:v>
                </c:pt>
                <c:pt idx="24">
                  <c:v>0.41781042000000002</c:v>
                </c:pt>
                <c:pt idx="25">
                  <c:v>0.42529193999999992</c:v>
                </c:pt>
                <c:pt idx="26">
                  <c:v>0.41330857999999998</c:v>
                </c:pt>
                <c:pt idx="28">
                  <c:v>0.35270566000000003</c:v>
                </c:pt>
                <c:pt idx="29">
                  <c:v>0.36323914000000007</c:v>
                </c:pt>
                <c:pt idx="30">
                  <c:v>0.35797240000000002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F0-438D-863F-C233448161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3953600"/>
        <c:axId val="943941600"/>
      </c:lineChart>
      <c:catAx>
        <c:axId val="94395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943941600"/>
        <c:crosses val="autoZero"/>
        <c:auto val="1"/>
        <c:lblAlgn val="ctr"/>
        <c:lblOffset val="100"/>
        <c:noMultiLvlLbl val="0"/>
      </c:catAx>
      <c:valAx>
        <c:axId val="943941600"/>
        <c:scaling>
          <c:orientation val="minMax"/>
          <c:min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943953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'05_Symantic_prompt_and_code_cor'!$F$351:$J$351</c:f>
          <c:strCache>
            <c:ptCount val="5"/>
            <c:pt idx="0">
              <c:v>prompt / generated code  Huginface score</c:v>
            </c:pt>
          </c:strCache>
        </c:strRef>
      </c:tx>
      <c:layout>
        <c:manualLayout>
          <c:xMode val="edge"/>
          <c:yMode val="edge"/>
          <c:x val="0.1357693000162347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'05_Symantic_prompt_and_code_cor'!$F$362</c:f>
              <c:strCache>
                <c:ptCount val="1"/>
                <c:pt idx="0">
                  <c:v>MP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'05_Symantic_prompt_and_code_cor'!$F$338:$H$338</c:f>
              <c:strCache>
                <c:ptCount val="3"/>
                <c:pt idx="0">
                  <c:v>0.0</c:v>
                </c:pt>
                <c:pt idx="1">
                  <c:v>0.5</c:v>
                </c:pt>
                <c:pt idx="2">
                  <c:v>1</c:v>
                </c:pt>
              </c:strCache>
            </c:strRef>
          </c:cat>
          <c:val>
            <c:numRef>
              <c:f>'05_Symantic_prompt_and_code_cor'!$G$362:$I$362</c:f>
              <c:numCache>
                <c:formatCode>0.00</c:formatCode>
                <c:ptCount val="3"/>
                <c:pt idx="0">
                  <c:v>0.52888599999999997</c:v>
                </c:pt>
                <c:pt idx="1">
                  <c:v>0.53368800000000005</c:v>
                </c:pt>
                <c:pt idx="2">
                  <c:v>0.5333460000000001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6C-4FA4-BA97-66A9BC060060}"/>
            </c:ext>
          </c:extLst>
        </c:ser>
        <c:ser>
          <c:idx val="0"/>
          <c:order val="1"/>
          <c:tx>
            <c:strRef>
              <c:f>'05_Symantic_prompt_and_code_cor'!$F$361</c:f>
              <c:strCache>
                <c:ptCount val="1"/>
                <c:pt idx="0">
                  <c:v>SP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'05_Symantic_prompt_and_code_cor'!$F$338:$H$338</c:f>
              <c:strCache>
                <c:ptCount val="3"/>
                <c:pt idx="0">
                  <c:v>0.0</c:v>
                </c:pt>
                <c:pt idx="1">
                  <c:v>0.5</c:v>
                </c:pt>
                <c:pt idx="2">
                  <c:v>1</c:v>
                </c:pt>
              </c:strCache>
            </c:strRef>
          </c:cat>
          <c:val>
            <c:numRef>
              <c:f>'05_Symantic_prompt_and_code_cor'!$G$361:$I$361</c:f>
              <c:numCache>
                <c:formatCode>0.00</c:formatCode>
                <c:ptCount val="3"/>
                <c:pt idx="0">
                  <c:v>0.52387416666666675</c:v>
                </c:pt>
                <c:pt idx="1">
                  <c:v>0.52355933333333327</c:v>
                </c:pt>
                <c:pt idx="2">
                  <c:v>0.52343883333333341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6C-4FA4-BA97-66A9BC060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2666159"/>
        <c:axId val="542666639"/>
      </c:barChart>
      <c:catAx>
        <c:axId val="542666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542666639"/>
        <c:crosses val="autoZero"/>
        <c:auto val="1"/>
        <c:lblAlgn val="ctr"/>
        <c:lblOffset val="100"/>
        <c:noMultiLvlLbl val="0"/>
      </c:catAx>
      <c:valAx>
        <c:axId val="542666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542666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'05_Symantic_prompt_and_code_cor'!$K$351:$N$351</c:f>
          <c:strCache>
            <c:ptCount val="4"/>
            <c:pt idx="0">
              <c:v>prompt / generated code  Huginface  Match rate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'05_Symantic_prompt_and_code_cor'!$F$362</c:f>
              <c:strCache>
                <c:ptCount val="1"/>
                <c:pt idx="0">
                  <c:v>MP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'05_Symantic_prompt_and_code_cor'!$F$338:$H$338</c:f>
              <c:strCache>
                <c:ptCount val="3"/>
                <c:pt idx="0">
                  <c:v>0.0</c:v>
                </c:pt>
                <c:pt idx="1">
                  <c:v>0.5</c:v>
                </c:pt>
                <c:pt idx="2">
                  <c:v>1</c:v>
                </c:pt>
              </c:strCache>
            </c:strRef>
          </c:cat>
          <c:val>
            <c:numRef>
              <c:f>'05_Symantic_prompt_and_code_cor'!$K$362:$M$362</c:f>
              <c:numCache>
                <c:formatCode>0.00</c:formatCode>
                <c:ptCount val="3"/>
                <c:pt idx="0">
                  <c:v>0.39370116666666666</c:v>
                </c:pt>
                <c:pt idx="1">
                  <c:v>0.39699662666666669</c:v>
                </c:pt>
                <c:pt idx="2">
                  <c:v>0.39574629333333333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11-401C-B426-C2F4617AB869}"/>
            </c:ext>
          </c:extLst>
        </c:ser>
        <c:ser>
          <c:idx val="0"/>
          <c:order val="1"/>
          <c:tx>
            <c:strRef>
              <c:f>'05_Symantic_prompt_and_code_cor'!$F$361</c:f>
              <c:strCache>
                <c:ptCount val="1"/>
                <c:pt idx="0">
                  <c:v>SP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'05_Symantic_prompt_and_code_cor'!$F$338:$H$338</c:f>
              <c:strCache>
                <c:ptCount val="3"/>
                <c:pt idx="0">
                  <c:v>0.0</c:v>
                </c:pt>
                <c:pt idx="1">
                  <c:v>0.5</c:v>
                </c:pt>
                <c:pt idx="2">
                  <c:v>1</c:v>
                </c:pt>
              </c:strCache>
            </c:strRef>
          </c:cat>
          <c:val>
            <c:numRef>
              <c:f>'05_Symantic_prompt_and_code_cor'!$K$361:$M$361</c:f>
              <c:numCache>
                <c:formatCode>0.00</c:formatCode>
                <c:ptCount val="3"/>
                <c:pt idx="0">
                  <c:v>0.41882715833333328</c:v>
                </c:pt>
                <c:pt idx="1">
                  <c:v>0.41879373333333331</c:v>
                </c:pt>
                <c:pt idx="2">
                  <c:v>0.41856720499999994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11-401C-B426-C2F4617AB8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2666159"/>
        <c:axId val="542666639"/>
      </c:barChart>
      <c:catAx>
        <c:axId val="542666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542666639"/>
        <c:crosses val="autoZero"/>
        <c:auto val="1"/>
        <c:lblAlgn val="ctr"/>
        <c:lblOffset val="100"/>
        <c:noMultiLvlLbl val="0"/>
      </c:catAx>
      <c:valAx>
        <c:axId val="542666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542666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Huginface similarity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'05_Symantic_prompt_and_code_cor'!$O$338:$P$338</c:f>
              <c:strCache>
                <c:ptCount val="1"/>
                <c:pt idx="0">
                  <c:v>SP prompt / generated huginface 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'05_Symantic_prompt_and_code_cor'!$S$308:$S$319</c:f>
              <c:strCache>
                <c:ptCount val="8"/>
                <c:pt idx="0">
                  <c:v>GBT</c:v>
                </c:pt>
                <c:pt idx="1">
                  <c:v>DPS</c:v>
                </c:pt>
                <c:pt idx="2">
                  <c:v>CLD</c:v>
                </c:pt>
                <c:pt idx="3">
                  <c:v>GBN</c:v>
                </c:pt>
                <c:pt idx="4">
                  <c:v>GBT</c:v>
                </c:pt>
                <c:pt idx="5">
                  <c:v>DPS</c:v>
                </c:pt>
                <c:pt idx="6">
                  <c:v>CLD</c:v>
                </c:pt>
                <c:pt idx="7">
                  <c:v>GBN</c:v>
                </c:pt>
              </c:strCache>
            </c:strRef>
          </c:cat>
          <c:val>
            <c:numRef>
              <c:f>'05_Symantic_prompt_and_code_cor'!$T$308:$T$323</c:f>
              <c:numCache>
                <c:formatCode>0.00</c:formatCode>
                <c:ptCount val="16"/>
                <c:pt idx="0">
                  <c:v>0.57376955555555564</c:v>
                </c:pt>
                <c:pt idx="1">
                  <c:v>0.55744311111111111</c:v>
                </c:pt>
                <c:pt idx="2">
                  <c:v>0.5222917777777778</c:v>
                </c:pt>
                <c:pt idx="3">
                  <c:v>0.44099200000000005</c:v>
                </c:pt>
                <c:pt idx="4">
                  <c:v>0.45884169555555548</c:v>
                </c:pt>
                <c:pt idx="5">
                  <c:v>0.44595218444444445</c:v>
                </c:pt>
                <c:pt idx="6">
                  <c:v>0.41754730222222225</c:v>
                </c:pt>
                <c:pt idx="7">
                  <c:v>0.35257627999999991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08-44B7-85BE-60AA17BBEA74}"/>
            </c:ext>
          </c:extLst>
        </c:ser>
        <c:ser>
          <c:idx val="1"/>
          <c:order val="1"/>
          <c:tx>
            <c:strRef>
              <c:f>'05_Symantic_prompt_and_code_cor'!$Q$338:$R$338</c:f>
              <c:strCache>
                <c:ptCount val="1"/>
                <c:pt idx="0">
                  <c:v>MP prompt / generated huginface score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'05_Symantic_prompt_and_code_cor'!$S$308:$S$319</c:f>
              <c:strCache>
                <c:ptCount val="8"/>
                <c:pt idx="0">
                  <c:v>GBT</c:v>
                </c:pt>
                <c:pt idx="1">
                  <c:v>DPS</c:v>
                </c:pt>
                <c:pt idx="2">
                  <c:v>CLD</c:v>
                </c:pt>
                <c:pt idx="3">
                  <c:v>GBN</c:v>
                </c:pt>
                <c:pt idx="4">
                  <c:v>GBT</c:v>
                </c:pt>
                <c:pt idx="5">
                  <c:v>DPS</c:v>
                </c:pt>
                <c:pt idx="6">
                  <c:v>CLD</c:v>
                </c:pt>
                <c:pt idx="7">
                  <c:v>GBN</c:v>
                </c:pt>
              </c:strCache>
            </c:strRef>
          </c:cat>
          <c:val>
            <c:numRef>
              <c:f>'05_Symantic_prompt_and_code_cor'!$U$308:$U$323</c:f>
              <c:numCache>
                <c:formatCode>0.00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08-44B7-85BE-60AA17BBEA74}"/>
            </c:ext>
          </c:extLst>
        </c:ser>
        <c:ser>
          <c:idx val="2"/>
          <c:order val="2"/>
          <c:tx>
            <c:strRef>
              <c:f>'05_Symantic_prompt_and_code_cor'!$S$338:$T$338</c:f>
              <c:strCache>
                <c:ptCount val="1"/>
                <c:pt idx="0">
                  <c:v>SP prompt / generated huginface Match rate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'05_Symantic_prompt_and_code_cor'!$S$308:$S$319</c:f>
              <c:strCache>
                <c:ptCount val="8"/>
                <c:pt idx="0">
                  <c:v>GBT</c:v>
                </c:pt>
                <c:pt idx="1">
                  <c:v>DPS</c:v>
                </c:pt>
                <c:pt idx="2">
                  <c:v>CLD</c:v>
                </c:pt>
                <c:pt idx="3">
                  <c:v>GBN</c:v>
                </c:pt>
                <c:pt idx="4">
                  <c:v>GBT</c:v>
                </c:pt>
                <c:pt idx="5">
                  <c:v>DPS</c:v>
                </c:pt>
                <c:pt idx="6">
                  <c:v>CLD</c:v>
                </c:pt>
                <c:pt idx="7">
                  <c:v>GBN</c:v>
                </c:pt>
              </c:strCache>
            </c:strRef>
          </c:cat>
          <c:val>
            <c:numRef>
              <c:f>'05_Symantic_prompt_and_code_cor'!$V$308:$V$323</c:f>
              <c:numCache>
                <c:formatCode>0.00</c:formatCode>
                <c:ptCount val="16"/>
                <c:pt idx="0">
                  <c:v>0.54325666666666683</c:v>
                </c:pt>
                <c:pt idx="1">
                  <c:v>0.5312702222222222</c:v>
                </c:pt>
                <c:pt idx="2">
                  <c:v>0.5267262222222221</c:v>
                </c:pt>
                <c:pt idx="3">
                  <c:v>0.52664022222222229</c:v>
                </c:pt>
                <c:pt idx="4">
                  <c:v>0.42138141777777777</c:v>
                </c:pt>
                <c:pt idx="5">
                  <c:v>0.42083499111111111</c:v>
                </c:pt>
                <c:pt idx="6">
                  <c:v>0.38173664000000002</c:v>
                </c:pt>
                <c:pt idx="7">
                  <c:v>0.35797240000000002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08-44B7-85BE-60AA17BBEA74}"/>
            </c:ext>
          </c:extLst>
        </c:ser>
        <c:ser>
          <c:idx val="3"/>
          <c:order val="3"/>
          <c:tx>
            <c:strRef>
              <c:f>'05_Symantic_prompt_and_code_cor'!$U$338:$V$338</c:f>
              <c:strCache>
                <c:ptCount val="1"/>
                <c:pt idx="0">
                  <c:v>MP prompt / generated huginface Match rate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'05_Symantic_prompt_and_code_cor'!$S$308:$S$319</c:f>
              <c:strCache>
                <c:ptCount val="8"/>
                <c:pt idx="0">
                  <c:v>GBT</c:v>
                </c:pt>
                <c:pt idx="1">
                  <c:v>DPS</c:v>
                </c:pt>
                <c:pt idx="2">
                  <c:v>CLD</c:v>
                </c:pt>
                <c:pt idx="3">
                  <c:v>GBN</c:v>
                </c:pt>
                <c:pt idx="4">
                  <c:v>GBT</c:v>
                </c:pt>
                <c:pt idx="5">
                  <c:v>DPS</c:v>
                </c:pt>
                <c:pt idx="6">
                  <c:v>CLD</c:v>
                </c:pt>
                <c:pt idx="7">
                  <c:v>GBN</c:v>
                </c:pt>
              </c:strCache>
            </c:strRef>
          </c:cat>
          <c:val>
            <c:numRef>
              <c:f>'05_Symantic_prompt_and_code_cor'!$W$308:$W$323</c:f>
              <c:numCache>
                <c:formatCode>0.00</c:formatCode>
                <c:ptCount val="16"/>
              </c:numCache>
            </c:numRef>
          </c:val>
          <c:extLst>
            <c:ext xmlns:c16="http://schemas.microsoft.com/office/drawing/2014/chart" uri="{C3380CC4-5D6E-409C-BE32-E72D297353CC}">
              <c16:uniqueId val="{00000003-4308-44B7-85BE-60AA17BBEA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3569024"/>
        <c:axId val="753566144"/>
      </c:barChart>
      <c:catAx>
        <c:axId val="753569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753566144"/>
        <c:crosses val="autoZero"/>
        <c:auto val="1"/>
        <c:lblAlgn val="ctr"/>
        <c:lblOffset val="100"/>
        <c:noMultiLvlLbl val="0"/>
      </c:catAx>
      <c:valAx>
        <c:axId val="75356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75356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prompt / generated code  Huginface score for SP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'05_Symantic_prompt_and_code_cor'!$G$352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'05_Symantic_prompt_and_code_cor'!$F$353:$F$356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'05_Symantic_prompt_and_code_cor'!$G$353:$G$356</c:f>
              <c:numCache>
                <c:formatCode>0.00</c:formatCode>
                <c:ptCount val="4"/>
                <c:pt idx="0">
                  <c:v>0.57690266666666667</c:v>
                </c:pt>
                <c:pt idx="1">
                  <c:v>0.52461200000000019</c:v>
                </c:pt>
                <c:pt idx="2">
                  <c:v>0.55299000000000009</c:v>
                </c:pt>
                <c:pt idx="3">
                  <c:v>0.44099200000000005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AE-4186-A0B7-CF7D45149839}"/>
            </c:ext>
          </c:extLst>
        </c:ser>
        <c:ser>
          <c:idx val="1"/>
          <c:order val="1"/>
          <c:tx>
            <c:strRef>
              <c:f>'05_Symantic_prompt_and_code_cor'!$H$352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'05_Symantic_prompt_and_code_cor'!$F$353:$F$356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'05_Symantic_prompt_and_code_cor'!$H$353:$H$356</c:f>
              <c:numCache>
                <c:formatCode>0.00</c:formatCode>
                <c:ptCount val="4"/>
                <c:pt idx="0">
                  <c:v>0.57424466666666663</c:v>
                </c:pt>
                <c:pt idx="1">
                  <c:v>0.52383066666666656</c:v>
                </c:pt>
                <c:pt idx="2">
                  <c:v>0.55516999999999994</c:v>
                </c:pt>
                <c:pt idx="3">
                  <c:v>0.44099200000000005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AE-4186-A0B7-CF7D45149839}"/>
            </c:ext>
          </c:extLst>
        </c:ser>
        <c:ser>
          <c:idx val="2"/>
          <c:order val="2"/>
          <c:tx>
            <c:strRef>
              <c:f>'05_Symantic_prompt_and_code_cor'!$I$352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'05_Symantic_prompt_and_code_cor'!$F$353:$F$356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'05_Symantic_prompt_and_code_cor'!$I$353:$I$356</c:f>
              <c:numCache>
                <c:formatCode>0.00</c:formatCode>
                <c:ptCount val="4"/>
                <c:pt idx="0">
                  <c:v>0.57016133333333341</c:v>
                </c:pt>
                <c:pt idx="1">
                  <c:v>0.51843266666666654</c:v>
                </c:pt>
                <c:pt idx="2">
                  <c:v>0.56416933333333341</c:v>
                </c:pt>
                <c:pt idx="3">
                  <c:v>0.44099200000000005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AE-4186-A0B7-CF7D451498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9249312"/>
        <c:axId val="1379252672"/>
      </c:barChart>
      <c:catAx>
        <c:axId val="1379249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52672"/>
        <c:crosses val="autoZero"/>
        <c:auto val="1"/>
        <c:lblAlgn val="ctr"/>
        <c:lblOffset val="100"/>
        <c:noMultiLvlLbl val="0"/>
      </c:catAx>
      <c:valAx>
        <c:axId val="137925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49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prompt / generated code  Huginface  Match rate for</a:t>
            </a:r>
            <a:r>
              <a:rPr lang="en-US" baseline="0"/>
              <a:t> SP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'05_Symantic_prompt_and_code_cor'!$K$352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'05_Symantic_prompt_and_code_cor'!$F$353:$F$356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'05_Symantic_prompt_and_code_cor'!$K$353:$K$356</c:f>
              <c:numCache>
                <c:formatCode>0.00</c:formatCode>
                <c:ptCount val="4"/>
                <c:pt idx="0">
                  <c:v>0.46152196666666662</c:v>
                </c:pt>
                <c:pt idx="1">
                  <c:v>0.41882264000000008</c:v>
                </c:pt>
                <c:pt idx="2">
                  <c:v>0.44238774666666664</c:v>
                </c:pt>
                <c:pt idx="3">
                  <c:v>0.35257627999999991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C0-477D-9C07-FB1CB1807098}"/>
            </c:ext>
          </c:extLst>
        </c:ser>
        <c:ser>
          <c:idx val="1"/>
          <c:order val="1"/>
          <c:tx>
            <c:strRef>
              <c:f>'05_Symantic_prompt_and_code_cor'!$L$352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'05_Symantic_prompt_and_code_cor'!$F$353:$F$356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'05_Symantic_prompt_and_code_cor'!$L$353:$L$356</c:f>
              <c:numCache>
                <c:formatCode>0.00</c:formatCode>
                <c:ptCount val="4"/>
                <c:pt idx="0">
                  <c:v>0.45939582666666667</c:v>
                </c:pt>
                <c:pt idx="1">
                  <c:v>0.41906788666666667</c:v>
                </c:pt>
                <c:pt idx="2">
                  <c:v>0.44413494000000003</c:v>
                </c:pt>
                <c:pt idx="3">
                  <c:v>0.35257627999999991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C0-477D-9C07-FB1CB1807098}"/>
            </c:ext>
          </c:extLst>
        </c:ser>
        <c:ser>
          <c:idx val="2"/>
          <c:order val="2"/>
          <c:tx>
            <c:strRef>
              <c:f>'05_Symantic_prompt_and_code_cor'!$M$352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'05_Symantic_prompt_and_code_cor'!$F$353:$F$356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'05_Symantic_prompt_and_code_cor'!$M$353:$M$356</c:f>
              <c:numCache>
                <c:formatCode>0.00</c:formatCode>
                <c:ptCount val="4"/>
                <c:pt idx="0">
                  <c:v>0.45560729333333333</c:v>
                </c:pt>
                <c:pt idx="1">
                  <c:v>0.41475138</c:v>
                </c:pt>
                <c:pt idx="2">
                  <c:v>0.45133386666666658</c:v>
                </c:pt>
                <c:pt idx="3">
                  <c:v>0.35257627999999991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C0-477D-9C07-FB1CB1807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9282432"/>
        <c:axId val="1379282912"/>
      </c:barChart>
      <c:catAx>
        <c:axId val="1379282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82912"/>
        <c:crosses val="autoZero"/>
        <c:auto val="1"/>
        <c:lblAlgn val="ctr"/>
        <c:lblOffset val="100"/>
        <c:noMultiLvlLbl val="0"/>
      </c:catAx>
      <c:valAx>
        <c:axId val="137928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82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'05_Symantic_prompt_and_code_cor'!$F$368</c:f>
          <c:strCache>
            <c:ptCount val="1"/>
            <c:pt idx="0">
              <c:v>Bleu method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'05_Symantic_prompt_and_code_cor'!$F$404</c:f>
              <c:strCache>
                <c:ptCount val="1"/>
                <c:pt idx="0">
                  <c:v>0.0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'05_Symantic_prompt_and_code_cor'!$E$370:$E$400</c:f>
              <c:strCache>
                <c:ptCount val="31"/>
                <c:pt idx="0">
                  <c:v>GBT001</c:v>
                </c:pt>
                <c:pt idx="1">
                  <c:v>GBT002</c:v>
                </c:pt>
                <c:pt idx="2">
                  <c:v>GBT003</c:v>
                </c:pt>
                <c:pt idx="4">
                  <c:v>CLD001</c:v>
                </c:pt>
                <c:pt idx="5">
                  <c:v>CLD002</c:v>
                </c:pt>
                <c:pt idx="6">
                  <c:v>CLD003</c:v>
                </c:pt>
                <c:pt idx="8">
                  <c:v>DPS001</c:v>
                </c:pt>
                <c:pt idx="9">
                  <c:v>DPS002</c:v>
                </c:pt>
                <c:pt idx="10">
                  <c:v>DPS003</c:v>
                </c:pt>
                <c:pt idx="12">
                  <c:v>GBN001</c:v>
                </c:pt>
                <c:pt idx="13">
                  <c:v>GBN002</c:v>
                </c:pt>
                <c:pt idx="14">
                  <c:v>GBN003</c:v>
                </c:pt>
                <c:pt idx="16">
                  <c:v>CLM001</c:v>
                </c:pt>
                <c:pt idx="17">
                  <c:v>CLM002</c:v>
                </c:pt>
                <c:pt idx="18">
                  <c:v>CLM003</c:v>
                </c:pt>
                <c:pt idx="20">
                  <c:v>DPM001</c:v>
                </c:pt>
                <c:pt idx="21">
                  <c:v>DPM002</c:v>
                </c:pt>
                <c:pt idx="22">
                  <c:v>DPM003</c:v>
                </c:pt>
                <c:pt idx="24">
                  <c:v>GPM001</c:v>
                </c:pt>
                <c:pt idx="25">
                  <c:v>GPM002</c:v>
                </c:pt>
                <c:pt idx="26">
                  <c:v>GPM003</c:v>
                </c:pt>
                <c:pt idx="28">
                  <c:v>GPN001</c:v>
                </c:pt>
                <c:pt idx="29">
                  <c:v>GPN002</c:v>
                </c:pt>
                <c:pt idx="30">
                  <c:v>GPN003</c:v>
                </c:pt>
              </c:strCache>
            </c:strRef>
          </c:cat>
          <c:val>
            <c:numRef>
              <c:f>'05_Symantic_prompt_and_code_cor'!$F$370:$F$400</c:f>
              <c:numCache>
                <c:formatCode>0.000</c:formatCode>
                <c:ptCount val="31"/>
                <c:pt idx="0">
                  <c:v>1.4567999999999999E-2</c:v>
                </c:pt>
                <c:pt idx="1">
                  <c:v>1.4571999999999998E-2</c:v>
                </c:pt>
                <c:pt idx="2">
                  <c:v>1.5366000000000001E-2</c:v>
                </c:pt>
                <c:pt idx="4">
                  <c:v>9.7960000000000009E-3</c:v>
                </c:pt>
                <c:pt idx="5">
                  <c:v>9.5259999999999997E-3</c:v>
                </c:pt>
                <c:pt idx="6">
                  <c:v>9.4259999999999986E-3</c:v>
                </c:pt>
                <c:pt idx="8">
                  <c:v>1.5100000000000001E-2</c:v>
                </c:pt>
                <c:pt idx="9">
                  <c:v>1.524E-2</c:v>
                </c:pt>
                <c:pt idx="10">
                  <c:v>1.542E-2</c:v>
                </c:pt>
                <c:pt idx="12">
                  <c:v>7.7980000000000002E-3</c:v>
                </c:pt>
                <c:pt idx="13">
                  <c:v>1.0576E-2</c:v>
                </c:pt>
                <c:pt idx="14">
                  <c:v>7.1080000000000006E-3</c:v>
                </c:pt>
                <c:pt idx="16">
                  <c:v>1.4498000000000002E-2</c:v>
                </c:pt>
                <c:pt idx="17">
                  <c:v>1.3698000000000004E-2</c:v>
                </c:pt>
                <c:pt idx="18">
                  <c:v>1.2892000000000001E-2</c:v>
                </c:pt>
                <c:pt idx="20">
                  <c:v>1.4940000000000002E-2</c:v>
                </c:pt>
                <c:pt idx="21">
                  <c:v>1.7118000000000005E-2</c:v>
                </c:pt>
                <c:pt idx="22">
                  <c:v>1.9286000000000001E-2</c:v>
                </c:pt>
                <c:pt idx="24">
                  <c:v>1.6139999999999998E-2</c:v>
                </c:pt>
                <c:pt idx="25">
                  <c:v>1.7735999999999998E-2</c:v>
                </c:pt>
                <c:pt idx="26">
                  <c:v>1.9512000000000002E-2</c:v>
                </c:pt>
                <c:pt idx="28">
                  <c:v>2.6948000000000003E-2</c:v>
                </c:pt>
                <c:pt idx="29">
                  <c:v>3.15E-2</c:v>
                </c:pt>
                <c:pt idx="30">
                  <c:v>2.9224E-2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57-419E-96DA-2864AD5F1787}"/>
            </c:ext>
          </c:extLst>
        </c:ser>
        <c:ser>
          <c:idx val="1"/>
          <c:order val="1"/>
          <c:tx>
            <c:strRef>
              <c:f>'05_Symantic_prompt_and_code_cor'!$G$404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'05_Symantic_prompt_and_code_cor'!$E$370:$E$400</c:f>
              <c:strCache>
                <c:ptCount val="31"/>
                <c:pt idx="0">
                  <c:v>GBT001</c:v>
                </c:pt>
                <c:pt idx="1">
                  <c:v>GBT002</c:v>
                </c:pt>
                <c:pt idx="2">
                  <c:v>GBT003</c:v>
                </c:pt>
                <c:pt idx="4">
                  <c:v>CLD001</c:v>
                </c:pt>
                <c:pt idx="5">
                  <c:v>CLD002</c:v>
                </c:pt>
                <c:pt idx="6">
                  <c:v>CLD003</c:v>
                </c:pt>
                <c:pt idx="8">
                  <c:v>DPS001</c:v>
                </c:pt>
                <c:pt idx="9">
                  <c:v>DPS002</c:v>
                </c:pt>
                <c:pt idx="10">
                  <c:v>DPS003</c:v>
                </c:pt>
                <c:pt idx="12">
                  <c:v>GBN001</c:v>
                </c:pt>
                <c:pt idx="13">
                  <c:v>GBN002</c:v>
                </c:pt>
                <c:pt idx="14">
                  <c:v>GBN003</c:v>
                </c:pt>
                <c:pt idx="16">
                  <c:v>CLM001</c:v>
                </c:pt>
                <c:pt idx="17">
                  <c:v>CLM002</c:v>
                </c:pt>
                <c:pt idx="18">
                  <c:v>CLM003</c:v>
                </c:pt>
                <c:pt idx="20">
                  <c:v>DPM001</c:v>
                </c:pt>
                <c:pt idx="21">
                  <c:v>DPM002</c:v>
                </c:pt>
                <c:pt idx="22">
                  <c:v>DPM003</c:v>
                </c:pt>
                <c:pt idx="24">
                  <c:v>GPM001</c:v>
                </c:pt>
                <c:pt idx="25">
                  <c:v>GPM002</c:v>
                </c:pt>
                <c:pt idx="26">
                  <c:v>GPM003</c:v>
                </c:pt>
                <c:pt idx="28">
                  <c:v>GPN001</c:v>
                </c:pt>
                <c:pt idx="29">
                  <c:v>GPN002</c:v>
                </c:pt>
                <c:pt idx="30">
                  <c:v>GPN003</c:v>
                </c:pt>
              </c:strCache>
            </c:strRef>
          </c:cat>
          <c:val>
            <c:numRef>
              <c:f>'05_Symantic_prompt_and_code_cor'!$G$370:$G$400</c:f>
              <c:numCache>
                <c:formatCode>0.000</c:formatCode>
                <c:ptCount val="31"/>
                <c:pt idx="0">
                  <c:v>1.5855999999999999E-2</c:v>
                </c:pt>
                <c:pt idx="1">
                  <c:v>1.4469999999999998E-2</c:v>
                </c:pt>
                <c:pt idx="2">
                  <c:v>1.3206000000000001E-2</c:v>
                </c:pt>
                <c:pt idx="4">
                  <c:v>1.0843999999999998E-2</c:v>
                </c:pt>
                <c:pt idx="5">
                  <c:v>9.7680000000000006E-3</c:v>
                </c:pt>
                <c:pt idx="6">
                  <c:v>9.5980000000000006E-3</c:v>
                </c:pt>
                <c:pt idx="8">
                  <c:v>1.5498000000000001E-2</c:v>
                </c:pt>
                <c:pt idx="9">
                  <c:v>1.3892000000000002E-2</c:v>
                </c:pt>
                <c:pt idx="10">
                  <c:v>1.7252000000000003E-2</c:v>
                </c:pt>
                <c:pt idx="12">
                  <c:v>7.7980000000000002E-3</c:v>
                </c:pt>
                <c:pt idx="13">
                  <c:v>1.0576E-2</c:v>
                </c:pt>
                <c:pt idx="14">
                  <c:v>7.1080000000000006E-3</c:v>
                </c:pt>
                <c:pt idx="16">
                  <c:v>1.4749999999999999E-2</c:v>
                </c:pt>
                <c:pt idx="17">
                  <c:v>1.6116000000000002E-2</c:v>
                </c:pt>
                <c:pt idx="18">
                  <c:v>1.4130000000000005E-2</c:v>
                </c:pt>
                <c:pt idx="20">
                  <c:v>1.6089999999999997E-2</c:v>
                </c:pt>
                <c:pt idx="21">
                  <c:v>2.0624000000000003E-2</c:v>
                </c:pt>
                <c:pt idx="22">
                  <c:v>2.0198000000000001E-2</c:v>
                </c:pt>
                <c:pt idx="24">
                  <c:v>2.3077999999999998E-2</c:v>
                </c:pt>
                <c:pt idx="25">
                  <c:v>1.7242E-2</c:v>
                </c:pt>
                <c:pt idx="26">
                  <c:v>2.2244E-2</c:v>
                </c:pt>
                <c:pt idx="28">
                  <c:v>2.6948000000000003E-2</c:v>
                </c:pt>
                <c:pt idx="29">
                  <c:v>3.15E-2</c:v>
                </c:pt>
                <c:pt idx="30">
                  <c:v>2.9224E-2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57-419E-96DA-2864AD5F1787}"/>
            </c:ext>
          </c:extLst>
        </c:ser>
        <c:ser>
          <c:idx val="2"/>
          <c:order val="2"/>
          <c:tx>
            <c:strRef>
              <c:f>'05_Symantic_prompt_and_code_cor'!$H$404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'05_Symantic_prompt_and_code_cor'!$E$370:$E$400</c:f>
              <c:strCache>
                <c:ptCount val="31"/>
                <c:pt idx="0">
                  <c:v>GBT001</c:v>
                </c:pt>
                <c:pt idx="1">
                  <c:v>GBT002</c:v>
                </c:pt>
                <c:pt idx="2">
                  <c:v>GBT003</c:v>
                </c:pt>
                <c:pt idx="4">
                  <c:v>CLD001</c:v>
                </c:pt>
                <c:pt idx="5">
                  <c:v>CLD002</c:v>
                </c:pt>
                <c:pt idx="6">
                  <c:v>CLD003</c:v>
                </c:pt>
                <c:pt idx="8">
                  <c:v>DPS001</c:v>
                </c:pt>
                <c:pt idx="9">
                  <c:v>DPS002</c:v>
                </c:pt>
                <c:pt idx="10">
                  <c:v>DPS003</c:v>
                </c:pt>
                <c:pt idx="12">
                  <c:v>GBN001</c:v>
                </c:pt>
                <c:pt idx="13">
                  <c:v>GBN002</c:v>
                </c:pt>
                <c:pt idx="14">
                  <c:v>GBN003</c:v>
                </c:pt>
                <c:pt idx="16">
                  <c:v>CLM001</c:v>
                </c:pt>
                <c:pt idx="17">
                  <c:v>CLM002</c:v>
                </c:pt>
                <c:pt idx="18">
                  <c:v>CLM003</c:v>
                </c:pt>
                <c:pt idx="20">
                  <c:v>DPM001</c:v>
                </c:pt>
                <c:pt idx="21">
                  <c:v>DPM002</c:v>
                </c:pt>
                <c:pt idx="22">
                  <c:v>DPM003</c:v>
                </c:pt>
                <c:pt idx="24">
                  <c:v>GPM001</c:v>
                </c:pt>
                <c:pt idx="25">
                  <c:v>GPM002</c:v>
                </c:pt>
                <c:pt idx="26">
                  <c:v>GPM003</c:v>
                </c:pt>
                <c:pt idx="28">
                  <c:v>GPN001</c:v>
                </c:pt>
                <c:pt idx="29">
                  <c:v>GPN002</c:v>
                </c:pt>
                <c:pt idx="30">
                  <c:v>GPN003</c:v>
                </c:pt>
              </c:strCache>
            </c:strRef>
          </c:cat>
          <c:val>
            <c:numRef>
              <c:f>'05_Symantic_prompt_and_code_cor'!$H$370:$H$400</c:f>
              <c:numCache>
                <c:formatCode>0.000</c:formatCode>
                <c:ptCount val="31"/>
                <c:pt idx="0">
                  <c:v>1.5817999999999995E-2</c:v>
                </c:pt>
                <c:pt idx="1">
                  <c:v>1.5357999999999998E-2</c:v>
                </c:pt>
                <c:pt idx="2">
                  <c:v>1.6392E-2</c:v>
                </c:pt>
                <c:pt idx="4">
                  <c:v>9.7280000000000023E-3</c:v>
                </c:pt>
                <c:pt idx="5">
                  <c:v>8.6700000000000006E-3</c:v>
                </c:pt>
                <c:pt idx="6">
                  <c:v>9.7959999999999974E-3</c:v>
                </c:pt>
                <c:pt idx="8">
                  <c:v>1.5402000000000001E-2</c:v>
                </c:pt>
                <c:pt idx="9">
                  <c:v>1.5885999999999997E-2</c:v>
                </c:pt>
                <c:pt idx="10">
                  <c:v>1.4843999999999998E-2</c:v>
                </c:pt>
                <c:pt idx="12">
                  <c:v>7.7980000000000002E-3</c:v>
                </c:pt>
                <c:pt idx="13">
                  <c:v>1.0576E-2</c:v>
                </c:pt>
                <c:pt idx="14">
                  <c:v>7.1080000000000006E-3</c:v>
                </c:pt>
                <c:pt idx="16">
                  <c:v>1.1983999999999996E-2</c:v>
                </c:pt>
                <c:pt idx="17">
                  <c:v>1.1489999999999998E-2</c:v>
                </c:pt>
                <c:pt idx="18">
                  <c:v>1.1125999999999999E-2</c:v>
                </c:pt>
                <c:pt idx="20">
                  <c:v>1.8876000000000007E-2</c:v>
                </c:pt>
                <c:pt idx="21">
                  <c:v>3.0497999999999994E-2</c:v>
                </c:pt>
                <c:pt idx="22">
                  <c:v>1.9904000000000005E-2</c:v>
                </c:pt>
                <c:pt idx="24">
                  <c:v>1.5723999999999998E-2</c:v>
                </c:pt>
                <c:pt idx="25">
                  <c:v>2.5736000000000002E-2</c:v>
                </c:pt>
                <c:pt idx="26">
                  <c:v>2.1412E-2</c:v>
                </c:pt>
                <c:pt idx="28">
                  <c:v>2.6948000000000003E-2</c:v>
                </c:pt>
                <c:pt idx="29">
                  <c:v>3.15E-2</c:v>
                </c:pt>
                <c:pt idx="30">
                  <c:v>2.9224E-2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57-419E-96DA-2864AD5F17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1967935"/>
        <c:axId val="281938655"/>
      </c:lineChart>
      <c:catAx>
        <c:axId val="281967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281938655"/>
        <c:crosses val="autoZero"/>
        <c:auto val="1"/>
        <c:lblAlgn val="ctr"/>
        <c:lblOffset val="100"/>
        <c:noMultiLvlLbl val="0"/>
      </c:catAx>
      <c:valAx>
        <c:axId val="281938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281967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'05_Symantic_prompt_and_code_cor'!$I$368</c:f>
          <c:strCache>
            <c:ptCount val="1"/>
            <c:pt idx="0">
              <c:v>RougeL method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'05_Symantic_prompt_and_code_cor'!$G$352</c:f>
              <c:strCache>
                <c:ptCount val="1"/>
                <c:pt idx="0">
                  <c:v>0.0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'05_Symantic_prompt_and_code_cor'!$E$370:$E$400</c:f>
              <c:strCache>
                <c:ptCount val="31"/>
                <c:pt idx="0">
                  <c:v>GBT001</c:v>
                </c:pt>
                <c:pt idx="1">
                  <c:v>GBT002</c:v>
                </c:pt>
                <c:pt idx="2">
                  <c:v>GBT003</c:v>
                </c:pt>
                <c:pt idx="4">
                  <c:v>CLD001</c:v>
                </c:pt>
                <c:pt idx="5">
                  <c:v>CLD002</c:v>
                </c:pt>
                <c:pt idx="6">
                  <c:v>CLD003</c:v>
                </c:pt>
                <c:pt idx="8">
                  <c:v>DPS001</c:v>
                </c:pt>
                <c:pt idx="9">
                  <c:v>DPS002</c:v>
                </c:pt>
                <c:pt idx="10">
                  <c:v>DPS003</c:v>
                </c:pt>
                <c:pt idx="12">
                  <c:v>GBN001</c:v>
                </c:pt>
                <c:pt idx="13">
                  <c:v>GBN002</c:v>
                </c:pt>
                <c:pt idx="14">
                  <c:v>GBN003</c:v>
                </c:pt>
                <c:pt idx="16">
                  <c:v>CLM001</c:v>
                </c:pt>
                <c:pt idx="17">
                  <c:v>CLM002</c:v>
                </c:pt>
                <c:pt idx="18">
                  <c:v>CLM003</c:v>
                </c:pt>
                <c:pt idx="20">
                  <c:v>DPM001</c:v>
                </c:pt>
                <c:pt idx="21">
                  <c:v>DPM002</c:v>
                </c:pt>
                <c:pt idx="22">
                  <c:v>DPM003</c:v>
                </c:pt>
                <c:pt idx="24">
                  <c:v>GPM001</c:v>
                </c:pt>
                <c:pt idx="25">
                  <c:v>GPM002</c:v>
                </c:pt>
                <c:pt idx="26">
                  <c:v>GPM003</c:v>
                </c:pt>
                <c:pt idx="28">
                  <c:v>GPN001</c:v>
                </c:pt>
                <c:pt idx="29">
                  <c:v>GPN002</c:v>
                </c:pt>
                <c:pt idx="30">
                  <c:v>GPN003</c:v>
                </c:pt>
              </c:strCache>
            </c:strRef>
          </c:cat>
          <c:val>
            <c:numRef>
              <c:f>'05_Symantic_prompt_and_code_cor'!$I$370:$I$400</c:f>
              <c:numCache>
                <c:formatCode>0.000</c:formatCode>
                <c:ptCount val="31"/>
                <c:pt idx="0">
                  <c:v>9.8558000000000021E-2</c:v>
                </c:pt>
                <c:pt idx="1">
                  <c:v>9.7902000000000003E-2</c:v>
                </c:pt>
                <c:pt idx="2">
                  <c:v>9.5466000000000037E-2</c:v>
                </c:pt>
                <c:pt idx="4">
                  <c:v>7.3162000000000005E-2</c:v>
                </c:pt>
                <c:pt idx="5">
                  <c:v>7.1692000000000006E-2</c:v>
                </c:pt>
                <c:pt idx="6">
                  <c:v>7.3564000000000004E-2</c:v>
                </c:pt>
                <c:pt idx="8">
                  <c:v>0.100746</c:v>
                </c:pt>
                <c:pt idx="9">
                  <c:v>0.10266199999999996</c:v>
                </c:pt>
                <c:pt idx="10">
                  <c:v>9.7943999999999976E-2</c:v>
                </c:pt>
                <c:pt idx="12">
                  <c:v>6.593800000000001E-2</c:v>
                </c:pt>
                <c:pt idx="13">
                  <c:v>7.3916000000000009E-2</c:v>
                </c:pt>
                <c:pt idx="14">
                  <c:v>6.6517999999999994E-2</c:v>
                </c:pt>
                <c:pt idx="16">
                  <c:v>0.12428199999999995</c:v>
                </c:pt>
                <c:pt idx="17">
                  <c:v>0.12086999999999996</c:v>
                </c:pt>
                <c:pt idx="18">
                  <c:v>0.12115599999999996</c:v>
                </c:pt>
                <c:pt idx="20">
                  <c:v>0.12752199999999994</c:v>
                </c:pt>
                <c:pt idx="21">
                  <c:v>0.12911</c:v>
                </c:pt>
                <c:pt idx="22">
                  <c:v>0.12832000000000002</c:v>
                </c:pt>
                <c:pt idx="24">
                  <c:v>0.13203199999999998</c:v>
                </c:pt>
                <c:pt idx="25">
                  <c:v>0.13773800000000005</c:v>
                </c:pt>
                <c:pt idx="26">
                  <c:v>0.13508199999999998</c:v>
                </c:pt>
                <c:pt idx="28">
                  <c:v>0.184836</c:v>
                </c:pt>
                <c:pt idx="29">
                  <c:v>0.19212599999999999</c:v>
                </c:pt>
                <c:pt idx="30">
                  <c:v>0.2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FF-4953-AE42-E332698ED503}"/>
            </c:ext>
          </c:extLst>
        </c:ser>
        <c:ser>
          <c:idx val="1"/>
          <c:order val="1"/>
          <c:tx>
            <c:strRef>
              <c:f>'05_Symantic_prompt_and_code_cor'!$H$352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'05_Symantic_prompt_and_code_cor'!$E$370:$E$400</c:f>
              <c:strCache>
                <c:ptCount val="31"/>
                <c:pt idx="0">
                  <c:v>GBT001</c:v>
                </c:pt>
                <c:pt idx="1">
                  <c:v>GBT002</c:v>
                </c:pt>
                <c:pt idx="2">
                  <c:v>GBT003</c:v>
                </c:pt>
                <c:pt idx="4">
                  <c:v>CLD001</c:v>
                </c:pt>
                <c:pt idx="5">
                  <c:v>CLD002</c:v>
                </c:pt>
                <c:pt idx="6">
                  <c:v>CLD003</c:v>
                </c:pt>
                <c:pt idx="8">
                  <c:v>DPS001</c:v>
                </c:pt>
                <c:pt idx="9">
                  <c:v>DPS002</c:v>
                </c:pt>
                <c:pt idx="10">
                  <c:v>DPS003</c:v>
                </c:pt>
                <c:pt idx="12">
                  <c:v>GBN001</c:v>
                </c:pt>
                <c:pt idx="13">
                  <c:v>GBN002</c:v>
                </c:pt>
                <c:pt idx="14">
                  <c:v>GBN003</c:v>
                </c:pt>
                <c:pt idx="16">
                  <c:v>CLM001</c:v>
                </c:pt>
                <c:pt idx="17">
                  <c:v>CLM002</c:v>
                </c:pt>
                <c:pt idx="18">
                  <c:v>CLM003</c:v>
                </c:pt>
                <c:pt idx="20">
                  <c:v>DPM001</c:v>
                </c:pt>
                <c:pt idx="21">
                  <c:v>DPM002</c:v>
                </c:pt>
                <c:pt idx="22">
                  <c:v>DPM003</c:v>
                </c:pt>
                <c:pt idx="24">
                  <c:v>GPM001</c:v>
                </c:pt>
                <c:pt idx="25">
                  <c:v>GPM002</c:v>
                </c:pt>
                <c:pt idx="26">
                  <c:v>GPM003</c:v>
                </c:pt>
                <c:pt idx="28">
                  <c:v>GPN001</c:v>
                </c:pt>
                <c:pt idx="29">
                  <c:v>GPN002</c:v>
                </c:pt>
                <c:pt idx="30">
                  <c:v>GPN003</c:v>
                </c:pt>
              </c:strCache>
            </c:strRef>
          </c:cat>
          <c:val>
            <c:numRef>
              <c:f>'05_Symantic_prompt_and_code_cor'!$J$370:$J$400</c:f>
              <c:numCache>
                <c:formatCode>0.000</c:formatCode>
                <c:ptCount val="31"/>
                <c:pt idx="0">
                  <c:v>9.7294000000000019E-2</c:v>
                </c:pt>
                <c:pt idx="1">
                  <c:v>9.3900000000000011E-2</c:v>
                </c:pt>
                <c:pt idx="2">
                  <c:v>9.419799999999999E-2</c:v>
                </c:pt>
                <c:pt idx="4">
                  <c:v>8.8055999999999995E-2</c:v>
                </c:pt>
                <c:pt idx="5">
                  <c:v>8.9439999999999992E-2</c:v>
                </c:pt>
                <c:pt idx="6">
                  <c:v>8.9079999999999965E-2</c:v>
                </c:pt>
                <c:pt idx="8">
                  <c:v>9.8018000000000036E-2</c:v>
                </c:pt>
                <c:pt idx="9">
                  <c:v>9.8095999999999975E-2</c:v>
                </c:pt>
                <c:pt idx="10">
                  <c:v>9.6186000000000049E-2</c:v>
                </c:pt>
                <c:pt idx="12">
                  <c:v>6.593800000000001E-2</c:v>
                </c:pt>
                <c:pt idx="13">
                  <c:v>7.3916000000000009E-2</c:v>
                </c:pt>
                <c:pt idx="14">
                  <c:v>6.6517999999999994E-2</c:v>
                </c:pt>
                <c:pt idx="16">
                  <c:v>0.12009200000000002</c:v>
                </c:pt>
                <c:pt idx="17">
                  <c:v>0.12479599999999998</c:v>
                </c:pt>
                <c:pt idx="18">
                  <c:v>0.12126399999999998</c:v>
                </c:pt>
                <c:pt idx="20">
                  <c:v>0.12647599999999998</c:v>
                </c:pt>
                <c:pt idx="21">
                  <c:v>0.13720200000000002</c:v>
                </c:pt>
                <c:pt idx="22">
                  <c:v>0.12574399999999997</c:v>
                </c:pt>
                <c:pt idx="24">
                  <c:v>0.14190799999999998</c:v>
                </c:pt>
                <c:pt idx="25">
                  <c:v>0.134688</c:v>
                </c:pt>
                <c:pt idx="26">
                  <c:v>0.13874800000000001</c:v>
                </c:pt>
                <c:pt idx="28">
                  <c:v>0.184836</c:v>
                </c:pt>
                <c:pt idx="29">
                  <c:v>0.19212599999999999</c:v>
                </c:pt>
                <c:pt idx="30">
                  <c:v>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FF-4953-AE42-E332698ED503}"/>
            </c:ext>
          </c:extLst>
        </c:ser>
        <c:ser>
          <c:idx val="2"/>
          <c:order val="2"/>
          <c:tx>
            <c:strRef>
              <c:f>'05_Symantic_prompt_and_code_cor'!$I$352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'05_Symantic_prompt_and_code_cor'!$E$370:$E$400</c:f>
              <c:strCache>
                <c:ptCount val="31"/>
                <c:pt idx="0">
                  <c:v>GBT001</c:v>
                </c:pt>
                <c:pt idx="1">
                  <c:v>GBT002</c:v>
                </c:pt>
                <c:pt idx="2">
                  <c:v>GBT003</c:v>
                </c:pt>
                <c:pt idx="4">
                  <c:v>CLD001</c:v>
                </c:pt>
                <c:pt idx="5">
                  <c:v>CLD002</c:v>
                </c:pt>
                <c:pt idx="6">
                  <c:v>CLD003</c:v>
                </c:pt>
                <c:pt idx="8">
                  <c:v>DPS001</c:v>
                </c:pt>
                <c:pt idx="9">
                  <c:v>DPS002</c:v>
                </c:pt>
                <c:pt idx="10">
                  <c:v>DPS003</c:v>
                </c:pt>
                <c:pt idx="12">
                  <c:v>GBN001</c:v>
                </c:pt>
                <c:pt idx="13">
                  <c:v>GBN002</c:v>
                </c:pt>
                <c:pt idx="14">
                  <c:v>GBN003</c:v>
                </c:pt>
                <c:pt idx="16">
                  <c:v>CLM001</c:v>
                </c:pt>
                <c:pt idx="17">
                  <c:v>CLM002</c:v>
                </c:pt>
                <c:pt idx="18">
                  <c:v>CLM003</c:v>
                </c:pt>
                <c:pt idx="20">
                  <c:v>DPM001</c:v>
                </c:pt>
                <c:pt idx="21">
                  <c:v>DPM002</c:v>
                </c:pt>
                <c:pt idx="22">
                  <c:v>DPM003</c:v>
                </c:pt>
                <c:pt idx="24">
                  <c:v>GPM001</c:v>
                </c:pt>
                <c:pt idx="25">
                  <c:v>GPM002</c:v>
                </c:pt>
                <c:pt idx="26">
                  <c:v>GPM003</c:v>
                </c:pt>
                <c:pt idx="28">
                  <c:v>GPN001</c:v>
                </c:pt>
                <c:pt idx="29">
                  <c:v>GPN002</c:v>
                </c:pt>
                <c:pt idx="30">
                  <c:v>GPN003</c:v>
                </c:pt>
              </c:strCache>
            </c:strRef>
          </c:cat>
          <c:val>
            <c:numRef>
              <c:f>'05_Symantic_prompt_and_code_cor'!$K$370:$K$400</c:f>
              <c:numCache>
                <c:formatCode>0.000</c:formatCode>
                <c:ptCount val="31"/>
                <c:pt idx="0">
                  <c:v>0.10613600000000002</c:v>
                </c:pt>
                <c:pt idx="1">
                  <c:v>9.6590000000000023E-2</c:v>
                </c:pt>
                <c:pt idx="2">
                  <c:v>9.8625999999999991E-2</c:v>
                </c:pt>
                <c:pt idx="4">
                  <c:v>7.0522000000000029E-2</c:v>
                </c:pt>
                <c:pt idx="5">
                  <c:v>6.4342000000000024E-2</c:v>
                </c:pt>
                <c:pt idx="6">
                  <c:v>6.7825999999999984E-2</c:v>
                </c:pt>
                <c:pt idx="8">
                  <c:v>9.3973999999999974E-2</c:v>
                </c:pt>
                <c:pt idx="9">
                  <c:v>9.7345999999999988E-2</c:v>
                </c:pt>
                <c:pt idx="10">
                  <c:v>9.2776000000000025E-2</c:v>
                </c:pt>
                <c:pt idx="12">
                  <c:v>6.593800000000001E-2</c:v>
                </c:pt>
                <c:pt idx="13">
                  <c:v>7.3916000000000009E-2</c:v>
                </c:pt>
                <c:pt idx="14">
                  <c:v>6.6517999999999994E-2</c:v>
                </c:pt>
                <c:pt idx="16">
                  <c:v>0.11588599999999999</c:v>
                </c:pt>
                <c:pt idx="17">
                  <c:v>0.12092600000000001</c:v>
                </c:pt>
                <c:pt idx="18">
                  <c:v>0.11640799999999997</c:v>
                </c:pt>
                <c:pt idx="20">
                  <c:v>0.12705400000000003</c:v>
                </c:pt>
                <c:pt idx="21">
                  <c:v>0.144484</c:v>
                </c:pt>
                <c:pt idx="22">
                  <c:v>0.12786800000000004</c:v>
                </c:pt>
                <c:pt idx="24">
                  <c:v>0.13581000000000004</c:v>
                </c:pt>
                <c:pt idx="25">
                  <c:v>0.13859799999999997</c:v>
                </c:pt>
                <c:pt idx="26">
                  <c:v>0.13214200000000004</c:v>
                </c:pt>
                <c:pt idx="28">
                  <c:v>0.184836</c:v>
                </c:pt>
                <c:pt idx="29">
                  <c:v>0.19212599999999999</c:v>
                </c:pt>
                <c:pt idx="30">
                  <c:v>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FF-4953-AE42-E332698ED5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1967935"/>
        <c:axId val="281938655"/>
      </c:lineChart>
      <c:catAx>
        <c:axId val="281967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281938655"/>
        <c:crosses val="autoZero"/>
        <c:auto val="1"/>
        <c:lblAlgn val="ctr"/>
        <c:lblOffset val="100"/>
        <c:noMultiLvlLbl val="0"/>
      </c:catAx>
      <c:valAx>
        <c:axId val="281938655"/>
        <c:scaling>
          <c:orientation val="minMax"/>
          <c:max val="0.15000000000000002"/>
          <c:min val="4.0000000000000008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281967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'05_Symantic_prompt_and_code_cor'!$K$368</c:f>
          <c:strCache>
            <c:ptCount val="1"/>
            <c:pt idx="0">
              <c:v>Cosine similarity 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'05_Symantic_prompt_and_code_cor'!$F$417</c:f>
              <c:strCache>
                <c:ptCount val="1"/>
                <c:pt idx="0">
                  <c:v>0.0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'05_Symantic_prompt_and_code_cor'!$E$370:$E$400</c:f>
              <c:strCache>
                <c:ptCount val="31"/>
                <c:pt idx="0">
                  <c:v>GBT001</c:v>
                </c:pt>
                <c:pt idx="1">
                  <c:v>GBT002</c:v>
                </c:pt>
                <c:pt idx="2">
                  <c:v>GBT003</c:v>
                </c:pt>
                <c:pt idx="4">
                  <c:v>CLD001</c:v>
                </c:pt>
                <c:pt idx="5">
                  <c:v>CLD002</c:v>
                </c:pt>
                <c:pt idx="6">
                  <c:v>CLD003</c:v>
                </c:pt>
                <c:pt idx="8">
                  <c:v>DPS001</c:v>
                </c:pt>
                <c:pt idx="9">
                  <c:v>DPS002</c:v>
                </c:pt>
                <c:pt idx="10">
                  <c:v>DPS003</c:v>
                </c:pt>
                <c:pt idx="12">
                  <c:v>GBN001</c:v>
                </c:pt>
                <c:pt idx="13">
                  <c:v>GBN002</c:v>
                </c:pt>
                <c:pt idx="14">
                  <c:v>GBN003</c:v>
                </c:pt>
                <c:pt idx="16">
                  <c:v>CLM001</c:v>
                </c:pt>
                <c:pt idx="17">
                  <c:v>CLM002</c:v>
                </c:pt>
                <c:pt idx="18">
                  <c:v>CLM003</c:v>
                </c:pt>
                <c:pt idx="20">
                  <c:v>DPM001</c:v>
                </c:pt>
                <c:pt idx="21">
                  <c:v>DPM002</c:v>
                </c:pt>
                <c:pt idx="22">
                  <c:v>DPM003</c:v>
                </c:pt>
                <c:pt idx="24">
                  <c:v>GPM001</c:v>
                </c:pt>
                <c:pt idx="25">
                  <c:v>GPM002</c:v>
                </c:pt>
                <c:pt idx="26">
                  <c:v>GPM003</c:v>
                </c:pt>
                <c:pt idx="28">
                  <c:v>GPN001</c:v>
                </c:pt>
                <c:pt idx="29">
                  <c:v>GPN002</c:v>
                </c:pt>
                <c:pt idx="30">
                  <c:v>GPN003</c:v>
                </c:pt>
              </c:strCache>
            </c:strRef>
          </c:cat>
          <c:val>
            <c:numRef>
              <c:f>'05_Symantic_prompt_and_code_cor'!$L$370:$L$400</c:f>
              <c:numCache>
                <c:formatCode>0.000</c:formatCode>
                <c:ptCount val="31"/>
                <c:pt idx="0">
                  <c:v>0.57742199999999988</c:v>
                </c:pt>
                <c:pt idx="1">
                  <c:v>0.57763599999999993</c:v>
                </c:pt>
                <c:pt idx="2">
                  <c:v>0.57565</c:v>
                </c:pt>
                <c:pt idx="4">
                  <c:v>0.52524000000000015</c:v>
                </c:pt>
                <c:pt idx="5">
                  <c:v>0.52485800000000005</c:v>
                </c:pt>
                <c:pt idx="6">
                  <c:v>0.52373800000000015</c:v>
                </c:pt>
                <c:pt idx="8">
                  <c:v>0.53917999999999999</c:v>
                </c:pt>
                <c:pt idx="9">
                  <c:v>0.56321800000000022</c:v>
                </c:pt>
                <c:pt idx="10">
                  <c:v>0.55657200000000007</c:v>
                </c:pt>
                <c:pt idx="12">
                  <c:v>0.44279600000000002</c:v>
                </c:pt>
                <c:pt idx="13">
                  <c:v>0.467472</c:v>
                </c:pt>
                <c:pt idx="14">
                  <c:v>0.41270800000000007</c:v>
                </c:pt>
                <c:pt idx="16">
                  <c:v>0.52595799999999993</c:v>
                </c:pt>
                <c:pt idx="17">
                  <c:v>0.5202659999999999</c:v>
                </c:pt>
                <c:pt idx="18">
                  <c:v>0.52218999999999982</c:v>
                </c:pt>
                <c:pt idx="20">
                  <c:v>0.52033600000000002</c:v>
                </c:pt>
                <c:pt idx="21">
                  <c:v>0.52900799999999992</c:v>
                </c:pt>
                <c:pt idx="22">
                  <c:v>0.52107400000000004</c:v>
                </c:pt>
                <c:pt idx="24">
                  <c:v>0.52887799999999996</c:v>
                </c:pt>
                <c:pt idx="25">
                  <c:v>0.52302999999999988</c:v>
                </c:pt>
                <c:pt idx="26">
                  <c:v>0.52612199999999998</c:v>
                </c:pt>
                <c:pt idx="28">
                  <c:v>0.53529799999999994</c:v>
                </c:pt>
                <c:pt idx="29">
                  <c:v>0.54387200000000036</c:v>
                </c:pt>
                <c:pt idx="30">
                  <c:v>0.55059999999999998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D6-448C-8F97-2204FC362361}"/>
            </c:ext>
          </c:extLst>
        </c:ser>
        <c:ser>
          <c:idx val="1"/>
          <c:order val="1"/>
          <c:tx>
            <c:strRef>
              <c:f>'05_Symantic_prompt_and_code_cor'!$G$417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'05_Symantic_prompt_and_code_cor'!$E$370:$E$400</c:f>
              <c:strCache>
                <c:ptCount val="31"/>
                <c:pt idx="0">
                  <c:v>GBT001</c:v>
                </c:pt>
                <c:pt idx="1">
                  <c:v>GBT002</c:v>
                </c:pt>
                <c:pt idx="2">
                  <c:v>GBT003</c:v>
                </c:pt>
                <c:pt idx="4">
                  <c:v>CLD001</c:v>
                </c:pt>
                <c:pt idx="5">
                  <c:v>CLD002</c:v>
                </c:pt>
                <c:pt idx="6">
                  <c:v>CLD003</c:v>
                </c:pt>
                <c:pt idx="8">
                  <c:v>DPS001</c:v>
                </c:pt>
                <c:pt idx="9">
                  <c:v>DPS002</c:v>
                </c:pt>
                <c:pt idx="10">
                  <c:v>DPS003</c:v>
                </c:pt>
                <c:pt idx="12">
                  <c:v>GBN001</c:v>
                </c:pt>
                <c:pt idx="13">
                  <c:v>GBN002</c:v>
                </c:pt>
                <c:pt idx="14">
                  <c:v>GBN003</c:v>
                </c:pt>
                <c:pt idx="16">
                  <c:v>CLM001</c:v>
                </c:pt>
                <c:pt idx="17">
                  <c:v>CLM002</c:v>
                </c:pt>
                <c:pt idx="18">
                  <c:v>CLM003</c:v>
                </c:pt>
                <c:pt idx="20">
                  <c:v>DPM001</c:v>
                </c:pt>
                <c:pt idx="21">
                  <c:v>DPM002</c:v>
                </c:pt>
                <c:pt idx="22">
                  <c:v>DPM003</c:v>
                </c:pt>
                <c:pt idx="24">
                  <c:v>GPM001</c:v>
                </c:pt>
                <c:pt idx="25">
                  <c:v>GPM002</c:v>
                </c:pt>
                <c:pt idx="26">
                  <c:v>GPM003</c:v>
                </c:pt>
                <c:pt idx="28">
                  <c:v>GPN001</c:v>
                </c:pt>
                <c:pt idx="29">
                  <c:v>GPN002</c:v>
                </c:pt>
                <c:pt idx="30">
                  <c:v>GPN003</c:v>
                </c:pt>
              </c:strCache>
            </c:strRef>
          </c:cat>
          <c:val>
            <c:numRef>
              <c:f>'05_Symantic_prompt_and_code_cor'!$M$371:$M$401</c:f>
              <c:numCache>
                <c:formatCode>0.000</c:formatCode>
                <c:ptCount val="31"/>
                <c:pt idx="0">
                  <c:v>0.57825599999999988</c:v>
                </c:pt>
                <c:pt idx="1">
                  <c:v>0.56909599999999994</c:v>
                </c:pt>
                <c:pt idx="3">
                  <c:v>0.52072199999999991</c:v>
                </c:pt>
                <c:pt idx="4">
                  <c:v>0.52284200000000003</c:v>
                </c:pt>
                <c:pt idx="5">
                  <c:v>0.52792799999999984</c:v>
                </c:pt>
                <c:pt idx="7">
                  <c:v>0.56332999999999989</c:v>
                </c:pt>
                <c:pt idx="8">
                  <c:v>0.55910000000000015</c:v>
                </c:pt>
                <c:pt idx="9">
                  <c:v>0.5430799999999999</c:v>
                </c:pt>
                <c:pt idx="11">
                  <c:v>0.44279600000000002</c:v>
                </c:pt>
                <c:pt idx="12">
                  <c:v>0.467472</c:v>
                </c:pt>
                <c:pt idx="13">
                  <c:v>0.41270800000000007</c:v>
                </c:pt>
                <c:pt idx="15">
                  <c:v>0.52577399999999985</c:v>
                </c:pt>
                <c:pt idx="16">
                  <c:v>0.52583000000000013</c:v>
                </c:pt>
                <c:pt idx="17">
                  <c:v>0.52733999999999992</c:v>
                </c:pt>
                <c:pt idx="19">
                  <c:v>0.52833400000000008</c:v>
                </c:pt>
                <c:pt idx="20">
                  <c:v>0.52967399999999987</c:v>
                </c:pt>
                <c:pt idx="21">
                  <c:v>0.5268719999999999</c:v>
                </c:pt>
                <c:pt idx="23">
                  <c:v>0.54017400000000004</c:v>
                </c:pt>
                <c:pt idx="24">
                  <c:v>0.52847200000000016</c:v>
                </c:pt>
                <c:pt idx="25">
                  <c:v>0.54201600000000016</c:v>
                </c:pt>
                <c:pt idx="27">
                  <c:v>0.53529799999999994</c:v>
                </c:pt>
                <c:pt idx="28">
                  <c:v>0.54387200000000036</c:v>
                </c:pt>
                <c:pt idx="29">
                  <c:v>0.55059999999999998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D6-448C-8F97-2204FC362361}"/>
            </c:ext>
          </c:extLst>
        </c:ser>
        <c:ser>
          <c:idx val="2"/>
          <c:order val="2"/>
          <c:tx>
            <c:strRef>
              <c:f>'05_Symantic_prompt_and_code_cor'!$H$417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'05_Symantic_prompt_and_code_cor'!$E$370:$E$400</c:f>
              <c:strCache>
                <c:ptCount val="31"/>
                <c:pt idx="0">
                  <c:v>GBT001</c:v>
                </c:pt>
                <c:pt idx="1">
                  <c:v>GBT002</c:v>
                </c:pt>
                <c:pt idx="2">
                  <c:v>GBT003</c:v>
                </c:pt>
                <c:pt idx="4">
                  <c:v>CLD001</c:v>
                </c:pt>
                <c:pt idx="5">
                  <c:v>CLD002</c:v>
                </c:pt>
                <c:pt idx="6">
                  <c:v>CLD003</c:v>
                </c:pt>
                <c:pt idx="8">
                  <c:v>DPS001</c:v>
                </c:pt>
                <c:pt idx="9">
                  <c:v>DPS002</c:v>
                </c:pt>
                <c:pt idx="10">
                  <c:v>DPS003</c:v>
                </c:pt>
                <c:pt idx="12">
                  <c:v>GBN001</c:v>
                </c:pt>
                <c:pt idx="13">
                  <c:v>GBN002</c:v>
                </c:pt>
                <c:pt idx="14">
                  <c:v>GBN003</c:v>
                </c:pt>
                <c:pt idx="16">
                  <c:v>CLM001</c:v>
                </c:pt>
                <c:pt idx="17">
                  <c:v>CLM002</c:v>
                </c:pt>
                <c:pt idx="18">
                  <c:v>CLM003</c:v>
                </c:pt>
                <c:pt idx="20">
                  <c:v>DPM001</c:v>
                </c:pt>
                <c:pt idx="21">
                  <c:v>DPM002</c:v>
                </c:pt>
                <c:pt idx="22">
                  <c:v>DPM003</c:v>
                </c:pt>
                <c:pt idx="24">
                  <c:v>GPM001</c:v>
                </c:pt>
                <c:pt idx="25">
                  <c:v>GPM002</c:v>
                </c:pt>
                <c:pt idx="26">
                  <c:v>GPM003</c:v>
                </c:pt>
                <c:pt idx="28">
                  <c:v>GPN001</c:v>
                </c:pt>
                <c:pt idx="29">
                  <c:v>GPN002</c:v>
                </c:pt>
                <c:pt idx="30">
                  <c:v>GPN003</c:v>
                </c:pt>
              </c:strCache>
            </c:strRef>
          </c:cat>
          <c:val>
            <c:numRef>
              <c:f>'05_Symantic_prompt_and_code_cor'!$N$370:$N$400</c:f>
              <c:numCache>
                <c:formatCode>0.000</c:formatCode>
                <c:ptCount val="31"/>
                <c:pt idx="0">
                  <c:v>0.56163000000000007</c:v>
                </c:pt>
                <c:pt idx="1">
                  <c:v>0.58025199999999988</c:v>
                </c:pt>
                <c:pt idx="2">
                  <c:v>0.56860200000000016</c:v>
                </c:pt>
                <c:pt idx="4">
                  <c:v>0.51935799999999999</c:v>
                </c:pt>
                <c:pt idx="5">
                  <c:v>0.52135199999999993</c:v>
                </c:pt>
                <c:pt idx="6">
                  <c:v>0.51458799999999993</c:v>
                </c:pt>
                <c:pt idx="8">
                  <c:v>0.55832800000000005</c:v>
                </c:pt>
                <c:pt idx="9">
                  <c:v>0.56540400000000002</c:v>
                </c:pt>
                <c:pt idx="10">
                  <c:v>0.56877600000000006</c:v>
                </c:pt>
                <c:pt idx="12">
                  <c:v>0.44279600000000002</c:v>
                </c:pt>
                <c:pt idx="13">
                  <c:v>0.467472</c:v>
                </c:pt>
                <c:pt idx="14">
                  <c:v>0.41270800000000007</c:v>
                </c:pt>
                <c:pt idx="16">
                  <c:v>0.53206799999999999</c:v>
                </c:pt>
                <c:pt idx="17">
                  <c:v>0.52764</c:v>
                </c:pt>
                <c:pt idx="18">
                  <c:v>0.53347000000000011</c:v>
                </c:pt>
                <c:pt idx="20">
                  <c:v>0.52498600000000006</c:v>
                </c:pt>
                <c:pt idx="21">
                  <c:v>0.53345200000000004</c:v>
                </c:pt>
                <c:pt idx="22">
                  <c:v>0.52602599999999999</c:v>
                </c:pt>
                <c:pt idx="24">
                  <c:v>0.53100999999999987</c:v>
                </c:pt>
                <c:pt idx="25">
                  <c:v>0.54281800000000013</c:v>
                </c:pt>
                <c:pt idx="26">
                  <c:v>0.51891199999999993</c:v>
                </c:pt>
                <c:pt idx="28">
                  <c:v>0.53529799999999994</c:v>
                </c:pt>
                <c:pt idx="29">
                  <c:v>0.54387200000000036</c:v>
                </c:pt>
                <c:pt idx="30">
                  <c:v>0.55059999999999998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D6-448C-8F97-2204FC3623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1967935"/>
        <c:axId val="281938655"/>
      </c:lineChart>
      <c:catAx>
        <c:axId val="281967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281938655"/>
        <c:crosses val="autoZero"/>
        <c:auto val="1"/>
        <c:lblAlgn val="ctr"/>
        <c:lblOffset val="100"/>
        <c:noMultiLvlLbl val="0"/>
      </c:catAx>
      <c:valAx>
        <c:axId val="281938655"/>
        <c:scaling>
          <c:orientation val="minMax"/>
          <c:min val="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281967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'05_Symantic_prompt_and_code_cor'!$F$416:$I$416</c:f>
          <c:strCache>
            <c:ptCount val="4"/>
            <c:pt idx="0">
              <c:v>Bleu method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'05_Symantic_prompt_and_code_cor'!$E$427</c:f>
              <c:strCache>
                <c:ptCount val="1"/>
                <c:pt idx="0">
                  <c:v>MP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'05_Symantic_prompt_and_code_cor'!$F$417:$H$417</c:f>
              <c:strCache>
                <c:ptCount val="3"/>
                <c:pt idx="0">
                  <c:v>0.0</c:v>
                </c:pt>
                <c:pt idx="1">
                  <c:v>0.5</c:v>
                </c:pt>
                <c:pt idx="2">
                  <c:v>1</c:v>
                </c:pt>
              </c:strCache>
            </c:strRef>
          </c:cat>
          <c:val>
            <c:numRef>
              <c:f>'05_Symantic_prompt_and_code_cor'!$F$427:$H$427</c:f>
              <c:numCache>
                <c:formatCode>0.000</c:formatCode>
                <c:ptCount val="3"/>
                <c:pt idx="0">
                  <c:v>1.9457666666666665E-2</c:v>
                </c:pt>
                <c:pt idx="1">
                  <c:v>2.1011999999999999E-2</c:v>
                </c:pt>
                <c:pt idx="2">
                  <c:v>2.1201833333333333E-2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58-49D4-B025-83055DAE87A1}"/>
            </c:ext>
          </c:extLst>
        </c:ser>
        <c:ser>
          <c:idx val="0"/>
          <c:order val="1"/>
          <c:tx>
            <c:strRef>
              <c:f>'05_Symantic_prompt_and_code_cor'!$E$426</c:f>
              <c:strCache>
                <c:ptCount val="1"/>
                <c:pt idx="0">
                  <c:v>SP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'05_Symantic_prompt_and_code_cor'!$F$417:$H$417</c:f>
              <c:strCache>
                <c:ptCount val="3"/>
                <c:pt idx="0">
                  <c:v>0.0</c:v>
                </c:pt>
                <c:pt idx="1">
                  <c:v>0.5</c:v>
                </c:pt>
                <c:pt idx="2">
                  <c:v>1</c:v>
                </c:pt>
              </c:strCache>
            </c:strRef>
          </c:cat>
          <c:val>
            <c:numRef>
              <c:f>'05_Symantic_prompt_and_code_cor'!$F$426:$H$426</c:f>
              <c:numCache>
                <c:formatCode>0.000</c:formatCode>
                <c:ptCount val="3"/>
                <c:pt idx="0">
                  <c:v>1.2041333333333333E-2</c:v>
                </c:pt>
                <c:pt idx="1">
                  <c:v>1.2155500000000001E-2</c:v>
                </c:pt>
                <c:pt idx="2">
                  <c:v>1.2281333333333333E-2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58-49D4-B025-83055DAE87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6031839"/>
        <c:axId val="406032799"/>
      </c:barChart>
      <c:catAx>
        <c:axId val="406031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406032799"/>
        <c:crosses val="autoZero"/>
        <c:auto val="1"/>
        <c:lblAlgn val="ctr"/>
        <c:lblOffset val="100"/>
        <c:noMultiLvlLbl val="0"/>
      </c:catAx>
      <c:valAx>
        <c:axId val="406032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406031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'05_Symantic_prompt_and_code_cor'!$J$416:$M$416</c:f>
          <c:strCache>
            <c:ptCount val="4"/>
            <c:pt idx="0">
              <c:v>RougeL method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'05_Symantic_prompt_and_code_cor'!$E$427</c:f>
              <c:strCache>
                <c:ptCount val="1"/>
                <c:pt idx="0">
                  <c:v>MP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'05_Symantic_prompt_and_code_cor'!$F$417:$H$417</c:f>
              <c:strCache>
                <c:ptCount val="3"/>
                <c:pt idx="0">
                  <c:v>0.0</c:v>
                </c:pt>
                <c:pt idx="1">
                  <c:v>0.5</c:v>
                </c:pt>
                <c:pt idx="2">
                  <c:v>1</c:v>
                </c:pt>
              </c:strCache>
            </c:strRef>
          </c:cat>
          <c:val>
            <c:numRef>
              <c:f>'05_Symantic_prompt_and_code_cor'!$J$427:$L$427</c:f>
              <c:numCache>
                <c:formatCode>0.000</c:formatCode>
                <c:ptCount val="3"/>
                <c:pt idx="0">
                  <c:v>0.15398999999999999</c:v>
                </c:pt>
                <c:pt idx="1">
                  <c:v>0.15301150000000002</c:v>
                </c:pt>
                <c:pt idx="2">
                  <c:v>0.52888599999999997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C1-49A6-83D7-678BB32D8721}"/>
            </c:ext>
          </c:extLst>
        </c:ser>
        <c:ser>
          <c:idx val="0"/>
          <c:order val="1"/>
          <c:tx>
            <c:strRef>
              <c:f>'05_Symantic_prompt_and_code_cor'!$E$426</c:f>
              <c:strCache>
                <c:ptCount val="1"/>
                <c:pt idx="0">
                  <c:v>SP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'05_Symantic_prompt_and_code_cor'!$F$417:$H$417</c:f>
              <c:strCache>
                <c:ptCount val="3"/>
                <c:pt idx="0">
                  <c:v>0.0</c:v>
                </c:pt>
                <c:pt idx="1">
                  <c:v>0.5</c:v>
                </c:pt>
                <c:pt idx="2">
                  <c:v>1</c:v>
                </c:pt>
              </c:strCache>
            </c:strRef>
          </c:cat>
          <c:val>
            <c:numRef>
              <c:f>'05_Symantic_prompt_and_code_cor'!$J$426:$L$426</c:f>
              <c:numCache>
                <c:formatCode>0.000</c:formatCode>
                <c:ptCount val="3"/>
                <c:pt idx="0">
                  <c:v>8.7553333333333344E-2</c:v>
                </c:pt>
                <c:pt idx="1">
                  <c:v>8.2875833333333343E-2</c:v>
                </c:pt>
                <c:pt idx="2">
                  <c:v>0.52387416666666675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C1-49A6-83D7-678BB32D87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6031839"/>
        <c:axId val="406032799"/>
      </c:barChart>
      <c:catAx>
        <c:axId val="406031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406032799"/>
        <c:crosses val="autoZero"/>
        <c:auto val="1"/>
        <c:lblAlgn val="ctr"/>
        <c:lblOffset val="100"/>
        <c:noMultiLvlLbl val="0"/>
      </c:catAx>
      <c:valAx>
        <c:axId val="406032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406031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Cosine method</a:t>
            </a:r>
          </a:p>
        </c:rich>
      </c:tx>
      <c:layout>
        <c:manualLayout>
          <c:xMode val="edge"/>
          <c:yMode val="edge"/>
          <c:x val="0.33259312949748088"/>
          <c:y val="3.718350106573184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'05_Symantic_prompt_and_code_cor'!$E$427</c:f>
              <c:strCache>
                <c:ptCount val="1"/>
                <c:pt idx="0">
                  <c:v>MP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'05_Symantic_prompt_and_code_cor'!$F$417:$H$417</c:f>
              <c:strCache>
                <c:ptCount val="3"/>
                <c:pt idx="0">
                  <c:v>0.0</c:v>
                </c:pt>
                <c:pt idx="1">
                  <c:v>0.5</c:v>
                </c:pt>
                <c:pt idx="2">
                  <c:v>1</c:v>
                </c:pt>
              </c:strCache>
            </c:strRef>
          </c:cat>
          <c:val>
            <c:numRef>
              <c:f>'05_Symantic_prompt_and_code_cor'!$N$427:$P$427</c:f>
              <c:numCache>
                <c:formatCode>0.00</c:formatCode>
                <c:ptCount val="3"/>
                <c:pt idx="0">
                  <c:v>0.52888599999999997</c:v>
                </c:pt>
                <c:pt idx="1">
                  <c:v>0.53368800000000005</c:v>
                </c:pt>
                <c:pt idx="2">
                  <c:v>0.5333460000000001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D0-444C-89B9-6112D5CB219F}"/>
            </c:ext>
          </c:extLst>
        </c:ser>
        <c:ser>
          <c:idx val="0"/>
          <c:order val="1"/>
          <c:tx>
            <c:strRef>
              <c:f>'05_Symantic_prompt_and_code_cor'!$E$426</c:f>
              <c:strCache>
                <c:ptCount val="1"/>
                <c:pt idx="0">
                  <c:v>SP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'05_Symantic_prompt_and_code_cor'!$F$417:$H$417</c:f>
              <c:strCache>
                <c:ptCount val="3"/>
                <c:pt idx="0">
                  <c:v>0.0</c:v>
                </c:pt>
                <c:pt idx="1">
                  <c:v>0.5</c:v>
                </c:pt>
                <c:pt idx="2">
                  <c:v>1</c:v>
                </c:pt>
              </c:strCache>
            </c:strRef>
          </c:cat>
          <c:val>
            <c:numRef>
              <c:f>'05_Symantic_prompt_and_code_cor'!$N$426:$P$426</c:f>
              <c:numCache>
                <c:formatCode>0.00</c:formatCode>
                <c:ptCount val="3"/>
                <c:pt idx="0">
                  <c:v>0.52387416666666675</c:v>
                </c:pt>
                <c:pt idx="1">
                  <c:v>0.52355933333333327</c:v>
                </c:pt>
                <c:pt idx="2">
                  <c:v>0.52343883333333341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D0-444C-89B9-6112D5CB21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6031839"/>
        <c:axId val="406032799"/>
      </c:barChart>
      <c:catAx>
        <c:axId val="406031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406032799"/>
        <c:crosses val="autoZero"/>
        <c:auto val="1"/>
        <c:lblAlgn val="ctr"/>
        <c:lblOffset val="100"/>
        <c:noMultiLvlLbl val="0"/>
      </c:catAx>
      <c:valAx>
        <c:axId val="406032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406031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blue similarity methods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'05_Symantic_prompt_and_code_cor'!$E$430:$F$430</c:f>
              <c:strCache>
                <c:ptCount val="1"/>
                <c:pt idx="0">
                  <c:v>SP prompt / generated huginface Bleu 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'05_Symantic_prompt_and_code_cor'!$E$438:$E$445</c:f>
              <c:strCache>
                <c:ptCount val="8"/>
                <c:pt idx="0">
                  <c:v>DPS</c:v>
                </c:pt>
                <c:pt idx="1">
                  <c:v>GBT</c:v>
                </c:pt>
                <c:pt idx="2">
                  <c:v>CLD</c:v>
                </c:pt>
                <c:pt idx="3">
                  <c:v>GBN</c:v>
                </c:pt>
                <c:pt idx="4">
                  <c:v>GPN</c:v>
                </c:pt>
                <c:pt idx="5">
                  <c:v>GPM</c:v>
                </c:pt>
                <c:pt idx="6">
                  <c:v>DPM</c:v>
                </c:pt>
                <c:pt idx="7">
                  <c:v>CLM</c:v>
                </c:pt>
              </c:strCache>
            </c:strRef>
          </c:cat>
          <c:val>
            <c:numRef>
              <c:f>'05_Symantic_prompt_and_code_cor'!$F$438:$F$445</c:f>
              <c:numCache>
                <c:formatCode>0.000</c:formatCode>
                <c:ptCount val="8"/>
                <c:pt idx="0">
                  <c:v>1.5392666666666666E-2</c:v>
                </c:pt>
                <c:pt idx="1">
                  <c:v>1.5067333333333334E-2</c:v>
                </c:pt>
                <c:pt idx="2">
                  <c:v>9.6835555555555564E-3</c:v>
                </c:pt>
                <c:pt idx="3">
                  <c:v>8.4939999999999998E-3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5A-4859-9849-2E5898B727D5}"/>
            </c:ext>
          </c:extLst>
        </c:ser>
        <c:ser>
          <c:idx val="1"/>
          <c:order val="1"/>
          <c:tx>
            <c:strRef>
              <c:f>'05_Symantic_prompt_and_code_cor'!$G$430:$H$430</c:f>
              <c:strCache>
                <c:ptCount val="1"/>
                <c:pt idx="0">
                  <c:v>MP prompt / generated huginface Bleu score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'05_Symantic_prompt_and_code_cor'!$E$438:$E$445</c:f>
              <c:strCache>
                <c:ptCount val="8"/>
                <c:pt idx="0">
                  <c:v>DPS</c:v>
                </c:pt>
                <c:pt idx="1">
                  <c:v>GBT</c:v>
                </c:pt>
                <c:pt idx="2">
                  <c:v>CLD</c:v>
                </c:pt>
                <c:pt idx="3">
                  <c:v>GBN</c:v>
                </c:pt>
                <c:pt idx="4">
                  <c:v>GPN</c:v>
                </c:pt>
                <c:pt idx="5">
                  <c:v>GPM</c:v>
                </c:pt>
                <c:pt idx="6">
                  <c:v>DPM</c:v>
                </c:pt>
                <c:pt idx="7">
                  <c:v>CLM</c:v>
                </c:pt>
              </c:strCache>
            </c:strRef>
          </c:cat>
          <c:val>
            <c:numRef>
              <c:f>'05_Symantic_prompt_and_code_cor'!$G$438:$G$445</c:f>
              <c:numCache>
                <c:formatCode>0.00</c:formatCode>
                <c:ptCount val="8"/>
                <c:pt idx="4" formatCode="0.000">
                  <c:v>2.9224E-2</c:v>
                </c:pt>
                <c:pt idx="5" formatCode="0.000">
                  <c:v>1.9869333333333333E-2</c:v>
                </c:pt>
                <c:pt idx="6" formatCode="0.000">
                  <c:v>1.9725999999999997E-2</c:v>
                </c:pt>
                <c:pt idx="7" formatCode="0.000">
                  <c:v>1.3409333333333334E-2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5A-4859-9849-2E5898B727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5930559"/>
        <c:axId val="405931999"/>
      </c:barChart>
      <c:catAx>
        <c:axId val="405930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405931999"/>
        <c:crosses val="autoZero"/>
        <c:auto val="1"/>
        <c:lblAlgn val="ctr"/>
        <c:lblOffset val="100"/>
        <c:noMultiLvlLbl val="0"/>
      </c:catAx>
      <c:valAx>
        <c:axId val="405931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405930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Similarity methods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>
        <c:manualLayout>
          <c:layoutTarget val="inner"/>
          <c:xMode val="edge"/>
          <c:yMode val="edge"/>
          <c:x val="0.10099759405074367"/>
          <c:y val="4.6296296296296294E-2"/>
          <c:w val="0.54622462817147854"/>
          <c:h val="0.841674686497521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'05_Symantic_prompt_and_code_cor'!$I$430:$J$430</c:f>
              <c:strCache>
                <c:ptCount val="1"/>
                <c:pt idx="0">
                  <c:v>SP prompt / generated huginface Rougel 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'05_Symantic_prompt_and_code_cor'!$E$446:$E$461</c:f>
              <c:strCache>
                <c:ptCount val="16"/>
                <c:pt idx="0">
                  <c:v>GBT</c:v>
                </c:pt>
                <c:pt idx="1">
                  <c:v>DPS</c:v>
                </c:pt>
                <c:pt idx="2">
                  <c:v>CLD</c:v>
                </c:pt>
                <c:pt idx="3">
                  <c:v>GBN</c:v>
                </c:pt>
                <c:pt idx="4">
                  <c:v>GPN</c:v>
                </c:pt>
                <c:pt idx="5">
                  <c:v>GPM</c:v>
                </c:pt>
                <c:pt idx="6">
                  <c:v>DPM</c:v>
                </c:pt>
                <c:pt idx="7">
                  <c:v>CLM</c:v>
                </c:pt>
                <c:pt idx="8">
                  <c:v>GPN</c:v>
                </c:pt>
                <c:pt idx="9">
                  <c:v>GPM</c:v>
                </c:pt>
                <c:pt idx="10">
                  <c:v>CLM</c:v>
                </c:pt>
                <c:pt idx="11">
                  <c:v>DPM</c:v>
                </c:pt>
                <c:pt idx="12">
                  <c:v>GPN</c:v>
                </c:pt>
                <c:pt idx="13">
                  <c:v>GPM</c:v>
                </c:pt>
                <c:pt idx="14">
                  <c:v>CLM</c:v>
                </c:pt>
                <c:pt idx="15">
                  <c:v>DPM</c:v>
                </c:pt>
              </c:strCache>
            </c:strRef>
          </c:cat>
          <c:val>
            <c:numRef>
              <c:f>'05_Symantic_prompt_and_code_cor'!$H$446:$H$461</c:f>
              <c:numCache>
                <c:formatCode>0.000</c:formatCode>
                <c:ptCount val="16"/>
                <c:pt idx="0">
                  <c:v>0.25749466666666671</c:v>
                </c:pt>
                <c:pt idx="1">
                  <c:v>0.24837400000000001</c:v>
                </c:pt>
                <c:pt idx="2">
                  <c:v>0.22701133333333337</c:v>
                </c:pt>
                <c:pt idx="3">
                  <c:v>0.19285777777777779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B4-4A1F-83D1-8D9F85299E49}"/>
            </c:ext>
          </c:extLst>
        </c:ser>
        <c:ser>
          <c:idx val="1"/>
          <c:order val="1"/>
          <c:tx>
            <c:strRef>
              <c:f>'05_Symantic_prompt_and_code_cor'!$K$430:$L$430</c:f>
              <c:strCache>
                <c:ptCount val="1"/>
                <c:pt idx="0">
                  <c:v>MP prompt / generated huginface Rougel score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'05_Symantic_prompt_and_code_cor'!$I$446:$I$461</c:f>
              <c:numCache>
                <c:formatCode>0.00</c:formatCode>
                <c:ptCount val="16"/>
                <c:pt idx="4" formatCode="0.000">
                  <c:v>0.33152155555555562</c:v>
                </c:pt>
                <c:pt idx="5" formatCode="0.000">
                  <c:v>0.26665822222222219</c:v>
                </c:pt>
                <c:pt idx="6" formatCode="0.000">
                  <c:v>0.26213844444444445</c:v>
                </c:pt>
                <c:pt idx="7" formatCode="0.000">
                  <c:v>0.25419844444444445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B4-4A1F-83D1-8D9F85299E49}"/>
            </c:ext>
          </c:extLst>
        </c:ser>
        <c:ser>
          <c:idx val="2"/>
          <c:order val="2"/>
          <c:tx>
            <c:strRef>
              <c:f>'05_Symantic_prompt_and_code_cor'!$M$430:$N$430</c:f>
              <c:strCache>
                <c:ptCount val="1"/>
                <c:pt idx="0">
                  <c:v>SP prompt / generated huginface Cosine similarity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'05_Symantic_prompt_and_code_cor'!$J$446:$J$461</c:f>
              <c:numCache>
                <c:formatCode>0.00</c:formatCode>
                <c:ptCount val="16"/>
                <c:pt idx="0">
                  <c:v>0</c:v>
                </c:pt>
                <c:pt idx="8">
                  <c:v>0.57376955555555564</c:v>
                </c:pt>
                <c:pt idx="9">
                  <c:v>0.55744311111111111</c:v>
                </c:pt>
                <c:pt idx="10">
                  <c:v>0.5222917777777778</c:v>
                </c:pt>
                <c:pt idx="11">
                  <c:v>0.44099200000000005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B4-4A1F-83D1-8D9F85299E49}"/>
            </c:ext>
          </c:extLst>
        </c:ser>
        <c:ser>
          <c:idx val="3"/>
          <c:order val="3"/>
          <c:tx>
            <c:strRef>
              <c:f>'05_Symantic_prompt_and_code_cor'!$O$430:$P$430</c:f>
              <c:strCache>
                <c:ptCount val="1"/>
                <c:pt idx="0">
                  <c:v>MP prompt / generated huginface  Cosine similarity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'05_Symantic_prompt_and_code_cor'!$K$446:$K$461</c:f>
              <c:numCache>
                <c:formatCode>0.00</c:formatCode>
                <c:ptCount val="16"/>
                <c:pt idx="0">
                  <c:v>0</c:v>
                </c:pt>
                <c:pt idx="12">
                  <c:v>0.54325666666666683</c:v>
                </c:pt>
                <c:pt idx="13">
                  <c:v>0.5312702222222222</c:v>
                </c:pt>
                <c:pt idx="14">
                  <c:v>0.5267262222222221</c:v>
                </c:pt>
                <c:pt idx="15">
                  <c:v>0.52664022222222229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B4-4A1F-83D1-8D9F85299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5939199"/>
        <c:axId val="405921919"/>
      </c:barChart>
      <c:catAx>
        <c:axId val="405939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405921919"/>
        <c:crosses val="autoZero"/>
        <c:auto val="1"/>
        <c:lblAlgn val="ctr"/>
        <c:lblOffset val="100"/>
        <c:noMultiLvlLbl val="0"/>
      </c:catAx>
      <c:valAx>
        <c:axId val="40592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405939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prompt / generated code  Huginface score for MP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'05_Symantic_prompt_and_code_cor'!$G$352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'05_Symantic_prompt_and_code_cor'!$F$356:$F$359</c:f>
              <c:strCache>
                <c:ptCount val="4"/>
                <c:pt idx="0">
                  <c:v>GBN</c:v>
                </c:pt>
                <c:pt idx="1">
                  <c:v>CLM</c:v>
                </c:pt>
                <c:pt idx="2">
                  <c:v>DPM</c:v>
                </c:pt>
                <c:pt idx="3">
                  <c:v>GPM</c:v>
                </c:pt>
              </c:strCache>
            </c:strRef>
          </c:cat>
          <c:val>
            <c:numRef>
              <c:f>'05_Symantic_prompt_and_code_cor'!$G$356:$G$359</c:f>
              <c:numCache>
                <c:formatCode>0.00</c:formatCode>
                <c:ptCount val="4"/>
                <c:pt idx="0">
                  <c:v>0.44099200000000005</c:v>
                </c:pt>
                <c:pt idx="1">
                  <c:v>0.52280466666666658</c:v>
                </c:pt>
                <c:pt idx="2">
                  <c:v>0.5234726666666667</c:v>
                </c:pt>
                <c:pt idx="3">
                  <c:v>0.52600999999999998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8D-4D1F-A95D-4D8B40CB940C}"/>
            </c:ext>
          </c:extLst>
        </c:ser>
        <c:ser>
          <c:idx val="1"/>
          <c:order val="1"/>
          <c:tx>
            <c:strRef>
              <c:f>'05_Symantic_prompt_and_code_cor'!$H$352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'05_Symantic_prompt_and_code_cor'!$F$356:$F$359</c:f>
              <c:strCache>
                <c:ptCount val="4"/>
                <c:pt idx="0">
                  <c:v>GBN</c:v>
                </c:pt>
                <c:pt idx="1">
                  <c:v>CLM</c:v>
                </c:pt>
                <c:pt idx="2">
                  <c:v>DPM</c:v>
                </c:pt>
                <c:pt idx="3">
                  <c:v>GPM</c:v>
                </c:pt>
              </c:strCache>
            </c:strRef>
          </c:cat>
          <c:val>
            <c:numRef>
              <c:f>'05_Symantic_prompt_and_code_cor'!$H$356:$H$359</c:f>
              <c:numCache>
                <c:formatCode>0.00</c:formatCode>
                <c:ptCount val="4"/>
                <c:pt idx="0">
                  <c:v>0.44099200000000005</c:v>
                </c:pt>
                <c:pt idx="1">
                  <c:v>0.5263146666666666</c:v>
                </c:pt>
                <c:pt idx="2">
                  <c:v>0.52829333333333339</c:v>
                </c:pt>
                <c:pt idx="3">
                  <c:v>0.53688733333333349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8D-4D1F-A95D-4D8B40CB940C}"/>
            </c:ext>
          </c:extLst>
        </c:ser>
        <c:ser>
          <c:idx val="2"/>
          <c:order val="2"/>
          <c:tx>
            <c:strRef>
              <c:f>'05_Symantic_prompt_and_code_cor'!$I$352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'05_Symantic_prompt_and_code_cor'!$F$356:$F$359</c:f>
              <c:strCache>
                <c:ptCount val="4"/>
                <c:pt idx="0">
                  <c:v>GBN</c:v>
                </c:pt>
                <c:pt idx="1">
                  <c:v>CLM</c:v>
                </c:pt>
                <c:pt idx="2">
                  <c:v>DPM</c:v>
                </c:pt>
                <c:pt idx="3">
                  <c:v>GPM</c:v>
                </c:pt>
              </c:strCache>
            </c:strRef>
          </c:cat>
          <c:val>
            <c:numRef>
              <c:f>'05_Symantic_prompt_and_code_cor'!$I$356:$I$359</c:f>
              <c:numCache>
                <c:formatCode>0.00</c:formatCode>
                <c:ptCount val="4"/>
                <c:pt idx="0">
                  <c:v>0.44099200000000005</c:v>
                </c:pt>
                <c:pt idx="1">
                  <c:v>0.53105933333333344</c:v>
                </c:pt>
                <c:pt idx="2">
                  <c:v>0.52815466666666666</c:v>
                </c:pt>
                <c:pt idx="3">
                  <c:v>0.53091333333333335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8D-4D1F-A95D-4D8B40CB94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9249312"/>
        <c:axId val="1379252672"/>
      </c:barChart>
      <c:catAx>
        <c:axId val="1379249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52672"/>
        <c:crosses val="autoZero"/>
        <c:auto val="1"/>
        <c:lblAlgn val="ctr"/>
        <c:lblOffset val="100"/>
        <c:noMultiLvlLbl val="0"/>
      </c:catAx>
      <c:valAx>
        <c:axId val="137925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49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prompt / generated code  Huginface  Match rate for</a:t>
            </a:r>
            <a:r>
              <a:rPr lang="en-US" baseline="0"/>
              <a:t> MP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'05_Symantic_prompt_and_code_cor'!$L$352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'05_Symantic_prompt_and_code_cor'!$F$357:$F$360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'05_Symantic_prompt_and_code_cor'!$L$357:$L$360</c:f>
              <c:numCache>
                <c:formatCode>0.00</c:formatCode>
                <c:ptCount val="4"/>
                <c:pt idx="0">
                  <c:v>0.42105276666666674</c:v>
                </c:pt>
                <c:pt idx="1">
                  <c:v>0.38370396666666667</c:v>
                </c:pt>
                <c:pt idx="2">
                  <c:v>0.42525737333333335</c:v>
                </c:pt>
                <c:pt idx="3">
                  <c:v>0.35797240000000002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E1-4F9A-AE22-CD2FADD8FF54}"/>
            </c:ext>
          </c:extLst>
        </c:ser>
        <c:ser>
          <c:idx val="1"/>
          <c:order val="1"/>
          <c:tx>
            <c:strRef>
              <c:f>'05_Symantic_prompt_and_code_cor'!$M$352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'05_Symantic_prompt_and_code_cor'!$F$357:$F$360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'05_Symantic_prompt_and_code_cor'!$M$357:$M$360</c:f>
              <c:numCache>
                <c:formatCode>0.00</c:formatCode>
                <c:ptCount val="4"/>
                <c:pt idx="0">
                  <c:v>0.42484828000000002</c:v>
                </c:pt>
                <c:pt idx="1">
                  <c:v>0.38136084666666675</c:v>
                </c:pt>
                <c:pt idx="2">
                  <c:v>0.41880364666666664</c:v>
                </c:pt>
                <c:pt idx="3">
                  <c:v>0.35797240000000002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E1-4F9A-AE22-CD2FADD8FF54}"/>
            </c:ext>
          </c:extLst>
        </c:ser>
        <c:ser>
          <c:idx val="2"/>
          <c:order val="2"/>
          <c:tx>
            <c:strRef>
              <c:f>'05_Symantic_prompt_and_code_cor'!$N$352</c:f>
              <c:strCache>
                <c:ptCount val="1"/>
                <c:pt idx="0">
                  <c:v>Average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'05_Symantic_prompt_and_code_cor'!$F$357:$F$360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'05_Symantic_prompt_and_code_cor'!$N$357:$N$360</c:f>
              <c:numCache>
                <c:formatCode>0.00</c:formatCode>
                <c:ptCount val="4"/>
                <c:pt idx="0">
                  <c:v>0.42138141777777777</c:v>
                </c:pt>
                <c:pt idx="1">
                  <c:v>0.38173664000000002</c:v>
                </c:pt>
                <c:pt idx="2">
                  <c:v>0.42083499111111111</c:v>
                </c:pt>
                <c:pt idx="3">
                  <c:v>0.35797240000000002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E1-4F9A-AE22-CD2FADD8FF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9282432"/>
        <c:axId val="1379282912"/>
      </c:barChart>
      <c:catAx>
        <c:axId val="1379282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82912"/>
        <c:crosses val="autoZero"/>
        <c:auto val="1"/>
        <c:lblAlgn val="ctr"/>
        <c:lblOffset val="100"/>
        <c:noMultiLvlLbl val="0"/>
      </c:catAx>
      <c:valAx>
        <c:axId val="137928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82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prompt / generated code  Bleu  Match rate for</a:t>
            </a:r>
            <a:r>
              <a:rPr lang="en-US" baseline="0"/>
              <a:t> MP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'05_Symantic_prompt_and_code_cor'!$G$352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'05_Symantic_prompt_and_code_cor'!$E$422:$E$425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'05_Symantic_prompt_and_code_cor'!$F$422:$F$425</c:f>
              <c:numCache>
                <c:formatCode>0.000</c:formatCode>
                <c:ptCount val="4"/>
                <c:pt idx="0">
                  <c:v>1.3696000000000002E-2</c:v>
                </c:pt>
                <c:pt idx="1">
                  <c:v>1.7114666666666667E-2</c:v>
                </c:pt>
                <c:pt idx="2">
                  <c:v>1.7795999999999999E-2</c:v>
                </c:pt>
                <c:pt idx="3">
                  <c:v>2.9224E-2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2C-4DF7-B3D8-65F1736B749E}"/>
            </c:ext>
          </c:extLst>
        </c:ser>
        <c:ser>
          <c:idx val="1"/>
          <c:order val="1"/>
          <c:tx>
            <c:strRef>
              <c:f>'05_Symantic_prompt_and_code_cor'!$H$352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'05_Symantic_prompt_and_code_cor'!$E$422:$E$425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'05_Symantic_prompt_and_code_cor'!$G$422:$G$425</c:f>
              <c:numCache>
                <c:formatCode>0.000</c:formatCode>
                <c:ptCount val="4"/>
                <c:pt idx="0">
                  <c:v>1.4998666666666669E-2</c:v>
                </c:pt>
                <c:pt idx="1">
                  <c:v>1.8970666666666667E-2</c:v>
                </c:pt>
                <c:pt idx="2">
                  <c:v>2.0854666666666664E-2</c:v>
                </c:pt>
                <c:pt idx="3">
                  <c:v>2.9224E-2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2C-4DF7-B3D8-65F1736B749E}"/>
            </c:ext>
          </c:extLst>
        </c:ser>
        <c:ser>
          <c:idx val="2"/>
          <c:order val="2"/>
          <c:tx>
            <c:strRef>
              <c:f>'05_Symantic_prompt_and_code_cor'!$I$352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'05_Symantic_prompt_and_code_cor'!$E$422:$E$425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'05_Symantic_prompt_and_code_cor'!$H$422:$H$425</c:f>
              <c:numCache>
                <c:formatCode>0.000</c:formatCode>
                <c:ptCount val="4"/>
                <c:pt idx="0">
                  <c:v>1.1533333333333331E-2</c:v>
                </c:pt>
                <c:pt idx="1">
                  <c:v>2.3092666666666668E-2</c:v>
                </c:pt>
                <c:pt idx="2">
                  <c:v>2.0957333333333331E-2</c:v>
                </c:pt>
                <c:pt idx="3">
                  <c:v>2.9224E-2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2C-4DF7-B3D8-65F1736B74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9282432"/>
        <c:axId val="1379282912"/>
      </c:barChart>
      <c:catAx>
        <c:axId val="1379282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82912"/>
        <c:crosses val="autoZero"/>
        <c:auto val="1"/>
        <c:lblAlgn val="ctr"/>
        <c:lblOffset val="100"/>
        <c:noMultiLvlLbl val="0"/>
      </c:catAx>
      <c:valAx>
        <c:axId val="137928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82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prompt / generated code  Bleu  for</a:t>
            </a:r>
            <a:r>
              <a:rPr lang="en-US" baseline="0"/>
              <a:t> SP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'05_Symantic_prompt_and_code_cor'!$G$352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'05_Symantic_prompt_and_code_cor'!$E$418:$E$421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'05_Symantic_prompt_and_code_cor'!$F$418:$F$421</c:f>
              <c:numCache>
                <c:formatCode>0.000</c:formatCode>
                <c:ptCount val="4"/>
                <c:pt idx="0">
                  <c:v>1.4835333333333334E-2</c:v>
                </c:pt>
                <c:pt idx="1">
                  <c:v>9.5826666666666647E-3</c:v>
                </c:pt>
                <c:pt idx="2">
                  <c:v>1.5253333333333332E-2</c:v>
                </c:pt>
                <c:pt idx="3">
                  <c:v>8.4939999999999998E-3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8D-47E1-808D-A992C040CBCE}"/>
            </c:ext>
          </c:extLst>
        </c:ser>
        <c:ser>
          <c:idx val="1"/>
          <c:order val="1"/>
          <c:tx>
            <c:strRef>
              <c:f>'05_Symantic_prompt_and_code_cor'!$H$352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'05_Symantic_prompt_and_code_cor'!$E$418:$E$421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'05_Symantic_prompt_and_code_cor'!$G$418:$G$421</c:f>
              <c:numCache>
                <c:formatCode>0.000</c:formatCode>
                <c:ptCount val="4"/>
                <c:pt idx="0">
                  <c:v>1.4510666666666667E-2</c:v>
                </c:pt>
                <c:pt idx="1">
                  <c:v>1.0070000000000001E-2</c:v>
                </c:pt>
                <c:pt idx="2">
                  <c:v>1.5547333333333335E-2</c:v>
                </c:pt>
                <c:pt idx="3">
                  <c:v>8.4939999999999998E-3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8D-47E1-808D-A992C040CBCE}"/>
            </c:ext>
          </c:extLst>
        </c:ser>
        <c:ser>
          <c:idx val="2"/>
          <c:order val="2"/>
          <c:tx>
            <c:strRef>
              <c:f>'05_Symantic_prompt_and_code_cor'!$I$352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'05_Symantic_prompt_and_code_cor'!$E$418:$E$421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'05_Symantic_prompt_and_code_cor'!$H$418:$H$421</c:f>
              <c:numCache>
                <c:formatCode>0.000</c:formatCode>
                <c:ptCount val="4"/>
                <c:pt idx="0">
                  <c:v>1.5855999999999999E-2</c:v>
                </c:pt>
                <c:pt idx="1">
                  <c:v>9.3980000000000018E-3</c:v>
                </c:pt>
                <c:pt idx="2">
                  <c:v>1.5377333333333331E-2</c:v>
                </c:pt>
                <c:pt idx="3">
                  <c:v>8.4939999999999998E-3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8D-47E1-808D-A992C040CB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9282432"/>
        <c:axId val="1379282912"/>
      </c:barChart>
      <c:catAx>
        <c:axId val="1379282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82912"/>
        <c:crosses val="autoZero"/>
        <c:auto val="1"/>
        <c:lblAlgn val="ctr"/>
        <c:lblOffset val="100"/>
        <c:noMultiLvlLbl val="0"/>
      </c:catAx>
      <c:valAx>
        <c:axId val="137928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82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prompt / generated code   Rougel for</a:t>
            </a:r>
            <a:r>
              <a:rPr lang="en-US" baseline="0"/>
              <a:t> SP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'05_Symantic_prompt_and_code_cor'!$G$352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'05_Symantic_prompt_and_code_cor'!$E$418:$E$421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'05_Symantic_prompt_and_code_cor'!$J$418:$J$421</c:f>
              <c:numCache>
                <c:formatCode>0.000</c:formatCode>
                <c:ptCount val="4"/>
                <c:pt idx="0">
                  <c:v>9.5130666666666683E-2</c:v>
                </c:pt>
                <c:pt idx="1">
                  <c:v>8.8858666666666641E-2</c:v>
                </c:pt>
                <c:pt idx="2">
                  <c:v>9.7433333333333358E-2</c:v>
                </c:pt>
                <c:pt idx="3">
                  <c:v>6.8790666666666681E-2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DD-455A-8937-77A13DBF6DAB}"/>
            </c:ext>
          </c:extLst>
        </c:ser>
        <c:ser>
          <c:idx val="1"/>
          <c:order val="1"/>
          <c:tx>
            <c:strRef>
              <c:f>'05_Symantic_prompt_and_code_cor'!$H$352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'05_Symantic_prompt_and_code_cor'!$E$418:$E$421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'05_Symantic_prompt_and_code_cor'!$K$418:$K$421</c:f>
              <c:numCache>
                <c:formatCode>0.000</c:formatCode>
                <c:ptCount val="4"/>
                <c:pt idx="0">
                  <c:v>0.10045066666666669</c:v>
                </c:pt>
                <c:pt idx="1">
                  <c:v>6.756333333333335E-2</c:v>
                </c:pt>
                <c:pt idx="2">
                  <c:v>9.4698666666666667E-2</c:v>
                </c:pt>
                <c:pt idx="3">
                  <c:v>6.8790666666666681E-2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DD-455A-8937-77A13DBF6DAB}"/>
            </c:ext>
          </c:extLst>
        </c:ser>
        <c:ser>
          <c:idx val="2"/>
          <c:order val="2"/>
          <c:tx>
            <c:strRef>
              <c:f>'05_Symantic_prompt_and_code_cor'!$I$352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'05_Symantic_prompt_and_code_cor'!$E$418:$E$421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'05_Symantic_prompt_and_code_cor'!$L$418:$L$421</c:f>
              <c:numCache>
                <c:formatCode>0.000</c:formatCode>
                <c:ptCount val="4"/>
                <c:pt idx="0">
                  <c:v>0.57690266666666667</c:v>
                </c:pt>
                <c:pt idx="1">
                  <c:v>0.52461200000000019</c:v>
                </c:pt>
                <c:pt idx="2">
                  <c:v>0.55299000000000009</c:v>
                </c:pt>
                <c:pt idx="3">
                  <c:v>0.44099200000000005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DD-455A-8937-77A13DBF6D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9282432"/>
        <c:axId val="1379282912"/>
      </c:barChart>
      <c:catAx>
        <c:axId val="1379282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82912"/>
        <c:crosses val="autoZero"/>
        <c:auto val="1"/>
        <c:lblAlgn val="ctr"/>
        <c:lblOffset val="100"/>
        <c:noMultiLvlLbl val="0"/>
      </c:catAx>
      <c:valAx>
        <c:axId val="137928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82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prompt / generated code  Rougel  for</a:t>
            </a:r>
            <a:r>
              <a:rPr lang="en-US" baseline="0"/>
              <a:t> MP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'05_Symantic_prompt_and_code_cor'!$G$352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'05_Symantic_prompt_and_code_cor'!$E$422:$E$425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'05_Symantic_prompt_and_code_cor'!$J$422:$J$425</c:f>
              <c:numCache>
                <c:formatCode>0.000</c:formatCode>
                <c:ptCount val="4"/>
                <c:pt idx="0">
                  <c:v>0.12205066666666665</c:v>
                </c:pt>
                <c:pt idx="1">
                  <c:v>0.1298073333333333</c:v>
                </c:pt>
                <c:pt idx="2">
                  <c:v>0.13844799999999999</c:v>
                </c:pt>
                <c:pt idx="3">
                  <c:v>0.22565400000000002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06-407C-88CE-DF80275A9161}"/>
            </c:ext>
          </c:extLst>
        </c:ser>
        <c:ser>
          <c:idx val="1"/>
          <c:order val="1"/>
          <c:tx>
            <c:strRef>
              <c:f>'05_Symantic_prompt_and_code_cor'!$H$352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'05_Symantic_prompt_and_code_cor'!$E$422:$E$425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'05_Symantic_prompt_and_code_cor'!$K$422:$K$425</c:f>
              <c:numCache>
                <c:formatCode>0.000</c:formatCode>
                <c:ptCount val="4"/>
                <c:pt idx="0">
                  <c:v>0.11774</c:v>
                </c:pt>
                <c:pt idx="1">
                  <c:v>0.13313533333333336</c:v>
                </c:pt>
                <c:pt idx="2">
                  <c:v>0.13551666666666667</c:v>
                </c:pt>
                <c:pt idx="3">
                  <c:v>0.22565400000000002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06-407C-88CE-DF80275A9161}"/>
            </c:ext>
          </c:extLst>
        </c:ser>
        <c:ser>
          <c:idx val="2"/>
          <c:order val="2"/>
          <c:tx>
            <c:strRef>
              <c:f>'05_Symantic_prompt_and_code_cor'!$I$352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'05_Symantic_prompt_and_code_cor'!$E$422:$E$425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'05_Symantic_prompt_and_code_cor'!$L$422:$L$425</c:f>
              <c:numCache>
                <c:formatCode>0.000</c:formatCode>
                <c:ptCount val="4"/>
                <c:pt idx="0">
                  <c:v>0.52280466666666658</c:v>
                </c:pt>
                <c:pt idx="1">
                  <c:v>0.5234726666666667</c:v>
                </c:pt>
                <c:pt idx="2">
                  <c:v>0.52600999999999998</c:v>
                </c:pt>
                <c:pt idx="3">
                  <c:v>0.54325666666666683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06-407C-88CE-DF80275A91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9282432"/>
        <c:axId val="1379282912"/>
      </c:barChart>
      <c:catAx>
        <c:axId val="1379282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82912"/>
        <c:crosses val="autoZero"/>
        <c:auto val="1"/>
        <c:lblAlgn val="ctr"/>
        <c:lblOffset val="100"/>
        <c:noMultiLvlLbl val="0"/>
      </c:catAx>
      <c:valAx>
        <c:axId val="137928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82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prompt / generated code   Cosine similarity for</a:t>
            </a:r>
            <a:r>
              <a:rPr lang="en-US" baseline="0"/>
              <a:t> SP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'05_Symantic_prompt_and_code_cor'!$G$352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'05_Symantic_prompt_and_code_cor'!$E$418:$E$421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'05_Symantic_prompt_and_code_cor'!$N$418:$N$421</c:f>
              <c:numCache>
                <c:formatCode>0.00</c:formatCode>
                <c:ptCount val="4"/>
                <c:pt idx="0">
                  <c:v>0.57690266666666667</c:v>
                </c:pt>
                <c:pt idx="1">
                  <c:v>0.52461200000000019</c:v>
                </c:pt>
                <c:pt idx="2">
                  <c:v>0.55299000000000009</c:v>
                </c:pt>
                <c:pt idx="3">
                  <c:v>0.44099200000000005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9F-4E0E-BE77-8E7C94934D40}"/>
            </c:ext>
          </c:extLst>
        </c:ser>
        <c:ser>
          <c:idx val="1"/>
          <c:order val="1"/>
          <c:tx>
            <c:strRef>
              <c:f>'05_Symantic_prompt_and_code_cor'!$H$352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'05_Symantic_prompt_and_code_cor'!$E$418:$E$421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'05_Symantic_prompt_and_code_cor'!$O$418:$O$421</c:f>
              <c:numCache>
                <c:formatCode>0.00</c:formatCode>
                <c:ptCount val="4"/>
                <c:pt idx="0">
                  <c:v>0.57424466666666663</c:v>
                </c:pt>
                <c:pt idx="1">
                  <c:v>0.52383066666666656</c:v>
                </c:pt>
                <c:pt idx="2">
                  <c:v>0.55516999999999994</c:v>
                </c:pt>
                <c:pt idx="3">
                  <c:v>0.44099200000000005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9F-4E0E-BE77-8E7C94934D40}"/>
            </c:ext>
          </c:extLst>
        </c:ser>
        <c:ser>
          <c:idx val="2"/>
          <c:order val="2"/>
          <c:tx>
            <c:strRef>
              <c:f>'05_Symantic_prompt_and_code_cor'!$I$352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'05_Symantic_prompt_and_code_cor'!$E$418:$E$421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'05_Symantic_prompt_and_code_cor'!$P$418:$P$421</c:f>
              <c:numCache>
                <c:formatCode>0.00</c:formatCode>
                <c:ptCount val="4"/>
                <c:pt idx="0">
                  <c:v>0.57016133333333341</c:v>
                </c:pt>
                <c:pt idx="1">
                  <c:v>0.51843266666666654</c:v>
                </c:pt>
                <c:pt idx="2">
                  <c:v>0.56416933333333341</c:v>
                </c:pt>
                <c:pt idx="3">
                  <c:v>0.44099200000000005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9F-4E0E-BE77-8E7C94934D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9282432"/>
        <c:axId val="1379282912"/>
      </c:barChart>
      <c:catAx>
        <c:axId val="1379282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82912"/>
        <c:crosses val="autoZero"/>
        <c:auto val="1"/>
        <c:lblAlgn val="ctr"/>
        <c:lblOffset val="100"/>
        <c:noMultiLvlLbl val="0"/>
      </c:catAx>
      <c:valAx>
        <c:axId val="137928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82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prompt / generated code  similarity for</a:t>
            </a:r>
            <a:r>
              <a:rPr lang="en-US" baseline="0"/>
              <a:t> MP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'05_Symantic_prompt_and_code_cor'!$G$352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'05_Symantic_prompt_and_code_cor'!$E$422:$E$425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'05_Symantic_prompt_and_code_cor'!$N$422:$N$425</c:f>
              <c:numCache>
                <c:formatCode>0.00</c:formatCode>
                <c:ptCount val="4"/>
                <c:pt idx="0">
                  <c:v>0.52280466666666658</c:v>
                </c:pt>
                <c:pt idx="1">
                  <c:v>0.5234726666666667</c:v>
                </c:pt>
                <c:pt idx="2">
                  <c:v>0.52600999999999998</c:v>
                </c:pt>
                <c:pt idx="3">
                  <c:v>0.54325666666666683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3E-4296-BC0B-EB1AE2352898}"/>
            </c:ext>
          </c:extLst>
        </c:ser>
        <c:ser>
          <c:idx val="1"/>
          <c:order val="1"/>
          <c:tx>
            <c:strRef>
              <c:f>'05_Symantic_prompt_and_code_cor'!$H$352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'05_Symantic_prompt_and_code_cor'!$E$422:$E$425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'05_Symantic_prompt_and_code_cor'!$O$422:$O$425</c:f>
              <c:numCache>
                <c:formatCode>0.00</c:formatCode>
                <c:ptCount val="4"/>
                <c:pt idx="0">
                  <c:v>0.5263146666666666</c:v>
                </c:pt>
                <c:pt idx="1">
                  <c:v>0.52829333333333339</c:v>
                </c:pt>
                <c:pt idx="2">
                  <c:v>0.53688733333333349</c:v>
                </c:pt>
                <c:pt idx="3">
                  <c:v>0.54325666666666683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3E-4296-BC0B-EB1AE2352898}"/>
            </c:ext>
          </c:extLst>
        </c:ser>
        <c:ser>
          <c:idx val="2"/>
          <c:order val="2"/>
          <c:tx>
            <c:strRef>
              <c:f>'05_Symantic_prompt_and_code_cor'!$I$352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'05_Symantic_prompt_and_code_cor'!$E$422:$E$425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'05_Symantic_prompt_and_code_cor'!$P$422:$P$425</c:f>
              <c:numCache>
                <c:formatCode>0.00</c:formatCode>
                <c:ptCount val="4"/>
                <c:pt idx="0">
                  <c:v>0.53105933333333344</c:v>
                </c:pt>
                <c:pt idx="1">
                  <c:v>0.52815466666666666</c:v>
                </c:pt>
                <c:pt idx="2">
                  <c:v>0.53091333333333335</c:v>
                </c:pt>
                <c:pt idx="3">
                  <c:v>0.54325666666666683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3E-4296-BC0B-EB1AE23528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9282432"/>
        <c:axId val="1379282912"/>
      </c:barChart>
      <c:catAx>
        <c:axId val="1379282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82912"/>
        <c:crosses val="autoZero"/>
        <c:auto val="1"/>
        <c:lblAlgn val="ctr"/>
        <c:lblOffset val="100"/>
        <c:noMultiLvlLbl val="0"/>
      </c:catAx>
      <c:valAx>
        <c:axId val="137928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82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prompt / generated code  Bleu  for SP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'05_Symantic_prompt_and_code_cor'!$K$439:$K$446</c:f>
              <c:strCache>
                <c:ptCount val="8"/>
                <c:pt idx="0">
                  <c:v>DPS</c:v>
                </c:pt>
                <c:pt idx="1">
                  <c:v>GBT</c:v>
                </c:pt>
                <c:pt idx="2">
                  <c:v>CLD</c:v>
                </c:pt>
                <c:pt idx="3">
                  <c:v>GBN</c:v>
                </c:pt>
                <c:pt idx="4">
                  <c:v>GBT</c:v>
                </c:pt>
                <c:pt idx="5">
                  <c:v>DPS</c:v>
                </c:pt>
                <c:pt idx="6">
                  <c:v>CLD</c:v>
                </c:pt>
                <c:pt idx="7">
                  <c:v>GBN</c:v>
                </c:pt>
              </c:strCache>
            </c:strRef>
          </c:cat>
          <c:val>
            <c:numRef>
              <c:f>'05_Symantic_prompt_and_code_cor'!$L$439:$L$446</c:f>
              <c:numCache>
                <c:formatCode>0.000</c:formatCode>
                <c:ptCount val="8"/>
                <c:pt idx="0">
                  <c:v>1.5392666666666666E-2</c:v>
                </c:pt>
                <c:pt idx="1">
                  <c:v>1.5067333333333334E-2</c:v>
                </c:pt>
                <c:pt idx="2">
                  <c:v>9.6835555555555564E-3</c:v>
                </c:pt>
                <c:pt idx="3">
                  <c:v>8.4939999999999998E-3</c:v>
                </c:pt>
                <c:pt idx="4">
                  <c:v>0.25749466666666671</c:v>
                </c:pt>
                <c:pt idx="5">
                  <c:v>0.24837400000000001</c:v>
                </c:pt>
                <c:pt idx="6">
                  <c:v>0.22701133333333337</c:v>
                </c:pt>
                <c:pt idx="7">
                  <c:v>0.19285777777777779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C4-4F1C-B50F-A14F272C80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46869071"/>
        <c:axId val="1446859951"/>
      </c:barChart>
      <c:catAx>
        <c:axId val="144686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446859951"/>
        <c:crosses val="autoZero"/>
        <c:auto val="1"/>
        <c:lblAlgn val="ctr"/>
        <c:lblOffset val="100"/>
        <c:noMultiLvlLbl val="0"/>
      </c:catAx>
      <c:valAx>
        <c:axId val="1446859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446869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  <c:userShapes r:id="rId3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prompt / generated code  Bleu  for MP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'05_Symantic_prompt_and_code_cor'!$M$439:$M$446</c:f>
              <c:strCache>
                <c:ptCount val="8"/>
                <c:pt idx="0">
                  <c:v>GPN</c:v>
                </c:pt>
                <c:pt idx="1">
                  <c:v>GPM</c:v>
                </c:pt>
                <c:pt idx="2">
                  <c:v>DPM</c:v>
                </c:pt>
                <c:pt idx="3">
                  <c:v>CLM</c:v>
                </c:pt>
                <c:pt idx="4">
                  <c:v>GPN</c:v>
                </c:pt>
                <c:pt idx="5">
                  <c:v>GPM</c:v>
                </c:pt>
                <c:pt idx="6">
                  <c:v>DPM</c:v>
                </c:pt>
                <c:pt idx="7">
                  <c:v>CLM</c:v>
                </c:pt>
              </c:strCache>
            </c:strRef>
          </c:cat>
          <c:val>
            <c:numRef>
              <c:f>'05_Symantic_prompt_and_code_cor'!$N$439:$N$446</c:f>
              <c:numCache>
                <c:formatCode>0.000</c:formatCode>
                <c:ptCount val="8"/>
                <c:pt idx="0">
                  <c:v>2.9224E-2</c:v>
                </c:pt>
                <c:pt idx="1">
                  <c:v>1.9869333333333333E-2</c:v>
                </c:pt>
                <c:pt idx="2">
                  <c:v>1.9725999999999997E-2</c:v>
                </c:pt>
                <c:pt idx="3">
                  <c:v>1.3409333333333334E-2</c:v>
                </c:pt>
                <c:pt idx="4">
                  <c:v>0.33152155555555562</c:v>
                </c:pt>
                <c:pt idx="5">
                  <c:v>0.26665822222222219</c:v>
                </c:pt>
                <c:pt idx="6">
                  <c:v>0.26213844444444445</c:v>
                </c:pt>
                <c:pt idx="7">
                  <c:v>0.25419844444444445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20-4ABA-9D39-C8C75FC92D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46869071"/>
        <c:axId val="1446859951"/>
      </c:barChart>
      <c:catAx>
        <c:axId val="144686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446859951"/>
        <c:crosses val="autoZero"/>
        <c:auto val="1"/>
        <c:lblAlgn val="ctr"/>
        <c:lblOffset val="100"/>
        <c:noMultiLvlLbl val="0"/>
      </c:catAx>
      <c:valAx>
        <c:axId val="1446859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446869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  <c:userShapes r:id="rId3"/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Huginface Prompt/plantuml code Similarity for SP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'05_Symantic_prompt_and_code_cor'!$S$308:$S$315</c:f>
              <c:strCache>
                <c:ptCount val="8"/>
                <c:pt idx="0">
                  <c:v>GBT</c:v>
                </c:pt>
                <c:pt idx="1">
                  <c:v>DPS</c:v>
                </c:pt>
                <c:pt idx="2">
                  <c:v>CLD</c:v>
                </c:pt>
                <c:pt idx="3">
                  <c:v>GBN</c:v>
                </c:pt>
                <c:pt idx="4">
                  <c:v>GBT</c:v>
                </c:pt>
                <c:pt idx="5">
                  <c:v>DPS</c:v>
                </c:pt>
                <c:pt idx="6">
                  <c:v>CLD</c:v>
                </c:pt>
                <c:pt idx="7">
                  <c:v>GBN</c:v>
                </c:pt>
              </c:strCache>
            </c:strRef>
          </c:cat>
          <c:val>
            <c:numRef>
              <c:f>'05_Symantic_prompt_and_code_cor'!$T$308:$T$315</c:f>
              <c:numCache>
                <c:formatCode>0.00</c:formatCode>
                <c:ptCount val="8"/>
                <c:pt idx="0">
                  <c:v>0.57376955555555564</c:v>
                </c:pt>
                <c:pt idx="1">
                  <c:v>0.55744311111111111</c:v>
                </c:pt>
                <c:pt idx="2">
                  <c:v>0.5222917777777778</c:v>
                </c:pt>
                <c:pt idx="3">
                  <c:v>0.44099200000000005</c:v>
                </c:pt>
                <c:pt idx="4">
                  <c:v>0.45884169555555548</c:v>
                </c:pt>
                <c:pt idx="5">
                  <c:v>0.44595218444444445</c:v>
                </c:pt>
                <c:pt idx="6">
                  <c:v>0.41754730222222225</c:v>
                </c:pt>
                <c:pt idx="7">
                  <c:v>0.35257627999999991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2E-4B3B-9BEE-08C6FDFD14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11532799"/>
        <c:axId val="1311525119"/>
      </c:barChart>
      <c:catAx>
        <c:axId val="1311532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11525119"/>
        <c:crosses val="autoZero"/>
        <c:auto val="1"/>
        <c:lblAlgn val="ctr"/>
        <c:lblOffset val="100"/>
        <c:noMultiLvlLbl val="0"/>
      </c:catAx>
      <c:valAx>
        <c:axId val="1311525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115327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  <c:userShapes r:id="rId3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Huginface Prompt/plantuml code Similarity for MP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'05_Symantic_prompt_and_code_cor'!$U$308:$U$315</c:f>
              <c:strCache>
                <c:ptCount val="8"/>
                <c:pt idx="0">
                  <c:v>GPN</c:v>
                </c:pt>
                <c:pt idx="1">
                  <c:v>GPM</c:v>
                </c:pt>
                <c:pt idx="2">
                  <c:v>CLM</c:v>
                </c:pt>
                <c:pt idx="3">
                  <c:v>DPM</c:v>
                </c:pt>
                <c:pt idx="4">
                  <c:v>CLM</c:v>
                </c:pt>
                <c:pt idx="5">
                  <c:v>GPM</c:v>
                </c:pt>
                <c:pt idx="6">
                  <c:v>DPM</c:v>
                </c:pt>
                <c:pt idx="7">
                  <c:v>GPN</c:v>
                </c:pt>
              </c:strCache>
            </c:strRef>
          </c:cat>
          <c:val>
            <c:numRef>
              <c:f>'05_Symantic_prompt_and_code_cor'!$V$308:$V$315</c:f>
              <c:numCache>
                <c:formatCode>0.00</c:formatCode>
                <c:ptCount val="8"/>
                <c:pt idx="0">
                  <c:v>0.54325666666666683</c:v>
                </c:pt>
                <c:pt idx="1">
                  <c:v>0.5312702222222222</c:v>
                </c:pt>
                <c:pt idx="2">
                  <c:v>0.5267262222222221</c:v>
                </c:pt>
                <c:pt idx="3">
                  <c:v>0.52664022222222229</c:v>
                </c:pt>
                <c:pt idx="4">
                  <c:v>0.42138141777777777</c:v>
                </c:pt>
                <c:pt idx="5">
                  <c:v>0.42083499111111111</c:v>
                </c:pt>
                <c:pt idx="6">
                  <c:v>0.38173664000000002</c:v>
                </c:pt>
                <c:pt idx="7">
                  <c:v>0.35797240000000002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39-4A28-B0B5-F5326568D5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11532799"/>
        <c:axId val="1311525119"/>
      </c:barChart>
      <c:catAx>
        <c:axId val="1311532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11525119"/>
        <c:crosses val="autoZero"/>
        <c:auto val="1"/>
        <c:lblAlgn val="ctr"/>
        <c:lblOffset val="100"/>
        <c:noMultiLvlLbl val="0"/>
      </c:catAx>
      <c:valAx>
        <c:axId val="1311525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115327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  <c:userShapes r:id="rId3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prompt / generated code  Bleu  for SP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'05_Symantic_prompt_and_code_cor'!$K$439:$K$446</c:f>
              <c:strCache>
                <c:ptCount val="8"/>
                <c:pt idx="0">
                  <c:v>DPS</c:v>
                </c:pt>
                <c:pt idx="1">
                  <c:v>GBT</c:v>
                </c:pt>
                <c:pt idx="2">
                  <c:v>CLD</c:v>
                </c:pt>
                <c:pt idx="3">
                  <c:v>GBN</c:v>
                </c:pt>
                <c:pt idx="4">
                  <c:v>GBT</c:v>
                </c:pt>
                <c:pt idx="5">
                  <c:v>DPS</c:v>
                </c:pt>
                <c:pt idx="6">
                  <c:v>CLD</c:v>
                </c:pt>
                <c:pt idx="7">
                  <c:v>GBN</c:v>
                </c:pt>
              </c:strCache>
            </c:strRef>
          </c:cat>
          <c:val>
            <c:numRef>
              <c:f>'05_Symantic_prompt_and_code_cor'!$L$439:$L$446</c:f>
              <c:numCache>
                <c:formatCode>0.000</c:formatCode>
                <c:ptCount val="8"/>
                <c:pt idx="0">
                  <c:v>1.5392666666666666E-2</c:v>
                </c:pt>
                <c:pt idx="1">
                  <c:v>1.5067333333333334E-2</c:v>
                </c:pt>
                <c:pt idx="2">
                  <c:v>9.6835555555555564E-3</c:v>
                </c:pt>
                <c:pt idx="3">
                  <c:v>8.4939999999999998E-3</c:v>
                </c:pt>
                <c:pt idx="4">
                  <c:v>0.25749466666666671</c:v>
                </c:pt>
                <c:pt idx="5">
                  <c:v>0.24837400000000001</c:v>
                </c:pt>
                <c:pt idx="6">
                  <c:v>0.22701133333333337</c:v>
                </c:pt>
                <c:pt idx="7">
                  <c:v>0.19285777777777779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10-43D2-874A-CE4F7AE27A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46869071"/>
        <c:axId val="1446859951"/>
      </c:barChart>
      <c:catAx>
        <c:axId val="144686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446859951"/>
        <c:crosses val="autoZero"/>
        <c:auto val="1"/>
        <c:lblAlgn val="ctr"/>
        <c:lblOffset val="100"/>
        <c:noMultiLvlLbl val="0"/>
      </c:catAx>
      <c:valAx>
        <c:axId val="1446859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446869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  <c:userShapes r:id="rId3"/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'05_Symantic_prompt_and_code_cor'!$O$430:$P$430</c:f>
          <c:strCache>
            <c:ptCount val="2"/>
            <c:pt idx="0">
              <c:v>MP prompt / generated huginface  Cosine similarity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'05_Symantic_prompt_and_code_cor'!$O$448:$O$455</c:f>
              <c:strCache>
                <c:ptCount val="8"/>
                <c:pt idx="0">
                  <c:v>GBT</c:v>
                </c:pt>
                <c:pt idx="1">
                  <c:v>DPS</c:v>
                </c:pt>
                <c:pt idx="2">
                  <c:v>CLD</c:v>
                </c:pt>
                <c:pt idx="3">
                  <c:v>GBN</c:v>
                </c:pt>
                <c:pt idx="4">
                  <c:v>GPN</c:v>
                </c:pt>
                <c:pt idx="5">
                  <c:v>GPM</c:v>
                </c:pt>
                <c:pt idx="6">
                  <c:v>CLM</c:v>
                </c:pt>
                <c:pt idx="7">
                  <c:v>DPM</c:v>
                </c:pt>
              </c:strCache>
            </c:strRef>
          </c:cat>
          <c:val>
            <c:numRef>
              <c:f>'05_Symantic_prompt_and_code_cor'!$P$448:$P$455</c:f>
              <c:numCache>
                <c:formatCode>0.00</c:formatCode>
                <c:ptCount val="8"/>
                <c:pt idx="0">
                  <c:v>0.57376955555555564</c:v>
                </c:pt>
                <c:pt idx="1">
                  <c:v>0.55744311111111111</c:v>
                </c:pt>
                <c:pt idx="2">
                  <c:v>0.5222917777777778</c:v>
                </c:pt>
                <c:pt idx="3">
                  <c:v>0.44099200000000005</c:v>
                </c:pt>
                <c:pt idx="4">
                  <c:v>0.54325666666666683</c:v>
                </c:pt>
                <c:pt idx="5">
                  <c:v>0.5312702222222222</c:v>
                </c:pt>
                <c:pt idx="6">
                  <c:v>0.5267262222222221</c:v>
                </c:pt>
                <c:pt idx="7">
                  <c:v>0.52664022222222229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76-458E-BB53-60E725F387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06126384"/>
        <c:axId val="1606126864"/>
      </c:barChart>
      <c:catAx>
        <c:axId val="1606126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606126864"/>
        <c:crosses val="autoZero"/>
        <c:auto val="1"/>
        <c:lblAlgn val="ctr"/>
        <c:lblOffset val="100"/>
        <c:noMultiLvlLbl val="0"/>
      </c:catAx>
      <c:valAx>
        <c:axId val="160612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606126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  <c:userShapes r:id="rId3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'04_PlantUML_similarities'!$F$1562</c:f>
          <c:strCache>
            <c:ptCount val="1"/>
            <c:pt idx="0">
              <c:v>Jaccard similarity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'04_PlantUML_similarities'!$F$1563</c:f>
              <c:strCache>
                <c:ptCount val="1"/>
                <c:pt idx="0">
                  <c:v>0.0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'04_PlantUML_similarities'!$E$1564:$E$1594</c:f>
              <c:strCache>
                <c:ptCount val="31"/>
                <c:pt idx="0">
                  <c:v>CLD001/CLD002</c:v>
                </c:pt>
                <c:pt idx="1">
                  <c:v>CLD002/CLD003</c:v>
                </c:pt>
                <c:pt idx="2">
                  <c:v>CLD001/CLD003</c:v>
                </c:pt>
                <c:pt idx="3">
                  <c:v> </c:v>
                </c:pt>
                <c:pt idx="4">
                  <c:v>CLM001/CLM002</c:v>
                </c:pt>
                <c:pt idx="5">
                  <c:v>CLM002/CLM003</c:v>
                </c:pt>
                <c:pt idx="6">
                  <c:v>CLM001/CLM003</c:v>
                </c:pt>
                <c:pt idx="7">
                  <c:v> </c:v>
                </c:pt>
                <c:pt idx="8">
                  <c:v>DPM001/DPM002</c:v>
                </c:pt>
                <c:pt idx="9">
                  <c:v>DPM002/DPM003</c:v>
                </c:pt>
                <c:pt idx="10">
                  <c:v>DPM001/DPM003</c:v>
                </c:pt>
                <c:pt idx="11">
                  <c:v> </c:v>
                </c:pt>
                <c:pt idx="12">
                  <c:v>DPS001/DPS002</c:v>
                </c:pt>
                <c:pt idx="13">
                  <c:v>DPS002/DPS003</c:v>
                </c:pt>
                <c:pt idx="14">
                  <c:v>DPS001/DPS003</c:v>
                </c:pt>
                <c:pt idx="15">
                  <c:v> </c:v>
                </c:pt>
                <c:pt idx="16">
                  <c:v>GBN001/GBN002</c:v>
                </c:pt>
                <c:pt idx="17">
                  <c:v>GBN002/GBN003</c:v>
                </c:pt>
                <c:pt idx="18">
                  <c:v>GBN001/GBN003</c:v>
                </c:pt>
                <c:pt idx="19">
                  <c:v> </c:v>
                </c:pt>
                <c:pt idx="20">
                  <c:v>GBT001/GBT002</c:v>
                </c:pt>
                <c:pt idx="21">
                  <c:v>GBT002/GBT003</c:v>
                </c:pt>
                <c:pt idx="22">
                  <c:v>GBT001/GBT003</c:v>
                </c:pt>
                <c:pt idx="23">
                  <c:v> </c:v>
                </c:pt>
                <c:pt idx="24">
                  <c:v>GPM001/GPM002</c:v>
                </c:pt>
                <c:pt idx="25">
                  <c:v>GPM002/GPM003</c:v>
                </c:pt>
                <c:pt idx="26">
                  <c:v>GPM001/GPM003</c:v>
                </c:pt>
                <c:pt idx="27">
                  <c:v> </c:v>
                </c:pt>
                <c:pt idx="28">
                  <c:v>GPN001/GPN002</c:v>
                </c:pt>
                <c:pt idx="29">
                  <c:v>GPN002/GPN003</c:v>
                </c:pt>
                <c:pt idx="30">
                  <c:v>GPN001/GPN003</c:v>
                </c:pt>
              </c:strCache>
            </c:strRef>
          </c:cat>
          <c:val>
            <c:numRef>
              <c:f>'04_PlantUML_similarities'!$F$1564:$F$1594</c:f>
              <c:numCache>
                <c:formatCode>0.00</c:formatCode>
                <c:ptCount val="31"/>
                <c:pt idx="0">
                  <c:v>0.77003200000000005</c:v>
                </c:pt>
                <c:pt idx="1">
                  <c:v>0.72784800000000005</c:v>
                </c:pt>
                <c:pt idx="2">
                  <c:v>0.70528199999999996</c:v>
                </c:pt>
                <c:pt idx="4">
                  <c:v>0.89525399999999988</c:v>
                </c:pt>
                <c:pt idx="5">
                  <c:v>0.90132599999999996</c:v>
                </c:pt>
                <c:pt idx="6">
                  <c:v>0.87522199999999994</c:v>
                </c:pt>
                <c:pt idx="8">
                  <c:v>0.33285999999999993</c:v>
                </c:pt>
                <c:pt idx="9">
                  <c:v>0.30864200000000008</c:v>
                </c:pt>
                <c:pt idx="10">
                  <c:v>0.32591399999999998</c:v>
                </c:pt>
                <c:pt idx="12">
                  <c:v>0.56896600000000008</c:v>
                </c:pt>
                <c:pt idx="13">
                  <c:v>0.55390000000000006</c:v>
                </c:pt>
                <c:pt idx="14">
                  <c:v>0.55146600000000001</c:v>
                </c:pt>
                <c:pt idx="16">
                  <c:v>0.34019199999999999</c:v>
                </c:pt>
                <c:pt idx="17">
                  <c:v>0.33654999999999996</c:v>
                </c:pt>
                <c:pt idx="18">
                  <c:v>0.340032</c:v>
                </c:pt>
                <c:pt idx="20">
                  <c:v>0.72817399999999988</c:v>
                </c:pt>
                <c:pt idx="21">
                  <c:v>0.76528799999999975</c:v>
                </c:pt>
                <c:pt idx="22">
                  <c:v>0.71625000000000005</c:v>
                </c:pt>
                <c:pt idx="24">
                  <c:v>0.47148000000000012</c:v>
                </c:pt>
                <c:pt idx="25">
                  <c:v>0.5083359999999999</c:v>
                </c:pt>
                <c:pt idx="26">
                  <c:v>0.47848599999999997</c:v>
                </c:pt>
                <c:pt idx="28">
                  <c:v>0.269534</c:v>
                </c:pt>
                <c:pt idx="29">
                  <c:v>0.274094</c:v>
                </c:pt>
                <c:pt idx="30">
                  <c:v>0.27168800000000004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A9-4A16-99DE-CEE19F15EAA5}"/>
            </c:ext>
          </c:extLst>
        </c:ser>
        <c:ser>
          <c:idx val="1"/>
          <c:order val="1"/>
          <c:tx>
            <c:strRef>
              <c:f>'04_PlantUML_similarities'!$G$1563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'04_PlantUML_similarities'!$E$1564:$E$1594</c:f>
              <c:strCache>
                <c:ptCount val="31"/>
                <c:pt idx="0">
                  <c:v>CLD001/CLD002</c:v>
                </c:pt>
                <c:pt idx="1">
                  <c:v>CLD002/CLD003</c:v>
                </c:pt>
                <c:pt idx="2">
                  <c:v>CLD001/CLD003</c:v>
                </c:pt>
                <c:pt idx="3">
                  <c:v> </c:v>
                </c:pt>
                <c:pt idx="4">
                  <c:v>CLM001/CLM002</c:v>
                </c:pt>
                <c:pt idx="5">
                  <c:v>CLM002/CLM003</c:v>
                </c:pt>
                <c:pt idx="6">
                  <c:v>CLM001/CLM003</c:v>
                </c:pt>
                <c:pt idx="7">
                  <c:v> </c:v>
                </c:pt>
                <c:pt idx="8">
                  <c:v>DPM001/DPM002</c:v>
                </c:pt>
                <c:pt idx="9">
                  <c:v>DPM002/DPM003</c:v>
                </c:pt>
                <c:pt idx="10">
                  <c:v>DPM001/DPM003</c:v>
                </c:pt>
                <c:pt idx="11">
                  <c:v> </c:v>
                </c:pt>
                <c:pt idx="12">
                  <c:v>DPS001/DPS002</c:v>
                </c:pt>
                <c:pt idx="13">
                  <c:v>DPS002/DPS003</c:v>
                </c:pt>
                <c:pt idx="14">
                  <c:v>DPS001/DPS003</c:v>
                </c:pt>
                <c:pt idx="15">
                  <c:v> </c:v>
                </c:pt>
                <c:pt idx="16">
                  <c:v>GBN001/GBN002</c:v>
                </c:pt>
                <c:pt idx="17">
                  <c:v>GBN002/GBN003</c:v>
                </c:pt>
                <c:pt idx="18">
                  <c:v>GBN001/GBN003</c:v>
                </c:pt>
                <c:pt idx="19">
                  <c:v> </c:v>
                </c:pt>
                <c:pt idx="20">
                  <c:v>GBT001/GBT002</c:v>
                </c:pt>
                <c:pt idx="21">
                  <c:v>GBT002/GBT003</c:v>
                </c:pt>
                <c:pt idx="22">
                  <c:v>GBT001/GBT003</c:v>
                </c:pt>
                <c:pt idx="23">
                  <c:v> </c:v>
                </c:pt>
                <c:pt idx="24">
                  <c:v>GPM001/GPM002</c:v>
                </c:pt>
                <c:pt idx="25">
                  <c:v>GPM002/GPM003</c:v>
                </c:pt>
                <c:pt idx="26">
                  <c:v>GPM001/GPM003</c:v>
                </c:pt>
                <c:pt idx="27">
                  <c:v> </c:v>
                </c:pt>
                <c:pt idx="28">
                  <c:v>GPN001/GPN002</c:v>
                </c:pt>
                <c:pt idx="29">
                  <c:v>GPN002/GPN003</c:v>
                </c:pt>
                <c:pt idx="30">
                  <c:v>GPN001/GPN003</c:v>
                </c:pt>
              </c:strCache>
            </c:strRef>
          </c:cat>
          <c:val>
            <c:numRef>
              <c:f>'04_PlantUML_similarities'!$G$1564:$G$1594</c:f>
              <c:numCache>
                <c:formatCode>0.00</c:formatCode>
                <c:ptCount val="31"/>
                <c:pt idx="0">
                  <c:v>0.56896800000000003</c:v>
                </c:pt>
                <c:pt idx="1">
                  <c:v>0.56053799999999998</c:v>
                </c:pt>
                <c:pt idx="2">
                  <c:v>0.61000399999999999</c:v>
                </c:pt>
                <c:pt idx="4">
                  <c:v>0.41045000000000004</c:v>
                </c:pt>
                <c:pt idx="5">
                  <c:v>0.38550400000000001</c:v>
                </c:pt>
                <c:pt idx="6">
                  <c:v>0.39722200000000008</c:v>
                </c:pt>
                <c:pt idx="8">
                  <c:v>0.29470799999999997</c:v>
                </c:pt>
                <c:pt idx="9">
                  <c:v>0.27911400000000003</c:v>
                </c:pt>
                <c:pt idx="10">
                  <c:v>0.28820200000000001</c:v>
                </c:pt>
                <c:pt idx="12">
                  <c:v>0.48433799999999999</c:v>
                </c:pt>
                <c:pt idx="13">
                  <c:v>0.51285999999999987</c:v>
                </c:pt>
                <c:pt idx="14">
                  <c:v>0.47443599999999997</c:v>
                </c:pt>
                <c:pt idx="16">
                  <c:v>0.34019199999999999</c:v>
                </c:pt>
                <c:pt idx="17">
                  <c:v>0.33654999999999996</c:v>
                </c:pt>
                <c:pt idx="18">
                  <c:v>0.340032</c:v>
                </c:pt>
                <c:pt idx="20">
                  <c:v>0.5753520000000002</c:v>
                </c:pt>
                <c:pt idx="21">
                  <c:v>0.56369000000000002</c:v>
                </c:pt>
                <c:pt idx="22">
                  <c:v>0.57055</c:v>
                </c:pt>
                <c:pt idx="24">
                  <c:v>0.3883100000000001</c:v>
                </c:pt>
                <c:pt idx="25">
                  <c:v>0.39098799999999995</c:v>
                </c:pt>
                <c:pt idx="26">
                  <c:v>0.37608199999999992</c:v>
                </c:pt>
                <c:pt idx="28">
                  <c:v>0.269534</c:v>
                </c:pt>
                <c:pt idx="29">
                  <c:v>0.274094</c:v>
                </c:pt>
                <c:pt idx="30">
                  <c:v>0.27168800000000004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A9-4A16-99DE-CEE19F15EAA5}"/>
            </c:ext>
          </c:extLst>
        </c:ser>
        <c:ser>
          <c:idx val="2"/>
          <c:order val="2"/>
          <c:tx>
            <c:strRef>
              <c:f>'04_PlantUML_similarities'!$H$1563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'04_PlantUML_similarities'!$E$1564:$E$1594</c:f>
              <c:strCache>
                <c:ptCount val="31"/>
                <c:pt idx="0">
                  <c:v>CLD001/CLD002</c:v>
                </c:pt>
                <c:pt idx="1">
                  <c:v>CLD002/CLD003</c:v>
                </c:pt>
                <c:pt idx="2">
                  <c:v>CLD001/CLD003</c:v>
                </c:pt>
                <c:pt idx="3">
                  <c:v> </c:v>
                </c:pt>
                <c:pt idx="4">
                  <c:v>CLM001/CLM002</c:v>
                </c:pt>
                <c:pt idx="5">
                  <c:v>CLM002/CLM003</c:v>
                </c:pt>
                <c:pt idx="6">
                  <c:v>CLM001/CLM003</c:v>
                </c:pt>
                <c:pt idx="7">
                  <c:v> </c:v>
                </c:pt>
                <c:pt idx="8">
                  <c:v>DPM001/DPM002</c:v>
                </c:pt>
                <c:pt idx="9">
                  <c:v>DPM002/DPM003</c:v>
                </c:pt>
                <c:pt idx="10">
                  <c:v>DPM001/DPM003</c:v>
                </c:pt>
                <c:pt idx="11">
                  <c:v> </c:v>
                </c:pt>
                <c:pt idx="12">
                  <c:v>DPS001/DPS002</c:v>
                </c:pt>
                <c:pt idx="13">
                  <c:v>DPS002/DPS003</c:v>
                </c:pt>
                <c:pt idx="14">
                  <c:v>DPS001/DPS003</c:v>
                </c:pt>
                <c:pt idx="15">
                  <c:v> </c:v>
                </c:pt>
                <c:pt idx="16">
                  <c:v>GBN001/GBN002</c:v>
                </c:pt>
                <c:pt idx="17">
                  <c:v>GBN002/GBN003</c:v>
                </c:pt>
                <c:pt idx="18">
                  <c:v>GBN001/GBN003</c:v>
                </c:pt>
                <c:pt idx="19">
                  <c:v> </c:v>
                </c:pt>
                <c:pt idx="20">
                  <c:v>GBT001/GBT002</c:v>
                </c:pt>
                <c:pt idx="21">
                  <c:v>GBT002/GBT003</c:v>
                </c:pt>
                <c:pt idx="22">
                  <c:v>GBT001/GBT003</c:v>
                </c:pt>
                <c:pt idx="23">
                  <c:v> </c:v>
                </c:pt>
                <c:pt idx="24">
                  <c:v>GPM001/GPM002</c:v>
                </c:pt>
                <c:pt idx="25">
                  <c:v>GPM002/GPM003</c:v>
                </c:pt>
                <c:pt idx="26">
                  <c:v>GPM001/GPM003</c:v>
                </c:pt>
                <c:pt idx="27">
                  <c:v> </c:v>
                </c:pt>
                <c:pt idx="28">
                  <c:v>GPN001/GPN002</c:v>
                </c:pt>
                <c:pt idx="29">
                  <c:v>GPN002/GPN003</c:v>
                </c:pt>
                <c:pt idx="30">
                  <c:v>GPN001/GPN003</c:v>
                </c:pt>
              </c:strCache>
            </c:strRef>
          </c:cat>
          <c:val>
            <c:numRef>
              <c:f>'04_PlantUML_similarities'!$H$1564:$H$1594</c:f>
              <c:numCache>
                <c:formatCode>0.00</c:formatCode>
                <c:ptCount val="31"/>
                <c:pt idx="0">
                  <c:v>0.50753400000000004</c:v>
                </c:pt>
                <c:pt idx="1">
                  <c:v>0.50131000000000014</c:v>
                </c:pt>
                <c:pt idx="2">
                  <c:v>0.49754799999999993</c:v>
                </c:pt>
                <c:pt idx="4">
                  <c:v>0.36897999999999997</c:v>
                </c:pt>
                <c:pt idx="5">
                  <c:v>0.36379200000000006</c:v>
                </c:pt>
                <c:pt idx="6">
                  <c:v>0.36738199999999993</c:v>
                </c:pt>
                <c:pt idx="8">
                  <c:v>0.25739800000000002</c:v>
                </c:pt>
                <c:pt idx="9">
                  <c:v>0.25939800000000007</c:v>
                </c:pt>
                <c:pt idx="10">
                  <c:v>0.28237800000000002</c:v>
                </c:pt>
                <c:pt idx="12">
                  <c:v>0.4909039999999999</c:v>
                </c:pt>
                <c:pt idx="13">
                  <c:v>0.48828799999999994</c:v>
                </c:pt>
                <c:pt idx="14">
                  <c:v>0.48863800000000007</c:v>
                </c:pt>
                <c:pt idx="16">
                  <c:v>0.34019199999999999</c:v>
                </c:pt>
                <c:pt idx="17">
                  <c:v>0.33654999999999996</c:v>
                </c:pt>
                <c:pt idx="18">
                  <c:v>0.340032</c:v>
                </c:pt>
                <c:pt idx="20">
                  <c:v>0.42149999999999993</c:v>
                </c:pt>
                <c:pt idx="21">
                  <c:v>0.49126200000000003</c:v>
                </c:pt>
                <c:pt idx="22">
                  <c:v>0.45971800000000002</c:v>
                </c:pt>
                <c:pt idx="24">
                  <c:v>0.31451000000000001</c:v>
                </c:pt>
                <c:pt idx="25">
                  <c:v>0.31773399999999991</c:v>
                </c:pt>
                <c:pt idx="26">
                  <c:v>0.32045599999999985</c:v>
                </c:pt>
                <c:pt idx="28">
                  <c:v>0.269534</c:v>
                </c:pt>
                <c:pt idx="29">
                  <c:v>0.274094</c:v>
                </c:pt>
                <c:pt idx="30">
                  <c:v>0.27168800000000004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A9-4A16-99DE-CEE19F15EA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0290047"/>
        <c:axId val="690290527"/>
      </c:lineChart>
      <c:catAx>
        <c:axId val="690290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690290527"/>
        <c:crosses val="autoZero"/>
        <c:auto val="1"/>
        <c:lblAlgn val="ctr"/>
        <c:lblOffset val="100"/>
        <c:noMultiLvlLbl val="0"/>
      </c:catAx>
      <c:valAx>
        <c:axId val="690290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690290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'04_PlantUML_similarities'!$I$1562</c:f>
          <c:strCache>
            <c:ptCount val="1"/>
            <c:pt idx="0">
              <c:v>Levenshtein similarity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'04_PlantUML_similarities'!$I$1563</c:f>
              <c:strCache>
                <c:ptCount val="1"/>
                <c:pt idx="0">
                  <c:v>0.0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'04_PlantUML_similarities'!$E$1564:$E$1594</c:f>
              <c:strCache>
                <c:ptCount val="31"/>
                <c:pt idx="0">
                  <c:v>CLD001/CLD002</c:v>
                </c:pt>
                <c:pt idx="1">
                  <c:v>CLD002/CLD003</c:v>
                </c:pt>
                <c:pt idx="2">
                  <c:v>CLD001/CLD003</c:v>
                </c:pt>
                <c:pt idx="3">
                  <c:v> </c:v>
                </c:pt>
                <c:pt idx="4">
                  <c:v>CLM001/CLM002</c:v>
                </c:pt>
                <c:pt idx="5">
                  <c:v>CLM002/CLM003</c:v>
                </c:pt>
                <c:pt idx="6">
                  <c:v>CLM001/CLM003</c:v>
                </c:pt>
                <c:pt idx="7">
                  <c:v> </c:v>
                </c:pt>
                <c:pt idx="8">
                  <c:v>DPM001/DPM002</c:v>
                </c:pt>
                <c:pt idx="9">
                  <c:v>DPM002/DPM003</c:v>
                </c:pt>
                <c:pt idx="10">
                  <c:v>DPM001/DPM003</c:v>
                </c:pt>
                <c:pt idx="11">
                  <c:v> </c:v>
                </c:pt>
                <c:pt idx="12">
                  <c:v>DPS001/DPS002</c:v>
                </c:pt>
                <c:pt idx="13">
                  <c:v>DPS002/DPS003</c:v>
                </c:pt>
                <c:pt idx="14">
                  <c:v>DPS001/DPS003</c:v>
                </c:pt>
                <c:pt idx="15">
                  <c:v> </c:v>
                </c:pt>
                <c:pt idx="16">
                  <c:v>GBN001/GBN002</c:v>
                </c:pt>
                <c:pt idx="17">
                  <c:v>GBN002/GBN003</c:v>
                </c:pt>
                <c:pt idx="18">
                  <c:v>GBN001/GBN003</c:v>
                </c:pt>
                <c:pt idx="19">
                  <c:v> </c:v>
                </c:pt>
                <c:pt idx="20">
                  <c:v>GBT001/GBT002</c:v>
                </c:pt>
                <c:pt idx="21">
                  <c:v>GBT002/GBT003</c:v>
                </c:pt>
                <c:pt idx="22">
                  <c:v>GBT001/GBT003</c:v>
                </c:pt>
                <c:pt idx="23">
                  <c:v> </c:v>
                </c:pt>
                <c:pt idx="24">
                  <c:v>GPM001/GPM002</c:v>
                </c:pt>
                <c:pt idx="25">
                  <c:v>GPM002/GPM003</c:v>
                </c:pt>
                <c:pt idx="26">
                  <c:v>GPM001/GPM003</c:v>
                </c:pt>
                <c:pt idx="27">
                  <c:v> </c:v>
                </c:pt>
                <c:pt idx="28">
                  <c:v>GPN001/GPN002</c:v>
                </c:pt>
                <c:pt idx="29">
                  <c:v>GPN002/GPN003</c:v>
                </c:pt>
                <c:pt idx="30">
                  <c:v>GPN001/GPN003</c:v>
                </c:pt>
              </c:strCache>
            </c:strRef>
          </c:cat>
          <c:val>
            <c:numRef>
              <c:f>'04_PlantUML_similarities'!$I$1564:$I$1594</c:f>
              <c:numCache>
                <c:formatCode>0.00</c:formatCode>
                <c:ptCount val="31"/>
                <c:pt idx="0">
                  <c:v>0.85500600000000004</c:v>
                </c:pt>
                <c:pt idx="1">
                  <c:v>0.8364879999999999</c:v>
                </c:pt>
                <c:pt idx="2">
                  <c:v>0.82530999999999988</c:v>
                </c:pt>
                <c:pt idx="4">
                  <c:v>0.93291200000000007</c:v>
                </c:pt>
                <c:pt idx="5">
                  <c:v>0.93907800000000008</c:v>
                </c:pt>
                <c:pt idx="6">
                  <c:v>0.92017199999999999</c:v>
                </c:pt>
                <c:pt idx="8">
                  <c:v>0.53945200000000004</c:v>
                </c:pt>
                <c:pt idx="9">
                  <c:v>0.53056400000000004</c:v>
                </c:pt>
                <c:pt idx="10">
                  <c:v>0.53303800000000012</c:v>
                </c:pt>
                <c:pt idx="12">
                  <c:v>0.74229400000000001</c:v>
                </c:pt>
                <c:pt idx="13">
                  <c:v>0.72925799999999985</c:v>
                </c:pt>
                <c:pt idx="14">
                  <c:v>0.71272000000000024</c:v>
                </c:pt>
                <c:pt idx="16">
                  <c:v>0.51545799999999997</c:v>
                </c:pt>
                <c:pt idx="17">
                  <c:v>0.50771599999999995</c:v>
                </c:pt>
                <c:pt idx="18">
                  <c:v>0.51518600000000003</c:v>
                </c:pt>
                <c:pt idx="20">
                  <c:v>0.82950400000000035</c:v>
                </c:pt>
                <c:pt idx="21">
                  <c:v>0.85759799999999997</c:v>
                </c:pt>
                <c:pt idx="22">
                  <c:v>0.81938599999999961</c:v>
                </c:pt>
                <c:pt idx="24">
                  <c:v>0.63001000000000007</c:v>
                </c:pt>
                <c:pt idx="25">
                  <c:v>0.66897599999999979</c:v>
                </c:pt>
                <c:pt idx="26">
                  <c:v>0.65164200000000005</c:v>
                </c:pt>
                <c:pt idx="28">
                  <c:v>0.45358399999999988</c:v>
                </c:pt>
                <c:pt idx="29">
                  <c:v>0.44623399999999996</c:v>
                </c:pt>
                <c:pt idx="30">
                  <c:v>0.44714799999999982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57-43DB-965C-04D4E917A7B6}"/>
            </c:ext>
          </c:extLst>
        </c:ser>
        <c:ser>
          <c:idx val="1"/>
          <c:order val="1"/>
          <c:tx>
            <c:strRef>
              <c:f>'04_PlantUML_similarities'!$J$1563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'04_PlantUML_similarities'!$E$1564:$E$1594</c:f>
              <c:strCache>
                <c:ptCount val="31"/>
                <c:pt idx="0">
                  <c:v>CLD001/CLD002</c:v>
                </c:pt>
                <c:pt idx="1">
                  <c:v>CLD002/CLD003</c:v>
                </c:pt>
                <c:pt idx="2">
                  <c:v>CLD001/CLD003</c:v>
                </c:pt>
                <c:pt idx="3">
                  <c:v> </c:v>
                </c:pt>
                <c:pt idx="4">
                  <c:v>CLM001/CLM002</c:v>
                </c:pt>
                <c:pt idx="5">
                  <c:v>CLM002/CLM003</c:v>
                </c:pt>
                <c:pt idx="6">
                  <c:v>CLM001/CLM003</c:v>
                </c:pt>
                <c:pt idx="7">
                  <c:v> </c:v>
                </c:pt>
                <c:pt idx="8">
                  <c:v>DPM001/DPM002</c:v>
                </c:pt>
                <c:pt idx="9">
                  <c:v>DPM002/DPM003</c:v>
                </c:pt>
                <c:pt idx="10">
                  <c:v>DPM001/DPM003</c:v>
                </c:pt>
                <c:pt idx="11">
                  <c:v> </c:v>
                </c:pt>
                <c:pt idx="12">
                  <c:v>DPS001/DPS002</c:v>
                </c:pt>
                <c:pt idx="13">
                  <c:v>DPS002/DPS003</c:v>
                </c:pt>
                <c:pt idx="14">
                  <c:v>DPS001/DPS003</c:v>
                </c:pt>
                <c:pt idx="15">
                  <c:v> </c:v>
                </c:pt>
                <c:pt idx="16">
                  <c:v>GBN001/GBN002</c:v>
                </c:pt>
                <c:pt idx="17">
                  <c:v>GBN002/GBN003</c:v>
                </c:pt>
                <c:pt idx="18">
                  <c:v>GBN001/GBN003</c:v>
                </c:pt>
                <c:pt idx="19">
                  <c:v> </c:v>
                </c:pt>
                <c:pt idx="20">
                  <c:v>GBT001/GBT002</c:v>
                </c:pt>
                <c:pt idx="21">
                  <c:v>GBT002/GBT003</c:v>
                </c:pt>
                <c:pt idx="22">
                  <c:v>GBT001/GBT003</c:v>
                </c:pt>
                <c:pt idx="23">
                  <c:v> </c:v>
                </c:pt>
                <c:pt idx="24">
                  <c:v>GPM001/GPM002</c:v>
                </c:pt>
                <c:pt idx="25">
                  <c:v>GPM002/GPM003</c:v>
                </c:pt>
                <c:pt idx="26">
                  <c:v>GPM001/GPM003</c:v>
                </c:pt>
                <c:pt idx="27">
                  <c:v> </c:v>
                </c:pt>
                <c:pt idx="28">
                  <c:v>GPN001/GPN002</c:v>
                </c:pt>
                <c:pt idx="29">
                  <c:v>GPN002/GPN003</c:v>
                </c:pt>
                <c:pt idx="30">
                  <c:v>GPN001/GPN003</c:v>
                </c:pt>
              </c:strCache>
            </c:strRef>
          </c:cat>
          <c:val>
            <c:numRef>
              <c:f>'04_PlantUML_similarities'!$J$1564:$J$1594</c:f>
              <c:numCache>
                <c:formatCode>0.00</c:formatCode>
                <c:ptCount val="31"/>
                <c:pt idx="0">
                  <c:v>0.73629600000000006</c:v>
                </c:pt>
                <c:pt idx="1">
                  <c:v>0.73587799999999992</c:v>
                </c:pt>
                <c:pt idx="2">
                  <c:v>0.76402000000000003</c:v>
                </c:pt>
                <c:pt idx="4">
                  <c:v>0.57710600000000001</c:v>
                </c:pt>
                <c:pt idx="5">
                  <c:v>0.56442999999999999</c:v>
                </c:pt>
                <c:pt idx="6">
                  <c:v>0.56488200000000011</c:v>
                </c:pt>
                <c:pt idx="8">
                  <c:v>0.52182999999999991</c:v>
                </c:pt>
                <c:pt idx="9">
                  <c:v>0.51463999999999988</c:v>
                </c:pt>
                <c:pt idx="10">
                  <c:v>0.52383000000000002</c:v>
                </c:pt>
                <c:pt idx="12">
                  <c:v>0.67652800000000013</c:v>
                </c:pt>
                <c:pt idx="13">
                  <c:v>0.69708799999999993</c:v>
                </c:pt>
                <c:pt idx="14">
                  <c:v>0.67874599999999996</c:v>
                </c:pt>
                <c:pt idx="16">
                  <c:v>0.51545799999999997</c:v>
                </c:pt>
                <c:pt idx="17">
                  <c:v>0.50771599999999995</c:v>
                </c:pt>
                <c:pt idx="18">
                  <c:v>0.51518600000000003</c:v>
                </c:pt>
                <c:pt idx="20">
                  <c:v>0.72371799999999975</c:v>
                </c:pt>
                <c:pt idx="21">
                  <c:v>0.72734999999999983</c:v>
                </c:pt>
                <c:pt idx="22">
                  <c:v>0.72887000000000024</c:v>
                </c:pt>
                <c:pt idx="24">
                  <c:v>0.55487999999999993</c:v>
                </c:pt>
                <c:pt idx="25">
                  <c:v>0.57199800000000001</c:v>
                </c:pt>
                <c:pt idx="26">
                  <c:v>0.56036200000000003</c:v>
                </c:pt>
                <c:pt idx="28">
                  <c:v>0.45358399999999988</c:v>
                </c:pt>
                <c:pt idx="29">
                  <c:v>0.44623399999999996</c:v>
                </c:pt>
                <c:pt idx="30">
                  <c:v>0.44714799999999982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57-43DB-965C-04D4E917A7B6}"/>
            </c:ext>
          </c:extLst>
        </c:ser>
        <c:ser>
          <c:idx val="2"/>
          <c:order val="2"/>
          <c:tx>
            <c:strRef>
              <c:f>'04_PlantUML_similarities'!$K$1563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'04_PlantUML_similarities'!$E$1564:$E$1594</c:f>
              <c:strCache>
                <c:ptCount val="31"/>
                <c:pt idx="0">
                  <c:v>CLD001/CLD002</c:v>
                </c:pt>
                <c:pt idx="1">
                  <c:v>CLD002/CLD003</c:v>
                </c:pt>
                <c:pt idx="2">
                  <c:v>CLD001/CLD003</c:v>
                </c:pt>
                <c:pt idx="3">
                  <c:v> </c:v>
                </c:pt>
                <c:pt idx="4">
                  <c:v>CLM001/CLM002</c:v>
                </c:pt>
                <c:pt idx="5">
                  <c:v>CLM002/CLM003</c:v>
                </c:pt>
                <c:pt idx="6">
                  <c:v>CLM001/CLM003</c:v>
                </c:pt>
                <c:pt idx="7">
                  <c:v> </c:v>
                </c:pt>
                <c:pt idx="8">
                  <c:v>DPM001/DPM002</c:v>
                </c:pt>
                <c:pt idx="9">
                  <c:v>DPM002/DPM003</c:v>
                </c:pt>
                <c:pt idx="10">
                  <c:v>DPM001/DPM003</c:v>
                </c:pt>
                <c:pt idx="11">
                  <c:v> </c:v>
                </c:pt>
                <c:pt idx="12">
                  <c:v>DPS001/DPS002</c:v>
                </c:pt>
                <c:pt idx="13">
                  <c:v>DPS002/DPS003</c:v>
                </c:pt>
                <c:pt idx="14">
                  <c:v>DPS001/DPS003</c:v>
                </c:pt>
                <c:pt idx="15">
                  <c:v> </c:v>
                </c:pt>
                <c:pt idx="16">
                  <c:v>GBN001/GBN002</c:v>
                </c:pt>
                <c:pt idx="17">
                  <c:v>GBN002/GBN003</c:v>
                </c:pt>
                <c:pt idx="18">
                  <c:v>GBN001/GBN003</c:v>
                </c:pt>
                <c:pt idx="19">
                  <c:v> </c:v>
                </c:pt>
                <c:pt idx="20">
                  <c:v>GBT001/GBT002</c:v>
                </c:pt>
                <c:pt idx="21">
                  <c:v>GBT002/GBT003</c:v>
                </c:pt>
                <c:pt idx="22">
                  <c:v>GBT001/GBT003</c:v>
                </c:pt>
                <c:pt idx="23">
                  <c:v> </c:v>
                </c:pt>
                <c:pt idx="24">
                  <c:v>GPM001/GPM002</c:v>
                </c:pt>
                <c:pt idx="25">
                  <c:v>GPM002/GPM003</c:v>
                </c:pt>
                <c:pt idx="26">
                  <c:v>GPM001/GPM003</c:v>
                </c:pt>
                <c:pt idx="27">
                  <c:v> </c:v>
                </c:pt>
                <c:pt idx="28">
                  <c:v>GPN001/GPN002</c:v>
                </c:pt>
                <c:pt idx="29">
                  <c:v>GPN002/GPN003</c:v>
                </c:pt>
                <c:pt idx="30">
                  <c:v>GPN001/GPN003</c:v>
                </c:pt>
              </c:strCache>
            </c:strRef>
          </c:cat>
          <c:val>
            <c:numRef>
              <c:f>'04_PlantUML_similarities'!$K$1564:$K$1594</c:f>
              <c:numCache>
                <c:formatCode>0.00</c:formatCode>
                <c:ptCount val="31"/>
                <c:pt idx="0">
                  <c:v>0.67795400000000006</c:v>
                </c:pt>
                <c:pt idx="1">
                  <c:v>0.6715540000000001</c:v>
                </c:pt>
                <c:pt idx="2">
                  <c:v>0.66731399999999996</c:v>
                </c:pt>
                <c:pt idx="4">
                  <c:v>0.53995999999999977</c:v>
                </c:pt>
                <c:pt idx="5">
                  <c:v>0.53588599999999997</c:v>
                </c:pt>
                <c:pt idx="6">
                  <c:v>0.54324399999999995</c:v>
                </c:pt>
                <c:pt idx="8">
                  <c:v>0.47349799999999997</c:v>
                </c:pt>
                <c:pt idx="9">
                  <c:v>0.49048599999999992</c:v>
                </c:pt>
                <c:pt idx="10">
                  <c:v>0.4998180000000001</c:v>
                </c:pt>
                <c:pt idx="12">
                  <c:v>0.68599000000000021</c:v>
                </c:pt>
                <c:pt idx="13">
                  <c:v>0.69480199999999992</c:v>
                </c:pt>
                <c:pt idx="14">
                  <c:v>0.69150800000000001</c:v>
                </c:pt>
                <c:pt idx="16">
                  <c:v>0.51545799999999997</c:v>
                </c:pt>
                <c:pt idx="17">
                  <c:v>0.50771599999999995</c:v>
                </c:pt>
                <c:pt idx="18">
                  <c:v>0.51518600000000003</c:v>
                </c:pt>
                <c:pt idx="20">
                  <c:v>0.64876200000000006</c:v>
                </c:pt>
                <c:pt idx="21">
                  <c:v>0.6555399999999999</c:v>
                </c:pt>
                <c:pt idx="22">
                  <c:v>0.64613600000000004</c:v>
                </c:pt>
                <c:pt idx="24">
                  <c:v>0.51330400000000009</c:v>
                </c:pt>
                <c:pt idx="25">
                  <c:v>0.51305800000000001</c:v>
                </c:pt>
                <c:pt idx="26">
                  <c:v>0.50196600000000013</c:v>
                </c:pt>
                <c:pt idx="28">
                  <c:v>0.45358399999999988</c:v>
                </c:pt>
                <c:pt idx="29">
                  <c:v>0.44623399999999996</c:v>
                </c:pt>
                <c:pt idx="30">
                  <c:v>0.44714799999999982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57-43DB-965C-04D4E917A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0290047"/>
        <c:axId val="690290527"/>
      </c:lineChart>
      <c:catAx>
        <c:axId val="690290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690290527"/>
        <c:crosses val="autoZero"/>
        <c:auto val="1"/>
        <c:lblAlgn val="ctr"/>
        <c:lblOffset val="100"/>
        <c:noMultiLvlLbl val="0"/>
      </c:catAx>
      <c:valAx>
        <c:axId val="690290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690290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'04_PlantUML_similarities'!$L$1562</c:f>
          <c:strCache>
            <c:ptCount val="1"/>
            <c:pt idx="0">
              <c:v>SBERT  similarity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'04_PlantUML_similarities'!$L$1563</c:f>
              <c:strCache>
                <c:ptCount val="1"/>
                <c:pt idx="0">
                  <c:v>0.0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'04_PlantUML_similarities'!$E$1564:$E$1594</c:f>
              <c:strCache>
                <c:ptCount val="31"/>
                <c:pt idx="0">
                  <c:v>CLD001/CLD002</c:v>
                </c:pt>
                <c:pt idx="1">
                  <c:v>CLD002/CLD003</c:v>
                </c:pt>
                <c:pt idx="2">
                  <c:v>CLD001/CLD003</c:v>
                </c:pt>
                <c:pt idx="3">
                  <c:v> </c:v>
                </c:pt>
                <c:pt idx="4">
                  <c:v>CLM001/CLM002</c:v>
                </c:pt>
                <c:pt idx="5">
                  <c:v>CLM002/CLM003</c:v>
                </c:pt>
                <c:pt idx="6">
                  <c:v>CLM001/CLM003</c:v>
                </c:pt>
                <c:pt idx="7">
                  <c:v> </c:v>
                </c:pt>
                <c:pt idx="8">
                  <c:v>DPM001/DPM002</c:v>
                </c:pt>
                <c:pt idx="9">
                  <c:v>DPM002/DPM003</c:v>
                </c:pt>
                <c:pt idx="10">
                  <c:v>DPM001/DPM003</c:v>
                </c:pt>
                <c:pt idx="11">
                  <c:v> </c:v>
                </c:pt>
                <c:pt idx="12">
                  <c:v>DPS001/DPS002</c:v>
                </c:pt>
                <c:pt idx="13">
                  <c:v>DPS002/DPS003</c:v>
                </c:pt>
                <c:pt idx="14">
                  <c:v>DPS001/DPS003</c:v>
                </c:pt>
                <c:pt idx="15">
                  <c:v> </c:v>
                </c:pt>
                <c:pt idx="16">
                  <c:v>GBN001/GBN002</c:v>
                </c:pt>
                <c:pt idx="17">
                  <c:v>GBN002/GBN003</c:v>
                </c:pt>
                <c:pt idx="18">
                  <c:v>GBN001/GBN003</c:v>
                </c:pt>
                <c:pt idx="19">
                  <c:v> </c:v>
                </c:pt>
                <c:pt idx="20">
                  <c:v>GBT001/GBT002</c:v>
                </c:pt>
                <c:pt idx="21">
                  <c:v>GBT002/GBT003</c:v>
                </c:pt>
                <c:pt idx="22">
                  <c:v>GBT001/GBT003</c:v>
                </c:pt>
                <c:pt idx="23">
                  <c:v> </c:v>
                </c:pt>
                <c:pt idx="24">
                  <c:v>GPM001/GPM002</c:v>
                </c:pt>
                <c:pt idx="25">
                  <c:v>GPM002/GPM003</c:v>
                </c:pt>
                <c:pt idx="26">
                  <c:v>GPM001/GPM003</c:v>
                </c:pt>
                <c:pt idx="27">
                  <c:v> </c:v>
                </c:pt>
                <c:pt idx="28">
                  <c:v>GPN001/GPN002</c:v>
                </c:pt>
                <c:pt idx="29">
                  <c:v>GPN002/GPN003</c:v>
                </c:pt>
                <c:pt idx="30">
                  <c:v>GPN001/GPN003</c:v>
                </c:pt>
              </c:strCache>
            </c:strRef>
          </c:cat>
          <c:val>
            <c:numRef>
              <c:f>'04_PlantUML_similarities'!$L$1564:$L$1594</c:f>
              <c:numCache>
                <c:formatCode>0.00</c:formatCode>
                <c:ptCount val="31"/>
                <c:pt idx="0">
                  <c:v>0.97973600000000005</c:v>
                </c:pt>
                <c:pt idx="1">
                  <c:v>0.97372199999999964</c:v>
                </c:pt>
                <c:pt idx="2">
                  <c:v>0.97273200000000004</c:v>
                </c:pt>
                <c:pt idx="4">
                  <c:v>0.99524600000000008</c:v>
                </c:pt>
                <c:pt idx="5">
                  <c:v>0.99499000000000004</c:v>
                </c:pt>
                <c:pt idx="6">
                  <c:v>0.99390400000000001</c:v>
                </c:pt>
                <c:pt idx="8">
                  <c:v>0.917076</c:v>
                </c:pt>
                <c:pt idx="9">
                  <c:v>0.91630600000000018</c:v>
                </c:pt>
                <c:pt idx="10">
                  <c:v>0.91564599999999996</c:v>
                </c:pt>
                <c:pt idx="12">
                  <c:v>0.95873000000000008</c:v>
                </c:pt>
                <c:pt idx="13">
                  <c:v>0.95730999999999999</c:v>
                </c:pt>
                <c:pt idx="14">
                  <c:v>0.95596800000000004</c:v>
                </c:pt>
                <c:pt idx="16">
                  <c:v>0.9094920000000003</c:v>
                </c:pt>
                <c:pt idx="17">
                  <c:v>0.90248399999999962</c:v>
                </c:pt>
                <c:pt idx="18">
                  <c:v>0.91026599999999991</c:v>
                </c:pt>
                <c:pt idx="20">
                  <c:v>0.97445599999999988</c:v>
                </c:pt>
                <c:pt idx="21">
                  <c:v>0.97852599999999978</c:v>
                </c:pt>
                <c:pt idx="22">
                  <c:v>0.97194600000000009</c:v>
                </c:pt>
                <c:pt idx="24">
                  <c:v>0.95158399999999999</c:v>
                </c:pt>
                <c:pt idx="25">
                  <c:v>0.95556599999999992</c:v>
                </c:pt>
                <c:pt idx="26">
                  <c:v>0.95457000000000036</c:v>
                </c:pt>
                <c:pt idx="28">
                  <c:v>0.88616600000000001</c:v>
                </c:pt>
                <c:pt idx="29">
                  <c:v>0.88373200000000007</c:v>
                </c:pt>
                <c:pt idx="30">
                  <c:v>0.888486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F4-4698-B021-66826B4DCC6F}"/>
            </c:ext>
          </c:extLst>
        </c:ser>
        <c:ser>
          <c:idx val="1"/>
          <c:order val="1"/>
          <c:tx>
            <c:strRef>
              <c:f>'04_PlantUML_similarities'!$M$1563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'04_PlantUML_similarities'!$E$1564:$E$1594</c:f>
              <c:strCache>
                <c:ptCount val="31"/>
                <c:pt idx="0">
                  <c:v>CLD001/CLD002</c:v>
                </c:pt>
                <c:pt idx="1">
                  <c:v>CLD002/CLD003</c:v>
                </c:pt>
                <c:pt idx="2">
                  <c:v>CLD001/CLD003</c:v>
                </c:pt>
                <c:pt idx="3">
                  <c:v> </c:v>
                </c:pt>
                <c:pt idx="4">
                  <c:v>CLM001/CLM002</c:v>
                </c:pt>
                <c:pt idx="5">
                  <c:v>CLM002/CLM003</c:v>
                </c:pt>
                <c:pt idx="6">
                  <c:v>CLM001/CLM003</c:v>
                </c:pt>
                <c:pt idx="7">
                  <c:v> </c:v>
                </c:pt>
                <c:pt idx="8">
                  <c:v>DPM001/DPM002</c:v>
                </c:pt>
                <c:pt idx="9">
                  <c:v>DPM002/DPM003</c:v>
                </c:pt>
                <c:pt idx="10">
                  <c:v>DPM001/DPM003</c:v>
                </c:pt>
                <c:pt idx="11">
                  <c:v> </c:v>
                </c:pt>
                <c:pt idx="12">
                  <c:v>DPS001/DPS002</c:v>
                </c:pt>
                <c:pt idx="13">
                  <c:v>DPS002/DPS003</c:v>
                </c:pt>
                <c:pt idx="14">
                  <c:v>DPS001/DPS003</c:v>
                </c:pt>
                <c:pt idx="15">
                  <c:v> </c:v>
                </c:pt>
                <c:pt idx="16">
                  <c:v>GBN001/GBN002</c:v>
                </c:pt>
                <c:pt idx="17">
                  <c:v>GBN002/GBN003</c:v>
                </c:pt>
                <c:pt idx="18">
                  <c:v>GBN001/GBN003</c:v>
                </c:pt>
                <c:pt idx="19">
                  <c:v> </c:v>
                </c:pt>
                <c:pt idx="20">
                  <c:v>GBT001/GBT002</c:v>
                </c:pt>
                <c:pt idx="21">
                  <c:v>GBT002/GBT003</c:v>
                </c:pt>
                <c:pt idx="22">
                  <c:v>GBT001/GBT003</c:v>
                </c:pt>
                <c:pt idx="23">
                  <c:v> </c:v>
                </c:pt>
                <c:pt idx="24">
                  <c:v>GPM001/GPM002</c:v>
                </c:pt>
                <c:pt idx="25">
                  <c:v>GPM002/GPM003</c:v>
                </c:pt>
                <c:pt idx="26">
                  <c:v>GPM001/GPM003</c:v>
                </c:pt>
                <c:pt idx="27">
                  <c:v> </c:v>
                </c:pt>
                <c:pt idx="28">
                  <c:v>GPN001/GPN002</c:v>
                </c:pt>
                <c:pt idx="29">
                  <c:v>GPN002/GPN003</c:v>
                </c:pt>
                <c:pt idx="30">
                  <c:v>GPN001/GPN003</c:v>
                </c:pt>
              </c:strCache>
            </c:strRef>
          </c:cat>
          <c:val>
            <c:numRef>
              <c:f>'04_PlantUML_similarities'!$M$1564:$M$1594</c:f>
              <c:numCache>
                <c:formatCode>0.00</c:formatCode>
                <c:ptCount val="31"/>
                <c:pt idx="0">
                  <c:v>0.96635399999999971</c:v>
                </c:pt>
                <c:pt idx="1">
                  <c:v>0.96458600000000017</c:v>
                </c:pt>
                <c:pt idx="2">
                  <c:v>0.96939199999999981</c:v>
                </c:pt>
                <c:pt idx="4">
                  <c:v>0.94972999999999985</c:v>
                </c:pt>
                <c:pt idx="5">
                  <c:v>0.94649999999999979</c:v>
                </c:pt>
                <c:pt idx="6">
                  <c:v>0.94520200000000021</c:v>
                </c:pt>
                <c:pt idx="8">
                  <c:v>0.91486200000000029</c:v>
                </c:pt>
                <c:pt idx="9">
                  <c:v>0.91024600000000011</c:v>
                </c:pt>
                <c:pt idx="10">
                  <c:v>0.91947400000000001</c:v>
                </c:pt>
                <c:pt idx="12">
                  <c:v>0.95308199999999976</c:v>
                </c:pt>
                <c:pt idx="13">
                  <c:v>0.95273400000000041</c:v>
                </c:pt>
                <c:pt idx="14">
                  <c:v>0.95006599999999963</c:v>
                </c:pt>
                <c:pt idx="16">
                  <c:v>0.9094920000000003</c:v>
                </c:pt>
                <c:pt idx="17">
                  <c:v>0.90248399999999962</c:v>
                </c:pt>
                <c:pt idx="18">
                  <c:v>0.91026599999999991</c:v>
                </c:pt>
                <c:pt idx="20">
                  <c:v>0.95840999999999998</c:v>
                </c:pt>
                <c:pt idx="21">
                  <c:v>0.95666399999999985</c:v>
                </c:pt>
                <c:pt idx="22">
                  <c:v>0.9600439999999999</c:v>
                </c:pt>
                <c:pt idx="24">
                  <c:v>0.94128800000000001</c:v>
                </c:pt>
                <c:pt idx="25">
                  <c:v>0.938994</c:v>
                </c:pt>
                <c:pt idx="26">
                  <c:v>0.93881999999999988</c:v>
                </c:pt>
                <c:pt idx="28">
                  <c:v>0.88616600000000001</c:v>
                </c:pt>
                <c:pt idx="29">
                  <c:v>0.88373200000000007</c:v>
                </c:pt>
                <c:pt idx="30">
                  <c:v>0.888486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F4-4698-B021-66826B4DCC6F}"/>
            </c:ext>
          </c:extLst>
        </c:ser>
        <c:ser>
          <c:idx val="2"/>
          <c:order val="2"/>
          <c:tx>
            <c:strRef>
              <c:f>'04_PlantUML_similarities'!$N$1563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'04_PlantUML_similarities'!$E$1564:$E$1594</c:f>
              <c:strCache>
                <c:ptCount val="31"/>
                <c:pt idx="0">
                  <c:v>CLD001/CLD002</c:v>
                </c:pt>
                <c:pt idx="1">
                  <c:v>CLD002/CLD003</c:v>
                </c:pt>
                <c:pt idx="2">
                  <c:v>CLD001/CLD003</c:v>
                </c:pt>
                <c:pt idx="3">
                  <c:v> </c:v>
                </c:pt>
                <c:pt idx="4">
                  <c:v>CLM001/CLM002</c:v>
                </c:pt>
                <c:pt idx="5">
                  <c:v>CLM002/CLM003</c:v>
                </c:pt>
                <c:pt idx="6">
                  <c:v>CLM001/CLM003</c:v>
                </c:pt>
                <c:pt idx="7">
                  <c:v> </c:v>
                </c:pt>
                <c:pt idx="8">
                  <c:v>DPM001/DPM002</c:v>
                </c:pt>
                <c:pt idx="9">
                  <c:v>DPM002/DPM003</c:v>
                </c:pt>
                <c:pt idx="10">
                  <c:v>DPM001/DPM003</c:v>
                </c:pt>
                <c:pt idx="11">
                  <c:v> </c:v>
                </c:pt>
                <c:pt idx="12">
                  <c:v>DPS001/DPS002</c:v>
                </c:pt>
                <c:pt idx="13">
                  <c:v>DPS002/DPS003</c:v>
                </c:pt>
                <c:pt idx="14">
                  <c:v>DPS001/DPS003</c:v>
                </c:pt>
                <c:pt idx="15">
                  <c:v> </c:v>
                </c:pt>
                <c:pt idx="16">
                  <c:v>GBN001/GBN002</c:v>
                </c:pt>
                <c:pt idx="17">
                  <c:v>GBN002/GBN003</c:v>
                </c:pt>
                <c:pt idx="18">
                  <c:v>GBN001/GBN003</c:v>
                </c:pt>
                <c:pt idx="19">
                  <c:v> </c:v>
                </c:pt>
                <c:pt idx="20">
                  <c:v>GBT001/GBT002</c:v>
                </c:pt>
                <c:pt idx="21">
                  <c:v>GBT002/GBT003</c:v>
                </c:pt>
                <c:pt idx="22">
                  <c:v>GBT001/GBT003</c:v>
                </c:pt>
                <c:pt idx="23">
                  <c:v> </c:v>
                </c:pt>
                <c:pt idx="24">
                  <c:v>GPM001/GPM002</c:v>
                </c:pt>
                <c:pt idx="25">
                  <c:v>GPM002/GPM003</c:v>
                </c:pt>
                <c:pt idx="26">
                  <c:v>GPM001/GPM003</c:v>
                </c:pt>
                <c:pt idx="27">
                  <c:v> </c:v>
                </c:pt>
                <c:pt idx="28">
                  <c:v>GPN001/GPN002</c:v>
                </c:pt>
                <c:pt idx="29">
                  <c:v>GPN002/GPN003</c:v>
                </c:pt>
                <c:pt idx="30">
                  <c:v>GPN001/GPN003</c:v>
                </c:pt>
              </c:strCache>
            </c:strRef>
          </c:cat>
          <c:val>
            <c:numRef>
              <c:f>'04_PlantUML_similarities'!$N$1564:$N$1594</c:f>
              <c:numCache>
                <c:formatCode>0.00</c:formatCode>
                <c:ptCount val="31"/>
                <c:pt idx="0">
                  <c:v>0.95321599999999973</c:v>
                </c:pt>
                <c:pt idx="1">
                  <c:v>0.95174399999999992</c:v>
                </c:pt>
                <c:pt idx="2">
                  <c:v>0.94865999999999984</c:v>
                </c:pt>
                <c:pt idx="4">
                  <c:v>0.93664800000000026</c:v>
                </c:pt>
                <c:pt idx="5">
                  <c:v>0.93511</c:v>
                </c:pt>
                <c:pt idx="6">
                  <c:v>0.93504799999999988</c:v>
                </c:pt>
                <c:pt idx="8">
                  <c:v>0.90341399999999994</c:v>
                </c:pt>
                <c:pt idx="9">
                  <c:v>0.9073840000000003</c:v>
                </c:pt>
                <c:pt idx="10">
                  <c:v>0.90452799999999978</c:v>
                </c:pt>
                <c:pt idx="12">
                  <c:v>0.94873600000000036</c:v>
                </c:pt>
                <c:pt idx="13">
                  <c:v>0.948546</c:v>
                </c:pt>
                <c:pt idx="14">
                  <c:v>0.94983800000000007</c:v>
                </c:pt>
                <c:pt idx="16">
                  <c:v>0.9094920000000003</c:v>
                </c:pt>
                <c:pt idx="17">
                  <c:v>0.90248399999999962</c:v>
                </c:pt>
                <c:pt idx="18">
                  <c:v>0.91026599999999991</c:v>
                </c:pt>
                <c:pt idx="20">
                  <c:v>0.94637399999999983</c:v>
                </c:pt>
                <c:pt idx="21">
                  <c:v>0.94879399999999992</c:v>
                </c:pt>
                <c:pt idx="22">
                  <c:v>0.94743399999999989</c:v>
                </c:pt>
                <c:pt idx="24">
                  <c:v>0.92227999999999999</c:v>
                </c:pt>
                <c:pt idx="25">
                  <c:v>0.92446799999999996</c:v>
                </c:pt>
                <c:pt idx="26">
                  <c:v>0.92175200000000002</c:v>
                </c:pt>
                <c:pt idx="28">
                  <c:v>0.88616600000000001</c:v>
                </c:pt>
                <c:pt idx="29">
                  <c:v>0.88373200000000007</c:v>
                </c:pt>
                <c:pt idx="30">
                  <c:v>0.888486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F4-4698-B021-66826B4DCC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0290047"/>
        <c:axId val="690290527"/>
      </c:lineChart>
      <c:catAx>
        <c:axId val="690290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690290527"/>
        <c:crosses val="autoZero"/>
        <c:auto val="1"/>
        <c:lblAlgn val="ctr"/>
        <c:lblOffset val="100"/>
        <c:noMultiLvlLbl val="0"/>
      </c:catAx>
      <c:valAx>
        <c:axId val="690290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690290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'04_PlantUML_similarities'!$O$1562</c:f>
          <c:strCache>
            <c:ptCount val="1"/>
            <c:pt idx="0">
              <c:v>TFIDF  similarity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'04_PlantUML_similarities'!$O$1563</c:f>
              <c:strCache>
                <c:ptCount val="1"/>
                <c:pt idx="0">
                  <c:v>0.0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'04_PlantUML_similarities'!$E$1564:$E$1594</c:f>
              <c:strCache>
                <c:ptCount val="31"/>
                <c:pt idx="0">
                  <c:v>CLD001/CLD002</c:v>
                </c:pt>
                <c:pt idx="1">
                  <c:v>CLD002/CLD003</c:v>
                </c:pt>
                <c:pt idx="2">
                  <c:v>CLD001/CLD003</c:v>
                </c:pt>
                <c:pt idx="3">
                  <c:v> </c:v>
                </c:pt>
                <c:pt idx="4">
                  <c:v>CLM001/CLM002</c:v>
                </c:pt>
                <c:pt idx="5">
                  <c:v>CLM002/CLM003</c:v>
                </c:pt>
                <c:pt idx="6">
                  <c:v>CLM001/CLM003</c:v>
                </c:pt>
                <c:pt idx="7">
                  <c:v> </c:v>
                </c:pt>
                <c:pt idx="8">
                  <c:v>DPM001/DPM002</c:v>
                </c:pt>
                <c:pt idx="9">
                  <c:v>DPM002/DPM003</c:v>
                </c:pt>
                <c:pt idx="10">
                  <c:v>DPM001/DPM003</c:v>
                </c:pt>
                <c:pt idx="11">
                  <c:v> </c:v>
                </c:pt>
                <c:pt idx="12">
                  <c:v>DPS001/DPS002</c:v>
                </c:pt>
                <c:pt idx="13">
                  <c:v>DPS002/DPS003</c:v>
                </c:pt>
                <c:pt idx="14">
                  <c:v>DPS001/DPS003</c:v>
                </c:pt>
                <c:pt idx="15">
                  <c:v> </c:v>
                </c:pt>
                <c:pt idx="16">
                  <c:v>GBN001/GBN002</c:v>
                </c:pt>
                <c:pt idx="17">
                  <c:v>GBN002/GBN003</c:v>
                </c:pt>
                <c:pt idx="18">
                  <c:v>GBN001/GBN003</c:v>
                </c:pt>
                <c:pt idx="19">
                  <c:v> </c:v>
                </c:pt>
                <c:pt idx="20">
                  <c:v>GBT001/GBT002</c:v>
                </c:pt>
                <c:pt idx="21">
                  <c:v>GBT002/GBT003</c:v>
                </c:pt>
                <c:pt idx="22">
                  <c:v>GBT001/GBT003</c:v>
                </c:pt>
                <c:pt idx="23">
                  <c:v> </c:v>
                </c:pt>
                <c:pt idx="24">
                  <c:v>GPM001/GPM002</c:v>
                </c:pt>
                <c:pt idx="25">
                  <c:v>GPM002/GPM003</c:v>
                </c:pt>
                <c:pt idx="26">
                  <c:v>GPM001/GPM003</c:v>
                </c:pt>
                <c:pt idx="27">
                  <c:v> </c:v>
                </c:pt>
                <c:pt idx="28">
                  <c:v>GPN001/GPN002</c:v>
                </c:pt>
                <c:pt idx="29">
                  <c:v>GPN002/GPN003</c:v>
                </c:pt>
                <c:pt idx="30">
                  <c:v>GPN001/GPN003</c:v>
                </c:pt>
              </c:strCache>
            </c:strRef>
          </c:cat>
          <c:val>
            <c:numRef>
              <c:f>'04_PlantUML_similarities'!$O$1564:$O$1594</c:f>
              <c:numCache>
                <c:formatCode>0.00</c:formatCode>
                <c:ptCount val="31"/>
                <c:pt idx="0">
                  <c:v>0.82354200000000011</c:v>
                </c:pt>
                <c:pt idx="1">
                  <c:v>0.78997400000000018</c:v>
                </c:pt>
                <c:pt idx="2">
                  <c:v>0.77777200000000013</c:v>
                </c:pt>
                <c:pt idx="4">
                  <c:v>0.94792600000000005</c:v>
                </c:pt>
                <c:pt idx="5">
                  <c:v>0.95178800000000019</c:v>
                </c:pt>
                <c:pt idx="6">
                  <c:v>0.93799199999999994</c:v>
                </c:pt>
                <c:pt idx="8">
                  <c:v>0.47593800000000003</c:v>
                </c:pt>
                <c:pt idx="9">
                  <c:v>0.44744600000000007</c:v>
                </c:pt>
                <c:pt idx="10">
                  <c:v>0.45897799999999978</c:v>
                </c:pt>
                <c:pt idx="12">
                  <c:v>0.64361400000000002</c:v>
                </c:pt>
                <c:pt idx="13">
                  <c:v>0.64092399999999994</c:v>
                </c:pt>
                <c:pt idx="14">
                  <c:v>0.62570400000000026</c:v>
                </c:pt>
                <c:pt idx="16">
                  <c:v>0.48896000000000001</c:v>
                </c:pt>
                <c:pt idx="17">
                  <c:v>0.46356999999999998</c:v>
                </c:pt>
                <c:pt idx="18">
                  <c:v>0.48687400000000003</c:v>
                </c:pt>
                <c:pt idx="20">
                  <c:v>0.75755000000000006</c:v>
                </c:pt>
                <c:pt idx="21">
                  <c:v>0.79804200000000025</c:v>
                </c:pt>
                <c:pt idx="22">
                  <c:v>0.74681999999999971</c:v>
                </c:pt>
                <c:pt idx="24">
                  <c:v>0.63474400000000009</c:v>
                </c:pt>
                <c:pt idx="25">
                  <c:v>0.66837399999999991</c:v>
                </c:pt>
                <c:pt idx="26">
                  <c:v>0.64497799999999983</c:v>
                </c:pt>
                <c:pt idx="28">
                  <c:v>0.52625599999999995</c:v>
                </c:pt>
                <c:pt idx="29">
                  <c:v>0.53398000000000001</c:v>
                </c:pt>
                <c:pt idx="30">
                  <c:v>0.51548000000000005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BE-4FA3-B4EE-E8E90B938C86}"/>
            </c:ext>
          </c:extLst>
        </c:ser>
        <c:ser>
          <c:idx val="1"/>
          <c:order val="1"/>
          <c:tx>
            <c:strRef>
              <c:f>'04_PlantUML_similarities'!$P$1563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'04_PlantUML_similarities'!$E$1564:$E$1594</c:f>
              <c:strCache>
                <c:ptCount val="31"/>
                <c:pt idx="0">
                  <c:v>CLD001/CLD002</c:v>
                </c:pt>
                <c:pt idx="1">
                  <c:v>CLD002/CLD003</c:v>
                </c:pt>
                <c:pt idx="2">
                  <c:v>CLD001/CLD003</c:v>
                </c:pt>
                <c:pt idx="3">
                  <c:v> </c:v>
                </c:pt>
                <c:pt idx="4">
                  <c:v>CLM001/CLM002</c:v>
                </c:pt>
                <c:pt idx="5">
                  <c:v>CLM002/CLM003</c:v>
                </c:pt>
                <c:pt idx="6">
                  <c:v>CLM001/CLM003</c:v>
                </c:pt>
                <c:pt idx="7">
                  <c:v> </c:v>
                </c:pt>
                <c:pt idx="8">
                  <c:v>DPM001/DPM002</c:v>
                </c:pt>
                <c:pt idx="9">
                  <c:v>DPM002/DPM003</c:v>
                </c:pt>
                <c:pt idx="10">
                  <c:v>DPM001/DPM003</c:v>
                </c:pt>
                <c:pt idx="11">
                  <c:v> </c:v>
                </c:pt>
                <c:pt idx="12">
                  <c:v>DPS001/DPS002</c:v>
                </c:pt>
                <c:pt idx="13">
                  <c:v>DPS002/DPS003</c:v>
                </c:pt>
                <c:pt idx="14">
                  <c:v>DPS001/DPS003</c:v>
                </c:pt>
                <c:pt idx="15">
                  <c:v> </c:v>
                </c:pt>
                <c:pt idx="16">
                  <c:v>GBN001/GBN002</c:v>
                </c:pt>
                <c:pt idx="17">
                  <c:v>GBN002/GBN003</c:v>
                </c:pt>
                <c:pt idx="18">
                  <c:v>GBN001/GBN003</c:v>
                </c:pt>
                <c:pt idx="19">
                  <c:v> </c:v>
                </c:pt>
                <c:pt idx="20">
                  <c:v>GBT001/GBT002</c:v>
                </c:pt>
                <c:pt idx="21">
                  <c:v>GBT002/GBT003</c:v>
                </c:pt>
                <c:pt idx="22">
                  <c:v>GBT001/GBT003</c:v>
                </c:pt>
                <c:pt idx="23">
                  <c:v> </c:v>
                </c:pt>
                <c:pt idx="24">
                  <c:v>GPM001/GPM002</c:v>
                </c:pt>
                <c:pt idx="25">
                  <c:v>GPM002/GPM003</c:v>
                </c:pt>
                <c:pt idx="26">
                  <c:v>GPM001/GPM003</c:v>
                </c:pt>
                <c:pt idx="27">
                  <c:v> </c:v>
                </c:pt>
                <c:pt idx="28">
                  <c:v>GPN001/GPN002</c:v>
                </c:pt>
                <c:pt idx="29">
                  <c:v>GPN002/GPN003</c:v>
                </c:pt>
                <c:pt idx="30">
                  <c:v>GPN001/GPN003</c:v>
                </c:pt>
              </c:strCache>
            </c:strRef>
          </c:cat>
          <c:val>
            <c:numRef>
              <c:f>'04_PlantUML_similarities'!$P$1564:$P$1594</c:f>
              <c:numCache>
                <c:formatCode>0.00</c:formatCode>
                <c:ptCount val="31"/>
                <c:pt idx="0">
                  <c:v>0.7070700000000002</c:v>
                </c:pt>
                <c:pt idx="1">
                  <c:v>0.71117199999999992</c:v>
                </c:pt>
                <c:pt idx="2">
                  <c:v>0.74400999999999995</c:v>
                </c:pt>
                <c:pt idx="4">
                  <c:v>0.64069999999999994</c:v>
                </c:pt>
                <c:pt idx="5">
                  <c:v>0.62529999999999997</c:v>
                </c:pt>
                <c:pt idx="6">
                  <c:v>0.63042399999999998</c:v>
                </c:pt>
                <c:pt idx="8">
                  <c:v>0.46485600000000005</c:v>
                </c:pt>
                <c:pt idx="9">
                  <c:v>0.43454600000000004</c:v>
                </c:pt>
                <c:pt idx="10">
                  <c:v>0.46002799999999994</c:v>
                </c:pt>
                <c:pt idx="12">
                  <c:v>0.582036</c:v>
                </c:pt>
                <c:pt idx="13">
                  <c:v>0.59587000000000012</c:v>
                </c:pt>
                <c:pt idx="14">
                  <c:v>0.57769999999999999</c:v>
                </c:pt>
                <c:pt idx="16">
                  <c:v>0.48896000000000001</c:v>
                </c:pt>
                <c:pt idx="17">
                  <c:v>0.46356999999999998</c:v>
                </c:pt>
                <c:pt idx="18">
                  <c:v>0.48687400000000003</c:v>
                </c:pt>
                <c:pt idx="20">
                  <c:v>0.62818399999999985</c:v>
                </c:pt>
                <c:pt idx="21">
                  <c:v>0.62344599999999983</c:v>
                </c:pt>
                <c:pt idx="22">
                  <c:v>0.63298800000000011</c:v>
                </c:pt>
                <c:pt idx="24">
                  <c:v>0.56897399999999976</c:v>
                </c:pt>
                <c:pt idx="25">
                  <c:v>0.59423199999999998</c:v>
                </c:pt>
                <c:pt idx="26">
                  <c:v>0.57482800000000012</c:v>
                </c:pt>
                <c:pt idx="28">
                  <c:v>0.52625599999999995</c:v>
                </c:pt>
                <c:pt idx="29">
                  <c:v>0.53398000000000001</c:v>
                </c:pt>
                <c:pt idx="30">
                  <c:v>0.51548000000000005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BE-4FA3-B4EE-E8E90B938C86}"/>
            </c:ext>
          </c:extLst>
        </c:ser>
        <c:ser>
          <c:idx val="2"/>
          <c:order val="2"/>
          <c:tx>
            <c:strRef>
              <c:f>'04_PlantUML_similarities'!$Q$1563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'04_PlantUML_similarities'!$E$1564:$E$1594</c:f>
              <c:strCache>
                <c:ptCount val="31"/>
                <c:pt idx="0">
                  <c:v>CLD001/CLD002</c:v>
                </c:pt>
                <c:pt idx="1">
                  <c:v>CLD002/CLD003</c:v>
                </c:pt>
                <c:pt idx="2">
                  <c:v>CLD001/CLD003</c:v>
                </c:pt>
                <c:pt idx="3">
                  <c:v> </c:v>
                </c:pt>
                <c:pt idx="4">
                  <c:v>CLM001/CLM002</c:v>
                </c:pt>
                <c:pt idx="5">
                  <c:v>CLM002/CLM003</c:v>
                </c:pt>
                <c:pt idx="6">
                  <c:v>CLM001/CLM003</c:v>
                </c:pt>
                <c:pt idx="7">
                  <c:v> </c:v>
                </c:pt>
                <c:pt idx="8">
                  <c:v>DPM001/DPM002</c:v>
                </c:pt>
                <c:pt idx="9">
                  <c:v>DPM002/DPM003</c:v>
                </c:pt>
                <c:pt idx="10">
                  <c:v>DPM001/DPM003</c:v>
                </c:pt>
                <c:pt idx="11">
                  <c:v> </c:v>
                </c:pt>
                <c:pt idx="12">
                  <c:v>DPS001/DPS002</c:v>
                </c:pt>
                <c:pt idx="13">
                  <c:v>DPS002/DPS003</c:v>
                </c:pt>
                <c:pt idx="14">
                  <c:v>DPS001/DPS003</c:v>
                </c:pt>
                <c:pt idx="15">
                  <c:v> </c:v>
                </c:pt>
                <c:pt idx="16">
                  <c:v>GBN001/GBN002</c:v>
                </c:pt>
                <c:pt idx="17">
                  <c:v>GBN002/GBN003</c:v>
                </c:pt>
                <c:pt idx="18">
                  <c:v>GBN001/GBN003</c:v>
                </c:pt>
                <c:pt idx="19">
                  <c:v> </c:v>
                </c:pt>
                <c:pt idx="20">
                  <c:v>GBT001/GBT002</c:v>
                </c:pt>
                <c:pt idx="21">
                  <c:v>GBT002/GBT003</c:v>
                </c:pt>
                <c:pt idx="22">
                  <c:v>GBT001/GBT003</c:v>
                </c:pt>
                <c:pt idx="23">
                  <c:v> </c:v>
                </c:pt>
                <c:pt idx="24">
                  <c:v>GPM001/GPM002</c:v>
                </c:pt>
                <c:pt idx="25">
                  <c:v>GPM002/GPM003</c:v>
                </c:pt>
                <c:pt idx="26">
                  <c:v>GPM001/GPM003</c:v>
                </c:pt>
                <c:pt idx="27">
                  <c:v> </c:v>
                </c:pt>
                <c:pt idx="28">
                  <c:v>GPN001/GPN002</c:v>
                </c:pt>
                <c:pt idx="29">
                  <c:v>GPN002/GPN003</c:v>
                </c:pt>
                <c:pt idx="30">
                  <c:v>GPN001/GPN003</c:v>
                </c:pt>
              </c:strCache>
            </c:strRef>
          </c:cat>
          <c:val>
            <c:numRef>
              <c:f>'04_PlantUML_similarities'!$Q$1564:$Q$1594</c:f>
              <c:numCache>
                <c:formatCode>0.00</c:formatCode>
                <c:ptCount val="31"/>
                <c:pt idx="0">
                  <c:v>0.61700799999999989</c:v>
                </c:pt>
                <c:pt idx="1">
                  <c:v>0.59563199999999983</c:v>
                </c:pt>
                <c:pt idx="2">
                  <c:v>0.58906599999999998</c:v>
                </c:pt>
                <c:pt idx="4">
                  <c:v>0.59993400000000019</c:v>
                </c:pt>
                <c:pt idx="5">
                  <c:v>0.59011999999999998</c:v>
                </c:pt>
                <c:pt idx="6">
                  <c:v>0.60245400000000016</c:v>
                </c:pt>
                <c:pt idx="8">
                  <c:v>0.41300199999999987</c:v>
                </c:pt>
                <c:pt idx="9">
                  <c:v>0.40468399999999988</c:v>
                </c:pt>
                <c:pt idx="10">
                  <c:v>0.42895599999999995</c:v>
                </c:pt>
                <c:pt idx="12">
                  <c:v>0.5659599999999998</c:v>
                </c:pt>
                <c:pt idx="13">
                  <c:v>0.57961799999999997</c:v>
                </c:pt>
                <c:pt idx="14">
                  <c:v>0.57706399999999991</c:v>
                </c:pt>
                <c:pt idx="16">
                  <c:v>0.48896000000000001</c:v>
                </c:pt>
                <c:pt idx="17">
                  <c:v>0.46356999999999998</c:v>
                </c:pt>
                <c:pt idx="18">
                  <c:v>0.48687400000000003</c:v>
                </c:pt>
                <c:pt idx="20">
                  <c:v>0.51276399999999989</c:v>
                </c:pt>
                <c:pt idx="21">
                  <c:v>0.55520799999999992</c:v>
                </c:pt>
                <c:pt idx="22">
                  <c:v>0.51673999999999987</c:v>
                </c:pt>
                <c:pt idx="24">
                  <c:v>0.51194200000000012</c:v>
                </c:pt>
                <c:pt idx="25">
                  <c:v>0.50599800000000028</c:v>
                </c:pt>
                <c:pt idx="26">
                  <c:v>0.51616400000000007</c:v>
                </c:pt>
                <c:pt idx="28">
                  <c:v>0.52625599999999995</c:v>
                </c:pt>
                <c:pt idx="29">
                  <c:v>0.53398000000000001</c:v>
                </c:pt>
                <c:pt idx="30">
                  <c:v>0.51548000000000005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BE-4FA3-B4EE-E8E90B938C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0290047"/>
        <c:axId val="690290527"/>
      </c:lineChart>
      <c:catAx>
        <c:axId val="690290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690290527"/>
        <c:crosses val="autoZero"/>
        <c:auto val="1"/>
        <c:lblAlgn val="ctr"/>
        <c:lblOffset val="100"/>
        <c:noMultiLvlLbl val="0"/>
      </c:catAx>
      <c:valAx>
        <c:axId val="690290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690290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'04_PlantUML_similarities'!$R$1562</c:f>
          <c:strCache>
            <c:ptCount val="1"/>
            <c:pt idx="0">
              <c:v>Mean similarity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'04_PlantUML_similarities'!$R$1563</c:f>
              <c:strCache>
                <c:ptCount val="1"/>
                <c:pt idx="0">
                  <c:v>0.0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'04_PlantUML_similarities'!$E$1564:$E$1594</c:f>
              <c:strCache>
                <c:ptCount val="31"/>
                <c:pt idx="0">
                  <c:v>CLD001/CLD002</c:v>
                </c:pt>
                <c:pt idx="1">
                  <c:v>CLD002/CLD003</c:v>
                </c:pt>
                <c:pt idx="2">
                  <c:v>CLD001/CLD003</c:v>
                </c:pt>
                <c:pt idx="3">
                  <c:v> </c:v>
                </c:pt>
                <c:pt idx="4">
                  <c:v>CLM001/CLM002</c:v>
                </c:pt>
                <c:pt idx="5">
                  <c:v>CLM002/CLM003</c:v>
                </c:pt>
                <c:pt idx="6">
                  <c:v>CLM001/CLM003</c:v>
                </c:pt>
                <c:pt idx="7">
                  <c:v> </c:v>
                </c:pt>
                <c:pt idx="8">
                  <c:v>DPM001/DPM002</c:v>
                </c:pt>
                <c:pt idx="9">
                  <c:v>DPM002/DPM003</c:v>
                </c:pt>
                <c:pt idx="10">
                  <c:v>DPM001/DPM003</c:v>
                </c:pt>
                <c:pt idx="11">
                  <c:v> </c:v>
                </c:pt>
                <c:pt idx="12">
                  <c:v>DPS001/DPS002</c:v>
                </c:pt>
                <c:pt idx="13">
                  <c:v>DPS002/DPS003</c:v>
                </c:pt>
                <c:pt idx="14">
                  <c:v>DPS001/DPS003</c:v>
                </c:pt>
                <c:pt idx="15">
                  <c:v> </c:v>
                </c:pt>
                <c:pt idx="16">
                  <c:v>GBN001/GBN002</c:v>
                </c:pt>
                <c:pt idx="17">
                  <c:v>GBN002/GBN003</c:v>
                </c:pt>
                <c:pt idx="18">
                  <c:v>GBN001/GBN003</c:v>
                </c:pt>
                <c:pt idx="19">
                  <c:v> </c:v>
                </c:pt>
                <c:pt idx="20">
                  <c:v>GBT001/GBT002</c:v>
                </c:pt>
                <c:pt idx="21">
                  <c:v>GBT002/GBT003</c:v>
                </c:pt>
                <c:pt idx="22">
                  <c:v>GBT001/GBT003</c:v>
                </c:pt>
                <c:pt idx="23">
                  <c:v> </c:v>
                </c:pt>
                <c:pt idx="24">
                  <c:v>GPM001/GPM002</c:v>
                </c:pt>
                <c:pt idx="25">
                  <c:v>GPM002/GPM003</c:v>
                </c:pt>
                <c:pt idx="26">
                  <c:v>GPM001/GPM003</c:v>
                </c:pt>
                <c:pt idx="27">
                  <c:v> </c:v>
                </c:pt>
                <c:pt idx="28">
                  <c:v>GPN001/GPN002</c:v>
                </c:pt>
                <c:pt idx="29">
                  <c:v>GPN002/GPN003</c:v>
                </c:pt>
                <c:pt idx="30">
                  <c:v>GPN001/GPN003</c:v>
                </c:pt>
              </c:strCache>
            </c:strRef>
          </c:cat>
          <c:val>
            <c:numRef>
              <c:f>'04_PlantUML_similarities'!$R$1564:$R$1594</c:f>
              <c:numCache>
                <c:formatCode>0.00</c:formatCode>
                <c:ptCount val="31"/>
                <c:pt idx="0">
                  <c:v>0.68566600000000011</c:v>
                </c:pt>
                <c:pt idx="1">
                  <c:v>0.66561400000000004</c:v>
                </c:pt>
                <c:pt idx="2">
                  <c:v>0.65622200000000031</c:v>
                </c:pt>
                <c:pt idx="4">
                  <c:v>0.75427400000000011</c:v>
                </c:pt>
                <c:pt idx="5">
                  <c:v>0.75743800000000017</c:v>
                </c:pt>
                <c:pt idx="6">
                  <c:v>0.74546200000000018</c:v>
                </c:pt>
                <c:pt idx="8">
                  <c:v>0.45306200000000002</c:v>
                </c:pt>
                <c:pt idx="9">
                  <c:v>0.44059600000000004</c:v>
                </c:pt>
                <c:pt idx="10">
                  <c:v>0.446716</c:v>
                </c:pt>
                <c:pt idx="12">
                  <c:v>0.58272000000000002</c:v>
                </c:pt>
                <c:pt idx="13">
                  <c:v>0.57628199999999985</c:v>
                </c:pt>
                <c:pt idx="14">
                  <c:v>0.56916800000000012</c:v>
                </c:pt>
                <c:pt idx="16">
                  <c:v>0.45082399999999995</c:v>
                </c:pt>
                <c:pt idx="17">
                  <c:v>0.44206799999999996</c:v>
                </c:pt>
                <c:pt idx="18">
                  <c:v>0.45046399999999975</c:v>
                </c:pt>
                <c:pt idx="20">
                  <c:v>0.65794000000000008</c:v>
                </c:pt>
                <c:pt idx="21">
                  <c:v>0.679898</c:v>
                </c:pt>
                <c:pt idx="22">
                  <c:v>0.65088199999999996</c:v>
                </c:pt>
                <c:pt idx="24">
                  <c:v>0.53756999999999988</c:v>
                </c:pt>
                <c:pt idx="25">
                  <c:v>0.56024399999999996</c:v>
                </c:pt>
                <c:pt idx="26">
                  <c:v>0.54593399999999992</c:v>
                </c:pt>
                <c:pt idx="28">
                  <c:v>0.42710599999999993</c:v>
                </c:pt>
                <c:pt idx="29">
                  <c:v>0.42760399999999987</c:v>
                </c:pt>
                <c:pt idx="30">
                  <c:v>0.42455999999999994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49-4BD8-8C37-939D1A8ED784}"/>
            </c:ext>
          </c:extLst>
        </c:ser>
        <c:ser>
          <c:idx val="1"/>
          <c:order val="1"/>
          <c:tx>
            <c:strRef>
              <c:f>'04_PlantUML_similarities'!$S$1563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'04_PlantUML_similarities'!$E$1564:$E$1594</c:f>
              <c:strCache>
                <c:ptCount val="31"/>
                <c:pt idx="0">
                  <c:v>CLD001/CLD002</c:v>
                </c:pt>
                <c:pt idx="1">
                  <c:v>CLD002/CLD003</c:v>
                </c:pt>
                <c:pt idx="2">
                  <c:v>CLD001/CLD003</c:v>
                </c:pt>
                <c:pt idx="3">
                  <c:v> </c:v>
                </c:pt>
                <c:pt idx="4">
                  <c:v>CLM001/CLM002</c:v>
                </c:pt>
                <c:pt idx="5">
                  <c:v>CLM002/CLM003</c:v>
                </c:pt>
                <c:pt idx="6">
                  <c:v>CLM001/CLM003</c:v>
                </c:pt>
                <c:pt idx="7">
                  <c:v> </c:v>
                </c:pt>
                <c:pt idx="8">
                  <c:v>DPM001/DPM002</c:v>
                </c:pt>
                <c:pt idx="9">
                  <c:v>DPM002/DPM003</c:v>
                </c:pt>
                <c:pt idx="10">
                  <c:v>DPM001/DPM003</c:v>
                </c:pt>
                <c:pt idx="11">
                  <c:v> </c:v>
                </c:pt>
                <c:pt idx="12">
                  <c:v>DPS001/DPS002</c:v>
                </c:pt>
                <c:pt idx="13">
                  <c:v>DPS002/DPS003</c:v>
                </c:pt>
                <c:pt idx="14">
                  <c:v>DPS001/DPS003</c:v>
                </c:pt>
                <c:pt idx="15">
                  <c:v> </c:v>
                </c:pt>
                <c:pt idx="16">
                  <c:v>GBN001/GBN002</c:v>
                </c:pt>
                <c:pt idx="17">
                  <c:v>GBN002/GBN003</c:v>
                </c:pt>
                <c:pt idx="18">
                  <c:v>GBN001/GBN003</c:v>
                </c:pt>
                <c:pt idx="19">
                  <c:v> </c:v>
                </c:pt>
                <c:pt idx="20">
                  <c:v>GBT001/GBT002</c:v>
                </c:pt>
                <c:pt idx="21">
                  <c:v>GBT002/GBT003</c:v>
                </c:pt>
                <c:pt idx="22">
                  <c:v>GBT001/GBT003</c:v>
                </c:pt>
                <c:pt idx="23">
                  <c:v> </c:v>
                </c:pt>
                <c:pt idx="24">
                  <c:v>GPM001/GPM002</c:v>
                </c:pt>
                <c:pt idx="25">
                  <c:v>GPM002/GPM003</c:v>
                </c:pt>
                <c:pt idx="26">
                  <c:v>GPM001/GPM003</c:v>
                </c:pt>
                <c:pt idx="27">
                  <c:v> </c:v>
                </c:pt>
                <c:pt idx="28">
                  <c:v>GPN001/GPN002</c:v>
                </c:pt>
                <c:pt idx="29">
                  <c:v>GPN002/GPN003</c:v>
                </c:pt>
                <c:pt idx="30">
                  <c:v>GPN001/GPN003</c:v>
                </c:pt>
              </c:strCache>
            </c:strRef>
          </c:cat>
          <c:val>
            <c:numRef>
              <c:f>'04_PlantUML_similarities'!$S$1564:$S$1594</c:f>
              <c:numCache>
                <c:formatCode>0.00</c:formatCode>
                <c:ptCount val="31"/>
                <c:pt idx="0">
                  <c:v>0.59572800000000004</c:v>
                </c:pt>
                <c:pt idx="1">
                  <c:v>0.59443799999999991</c:v>
                </c:pt>
                <c:pt idx="2">
                  <c:v>0.61748399999999992</c:v>
                </c:pt>
                <c:pt idx="4">
                  <c:v>0.51559600000000005</c:v>
                </c:pt>
                <c:pt idx="5">
                  <c:v>0.5043399999999999</c:v>
                </c:pt>
                <c:pt idx="6">
                  <c:v>0.50755200000000011</c:v>
                </c:pt>
                <c:pt idx="8">
                  <c:v>0.43925200000000003</c:v>
                </c:pt>
                <c:pt idx="9">
                  <c:v>0.42770600000000003</c:v>
                </c:pt>
                <c:pt idx="10">
                  <c:v>0.43829600000000002</c:v>
                </c:pt>
                <c:pt idx="12">
                  <c:v>0.53920399999999991</c:v>
                </c:pt>
                <c:pt idx="13">
                  <c:v>0.55171399999999993</c:v>
                </c:pt>
                <c:pt idx="14">
                  <c:v>0.53618600000000005</c:v>
                </c:pt>
                <c:pt idx="16">
                  <c:v>0.45082399999999995</c:v>
                </c:pt>
                <c:pt idx="17">
                  <c:v>0.44206799999999996</c:v>
                </c:pt>
                <c:pt idx="18">
                  <c:v>0.45046399999999975</c:v>
                </c:pt>
                <c:pt idx="20">
                  <c:v>0.5771400000000001</c:v>
                </c:pt>
                <c:pt idx="21">
                  <c:v>0.57423599999999997</c:v>
                </c:pt>
                <c:pt idx="22">
                  <c:v>0.57848799999999989</c:v>
                </c:pt>
                <c:pt idx="24">
                  <c:v>0.49068600000000001</c:v>
                </c:pt>
                <c:pt idx="25">
                  <c:v>0.49924200000000013</c:v>
                </c:pt>
                <c:pt idx="26">
                  <c:v>0.49002000000000012</c:v>
                </c:pt>
                <c:pt idx="28">
                  <c:v>0.42710599999999993</c:v>
                </c:pt>
                <c:pt idx="29">
                  <c:v>0.42760399999999987</c:v>
                </c:pt>
                <c:pt idx="30">
                  <c:v>0.42455999999999994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49-4BD8-8C37-939D1A8ED784}"/>
            </c:ext>
          </c:extLst>
        </c:ser>
        <c:ser>
          <c:idx val="2"/>
          <c:order val="2"/>
          <c:tx>
            <c:strRef>
              <c:f>'04_PlantUML_similarities'!$T$1563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'04_PlantUML_similarities'!$E$1564:$E$1594</c:f>
              <c:strCache>
                <c:ptCount val="31"/>
                <c:pt idx="0">
                  <c:v>CLD001/CLD002</c:v>
                </c:pt>
                <c:pt idx="1">
                  <c:v>CLD002/CLD003</c:v>
                </c:pt>
                <c:pt idx="2">
                  <c:v>CLD001/CLD003</c:v>
                </c:pt>
                <c:pt idx="3">
                  <c:v> </c:v>
                </c:pt>
                <c:pt idx="4">
                  <c:v>CLM001/CLM002</c:v>
                </c:pt>
                <c:pt idx="5">
                  <c:v>CLM002/CLM003</c:v>
                </c:pt>
                <c:pt idx="6">
                  <c:v>CLM001/CLM003</c:v>
                </c:pt>
                <c:pt idx="7">
                  <c:v> </c:v>
                </c:pt>
                <c:pt idx="8">
                  <c:v>DPM001/DPM002</c:v>
                </c:pt>
                <c:pt idx="9">
                  <c:v>DPM002/DPM003</c:v>
                </c:pt>
                <c:pt idx="10">
                  <c:v>DPM001/DPM003</c:v>
                </c:pt>
                <c:pt idx="11">
                  <c:v> </c:v>
                </c:pt>
                <c:pt idx="12">
                  <c:v>DPS001/DPS002</c:v>
                </c:pt>
                <c:pt idx="13">
                  <c:v>DPS002/DPS003</c:v>
                </c:pt>
                <c:pt idx="14">
                  <c:v>DPS001/DPS003</c:v>
                </c:pt>
                <c:pt idx="15">
                  <c:v> </c:v>
                </c:pt>
                <c:pt idx="16">
                  <c:v>GBN001/GBN002</c:v>
                </c:pt>
                <c:pt idx="17">
                  <c:v>GBN002/GBN003</c:v>
                </c:pt>
                <c:pt idx="18">
                  <c:v>GBN001/GBN003</c:v>
                </c:pt>
                <c:pt idx="19">
                  <c:v> </c:v>
                </c:pt>
                <c:pt idx="20">
                  <c:v>GBT001/GBT002</c:v>
                </c:pt>
                <c:pt idx="21">
                  <c:v>GBT002/GBT003</c:v>
                </c:pt>
                <c:pt idx="22">
                  <c:v>GBT001/GBT003</c:v>
                </c:pt>
                <c:pt idx="23">
                  <c:v> </c:v>
                </c:pt>
                <c:pt idx="24">
                  <c:v>GPM001/GPM002</c:v>
                </c:pt>
                <c:pt idx="25">
                  <c:v>GPM002/GPM003</c:v>
                </c:pt>
                <c:pt idx="26">
                  <c:v>GPM001/GPM003</c:v>
                </c:pt>
                <c:pt idx="27">
                  <c:v> </c:v>
                </c:pt>
                <c:pt idx="28">
                  <c:v>GPN001/GPN002</c:v>
                </c:pt>
                <c:pt idx="29">
                  <c:v>GPN002/GPN003</c:v>
                </c:pt>
                <c:pt idx="30">
                  <c:v>GPN001/GPN003</c:v>
                </c:pt>
              </c:strCache>
            </c:strRef>
          </c:cat>
          <c:val>
            <c:numRef>
              <c:f>'04_PlantUML_similarities'!$T$1564:$T$1594</c:f>
              <c:numCache>
                <c:formatCode>0.00</c:formatCode>
                <c:ptCount val="31"/>
                <c:pt idx="0">
                  <c:v>0.5511299999999999</c:v>
                </c:pt>
                <c:pt idx="1">
                  <c:v>0.54404399999999997</c:v>
                </c:pt>
                <c:pt idx="2">
                  <c:v>0.54051800000000005</c:v>
                </c:pt>
                <c:pt idx="4">
                  <c:v>0.48910399999999998</c:v>
                </c:pt>
                <c:pt idx="5">
                  <c:v>0.48498799999999997</c:v>
                </c:pt>
                <c:pt idx="6">
                  <c:v>0.48963600000000002</c:v>
                </c:pt>
                <c:pt idx="8">
                  <c:v>0.40946599999999994</c:v>
                </c:pt>
                <c:pt idx="9">
                  <c:v>0.41239400000000009</c:v>
                </c:pt>
                <c:pt idx="10">
                  <c:v>0.42313400000000007</c:v>
                </c:pt>
                <c:pt idx="12">
                  <c:v>0.53831599999999991</c:v>
                </c:pt>
                <c:pt idx="13">
                  <c:v>0.54224800000000006</c:v>
                </c:pt>
                <c:pt idx="14">
                  <c:v>0.54141000000000006</c:v>
                </c:pt>
                <c:pt idx="16">
                  <c:v>0.45082399999999995</c:v>
                </c:pt>
                <c:pt idx="17">
                  <c:v>0.44206799999999996</c:v>
                </c:pt>
                <c:pt idx="18">
                  <c:v>0.45046399999999975</c:v>
                </c:pt>
                <c:pt idx="20">
                  <c:v>0.50587599999999999</c:v>
                </c:pt>
                <c:pt idx="21">
                  <c:v>0.5301579999999998</c:v>
                </c:pt>
                <c:pt idx="22">
                  <c:v>0.51400200000000007</c:v>
                </c:pt>
                <c:pt idx="24">
                  <c:v>0.45241600000000004</c:v>
                </c:pt>
                <c:pt idx="25">
                  <c:v>0.45224600000000004</c:v>
                </c:pt>
                <c:pt idx="26">
                  <c:v>0.45206800000000003</c:v>
                </c:pt>
                <c:pt idx="28">
                  <c:v>0.42710599999999993</c:v>
                </c:pt>
                <c:pt idx="29">
                  <c:v>0.42760399999999987</c:v>
                </c:pt>
                <c:pt idx="30">
                  <c:v>0.42455999999999994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49-4BD8-8C37-939D1A8ED7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0290047"/>
        <c:axId val="690290527"/>
      </c:lineChart>
      <c:catAx>
        <c:axId val="690290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690290527"/>
        <c:crosses val="autoZero"/>
        <c:auto val="1"/>
        <c:lblAlgn val="ctr"/>
        <c:lblOffset val="100"/>
        <c:noMultiLvlLbl val="0"/>
      </c:catAx>
      <c:valAx>
        <c:axId val="690290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690290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Averaage of jaccard similarity for defrent temprature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'04_PlantUML_similarities'!$Y$1643</c:f>
              <c:strCache>
                <c:ptCount val="1"/>
                <c:pt idx="0">
                  <c:v>MP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'04_PlantUML_similarities'!$Z$1643:$AB$1643</c:f>
              <c:numCache>
                <c:formatCode>0.00</c:formatCode>
                <c:ptCount val="3"/>
                <c:pt idx="0">
                  <c:v>0.49273633333333333</c:v>
                </c:pt>
                <c:pt idx="1">
                  <c:v>0.33258200000000004</c:v>
                </c:pt>
                <c:pt idx="2">
                  <c:v>0.30683549999999998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0B-45A2-A81A-A07B5328ACDA}"/>
            </c:ext>
          </c:extLst>
        </c:ser>
        <c:ser>
          <c:idx val="0"/>
          <c:order val="1"/>
          <c:tx>
            <c:strRef>
              <c:f>'04_PlantUML_similarities'!$Y$1642</c:f>
              <c:strCache>
                <c:ptCount val="1"/>
                <c:pt idx="0">
                  <c:v>SP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'04_PlantUML_similarities'!$Z$1633:$AB$1633</c:f>
              <c:strCache>
                <c:ptCount val="3"/>
                <c:pt idx="0">
                  <c:v>0.0</c:v>
                </c:pt>
                <c:pt idx="1">
                  <c:v>0.5</c:v>
                </c:pt>
                <c:pt idx="2">
                  <c:v>1</c:v>
                </c:pt>
              </c:strCache>
            </c:strRef>
          </c:cat>
          <c:val>
            <c:numRef>
              <c:f>'04_PlantUML_similarities'!$Z$1642:$AB$1642</c:f>
              <c:numCache>
                <c:formatCode>0.00</c:formatCode>
                <c:ptCount val="3"/>
                <c:pt idx="0">
                  <c:v>0.5906414166666667</c:v>
                </c:pt>
                <c:pt idx="1">
                  <c:v>0.49624091666666664</c:v>
                </c:pt>
                <c:pt idx="2">
                  <c:v>0.45057666666666668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0B-45A2-A81A-A07B5328AC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31112816"/>
        <c:axId val="1331113296"/>
      </c:barChart>
      <c:catAx>
        <c:axId val="1331112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31113296"/>
        <c:crosses val="autoZero"/>
        <c:auto val="1"/>
        <c:lblAlgn val="ctr"/>
        <c:lblOffset val="100"/>
        <c:noMultiLvlLbl val="0"/>
      </c:catAx>
      <c:valAx>
        <c:axId val="133111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31112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Averaage of Levenshtein  similarity for defrent temprature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'04_PlantUML_similarities'!$Y$1643</c:f>
              <c:strCache>
                <c:ptCount val="1"/>
                <c:pt idx="0">
                  <c:v>MP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'04_PlantUML_similarities'!$AD$1643:$AF$1643</c:f>
              <c:numCache>
                <c:formatCode>0.00</c:formatCode>
                <c:ptCount val="3"/>
                <c:pt idx="0">
                  <c:v>0.64106750000000001</c:v>
                </c:pt>
                <c:pt idx="1">
                  <c:v>0.52507700000000002</c:v>
                </c:pt>
                <c:pt idx="2">
                  <c:v>0.49651549999999994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5F-4D75-8B8D-DADB9186B2D0}"/>
            </c:ext>
          </c:extLst>
        </c:ser>
        <c:ser>
          <c:idx val="0"/>
          <c:order val="1"/>
          <c:tx>
            <c:strRef>
              <c:f>'04_PlantUML_similarities'!$Y$1642</c:f>
              <c:strCache>
                <c:ptCount val="1"/>
                <c:pt idx="0">
                  <c:v>SP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'04_PlantUML_similarities'!$Z$1633:$AB$1633</c:f>
              <c:strCache>
                <c:ptCount val="3"/>
                <c:pt idx="0">
                  <c:v>0.0</c:v>
                </c:pt>
                <c:pt idx="1">
                  <c:v>0.5</c:v>
                </c:pt>
                <c:pt idx="2">
                  <c:v>1</c:v>
                </c:pt>
              </c:strCache>
            </c:strRef>
          </c:cat>
          <c:val>
            <c:numRef>
              <c:f>'04_PlantUML_similarities'!$AD$1642:$AF$1642</c:f>
              <c:numCache>
                <c:formatCode>0.00</c:formatCode>
                <c:ptCount val="3"/>
                <c:pt idx="0">
                  <c:v>0.728827</c:v>
                </c:pt>
                <c:pt idx="1">
                  <c:v>0.66723783333333331</c:v>
                </c:pt>
                <c:pt idx="2">
                  <c:v>0.63149333333333335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5F-4D75-8B8D-DADB9186B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31112816"/>
        <c:axId val="1331113296"/>
      </c:barChart>
      <c:catAx>
        <c:axId val="1331112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31113296"/>
        <c:crosses val="autoZero"/>
        <c:auto val="1"/>
        <c:lblAlgn val="ctr"/>
        <c:lblOffset val="100"/>
        <c:noMultiLvlLbl val="0"/>
      </c:catAx>
      <c:valAx>
        <c:axId val="133111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31112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Averaage of SBERT  similarity for defrent temprature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'04_PlantUML_similarities'!$Y$1643</c:f>
              <c:strCache>
                <c:ptCount val="1"/>
                <c:pt idx="0">
                  <c:v>MP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'04_PlantUML_similarities'!$AH$1643:$AJ$1643</c:f>
              <c:numCache>
                <c:formatCode>0.00</c:formatCode>
                <c:ptCount val="3"/>
                <c:pt idx="0">
                  <c:v>0.93777266666666659</c:v>
                </c:pt>
                <c:pt idx="1">
                  <c:v>0.92195833333333321</c:v>
                </c:pt>
                <c:pt idx="2">
                  <c:v>0.91241799999999995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22-46CC-9849-EEEB19374E3B}"/>
            </c:ext>
          </c:extLst>
        </c:ser>
        <c:ser>
          <c:idx val="0"/>
          <c:order val="1"/>
          <c:tx>
            <c:strRef>
              <c:f>'04_PlantUML_similarities'!$Y$1642</c:f>
              <c:strCache>
                <c:ptCount val="1"/>
                <c:pt idx="0">
                  <c:v>SP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'04_PlantUML_similarities'!$Z$1633:$AB$1633</c:f>
              <c:strCache>
                <c:ptCount val="3"/>
                <c:pt idx="0">
                  <c:v>0.0</c:v>
                </c:pt>
                <c:pt idx="1">
                  <c:v>0.5</c:v>
                </c:pt>
                <c:pt idx="2">
                  <c:v>1</c:v>
                </c:pt>
              </c:strCache>
            </c:strRef>
          </c:cat>
          <c:val>
            <c:numRef>
              <c:f>'04_PlantUML_similarities'!$AH$1642:$AJ$1642</c:f>
              <c:numCache>
                <c:formatCode>0.00</c:formatCode>
                <c:ptCount val="3"/>
                <c:pt idx="0">
                  <c:v>0.95378066666666672</c:v>
                </c:pt>
                <c:pt idx="1">
                  <c:v>0.94613116666666663</c:v>
                </c:pt>
                <c:pt idx="2">
                  <c:v>0.93879866666666656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22-46CC-9849-EEEB19374E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31112816"/>
        <c:axId val="1331113296"/>
      </c:barChart>
      <c:catAx>
        <c:axId val="1331112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31113296"/>
        <c:crosses val="autoZero"/>
        <c:auto val="1"/>
        <c:lblAlgn val="ctr"/>
        <c:lblOffset val="100"/>
        <c:noMultiLvlLbl val="0"/>
      </c:catAx>
      <c:valAx>
        <c:axId val="133111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31112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Averaage of TFIDF  similarity for defrent tempature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'ALL_New TF-IDF-similarity_outpu'!#REF!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'ALL_New TF-IDF-similarity_outpu'!#REF!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9E-456E-9625-3D9A6AA1150A}"/>
            </c:ext>
          </c:extLst>
        </c:ser>
        <c:ser>
          <c:idx val="1"/>
          <c:order val="1"/>
          <c:tx>
            <c:strRef>
              <c:f>'04_PlantUML_similarities'!$Y$1643</c:f>
              <c:strCache>
                <c:ptCount val="1"/>
                <c:pt idx="0">
                  <c:v>MP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'04_PlantUML_similarities'!$AL$1643:$AN$1643</c:f>
              <c:numCache>
                <c:formatCode>0.00</c:formatCode>
                <c:ptCount val="3"/>
                <c:pt idx="0">
                  <c:v>0.64532333333333336</c:v>
                </c:pt>
                <c:pt idx="1">
                  <c:v>0.54746699999999993</c:v>
                </c:pt>
                <c:pt idx="2">
                  <c:v>0.51241416666666673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9E-456E-9625-3D9A6AA1150A}"/>
            </c:ext>
          </c:extLst>
        </c:ser>
        <c:ser>
          <c:idx val="0"/>
          <c:order val="2"/>
          <c:tx>
            <c:strRef>
              <c:f>'04_PlantUML_similarities'!$Y$1642</c:f>
              <c:strCache>
                <c:ptCount val="1"/>
                <c:pt idx="0">
                  <c:v>SP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'04_PlantUML_similarities'!$Z$1633:$AB$1633</c:f>
              <c:strCache>
                <c:ptCount val="3"/>
                <c:pt idx="0">
                  <c:v>0.0</c:v>
                </c:pt>
                <c:pt idx="1">
                  <c:v>0.5</c:v>
                </c:pt>
                <c:pt idx="2">
                  <c:v>1</c:v>
                </c:pt>
              </c:strCache>
            </c:strRef>
          </c:cat>
          <c:val>
            <c:numRef>
              <c:f>'04_PlantUML_similarities'!$AL$1642:$AN$1642</c:f>
              <c:numCache>
                <c:formatCode>0.00</c:formatCode>
                <c:ptCount val="3"/>
                <c:pt idx="0">
                  <c:v>0.67027883333333349</c:v>
                </c:pt>
                <c:pt idx="1">
                  <c:v>0.60349000000000008</c:v>
                </c:pt>
                <c:pt idx="2">
                  <c:v>0.54570533333333338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9E-456E-9625-3D9A6AA115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31112816"/>
        <c:axId val="1331113296"/>
      </c:barChart>
      <c:catAx>
        <c:axId val="1331112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31113296"/>
        <c:crosses val="autoZero"/>
        <c:auto val="1"/>
        <c:lblAlgn val="ctr"/>
        <c:lblOffset val="100"/>
        <c:noMultiLvlLbl val="0"/>
      </c:catAx>
      <c:valAx>
        <c:axId val="133111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31112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Averaage of Mean  similarity for defrent temprature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'04_PlantUML_similarities'!$Y$1643</c:f>
              <c:strCache>
                <c:ptCount val="1"/>
                <c:pt idx="0">
                  <c:v>MP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'04_PlantUML_similarities'!$AP$1643:$AR$1643</c:f>
              <c:numCache>
                <c:formatCode>0.00</c:formatCode>
                <c:ptCount val="3"/>
                <c:pt idx="0">
                  <c:v>0.54338050000000004</c:v>
                </c:pt>
                <c:pt idx="1">
                  <c:v>0.46599666666666673</c:v>
                </c:pt>
                <c:pt idx="2">
                  <c:v>0.4453935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81-4ADD-92B9-E0C97E151C14}"/>
            </c:ext>
          </c:extLst>
        </c:ser>
        <c:ser>
          <c:idx val="0"/>
          <c:order val="1"/>
          <c:tx>
            <c:strRef>
              <c:f>'04_PlantUML_similarities'!$Y$1642</c:f>
              <c:strCache>
                <c:ptCount val="1"/>
                <c:pt idx="0">
                  <c:v>SP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'04_PlantUML_similarities'!$Z$1633:$AB$1633</c:f>
              <c:strCache>
                <c:ptCount val="3"/>
                <c:pt idx="0">
                  <c:v>0.0</c:v>
                </c:pt>
                <c:pt idx="1">
                  <c:v>0.5</c:v>
                </c:pt>
                <c:pt idx="2">
                  <c:v>1</c:v>
                </c:pt>
              </c:strCache>
            </c:strRef>
          </c:cat>
          <c:val>
            <c:numRef>
              <c:f>'04_PlantUML_similarities'!$AP$1642:$AR$1642</c:f>
              <c:numCache>
                <c:formatCode>0.00</c:formatCode>
                <c:ptCount val="3"/>
                <c:pt idx="0">
                  <c:v>0.58897900000000003</c:v>
                </c:pt>
                <c:pt idx="1">
                  <c:v>0.54233116666666659</c:v>
                </c:pt>
                <c:pt idx="2">
                  <c:v>0.51258816666666662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81-4ADD-92B9-E0C97E151C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31112816"/>
        <c:axId val="1331113296"/>
      </c:barChart>
      <c:catAx>
        <c:axId val="1331112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31113296"/>
        <c:crosses val="autoZero"/>
        <c:auto val="1"/>
        <c:lblAlgn val="ctr"/>
        <c:lblOffset val="100"/>
        <c:noMultiLvlLbl val="0"/>
      </c:catAx>
      <c:valAx>
        <c:axId val="133111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31112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'04_PlantUML_similarities'!$F$1640</c:f>
          <c:strCache>
            <c:ptCount val="1"/>
            <c:pt idx="0">
              <c:v>Weighted Similarity 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'04_PlantUML_similarities'!$F$1641</c:f>
              <c:strCache>
                <c:ptCount val="1"/>
                <c:pt idx="0">
                  <c:v>0.0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'04_PlantUML_similarities'!$E$1642:$E$1672</c:f>
              <c:strCache>
                <c:ptCount val="31"/>
                <c:pt idx="0">
                  <c:v>CLD001/CLD002</c:v>
                </c:pt>
                <c:pt idx="1">
                  <c:v>CLD002/CLD003</c:v>
                </c:pt>
                <c:pt idx="2">
                  <c:v>CLD001/CLD003</c:v>
                </c:pt>
                <c:pt idx="4">
                  <c:v>CLM001/CLM002</c:v>
                </c:pt>
                <c:pt idx="5">
                  <c:v>CLM002/CLM003</c:v>
                </c:pt>
                <c:pt idx="6">
                  <c:v>CLM001/CLM003</c:v>
                </c:pt>
                <c:pt idx="8">
                  <c:v>DPM001/DPM002</c:v>
                </c:pt>
                <c:pt idx="9">
                  <c:v>DPM002/DPM003</c:v>
                </c:pt>
                <c:pt idx="10">
                  <c:v>DPM001/DPM003</c:v>
                </c:pt>
                <c:pt idx="12">
                  <c:v>DPS001/DPS002</c:v>
                </c:pt>
                <c:pt idx="13">
                  <c:v>DPS002/DPS003</c:v>
                </c:pt>
                <c:pt idx="14">
                  <c:v>DPS001/DPS003</c:v>
                </c:pt>
                <c:pt idx="16">
                  <c:v>GBN001/GBN002</c:v>
                </c:pt>
                <c:pt idx="17">
                  <c:v>GBN002/GBN003</c:v>
                </c:pt>
                <c:pt idx="18">
                  <c:v>GBN001/GBN003</c:v>
                </c:pt>
                <c:pt idx="20">
                  <c:v>GBT001/GBT002</c:v>
                </c:pt>
                <c:pt idx="21">
                  <c:v>GBT002/GBT003</c:v>
                </c:pt>
                <c:pt idx="22">
                  <c:v>GBT001/GBT003</c:v>
                </c:pt>
                <c:pt idx="24">
                  <c:v>GPM001/GPM002</c:v>
                </c:pt>
                <c:pt idx="25">
                  <c:v>GPM002/GPM003</c:v>
                </c:pt>
                <c:pt idx="26">
                  <c:v>GPM001/GPM003</c:v>
                </c:pt>
                <c:pt idx="28">
                  <c:v>GPN001/GPN002</c:v>
                </c:pt>
                <c:pt idx="29">
                  <c:v>GPN002/GPN003</c:v>
                </c:pt>
                <c:pt idx="30">
                  <c:v>GPN001/GPN003</c:v>
                </c:pt>
              </c:strCache>
            </c:strRef>
          </c:cat>
          <c:val>
            <c:numRef>
              <c:f>'04_PlantUML_similarities'!$F$1642:$F$1672</c:f>
              <c:numCache>
                <c:formatCode>0.00</c:formatCode>
                <c:ptCount val="31"/>
                <c:pt idx="0">
                  <c:v>0.7512939999999998</c:v>
                </c:pt>
                <c:pt idx="1">
                  <c:v>0.72545399999999982</c:v>
                </c:pt>
                <c:pt idx="2">
                  <c:v>0.71325599999999978</c:v>
                </c:pt>
                <c:pt idx="4">
                  <c:v>0.84094599999999942</c:v>
                </c:pt>
                <c:pt idx="5">
                  <c:v>0.84513599999999955</c:v>
                </c:pt>
                <c:pt idx="6">
                  <c:v>0.82963399999999965</c:v>
                </c:pt>
                <c:pt idx="8">
                  <c:v>0.45256599999999997</c:v>
                </c:pt>
                <c:pt idx="9">
                  <c:v>0.43567400000000001</c:v>
                </c:pt>
                <c:pt idx="10">
                  <c:v>0.44399399999999994</c:v>
                </c:pt>
                <c:pt idx="12">
                  <c:v>0.61677400000000016</c:v>
                </c:pt>
                <c:pt idx="13">
                  <c:v>0.60880199999999995</c:v>
                </c:pt>
                <c:pt idx="14">
                  <c:v>0.59935399999999994</c:v>
                </c:pt>
                <c:pt idx="16">
                  <c:v>0.45155000000000001</c:v>
                </c:pt>
                <c:pt idx="17">
                  <c:v>0.44039600000000001</c:v>
                </c:pt>
                <c:pt idx="18">
                  <c:v>0.45089199999999979</c:v>
                </c:pt>
                <c:pt idx="20">
                  <c:v>0.71412599999999982</c:v>
                </c:pt>
                <c:pt idx="21">
                  <c:v>0.74298399999999998</c:v>
                </c:pt>
                <c:pt idx="22">
                  <c:v>0.70514599999999983</c:v>
                </c:pt>
                <c:pt idx="24">
                  <c:v>0.56094799999999978</c:v>
                </c:pt>
                <c:pt idx="25">
                  <c:v>0.59039600000000025</c:v>
                </c:pt>
                <c:pt idx="26">
                  <c:v>0.5714800000000001</c:v>
                </c:pt>
                <c:pt idx="28">
                  <c:v>0.42726999999999998</c:v>
                </c:pt>
                <c:pt idx="29">
                  <c:v>0.42865200000000009</c:v>
                </c:pt>
                <c:pt idx="30">
                  <c:v>0.42319799999999996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6A-40AA-BC8E-92C05807DD52}"/>
            </c:ext>
          </c:extLst>
        </c:ser>
        <c:ser>
          <c:idx val="1"/>
          <c:order val="1"/>
          <c:tx>
            <c:strRef>
              <c:f>'04_PlantUML_similarities'!$G$1641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'04_PlantUML_similarities'!$E$1642:$E$1672</c:f>
              <c:strCache>
                <c:ptCount val="31"/>
                <c:pt idx="0">
                  <c:v>CLD001/CLD002</c:v>
                </c:pt>
                <c:pt idx="1">
                  <c:v>CLD002/CLD003</c:v>
                </c:pt>
                <c:pt idx="2">
                  <c:v>CLD001/CLD003</c:v>
                </c:pt>
                <c:pt idx="4">
                  <c:v>CLM001/CLM002</c:v>
                </c:pt>
                <c:pt idx="5">
                  <c:v>CLM002/CLM003</c:v>
                </c:pt>
                <c:pt idx="6">
                  <c:v>CLM001/CLM003</c:v>
                </c:pt>
                <c:pt idx="8">
                  <c:v>DPM001/DPM002</c:v>
                </c:pt>
                <c:pt idx="9">
                  <c:v>DPM002/DPM003</c:v>
                </c:pt>
                <c:pt idx="10">
                  <c:v>DPM001/DPM003</c:v>
                </c:pt>
                <c:pt idx="12">
                  <c:v>DPS001/DPS002</c:v>
                </c:pt>
                <c:pt idx="13">
                  <c:v>DPS002/DPS003</c:v>
                </c:pt>
                <c:pt idx="14">
                  <c:v>DPS001/DPS003</c:v>
                </c:pt>
                <c:pt idx="16">
                  <c:v>GBN001/GBN002</c:v>
                </c:pt>
                <c:pt idx="17">
                  <c:v>GBN002/GBN003</c:v>
                </c:pt>
                <c:pt idx="18">
                  <c:v>GBN001/GBN003</c:v>
                </c:pt>
                <c:pt idx="20">
                  <c:v>GBT001/GBT002</c:v>
                </c:pt>
                <c:pt idx="21">
                  <c:v>GBT002/GBT003</c:v>
                </c:pt>
                <c:pt idx="22">
                  <c:v>GBT001/GBT003</c:v>
                </c:pt>
                <c:pt idx="24">
                  <c:v>GPM001/GPM002</c:v>
                </c:pt>
                <c:pt idx="25">
                  <c:v>GPM002/GPM003</c:v>
                </c:pt>
                <c:pt idx="26">
                  <c:v>GPM001/GPM003</c:v>
                </c:pt>
                <c:pt idx="28">
                  <c:v>GPN001/GPN002</c:v>
                </c:pt>
                <c:pt idx="29">
                  <c:v>GPN002/GPN003</c:v>
                </c:pt>
                <c:pt idx="30">
                  <c:v>GPN001/GPN003</c:v>
                </c:pt>
              </c:strCache>
            </c:strRef>
          </c:cat>
          <c:val>
            <c:numRef>
              <c:f>'04_PlantUML_similarities'!$G$1642:$G$1672</c:f>
              <c:numCache>
                <c:formatCode>0.00</c:formatCode>
                <c:ptCount val="31"/>
                <c:pt idx="0">
                  <c:v>0.63507999999999998</c:v>
                </c:pt>
                <c:pt idx="1">
                  <c:v>0.63391999999999993</c:v>
                </c:pt>
                <c:pt idx="2">
                  <c:v>0.66364799999999979</c:v>
                </c:pt>
                <c:pt idx="4">
                  <c:v>0.53407400000000027</c:v>
                </c:pt>
                <c:pt idx="5">
                  <c:v>0.51972800000000019</c:v>
                </c:pt>
                <c:pt idx="6">
                  <c:v>0.52417400000000003</c:v>
                </c:pt>
                <c:pt idx="8">
                  <c:v>0.43507600000000013</c:v>
                </c:pt>
                <c:pt idx="9">
                  <c:v>0.41982800000000009</c:v>
                </c:pt>
                <c:pt idx="10">
                  <c:v>0.43295400000000001</c:v>
                </c:pt>
                <c:pt idx="12">
                  <c:v>0.56013400000000002</c:v>
                </c:pt>
                <c:pt idx="13">
                  <c:v>0.57651999999999992</c:v>
                </c:pt>
                <c:pt idx="14">
                  <c:v>0.55661400000000005</c:v>
                </c:pt>
                <c:pt idx="16">
                  <c:v>0.45155000000000001</c:v>
                </c:pt>
                <c:pt idx="17">
                  <c:v>0.44039600000000001</c:v>
                </c:pt>
                <c:pt idx="18">
                  <c:v>0.45089199999999979</c:v>
                </c:pt>
                <c:pt idx="20">
                  <c:v>0.60905400000000021</c:v>
                </c:pt>
                <c:pt idx="21">
                  <c:v>0.60546999999999995</c:v>
                </c:pt>
                <c:pt idx="22">
                  <c:v>0.61075599999999997</c:v>
                </c:pt>
                <c:pt idx="24">
                  <c:v>0.50062400000000007</c:v>
                </c:pt>
                <c:pt idx="25">
                  <c:v>0.51291600000000004</c:v>
                </c:pt>
                <c:pt idx="26">
                  <c:v>0.50044199999999994</c:v>
                </c:pt>
                <c:pt idx="28">
                  <c:v>0.42726999999999998</c:v>
                </c:pt>
                <c:pt idx="29">
                  <c:v>0.42865200000000009</c:v>
                </c:pt>
                <c:pt idx="30">
                  <c:v>0.42319799999999996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6A-40AA-BC8E-92C05807DD52}"/>
            </c:ext>
          </c:extLst>
        </c:ser>
        <c:ser>
          <c:idx val="2"/>
          <c:order val="2"/>
          <c:tx>
            <c:strRef>
              <c:f>'04_PlantUML_similarities'!$H$1641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'04_PlantUML_similarities'!$E$1642:$E$1672</c:f>
              <c:strCache>
                <c:ptCount val="31"/>
                <c:pt idx="0">
                  <c:v>CLD001/CLD002</c:v>
                </c:pt>
                <c:pt idx="1">
                  <c:v>CLD002/CLD003</c:v>
                </c:pt>
                <c:pt idx="2">
                  <c:v>CLD001/CLD003</c:v>
                </c:pt>
                <c:pt idx="4">
                  <c:v>CLM001/CLM002</c:v>
                </c:pt>
                <c:pt idx="5">
                  <c:v>CLM002/CLM003</c:v>
                </c:pt>
                <c:pt idx="6">
                  <c:v>CLM001/CLM003</c:v>
                </c:pt>
                <c:pt idx="8">
                  <c:v>DPM001/DPM002</c:v>
                </c:pt>
                <c:pt idx="9">
                  <c:v>DPM002/DPM003</c:v>
                </c:pt>
                <c:pt idx="10">
                  <c:v>DPM001/DPM003</c:v>
                </c:pt>
                <c:pt idx="12">
                  <c:v>DPS001/DPS002</c:v>
                </c:pt>
                <c:pt idx="13">
                  <c:v>DPS002/DPS003</c:v>
                </c:pt>
                <c:pt idx="14">
                  <c:v>DPS001/DPS003</c:v>
                </c:pt>
                <c:pt idx="16">
                  <c:v>GBN001/GBN002</c:v>
                </c:pt>
                <c:pt idx="17">
                  <c:v>GBN002/GBN003</c:v>
                </c:pt>
                <c:pt idx="18">
                  <c:v>GBN001/GBN003</c:v>
                </c:pt>
                <c:pt idx="20">
                  <c:v>GBT001/GBT002</c:v>
                </c:pt>
                <c:pt idx="21">
                  <c:v>GBT002/GBT003</c:v>
                </c:pt>
                <c:pt idx="22">
                  <c:v>GBT001/GBT003</c:v>
                </c:pt>
                <c:pt idx="24">
                  <c:v>GPM001/GPM002</c:v>
                </c:pt>
                <c:pt idx="25">
                  <c:v>GPM002/GPM003</c:v>
                </c:pt>
                <c:pt idx="26">
                  <c:v>GPM001/GPM003</c:v>
                </c:pt>
                <c:pt idx="28">
                  <c:v>GPN001/GPN002</c:v>
                </c:pt>
                <c:pt idx="29">
                  <c:v>GPN002/GPN003</c:v>
                </c:pt>
                <c:pt idx="30">
                  <c:v>GPN001/GPN003</c:v>
                </c:pt>
              </c:strCache>
            </c:strRef>
          </c:cat>
          <c:val>
            <c:numRef>
              <c:f>'04_PlantUML_similarities'!$H$1642:$H$1672</c:f>
              <c:numCache>
                <c:formatCode>0.00</c:formatCode>
                <c:ptCount val="31"/>
                <c:pt idx="0">
                  <c:v>0.57679199999999975</c:v>
                </c:pt>
                <c:pt idx="1">
                  <c:v>0.56708600000000009</c:v>
                </c:pt>
                <c:pt idx="2">
                  <c:v>0.56279599999999996</c:v>
                </c:pt>
                <c:pt idx="4">
                  <c:v>0.50087999999999999</c:v>
                </c:pt>
                <c:pt idx="5">
                  <c:v>0.49546800000000019</c:v>
                </c:pt>
                <c:pt idx="6">
                  <c:v>0.50190600000000007</c:v>
                </c:pt>
                <c:pt idx="8">
                  <c:v>0.39696800000000015</c:v>
                </c:pt>
                <c:pt idx="9">
                  <c:v>0.39961199999999997</c:v>
                </c:pt>
                <c:pt idx="10">
                  <c:v>0.41469200000000001</c:v>
                </c:pt>
                <c:pt idx="12">
                  <c:v>0.55888999999999989</c:v>
                </c:pt>
                <c:pt idx="13">
                  <c:v>0.56451600000000002</c:v>
                </c:pt>
                <c:pt idx="14">
                  <c:v>0.56313599999999997</c:v>
                </c:pt>
                <c:pt idx="16">
                  <c:v>0.45155000000000001</c:v>
                </c:pt>
                <c:pt idx="17">
                  <c:v>0.44039600000000001</c:v>
                </c:pt>
                <c:pt idx="18">
                  <c:v>0.45089199999999979</c:v>
                </c:pt>
                <c:pt idx="20">
                  <c:v>0.51602400000000004</c:v>
                </c:pt>
                <c:pt idx="21">
                  <c:v>0.54814200000000013</c:v>
                </c:pt>
                <c:pt idx="22">
                  <c:v>0.52622800000000003</c:v>
                </c:pt>
                <c:pt idx="24">
                  <c:v>0.45276800000000017</c:v>
                </c:pt>
                <c:pt idx="25">
                  <c:v>0.45194599999999974</c:v>
                </c:pt>
                <c:pt idx="26">
                  <c:v>0.45263599999999998</c:v>
                </c:pt>
                <c:pt idx="28">
                  <c:v>0.42726999999999998</c:v>
                </c:pt>
                <c:pt idx="29">
                  <c:v>0.42865200000000009</c:v>
                </c:pt>
                <c:pt idx="30">
                  <c:v>0.42319799999999996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6A-40AA-BC8E-92C05807D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9473983"/>
        <c:axId val="1989455263"/>
      </c:lineChart>
      <c:catAx>
        <c:axId val="1989473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989455263"/>
        <c:crosses val="autoZero"/>
        <c:auto val="1"/>
        <c:lblAlgn val="ctr"/>
        <c:lblOffset val="100"/>
        <c:noMultiLvlLbl val="0"/>
      </c:catAx>
      <c:valAx>
        <c:axId val="1989455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989473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Weighted Similarity  for SP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'04_PlantUML_similarities'!$F$1697</c:f>
              <c:strCache>
                <c:ptCount val="1"/>
                <c:pt idx="0">
                  <c:v>SP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'04_PlantUML_similarities'!$G$1688:$I$1688</c:f>
              <c:strCache>
                <c:ptCount val="3"/>
                <c:pt idx="0">
                  <c:v>0.0</c:v>
                </c:pt>
                <c:pt idx="1">
                  <c:v>0.5</c:v>
                </c:pt>
                <c:pt idx="2">
                  <c:v>1</c:v>
                </c:pt>
              </c:strCache>
            </c:strRef>
          </c:cat>
          <c:val>
            <c:numRef>
              <c:f>'04_PlantUML_similarities'!$G$1697:$I$1697</c:f>
              <c:numCache>
                <c:formatCode>0.00</c:formatCode>
                <c:ptCount val="3"/>
                <c:pt idx="0">
                  <c:v>0.65524033333333309</c:v>
                </c:pt>
                <c:pt idx="1">
                  <c:v>0.54097916666666679</c:v>
                </c:pt>
                <c:pt idx="2">
                  <c:v>0.50856183333333327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05-4E2C-94A3-BB37881FECC8}"/>
            </c:ext>
          </c:extLst>
        </c:ser>
        <c:ser>
          <c:idx val="1"/>
          <c:order val="1"/>
          <c:tx>
            <c:strRef>
              <c:f>'04_PlantUML_similarities'!$F$1698</c:f>
              <c:strCache>
                <c:ptCount val="1"/>
                <c:pt idx="0">
                  <c:v>MP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'04_PlantUML_similarities'!$G$1688:$I$1688</c:f>
              <c:strCache>
                <c:ptCount val="3"/>
                <c:pt idx="0">
                  <c:v>0.0</c:v>
                </c:pt>
                <c:pt idx="1">
                  <c:v>0.5</c:v>
                </c:pt>
                <c:pt idx="2">
                  <c:v>1</c:v>
                </c:pt>
              </c:strCache>
            </c:strRef>
          </c:cat>
          <c:val>
            <c:numRef>
              <c:f>'04_PlantUML_similarities'!$G$1698:$I$1698</c:f>
              <c:numCache>
                <c:formatCode>0.00</c:formatCode>
                <c:ptCount val="3"/>
                <c:pt idx="0">
                  <c:v>0.54225316666666656</c:v>
                </c:pt>
                <c:pt idx="1">
                  <c:v>0.49676833333333331</c:v>
                </c:pt>
                <c:pt idx="2">
                  <c:v>0.46414183333333331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05-4E2C-94A3-BB37881FEC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26731247"/>
        <c:axId val="2126741327"/>
      </c:barChart>
      <c:catAx>
        <c:axId val="2126731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2126741327"/>
        <c:crosses val="autoZero"/>
        <c:auto val="1"/>
        <c:lblAlgn val="ctr"/>
        <c:lblOffset val="100"/>
        <c:noMultiLvlLbl val="0"/>
      </c:catAx>
      <c:valAx>
        <c:axId val="2126741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2126731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Jaccard similarity</a:t>
            </a:r>
            <a:r>
              <a:rPr lang="en-US" baseline="0"/>
              <a:t> for SP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0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'04_PlantUML_similarities'!$Y$1634:$Y$1637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'04_PlantUML_similarities'!$Z$1634:$Z$1637</c:f>
              <c:numCache>
                <c:formatCode>0.00</c:formatCode>
                <c:ptCount val="4"/>
                <c:pt idx="0">
                  <c:v>0.7365706666666666</c:v>
                </c:pt>
                <c:pt idx="1">
                  <c:v>0.73438733333333328</c:v>
                </c:pt>
                <c:pt idx="2">
                  <c:v>0.55268300000000004</c:v>
                </c:pt>
                <c:pt idx="3">
                  <c:v>0.3389246666666666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62-40D1-B1D2-758A8F624499}"/>
            </c:ext>
          </c:extLst>
        </c:ser>
        <c:ser>
          <c:idx val="1"/>
          <c:order val="1"/>
          <c:tx>
            <c:v>0.5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'04_PlantUML_similarities'!$Y$1634:$Y$1637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'04_PlantUML_similarities'!$AA$1634:$AA$1637</c:f>
              <c:numCache>
                <c:formatCode>0.00</c:formatCode>
                <c:ptCount val="4"/>
                <c:pt idx="0">
                  <c:v>0.56712000000000007</c:v>
                </c:pt>
                <c:pt idx="1">
                  <c:v>0.58527099999999999</c:v>
                </c:pt>
                <c:pt idx="2">
                  <c:v>0.49364799999999992</c:v>
                </c:pt>
                <c:pt idx="3">
                  <c:v>0.3389246666666666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62-40D1-B1D2-758A8F624499}"/>
            </c:ext>
          </c:extLst>
        </c:ser>
        <c:ser>
          <c:idx val="2"/>
          <c:order val="2"/>
          <c:tx>
            <c:v>1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'04_PlantUML_similarities'!$Y$1634:$Y$1637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'04_PlantUML_similarities'!$AB$1634:$AB$1637</c:f>
              <c:numCache>
                <c:formatCode>0.00</c:formatCode>
                <c:ptCount val="4"/>
                <c:pt idx="0">
                  <c:v>0.47549000000000002</c:v>
                </c:pt>
                <c:pt idx="1">
                  <c:v>0.49942900000000001</c:v>
                </c:pt>
                <c:pt idx="2">
                  <c:v>0.48846299999999998</c:v>
                </c:pt>
                <c:pt idx="3">
                  <c:v>0.3389246666666666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62-40D1-B1D2-758A8F6244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70409471"/>
        <c:axId val="1870381631"/>
      </c:barChart>
      <c:catAx>
        <c:axId val="1870409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870381631"/>
        <c:crosses val="autoZero"/>
        <c:auto val="1"/>
        <c:lblAlgn val="ctr"/>
        <c:lblOffset val="100"/>
        <c:noMultiLvlLbl val="0"/>
      </c:catAx>
      <c:valAx>
        <c:axId val="187038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870409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Jaccard similarity</a:t>
            </a:r>
            <a:r>
              <a:rPr lang="en-US" baseline="0"/>
              <a:t> for MP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0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'04_PlantUML_similarities'!$Y$1638:$Y$1641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'04_PlantUML_similarities'!$Z$1638:$Z$1641</c:f>
              <c:numCache>
                <c:formatCode>0.00</c:formatCode>
                <c:ptCount val="4"/>
                <c:pt idx="0">
                  <c:v>0.89060066666666649</c:v>
                </c:pt>
                <c:pt idx="1">
                  <c:v>0.32247200000000004</c:v>
                </c:pt>
                <c:pt idx="2">
                  <c:v>0.48610066666666668</c:v>
                </c:pt>
                <c:pt idx="3">
                  <c:v>0.27177200000000001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C4-4DD0-A8D2-DF2EBF1C9685}"/>
            </c:ext>
          </c:extLst>
        </c:ser>
        <c:ser>
          <c:idx val="1"/>
          <c:order val="1"/>
          <c:tx>
            <c:v>0.5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'04_PlantUML_similarities'!$Y$1638:$Y$1641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'04_PlantUML_similarities'!$AA$1638:$AA$1641</c:f>
              <c:numCache>
                <c:formatCode>0.00</c:formatCode>
                <c:ptCount val="4"/>
                <c:pt idx="0">
                  <c:v>0.39136300000000002</c:v>
                </c:pt>
                <c:pt idx="1">
                  <c:v>0.28365800000000002</c:v>
                </c:pt>
                <c:pt idx="2">
                  <c:v>0.38353499999999996</c:v>
                </c:pt>
                <c:pt idx="3">
                  <c:v>0.27177200000000001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C4-4DD0-A8D2-DF2EBF1C9685}"/>
            </c:ext>
          </c:extLst>
        </c:ser>
        <c:ser>
          <c:idx val="2"/>
          <c:order val="2"/>
          <c:tx>
            <c:v>1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'04_PlantUML_similarities'!$Y$1638:$Y$1641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'04_PlantUML_similarities'!$AB$1638:$AB$1641</c:f>
              <c:numCache>
                <c:formatCode>0.00</c:formatCode>
                <c:ptCount val="4"/>
                <c:pt idx="0">
                  <c:v>0.365587</c:v>
                </c:pt>
                <c:pt idx="1">
                  <c:v>0.27088800000000002</c:v>
                </c:pt>
                <c:pt idx="2">
                  <c:v>0.31909499999999991</c:v>
                </c:pt>
                <c:pt idx="3">
                  <c:v>0.27177200000000001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C4-4DD0-A8D2-DF2EBF1C96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70409471"/>
        <c:axId val="1870381631"/>
      </c:barChart>
      <c:catAx>
        <c:axId val="1870409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870381631"/>
        <c:crosses val="autoZero"/>
        <c:auto val="1"/>
        <c:lblAlgn val="ctr"/>
        <c:lblOffset val="100"/>
        <c:noMultiLvlLbl val="0"/>
      </c:catAx>
      <c:valAx>
        <c:axId val="187038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870409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Levenshtein similarity </a:t>
            </a:r>
            <a:r>
              <a:rPr lang="en-US" baseline="0"/>
              <a:t>for SP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'04_PlantUML_similarities'!$Z$1633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'04_PlantUML_similarities'!$Y$1634:$Y$1637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'04_PlantUML_similarities'!$AD$1634:$AD$1637</c:f>
              <c:numCache>
                <c:formatCode>0.00</c:formatCode>
                <c:ptCount val="4"/>
                <c:pt idx="0">
                  <c:v>0.83549600000000002</c:v>
                </c:pt>
                <c:pt idx="1">
                  <c:v>0.83893466666666672</c:v>
                </c:pt>
                <c:pt idx="2">
                  <c:v>0.72809066666666666</c:v>
                </c:pt>
                <c:pt idx="3">
                  <c:v>0.51278666666666661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85-48A9-8051-F44483E6A53F}"/>
            </c:ext>
          </c:extLst>
        </c:ser>
        <c:ser>
          <c:idx val="1"/>
          <c:order val="1"/>
          <c:tx>
            <c:strRef>
              <c:f>'04_PlantUML_similarities'!$AA$1633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'04_PlantUML_similarities'!$Y$1634:$Y$1637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'04_PlantUML_similarities'!$AE$1634:$AE$1637</c:f>
              <c:numCache>
                <c:formatCode>0.00</c:formatCode>
                <c:ptCount val="4"/>
                <c:pt idx="0">
                  <c:v>0.72664600000000001</c:v>
                </c:pt>
                <c:pt idx="1">
                  <c:v>0.74539799999999989</c:v>
                </c:pt>
                <c:pt idx="2">
                  <c:v>0.68412066666666671</c:v>
                </c:pt>
                <c:pt idx="3">
                  <c:v>0.51278666666666661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85-48A9-8051-F44483E6A53F}"/>
            </c:ext>
          </c:extLst>
        </c:ser>
        <c:ser>
          <c:idx val="2"/>
          <c:order val="2"/>
          <c:tx>
            <c:strRef>
              <c:f>'04_PlantUML_similarities'!$AB$1633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'04_PlantUML_similarities'!$Y$1634:$Y$1637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'04_PlantUML_similarities'!$AF$1634:$AF$1637</c:f>
              <c:numCache>
                <c:formatCode>0.00</c:formatCode>
                <c:ptCount val="4"/>
                <c:pt idx="0">
                  <c:v>0.650146</c:v>
                </c:pt>
                <c:pt idx="1">
                  <c:v>0.67227400000000015</c:v>
                </c:pt>
                <c:pt idx="2">
                  <c:v>0.69076666666666675</c:v>
                </c:pt>
                <c:pt idx="3">
                  <c:v>0.51278666666666661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85-48A9-8051-F44483E6A5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70409471"/>
        <c:axId val="1870381631"/>
      </c:barChart>
      <c:catAx>
        <c:axId val="1870409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870381631"/>
        <c:crosses val="autoZero"/>
        <c:auto val="1"/>
        <c:lblAlgn val="ctr"/>
        <c:lblOffset val="100"/>
        <c:noMultiLvlLbl val="0"/>
      </c:catAx>
      <c:valAx>
        <c:axId val="187038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870409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Levenshtein similarity </a:t>
            </a:r>
            <a:r>
              <a:rPr lang="en-US" baseline="0"/>
              <a:t>for MP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'04_PlantUML_similarities'!$Z$1633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'04_PlantUML_similarities'!$Y$1638:$Y$1641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'04_PlantUML_similarities'!$AD$1638:$AD$1641</c:f>
              <c:numCache>
                <c:formatCode>0.00</c:formatCode>
                <c:ptCount val="4"/>
                <c:pt idx="0">
                  <c:v>0.93072066666666675</c:v>
                </c:pt>
                <c:pt idx="1">
                  <c:v>0.5343513333333334</c:v>
                </c:pt>
                <c:pt idx="2">
                  <c:v>0.65020933333333331</c:v>
                </c:pt>
                <c:pt idx="3">
                  <c:v>0.44898866666666654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E3-4B70-AA95-B5347985FE1E}"/>
            </c:ext>
          </c:extLst>
        </c:ser>
        <c:ser>
          <c:idx val="1"/>
          <c:order val="1"/>
          <c:tx>
            <c:strRef>
              <c:f>'04_PlantUML_similarities'!$AA$1633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'04_PlantUML_similarities'!$Y$1638:$Y$1641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'04_PlantUML_similarities'!$AE$1638:$AE$1641</c:f>
              <c:numCache>
                <c:formatCode>0.00</c:formatCode>
                <c:ptCount val="4"/>
                <c:pt idx="0">
                  <c:v>0.56880600000000003</c:v>
                </c:pt>
                <c:pt idx="1">
                  <c:v>0.5200999999999999</c:v>
                </c:pt>
                <c:pt idx="2">
                  <c:v>0.56241333333333332</c:v>
                </c:pt>
                <c:pt idx="3">
                  <c:v>0.44898866666666654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E3-4B70-AA95-B5347985FE1E}"/>
            </c:ext>
          </c:extLst>
        </c:ser>
        <c:ser>
          <c:idx val="2"/>
          <c:order val="2"/>
          <c:tx>
            <c:strRef>
              <c:f>'04_PlantUML_similarities'!$AB$1633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'04_PlantUML_similarities'!$Y$1638:$Y$1641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'04_PlantUML_similarities'!$AF$1638:$AF$1641</c:f>
              <c:numCache>
                <c:formatCode>0.00</c:formatCode>
                <c:ptCount val="4"/>
                <c:pt idx="0">
                  <c:v>0.5396966666666666</c:v>
                </c:pt>
                <c:pt idx="1">
                  <c:v>0.48793400000000003</c:v>
                </c:pt>
                <c:pt idx="2">
                  <c:v>0.50944266666666682</c:v>
                </c:pt>
                <c:pt idx="3">
                  <c:v>0.44898866666666654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E3-4B70-AA95-B5347985FE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70409471"/>
        <c:axId val="1870381631"/>
      </c:barChart>
      <c:catAx>
        <c:axId val="1870409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870381631"/>
        <c:crosses val="autoZero"/>
        <c:auto val="1"/>
        <c:lblAlgn val="ctr"/>
        <c:lblOffset val="100"/>
        <c:noMultiLvlLbl val="0"/>
      </c:catAx>
      <c:valAx>
        <c:axId val="187038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870409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SBERT similarity for </a:t>
            </a:r>
            <a:r>
              <a:rPr lang="en-US" baseline="0"/>
              <a:t>SP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'04_PlantUML_similarities'!$Z$1633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'04_PlantUML_similarities'!$Y$1634:$Y$1637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'04_PlantUML_similarities'!$AH$1634:$AH$1637</c:f>
              <c:numCache>
                <c:formatCode>0.00</c:formatCode>
                <c:ptCount val="4"/>
                <c:pt idx="0">
                  <c:v>0.97497599999999984</c:v>
                </c:pt>
                <c:pt idx="1">
                  <c:v>0.97539666666666658</c:v>
                </c:pt>
                <c:pt idx="2">
                  <c:v>0.95733600000000008</c:v>
                </c:pt>
                <c:pt idx="3">
                  <c:v>0.90741400000000005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A2-4049-9DD7-E088D080B29E}"/>
            </c:ext>
          </c:extLst>
        </c:ser>
        <c:ser>
          <c:idx val="1"/>
          <c:order val="1"/>
          <c:tx>
            <c:strRef>
              <c:f>'04_PlantUML_similarities'!$AA$1633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'04_PlantUML_similarities'!$Y$1634:$Y$1637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'04_PlantUML_similarities'!$AI$1634:$AI$1637</c:f>
              <c:numCache>
                <c:formatCode>0.00</c:formatCode>
                <c:ptCount val="4"/>
                <c:pt idx="0">
                  <c:v>0.95837266666666654</c:v>
                </c:pt>
                <c:pt idx="1">
                  <c:v>0.96677733333333327</c:v>
                </c:pt>
                <c:pt idx="2">
                  <c:v>0.95196066666666657</c:v>
                </c:pt>
                <c:pt idx="3">
                  <c:v>0.90741400000000005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A2-4049-9DD7-E088D080B29E}"/>
            </c:ext>
          </c:extLst>
        </c:ser>
        <c:ser>
          <c:idx val="2"/>
          <c:order val="2"/>
          <c:tx>
            <c:strRef>
              <c:f>'04_PlantUML_similarities'!$AB$1633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'04_PlantUML_similarities'!$Y$1634:$Y$1637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'04_PlantUML_similarities'!$AJ$1634:$AJ$1637</c:f>
              <c:numCache>
                <c:formatCode>0.00</c:formatCode>
                <c:ptCount val="4"/>
                <c:pt idx="0">
                  <c:v>0.94753399999999977</c:v>
                </c:pt>
                <c:pt idx="1">
                  <c:v>0.95120666666666642</c:v>
                </c:pt>
                <c:pt idx="2">
                  <c:v>0.94904000000000011</c:v>
                </c:pt>
                <c:pt idx="3">
                  <c:v>0.90741400000000005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A2-4049-9DD7-E088D080B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70409471"/>
        <c:axId val="1870381631"/>
      </c:barChart>
      <c:catAx>
        <c:axId val="1870409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870381631"/>
        <c:crosses val="autoZero"/>
        <c:auto val="1"/>
        <c:lblAlgn val="ctr"/>
        <c:lblOffset val="100"/>
        <c:noMultiLvlLbl val="0"/>
      </c:catAx>
      <c:valAx>
        <c:axId val="187038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870409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SBERT similarity for </a:t>
            </a:r>
            <a:r>
              <a:rPr lang="en-US" baseline="0"/>
              <a:t>MP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'04_PlantUML_similarities'!$Z$1633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'04_PlantUML_similarities'!$Y$1638:$Y$1641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'04_PlantUML_similarities'!$AH$1638:$AH$1641</c:f>
              <c:numCache>
                <c:formatCode>0.00</c:formatCode>
                <c:ptCount val="4"/>
                <c:pt idx="0">
                  <c:v>0.99471333333333334</c:v>
                </c:pt>
                <c:pt idx="1">
                  <c:v>0.91634266666666664</c:v>
                </c:pt>
                <c:pt idx="2">
                  <c:v>0.95390666666666668</c:v>
                </c:pt>
                <c:pt idx="3">
                  <c:v>0.88612799999999992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B9-4891-AD1F-0B7B0364FAB0}"/>
            </c:ext>
          </c:extLst>
        </c:ser>
        <c:ser>
          <c:idx val="1"/>
          <c:order val="1"/>
          <c:tx>
            <c:strRef>
              <c:f>'04_PlantUML_similarities'!$AA$1633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'04_PlantUML_similarities'!$Y$1638:$Y$1641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'04_PlantUML_similarities'!$AI$1638:$AI$1641</c:f>
              <c:numCache>
                <c:formatCode>0.00</c:formatCode>
                <c:ptCount val="4"/>
                <c:pt idx="0">
                  <c:v>0.94714399999999987</c:v>
                </c:pt>
                <c:pt idx="1">
                  <c:v>0.91486066666666677</c:v>
                </c:pt>
                <c:pt idx="2">
                  <c:v>0.93970066666666663</c:v>
                </c:pt>
                <c:pt idx="3">
                  <c:v>0.88612799999999992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B9-4891-AD1F-0B7B0364FAB0}"/>
            </c:ext>
          </c:extLst>
        </c:ser>
        <c:ser>
          <c:idx val="2"/>
          <c:order val="2"/>
          <c:tx>
            <c:strRef>
              <c:f>'04_PlantUML_similarities'!$AB$1633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'04_PlantUML_similarities'!$Y$1638:$Y$1641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'04_PlantUML_similarities'!$AJ$1638:$AJ$1641</c:f>
              <c:numCache>
                <c:formatCode>0.00</c:formatCode>
                <c:ptCount val="4"/>
                <c:pt idx="0">
                  <c:v>0.93560199999999993</c:v>
                </c:pt>
                <c:pt idx="1">
                  <c:v>0.90510866666666667</c:v>
                </c:pt>
                <c:pt idx="2">
                  <c:v>0.92283333333333328</c:v>
                </c:pt>
                <c:pt idx="3">
                  <c:v>0.88612799999999992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B9-4891-AD1F-0B7B0364FA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70409471"/>
        <c:axId val="1870381631"/>
      </c:barChart>
      <c:catAx>
        <c:axId val="1870409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870381631"/>
        <c:crosses val="autoZero"/>
        <c:auto val="1"/>
        <c:lblAlgn val="ctr"/>
        <c:lblOffset val="100"/>
        <c:noMultiLvlLbl val="0"/>
      </c:catAx>
      <c:valAx>
        <c:axId val="187038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870409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TFIDF  similarity for </a:t>
            </a:r>
            <a:r>
              <a:rPr lang="en-US" baseline="0"/>
              <a:t>SP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'04_PlantUML_similarities'!$Z$1633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'04_PlantUML_similarities'!$Y$1634:$Y$1637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'04_PlantUML_similarities'!$AL$1634:$AL$1637</c:f>
              <c:numCache>
                <c:formatCode>0.00</c:formatCode>
                <c:ptCount val="4"/>
                <c:pt idx="0">
                  <c:v>0.76747066666666663</c:v>
                </c:pt>
                <c:pt idx="1">
                  <c:v>0.79709600000000014</c:v>
                </c:pt>
                <c:pt idx="2">
                  <c:v>0.63674733333333344</c:v>
                </c:pt>
                <c:pt idx="3">
                  <c:v>0.47980133333333336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26-4FC5-824D-A01D406B8B1E}"/>
            </c:ext>
          </c:extLst>
        </c:ser>
        <c:ser>
          <c:idx val="1"/>
          <c:order val="1"/>
          <c:tx>
            <c:strRef>
              <c:f>'04_PlantUML_similarities'!$AA$1633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'04_PlantUML_similarities'!$Y$1634:$Y$1637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'04_PlantUML_similarities'!$AM$1634:$AM$1637</c:f>
              <c:numCache>
                <c:formatCode>0.00</c:formatCode>
                <c:ptCount val="4"/>
                <c:pt idx="0">
                  <c:v>0.62820599999999993</c:v>
                </c:pt>
                <c:pt idx="1">
                  <c:v>0.72075066666666665</c:v>
                </c:pt>
                <c:pt idx="2">
                  <c:v>0.58520200000000011</c:v>
                </c:pt>
                <c:pt idx="3">
                  <c:v>0.47980133333333336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26-4FC5-824D-A01D406B8B1E}"/>
            </c:ext>
          </c:extLst>
        </c:ser>
        <c:ser>
          <c:idx val="2"/>
          <c:order val="2"/>
          <c:tx>
            <c:strRef>
              <c:f>'04_PlantUML_similarities'!$AB$1633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'04_PlantUML_similarities'!$Y$1634:$Y$1637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'04_PlantUML_similarities'!$AN$1634:$AN$1637</c:f>
              <c:numCache>
                <c:formatCode>0.00</c:formatCode>
                <c:ptCount val="4"/>
                <c:pt idx="0">
                  <c:v>0.52823733333333323</c:v>
                </c:pt>
                <c:pt idx="1">
                  <c:v>0.60056866666666664</c:v>
                </c:pt>
                <c:pt idx="2">
                  <c:v>0.57421399999999989</c:v>
                </c:pt>
                <c:pt idx="3">
                  <c:v>0.47980133333333336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26-4FC5-824D-A01D406B8B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70409471"/>
        <c:axId val="1870381631"/>
      </c:barChart>
      <c:catAx>
        <c:axId val="1870409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870381631"/>
        <c:crosses val="autoZero"/>
        <c:auto val="1"/>
        <c:lblAlgn val="ctr"/>
        <c:lblOffset val="100"/>
        <c:noMultiLvlLbl val="0"/>
      </c:catAx>
      <c:valAx>
        <c:axId val="187038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870409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TFIDF  similarity for </a:t>
            </a:r>
            <a:r>
              <a:rPr lang="en-US" baseline="0"/>
              <a:t>MP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'04_PlantUML_similarities'!$Z$1633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'04_PlantUML_similarities'!$Y$1638:$Y$1641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'04_PlantUML_similarities'!$AL$1638:$AL$1641</c:f>
              <c:numCache>
                <c:formatCode>0.00</c:formatCode>
                <c:ptCount val="4"/>
                <c:pt idx="0">
                  <c:v>0.94590200000000013</c:v>
                </c:pt>
                <c:pt idx="1">
                  <c:v>0.46078733333333327</c:v>
                </c:pt>
                <c:pt idx="2">
                  <c:v>0.64936533333333324</c:v>
                </c:pt>
                <c:pt idx="3">
                  <c:v>0.52523866666666663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49-4028-A708-A08AC46D066D}"/>
            </c:ext>
          </c:extLst>
        </c:ser>
        <c:ser>
          <c:idx val="1"/>
          <c:order val="1"/>
          <c:tx>
            <c:strRef>
              <c:f>'04_PlantUML_similarities'!$AA$1633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'04_PlantUML_similarities'!$Y$1638:$Y$1641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'04_PlantUML_similarities'!$AM$1638:$AM$1641</c:f>
              <c:numCache>
                <c:formatCode>0.00</c:formatCode>
                <c:ptCount val="4"/>
                <c:pt idx="0">
                  <c:v>0.63214133333333333</c:v>
                </c:pt>
                <c:pt idx="1">
                  <c:v>0.45314333333333329</c:v>
                </c:pt>
                <c:pt idx="2">
                  <c:v>0.57934466666666662</c:v>
                </c:pt>
                <c:pt idx="3">
                  <c:v>0.52523866666666663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49-4028-A708-A08AC46D066D}"/>
            </c:ext>
          </c:extLst>
        </c:ser>
        <c:ser>
          <c:idx val="2"/>
          <c:order val="2"/>
          <c:tx>
            <c:strRef>
              <c:f>'04_PlantUML_similarities'!$AB$1633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'04_PlantUML_similarities'!$Y$1638:$Y$1641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'04_PlantUML_similarities'!$AN$1638:$AN$1641</c:f>
              <c:numCache>
                <c:formatCode>0.00</c:formatCode>
                <c:ptCount val="4"/>
                <c:pt idx="0">
                  <c:v>0.59750266666666674</c:v>
                </c:pt>
                <c:pt idx="1">
                  <c:v>0.41554733333333321</c:v>
                </c:pt>
                <c:pt idx="2">
                  <c:v>0.51136800000000016</c:v>
                </c:pt>
                <c:pt idx="3">
                  <c:v>0.52523866666666663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49-4028-A708-A08AC46D06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70409471"/>
        <c:axId val="1870381631"/>
      </c:barChart>
      <c:catAx>
        <c:axId val="1870409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870381631"/>
        <c:crosses val="autoZero"/>
        <c:auto val="1"/>
        <c:lblAlgn val="ctr"/>
        <c:lblOffset val="100"/>
        <c:noMultiLvlLbl val="0"/>
      </c:catAx>
      <c:valAx>
        <c:axId val="187038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870409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Weighted Similarity   fo</a:t>
            </a:r>
            <a:r>
              <a:rPr lang="en-US" baseline="0"/>
              <a:t> SP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'04_PlantUML_similarities'!$G$1688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'04_PlantUML_similarities'!$F$1689:$F$1692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'04_PlantUML_similarities'!$G$1689:$G$1692</c:f>
              <c:numCache>
                <c:formatCode>0.00</c:formatCode>
                <c:ptCount val="4"/>
                <c:pt idx="0">
                  <c:v>0.72075199999999973</c:v>
                </c:pt>
                <c:pt idx="1">
                  <c:v>0.73000133333333317</c:v>
                </c:pt>
                <c:pt idx="2">
                  <c:v>0.60831000000000002</c:v>
                </c:pt>
                <c:pt idx="3">
                  <c:v>0.4476126666666666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FC-4D53-82B4-D92505BD209D}"/>
            </c:ext>
          </c:extLst>
        </c:ser>
        <c:ser>
          <c:idx val="1"/>
          <c:order val="1"/>
          <c:tx>
            <c:strRef>
              <c:f>'04_PlantUML_similarities'!$H$1688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'04_PlantUML_similarities'!$F$1689:$F$1692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'04_PlantUML_similarities'!$H$1689:$H$1692</c:f>
              <c:numCache>
                <c:formatCode>0.00</c:formatCode>
                <c:ptCount val="4"/>
                <c:pt idx="0">
                  <c:v>0.60842666666666678</c:v>
                </c:pt>
                <c:pt idx="1">
                  <c:v>0.6442159999999999</c:v>
                </c:pt>
                <c:pt idx="2">
                  <c:v>0.56442266666666674</c:v>
                </c:pt>
                <c:pt idx="3">
                  <c:v>0.4476126666666666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FC-4D53-82B4-D92505BD209D}"/>
            </c:ext>
          </c:extLst>
        </c:ser>
        <c:ser>
          <c:idx val="2"/>
          <c:order val="2"/>
          <c:tx>
            <c:strRef>
              <c:f>'04_PlantUML_similarities'!$I$1688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'04_PlantUML_similarities'!$F$1689:$F$1692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'04_PlantUML_similarities'!$I$1689:$I$1692</c:f>
              <c:numCache>
                <c:formatCode>0.00</c:formatCode>
                <c:ptCount val="4"/>
                <c:pt idx="0">
                  <c:v>0.5301313333333334</c:v>
                </c:pt>
                <c:pt idx="1">
                  <c:v>0.5688913333333333</c:v>
                </c:pt>
                <c:pt idx="2">
                  <c:v>0.56218066666666655</c:v>
                </c:pt>
                <c:pt idx="3">
                  <c:v>0.4476126666666666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FC-4D53-82B4-D92505BD2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70409471"/>
        <c:axId val="1870381631"/>
      </c:barChart>
      <c:catAx>
        <c:axId val="1870409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870381631"/>
        <c:crosses val="autoZero"/>
        <c:auto val="1"/>
        <c:lblAlgn val="ctr"/>
        <c:lblOffset val="100"/>
        <c:noMultiLvlLbl val="0"/>
      </c:catAx>
      <c:valAx>
        <c:axId val="187038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870409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Weighted Similarity   fo</a:t>
            </a:r>
            <a:r>
              <a:rPr lang="en-US" baseline="0"/>
              <a:t> MP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'04_PlantUML_similarities'!$G$1688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'04_PlantUML_similarities'!$F$1693:$F$1696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'04_PlantUML_similarities'!$G$1693:$G$1696</c:f>
              <c:numCache>
                <c:formatCode>0.00</c:formatCode>
                <c:ptCount val="4"/>
                <c:pt idx="0">
                  <c:v>0.83857199999999954</c:v>
                </c:pt>
                <c:pt idx="1">
                  <c:v>0.44407799999999997</c:v>
                </c:pt>
                <c:pt idx="2">
                  <c:v>0.57427466666666671</c:v>
                </c:pt>
                <c:pt idx="3">
                  <c:v>0.42637333333333333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B4-40D9-B045-CE48D9625082}"/>
            </c:ext>
          </c:extLst>
        </c:ser>
        <c:ser>
          <c:idx val="1"/>
          <c:order val="1"/>
          <c:tx>
            <c:strRef>
              <c:f>'04_PlantUML_similarities'!$H$1688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'04_PlantUML_similarities'!$F$1693:$F$1696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'04_PlantUML_similarities'!$H$1693:$H$1696</c:f>
              <c:numCache>
                <c:formatCode>0.00</c:formatCode>
                <c:ptCount val="4"/>
                <c:pt idx="0">
                  <c:v>0.52599200000000013</c:v>
                </c:pt>
                <c:pt idx="1">
                  <c:v>0.42928600000000006</c:v>
                </c:pt>
                <c:pt idx="2">
                  <c:v>0.50466066666666665</c:v>
                </c:pt>
                <c:pt idx="3">
                  <c:v>0.42637333333333333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B4-40D9-B045-CE48D9625082}"/>
            </c:ext>
          </c:extLst>
        </c:ser>
        <c:ser>
          <c:idx val="2"/>
          <c:order val="2"/>
          <c:tx>
            <c:strRef>
              <c:f>'04_PlantUML_similarities'!$I$1688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'04_PlantUML_similarities'!$F$1693:$F$1696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'04_PlantUML_similarities'!$I$1693:$I$1696</c:f>
              <c:numCache>
                <c:formatCode>0.00</c:formatCode>
                <c:ptCount val="4"/>
                <c:pt idx="0">
                  <c:v>0.49941800000000008</c:v>
                </c:pt>
                <c:pt idx="1">
                  <c:v>0.40375733333333336</c:v>
                </c:pt>
                <c:pt idx="2">
                  <c:v>0.45244999999999996</c:v>
                </c:pt>
                <c:pt idx="3">
                  <c:v>0.42637333333333333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B4-40D9-B045-CE48D96250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70409471"/>
        <c:axId val="1870381631"/>
      </c:barChart>
      <c:catAx>
        <c:axId val="1870409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870381631"/>
        <c:crosses val="autoZero"/>
        <c:auto val="1"/>
        <c:lblAlgn val="ctr"/>
        <c:lblOffset val="100"/>
        <c:noMultiLvlLbl val="0"/>
      </c:catAx>
      <c:valAx>
        <c:axId val="187038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870409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'04_PlantUML_similarities'!$BL$1618:$BL$1641</c:f>
              <c:strCache>
                <c:ptCount val="24"/>
                <c:pt idx="0">
                  <c:v>CLD</c:v>
                </c:pt>
                <c:pt idx="1">
                  <c:v>GBT</c:v>
                </c:pt>
                <c:pt idx="2">
                  <c:v>DPS</c:v>
                </c:pt>
                <c:pt idx="3">
                  <c:v>GBN</c:v>
                </c:pt>
                <c:pt idx="4">
                  <c:v>CLD</c:v>
                </c:pt>
                <c:pt idx="5">
                  <c:v>GBT</c:v>
                </c:pt>
                <c:pt idx="6">
                  <c:v>DPS</c:v>
                </c:pt>
                <c:pt idx="7">
                  <c:v>GBN</c:v>
                </c:pt>
                <c:pt idx="8">
                  <c:v>CLD</c:v>
                </c:pt>
                <c:pt idx="9">
                  <c:v>GBT</c:v>
                </c:pt>
                <c:pt idx="10">
                  <c:v>DPS</c:v>
                </c:pt>
                <c:pt idx="11">
                  <c:v>GBN</c:v>
                </c:pt>
                <c:pt idx="12">
                  <c:v>CLD</c:v>
                </c:pt>
                <c:pt idx="13">
                  <c:v>GBT</c:v>
                </c:pt>
                <c:pt idx="14">
                  <c:v>DPS</c:v>
                </c:pt>
                <c:pt idx="15">
                  <c:v>GBN</c:v>
                </c:pt>
                <c:pt idx="16">
                  <c:v>CLD</c:v>
                </c:pt>
                <c:pt idx="17">
                  <c:v>GBT</c:v>
                </c:pt>
                <c:pt idx="18">
                  <c:v>DPS</c:v>
                </c:pt>
                <c:pt idx="19">
                  <c:v>GBN</c:v>
                </c:pt>
                <c:pt idx="20">
                  <c:v>GBN</c:v>
                </c:pt>
                <c:pt idx="21">
                  <c:v>DPS</c:v>
                </c:pt>
                <c:pt idx="22">
                  <c:v>GBT</c:v>
                </c:pt>
                <c:pt idx="23">
                  <c:v>CLD</c:v>
                </c:pt>
              </c:strCache>
            </c:strRef>
          </c:cat>
          <c:val>
            <c:numRef>
              <c:f>'04_PlantUML_similarities'!$BM$1618:$BM$1641</c:f>
              <c:numCache>
                <c:formatCode>0.00</c:formatCode>
                <c:ptCount val="24"/>
                <c:pt idx="0">
                  <c:v>0.60636244444444454</c:v>
                </c:pt>
                <c:pt idx="1">
                  <c:v>0.59306022222222221</c:v>
                </c:pt>
                <c:pt idx="2">
                  <c:v>0.51159799999999989</c:v>
                </c:pt>
                <c:pt idx="3">
                  <c:v>0.3389246666666666</c:v>
                </c:pt>
                <c:pt idx="4">
                  <c:v>0.75220222222222233</c:v>
                </c:pt>
                <c:pt idx="5">
                  <c:v>0.73742933333333338</c:v>
                </c:pt>
                <c:pt idx="6">
                  <c:v>0.70099266666666671</c:v>
                </c:pt>
                <c:pt idx="7">
                  <c:v>0.51278666666666661</c:v>
                </c:pt>
                <c:pt idx="8">
                  <c:v>0.96446022222222216</c:v>
                </c:pt>
                <c:pt idx="9" formatCode="General">
                  <c:v>0.96</c:v>
                </c:pt>
                <c:pt idx="10">
                  <c:v>0.95277888888888895</c:v>
                </c:pt>
                <c:pt idx="11">
                  <c:v>0.90741400000000005</c:v>
                </c:pt>
                <c:pt idx="12">
                  <c:v>0.70613844444444451</c:v>
                </c:pt>
                <c:pt idx="13">
                  <c:v>0.64130466666666663</c:v>
                </c:pt>
                <c:pt idx="14">
                  <c:v>0.59872111111111115</c:v>
                </c:pt>
                <c:pt idx="15">
                  <c:v>0.47980133333333336</c:v>
                </c:pt>
                <c:pt idx="16">
                  <c:v>0.4477853333333332</c:v>
                </c:pt>
                <c:pt idx="17">
                  <c:v>0.55302755555555549</c:v>
                </c:pt>
                <c:pt idx="18">
                  <c:v>0.58540222222222216</c:v>
                </c:pt>
                <c:pt idx="19">
                  <c:v>0.60564933333333337</c:v>
                </c:pt>
                <c:pt idx="20">
                  <c:v>0.64770288888888883</c:v>
                </c:pt>
                <c:pt idx="21">
                  <c:v>0.61976999999999993</c:v>
                </c:pt>
                <c:pt idx="22">
                  <c:v>0.5783044444444444</c:v>
                </c:pt>
                <c:pt idx="23">
                  <c:v>0.4476126666666666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46-4397-804C-C7D3A53632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12984607"/>
        <c:axId val="1212975967"/>
      </c:barChart>
      <c:catAx>
        <c:axId val="1212984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212975967"/>
        <c:crosses val="autoZero"/>
        <c:auto val="1"/>
        <c:lblAlgn val="ctr"/>
        <c:lblOffset val="100"/>
        <c:noMultiLvlLbl val="0"/>
      </c:catAx>
      <c:valAx>
        <c:axId val="1212975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2129846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Similarities</a:t>
            </a:r>
            <a:r>
              <a:rPr lang="en-US" baseline="0"/>
              <a:t> method for SP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'04_PlantUML_similarities'!$Y$1671:$Y$1690</c:f>
              <c:strCache>
                <c:ptCount val="20"/>
                <c:pt idx="0">
                  <c:v>CLD</c:v>
                </c:pt>
                <c:pt idx="1">
                  <c:v>GBT</c:v>
                </c:pt>
                <c:pt idx="2">
                  <c:v>DPS</c:v>
                </c:pt>
                <c:pt idx="3">
                  <c:v>GBN</c:v>
                </c:pt>
                <c:pt idx="4">
                  <c:v>CLD</c:v>
                </c:pt>
                <c:pt idx="5">
                  <c:v>GBT</c:v>
                </c:pt>
                <c:pt idx="6">
                  <c:v>DPS</c:v>
                </c:pt>
                <c:pt idx="7">
                  <c:v>GBN</c:v>
                </c:pt>
                <c:pt idx="8">
                  <c:v>CLM</c:v>
                </c:pt>
                <c:pt idx="9">
                  <c:v>GPM</c:v>
                </c:pt>
                <c:pt idx="10">
                  <c:v>DPM</c:v>
                </c:pt>
                <c:pt idx="11">
                  <c:v>GPN</c:v>
                </c:pt>
                <c:pt idx="12">
                  <c:v>CLD</c:v>
                </c:pt>
                <c:pt idx="13">
                  <c:v>GBT</c:v>
                </c:pt>
                <c:pt idx="14">
                  <c:v>DPS</c:v>
                </c:pt>
                <c:pt idx="15">
                  <c:v>GBN</c:v>
                </c:pt>
                <c:pt idx="16">
                  <c:v>GBN</c:v>
                </c:pt>
                <c:pt idx="17">
                  <c:v>DPS</c:v>
                </c:pt>
                <c:pt idx="18">
                  <c:v>GBT</c:v>
                </c:pt>
                <c:pt idx="19">
                  <c:v>CLD</c:v>
                </c:pt>
              </c:strCache>
            </c:strRef>
          </c:cat>
          <c:val>
            <c:numRef>
              <c:f>'04_PlantUML_similarities'!$Z$1671:$Z$1690</c:f>
              <c:numCache>
                <c:formatCode>0.00</c:formatCode>
                <c:ptCount val="20"/>
                <c:pt idx="0">
                  <c:v>0.60636244444444454</c:v>
                </c:pt>
                <c:pt idx="1">
                  <c:v>0.59306022222222221</c:v>
                </c:pt>
                <c:pt idx="2">
                  <c:v>0.51159799999999989</c:v>
                </c:pt>
                <c:pt idx="3">
                  <c:v>0.3389246666666666</c:v>
                </c:pt>
                <c:pt idx="4">
                  <c:v>0.96446022222222216</c:v>
                </c:pt>
                <c:pt idx="5">
                  <c:v>0.96029422222222205</c:v>
                </c:pt>
                <c:pt idx="6">
                  <c:v>0.95277888888888895</c:v>
                </c:pt>
                <c:pt idx="7">
                  <c:v>0.90741400000000005</c:v>
                </c:pt>
                <c:pt idx="8">
                  <c:v>0.95915311111111101</c:v>
                </c:pt>
                <c:pt idx="9">
                  <c:v>0.93881355555555546</c:v>
                </c:pt>
                <c:pt idx="10">
                  <c:v>0.91210399999999991</c:v>
                </c:pt>
                <c:pt idx="11">
                  <c:v>0.88612799999999992</c:v>
                </c:pt>
                <c:pt idx="12">
                  <c:v>0.70613844444444451</c:v>
                </c:pt>
                <c:pt idx="13">
                  <c:v>0.64130466666666663</c:v>
                </c:pt>
                <c:pt idx="14">
                  <c:v>0.59872111111111115</c:v>
                </c:pt>
                <c:pt idx="15">
                  <c:v>0.47980133333333336</c:v>
                </c:pt>
                <c:pt idx="16">
                  <c:v>0.4477853333333332</c:v>
                </c:pt>
                <c:pt idx="17">
                  <c:v>0.55302755555555549</c:v>
                </c:pt>
                <c:pt idx="18">
                  <c:v>0.58540222222222216</c:v>
                </c:pt>
                <c:pt idx="19">
                  <c:v>0.60564933333333337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ED-42A2-ACBD-F2672005D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11522719"/>
        <c:axId val="1311523199"/>
      </c:barChart>
      <c:catAx>
        <c:axId val="1311522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11523199"/>
        <c:crosses val="autoZero"/>
        <c:auto val="1"/>
        <c:lblAlgn val="ctr"/>
        <c:lblOffset val="100"/>
        <c:noMultiLvlLbl val="0"/>
      </c:catAx>
      <c:valAx>
        <c:axId val="131152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115227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  <c:userShapes r:id="rId3"/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Similarities</a:t>
            </a:r>
            <a:r>
              <a:rPr lang="en-US" baseline="0"/>
              <a:t> method for MP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'04_PlantUML_similarities'!$Y$1671:$Y$1690</c:f>
              <c:strCache>
                <c:ptCount val="20"/>
                <c:pt idx="0">
                  <c:v>CLD</c:v>
                </c:pt>
                <c:pt idx="1">
                  <c:v>GBT</c:v>
                </c:pt>
                <c:pt idx="2">
                  <c:v>DPS</c:v>
                </c:pt>
                <c:pt idx="3">
                  <c:v>GBN</c:v>
                </c:pt>
                <c:pt idx="4">
                  <c:v>CLD</c:v>
                </c:pt>
                <c:pt idx="5">
                  <c:v>GBT</c:v>
                </c:pt>
                <c:pt idx="6">
                  <c:v>DPS</c:v>
                </c:pt>
                <c:pt idx="7">
                  <c:v>GBN</c:v>
                </c:pt>
                <c:pt idx="8">
                  <c:v>CLM</c:v>
                </c:pt>
                <c:pt idx="9">
                  <c:v>GPM</c:v>
                </c:pt>
                <c:pt idx="10">
                  <c:v>DPM</c:v>
                </c:pt>
                <c:pt idx="11">
                  <c:v>GPN</c:v>
                </c:pt>
                <c:pt idx="12">
                  <c:v>CLD</c:v>
                </c:pt>
                <c:pt idx="13">
                  <c:v>GBT</c:v>
                </c:pt>
                <c:pt idx="14">
                  <c:v>DPS</c:v>
                </c:pt>
                <c:pt idx="15">
                  <c:v>GBN</c:v>
                </c:pt>
                <c:pt idx="16">
                  <c:v>GBN</c:v>
                </c:pt>
                <c:pt idx="17">
                  <c:v>DPS</c:v>
                </c:pt>
                <c:pt idx="18">
                  <c:v>GBT</c:v>
                </c:pt>
                <c:pt idx="19">
                  <c:v>CLD</c:v>
                </c:pt>
              </c:strCache>
            </c:strRef>
          </c:cat>
          <c:val>
            <c:numRef>
              <c:f>'04_PlantUML_similarities'!$AC$1670:$AC$1689</c:f>
              <c:numCache>
                <c:formatCode>0.00</c:formatCode>
                <c:ptCount val="20"/>
                <c:pt idx="0">
                  <c:v>0.54918355555555554</c:v>
                </c:pt>
                <c:pt idx="1">
                  <c:v>0.39624355555555552</c:v>
                </c:pt>
                <c:pt idx="2">
                  <c:v>0.29233933333333334</c:v>
                </c:pt>
                <c:pt idx="3">
                  <c:v>0.27177200000000001</c:v>
                </c:pt>
                <c:pt idx="4">
                  <c:v>0.67974111111111102</c:v>
                </c:pt>
                <c:pt idx="5">
                  <c:v>0.57402177777777785</c:v>
                </c:pt>
                <c:pt idx="6">
                  <c:v>0.51412844444444439</c:v>
                </c:pt>
                <c:pt idx="7">
                  <c:v>0.44898866666666654</c:v>
                </c:pt>
                <c:pt idx="8">
                  <c:v>0.95915311111111101</c:v>
                </c:pt>
                <c:pt idx="9">
                  <c:v>0.93881355555555546</c:v>
                </c:pt>
                <c:pt idx="10">
                  <c:v>0.91210399999999991</c:v>
                </c:pt>
                <c:pt idx="11">
                  <c:v>0.88612799999999992</c:v>
                </c:pt>
                <c:pt idx="12">
                  <c:v>0.7251820000000001</c:v>
                </c:pt>
                <c:pt idx="13">
                  <c:v>0.58002600000000004</c:v>
                </c:pt>
                <c:pt idx="14">
                  <c:v>0.52523866666666663</c:v>
                </c:pt>
                <c:pt idx="15">
                  <c:v>0.44315933333333324</c:v>
                </c:pt>
                <c:pt idx="16">
                  <c:v>0.58315444444444453</c:v>
                </c:pt>
                <c:pt idx="17">
                  <c:v>0.49782511111111111</c:v>
                </c:pt>
                <c:pt idx="18">
                  <c:v>0.43229133333333336</c:v>
                </c:pt>
                <c:pt idx="19">
                  <c:v>0.42642333333333332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4E-4526-86D9-84AF844B5D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11522719"/>
        <c:axId val="1311523199"/>
      </c:barChart>
      <c:catAx>
        <c:axId val="1311522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11523199"/>
        <c:crosses val="autoZero"/>
        <c:auto val="1"/>
        <c:lblAlgn val="ctr"/>
        <c:lblOffset val="100"/>
        <c:noMultiLvlLbl val="0"/>
      </c:catAx>
      <c:valAx>
        <c:axId val="131152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115227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  <c:userShapes r:id="rId3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rich>
          <a:bodyPr rot="0" spcFirstLastPara="1" vertOverflow="ellipsis" vert="horz" wrap="square" lIns="38100" tIns="19050" rIns="38100" bIns="19050" anchor="ctr" anchorCtr="1" compatLnSpc="0"/>
          <a:lstStyle/>
          <a:p>
            <a:pPr algn="ctr" rtl="0"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kumimoji="0" lang="en-US" sz="1400" b="0" i="0" u="none" strike="noStrike" kern="1200" cap="none" spc="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Total error renges</a:t>
            </a:r>
            <a:r>
              <a:rPr kumimoji="0" lang="en-001" sz="1400" b="0" i="0" u="none" strike="noStrike" kern="1200" cap="none" spc="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 fro prompts</a:t>
            </a:r>
            <a:endParaRPr kumimoji="0" lang="en-US" sz="1400" b="0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endParaRPr>
          </a:p>
        </cx:rich>
      </cx:tx>
    </cx:title>
    <cx:plotArea>
      <cx:plotAreaRegion>
        <cx:series layoutId="boxWhisker" uniqueId="{44726AB7-71D3-48B7-8FE4-CB80B8305A46}">
          <cx:tx>
            <cx:txData>
              <cx:f/>
              <cx:v>Prampts</cx:v>
            </cx:txData>
          </cx:tx>
          <cx:dataId val="0"/>
          <cx:layoutPr>
            <cx:statistics quartileMethod="exclusive"/>
          </cx:layoutPr>
        </cx:series>
      </cx:plotAreaRegion>
      <cx:axis id="0" hidden="1">
        <cx:catScaling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Total error renges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US" sz="1400" b="0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Total error renges</a:t>
          </a:r>
        </a:p>
      </cx:txPr>
    </cx:title>
    <cx:plotArea>
      <cx:plotAreaRegion>
        <cx:series layoutId="boxWhisker" uniqueId="{44726AB7-71D3-48B7-8FE4-CB80B8305A46}">
          <cx:tx>
            <cx:txData>
              <cx:f/>
              <cx:v>Prampts</cx:v>
            </cx:txData>
          </cx:tx>
          <cx:dataId val="0"/>
          <cx:layoutPr>
            <cx:statistics quartileMethod="exclusive"/>
          </cx:layoutPr>
        </cx:series>
      </cx:plotAreaRegion>
      <cx:axis id="0" hidden="1">
        <cx:catScaling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.xml"/><Relationship Id="rId3" Type="http://schemas.openxmlformats.org/officeDocument/2006/relationships/image" Target="../media/image1.png"/><Relationship Id="rId7" Type="http://schemas.openxmlformats.org/officeDocument/2006/relationships/chart" Target="../charts/chart5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4.xml"/><Relationship Id="rId5" Type="http://schemas.openxmlformats.org/officeDocument/2006/relationships/chart" Target="../charts/chart3.xml"/><Relationship Id="rId4" Type="http://schemas.openxmlformats.org/officeDocument/2006/relationships/image" Target="../media/image2.png"/><Relationship Id="rId9" Type="http://schemas.openxmlformats.org/officeDocument/2006/relationships/chart" Target="../charts/chart7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.xml"/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3" Type="http://schemas.microsoft.com/office/2014/relationships/chartEx" Target="../charts/chartEx1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5" Type="http://schemas.openxmlformats.org/officeDocument/2006/relationships/chart" Target="../charts/chart19.xml"/><Relationship Id="rId4" Type="http://schemas.openxmlformats.org/officeDocument/2006/relationships/chart" Target="../charts/chart18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6.xml"/><Relationship Id="rId3" Type="http://schemas.microsoft.com/office/2014/relationships/chartEx" Target="../charts/chartEx2.xml"/><Relationship Id="rId7" Type="http://schemas.openxmlformats.org/officeDocument/2006/relationships/chart" Target="../charts/chart25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6" Type="http://schemas.openxmlformats.org/officeDocument/2006/relationships/chart" Target="../charts/chart24.xml"/><Relationship Id="rId11" Type="http://schemas.openxmlformats.org/officeDocument/2006/relationships/chart" Target="../charts/chart29.xml"/><Relationship Id="rId5" Type="http://schemas.openxmlformats.org/officeDocument/2006/relationships/chart" Target="../charts/chart23.xml"/><Relationship Id="rId10" Type="http://schemas.openxmlformats.org/officeDocument/2006/relationships/chart" Target="../charts/chart28.xml"/><Relationship Id="rId4" Type="http://schemas.openxmlformats.org/officeDocument/2006/relationships/chart" Target="../charts/chart22.xml"/><Relationship Id="rId9" Type="http://schemas.openxmlformats.org/officeDocument/2006/relationships/chart" Target="../charts/chart27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7.xml"/><Relationship Id="rId3" Type="http://schemas.openxmlformats.org/officeDocument/2006/relationships/chart" Target="../charts/chart32.xml"/><Relationship Id="rId7" Type="http://schemas.openxmlformats.org/officeDocument/2006/relationships/chart" Target="../charts/chart36.xml"/><Relationship Id="rId2" Type="http://schemas.openxmlformats.org/officeDocument/2006/relationships/chart" Target="../charts/chart31.xml"/><Relationship Id="rId1" Type="http://schemas.openxmlformats.org/officeDocument/2006/relationships/chart" Target="../charts/chart30.xml"/><Relationship Id="rId6" Type="http://schemas.openxmlformats.org/officeDocument/2006/relationships/chart" Target="../charts/chart35.xml"/><Relationship Id="rId5" Type="http://schemas.openxmlformats.org/officeDocument/2006/relationships/chart" Target="../charts/chart34.xml"/><Relationship Id="rId4" Type="http://schemas.openxmlformats.org/officeDocument/2006/relationships/chart" Target="../charts/chart33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2" Type="http://schemas.openxmlformats.org/officeDocument/2006/relationships/chart" Target="../charts/chart39.xml"/><Relationship Id="rId1" Type="http://schemas.openxmlformats.org/officeDocument/2006/relationships/chart" Target="../charts/chart38.xml"/><Relationship Id="rId5" Type="http://schemas.openxmlformats.org/officeDocument/2006/relationships/chart" Target="../charts/chart42.xml"/><Relationship Id="rId4" Type="http://schemas.openxmlformats.org/officeDocument/2006/relationships/chart" Target="../charts/chart41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0.xml"/><Relationship Id="rId3" Type="http://schemas.openxmlformats.org/officeDocument/2006/relationships/chart" Target="../charts/chart45.xml"/><Relationship Id="rId7" Type="http://schemas.openxmlformats.org/officeDocument/2006/relationships/chart" Target="../charts/chart49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Relationship Id="rId6" Type="http://schemas.openxmlformats.org/officeDocument/2006/relationships/chart" Target="../charts/chart48.xml"/><Relationship Id="rId5" Type="http://schemas.openxmlformats.org/officeDocument/2006/relationships/chart" Target="../charts/chart47.xml"/><Relationship Id="rId4" Type="http://schemas.openxmlformats.org/officeDocument/2006/relationships/chart" Target="../charts/chart46.xm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8.xml"/><Relationship Id="rId13" Type="http://schemas.openxmlformats.org/officeDocument/2006/relationships/chart" Target="../charts/chart63.xml"/><Relationship Id="rId18" Type="http://schemas.openxmlformats.org/officeDocument/2006/relationships/chart" Target="../charts/chart68.xml"/><Relationship Id="rId26" Type="http://schemas.openxmlformats.org/officeDocument/2006/relationships/chart" Target="../charts/chart76.xml"/><Relationship Id="rId3" Type="http://schemas.openxmlformats.org/officeDocument/2006/relationships/chart" Target="../charts/chart53.xml"/><Relationship Id="rId21" Type="http://schemas.openxmlformats.org/officeDocument/2006/relationships/chart" Target="../charts/chart71.xml"/><Relationship Id="rId7" Type="http://schemas.openxmlformats.org/officeDocument/2006/relationships/chart" Target="../charts/chart57.xml"/><Relationship Id="rId12" Type="http://schemas.openxmlformats.org/officeDocument/2006/relationships/chart" Target="../charts/chart62.xml"/><Relationship Id="rId17" Type="http://schemas.openxmlformats.org/officeDocument/2006/relationships/chart" Target="../charts/chart67.xml"/><Relationship Id="rId25" Type="http://schemas.openxmlformats.org/officeDocument/2006/relationships/chart" Target="../charts/chart75.xml"/><Relationship Id="rId2" Type="http://schemas.openxmlformats.org/officeDocument/2006/relationships/chart" Target="../charts/chart52.xml"/><Relationship Id="rId16" Type="http://schemas.openxmlformats.org/officeDocument/2006/relationships/chart" Target="../charts/chart66.xml"/><Relationship Id="rId20" Type="http://schemas.openxmlformats.org/officeDocument/2006/relationships/chart" Target="../charts/chart70.xml"/><Relationship Id="rId29" Type="http://schemas.openxmlformats.org/officeDocument/2006/relationships/chart" Target="../charts/chart79.xml"/><Relationship Id="rId1" Type="http://schemas.openxmlformats.org/officeDocument/2006/relationships/chart" Target="../charts/chart51.xml"/><Relationship Id="rId6" Type="http://schemas.openxmlformats.org/officeDocument/2006/relationships/chart" Target="../charts/chart56.xml"/><Relationship Id="rId11" Type="http://schemas.openxmlformats.org/officeDocument/2006/relationships/chart" Target="../charts/chart61.xml"/><Relationship Id="rId24" Type="http://schemas.openxmlformats.org/officeDocument/2006/relationships/chart" Target="../charts/chart74.xml"/><Relationship Id="rId5" Type="http://schemas.openxmlformats.org/officeDocument/2006/relationships/chart" Target="../charts/chart55.xml"/><Relationship Id="rId15" Type="http://schemas.openxmlformats.org/officeDocument/2006/relationships/chart" Target="../charts/chart65.xml"/><Relationship Id="rId23" Type="http://schemas.openxmlformats.org/officeDocument/2006/relationships/chart" Target="../charts/chart73.xml"/><Relationship Id="rId28" Type="http://schemas.openxmlformats.org/officeDocument/2006/relationships/chart" Target="../charts/chart78.xml"/><Relationship Id="rId10" Type="http://schemas.openxmlformats.org/officeDocument/2006/relationships/chart" Target="../charts/chart60.xml"/><Relationship Id="rId19" Type="http://schemas.openxmlformats.org/officeDocument/2006/relationships/chart" Target="../charts/chart69.xml"/><Relationship Id="rId4" Type="http://schemas.openxmlformats.org/officeDocument/2006/relationships/chart" Target="../charts/chart54.xml"/><Relationship Id="rId9" Type="http://schemas.openxmlformats.org/officeDocument/2006/relationships/chart" Target="../charts/chart59.xml"/><Relationship Id="rId14" Type="http://schemas.openxmlformats.org/officeDocument/2006/relationships/chart" Target="../charts/chart64.xml"/><Relationship Id="rId22" Type="http://schemas.openxmlformats.org/officeDocument/2006/relationships/chart" Target="../charts/chart72.xml"/><Relationship Id="rId27" Type="http://schemas.openxmlformats.org/officeDocument/2006/relationships/chart" Target="../charts/chart77.xml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7.xml"/><Relationship Id="rId13" Type="http://schemas.openxmlformats.org/officeDocument/2006/relationships/chart" Target="../charts/chart92.xml"/><Relationship Id="rId18" Type="http://schemas.openxmlformats.org/officeDocument/2006/relationships/chart" Target="../charts/chart97.xml"/><Relationship Id="rId3" Type="http://schemas.openxmlformats.org/officeDocument/2006/relationships/chart" Target="../charts/chart82.xml"/><Relationship Id="rId21" Type="http://schemas.openxmlformats.org/officeDocument/2006/relationships/chart" Target="../charts/chart100.xml"/><Relationship Id="rId7" Type="http://schemas.openxmlformats.org/officeDocument/2006/relationships/chart" Target="../charts/chart86.xml"/><Relationship Id="rId12" Type="http://schemas.openxmlformats.org/officeDocument/2006/relationships/chart" Target="../charts/chart91.xml"/><Relationship Id="rId17" Type="http://schemas.openxmlformats.org/officeDocument/2006/relationships/chart" Target="../charts/chart96.xml"/><Relationship Id="rId25" Type="http://schemas.openxmlformats.org/officeDocument/2006/relationships/chart" Target="../charts/chart104.xml"/><Relationship Id="rId2" Type="http://schemas.openxmlformats.org/officeDocument/2006/relationships/chart" Target="../charts/chart81.xml"/><Relationship Id="rId16" Type="http://schemas.openxmlformats.org/officeDocument/2006/relationships/chart" Target="../charts/chart95.xml"/><Relationship Id="rId20" Type="http://schemas.openxmlformats.org/officeDocument/2006/relationships/chart" Target="../charts/chart99.xml"/><Relationship Id="rId1" Type="http://schemas.openxmlformats.org/officeDocument/2006/relationships/chart" Target="../charts/chart80.xml"/><Relationship Id="rId6" Type="http://schemas.openxmlformats.org/officeDocument/2006/relationships/chart" Target="../charts/chart85.xml"/><Relationship Id="rId11" Type="http://schemas.openxmlformats.org/officeDocument/2006/relationships/chart" Target="../charts/chart90.xml"/><Relationship Id="rId24" Type="http://schemas.openxmlformats.org/officeDocument/2006/relationships/chart" Target="../charts/chart103.xml"/><Relationship Id="rId5" Type="http://schemas.openxmlformats.org/officeDocument/2006/relationships/chart" Target="../charts/chart84.xml"/><Relationship Id="rId15" Type="http://schemas.openxmlformats.org/officeDocument/2006/relationships/chart" Target="../charts/chart94.xml"/><Relationship Id="rId23" Type="http://schemas.openxmlformats.org/officeDocument/2006/relationships/chart" Target="../charts/chart102.xml"/><Relationship Id="rId10" Type="http://schemas.openxmlformats.org/officeDocument/2006/relationships/chart" Target="../charts/chart89.xml"/><Relationship Id="rId19" Type="http://schemas.openxmlformats.org/officeDocument/2006/relationships/chart" Target="../charts/chart98.xml"/><Relationship Id="rId4" Type="http://schemas.openxmlformats.org/officeDocument/2006/relationships/chart" Target="../charts/chart83.xml"/><Relationship Id="rId9" Type="http://schemas.openxmlformats.org/officeDocument/2006/relationships/chart" Target="../charts/chart88.xml"/><Relationship Id="rId14" Type="http://schemas.openxmlformats.org/officeDocument/2006/relationships/chart" Target="../charts/chart93.xml"/><Relationship Id="rId22" Type="http://schemas.openxmlformats.org/officeDocument/2006/relationships/chart" Target="../charts/chart10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293078</xdr:colOff>
      <xdr:row>28</xdr:row>
      <xdr:rowOff>83737</xdr:rowOff>
    </xdr:from>
    <xdr:to>
      <xdr:col>27</xdr:col>
      <xdr:colOff>212047</xdr:colOff>
      <xdr:row>43</xdr:row>
      <xdr:rowOff>111649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64DE86-22CF-45E7-96D9-D5431E3EB6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111730</xdr:colOff>
      <xdr:row>12</xdr:row>
      <xdr:rowOff>161100</xdr:rowOff>
    </xdr:from>
    <xdr:to>
      <xdr:col>29</xdr:col>
      <xdr:colOff>245706</xdr:colOff>
      <xdr:row>26</xdr:row>
      <xdr:rowOff>118839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B9A936-95D7-4B37-97F8-1530F0BC1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29</xdr:col>
      <xdr:colOff>0</xdr:colOff>
      <xdr:row>35</xdr:row>
      <xdr:rowOff>0</xdr:rowOff>
    </xdr:from>
    <xdr:to>
      <xdr:col>35</xdr:col>
      <xdr:colOff>630698</xdr:colOff>
      <xdr:row>50</xdr:row>
      <xdr:rowOff>95168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50A5E7-A2D5-4E86-8FF4-8780FF0FA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236043" y="6651171"/>
          <a:ext cx="4549555" cy="2871026"/>
        </a:xfrm>
        <a:prstGeom prst="rect">
          <a:avLst/>
        </a:prstGeom>
      </xdr:spPr>
    </xdr:pic>
    <xdr:clientData/>
  </xdr:twoCellAnchor>
  <xdr:twoCellAnchor editAs="oneCell">
    <xdr:from>
      <xdr:col>25</xdr:col>
      <xdr:colOff>155510</xdr:colOff>
      <xdr:row>53</xdr:row>
      <xdr:rowOff>15551</xdr:rowOff>
    </xdr:from>
    <xdr:to>
      <xdr:col>32</xdr:col>
      <xdr:colOff>133061</xdr:colOff>
      <xdr:row>68</xdr:row>
      <xdr:rowOff>110719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2550999-4325-4108-8476-CDDFE5CC6F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78981" y="9997751"/>
          <a:ext cx="4549551" cy="2871025"/>
        </a:xfrm>
        <a:prstGeom prst="rect">
          <a:avLst/>
        </a:prstGeom>
      </xdr:spPr>
    </xdr:pic>
    <xdr:clientData/>
  </xdr:twoCellAnchor>
  <xdr:twoCellAnchor>
    <xdr:from>
      <xdr:col>29</xdr:col>
      <xdr:colOff>427652</xdr:colOff>
      <xdr:row>13</xdr:row>
      <xdr:rowOff>77755</xdr:rowOff>
    </xdr:from>
    <xdr:to>
      <xdr:col>36</xdr:col>
      <xdr:colOff>426805</xdr:colOff>
      <xdr:row>27</xdr:row>
      <xdr:rowOff>32254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6A6A904-53BF-4FAF-8744-63708D75B5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368389</xdr:colOff>
      <xdr:row>26</xdr:row>
      <xdr:rowOff>87474</xdr:rowOff>
    </xdr:from>
    <xdr:to>
      <xdr:col>14</xdr:col>
      <xdr:colOff>281862</xdr:colOff>
      <xdr:row>38</xdr:row>
      <xdr:rowOff>36553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B4042E2-D26D-43F6-91DE-A3CD4C128B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264365</xdr:colOff>
      <xdr:row>47</xdr:row>
      <xdr:rowOff>101081</xdr:rowOff>
    </xdr:from>
    <xdr:to>
      <xdr:col>32</xdr:col>
      <xdr:colOff>279321</xdr:colOff>
      <xdr:row>62</xdr:row>
      <xdr:rowOff>122855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324231D-979D-4635-8E31-9C021577B8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69</xdr:row>
      <xdr:rowOff>29935</xdr:rowOff>
    </xdr:from>
    <xdr:to>
      <xdr:col>9</xdr:col>
      <xdr:colOff>279919</xdr:colOff>
      <xdr:row>83</xdr:row>
      <xdr:rowOff>158619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873A68B-5777-4CE1-A4DE-E3CD1A2ED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71175</xdr:colOff>
      <xdr:row>76</xdr:row>
      <xdr:rowOff>18420</xdr:rowOff>
    </xdr:from>
    <xdr:to>
      <xdr:col>29</xdr:col>
      <xdr:colOff>205153</xdr:colOff>
      <xdr:row>90</xdr:row>
      <xdr:rowOff>182543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C0A2EA47-80A3-42C9-8F1D-391CF35AD8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157842</xdr:colOff>
      <xdr:row>65</xdr:row>
      <xdr:rowOff>174171</xdr:rowOff>
    </xdr:from>
    <xdr:to>
      <xdr:col>33</xdr:col>
      <xdr:colOff>157842</xdr:colOff>
      <xdr:row>80</xdr:row>
      <xdr:rowOff>141515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04AA2E-9731-459E-A5B3-FB9F32B3EA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37</xdr:col>
      <xdr:colOff>0</xdr:colOff>
      <xdr:row>68</xdr:row>
      <xdr:rowOff>0</xdr:rowOff>
    </xdr:from>
    <xdr:to>
      <xdr:col>44</xdr:col>
      <xdr:colOff>0</xdr:colOff>
      <xdr:row>82</xdr:row>
      <xdr:rowOff>157212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D1175E-9549-4EE3-847A-60AA5D92CC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48</xdr:col>
      <xdr:colOff>0</xdr:colOff>
      <xdr:row>67</xdr:row>
      <xdr:rowOff>0</xdr:rowOff>
    </xdr:from>
    <xdr:to>
      <xdr:col>55</xdr:col>
      <xdr:colOff>0</xdr:colOff>
      <xdr:row>81</xdr:row>
      <xdr:rowOff>157211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20C5C8-9C73-432E-8CA1-461E6BD147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26</xdr:col>
      <xdr:colOff>524030</xdr:colOff>
      <xdr:row>82</xdr:row>
      <xdr:rowOff>65058</xdr:rowOff>
    </xdr:from>
    <xdr:to>
      <xdr:col>33</xdr:col>
      <xdr:colOff>488588</xdr:colOff>
      <xdr:row>96</xdr:row>
      <xdr:rowOff>150118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6413305-5152-4D0B-B9E2-B5B0B04EA6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164552</xdr:colOff>
      <xdr:row>84</xdr:row>
      <xdr:rowOff>25316</xdr:rowOff>
    </xdr:from>
    <xdr:to>
      <xdr:col>44</xdr:col>
      <xdr:colOff>129110</xdr:colOff>
      <xdr:row>98</xdr:row>
      <xdr:rowOff>110377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A236909-0CB0-4828-A54E-E12DD1D821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48</xdr:col>
      <xdr:colOff>0</xdr:colOff>
      <xdr:row>83</xdr:row>
      <xdr:rowOff>0</xdr:rowOff>
    </xdr:from>
    <xdr:to>
      <xdr:col>54</xdr:col>
      <xdr:colOff>622765</xdr:colOff>
      <xdr:row>97</xdr:row>
      <xdr:rowOff>85061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B029B5C-42DA-4CD0-9740-E22C69EEED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54</xdr:col>
      <xdr:colOff>499753</xdr:colOff>
      <xdr:row>46</xdr:row>
      <xdr:rowOff>43542</xdr:rowOff>
    </xdr:from>
    <xdr:to>
      <xdr:col>61</xdr:col>
      <xdr:colOff>291935</xdr:colOff>
      <xdr:row>58</xdr:row>
      <xdr:rowOff>55417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A24AF0B-70F6-4C5C-87AF-6A824DAE4C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60</xdr:col>
      <xdr:colOff>841170</xdr:colOff>
      <xdr:row>64</xdr:row>
      <xdr:rowOff>148439</xdr:rowOff>
    </xdr:from>
    <xdr:to>
      <xdr:col>67</xdr:col>
      <xdr:colOff>168233</xdr:colOff>
      <xdr:row>79</xdr:row>
      <xdr:rowOff>71250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52423A3-E912-455B-9ABC-DE921F3225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0.11517</cdr:x>
      <cdr:y>0.28018</cdr:y>
    </cdr:from>
    <cdr:to>
      <cdr:x>0.51384</cdr:x>
      <cdr:y>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37D690A-6EEA-E117-4E8F-BF93136C5D72}"/>
            </a:ext>
          </a:extLst>
        </cdr:cNvPr>
        <cdr:cNvSpPr txBox="1"/>
      </cdr:nvSpPr>
      <cdr:spPr>
        <a:xfrm xmlns:a="http://schemas.openxmlformats.org/drawingml/2006/main">
          <a:off x="526567" y="768581"/>
          <a:ext cx="1822724" cy="1974619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1">
            <a:alpha val="21000"/>
          </a:schemeClr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kern="1200"/>
            <a:t>SP</a:t>
          </a:r>
          <a:endParaRPr lang="en-001" sz="1600" kern="1200"/>
        </a:p>
      </cdr:txBody>
    </cdr:sp>
  </cdr:relSizeAnchor>
  <cdr:relSizeAnchor xmlns:cdr="http://schemas.openxmlformats.org/drawingml/2006/chartDrawing">
    <cdr:from>
      <cdr:x>0.52329</cdr:x>
      <cdr:y>0.26563</cdr:y>
    </cdr:from>
    <cdr:to>
      <cdr:x>0.98173</cdr:x>
      <cdr:y>1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6CA72C9B-0044-2569-C503-B87444C12889}"/>
            </a:ext>
          </a:extLst>
        </cdr:cNvPr>
        <cdr:cNvSpPr txBox="1"/>
      </cdr:nvSpPr>
      <cdr:spPr>
        <a:xfrm xmlns:a="http://schemas.openxmlformats.org/drawingml/2006/main">
          <a:off x="2392495" y="728670"/>
          <a:ext cx="2095966" cy="2014530"/>
        </a:xfrm>
        <a:prstGeom xmlns:a="http://schemas.openxmlformats.org/drawingml/2006/main" prst="rect">
          <a:avLst/>
        </a:prstGeom>
        <a:solidFill xmlns:a="http://schemas.openxmlformats.org/drawingml/2006/main">
          <a:srgbClr val="FFC000">
            <a:alpha val="21000"/>
          </a:srgbClr>
        </a:solidFill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600" kern="1200"/>
            <a:t>      MP</a:t>
          </a:r>
          <a:endParaRPr lang="en-001" sz="1600" kern="1200"/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0.09413</cdr:x>
      <cdr:y>0.25248</cdr:y>
    </cdr:from>
    <cdr:to>
      <cdr:x>0.52326</cdr:x>
      <cdr:y>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37D690A-6EEA-E117-4E8F-BF93136C5D72}"/>
            </a:ext>
          </a:extLst>
        </cdr:cNvPr>
        <cdr:cNvSpPr txBox="1"/>
      </cdr:nvSpPr>
      <cdr:spPr>
        <a:xfrm xmlns:a="http://schemas.openxmlformats.org/drawingml/2006/main">
          <a:off x="430365" y="692616"/>
          <a:ext cx="1961960" cy="2050584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1">
            <a:alpha val="21000"/>
          </a:schemeClr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kern="1200"/>
            <a:t>SP</a:t>
          </a:r>
          <a:endParaRPr lang="en-001" sz="1600" kern="1200"/>
        </a:p>
      </cdr:txBody>
    </cdr:sp>
  </cdr:relSizeAnchor>
  <cdr:relSizeAnchor xmlns:cdr="http://schemas.openxmlformats.org/drawingml/2006/chartDrawing">
    <cdr:from>
      <cdr:x>0.52602</cdr:x>
      <cdr:y>0.238</cdr:y>
    </cdr:from>
    <cdr:to>
      <cdr:x>0.98726</cdr:x>
      <cdr:y>1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6CA72C9B-0044-2569-C503-B87444C12889}"/>
            </a:ext>
          </a:extLst>
        </cdr:cNvPr>
        <cdr:cNvSpPr txBox="1"/>
      </cdr:nvSpPr>
      <cdr:spPr>
        <a:xfrm xmlns:a="http://schemas.openxmlformats.org/drawingml/2006/main">
          <a:off x="2404983" y="652895"/>
          <a:ext cx="2108775" cy="2090305"/>
        </a:xfrm>
        <a:prstGeom xmlns:a="http://schemas.openxmlformats.org/drawingml/2006/main" prst="rect">
          <a:avLst/>
        </a:prstGeom>
        <a:solidFill xmlns:a="http://schemas.openxmlformats.org/drawingml/2006/main">
          <a:srgbClr val="FFC000">
            <a:alpha val="21000"/>
          </a:srgbClr>
        </a:solidFill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600" kern="1200"/>
            <a:t>      MP</a:t>
          </a:r>
          <a:endParaRPr lang="en-001" sz="1600" kern="1200"/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0.09966</cdr:x>
      <cdr:y>0.24455</cdr:y>
    </cdr:from>
    <cdr:to>
      <cdr:x>0.52879</cdr:x>
      <cdr:y>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37D690A-6EEA-E117-4E8F-BF93136C5D72}"/>
            </a:ext>
          </a:extLst>
        </cdr:cNvPr>
        <cdr:cNvSpPr txBox="1"/>
      </cdr:nvSpPr>
      <cdr:spPr>
        <a:xfrm xmlns:a="http://schemas.openxmlformats.org/drawingml/2006/main">
          <a:off x="455664" y="670863"/>
          <a:ext cx="1961983" cy="2072337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1">
            <a:alpha val="21000"/>
          </a:schemeClr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kern="1200"/>
            <a:t>SP</a:t>
          </a:r>
          <a:endParaRPr lang="en-001" sz="1600" kern="1200"/>
        </a:p>
      </cdr:txBody>
    </cdr:sp>
  </cdr:relSizeAnchor>
  <cdr:relSizeAnchor xmlns:cdr="http://schemas.openxmlformats.org/drawingml/2006/chartDrawing">
    <cdr:from>
      <cdr:x>0.52326</cdr:x>
      <cdr:y>0.23801</cdr:y>
    </cdr:from>
    <cdr:to>
      <cdr:x>0.98449</cdr:x>
      <cdr:y>1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6CA72C9B-0044-2569-C503-B87444C12889}"/>
            </a:ext>
          </a:extLst>
        </cdr:cNvPr>
        <cdr:cNvSpPr txBox="1"/>
      </cdr:nvSpPr>
      <cdr:spPr>
        <a:xfrm xmlns:a="http://schemas.openxmlformats.org/drawingml/2006/main">
          <a:off x="2392337" y="652909"/>
          <a:ext cx="2108744" cy="2090291"/>
        </a:xfrm>
        <a:prstGeom xmlns:a="http://schemas.openxmlformats.org/drawingml/2006/main" prst="rect">
          <a:avLst/>
        </a:prstGeom>
        <a:solidFill xmlns:a="http://schemas.openxmlformats.org/drawingml/2006/main">
          <a:srgbClr val="FFC000">
            <a:alpha val="21000"/>
          </a:srgbClr>
        </a:solidFill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600" kern="1200"/>
            <a:t>      MP</a:t>
          </a:r>
          <a:endParaRPr lang="en-001" sz="1600" kern="1200"/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533399</xdr:colOff>
      <xdr:row>50</xdr:row>
      <xdr:rowOff>70756</xdr:rowOff>
    </xdr:from>
    <xdr:to>
      <xdr:col>36</xdr:col>
      <xdr:colOff>212270</xdr:colOff>
      <xdr:row>65</xdr:row>
      <xdr:rowOff>92527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DE2481-4F3A-4DC5-A944-E7EEC255A0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510637</xdr:colOff>
      <xdr:row>45</xdr:row>
      <xdr:rowOff>125678</xdr:rowOff>
    </xdr:from>
    <xdr:to>
      <xdr:col>29</xdr:col>
      <xdr:colOff>450768</xdr:colOff>
      <xdr:row>55</xdr:row>
      <xdr:rowOff>20451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FA24BB-F421-49C1-BCE2-EB363582BC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123701</xdr:colOff>
      <xdr:row>109</xdr:row>
      <xdr:rowOff>17812</xdr:rowOff>
    </xdr:from>
    <xdr:to>
      <xdr:col>17</xdr:col>
      <xdr:colOff>255237</xdr:colOff>
      <xdr:row>118</xdr:row>
      <xdr:rowOff>122221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CF847F9B-1587-4798-A5C9-643578590BB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87587" y="20189041"/>
              <a:ext cx="2700564" cy="202029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17</xdr:col>
      <xdr:colOff>19710</xdr:colOff>
      <xdr:row>143</xdr:row>
      <xdr:rowOff>68619</xdr:rowOff>
    </xdr:from>
    <xdr:to>
      <xdr:col>25</xdr:col>
      <xdr:colOff>329456</xdr:colOff>
      <xdr:row>158</xdr:row>
      <xdr:rowOff>39590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CA231A6-1DEC-4309-9BEA-131EB37BE3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183079</xdr:colOff>
      <xdr:row>108</xdr:row>
      <xdr:rowOff>173182</xdr:rowOff>
    </xdr:from>
    <xdr:to>
      <xdr:col>26</xdr:col>
      <xdr:colOff>376053</xdr:colOff>
      <xdr:row>122</xdr:row>
      <xdr:rowOff>112486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3445B31-95D1-4704-A911-89DF24A4A2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0.62328</cdr:x>
      <cdr:y>0.13546</cdr:y>
    </cdr:from>
    <cdr:to>
      <cdr:x>0.95233</cdr:x>
      <cdr:y>0.88408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7B228E9-AA57-36E0-C5B6-7CAF6B66FF8A}"/>
            </a:ext>
          </a:extLst>
        </cdr:cNvPr>
        <cdr:cNvSpPr txBox="1"/>
      </cdr:nvSpPr>
      <cdr:spPr>
        <a:xfrm xmlns:a="http://schemas.openxmlformats.org/drawingml/2006/main">
          <a:off x="2853878" y="371103"/>
          <a:ext cx="1506647" cy="2050934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20000"/>
            <a:lumOff val="80000"/>
            <a:alpha val="24000"/>
          </a:schemeClr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  <a:p xmlns:a="http://schemas.openxmlformats.org/drawingml/2006/main">
          <a:r>
            <a:rPr lang="en-US" sz="1100" kern="1200"/>
            <a:t>Prompts in WEB</a:t>
          </a:r>
          <a:endParaRPr lang="en-001" sz="1100" kern="1200"/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1041935</xdr:colOff>
      <xdr:row>39</xdr:row>
      <xdr:rowOff>114481</xdr:rowOff>
    </xdr:from>
    <xdr:to>
      <xdr:col>27</xdr:col>
      <xdr:colOff>200528</xdr:colOff>
      <xdr:row>48</xdr:row>
      <xdr:rowOff>179043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DAC57A-07E0-4B8B-AAB9-9C6C7F6CCD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291306</xdr:colOff>
      <xdr:row>36</xdr:row>
      <xdr:rowOff>73893</xdr:rowOff>
    </xdr:from>
    <xdr:to>
      <xdr:col>18</xdr:col>
      <xdr:colOff>573320</xdr:colOff>
      <xdr:row>46</xdr:row>
      <xdr:rowOff>113425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0A0F42-37C9-4843-9221-4BEF58AF80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250658</xdr:colOff>
      <xdr:row>28</xdr:row>
      <xdr:rowOff>71615</xdr:rowOff>
    </xdr:from>
    <xdr:to>
      <xdr:col>25</xdr:col>
      <xdr:colOff>353356</xdr:colOff>
      <xdr:row>39</xdr:row>
      <xdr:rowOff>64459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9F16961C-5499-40B6-B36D-2216CFD3DD3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056715" y="6428872"/>
              <a:ext cx="1408984" cy="202847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19</xdr:col>
      <xdr:colOff>349034</xdr:colOff>
      <xdr:row>77</xdr:row>
      <xdr:rowOff>105747</xdr:rowOff>
    </xdr:from>
    <xdr:to>
      <xdr:col>24</xdr:col>
      <xdr:colOff>480354</xdr:colOff>
      <xdr:row>92</xdr:row>
      <xdr:rowOff>127518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AFAEC5F-7357-4150-805C-A2AD185E6E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362857</xdr:colOff>
      <xdr:row>109</xdr:row>
      <xdr:rowOff>86394</xdr:rowOff>
    </xdr:from>
    <xdr:to>
      <xdr:col>26</xdr:col>
      <xdr:colOff>399142</xdr:colOff>
      <xdr:row>124</xdr:row>
      <xdr:rowOff>108166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B82E4AC-DD5E-484C-8A5D-E73AE603E4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651413</xdr:colOff>
      <xdr:row>52</xdr:row>
      <xdr:rowOff>71189</xdr:rowOff>
    </xdr:from>
    <xdr:to>
      <xdr:col>13</xdr:col>
      <xdr:colOff>627223</xdr:colOff>
      <xdr:row>65</xdr:row>
      <xdr:rowOff>84320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52D8DEF-6224-4B8C-B219-BB24B8F953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22</xdr:col>
      <xdr:colOff>424089</xdr:colOff>
      <xdr:row>132</xdr:row>
      <xdr:rowOff>121406</xdr:rowOff>
    </xdr:from>
    <xdr:to>
      <xdr:col>29</xdr:col>
      <xdr:colOff>346982</xdr:colOff>
      <xdr:row>147</xdr:row>
      <xdr:rowOff>143176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725731C-2FCD-47F1-898F-6D46DD0160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174624</xdr:colOff>
      <xdr:row>136</xdr:row>
      <xdr:rowOff>174323</xdr:rowOff>
    </xdr:from>
    <xdr:to>
      <xdr:col>20</xdr:col>
      <xdr:colOff>195791</xdr:colOff>
      <xdr:row>152</xdr:row>
      <xdr:rowOff>14666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9F29DF2-836C-4786-84EC-A363BFD433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28</xdr:col>
      <xdr:colOff>114543</xdr:colOff>
      <xdr:row>97</xdr:row>
      <xdr:rowOff>9422</xdr:rowOff>
    </xdr:from>
    <xdr:to>
      <xdr:col>35</xdr:col>
      <xdr:colOff>137289</xdr:colOff>
      <xdr:row>111</xdr:row>
      <xdr:rowOff>136801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7DBE938-C722-4559-8A28-CE8EC7428B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113</xdr:row>
      <xdr:rowOff>0</xdr:rowOff>
    </xdr:from>
    <xdr:to>
      <xdr:col>35</xdr:col>
      <xdr:colOff>22746</xdr:colOff>
      <xdr:row>127</xdr:row>
      <xdr:rowOff>127379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9FF0FAD1-2165-4922-9306-7BBCC9267C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21</xdr:col>
      <xdr:colOff>0</xdr:colOff>
      <xdr:row>126</xdr:row>
      <xdr:rowOff>0</xdr:rowOff>
    </xdr:from>
    <xdr:to>
      <xdr:col>26</xdr:col>
      <xdr:colOff>36285</xdr:colOff>
      <xdr:row>141</xdr:row>
      <xdr:rowOff>21772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FD69D054-60B4-412D-9D8A-D2727D3793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470805</xdr:colOff>
      <xdr:row>100</xdr:row>
      <xdr:rowOff>59876</xdr:rowOff>
    </xdr:from>
    <xdr:to>
      <xdr:col>6</xdr:col>
      <xdr:colOff>557891</xdr:colOff>
      <xdr:row>115</xdr:row>
      <xdr:rowOff>27219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26B2C3-2B10-42B9-AE31-758C6E5D48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228599</xdr:colOff>
      <xdr:row>102</xdr:row>
      <xdr:rowOff>141518</xdr:rowOff>
    </xdr:from>
    <xdr:to>
      <xdr:col>23</xdr:col>
      <xdr:colOff>228599</xdr:colOff>
      <xdr:row>117</xdr:row>
      <xdr:rowOff>108861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D88C93-7D97-47CF-B2D8-F4DAE7ED66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28836</xdr:colOff>
      <xdr:row>124</xdr:row>
      <xdr:rowOff>169332</xdr:rowOff>
    </xdr:from>
    <xdr:to>
      <xdr:col>10</xdr:col>
      <xdr:colOff>631592</xdr:colOff>
      <xdr:row>135</xdr:row>
      <xdr:rowOff>186710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A5DB0E-9E42-4830-B0E9-1C6F69D8B5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394608</xdr:colOff>
      <xdr:row>134</xdr:row>
      <xdr:rowOff>174172</xdr:rowOff>
    </xdr:from>
    <xdr:to>
      <xdr:col>14</xdr:col>
      <xdr:colOff>394608</xdr:colOff>
      <xdr:row>153</xdr:row>
      <xdr:rowOff>108864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9F400A-9533-4E83-B281-C72ED8859B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342899</xdr:colOff>
      <xdr:row>161</xdr:row>
      <xdr:rowOff>136072</xdr:rowOff>
    </xdr:from>
    <xdr:to>
      <xdr:col>20</xdr:col>
      <xdr:colOff>323849</xdr:colOff>
      <xdr:row>172</xdr:row>
      <xdr:rowOff>174178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2E89D38-19EF-4460-8AAD-C3DA1F3FA2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266698</xdr:colOff>
      <xdr:row>173</xdr:row>
      <xdr:rowOff>174171</xdr:rowOff>
    </xdr:from>
    <xdr:to>
      <xdr:col>20</xdr:col>
      <xdr:colOff>476247</xdr:colOff>
      <xdr:row>183</xdr:row>
      <xdr:rowOff>179620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1D60E0C-7F6F-4CC0-B847-0131654584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353786</xdr:colOff>
      <xdr:row>184</xdr:row>
      <xdr:rowOff>125185</xdr:rowOff>
    </xdr:from>
    <xdr:to>
      <xdr:col>12</xdr:col>
      <xdr:colOff>214992</xdr:colOff>
      <xdr:row>194</xdr:row>
      <xdr:rowOff>114304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4525590-5F2F-4DC7-9065-88DE30F70F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162</xdr:row>
      <xdr:rowOff>0</xdr:rowOff>
    </xdr:from>
    <xdr:to>
      <xdr:col>26</xdr:col>
      <xdr:colOff>634093</xdr:colOff>
      <xdr:row>173</xdr:row>
      <xdr:rowOff>38105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82B164F-FF33-4C5C-9E15-87E4D89180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152064</xdr:colOff>
      <xdr:row>1159</xdr:row>
      <xdr:rowOff>80993</xdr:rowOff>
    </xdr:from>
    <xdr:to>
      <xdr:col>21</xdr:col>
      <xdr:colOff>152065</xdr:colOff>
      <xdr:row>1174</xdr:row>
      <xdr:rowOff>48487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D2ED74-4C8A-4A07-B8D0-B2DB82AE91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99557</xdr:colOff>
      <xdr:row>1175</xdr:row>
      <xdr:rowOff>108254</xdr:rowOff>
    </xdr:from>
    <xdr:to>
      <xdr:col>21</xdr:col>
      <xdr:colOff>114498</xdr:colOff>
      <xdr:row>1190</xdr:row>
      <xdr:rowOff>49984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1AB115-EEF1-4288-93FE-9DB45E8FEE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421554</xdr:colOff>
      <xdr:row>1192</xdr:row>
      <xdr:rowOff>5334</xdr:rowOff>
    </xdr:from>
    <xdr:to>
      <xdr:col>10</xdr:col>
      <xdr:colOff>551755</xdr:colOff>
      <xdr:row>1201</xdr:row>
      <xdr:rowOff>144507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6C9E8D-42DD-46BA-9C3F-D865527107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256011</xdr:colOff>
      <xdr:row>1164</xdr:row>
      <xdr:rowOff>105098</xdr:rowOff>
    </xdr:from>
    <xdr:to>
      <xdr:col>28</xdr:col>
      <xdr:colOff>227256</xdr:colOff>
      <xdr:row>1179</xdr:row>
      <xdr:rowOff>61024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8385DA4-1A5E-4F55-BFB6-0F15C393AC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336177</xdr:colOff>
      <xdr:row>1167</xdr:row>
      <xdr:rowOff>2</xdr:rowOff>
    </xdr:from>
    <xdr:to>
      <xdr:col>36</xdr:col>
      <xdr:colOff>307422</xdr:colOff>
      <xdr:row>1181</xdr:row>
      <xdr:rowOff>148031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1658844-D905-412F-A7B1-1482F5BA53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470805</xdr:colOff>
      <xdr:row>100</xdr:row>
      <xdr:rowOff>59876</xdr:rowOff>
    </xdr:from>
    <xdr:to>
      <xdr:col>6</xdr:col>
      <xdr:colOff>557891</xdr:colOff>
      <xdr:row>115</xdr:row>
      <xdr:rowOff>27219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BB3E87-E5FF-4CA6-BAAE-1591731A58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228599</xdr:colOff>
      <xdr:row>102</xdr:row>
      <xdr:rowOff>141518</xdr:rowOff>
    </xdr:from>
    <xdr:to>
      <xdr:col>23</xdr:col>
      <xdr:colOff>228599</xdr:colOff>
      <xdr:row>117</xdr:row>
      <xdr:rowOff>108861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F5A2A6-2EA3-4612-A6E5-B66576570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228407</xdr:colOff>
      <xdr:row>123</xdr:row>
      <xdr:rowOff>27215</xdr:rowOff>
    </xdr:from>
    <xdr:to>
      <xdr:col>16</xdr:col>
      <xdr:colOff>253999</xdr:colOff>
      <xdr:row>136</xdr:row>
      <xdr:rowOff>50640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8E8DA5F-3CE3-4170-9232-F708896276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394608</xdr:colOff>
      <xdr:row>134</xdr:row>
      <xdr:rowOff>174172</xdr:rowOff>
    </xdr:from>
    <xdr:to>
      <xdr:col>14</xdr:col>
      <xdr:colOff>394608</xdr:colOff>
      <xdr:row>153</xdr:row>
      <xdr:rowOff>108864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8E9F014-FFAD-4C02-A320-3A8B2333EC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342899</xdr:colOff>
      <xdr:row>161</xdr:row>
      <xdr:rowOff>136072</xdr:rowOff>
    </xdr:from>
    <xdr:to>
      <xdr:col>20</xdr:col>
      <xdr:colOff>323849</xdr:colOff>
      <xdr:row>172</xdr:row>
      <xdr:rowOff>174178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EFF5591-EEB6-4457-8D67-36613C4137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266698</xdr:colOff>
      <xdr:row>173</xdr:row>
      <xdr:rowOff>174171</xdr:rowOff>
    </xdr:from>
    <xdr:to>
      <xdr:col>20</xdr:col>
      <xdr:colOff>476247</xdr:colOff>
      <xdr:row>183</xdr:row>
      <xdr:rowOff>179620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415D99D-4C72-4E36-AF5C-A372A42C34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353786</xdr:colOff>
      <xdr:row>184</xdr:row>
      <xdr:rowOff>125185</xdr:rowOff>
    </xdr:from>
    <xdr:to>
      <xdr:col>12</xdr:col>
      <xdr:colOff>214992</xdr:colOff>
      <xdr:row>194</xdr:row>
      <xdr:rowOff>114304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6960DBF-96DF-4606-BE95-8B0CA8C8B0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162</xdr:row>
      <xdr:rowOff>0</xdr:rowOff>
    </xdr:from>
    <xdr:to>
      <xdr:col>26</xdr:col>
      <xdr:colOff>634093</xdr:colOff>
      <xdr:row>173</xdr:row>
      <xdr:rowOff>38105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61182FA-C24D-44EE-8BED-2172AF497A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316344</xdr:colOff>
      <xdr:row>318</xdr:row>
      <xdr:rowOff>33394</xdr:rowOff>
    </xdr:from>
    <xdr:to>
      <xdr:col>30</xdr:col>
      <xdr:colOff>316344</xdr:colOff>
      <xdr:row>333</xdr:row>
      <xdr:rowOff>738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A40107-4CDA-4894-A073-E4DF658B38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452293</xdr:colOff>
      <xdr:row>327</xdr:row>
      <xdr:rowOff>30663</xdr:rowOff>
    </xdr:from>
    <xdr:to>
      <xdr:col>30</xdr:col>
      <xdr:colOff>452294</xdr:colOff>
      <xdr:row>342</xdr:row>
      <xdr:rowOff>1702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39163B-56B4-42BB-A16C-CF834D31CF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549330</xdr:colOff>
      <xdr:row>345</xdr:row>
      <xdr:rowOff>21786</xdr:rowOff>
    </xdr:from>
    <xdr:to>
      <xdr:col>28</xdr:col>
      <xdr:colOff>509224</xdr:colOff>
      <xdr:row>359</xdr:row>
      <xdr:rowOff>176957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0E42583-2FCA-4AAE-956C-94812D4186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301503</xdr:colOff>
      <xdr:row>351</xdr:row>
      <xdr:rowOff>124649</xdr:rowOff>
    </xdr:from>
    <xdr:to>
      <xdr:col>22</xdr:col>
      <xdr:colOff>261397</xdr:colOff>
      <xdr:row>366</xdr:row>
      <xdr:rowOff>95383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F5DF624-14EE-4D58-A718-0632C0C939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36</xdr:col>
      <xdr:colOff>425885</xdr:colOff>
      <xdr:row>305</xdr:row>
      <xdr:rowOff>120505</xdr:rowOff>
    </xdr:from>
    <xdr:to>
      <xdr:col>43</xdr:col>
      <xdr:colOff>425885</xdr:colOff>
      <xdr:row>320</xdr:row>
      <xdr:rowOff>9903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53F23E1-CCCA-4496-9928-DEF70892CB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154042</xdr:colOff>
      <xdr:row>365</xdr:row>
      <xdr:rowOff>143709</xdr:rowOff>
    </xdr:from>
    <xdr:to>
      <xdr:col>21</xdr:col>
      <xdr:colOff>163448</xdr:colOff>
      <xdr:row>380</xdr:row>
      <xdr:rowOff>66975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1E12089-DE75-48F2-BCF3-757B623DF6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29</xdr:col>
      <xdr:colOff>548262</xdr:colOff>
      <xdr:row>358</xdr:row>
      <xdr:rowOff>22615</xdr:rowOff>
    </xdr:from>
    <xdr:to>
      <xdr:col>36</xdr:col>
      <xdr:colOff>557670</xdr:colOff>
      <xdr:row>372</xdr:row>
      <xdr:rowOff>119577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AE55E38-12A7-4D14-A5D1-946C2DD048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17008</xdr:colOff>
      <xdr:row>389</xdr:row>
      <xdr:rowOff>34016</xdr:rowOff>
    </xdr:from>
    <xdr:to>
      <xdr:col>21</xdr:col>
      <xdr:colOff>463209</xdr:colOff>
      <xdr:row>399</xdr:row>
      <xdr:rowOff>124276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60D2F77-D7AF-4707-BAB3-1AD95F880A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</xdr:col>
      <xdr:colOff>198437</xdr:colOff>
      <xdr:row>400</xdr:row>
      <xdr:rowOff>34016</xdr:rowOff>
    </xdr:from>
    <xdr:to>
      <xdr:col>21</xdr:col>
      <xdr:colOff>644638</xdr:colOff>
      <xdr:row>412</xdr:row>
      <xdr:rowOff>34016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EF0F7E6-21D1-4C06-8007-B782B49A72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17</xdr:col>
      <xdr:colOff>238125</xdr:colOff>
      <xdr:row>414</xdr:row>
      <xdr:rowOff>5670</xdr:rowOff>
    </xdr:from>
    <xdr:to>
      <xdr:col>22</xdr:col>
      <xdr:colOff>32318</xdr:colOff>
      <xdr:row>426</xdr:row>
      <xdr:rowOff>5670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7BD89FCF-E143-4422-AB69-C26B24E3AC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23</xdr:col>
      <xdr:colOff>84954</xdr:colOff>
      <xdr:row>403</xdr:row>
      <xdr:rowOff>170983</xdr:rowOff>
    </xdr:from>
    <xdr:to>
      <xdr:col>28</xdr:col>
      <xdr:colOff>572037</xdr:colOff>
      <xdr:row>414</xdr:row>
      <xdr:rowOff>87872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63A4FA82-6649-44F5-A8F4-F746606971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23</xdr:col>
      <xdr:colOff>123538</xdr:colOff>
      <xdr:row>415</xdr:row>
      <xdr:rowOff>44760</xdr:rowOff>
    </xdr:from>
    <xdr:to>
      <xdr:col>28</xdr:col>
      <xdr:colOff>610620</xdr:colOff>
      <xdr:row>425</xdr:row>
      <xdr:rowOff>133529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58582C34-4993-475D-AE2F-C103D5D2B1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23</xdr:col>
      <xdr:colOff>200526</xdr:colOff>
      <xdr:row>426</xdr:row>
      <xdr:rowOff>85939</xdr:rowOff>
    </xdr:from>
    <xdr:to>
      <xdr:col>29</xdr:col>
      <xdr:colOff>21874</xdr:colOff>
      <xdr:row>437</xdr:row>
      <xdr:rowOff>46697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86147D1E-152C-431A-AFA2-41DF943FA2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24</xdr:col>
      <xdr:colOff>179295</xdr:colOff>
      <xdr:row>440</xdr:row>
      <xdr:rowOff>68056</xdr:rowOff>
    </xdr:from>
    <xdr:to>
      <xdr:col>31</xdr:col>
      <xdr:colOff>79761</xdr:colOff>
      <xdr:row>455</xdr:row>
      <xdr:rowOff>121707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ADAA0B1F-F327-42E8-9B49-2CF7BEB6BC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</xdr:col>
      <xdr:colOff>161478</xdr:colOff>
      <xdr:row>466</xdr:row>
      <xdr:rowOff>31132</xdr:rowOff>
    </xdr:from>
    <xdr:to>
      <xdr:col>12</xdr:col>
      <xdr:colOff>340114</xdr:colOff>
      <xdr:row>482</xdr:row>
      <xdr:rowOff>191356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6D50A85-A21B-4562-AE66-610C23CF45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20</xdr:col>
      <xdr:colOff>342122</xdr:colOff>
      <xdr:row>363</xdr:row>
      <xdr:rowOff>163286</xdr:rowOff>
    </xdr:from>
    <xdr:to>
      <xdr:col>27</xdr:col>
      <xdr:colOff>351528</xdr:colOff>
      <xdr:row>378</xdr:row>
      <xdr:rowOff>86550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2BA19A28-4327-475B-B288-433B0B08BA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30</xdr:col>
      <xdr:colOff>0</xdr:colOff>
      <xdr:row>376</xdr:row>
      <xdr:rowOff>0</xdr:rowOff>
    </xdr:from>
    <xdr:to>
      <xdr:col>37</xdr:col>
      <xdr:colOff>9408</xdr:colOff>
      <xdr:row>390</xdr:row>
      <xdr:rowOff>96962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DE2886EF-BDBC-4EE3-999F-F853EA3E52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110749</xdr:colOff>
      <xdr:row>410</xdr:row>
      <xdr:rowOff>127140</xdr:rowOff>
    </xdr:from>
    <xdr:to>
      <xdr:col>3</xdr:col>
      <xdr:colOff>3385871</xdr:colOff>
      <xdr:row>424</xdr:row>
      <xdr:rowOff>161897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A02E49C1-AA71-424A-83A8-3CEC912823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159752</xdr:colOff>
      <xdr:row>395</xdr:row>
      <xdr:rowOff>173889</xdr:rowOff>
    </xdr:from>
    <xdr:to>
      <xdr:col>3</xdr:col>
      <xdr:colOff>3434874</xdr:colOff>
      <xdr:row>410</xdr:row>
      <xdr:rowOff>14967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B0067EB-BE8C-428B-B8ED-020234197E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575388</xdr:colOff>
      <xdr:row>418</xdr:row>
      <xdr:rowOff>69979</xdr:rowOff>
    </xdr:from>
    <xdr:to>
      <xdr:col>3</xdr:col>
      <xdr:colOff>3197367</xdr:colOff>
      <xdr:row>432</xdr:row>
      <xdr:rowOff>166940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EF84474D-689E-4762-A1C9-A57977A7CB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592830</xdr:colOff>
      <xdr:row>424</xdr:row>
      <xdr:rowOff>142690</xdr:rowOff>
    </xdr:from>
    <xdr:to>
      <xdr:col>3</xdr:col>
      <xdr:colOff>3214809</xdr:colOff>
      <xdr:row>439</xdr:row>
      <xdr:rowOff>53039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6B6C1CA3-6D90-4354-9C27-17587F3C87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</xdr:col>
      <xdr:colOff>108858</xdr:colOff>
      <xdr:row>431</xdr:row>
      <xdr:rowOff>132183</xdr:rowOff>
    </xdr:from>
    <xdr:to>
      <xdr:col>3</xdr:col>
      <xdr:colOff>3383980</xdr:colOff>
      <xdr:row>446</xdr:row>
      <xdr:rowOff>42532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4E2E73C0-7447-4FE5-A65C-FB0CD6A0B0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17442</xdr:colOff>
      <xdr:row>448</xdr:row>
      <xdr:rowOff>72710</xdr:rowOff>
    </xdr:from>
    <xdr:to>
      <xdr:col>3</xdr:col>
      <xdr:colOff>3292564</xdr:colOff>
      <xdr:row>462</xdr:row>
      <xdr:rowOff>169671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94125C31-CD72-44DF-8F05-D77FCDCDA7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0</xdr:col>
      <xdr:colOff>531510</xdr:colOff>
      <xdr:row>432</xdr:row>
      <xdr:rowOff>124074</xdr:rowOff>
    </xdr:from>
    <xdr:to>
      <xdr:col>3</xdr:col>
      <xdr:colOff>3138528</xdr:colOff>
      <xdr:row>447</xdr:row>
      <xdr:rowOff>71422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E1C93C2D-8841-4EF8-9A87-C2BD85A786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16</xdr:col>
      <xdr:colOff>48025</xdr:colOff>
      <xdr:row>428</xdr:row>
      <xdr:rowOff>160083</xdr:rowOff>
    </xdr:from>
    <xdr:to>
      <xdr:col>23</xdr:col>
      <xdr:colOff>48024</xdr:colOff>
      <xdr:row>443</xdr:row>
      <xdr:rowOff>98612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D1105609-7C46-415E-A53D-D861F8D19F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22</xdr:col>
      <xdr:colOff>255173</xdr:colOff>
      <xdr:row>303</xdr:row>
      <xdr:rowOff>4317</xdr:rowOff>
    </xdr:from>
    <xdr:to>
      <xdr:col>29</xdr:col>
      <xdr:colOff>288669</xdr:colOff>
      <xdr:row>317</xdr:row>
      <xdr:rowOff>109824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1CFB625D-8A4D-40AD-A631-1F7B5014FA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17</xdr:col>
      <xdr:colOff>0</xdr:colOff>
      <xdr:row>317</xdr:row>
      <xdr:rowOff>0</xdr:rowOff>
    </xdr:from>
    <xdr:to>
      <xdr:col>24</xdr:col>
      <xdr:colOff>33496</xdr:colOff>
      <xdr:row>331</xdr:row>
      <xdr:rowOff>105508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B9EC762F-0973-4A1E-B158-14C33674F6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23</xdr:col>
      <xdr:colOff>0</xdr:colOff>
      <xdr:row>459</xdr:row>
      <xdr:rowOff>0</xdr:rowOff>
    </xdr:from>
    <xdr:to>
      <xdr:col>30</xdr:col>
      <xdr:colOff>0</xdr:colOff>
      <xdr:row>473</xdr:row>
      <xdr:rowOff>130628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D1668075-6ABB-4F08-BD46-A46B1AF30B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16</xdr:col>
      <xdr:colOff>615522</xdr:colOff>
      <xdr:row>446</xdr:row>
      <xdr:rowOff>29136</xdr:rowOff>
    </xdr:from>
    <xdr:to>
      <xdr:col>23</xdr:col>
      <xdr:colOff>593110</xdr:colOff>
      <xdr:row>460</xdr:row>
      <xdr:rowOff>82924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48C96BB1-A017-46DA-A575-8CA822DF6D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</xdr:wsDr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0.11485</cdr:x>
      <cdr:y>0.66865</cdr:y>
    </cdr:from>
    <cdr:to>
      <cdr:x>0.51786</cdr:x>
      <cdr:y>0.89311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E2FA679C-AEAA-C419-526C-BAB8361F29D5}"/>
            </a:ext>
          </a:extLst>
        </cdr:cNvPr>
        <cdr:cNvSpPr/>
      </cdr:nvSpPr>
      <cdr:spPr>
        <a:xfrm xmlns:a="http://schemas.openxmlformats.org/drawingml/2006/main">
          <a:off x="525106" y="1834243"/>
          <a:ext cx="1842537" cy="615737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>
            <a:alpha val="1000"/>
          </a:schemeClr>
        </a:solidFill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kern="1200"/>
            <a:t>Bleu</a:t>
          </a:r>
          <a:endParaRPr lang="en-001" kern="1200"/>
        </a:p>
      </cdr:txBody>
    </cdr:sp>
  </cdr:relSizeAnchor>
  <cdr:relSizeAnchor xmlns:cdr="http://schemas.openxmlformats.org/drawingml/2006/chartDrawing">
    <cdr:from>
      <cdr:x>0.54167</cdr:x>
      <cdr:y>0.28779</cdr:y>
    </cdr:from>
    <cdr:to>
      <cdr:x>0.93963</cdr:x>
      <cdr:y>0.89257</cdr:y>
    </cdr:to>
    <cdr:sp macro="" textlink="">
      <cdr:nvSpPr>
        <cdr:cNvPr id="4" name="Rectangle 3">
          <a:extLst xmlns:a="http://schemas.openxmlformats.org/drawingml/2006/main">
            <a:ext uri="{FF2B5EF4-FFF2-40B4-BE49-F238E27FC236}">
              <a16:creationId xmlns:a16="http://schemas.microsoft.com/office/drawing/2014/main" id="{F9AEA696-41B4-B5B2-4F37-789D177702F9}"/>
            </a:ext>
          </a:extLst>
        </cdr:cNvPr>
        <cdr:cNvSpPr/>
      </cdr:nvSpPr>
      <cdr:spPr>
        <a:xfrm xmlns:a="http://schemas.openxmlformats.org/drawingml/2006/main">
          <a:off x="2476501" y="789474"/>
          <a:ext cx="1819469" cy="1659035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>
            <a:alpha val="1000"/>
          </a:schemeClr>
        </a:solidFill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kern="1200"/>
            <a:t>Rougel</a:t>
          </a:r>
          <a:endParaRPr lang="en-001" kern="1200"/>
        </a:p>
      </cdr:txBody>
    </cdr: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0.13</cdr:x>
      <cdr:y>0.66865</cdr:y>
    </cdr:from>
    <cdr:to>
      <cdr:x>0.53301</cdr:x>
      <cdr:y>0.89311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E2FA679C-AEAA-C419-526C-BAB8361F29D5}"/>
            </a:ext>
          </a:extLst>
        </cdr:cNvPr>
        <cdr:cNvSpPr/>
      </cdr:nvSpPr>
      <cdr:spPr>
        <a:xfrm xmlns:a="http://schemas.openxmlformats.org/drawingml/2006/main">
          <a:off x="594368" y="1844751"/>
          <a:ext cx="1842561" cy="619266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>
            <a:alpha val="1000"/>
          </a:schemeClr>
        </a:solidFill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kern="1200"/>
            <a:t>Bleu</a:t>
          </a:r>
          <a:endParaRPr lang="en-001" kern="1200"/>
        </a:p>
      </cdr:txBody>
    </cdr:sp>
  </cdr:relSizeAnchor>
  <cdr:relSizeAnchor xmlns:cdr="http://schemas.openxmlformats.org/drawingml/2006/chartDrawing">
    <cdr:from>
      <cdr:x>0.54167</cdr:x>
      <cdr:y>0.17714</cdr:y>
    </cdr:from>
    <cdr:to>
      <cdr:x>0.93963</cdr:x>
      <cdr:y>0.89257</cdr:y>
    </cdr:to>
    <cdr:sp macro="" textlink="">
      <cdr:nvSpPr>
        <cdr:cNvPr id="4" name="Rectangle 3">
          <a:extLst xmlns:a="http://schemas.openxmlformats.org/drawingml/2006/main">
            <a:ext uri="{FF2B5EF4-FFF2-40B4-BE49-F238E27FC236}">
              <a16:creationId xmlns:a16="http://schemas.microsoft.com/office/drawing/2014/main" id="{F9AEA696-41B4-B5B2-4F37-789D177702F9}"/>
            </a:ext>
          </a:extLst>
        </cdr:cNvPr>
        <cdr:cNvSpPr/>
      </cdr:nvSpPr>
      <cdr:spPr>
        <a:xfrm xmlns:a="http://schemas.openxmlformats.org/drawingml/2006/main">
          <a:off x="2450718" y="486257"/>
          <a:ext cx="1800520" cy="1963851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>
            <a:alpha val="1000"/>
          </a:schemeClr>
        </a:solidFill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kern="1200"/>
            <a:t>Rougel</a:t>
          </a:r>
          <a:endParaRPr lang="en-001" kern="1200"/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0.07736</cdr:x>
      <cdr:y>0.2292</cdr:y>
    </cdr:from>
    <cdr:to>
      <cdr:x>0.51226</cdr:x>
      <cdr:y>0.87884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8F2DE63-6562-41C8-16BD-02772F393C9D}"/>
            </a:ext>
          </a:extLst>
        </cdr:cNvPr>
        <cdr:cNvSpPr/>
      </cdr:nvSpPr>
      <cdr:spPr>
        <a:xfrm xmlns:a="http://schemas.openxmlformats.org/drawingml/2006/main">
          <a:off x="357993" y="640609"/>
          <a:ext cx="2012677" cy="1815663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>
            <a:alpha val="1000"/>
          </a:schemeClr>
        </a:solidFill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kern="1200"/>
            <a:t>Score</a:t>
          </a:r>
          <a:endParaRPr lang="en-001" kern="1200"/>
        </a:p>
      </cdr:txBody>
    </cdr:sp>
  </cdr:relSizeAnchor>
  <cdr:relSizeAnchor xmlns:cdr="http://schemas.openxmlformats.org/drawingml/2006/chartDrawing">
    <cdr:from>
      <cdr:x>0.53426</cdr:x>
      <cdr:y>0.35858</cdr:y>
    </cdr:from>
    <cdr:to>
      <cdr:x>0.96096</cdr:x>
      <cdr:y>0.8928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ED86910F-773D-048F-0A63-D48ECACD23A6}"/>
            </a:ext>
          </a:extLst>
        </cdr:cNvPr>
        <cdr:cNvSpPr/>
      </cdr:nvSpPr>
      <cdr:spPr>
        <a:xfrm xmlns:a="http://schemas.openxmlformats.org/drawingml/2006/main">
          <a:off x="2460526" y="958208"/>
          <a:ext cx="1965159" cy="142757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>
            <a:alpha val="1000"/>
          </a:schemeClr>
        </a:solidFill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kern="1200"/>
            <a:t>Match rste</a:t>
          </a:r>
          <a:endParaRPr lang="en-001" kern="1200"/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0.08427</cdr:x>
      <cdr:y>0.25212</cdr:y>
    </cdr:from>
    <cdr:to>
      <cdr:x>0.51917</cdr:x>
      <cdr:y>0.90175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8F2DE63-6562-41C8-16BD-02772F393C9D}"/>
            </a:ext>
          </a:extLst>
        </cdr:cNvPr>
        <cdr:cNvSpPr/>
      </cdr:nvSpPr>
      <cdr:spPr>
        <a:xfrm xmlns:a="http://schemas.openxmlformats.org/drawingml/2006/main">
          <a:off x="390010" y="704642"/>
          <a:ext cx="2012677" cy="1815664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>
            <a:alpha val="1000"/>
          </a:schemeClr>
        </a:solidFill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kern="1200"/>
            <a:t>Sicore</a:t>
          </a:r>
          <a:endParaRPr lang="en-001" kern="1200"/>
        </a:p>
      </cdr:txBody>
    </cdr:sp>
  </cdr:relSizeAnchor>
  <cdr:relSizeAnchor xmlns:cdr="http://schemas.openxmlformats.org/drawingml/2006/chartDrawing">
    <cdr:from>
      <cdr:x>0.53426</cdr:x>
      <cdr:y>0.32589</cdr:y>
    </cdr:from>
    <cdr:to>
      <cdr:x>0.96096</cdr:x>
      <cdr:y>0.88548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ED86910F-773D-048F-0A63-D48ECACD23A6}"/>
            </a:ext>
          </a:extLst>
        </cdr:cNvPr>
        <cdr:cNvSpPr/>
      </cdr:nvSpPr>
      <cdr:spPr>
        <a:xfrm xmlns:a="http://schemas.openxmlformats.org/drawingml/2006/main">
          <a:off x="2460532" y="870856"/>
          <a:ext cx="1965165" cy="1495354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>
            <a:alpha val="1000"/>
          </a:schemeClr>
        </a:solidFill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kern="1200"/>
            <a:t>Match rste</a:t>
          </a:r>
          <a:endParaRPr lang="en-001" kern="1200"/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0.11187</cdr:x>
      <cdr:y>0.66865</cdr:y>
    </cdr:from>
    <cdr:to>
      <cdr:x>0.51488</cdr:x>
      <cdr:y>0.89311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E2FA679C-AEAA-C419-526C-BAB8361F29D5}"/>
            </a:ext>
          </a:extLst>
        </cdr:cNvPr>
        <cdr:cNvSpPr/>
      </cdr:nvSpPr>
      <cdr:spPr>
        <a:xfrm xmlns:a="http://schemas.openxmlformats.org/drawingml/2006/main">
          <a:off x="511486" y="1870634"/>
          <a:ext cx="1842562" cy="627956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>
            <a:alpha val="1000"/>
          </a:schemeClr>
        </a:solidFill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kern="1200"/>
            <a:t>Bleu</a:t>
          </a:r>
          <a:endParaRPr lang="en-001" kern="1200"/>
        </a:p>
      </cdr:txBody>
    </cdr:sp>
  </cdr:relSizeAnchor>
  <cdr:relSizeAnchor xmlns:cdr="http://schemas.openxmlformats.org/drawingml/2006/chartDrawing">
    <cdr:from>
      <cdr:x>0.54167</cdr:x>
      <cdr:y>0.23503</cdr:y>
    </cdr:from>
    <cdr:to>
      <cdr:x>0.93963</cdr:x>
      <cdr:y>0.89257</cdr:y>
    </cdr:to>
    <cdr:sp macro="" textlink="">
      <cdr:nvSpPr>
        <cdr:cNvPr id="4" name="Rectangle 3">
          <a:extLst xmlns:a="http://schemas.openxmlformats.org/drawingml/2006/main">
            <a:ext uri="{FF2B5EF4-FFF2-40B4-BE49-F238E27FC236}">
              <a16:creationId xmlns:a16="http://schemas.microsoft.com/office/drawing/2014/main" id="{F9AEA696-41B4-B5B2-4F37-789D177702F9}"/>
            </a:ext>
          </a:extLst>
        </cdr:cNvPr>
        <cdr:cNvSpPr/>
      </cdr:nvSpPr>
      <cdr:spPr>
        <a:xfrm xmlns:a="http://schemas.openxmlformats.org/drawingml/2006/main">
          <a:off x="2450718" y="646341"/>
          <a:ext cx="1800520" cy="1808229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>
            <a:alpha val="1000"/>
          </a:schemeClr>
        </a:solidFill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kern="1200"/>
            <a:t>Rougel</a:t>
          </a:r>
          <a:endParaRPr lang="en-001" kern="1200"/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0.08464</cdr:x>
      <cdr:y>0.2627</cdr:y>
    </cdr:from>
    <cdr:to>
      <cdr:x>0.53326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4A7BAD9-1A17-D9C2-0174-DF581C07D2C7}"/>
            </a:ext>
          </a:extLst>
        </cdr:cNvPr>
        <cdr:cNvSpPr/>
      </cdr:nvSpPr>
      <cdr:spPr>
        <a:xfrm xmlns:a="http://schemas.openxmlformats.org/drawingml/2006/main">
          <a:off x="381046" y="702248"/>
          <a:ext cx="2019671" cy="1970915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>
            <a:alpha val="1000"/>
          </a:schemeClr>
        </a:solidFill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kern="1200"/>
            <a:t>SP</a:t>
          </a:r>
          <a:endParaRPr lang="en-001" kern="1200"/>
        </a:p>
      </cdr:txBody>
    </cdr:sp>
  </cdr:relSizeAnchor>
  <cdr:relSizeAnchor xmlns:cdr="http://schemas.openxmlformats.org/drawingml/2006/chartDrawing">
    <cdr:from>
      <cdr:x>0.533</cdr:x>
      <cdr:y>0.28815</cdr:y>
    </cdr:from>
    <cdr:to>
      <cdr:x>0.98162</cdr:x>
      <cdr:y>1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6201F820-C122-C42A-9ED5-784001711EBD}"/>
            </a:ext>
          </a:extLst>
        </cdr:cNvPr>
        <cdr:cNvSpPr/>
      </cdr:nvSpPr>
      <cdr:spPr>
        <a:xfrm xmlns:a="http://schemas.openxmlformats.org/drawingml/2006/main">
          <a:off x="2399546" y="770284"/>
          <a:ext cx="2019671" cy="1902879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>
            <a:alpha val="1000"/>
          </a:schemeClr>
        </a:solidFill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kern="1200"/>
            <a:t>MP</a:t>
          </a:r>
          <a:endParaRPr lang="en-001" kern="1200"/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88662</xdr:colOff>
      <xdr:row>1575</xdr:row>
      <xdr:rowOff>172952</xdr:rowOff>
    </xdr:from>
    <xdr:to>
      <xdr:col>39</xdr:col>
      <xdr:colOff>147841</xdr:colOff>
      <xdr:row>1590</xdr:row>
      <xdr:rowOff>150829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D51C20-A8BB-4FC1-A37C-3A35F48CAB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428098</xdr:colOff>
      <xdr:row>1561</xdr:row>
      <xdr:rowOff>0</xdr:rowOff>
    </xdr:from>
    <xdr:to>
      <xdr:col>39</xdr:col>
      <xdr:colOff>452678</xdr:colOff>
      <xdr:row>1573</xdr:row>
      <xdr:rowOff>179789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6DBB14-DFBC-479B-8D78-86A3D27578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160085</xdr:colOff>
      <xdr:row>1589</xdr:row>
      <xdr:rowOff>160085</xdr:rowOff>
    </xdr:from>
    <xdr:to>
      <xdr:col>32</xdr:col>
      <xdr:colOff>184666</xdr:colOff>
      <xdr:row>1607</xdr:row>
      <xdr:rowOff>130218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87AB705-E543-4F05-84BA-6DB847096F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0</xdr:colOff>
      <xdr:row>1574</xdr:row>
      <xdr:rowOff>0</xdr:rowOff>
    </xdr:from>
    <xdr:to>
      <xdr:col>32</xdr:col>
      <xdr:colOff>24581</xdr:colOff>
      <xdr:row>1588</xdr:row>
      <xdr:rowOff>162232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FB1B063-873B-403D-A4FD-23D8185F21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0</xdr:colOff>
      <xdr:row>1561</xdr:row>
      <xdr:rowOff>0</xdr:rowOff>
    </xdr:from>
    <xdr:to>
      <xdr:col>32</xdr:col>
      <xdr:colOff>24581</xdr:colOff>
      <xdr:row>1574</xdr:row>
      <xdr:rowOff>56887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5C42BA8-8EC2-4AA1-A3A0-CF641B2F27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617135</xdr:colOff>
      <xdr:row>1655</xdr:row>
      <xdr:rowOff>95317</xdr:rowOff>
    </xdr:from>
    <xdr:to>
      <xdr:col>19</xdr:col>
      <xdr:colOff>635720</xdr:colOff>
      <xdr:row>1674</xdr:row>
      <xdr:rowOff>50712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CE9FA5E-96C1-4926-BDB5-A5375F81A7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35</xdr:col>
      <xdr:colOff>147729</xdr:colOff>
      <xdr:row>1651</xdr:row>
      <xdr:rowOff>138200</xdr:rowOff>
    </xdr:from>
    <xdr:to>
      <xdr:col>42</xdr:col>
      <xdr:colOff>166314</xdr:colOff>
      <xdr:row>1670</xdr:row>
      <xdr:rowOff>111977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C4E9DC3-892F-4F77-A602-E5BA0E8BA9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34</xdr:col>
      <xdr:colOff>81013</xdr:colOff>
      <xdr:row>1656</xdr:row>
      <xdr:rowOff>20419</xdr:rowOff>
    </xdr:from>
    <xdr:to>
      <xdr:col>41</xdr:col>
      <xdr:colOff>99598</xdr:colOff>
      <xdr:row>1674</xdr:row>
      <xdr:rowOff>157245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2120B45-560C-4784-BD9D-EEEC5A307E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38</xdr:col>
      <xdr:colOff>470052</xdr:colOff>
      <xdr:row>1674</xdr:row>
      <xdr:rowOff>22946</xdr:rowOff>
    </xdr:from>
    <xdr:to>
      <xdr:col>45</xdr:col>
      <xdr:colOff>488637</xdr:colOff>
      <xdr:row>1688</xdr:row>
      <xdr:rowOff>172617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D21A376-0A75-4566-AE2E-6537A255FE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39</xdr:col>
      <xdr:colOff>277234</xdr:colOff>
      <xdr:row>1655</xdr:row>
      <xdr:rowOff>132832</xdr:rowOff>
    </xdr:from>
    <xdr:to>
      <xdr:col>46</xdr:col>
      <xdr:colOff>295818</xdr:colOff>
      <xdr:row>1672</xdr:row>
      <xdr:rowOff>121457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70E7EDB-178B-4628-910D-7F43747447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8</xdr:col>
      <xdr:colOff>38877</xdr:colOff>
      <xdr:row>1638</xdr:row>
      <xdr:rowOff>39655</xdr:rowOff>
    </xdr:from>
    <xdr:to>
      <xdr:col>15</xdr:col>
      <xdr:colOff>38877</xdr:colOff>
      <xdr:row>1655</xdr:row>
      <xdr:rowOff>62204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F073D7F8-4B2C-4E4A-A0B4-E524D84825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12</xdr:col>
      <xdr:colOff>517705</xdr:colOff>
      <xdr:row>1679</xdr:row>
      <xdr:rowOff>77718</xdr:rowOff>
    </xdr:from>
    <xdr:to>
      <xdr:col>19</xdr:col>
      <xdr:colOff>482263</xdr:colOff>
      <xdr:row>1693</xdr:row>
      <xdr:rowOff>162779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FA3A6C68-8C2C-4F00-9826-A80BDBAE75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21</xdr:col>
      <xdr:colOff>565617</xdr:colOff>
      <xdr:row>1614</xdr:row>
      <xdr:rowOff>171236</xdr:rowOff>
    </xdr:from>
    <xdr:to>
      <xdr:col>26</xdr:col>
      <xdr:colOff>275200</xdr:colOff>
      <xdr:row>1625</xdr:row>
      <xdr:rowOff>44047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F21F579A-AC7E-4579-8960-414265FD93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23</xdr:col>
      <xdr:colOff>97849</xdr:colOff>
      <xdr:row>1619</xdr:row>
      <xdr:rowOff>152889</xdr:rowOff>
    </xdr:from>
    <xdr:to>
      <xdr:col>27</xdr:col>
      <xdr:colOff>461798</xdr:colOff>
      <xdr:row>1629</xdr:row>
      <xdr:rowOff>184705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6B7787DD-578E-4730-AAEE-182529E744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26</xdr:col>
      <xdr:colOff>362486</xdr:colOff>
      <xdr:row>1610</xdr:row>
      <xdr:rowOff>137434</xdr:rowOff>
    </xdr:from>
    <xdr:to>
      <xdr:col>31</xdr:col>
      <xdr:colOff>73293</xdr:colOff>
      <xdr:row>1621</xdr:row>
      <xdr:rowOff>5687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F3CDB7D9-5E2B-4E3B-A6BF-DB800F3B37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27</xdr:col>
      <xdr:colOff>406539</xdr:colOff>
      <xdr:row>1618</xdr:row>
      <xdr:rowOff>111535</xdr:rowOff>
    </xdr:from>
    <xdr:to>
      <xdr:col>32</xdr:col>
      <xdr:colOff>116122</xdr:colOff>
      <xdr:row>1628</xdr:row>
      <xdr:rowOff>145875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6A368510-71D3-4FA8-858F-5234CCD561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31</xdr:col>
      <xdr:colOff>617673</xdr:colOff>
      <xdr:row>1614</xdr:row>
      <xdr:rowOff>6115</xdr:rowOff>
    </xdr:from>
    <xdr:to>
      <xdr:col>36</xdr:col>
      <xdr:colOff>327255</xdr:colOff>
      <xdr:row>1624</xdr:row>
      <xdr:rowOff>62394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2AEA4474-5470-440C-9C69-7BD3C3CFCE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31</xdr:col>
      <xdr:colOff>611558</xdr:colOff>
      <xdr:row>1620</xdr:row>
      <xdr:rowOff>165120</xdr:rowOff>
    </xdr:from>
    <xdr:to>
      <xdr:col>36</xdr:col>
      <xdr:colOff>321140</xdr:colOff>
      <xdr:row>1631</xdr:row>
      <xdr:rowOff>7353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D985F4D6-6FCB-44F0-8D9F-AB7833BB32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37</xdr:col>
      <xdr:colOff>0</xdr:colOff>
      <xdr:row>1614</xdr:row>
      <xdr:rowOff>0</xdr:rowOff>
    </xdr:from>
    <xdr:to>
      <xdr:col>41</xdr:col>
      <xdr:colOff>363949</xdr:colOff>
      <xdr:row>1624</xdr:row>
      <xdr:rowOff>56279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54F13F60-A65B-4F45-A6D9-CD5733BD4A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36</xdr:col>
      <xdr:colOff>236469</xdr:colOff>
      <xdr:row>1619</xdr:row>
      <xdr:rowOff>76835</xdr:rowOff>
    </xdr:from>
    <xdr:to>
      <xdr:col>40</xdr:col>
      <xdr:colOff>601986</xdr:colOff>
      <xdr:row>1629</xdr:row>
      <xdr:rowOff>116493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76A4A988-7201-450D-ABB3-86857E950E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33</xdr:col>
      <xdr:colOff>629331</xdr:colOff>
      <xdr:row>1680</xdr:row>
      <xdr:rowOff>136071</xdr:rowOff>
    </xdr:from>
    <xdr:to>
      <xdr:col>38</xdr:col>
      <xdr:colOff>348507</xdr:colOff>
      <xdr:row>1691</xdr:row>
      <xdr:rowOff>17170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4A8D5C9E-AA09-427B-BDB8-2EBE38F02F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21</xdr:col>
      <xdr:colOff>476251</xdr:colOff>
      <xdr:row>1699</xdr:row>
      <xdr:rowOff>85047</xdr:rowOff>
    </xdr:from>
    <xdr:to>
      <xdr:col>26</xdr:col>
      <xdr:colOff>195427</xdr:colOff>
      <xdr:row>1709</xdr:row>
      <xdr:rowOff>153243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470992F8-28BD-4D1D-ADF4-93A89FC629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68</xdr:col>
      <xdr:colOff>511968</xdr:colOff>
      <xdr:row>1627</xdr:row>
      <xdr:rowOff>57148</xdr:rowOff>
    </xdr:from>
    <xdr:to>
      <xdr:col>75</xdr:col>
      <xdr:colOff>559593</xdr:colOff>
      <xdr:row>1641</xdr:row>
      <xdr:rowOff>44901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ED6E4E09-5940-4371-9F68-5AC77F91C0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16</xdr:col>
      <xdr:colOff>548669</xdr:colOff>
      <xdr:row>1680</xdr:row>
      <xdr:rowOff>173522</xdr:rowOff>
    </xdr:from>
    <xdr:to>
      <xdr:col>24</xdr:col>
      <xdr:colOff>315112</xdr:colOff>
      <xdr:row>1695</xdr:row>
      <xdr:rowOff>99507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AD2CF259-3BD2-4C5A-BF18-6258D4014A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29</xdr:col>
      <xdr:colOff>572933</xdr:colOff>
      <xdr:row>1687</xdr:row>
      <xdr:rowOff>57293</xdr:rowOff>
    </xdr:from>
    <xdr:to>
      <xdr:col>37</xdr:col>
      <xdr:colOff>339373</xdr:colOff>
      <xdr:row>1701</xdr:row>
      <xdr:rowOff>169481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D4154F3B-1C28-4DF3-AAB9-5C529093C3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0.09127</cdr:x>
      <cdr:y>0.41592</cdr:y>
    </cdr:from>
    <cdr:to>
      <cdr:x>0.25791</cdr:x>
      <cdr:y>0.83698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51D5541-D835-E6A4-4483-134362FAEC82}"/>
            </a:ext>
          </a:extLst>
        </cdr:cNvPr>
        <cdr:cNvSpPr/>
      </cdr:nvSpPr>
      <cdr:spPr>
        <a:xfrm xmlns:a="http://schemas.openxmlformats.org/drawingml/2006/main">
          <a:off x="459768" y="1130911"/>
          <a:ext cx="839424" cy="114485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>
            <a:alpha val="0"/>
          </a:schemeClr>
        </a:solidFill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en-US" kern="1200"/>
            <a:t>Jaccard</a:t>
          </a:r>
          <a:endParaRPr lang="en-001" kern="1200"/>
        </a:p>
      </cdr:txBody>
    </cdr:sp>
  </cdr:relSizeAnchor>
  <cdr:relSizeAnchor xmlns:cdr="http://schemas.openxmlformats.org/drawingml/2006/chartDrawing">
    <cdr:from>
      <cdr:x>0.25602</cdr:x>
      <cdr:y>0.19909</cdr:y>
    </cdr:from>
    <cdr:to>
      <cdr:x>0.43132</cdr:x>
      <cdr:y>0.83171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EDC619CD-B346-2FCA-4B7C-E7E914DA23BF}"/>
            </a:ext>
          </a:extLst>
        </cdr:cNvPr>
        <cdr:cNvSpPr/>
      </cdr:nvSpPr>
      <cdr:spPr>
        <a:xfrm xmlns:a="http://schemas.openxmlformats.org/drawingml/2006/main">
          <a:off x="1289682" y="541332"/>
          <a:ext cx="883077" cy="1720108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>
            <a:alpha val="0"/>
          </a:schemeClr>
        </a:solidFill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kern="1200"/>
            <a:t>Levenshtein</a:t>
          </a:r>
          <a:endParaRPr lang="en-001" kern="1200"/>
        </a:p>
      </cdr:txBody>
    </cdr:sp>
  </cdr:relSizeAnchor>
  <cdr:relSizeAnchor xmlns:cdr="http://schemas.openxmlformats.org/drawingml/2006/chartDrawing">
    <cdr:from>
      <cdr:x>0.44204</cdr:x>
      <cdr:y>0.19593</cdr:y>
    </cdr:from>
    <cdr:to>
      <cdr:x>0.61046</cdr:x>
      <cdr:y>0.83171</cdr:y>
    </cdr:to>
    <cdr:sp macro="" textlink="">
      <cdr:nvSpPr>
        <cdr:cNvPr id="4" name="Rectangle 3">
          <a:extLst xmlns:a="http://schemas.openxmlformats.org/drawingml/2006/main">
            <a:ext uri="{FF2B5EF4-FFF2-40B4-BE49-F238E27FC236}">
              <a16:creationId xmlns:a16="http://schemas.microsoft.com/office/drawing/2014/main" id="{E761C107-AD40-1E79-D841-CFD5807BB624}"/>
            </a:ext>
          </a:extLst>
        </cdr:cNvPr>
        <cdr:cNvSpPr/>
      </cdr:nvSpPr>
      <cdr:spPr>
        <a:xfrm xmlns:a="http://schemas.openxmlformats.org/drawingml/2006/main">
          <a:off x="2226742" y="532727"/>
          <a:ext cx="848385" cy="1728713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>
            <a:alpha val="0"/>
          </a:schemeClr>
        </a:solidFill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kern="1200"/>
            <a:t>SBERT</a:t>
          </a:r>
          <a:endParaRPr lang="en-001" kern="1200"/>
        </a:p>
      </cdr:txBody>
    </cdr:sp>
  </cdr:relSizeAnchor>
  <cdr:relSizeAnchor xmlns:cdr="http://schemas.openxmlformats.org/drawingml/2006/chartDrawing">
    <cdr:from>
      <cdr:x>0.62183</cdr:x>
      <cdr:y>0.33048</cdr:y>
    </cdr:from>
    <cdr:to>
      <cdr:x>0.78959</cdr:x>
      <cdr:y>0.83698</cdr:y>
    </cdr:to>
    <cdr:sp macro="" textlink="">
      <cdr:nvSpPr>
        <cdr:cNvPr id="5" name="Rectangle 4">
          <a:extLst xmlns:a="http://schemas.openxmlformats.org/drawingml/2006/main">
            <a:ext uri="{FF2B5EF4-FFF2-40B4-BE49-F238E27FC236}">
              <a16:creationId xmlns:a16="http://schemas.microsoft.com/office/drawing/2014/main" id="{B4814164-8EDE-843A-968B-CDCC6C4D41D3}"/>
            </a:ext>
          </a:extLst>
        </cdr:cNvPr>
        <cdr:cNvSpPr/>
      </cdr:nvSpPr>
      <cdr:spPr>
        <a:xfrm xmlns:a="http://schemas.openxmlformats.org/drawingml/2006/main">
          <a:off x="3132420" y="898586"/>
          <a:ext cx="845075" cy="1377177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>
            <a:alpha val="1000"/>
          </a:schemeClr>
        </a:solidFill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kern="1200"/>
            <a:t>TF-IDF</a:t>
          </a:r>
          <a:endParaRPr lang="en-001" kern="1200"/>
        </a:p>
      </cdr:txBody>
    </cdr:sp>
  </cdr:relSizeAnchor>
  <cdr:relSizeAnchor xmlns:cdr="http://schemas.openxmlformats.org/drawingml/2006/chartDrawing">
    <cdr:from>
      <cdr:x>0.79201</cdr:x>
      <cdr:y>0.32422</cdr:y>
    </cdr:from>
    <cdr:to>
      <cdr:x>0.95977</cdr:x>
      <cdr:y>0.83071</cdr:y>
    </cdr:to>
    <cdr:sp macro="" textlink="">
      <cdr:nvSpPr>
        <cdr:cNvPr id="6" name="Rectangle 5">
          <a:extLst xmlns:a="http://schemas.openxmlformats.org/drawingml/2006/main">
            <a:ext uri="{FF2B5EF4-FFF2-40B4-BE49-F238E27FC236}">
              <a16:creationId xmlns:a16="http://schemas.microsoft.com/office/drawing/2014/main" id="{A19EC975-6936-3788-0834-59D4D24A44C1}"/>
            </a:ext>
          </a:extLst>
        </cdr:cNvPr>
        <cdr:cNvSpPr/>
      </cdr:nvSpPr>
      <cdr:spPr>
        <a:xfrm xmlns:a="http://schemas.openxmlformats.org/drawingml/2006/main">
          <a:off x="3989710" y="881552"/>
          <a:ext cx="845075" cy="1377177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>
            <a:alpha val="1000"/>
          </a:schemeClr>
        </a:solidFill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kern="1200"/>
            <a:t>Mean</a:t>
          </a:r>
          <a:endParaRPr lang="en-001" kern="1200"/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0.09127</cdr:x>
      <cdr:y>0.41592</cdr:y>
    </cdr:from>
    <cdr:to>
      <cdr:x>0.25022</cdr:x>
      <cdr:y>0.83698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51D5541-D835-E6A4-4483-134362FAEC82}"/>
            </a:ext>
          </a:extLst>
        </cdr:cNvPr>
        <cdr:cNvSpPr/>
      </cdr:nvSpPr>
      <cdr:spPr>
        <a:xfrm xmlns:a="http://schemas.openxmlformats.org/drawingml/2006/main">
          <a:off x="459765" y="1130899"/>
          <a:ext cx="800687" cy="1144875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>
            <a:alpha val="0"/>
          </a:schemeClr>
        </a:solidFill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en-US" kern="1200"/>
            <a:t>Jaccard</a:t>
          </a:r>
          <a:endParaRPr lang="en-001" kern="1200"/>
        </a:p>
      </cdr:txBody>
    </cdr:sp>
  </cdr:relSizeAnchor>
  <cdr:relSizeAnchor xmlns:cdr="http://schemas.openxmlformats.org/drawingml/2006/chartDrawing">
    <cdr:from>
      <cdr:x>0.25602</cdr:x>
      <cdr:y>0.19909</cdr:y>
    </cdr:from>
    <cdr:to>
      <cdr:x>0.43132</cdr:x>
      <cdr:y>0.83171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EDC619CD-B346-2FCA-4B7C-E7E914DA23BF}"/>
            </a:ext>
          </a:extLst>
        </cdr:cNvPr>
        <cdr:cNvSpPr/>
      </cdr:nvSpPr>
      <cdr:spPr>
        <a:xfrm xmlns:a="http://schemas.openxmlformats.org/drawingml/2006/main">
          <a:off x="1289682" y="541332"/>
          <a:ext cx="883077" cy="1720108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>
            <a:alpha val="0"/>
          </a:schemeClr>
        </a:solidFill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kern="1200"/>
            <a:t>Levenshtein</a:t>
          </a:r>
          <a:endParaRPr lang="en-001" kern="1200"/>
        </a:p>
      </cdr:txBody>
    </cdr:sp>
  </cdr:relSizeAnchor>
  <cdr:relSizeAnchor xmlns:cdr="http://schemas.openxmlformats.org/drawingml/2006/chartDrawing">
    <cdr:from>
      <cdr:x>0.44204</cdr:x>
      <cdr:y>0.19593</cdr:y>
    </cdr:from>
    <cdr:to>
      <cdr:x>0.61046</cdr:x>
      <cdr:y>0.83171</cdr:y>
    </cdr:to>
    <cdr:sp macro="" textlink="">
      <cdr:nvSpPr>
        <cdr:cNvPr id="4" name="Rectangle 3">
          <a:extLst xmlns:a="http://schemas.openxmlformats.org/drawingml/2006/main">
            <a:ext uri="{FF2B5EF4-FFF2-40B4-BE49-F238E27FC236}">
              <a16:creationId xmlns:a16="http://schemas.microsoft.com/office/drawing/2014/main" id="{E761C107-AD40-1E79-D841-CFD5807BB624}"/>
            </a:ext>
          </a:extLst>
        </cdr:cNvPr>
        <cdr:cNvSpPr/>
      </cdr:nvSpPr>
      <cdr:spPr>
        <a:xfrm xmlns:a="http://schemas.openxmlformats.org/drawingml/2006/main">
          <a:off x="2226742" y="532727"/>
          <a:ext cx="848385" cy="1728713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>
            <a:alpha val="0"/>
          </a:schemeClr>
        </a:solidFill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kern="1200"/>
            <a:t>SBERT</a:t>
          </a:r>
          <a:endParaRPr lang="en-001" kern="1200"/>
        </a:p>
      </cdr:txBody>
    </cdr:sp>
  </cdr:relSizeAnchor>
  <cdr:relSizeAnchor xmlns:cdr="http://schemas.openxmlformats.org/drawingml/2006/chartDrawing">
    <cdr:from>
      <cdr:x>0.62183</cdr:x>
      <cdr:y>0.33048</cdr:y>
    </cdr:from>
    <cdr:to>
      <cdr:x>0.78959</cdr:x>
      <cdr:y>0.83698</cdr:y>
    </cdr:to>
    <cdr:sp macro="" textlink="">
      <cdr:nvSpPr>
        <cdr:cNvPr id="5" name="Rectangle 4">
          <a:extLst xmlns:a="http://schemas.openxmlformats.org/drawingml/2006/main">
            <a:ext uri="{FF2B5EF4-FFF2-40B4-BE49-F238E27FC236}">
              <a16:creationId xmlns:a16="http://schemas.microsoft.com/office/drawing/2014/main" id="{B4814164-8EDE-843A-968B-CDCC6C4D41D3}"/>
            </a:ext>
          </a:extLst>
        </cdr:cNvPr>
        <cdr:cNvSpPr/>
      </cdr:nvSpPr>
      <cdr:spPr>
        <a:xfrm xmlns:a="http://schemas.openxmlformats.org/drawingml/2006/main">
          <a:off x="3132420" y="898586"/>
          <a:ext cx="845075" cy="1377177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>
            <a:alpha val="1000"/>
          </a:schemeClr>
        </a:solidFill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kern="1200"/>
            <a:t>TF-IDF</a:t>
          </a:r>
          <a:endParaRPr lang="en-001" kern="1200"/>
        </a:p>
      </cdr:txBody>
    </cdr:sp>
  </cdr:relSizeAnchor>
  <cdr:relSizeAnchor xmlns:cdr="http://schemas.openxmlformats.org/drawingml/2006/chartDrawing">
    <cdr:from>
      <cdr:x>0.79201</cdr:x>
      <cdr:y>0.32422</cdr:y>
    </cdr:from>
    <cdr:to>
      <cdr:x>0.95977</cdr:x>
      <cdr:y>0.83071</cdr:y>
    </cdr:to>
    <cdr:sp macro="" textlink="">
      <cdr:nvSpPr>
        <cdr:cNvPr id="6" name="Rectangle 5">
          <a:extLst xmlns:a="http://schemas.openxmlformats.org/drawingml/2006/main">
            <a:ext uri="{FF2B5EF4-FFF2-40B4-BE49-F238E27FC236}">
              <a16:creationId xmlns:a16="http://schemas.microsoft.com/office/drawing/2014/main" id="{A19EC975-6936-3788-0834-59D4D24A44C1}"/>
            </a:ext>
          </a:extLst>
        </cdr:cNvPr>
        <cdr:cNvSpPr/>
      </cdr:nvSpPr>
      <cdr:spPr>
        <a:xfrm xmlns:a="http://schemas.openxmlformats.org/drawingml/2006/main">
          <a:off x="3989710" y="881552"/>
          <a:ext cx="845075" cy="1377177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>
            <a:alpha val="1000"/>
          </a:schemeClr>
        </a:solidFill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kern="1200"/>
            <a:t>Mean</a:t>
          </a:r>
          <a:endParaRPr lang="en-001" kern="1200"/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ml\mohammadT\New_Results\resulttttt\erro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rrorAnalysis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98880-E6D2-4FD2-9D2A-66862F767DBA}">
  <dimension ref="B2:AD101"/>
  <sheetViews>
    <sheetView topLeftCell="A71" zoomScale="40" zoomScaleNormal="40" workbookViewId="0">
      <selection activeCell="X66" sqref="X66"/>
    </sheetView>
  </sheetViews>
  <sheetFormatPr defaultRowHeight="14.6" x14ac:dyDescent="0.4"/>
  <cols>
    <col min="1" max="1" width="9.23046875" style="11"/>
    <col min="2" max="2" width="7.53515625" style="11" customWidth="1"/>
    <col min="3" max="10" width="6.3046875" style="11" customWidth="1"/>
    <col min="11" max="11" width="7.4609375" style="11" customWidth="1"/>
    <col min="12" max="13" width="9.23046875" style="11"/>
    <col min="14" max="14" width="10.3828125" style="11" customWidth="1"/>
    <col min="15" max="18" width="7.61328125" style="11" customWidth="1"/>
    <col min="19" max="19" width="10.84375" style="11" customWidth="1"/>
    <col min="20" max="23" width="7.3046875" style="11" customWidth="1"/>
    <col min="24" max="16384" width="9.23046875" style="11"/>
  </cols>
  <sheetData>
    <row r="2" spans="2:30" ht="14.6" customHeight="1" x14ac:dyDescent="0.4">
      <c r="B2" s="145" t="s">
        <v>7617</v>
      </c>
      <c r="C2" s="145"/>
      <c r="D2" s="145"/>
      <c r="E2" s="145"/>
      <c r="F2" s="145"/>
      <c r="G2" s="146" t="s">
        <v>7618</v>
      </c>
      <c r="H2" s="146"/>
      <c r="I2" s="146"/>
      <c r="J2" s="146"/>
      <c r="K2" s="146"/>
      <c r="N2" s="147" t="s">
        <v>5064</v>
      </c>
      <c r="O2" s="148"/>
      <c r="P2" s="148"/>
      <c r="Q2" s="148"/>
      <c r="R2" s="149"/>
      <c r="Z2" s="147" t="s">
        <v>5064</v>
      </c>
      <c r="AA2" s="148"/>
      <c r="AB2" s="148"/>
      <c r="AC2" s="148"/>
      <c r="AD2" s="149"/>
    </row>
    <row r="3" spans="2:30" ht="14.6" customHeight="1" x14ac:dyDescent="0.4">
      <c r="B3" s="150" t="s">
        <v>7619</v>
      </c>
      <c r="C3" s="143" t="s">
        <v>1643</v>
      </c>
      <c r="D3" s="143" t="s">
        <v>1644</v>
      </c>
      <c r="E3" s="143" t="s">
        <v>4721</v>
      </c>
      <c r="F3" s="143" t="s">
        <v>5</v>
      </c>
      <c r="G3" s="152" t="s">
        <v>7619</v>
      </c>
      <c r="H3" s="153" t="s">
        <v>1643</v>
      </c>
      <c r="I3" s="153" t="s">
        <v>1644</v>
      </c>
      <c r="J3" s="153" t="s">
        <v>4721</v>
      </c>
      <c r="K3" s="153" t="s">
        <v>5</v>
      </c>
      <c r="N3" s="150" t="s">
        <v>7619</v>
      </c>
      <c r="O3" s="143" t="s">
        <v>1643</v>
      </c>
      <c r="P3" s="143" t="s">
        <v>1644</v>
      </c>
      <c r="Q3" s="143" t="s">
        <v>4721</v>
      </c>
      <c r="R3" s="143" t="s">
        <v>5</v>
      </c>
      <c r="Z3" s="150" t="s">
        <v>7619</v>
      </c>
      <c r="AA3" s="143" t="s">
        <v>1643</v>
      </c>
      <c r="AB3" s="143" t="s">
        <v>1644</v>
      </c>
      <c r="AC3" s="143" t="s">
        <v>4721</v>
      </c>
      <c r="AD3" s="143" t="s">
        <v>5</v>
      </c>
    </row>
    <row r="4" spans="2:30" x14ac:dyDescent="0.4">
      <c r="B4" s="151"/>
      <c r="C4" s="144"/>
      <c r="D4" s="144"/>
      <c r="E4" s="144"/>
      <c r="F4" s="144"/>
      <c r="G4" s="152"/>
      <c r="H4" s="153"/>
      <c r="I4" s="153"/>
      <c r="J4" s="153"/>
      <c r="K4" s="153"/>
      <c r="N4" s="151"/>
      <c r="O4" s="144"/>
      <c r="P4" s="144"/>
      <c r="Q4" s="144"/>
      <c r="R4" s="144"/>
      <c r="Z4" s="151"/>
      <c r="AA4" s="144"/>
      <c r="AB4" s="144"/>
      <c r="AC4" s="144"/>
      <c r="AD4" s="144"/>
    </row>
    <row r="5" spans="2:30" x14ac:dyDescent="0.4">
      <c r="B5" s="7" t="s">
        <v>1672</v>
      </c>
      <c r="C5" s="7">
        <v>0.64875333333333318</v>
      </c>
      <c r="D5" s="7">
        <v>0.6522066666666666</v>
      </c>
      <c r="E5" s="7">
        <v>0.65304666666666666</v>
      </c>
      <c r="F5" s="7">
        <v>0.65133555555555545</v>
      </c>
      <c r="G5" s="7" t="s">
        <v>1672</v>
      </c>
      <c r="H5" s="7">
        <v>0.72075199999999973</v>
      </c>
      <c r="I5" s="7">
        <v>0.60842666666666678</v>
      </c>
      <c r="J5" s="7">
        <v>0.5301313333333334</v>
      </c>
      <c r="K5" s="7">
        <v>0.61976999999999993</v>
      </c>
      <c r="N5" s="7" t="s">
        <v>1672</v>
      </c>
      <c r="O5" s="15">
        <v>0.46152196666666662</v>
      </c>
      <c r="P5" s="7">
        <v>0.45939582666666667</v>
      </c>
      <c r="Q5" s="7">
        <v>0.45560729333333333</v>
      </c>
      <c r="R5" s="30">
        <v>0.45884169555555548</v>
      </c>
      <c r="Z5" s="7" t="s">
        <v>1672</v>
      </c>
      <c r="AA5" s="15">
        <v>0.46152196666666662</v>
      </c>
      <c r="AB5" s="7">
        <v>0.45939582666666667</v>
      </c>
      <c r="AC5" s="7">
        <v>0.45560729333333333</v>
      </c>
      <c r="AD5" s="30">
        <v>0.45884169555555548</v>
      </c>
    </row>
    <row r="6" spans="2:30" x14ac:dyDescent="0.4">
      <c r="B6" s="7" t="s">
        <v>1667</v>
      </c>
      <c r="C6" s="7">
        <v>0.71095333333333333</v>
      </c>
      <c r="D6" s="7">
        <v>0.77564666666666671</v>
      </c>
      <c r="E6" s="7">
        <v>0.72039333333333344</v>
      </c>
      <c r="F6" s="7">
        <v>0.73566444444444457</v>
      </c>
      <c r="G6" s="7" t="s">
        <v>1667</v>
      </c>
      <c r="H6" s="7">
        <v>0.73000133333333317</v>
      </c>
      <c r="I6" s="7">
        <v>0.6442159999999999</v>
      </c>
      <c r="J6" s="7">
        <v>0.5688913333333333</v>
      </c>
      <c r="K6" s="7">
        <v>0.64770288888888883</v>
      </c>
      <c r="N6" s="7" t="s">
        <v>1667</v>
      </c>
      <c r="O6" s="15">
        <v>0.41882264000000008</v>
      </c>
      <c r="P6" s="7">
        <v>0.41906788666666667</v>
      </c>
      <c r="Q6" s="7">
        <v>0.41475138</v>
      </c>
      <c r="R6" s="30">
        <v>0.41754730222222225</v>
      </c>
      <c r="Z6" s="7" t="s">
        <v>1667</v>
      </c>
      <c r="AA6" s="15">
        <v>0.41882264000000008</v>
      </c>
      <c r="AB6" s="7">
        <v>0.41906788666666667</v>
      </c>
      <c r="AC6" s="7">
        <v>0.41475138</v>
      </c>
      <c r="AD6" s="30">
        <v>0.41754730222222225</v>
      </c>
    </row>
    <row r="7" spans="2:30" x14ac:dyDescent="0.4">
      <c r="B7" s="7" t="s">
        <v>1670</v>
      </c>
      <c r="C7" s="7">
        <v>0.64126000000000005</v>
      </c>
      <c r="D7" s="7">
        <v>0.63710000000000011</v>
      </c>
      <c r="E7" s="7">
        <v>0.64170666666666676</v>
      </c>
      <c r="F7" s="7">
        <v>0.64002222222222238</v>
      </c>
      <c r="G7" s="7" t="s">
        <v>1670</v>
      </c>
      <c r="H7" s="7">
        <v>0.60831000000000002</v>
      </c>
      <c r="I7" s="7">
        <v>0.56442266666666674</v>
      </c>
      <c r="J7" s="7">
        <v>0.56218066666666655</v>
      </c>
      <c r="K7" s="7">
        <v>0.5783044444444444</v>
      </c>
      <c r="N7" s="7" t="s">
        <v>1670</v>
      </c>
      <c r="O7" s="15">
        <v>0.44238774666666664</v>
      </c>
      <c r="P7" s="7">
        <v>0.44413494000000003</v>
      </c>
      <c r="Q7" s="7">
        <v>0.45133386666666658</v>
      </c>
      <c r="R7" s="30">
        <v>0.44595218444444445</v>
      </c>
      <c r="Z7" s="7" t="s">
        <v>1670</v>
      </c>
      <c r="AA7" s="15">
        <v>0.44238774666666664</v>
      </c>
      <c r="AB7" s="7">
        <v>0.44413494000000003</v>
      </c>
      <c r="AC7" s="7">
        <v>0.45133386666666658</v>
      </c>
      <c r="AD7" s="30">
        <v>0.44595218444444445</v>
      </c>
    </row>
    <row r="8" spans="2:30" x14ac:dyDescent="0.4">
      <c r="B8" s="7" t="s">
        <v>1671</v>
      </c>
      <c r="C8" s="7">
        <v>0.84581999999999979</v>
      </c>
      <c r="D8" s="7">
        <v>0.84581999999999979</v>
      </c>
      <c r="E8" s="7">
        <v>0.84581999999999979</v>
      </c>
      <c r="F8" s="7">
        <v>0.84581999999999979</v>
      </c>
      <c r="G8" s="7" t="s">
        <v>1671</v>
      </c>
      <c r="H8" s="8">
        <v>0.4476126666666666</v>
      </c>
      <c r="I8" s="8">
        <v>0.4476126666666666</v>
      </c>
      <c r="J8" s="7">
        <v>0.4476126666666666</v>
      </c>
      <c r="K8" s="7">
        <v>0.4476126666666666</v>
      </c>
      <c r="N8" s="7" t="s">
        <v>1671</v>
      </c>
      <c r="O8" s="79">
        <v>0.35257627999999991</v>
      </c>
      <c r="P8" s="43">
        <v>0.35257627999999991</v>
      </c>
      <c r="Q8" s="7">
        <v>0.35257627999999991</v>
      </c>
      <c r="R8" s="30">
        <v>0.35257627999999991</v>
      </c>
      <c r="Z8" s="7" t="s">
        <v>1671</v>
      </c>
      <c r="AA8" s="79">
        <v>0.35257627999999991</v>
      </c>
      <c r="AB8" s="43">
        <v>0.35257627999999991</v>
      </c>
      <c r="AC8" s="7">
        <v>0.35257627999999991</v>
      </c>
      <c r="AD8" s="30">
        <v>0.35257627999999991</v>
      </c>
    </row>
    <row r="9" spans="2:30" x14ac:dyDescent="0.4">
      <c r="B9" s="7" t="s">
        <v>1668</v>
      </c>
      <c r="C9" s="7">
        <v>0.85975333333333337</v>
      </c>
      <c r="D9" s="7">
        <v>0.85975333333333337</v>
      </c>
      <c r="E9" s="7">
        <v>0.85975333333333337</v>
      </c>
      <c r="F9" s="7">
        <v>0.85975333333333337</v>
      </c>
      <c r="G9" s="7" t="s">
        <v>1668</v>
      </c>
      <c r="H9" s="7">
        <v>0.83857199999999954</v>
      </c>
      <c r="I9" s="7">
        <v>0.52599200000000013</v>
      </c>
      <c r="J9" s="7">
        <v>0.49941800000000008</v>
      </c>
      <c r="K9" s="7">
        <v>0.62132733333333323</v>
      </c>
      <c r="N9" s="7" t="s">
        <v>1668</v>
      </c>
      <c r="O9" s="15">
        <v>0.41824320666666664</v>
      </c>
      <c r="P9" s="7">
        <v>0.42105276666666674</v>
      </c>
      <c r="Q9" s="7">
        <v>0.42484828000000002</v>
      </c>
      <c r="R9" s="30">
        <v>0.42138141777777777</v>
      </c>
      <c r="Z9" s="7" t="s">
        <v>1668</v>
      </c>
      <c r="AA9" s="15">
        <v>0.41824320666666664</v>
      </c>
      <c r="AB9" s="7">
        <v>0.42105276666666674</v>
      </c>
      <c r="AC9" s="7">
        <v>0.42484828000000002</v>
      </c>
      <c r="AD9" s="30">
        <v>0.42138141777777777</v>
      </c>
    </row>
    <row r="10" spans="2:30" x14ac:dyDescent="0.4">
      <c r="B10" s="7" t="s">
        <v>1669</v>
      </c>
      <c r="C10" s="7">
        <v>0.6009199999999999</v>
      </c>
      <c r="D10" s="7">
        <v>0.60175333333333336</v>
      </c>
      <c r="E10" s="7">
        <v>0.58474000000000004</v>
      </c>
      <c r="F10" s="7">
        <v>0.59580444444444447</v>
      </c>
      <c r="G10" s="7" t="s">
        <v>1669</v>
      </c>
      <c r="H10" s="7">
        <v>0.44407799999999997</v>
      </c>
      <c r="I10" s="7">
        <v>0.42928600000000006</v>
      </c>
      <c r="J10" s="7">
        <v>0.40375733333333336</v>
      </c>
      <c r="K10" s="7">
        <v>0.42570711111111109</v>
      </c>
      <c r="N10" s="7" t="s">
        <v>1669</v>
      </c>
      <c r="O10" s="15">
        <v>0.38014510666666662</v>
      </c>
      <c r="P10" s="7">
        <v>0.38370396666666667</v>
      </c>
      <c r="Q10" s="7">
        <v>0.38136084666666675</v>
      </c>
      <c r="R10" s="30">
        <v>0.38173664000000002</v>
      </c>
      <c r="Z10" s="7" t="s">
        <v>1669</v>
      </c>
      <c r="AA10" s="15">
        <v>0.38014510666666662</v>
      </c>
      <c r="AB10" s="7">
        <v>0.38370396666666667</v>
      </c>
      <c r="AC10" s="7">
        <v>0.38136084666666675</v>
      </c>
      <c r="AD10" s="30">
        <v>0.38173664000000002</v>
      </c>
    </row>
    <row r="11" spans="2:30" x14ac:dyDescent="0.4">
      <c r="B11" s="7" t="s">
        <v>1673</v>
      </c>
      <c r="C11" s="7">
        <v>0.77579333333333322</v>
      </c>
      <c r="D11" s="7">
        <v>0.76608000000000009</v>
      </c>
      <c r="E11" s="7">
        <v>0.76698666666666659</v>
      </c>
      <c r="F11" s="7">
        <v>0.76961999999999986</v>
      </c>
      <c r="G11" s="7" t="s">
        <v>1673</v>
      </c>
      <c r="H11" s="7">
        <v>0.57427466666666671</v>
      </c>
      <c r="I11" s="7">
        <v>0.50466066666666665</v>
      </c>
      <c r="J11" s="7">
        <v>0.45244999999999996</v>
      </c>
      <c r="K11" s="7">
        <v>0.51046177777777779</v>
      </c>
      <c r="N11" s="7" t="s">
        <v>1673</v>
      </c>
      <c r="O11" s="15">
        <v>0.41844395333333334</v>
      </c>
      <c r="P11" s="7">
        <v>0.42525737333333335</v>
      </c>
      <c r="Q11" s="7">
        <v>0.41880364666666664</v>
      </c>
      <c r="R11" s="30">
        <v>0.42083499111111111</v>
      </c>
      <c r="Z11" s="7" t="s">
        <v>1673</v>
      </c>
      <c r="AA11" s="15">
        <v>0.41844395333333334</v>
      </c>
      <c r="AB11" s="7">
        <v>0.42525737333333335</v>
      </c>
      <c r="AC11" s="7">
        <v>0.41880364666666664</v>
      </c>
      <c r="AD11" s="30">
        <v>0.42083499111111111</v>
      </c>
    </row>
    <row r="12" spans="2:30" x14ac:dyDescent="0.4">
      <c r="B12" s="7" t="s">
        <v>1674</v>
      </c>
      <c r="C12" s="7">
        <v>0.72150666666666685</v>
      </c>
      <c r="D12" s="7">
        <v>0.72150666666666685</v>
      </c>
      <c r="E12" s="7">
        <v>0.72150666666666685</v>
      </c>
      <c r="F12" s="7">
        <v>0.72150666666666685</v>
      </c>
      <c r="G12" s="7" t="s">
        <v>1674</v>
      </c>
      <c r="H12" s="8">
        <v>0.42637333333333333</v>
      </c>
      <c r="I12" s="8">
        <v>0.42637333333333333</v>
      </c>
      <c r="J12" s="7">
        <v>0.42637333333333333</v>
      </c>
      <c r="K12" s="7">
        <v>0.42637333333333333</v>
      </c>
      <c r="N12" s="7" t="s">
        <v>1674</v>
      </c>
      <c r="O12" s="79">
        <v>0.35797240000000002</v>
      </c>
      <c r="P12" s="43">
        <v>0.35797240000000002</v>
      </c>
      <c r="Q12" s="7">
        <v>0.35797240000000002</v>
      </c>
      <c r="R12" s="30">
        <v>0.35797240000000002</v>
      </c>
      <c r="Z12" s="7" t="s">
        <v>1674</v>
      </c>
      <c r="AA12" s="79">
        <v>0.35797240000000002</v>
      </c>
      <c r="AB12" s="43">
        <v>0.35797240000000002</v>
      </c>
      <c r="AC12" s="7">
        <v>0.35797240000000002</v>
      </c>
      <c r="AD12" s="30">
        <v>0.35797240000000002</v>
      </c>
    </row>
    <row r="15" spans="2:30" ht="14.6" customHeight="1" x14ac:dyDescent="0.4">
      <c r="I15" s="154" t="s">
        <v>7620</v>
      </c>
      <c r="J15" s="155"/>
      <c r="K15" s="155"/>
      <c r="L15" s="155"/>
      <c r="M15" s="155"/>
      <c r="N15" s="156"/>
      <c r="O15" s="135"/>
      <c r="Q15" s="146" t="s">
        <v>7621</v>
      </c>
      <c r="R15" s="146"/>
    </row>
    <row r="16" spans="2:30" ht="28.3" customHeight="1" x14ac:dyDescent="0.4">
      <c r="I16" s="7" t="s">
        <v>1637</v>
      </c>
      <c r="J16" s="135" t="s">
        <v>7622</v>
      </c>
      <c r="K16" s="7" t="s">
        <v>1643</v>
      </c>
      <c r="L16" s="7" t="s">
        <v>1644</v>
      </c>
      <c r="M16" s="7">
        <v>1</v>
      </c>
      <c r="N16" s="7" t="s">
        <v>5</v>
      </c>
      <c r="O16" s="7" t="s">
        <v>5461</v>
      </c>
      <c r="Q16" s="7" t="s">
        <v>1637</v>
      </c>
      <c r="R16" s="7" t="s">
        <v>5</v>
      </c>
    </row>
    <row r="17" spans="2:20" x14ac:dyDescent="0.4">
      <c r="B17" s="7"/>
      <c r="C17" s="152" t="s">
        <v>7619</v>
      </c>
      <c r="D17" s="153" t="s">
        <v>1643</v>
      </c>
      <c r="E17" s="153" t="s">
        <v>1644</v>
      </c>
      <c r="F17" s="153" t="s">
        <v>4721</v>
      </c>
      <c r="G17" s="153" t="s">
        <v>7623</v>
      </c>
      <c r="I17" s="146" t="s">
        <v>1675</v>
      </c>
      <c r="J17" s="7" t="str">
        <f>B5</f>
        <v>GBT</v>
      </c>
      <c r="K17" s="7">
        <f>AVERAGEIF($C$19:$C$42,B5,$D$19:$D$42)</f>
        <v>0.61034243333333327</v>
      </c>
      <c r="L17" s="7">
        <f>AVERAGEIF($C$19:$C$42,B5,$E$19:$E$42)</f>
        <v>0.57334305333333335</v>
      </c>
      <c r="M17" s="7">
        <f>AVERAGEIF($C$19:$C$42,B5,$F$19:$F$42)</f>
        <v>0.54626176444444452</v>
      </c>
      <c r="N17" s="7">
        <f>AVERAGEIF($C$19:$C$42,B5,$G$19:$G$42)</f>
        <v>0.5766490837037036</v>
      </c>
      <c r="O17" s="7">
        <f>N17/$N$25</f>
        <v>0.12954884652238963</v>
      </c>
      <c r="Q17" s="7" t="s">
        <v>1672</v>
      </c>
      <c r="R17" s="7">
        <v>1.7299472511111109</v>
      </c>
      <c r="T17" s="11">
        <f>N17/$N$25</f>
        <v>0.12954884652238963</v>
      </c>
    </row>
    <row r="18" spans="2:20" x14ac:dyDescent="0.4">
      <c r="B18" s="7" t="s">
        <v>7617</v>
      </c>
      <c r="C18" s="152"/>
      <c r="D18" s="153"/>
      <c r="E18" s="153"/>
      <c r="F18" s="153"/>
      <c r="G18" s="153"/>
      <c r="I18" s="146"/>
      <c r="J18" s="7" t="str">
        <f t="shared" ref="J18:J24" si="0">B6</f>
        <v>CLD</v>
      </c>
      <c r="K18" s="7">
        <f>AVERAGEIF($C$19:$C$42,B6,$D$19:$D$42)</f>
        <v>0.61992576888888884</v>
      </c>
      <c r="L18" s="7">
        <f t="shared" ref="L18:L24" si="1">AVERAGEIF($C$19:$C$42,B6,$E$19:$E$42)</f>
        <v>0.61297685111111111</v>
      </c>
      <c r="M18" s="7">
        <f t="shared" ref="M18:M24" si="2">AVERAGEIF($C$19:$C$42,B6,$F$19:$F$42)</f>
        <v>0.56801201555555558</v>
      </c>
      <c r="N18" s="7">
        <f t="shared" ref="N18:N24" si="3">AVERAGEIF($C$19:$C$42,B6,$G$19:$G$42)</f>
        <v>0.60030487851851866</v>
      </c>
      <c r="O18" s="7">
        <f t="shared" ref="O18:O24" si="4">N18/$N$25</f>
        <v>0.13486331075798058</v>
      </c>
      <c r="Q18" s="7" t="s">
        <v>1667</v>
      </c>
      <c r="R18" s="7">
        <v>1.8009146355555559</v>
      </c>
      <c r="T18" s="11">
        <f>N18/$N$25</f>
        <v>0.13486331075798058</v>
      </c>
    </row>
    <row r="19" spans="2:20" x14ac:dyDescent="0.4">
      <c r="B19" s="13" t="s">
        <v>7617</v>
      </c>
      <c r="C19" s="13" t="s">
        <v>1672</v>
      </c>
      <c r="D19" s="13">
        <v>0.64875333333333318</v>
      </c>
      <c r="E19" s="13">
        <v>0.6522066666666666</v>
      </c>
      <c r="F19" s="13">
        <v>0.65304666666666666</v>
      </c>
      <c r="G19" s="13">
        <v>0.65133555555555545</v>
      </c>
      <c r="I19" s="146"/>
      <c r="J19" s="7" t="str">
        <f t="shared" si="0"/>
        <v>DPS</v>
      </c>
      <c r="K19" s="7">
        <f t="shared" ref="K19:K24" si="5">AVERAGEIF($C$19:$C$42,B7,$D$19:$D$42)</f>
        <v>0.56398591555555555</v>
      </c>
      <c r="L19" s="7">
        <f t="shared" si="1"/>
        <v>0.54855253555555561</v>
      </c>
      <c r="M19" s="7">
        <f t="shared" si="2"/>
        <v>0.55174039999999991</v>
      </c>
      <c r="N19" s="7">
        <f t="shared" si="3"/>
        <v>0.55475961703703713</v>
      </c>
      <c r="O19" s="7">
        <f t="shared" si="4"/>
        <v>0.12463120208698458</v>
      </c>
      <c r="Q19" s="7" t="s">
        <v>1670</v>
      </c>
      <c r="R19" s="7">
        <v>1.6642788511111113</v>
      </c>
      <c r="T19" s="11">
        <f>N19/$N$25</f>
        <v>0.12463120208698458</v>
      </c>
    </row>
    <row r="20" spans="2:20" x14ac:dyDescent="0.4">
      <c r="B20" s="13" t="s">
        <v>7617</v>
      </c>
      <c r="C20" s="13" t="s">
        <v>1667</v>
      </c>
      <c r="D20" s="13">
        <v>0.71095333333333333</v>
      </c>
      <c r="E20" s="13">
        <v>0.77564666666666671</v>
      </c>
      <c r="F20" s="13">
        <v>0.72039333333333344</v>
      </c>
      <c r="G20" s="13">
        <v>0.73566444444444457</v>
      </c>
      <c r="I20" s="146"/>
      <c r="J20" s="7" t="str">
        <f t="shared" si="0"/>
        <v>GBN</v>
      </c>
      <c r="K20" s="7">
        <f t="shared" si="5"/>
        <v>0.54866964888888881</v>
      </c>
      <c r="L20" s="7">
        <f t="shared" si="1"/>
        <v>0.54866964888888881</v>
      </c>
      <c r="M20" s="7">
        <f t="shared" si="2"/>
        <v>0.54866964888888881</v>
      </c>
      <c r="N20" s="7">
        <f t="shared" si="3"/>
        <v>0.54866964888888881</v>
      </c>
      <c r="O20" s="7">
        <f t="shared" si="4"/>
        <v>0.12326304184664665</v>
      </c>
      <c r="Q20" s="7" t="s">
        <v>1671</v>
      </c>
      <c r="R20" s="7">
        <v>1.6460089466666663</v>
      </c>
      <c r="T20" s="11">
        <f t="shared" ref="T20:T23" si="6">N20/$N$25</f>
        <v>0.12326304184664665</v>
      </c>
    </row>
    <row r="21" spans="2:20" x14ac:dyDescent="0.4">
      <c r="B21" s="13" t="s">
        <v>7617</v>
      </c>
      <c r="C21" s="13" t="s">
        <v>1670</v>
      </c>
      <c r="D21" s="13">
        <v>0.64126000000000005</v>
      </c>
      <c r="E21" s="13">
        <v>0.63710000000000011</v>
      </c>
      <c r="F21" s="13">
        <v>0.64170666666666676</v>
      </c>
      <c r="G21" s="13">
        <v>0.64002222222222238</v>
      </c>
      <c r="I21" s="146" t="s">
        <v>1676</v>
      </c>
      <c r="J21" s="7" t="str">
        <f t="shared" si="0"/>
        <v>CLM</v>
      </c>
      <c r="K21" s="7">
        <f t="shared" si="5"/>
        <v>0.70552284666666643</v>
      </c>
      <c r="L21" s="7">
        <f t="shared" si="1"/>
        <v>0.60226603333333351</v>
      </c>
      <c r="M21" s="7">
        <f t="shared" si="2"/>
        <v>0.59467320444444449</v>
      </c>
      <c r="N21" s="7">
        <f t="shared" si="3"/>
        <v>0.63415402814814803</v>
      </c>
      <c r="O21" s="7">
        <f t="shared" si="4"/>
        <v>0.14246779399433204</v>
      </c>
      <c r="Q21" s="7" t="s">
        <v>1668</v>
      </c>
      <c r="R21" s="7">
        <v>1.9024620844444442</v>
      </c>
      <c r="T21" s="11">
        <f t="shared" si="6"/>
        <v>0.14246779399433204</v>
      </c>
    </row>
    <row r="22" spans="2:20" x14ac:dyDescent="0.4">
      <c r="B22" s="13" t="s">
        <v>7617</v>
      </c>
      <c r="C22" s="13" t="s">
        <v>1671</v>
      </c>
      <c r="D22" s="13">
        <v>0.84581999999999979</v>
      </c>
      <c r="E22" s="13">
        <v>0.84581999999999979</v>
      </c>
      <c r="F22" s="13">
        <v>0.84581999999999979</v>
      </c>
      <c r="G22" s="13">
        <v>0.84581999999999979</v>
      </c>
      <c r="I22" s="146"/>
      <c r="J22" s="7" t="str">
        <f t="shared" si="0"/>
        <v>DPM</v>
      </c>
      <c r="K22" s="7">
        <f t="shared" si="5"/>
        <v>0.47504770222222215</v>
      </c>
      <c r="L22" s="7">
        <f t="shared" si="1"/>
        <v>0.47158110000000003</v>
      </c>
      <c r="M22" s="7">
        <f t="shared" si="2"/>
        <v>0.45661939333333335</v>
      </c>
      <c r="N22" s="7">
        <f t="shared" si="3"/>
        <v>0.46774939851851854</v>
      </c>
      <c r="O22" s="7">
        <f t="shared" si="4"/>
        <v>0.10508365789886789</v>
      </c>
      <c r="Q22" s="7" t="s">
        <v>1669</v>
      </c>
      <c r="R22" s="7">
        <v>1.4032481955555556</v>
      </c>
      <c r="T22" s="11">
        <f>N22/$N$25</f>
        <v>0.10508365789886789</v>
      </c>
    </row>
    <row r="23" spans="2:20" x14ac:dyDescent="0.4">
      <c r="B23" s="13" t="s">
        <v>7617</v>
      </c>
      <c r="C23" s="13" t="s">
        <v>1668</v>
      </c>
      <c r="D23" s="13">
        <v>0.85975333333333337</v>
      </c>
      <c r="E23" s="13">
        <v>0.85975333333333337</v>
      </c>
      <c r="F23" s="13">
        <v>0.85975333333333337</v>
      </c>
      <c r="G23" s="13">
        <v>0.85975333333333337</v>
      </c>
      <c r="I23" s="146"/>
      <c r="J23" s="7" t="str">
        <f t="shared" si="0"/>
        <v>GPM</v>
      </c>
      <c r="K23" s="7">
        <f t="shared" si="5"/>
        <v>0.58950398444444441</v>
      </c>
      <c r="L23" s="7">
        <f t="shared" si="1"/>
        <v>0.56533268000000003</v>
      </c>
      <c r="M23" s="7">
        <f t="shared" si="2"/>
        <v>0.54608010444444444</v>
      </c>
      <c r="N23" s="7">
        <f t="shared" si="3"/>
        <v>0.56697225629629622</v>
      </c>
      <c r="O23" s="7">
        <f t="shared" si="4"/>
        <v>0.12737486955085939</v>
      </c>
      <c r="Q23" s="7" t="s">
        <v>1673</v>
      </c>
      <c r="R23" s="7">
        <v>1.7009167688888887</v>
      </c>
      <c r="T23" s="11">
        <f t="shared" si="6"/>
        <v>0.12737486955085939</v>
      </c>
    </row>
    <row r="24" spans="2:20" x14ac:dyDescent="0.4">
      <c r="B24" s="13" t="s">
        <v>7617</v>
      </c>
      <c r="C24" s="13" t="s">
        <v>1669</v>
      </c>
      <c r="D24" s="13">
        <v>0.6009199999999999</v>
      </c>
      <c r="E24" s="13">
        <v>0.60175333333333336</v>
      </c>
      <c r="F24" s="13">
        <v>0.58474000000000004</v>
      </c>
      <c r="G24" s="13">
        <v>0.59580444444444447</v>
      </c>
      <c r="I24" s="146"/>
      <c r="J24" s="7" t="str">
        <f t="shared" si="0"/>
        <v>GPN</v>
      </c>
      <c r="K24" s="7">
        <f t="shared" si="5"/>
        <v>0.50195080000000003</v>
      </c>
      <c r="L24" s="7">
        <f t="shared" si="1"/>
        <v>0.50195080000000003</v>
      </c>
      <c r="M24" s="7">
        <f t="shared" si="2"/>
        <v>0.50195080000000003</v>
      </c>
      <c r="N24" s="7">
        <f t="shared" si="3"/>
        <v>0.50195080000000003</v>
      </c>
      <c r="O24" s="7">
        <f t="shared" si="4"/>
        <v>0.11276727734193927</v>
      </c>
      <c r="Q24" s="7" t="s">
        <v>1674</v>
      </c>
      <c r="R24" s="7">
        <v>1.5058524000000002</v>
      </c>
      <c r="T24" s="11">
        <f>N24/$N$25</f>
        <v>0.11276727734193927</v>
      </c>
    </row>
    <row r="25" spans="2:20" x14ac:dyDescent="0.4">
      <c r="B25" s="13" t="s">
        <v>7617</v>
      </c>
      <c r="C25" s="13" t="s">
        <v>1673</v>
      </c>
      <c r="D25" s="13">
        <v>0.77579333333333322</v>
      </c>
      <c r="E25" s="13">
        <v>0.76608000000000009</v>
      </c>
      <c r="F25" s="13">
        <v>0.76698666666666659</v>
      </c>
      <c r="G25" s="13">
        <v>0.76961999999999986</v>
      </c>
      <c r="N25" s="11">
        <f>SUM(N17:N24)</f>
        <v>4.4512097111111109</v>
      </c>
      <c r="O25" s="11">
        <f>SUM(O17:O24)</f>
        <v>1</v>
      </c>
      <c r="T25" s="11">
        <f>N25/$N$25</f>
        <v>1</v>
      </c>
    </row>
    <row r="26" spans="2:20" x14ac:dyDescent="0.4">
      <c r="B26" s="13" t="s">
        <v>7617</v>
      </c>
      <c r="C26" s="13" t="s">
        <v>1674</v>
      </c>
      <c r="D26" s="13">
        <v>0.72150666666666685</v>
      </c>
      <c r="E26" s="13">
        <v>0.72150666666666685</v>
      </c>
      <c r="F26" s="13">
        <v>0.72150666666666685</v>
      </c>
      <c r="G26" s="13">
        <v>0.72150666666666685</v>
      </c>
    </row>
    <row r="27" spans="2:20" x14ac:dyDescent="0.4">
      <c r="B27" s="7" t="s">
        <v>5057</v>
      </c>
      <c r="C27" s="7" t="s">
        <v>1672</v>
      </c>
      <c r="D27" s="15">
        <v>0.46152196666666662</v>
      </c>
      <c r="E27" s="7">
        <v>0.45939582666666667</v>
      </c>
      <c r="F27" s="7">
        <v>0.45560729333333333</v>
      </c>
      <c r="G27" s="30">
        <v>0.45884169555555548</v>
      </c>
      <c r="R27" s="11" t="s">
        <v>7432</v>
      </c>
    </row>
    <row r="28" spans="2:20" x14ac:dyDescent="0.4">
      <c r="B28" s="7" t="s">
        <v>5057</v>
      </c>
      <c r="C28" s="7" t="s">
        <v>1667</v>
      </c>
      <c r="D28" s="15">
        <v>0.41882264000000008</v>
      </c>
      <c r="E28" s="7">
        <v>0.41906788666666667</v>
      </c>
      <c r="F28" s="7">
        <v>0.41475138</v>
      </c>
      <c r="G28" s="30">
        <v>0.41754730222222225</v>
      </c>
      <c r="Q28" s="7" t="s">
        <v>1637</v>
      </c>
      <c r="R28" s="7" t="s">
        <v>5</v>
      </c>
    </row>
    <row r="29" spans="2:20" x14ac:dyDescent="0.4">
      <c r="B29" s="7" t="s">
        <v>5057</v>
      </c>
      <c r="C29" s="7" t="s">
        <v>1670</v>
      </c>
      <c r="D29" s="15">
        <v>0.44238774666666664</v>
      </c>
      <c r="E29" s="7">
        <v>0.44413494000000003</v>
      </c>
      <c r="F29" s="7">
        <v>0.45133386666666658</v>
      </c>
      <c r="G29" s="30">
        <v>0.44595218444444445</v>
      </c>
      <c r="Q29" s="7" t="s">
        <v>1667</v>
      </c>
      <c r="R29" s="7">
        <v>0.60030487851851866</v>
      </c>
    </row>
    <row r="30" spans="2:20" x14ac:dyDescent="0.4">
      <c r="B30" s="7" t="s">
        <v>5057</v>
      </c>
      <c r="C30" s="7" t="s">
        <v>1671</v>
      </c>
      <c r="D30" s="79">
        <v>0.35257627999999991</v>
      </c>
      <c r="E30" s="43">
        <v>0.35257627999999991</v>
      </c>
      <c r="F30" s="7">
        <v>0.35257627999999991</v>
      </c>
      <c r="G30" s="30">
        <v>0.35257627999999991</v>
      </c>
      <c r="Q30" s="7" t="s">
        <v>1672</v>
      </c>
      <c r="R30" s="7">
        <v>0.5766490837037036</v>
      </c>
    </row>
    <row r="31" spans="2:20" x14ac:dyDescent="0.4">
      <c r="B31" s="7" t="s">
        <v>5057</v>
      </c>
      <c r="C31" s="7" t="s">
        <v>1668</v>
      </c>
      <c r="D31" s="15">
        <v>0.41824320666666664</v>
      </c>
      <c r="E31" s="7">
        <v>0.42105276666666674</v>
      </c>
      <c r="F31" s="7">
        <v>0.42484828000000002</v>
      </c>
      <c r="G31" s="30">
        <v>0.42138141777777777</v>
      </c>
      <c r="Q31" s="7" t="s">
        <v>1670</v>
      </c>
      <c r="R31" s="7">
        <v>0.55475961703703713</v>
      </c>
    </row>
    <row r="32" spans="2:20" x14ac:dyDescent="0.4">
      <c r="B32" s="7" t="s">
        <v>5057</v>
      </c>
      <c r="C32" s="7" t="s">
        <v>1669</v>
      </c>
      <c r="D32" s="15">
        <v>0.38014510666666662</v>
      </c>
      <c r="E32" s="7">
        <v>0.38370396666666667</v>
      </c>
      <c r="F32" s="7">
        <v>0.38136084666666675</v>
      </c>
      <c r="G32" s="30">
        <v>0.38173664000000002</v>
      </c>
      <c r="Q32" s="7" t="s">
        <v>1671</v>
      </c>
      <c r="R32" s="7">
        <v>0.54866964888888881</v>
      </c>
      <c r="S32" s="11" t="s">
        <v>7624</v>
      </c>
    </row>
    <row r="33" spans="2:21" x14ac:dyDescent="0.4">
      <c r="B33" s="7" t="s">
        <v>5057</v>
      </c>
      <c r="C33" s="7" t="s">
        <v>1673</v>
      </c>
      <c r="D33" s="15">
        <v>0.41844395333333334</v>
      </c>
      <c r="E33" s="7">
        <v>0.42525737333333335</v>
      </c>
      <c r="F33" s="7">
        <v>0.41880364666666664</v>
      </c>
      <c r="G33" s="30">
        <v>0.42083499111111111</v>
      </c>
      <c r="Q33" s="7" t="s">
        <v>1668</v>
      </c>
      <c r="S33" s="7">
        <v>0.63415402814814803</v>
      </c>
    </row>
    <row r="34" spans="2:21" x14ac:dyDescent="0.4">
      <c r="B34" s="7" t="s">
        <v>5057</v>
      </c>
      <c r="C34" s="7" t="s">
        <v>1674</v>
      </c>
      <c r="D34" s="79">
        <v>0.35797240000000002</v>
      </c>
      <c r="E34" s="43">
        <v>0.35797240000000002</v>
      </c>
      <c r="F34" s="7">
        <v>0.35797240000000002</v>
      </c>
      <c r="G34" s="30">
        <v>0.35797240000000002</v>
      </c>
      <c r="Q34" s="7" t="s">
        <v>1673</v>
      </c>
      <c r="S34" s="7">
        <v>0.56697225629629622</v>
      </c>
    </row>
    <row r="35" spans="2:21" x14ac:dyDescent="0.4">
      <c r="B35" s="13" t="s">
        <v>7625</v>
      </c>
      <c r="C35" s="13" t="s">
        <v>1672</v>
      </c>
      <c r="D35" s="13">
        <v>0.72075199999999973</v>
      </c>
      <c r="E35" s="13">
        <v>0.60842666666666678</v>
      </c>
      <c r="F35" s="13">
        <v>0.5301313333333334</v>
      </c>
      <c r="G35" s="13">
        <v>0.61976999999999993</v>
      </c>
      <c r="Q35" s="7" t="s">
        <v>1674</v>
      </c>
      <c r="S35" s="7">
        <v>0.50195080000000003</v>
      </c>
    </row>
    <row r="36" spans="2:21" x14ac:dyDescent="0.4">
      <c r="B36" s="13" t="s">
        <v>7625</v>
      </c>
      <c r="C36" s="13" t="s">
        <v>1667</v>
      </c>
      <c r="D36" s="13">
        <v>0.73000133333333317</v>
      </c>
      <c r="E36" s="13">
        <v>0.6442159999999999</v>
      </c>
      <c r="F36" s="13">
        <v>0.5688913333333333</v>
      </c>
      <c r="G36" s="13">
        <v>0.64770288888888883</v>
      </c>
      <c r="Q36" s="7" t="s">
        <v>1669</v>
      </c>
      <c r="S36" s="7">
        <v>0.46774939851851854</v>
      </c>
    </row>
    <row r="37" spans="2:21" x14ac:dyDescent="0.4">
      <c r="B37" s="13" t="s">
        <v>7625</v>
      </c>
      <c r="C37" s="13" t="s">
        <v>1670</v>
      </c>
      <c r="D37" s="13">
        <v>0.60831000000000002</v>
      </c>
      <c r="E37" s="13">
        <v>0.56442266666666674</v>
      </c>
      <c r="F37" s="13">
        <v>0.56218066666666655</v>
      </c>
      <c r="G37" s="13">
        <v>0.5783044444444444</v>
      </c>
      <c r="R37" s="11">
        <f>SUM(R29:R36)</f>
        <v>2.280383228148148</v>
      </c>
      <c r="S37" s="11">
        <f>SUM(S29:S36)</f>
        <v>2.1708264829629629</v>
      </c>
    </row>
    <row r="38" spans="2:21" x14ac:dyDescent="0.4">
      <c r="B38" s="13" t="s">
        <v>7625</v>
      </c>
      <c r="C38" s="13" t="s">
        <v>1671</v>
      </c>
      <c r="D38" s="14">
        <v>0.4476126666666666</v>
      </c>
      <c r="E38" s="14">
        <v>0.4476126666666666</v>
      </c>
      <c r="F38" s="13">
        <v>0.4476126666666666</v>
      </c>
      <c r="G38" s="13">
        <v>0.4476126666666666</v>
      </c>
    </row>
    <row r="39" spans="2:21" x14ac:dyDescent="0.4">
      <c r="B39" s="13" t="s">
        <v>7625</v>
      </c>
      <c r="C39" s="13" t="s">
        <v>1668</v>
      </c>
      <c r="D39" s="13">
        <v>0.83857199999999954</v>
      </c>
      <c r="E39" s="13">
        <v>0.52599200000000013</v>
      </c>
      <c r="F39" s="13">
        <v>0.49941800000000008</v>
      </c>
      <c r="G39" s="13">
        <v>0.62132733333333323</v>
      </c>
    </row>
    <row r="40" spans="2:21" x14ac:dyDescent="0.4">
      <c r="B40" s="13" t="s">
        <v>7625</v>
      </c>
      <c r="C40" s="13" t="s">
        <v>1669</v>
      </c>
      <c r="D40" s="13">
        <v>0.44407799999999997</v>
      </c>
      <c r="E40" s="13">
        <v>0.42928600000000006</v>
      </c>
      <c r="F40" s="13">
        <v>0.40375733333333336</v>
      </c>
      <c r="G40" s="13">
        <v>0.42570711111111109</v>
      </c>
      <c r="R40" s="157" t="s">
        <v>7626</v>
      </c>
      <c r="S40" s="157"/>
    </row>
    <row r="41" spans="2:21" x14ac:dyDescent="0.4">
      <c r="B41" s="13" t="s">
        <v>7625</v>
      </c>
      <c r="C41" s="13" t="s">
        <v>1673</v>
      </c>
      <c r="D41" s="13">
        <v>0.57427466666666671</v>
      </c>
      <c r="E41" s="13">
        <v>0.50466066666666665</v>
      </c>
      <c r="F41" s="13">
        <v>0.45244999999999996</v>
      </c>
      <c r="G41" s="13">
        <v>0.51046177777777779</v>
      </c>
      <c r="R41" s="11" t="str">
        <f>R28</f>
        <v>Average</v>
      </c>
      <c r="U41" s="11">
        <f>S53/100</f>
        <v>8.0000000000000002E-3</v>
      </c>
    </row>
    <row r="42" spans="2:21" x14ac:dyDescent="0.4">
      <c r="B42" s="13" t="s">
        <v>7625</v>
      </c>
      <c r="C42" s="13" t="s">
        <v>1674</v>
      </c>
      <c r="D42" s="14">
        <v>0.42637333333333333</v>
      </c>
      <c r="E42" s="14">
        <v>0.42637333333333333</v>
      </c>
      <c r="F42" s="13">
        <v>0.42637333333333333</v>
      </c>
      <c r="G42" s="13">
        <v>0.42637333333333333</v>
      </c>
      <c r="R42" s="11">
        <f>R29/$R$37</f>
        <v>0.26324736610434285</v>
      </c>
      <c r="U42" s="11">
        <f t="shared" ref="U42:U48" si="7">S54/100</f>
        <v>8.5000000000000006E-3</v>
      </c>
    </row>
    <row r="43" spans="2:21" x14ac:dyDescent="0.4">
      <c r="R43" s="11">
        <f t="shared" ref="R43:R45" si="8">R30/$R$37</f>
        <v>0.25287376112303211</v>
      </c>
      <c r="U43" s="11">
        <f t="shared" si="7"/>
        <v>8.0000000000000002E-3</v>
      </c>
    </row>
    <row r="44" spans="2:21" x14ac:dyDescent="0.4">
      <c r="R44" s="11">
        <f t="shared" si="8"/>
        <v>0.24327473127731514</v>
      </c>
      <c r="U44" s="11">
        <f t="shared" si="7"/>
        <v>7.8000000000000005E-3</v>
      </c>
    </row>
    <row r="45" spans="2:21" x14ac:dyDescent="0.4">
      <c r="B45" s="158" t="s">
        <v>7627</v>
      </c>
      <c r="C45" s="159"/>
      <c r="D45" s="159"/>
      <c r="E45" s="159"/>
      <c r="F45" s="159"/>
      <c r="G45" s="160"/>
      <c r="I45" s="146" t="s">
        <v>7628</v>
      </c>
      <c r="J45" s="146"/>
      <c r="K45" s="146"/>
      <c r="L45" s="146"/>
      <c r="M45" s="146"/>
      <c r="N45" s="146"/>
      <c r="R45" s="11">
        <f t="shared" si="8"/>
        <v>0.24060414149531001</v>
      </c>
      <c r="S45" s="11">
        <f>S33/$S$37</f>
        <v>0.29212561811139814</v>
      </c>
      <c r="U45" s="11">
        <f t="shared" si="7"/>
        <v>8.0000000000000002E-3</v>
      </c>
    </row>
    <row r="46" spans="2:21" x14ac:dyDescent="0.4">
      <c r="B46" s="161" t="s">
        <v>7629</v>
      </c>
      <c r="C46" s="152" t="s">
        <v>7619</v>
      </c>
      <c r="D46" s="153" t="s">
        <v>1643</v>
      </c>
      <c r="E46" s="153" t="s">
        <v>1644</v>
      </c>
      <c r="F46" s="153">
        <v>1</v>
      </c>
      <c r="G46" s="153" t="s">
        <v>5</v>
      </c>
      <c r="I46" s="161" t="s">
        <v>7629</v>
      </c>
      <c r="J46" s="152" t="s">
        <v>7619</v>
      </c>
      <c r="K46" s="153" t="s">
        <v>1643</v>
      </c>
      <c r="L46" s="153" t="s">
        <v>1644</v>
      </c>
      <c r="M46" s="153">
        <v>1</v>
      </c>
      <c r="N46" s="153" t="s">
        <v>5</v>
      </c>
      <c r="S46" s="11">
        <f t="shared" ref="S46:S48" si="9">S34/$S$37</f>
        <v>0.26117806316902642</v>
      </c>
      <c r="U46" s="11">
        <f t="shared" si="7"/>
        <v>8.0000000000000002E-3</v>
      </c>
    </row>
    <row r="47" spans="2:21" ht="14.6" customHeight="1" x14ac:dyDescent="0.4">
      <c r="B47" s="162"/>
      <c r="C47" s="152"/>
      <c r="D47" s="153"/>
      <c r="E47" s="153"/>
      <c r="F47" s="153"/>
      <c r="G47" s="153"/>
      <c r="I47" s="162"/>
      <c r="J47" s="152"/>
      <c r="K47" s="153"/>
      <c r="L47" s="153"/>
      <c r="M47" s="153"/>
      <c r="N47" s="153"/>
      <c r="S47" s="11">
        <f t="shared" si="9"/>
        <v>0.23122566632542965</v>
      </c>
      <c r="U47" s="11">
        <f t="shared" si="7"/>
        <v>8.0000000000000002E-3</v>
      </c>
    </row>
    <row r="48" spans="2:21" x14ac:dyDescent="0.4">
      <c r="B48" s="161" t="str">
        <f>B19</f>
        <v>Structure analysis score  using python code</v>
      </c>
      <c r="C48" s="7" t="str">
        <f t="shared" ref="C48:G51" si="10">C19</f>
        <v>GBT</v>
      </c>
      <c r="D48" s="7">
        <f t="shared" si="10"/>
        <v>0.64875333333333318</v>
      </c>
      <c r="E48" s="7">
        <f t="shared" si="10"/>
        <v>0.6522066666666666</v>
      </c>
      <c r="F48" s="7">
        <f t="shared" si="10"/>
        <v>0.65304666666666666</v>
      </c>
      <c r="G48" s="7">
        <f t="shared" si="10"/>
        <v>0.65133555555555545</v>
      </c>
      <c r="I48" s="161" t="str">
        <f>B23</f>
        <v>Structure analysis score  using python code</v>
      </c>
      <c r="J48" s="7" t="str">
        <f t="shared" ref="J48:N51" si="11">C23</f>
        <v>CLM</v>
      </c>
      <c r="K48" s="7">
        <f t="shared" si="11"/>
        <v>0.85975333333333337</v>
      </c>
      <c r="L48" s="7">
        <f t="shared" si="11"/>
        <v>0.85975333333333337</v>
      </c>
      <c r="M48" s="7">
        <f t="shared" si="11"/>
        <v>0.85975333333333337</v>
      </c>
      <c r="N48" s="7">
        <f t="shared" si="11"/>
        <v>0.85975333333333337</v>
      </c>
      <c r="S48" s="11">
        <f t="shared" si="9"/>
        <v>0.21547065239414576</v>
      </c>
      <c r="U48" s="11">
        <f t="shared" si="7"/>
        <v>8.0000000000000002E-3</v>
      </c>
    </row>
    <row r="49" spans="2:25" x14ac:dyDescent="0.4">
      <c r="B49" s="163"/>
      <c r="C49" s="7" t="str">
        <f t="shared" si="10"/>
        <v>CLD</v>
      </c>
      <c r="D49" s="7">
        <f t="shared" si="10"/>
        <v>0.71095333333333333</v>
      </c>
      <c r="E49" s="7">
        <f t="shared" si="10"/>
        <v>0.77564666666666671</v>
      </c>
      <c r="F49" s="7">
        <f t="shared" si="10"/>
        <v>0.72039333333333344</v>
      </c>
      <c r="G49" s="7">
        <f t="shared" si="10"/>
        <v>0.73566444444444457</v>
      </c>
      <c r="I49" s="163"/>
      <c r="J49" s="7" t="str">
        <f t="shared" si="11"/>
        <v>DPM</v>
      </c>
      <c r="K49" s="7">
        <f t="shared" si="11"/>
        <v>0.6009199999999999</v>
      </c>
      <c r="L49" s="7">
        <f t="shared" si="11"/>
        <v>0.60175333333333336</v>
      </c>
      <c r="M49" s="7">
        <f t="shared" si="11"/>
        <v>0.58474000000000004</v>
      </c>
      <c r="N49" s="7">
        <f t="shared" si="11"/>
        <v>0.59580444444444447</v>
      </c>
    </row>
    <row r="50" spans="2:25" x14ac:dyDescent="0.4">
      <c r="B50" s="163"/>
      <c r="C50" s="7" t="str">
        <f t="shared" si="10"/>
        <v>DPS</v>
      </c>
      <c r="D50" s="7">
        <f t="shared" si="10"/>
        <v>0.64126000000000005</v>
      </c>
      <c r="E50" s="7">
        <f t="shared" si="10"/>
        <v>0.63710000000000011</v>
      </c>
      <c r="F50" s="7">
        <f t="shared" si="10"/>
        <v>0.64170666666666676</v>
      </c>
      <c r="G50" s="7">
        <f t="shared" si="10"/>
        <v>0.64002222222222238</v>
      </c>
      <c r="I50" s="163"/>
      <c r="J50" s="7" t="str">
        <f t="shared" si="11"/>
        <v>GPM</v>
      </c>
      <c r="K50" s="7">
        <f t="shared" si="11"/>
        <v>0.77579333333333322</v>
      </c>
      <c r="L50" s="7">
        <f t="shared" si="11"/>
        <v>0.76608000000000009</v>
      </c>
      <c r="M50" s="7">
        <f t="shared" si="11"/>
        <v>0.76698666666666659</v>
      </c>
      <c r="N50" s="7">
        <f t="shared" si="11"/>
        <v>0.76961999999999986</v>
      </c>
      <c r="P50" s="7" t="s">
        <v>7630</v>
      </c>
      <c r="Q50" s="146" t="s">
        <v>7631</v>
      </c>
      <c r="R50" s="146"/>
      <c r="S50" s="7" t="s">
        <v>7632</v>
      </c>
      <c r="T50" s="146" t="s">
        <v>7633</v>
      </c>
      <c r="U50" s="146"/>
      <c r="V50" s="146"/>
      <c r="W50" s="146"/>
      <c r="X50" s="146"/>
    </row>
    <row r="51" spans="2:25" ht="14.6" customHeight="1" x14ac:dyDescent="0.4">
      <c r="B51" s="162"/>
      <c r="C51" s="7" t="str">
        <f t="shared" si="10"/>
        <v>GBN</v>
      </c>
      <c r="D51" s="7">
        <f t="shared" si="10"/>
        <v>0.84581999999999979</v>
      </c>
      <c r="E51" s="7">
        <f t="shared" si="10"/>
        <v>0.84581999999999979</v>
      </c>
      <c r="F51" s="7">
        <f t="shared" si="10"/>
        <v>0.84581999999999979</v>
      </c>
      <c r="G51" s="7">
        <f t="shared" si="10"/>
        <v>0.84581999999999979</v>
      </c>
      <c r="I51" s="162"/>
      <c r="J51" s="7" t="str">
        <f t="shared" si="11"/>
        <v>GPN</v>
      </c>
      <c r="K51" s="7">
        <f t="shared" si="11"/>
        <v>0.72150666666666685</v>
      </c>
      <c r="L51" s="7">
        <f t="shared" si="11"/>
        <v>0.72150666666666685</v>
      </c>
      <c r="M51" s="7">
        <f t="shared" si="11"/>
        <v>0.72150666666666685</v>
      </c>
      <c r="N51" s="7">
        <f t="shared" si="11"/>
        <v>0.72150666666666685</v>
      </c>
      <c r="P51" s="7" t="s">
        <v>7330</v>
      </c>
      <c r="Q51" s="7">
        <v>1</v>
      </c>
      <c r="R51" s="7">
        <v>-1</v>
      </c>
      <c r="S51" s="7">
        <v>1</v>
      </c>
      <c r="T51" s="164" t="s">
        <v>7634</v>
      </c>
      <c r="U51" s="164" t="s">
        <v>7634</v>
      </c>
      <c r="V51" s="165" t="s">
        <v>7634</v>
      </c>
      <c r="W51" s="166" t="s">
        <v>7635</v>
      </c>
      <c r="X51" s="166" t="s">
        <v>7636</v>
      </c>
    </row>
    <row r="52" spans="2:25" x14ac:dyDescent="0.4">
      <c r="B52" s="161" t="str">
        <f>B27</f>
        <v>prompt and generated code score Huginface average</v>
      </c>
      <c r="C52" s="7" t="str">
        <f t="shared" ref="C52:G55" si="12">C27</f>
        <v>GBT</v>
      </c>
      <c r="D52" s="7">
        <f t="shared" si="12"/>
        <v>0.46152196666666662</v>
      </c>
      <c r="E52" s="7">
        <f t="shared" si="12"/>
        <v>0.45939582666666667</v>
      </c>
      <c r="F52" s="7">
        <f t="shared" si="12"/>
        <v>0.45560729333333333</v>
      </c>
      <c r="G52" s="7">
        <f t="shared" si="12"/>
        <v>0.45884169555555548</v>
      </c>
      <c r="I52" s="161" t="str">
        <f>B31</f>
        <v>prompt and generated code score Huginface average</v>
      </c>
      <c r="J52" s="7" t="str">
        <f t="shared" ref="J52:N55" si="13">C31</f>
        <v>CLM</v>
      </c>
      <c r="K52" s="7">
        <f t="shared" si="13"/>
        <v>0.41824320666666664</v>
      </c>
      <c r="L52" s="7">
        <f t="shared" si="13"/>
        <v>0.42105276666666674</v>
      </c>
      <c r="M52" s="7">
        <f t="shared" si="13"/>
        <v>0.42484828000000002</v>
      </c>
      <c r="N52" s="7">
        <f t="shared" si="13"/>
        <v>0.42138141777777777</v>
      </c>
      <c r="P52" s="7" t="s">
        <v>1637</v>
      </c>
      <c r="Q52" s="7" t="s">
        <v>7637</v>
      </c>
      <c r="R52" s="23" t="s">
        <v>7638</v>
      </c>
      <c r="S52" s="7" t="s">
        <v>7637</v>
      </c>
      <c r="T52" s="164"/>
      <c r="U52" s="164"/>
      <c r="V52" s="165"/>
      <c r="W52" s="166"/>
      <c r="X52" s="166"/>
    </row>
    <row r="53" spans="2:25" x14ac:dyDescent="0.4">
      <c r="B53" s="163"/>
      <c r="C53" s="7" t="str">
        <f t="shared" si="12"/>
        <v>CLD</v>
      </c>
      <c r="D53" s="7">
        <f t="shared" si="12"/>
        <v>0.41882264000000008</v>
      </c>
      <c r="E53" s="7">
        <f t="shared" si="12"/>
        <v>0.41906788666666667</v>
      </c>
      <c r="F53" s="7">
        <f t="shared" si="12"/>
        <v>0.41475138</v>
      </c>
      <c r="G53" s="7">
        <f t="shared" si="12"/>
        <v>0.41754730222222225</v>
      </c>
      <c r="I53" s="163"/>
      <c r="J53" s="7" t="str">
        <f t="shared" si="13"/>
        <v>DPM</v>
      </c>
      <c r="K53" s="7">
        <f t="shared" si="13"/>
        <v>0.38014510666666662</v>
      </c>
      <c r="L53" s="7">
        <f t="shared" si="13"/>
        <v>0.38370396666666667</v>
      </c>
      <c r="M53" s="7">
        <f t="shared" si="13"/>
        <v>0.38136084666666675</v>
      </c>
      <c r="N53" s="7">
        <f t="shared" si="13"/>
        <v>0.38173664000000002</v>
      </c>
      <c r="P53" s="7" t="s">
        <v>1672</v>
      </c>
      <c r="Q53" s="7">
        <v>0.25287376112303206</v>
      </c>
      <c r="R53" s="7">
        <v>9.1111111111111101E-2</v>
      </c>
      <c r="S53" s="8">
        <v>0.8</v>
      </c>
      <c r="T53" s="7">
        <f>Q53*$Q$51</f>
        <v>0.25287376112303206</v>
      </c>
      <c r="U53" s="7">
        <f>R53*$R$51</f>
        <v>-9.1111111111111101E-2</v>
      </c>
      <c r="V53" s="8">
        <f t="shared" ref="V53:V60" si="14">S53*$S$51</f>
        <v>0.8</v>
      </c>
      <c r="W53" s="7">
        <f>SUM(T53:V53)</f>
        <v>0.96176265001192096</v>
      </c>
      <c r="X53" s="7">
        <f>W53/SUM($V$53:$V$60)</f>
        <v>0.14957428460527541</v>
      </c>
    </row>
    <row r="54" spans="2:25" x14ac:dyDescent="0.4">
      <c r="B54" s="163"/>
      <c r="C54" s="7" t="str">
        <f t="shared" si="12"/>
        <v>DPS</v>
      </c>
      <c r="D54" s="7">
        <f t="shared" si="12"/>
        <v>0.44238774666666664</v>
      </c>
      <c r="E54" s="7">
        <f t="shared" si="12"/>
        <v>0.44413494000000003</v>
      </c>
      <c r="F54" s="7">
        <f t="shared" si="12"/>
        <v>0.45133386666666658</v>
      </c>
      <c r="G54" s="7">
        <f t="shared" si="12"/>
        <v>0.44595218444444445</v>
      </c>
      <c r="I54" s="163"/>
      <c r="J54" s="7" t="str">
        <f t="shared" si="13"/>
        <v>GPM</v>
      </c>
      <c r="K54" s="7">
        <f t="shared" si="13"/>
        <v>0.41844395333333334</v>
      </c>
      <c r="L54" s="7">
        <f t="shared" si="13"/>
        <v>0.42525737333333335</v>
      </c>
      <c r="M54" s="7">
        <f t="shared" si="13"/>
        <v>0.41880364666666664</v>
      </c>
      <c r="N54" s="7">
        <f t="shared" si="13"/>
        <v>0.42083499111111111</v>
      </c>
      <c r="P54" s="7" t="s">
        <v>1667</v>
      </c>
      <c r="Q54" s="7">
        <v>0.26324736610434274</v>
      </c>
      <c r="R54" s="7">
        <v>9.7777777777777783E-2</v>
      </c>
      <c r="S54" s="8">
        <v>0.85</v>
      </c>
      <c r="T54" s="7">
        <f t="shared" ref="T54:T60" si="15">Q54*$Q$51</f>
        <v>0.26324736610434274</v>
      </c>
      <c r="U54" s="7">
        <f t="shared" ref="U54:U60" si="16">R54*$R$51</f>
        <v>-9.7777777777777783E-2</v>
      </c>
      <c r="V54" s="8">
        <f t="shared" si="14"/>
        <v>0.85</v>
      </c>
      <c r="W54" s="7">
        <f t="shared" ref="W54:W59" si="17">SUM(T54:V54)</f>
        <v>1.015469588326565</v>
      </c>
      <c r="X54" s="7">
        <f t="shared" ref="X54:X60" si="18">W54/SUM($V$53:$V$60)</f>
        <v>0.1579268411083305</v>
      </c>
    </row>
    <row r="55" spans="2:25" x14ac:dyDescent="0.4">
      <c r="B55" s="162"/>
      <c r="C55" s="7" t="str">
        <f t="shared" si="12"/>
        <v>GBN</v>
      </c>
      <c r="D55" s="7">
        <f t="shared" si="12"/>
        <v>0.35257627999999991</v>
      </c>
      <c r="E55" s="7">
        <f t="shared" si="12"/>
        <v>0.35257627999999991</v>
      </c>
      <c r="F55" s="7">
        <f t="shared" si="12"/>
        <v>0.35257627999999991</v>
      </c>
      <c r="G55" s="7">
        <f t="shared" si="12"/>
        <v>0.35257627999999991</v>
      </c>
      <c r="I55" s="162"/>
      <c r="J55" s="7" t="str">
        <f t="shared" si="13"/>
        <v>GPN</v>
      </c>
      <c r="K55" s="7">
        <f t="shared" si="13"/>
        <v>0.35797240000000002</v>
      </c>
      <c r="L55" s="7">
        <f t="shared" si="13"/>
        <v>0.35797240000000002</v>
      </c>
      <c r="M55" s="7">
        <f t="shared" si="13"/>
        <v>0.35797240000000002</v>
      </c>
      <c r="N55" s="7">
        <f t="shared" si="13"/>
        <v>0.35797240000000002</v>
      </c>
      <c r="P55" s="7" t="s">
        <v>1670</v>
      </c>
      <c r="Q55" s="7">
        <v>0.24327473127731508</v>
      </c>
      <c r="R55" s="7">
        <v>3.111111111111111E-2</v>
      </c>
      <c r="S55" s="8">
        <v>0.8</v>
      </c>
      <c r="T55" s="7">
        <f t="shared" si="15"/>
        <v>0.24327473127731508</v>
      </c>
      <c r="U55" s="7">
        <f t="shared" si="16"/>
        <v>-3.111111111111111E-2</v>
      </c>
      <c r="V55" s="8">
        <f t="shared" si="14"/>
        <v>0.8</v>
      </c>
      <c r="W55" s="7">
        <f t="shared" si="17"/>
        <v>1.0121636201662041</v>
      </c>
      <c r="X55" s="7">
        <f t="shared" si="18"/>
        <v>0.15741269364948743</v>
      </c>
    </row>
    <row r="56" spans="2:25" x14ac:dyDescent="0.4">
      <c r="B56" s="161" t="str">
        <f>B35</f>
        <v>Average of Mean TF_IDF, …, similarity</v>
      </c>
      <c r="C56" s="7" t="str">
        <f t="shared" ref="C56:G59" si="19">C35</f>
        <v>GBT</v>
      </c>
      <c r="D56" s="7">
        <f t="shared" si="19"/>
        <v>0.72075199999999973</v>
      </c>
      <c r="E56" s="7">
        <f t="shared" si="19"/>
        <v>0.60842666666666678</v>
      </c>
      <c r="F56" s="7">
        <f t="shared" si="19"/>
        <v>0.5301313333333334</v>
      </c>
      <c r="G56" s="7">
        <f t="shared" si="19"/>
        <v>0.61976999999999993</v>
      </c>
      <c r="I56" s="161" t="str">
        <f>B39</f>
        <v>Average of Mean TF_IDF, …, similarity</v>
      </c>
      <c r="J56" s="7" t="str">
        <f t="shared" ref="J56:N59" si="20">C39</f>
        <v>CLM</v>
      </c>
      <c r="K56" s="7">
        <f t="shared" si="20"/>
        <v>0.83857199999999954</v>
      </c>
      <c r="L56" s="7">
        <f t="shared" si="20"/>
        <v>0.52599200000000013</v>
      </c>
      <c r="M56" s="7">
        <f t="shared" si="20"/>
        <v>0.49941800000000008</v>
      </c>
      <c r="N56" s="7">
        <f t="shared" si="20"/>
        <v>0.62132733333333323</v>
      </c>
      <c r="P56" s="7" t="s">
        <v>1671</v>
      </c>
      <c r="Q56" s="7">
        <v>0.24060414149530995</v>
      </c>
      <c r="R56" s="7">
        <v>2.8888888888888888E-2</v>
      </c>
      <c r="S56" s="8">
        <v>0.78</v>
      </c>
      <c r="T56" s="7">
        <f t="shared" si="15"/>
        <v>0.24060414149530995</v>
      </c>
      <c r="U56" s="7">
        <f t="shared" si="16"/>
        <v>-2.8888888888888888E-2</v>
      </c>
      <c r="V56" s="8">
        <f t="shared" si="14"/>
        <v>0.78</v>
      </c>
      <c r="W56" s="7">
        <f t="shared" si="17"/>
        <v>0.99171525260642113</v>
      </c>
      <c r="X56" s="7">
        <f t="shared" si="18"/>
        <v>0.15423254317362692</v>
      </c>
    </row>
    <row r="57" spans="2:25" x14ac:dyDescent="0.4">
      <c r="B57" s="163"/>
      <c r="C57" s="7" t="str">
        <f t="shared" si="19"/>
        <v>CLD</v>
      </c>
      <c r="D57" s="7">
        <f t="shared" si="19"/>
        <v>0.73000133333333317</v>
      </c>
      <c r="E57" s="7">
        <f t="shared" si="19"/>
        <v>0.6442159999999999</v>
      </c>
      <c r="F57" s="7">
        <f t="shared" si="19"/>
        <v>0.5688913333333333</v>
      </c>
      <c r="G57" s="7">
        <f t="shared" si="19"/>
        <v>0.64770288888888883</v>
      </c>
      <c r="I57" s="163"/>
      <c r="J57" s="7" t="str">
        <f t="shared" si="20"/>
        <v>DPM</v>
      </c>
      <c r="K57" s="7">
        <f t="shared" si="20"/>
        <v>0.44407799999999997</v>
      </c>
      <c r="L57" s="7">
        <f t="shared" si="20"/>
        <v>0.42928600000000006</v>
      </c>
      <c r="M57" s="7">
        <f t="shared" si="20"/>
        <v>0.40375733333333336</v>
      </c>
      <c r="N57" s="7">
        <f t="shared" si="20"/>
        <v>0.42570711111111109</v>
      </c>
      <c r="P57" s="7" t="s">
        <v>1668</v>
      </c>
      <c r="Q57" s="7">
        <v>0.29212561811139814</v>
      </c>
      <c r="R57" s="7">
        <v>1</v>
      </c>
      <c r="S57" s="8">
        <v>0.8</v>
      </c>
      <c r="T57" s="7">
        <f t="shared" si="15"/>
        <v>0.29212561811139814</v>
      </c>
      <c r="U57" s="7">
        <f t="shared" si="16"/>
        <v>-1</v>
      </c>
      <c r="V57" s="8">
        <f t="shared" si="14"/>
        <v>0.8</v>
      </c>
      <c r="W57" s="7">
        <f t="shared" si="17"/>
        <v>9.2125618111398189E-2</v>
      </c>
      <c r="X57" s="7">
        <f t="shared" si="18"/>
        <v>1.4327467824478723E-2</v>
      </c>
    </row>
    <row r="58" spans="2:25" x14ac:dyDescent="0.4">
      <c r="B58" s="163"/>
      <c r="C58" s="7" t="str">
        <f t="shared" si="19"/>
        <v>DPS</v>
      </c>
      <c r="D58" s="7">
        <f t="shared" si="19"/>
        <v>0.60831000000000002</v>
      </c>
      <c r="E58" s="7">
        <f t="shared" si="19"/>
        <v>0.56442266666666674</v>
      </c>
      <c r="F58" s="7">
        <f t="shared" si="19"/>
        <v>0.56218066666666655</v>
      </c>
      <c r="G58" s="7">
        <f t="shared" si="19"/>
        <v>0.5783044444444444</v>
      </c>
      <c r="I58" s="163"/>
      <c r="J58" s="7" t="str">
        <f t="shared" si="20"/>
        <v>GPM</v>
      </c>
      <c r="K58" s="7">
        <f t="shared" si="20"/>
        <v>0.57427466666666671</v>
      </c>
      <c r="L58" s="7">
        <f t="shared" si="20"/>
        <v>0.50466066666666665</v>
      </c>
      <c r="M58" s="7">
        <f t="shared" si="20"/>
        <v>0.45244999999999996</v>
      </c>
      <c r="N58" s="7">
        <f t="shared" si="20"/>
        <v>0.51046177777777779</v>
      </c>
      <c r="P58" s="7" t="s">
        <v>1669</v>
      </c>
      <c r="Q58" s="7">
        <v>0.21547065239414576</v>
      </c>
      <c r="R58" s="7">
        <v>0.63555555555555554</v>
      </c>
      <c r="S58" s="8">
        <v>0.8</v>
      </c>
      <c r="T58" s="7">
        <f t="shared" si="15"/>
        <v>0.21547065239414576</v>
      </c>
      <c r="U58" s="7">
        <f t="shared" si="16"/>
        <v>-0.63555555555555554</v>
      </c>
      <c r="V58" s="8">
        <f t="shared" si="14"/>
        <v>0.8</v>
      </c>
      <c r="W58" s="7">
        <f t="shared" si="17"/>
        <v>0.37991509683859026</v>
      </c>
      <c r="X58" s="7">
        <f t="shared" si="18"/>
        <v>5.908477400289118E-2</v>
      </c>
    </row>
    <row r="59" spans="2:25" x14ac:dyDescent="0.4">
      <c r="B59" s="162"/>
      <c r="C59" s="7" t="str">
        <f t="shared" si="19"/>
        <v>GBN</v>
      </c>
      <c r="D59" s="7">
        <f t="shared" si="19"/>
        <v>0.4476126666666666</v>
      </c>
      <c r="E59" s="7">
        <f t="shared" si="19"/>
        <v>0.4476126666666666</v>
      </c>
      <c r="F59" s="7">
        <f t="shared" si="19"/>
        <v>0.4476126666666666</v>
      </c>
      <c r="G59" s="7">
        <f t="shared" si="19"/>
        <v>0.4476126666666666</v>
      </c>
      <c r="I59" s="162"/>
      <c r="J59" s="7" t="str">
        <f t="shared" si="20"/>
        <v>GPN</v>
      </c>
      <c r="K59" s="7">
        <f t="shared" si="20"/>
        <v>0.42637333333333333</v>
      </c>
      <c r="L59" s="7">
        <f t="shared" si="20"/>
        <v>0.42637333333333333</v>
      </c>
      <c r="M59" s="7">
        <f t="shared" si="20"/>
        <v>0.42637333333333333</v>
      </c>
      <c r="N59" s="7">
        <f t="shared" si="20"/>
        <v>0.42637333333333333</v>
      </c>
      <c r="P59" s="7" t="s">
        <v>1673</v>
      </c>
      <c r="Q59" s="7">
        <v>0.26117806316902642</v>
      </c>
      <c r="R59" s="7">
        <v>0.28222222222222221</v>
      </c>
      <c r="S59" s="8">
        <v>0.8</v>
      </c>
      <c r="T59" s="7">
        <f t="shared" si="15"/>
        <v>0.26117806316902642</v>
      </c>
      <c r="U59" s="7">
        <f t="shared" si="16"/>
        <v>-0.28222222222222221</v>
      </c>
      <c r="V59" s="8">
        <f t="shared" si="14"/>
        <v>0.8</v>
      </c>
      <c r="W59" s="7">
        <f t="shared" si="17"/>
        <v>0.77895584094680426</v>
      </c>
      <c r="X59" s="7">
        <f t="shared" si="18"/>
        <v>0.12114398770556832</v>
      </c>
    </row>
    <row r="60" spans="2:25" x14ac:dyDescent="0.4">
      <c r="B60" s="161" t="s">
        <v>7639</v>
      </c>
      <c r="C60" s="7" t="s">
        <v>1672</v>
      </c>
      <c r="D60" s="7">
        <v>77.734487734487701</v>
      </c>
      <c r="E60" s="7"/>
      <c r="F60" s="7">
        <v>78.753607503607512</v>
      </c>
      <c r="G60" s="7">
        <f>AVERAGE(D60:F60)</f>
        <v>78.244047619047606</v>
      </c>
      <c r="I60" s="161" t="s">
        <v>7640</v>
      </c>
      <c r="J60" s="7" t="s">
        <v>7413</v>
      </c>
      <c r="K60" s="7">
        <v>0</v>
      </c>
      <c r="L60" s="7"/>
      <c r="M60" s="7">
        <v>0</v>
      </c>
      <c r="N60" s="7">
        <f t="shared" ref="N60:N63" si="21">AVERAGE(K60:M60)</f>
        <v>0</v>
      </c>
      <c r="P60" s="7" t="s">
        <v>1674</v>
      </c>
      <c r="Q60" s="7">
        <v>0.23122566632542965</v>
      </c>
      <c r="R60" s="7">
        <v>0.32666666666666666</v>
      </c>
      <c r="S60" s="8">
        <v>0.8</v>
      </c>
      <c r="T60" s="7">
        <f t="shared" si="15"/>
        <v>0.23122566632542965</v>
      </c>
      <c r="U60" s="7">
        <f t="shared" si="16"/>
        <v>-0.32666666666666666</v>
      </c>
      <c r="V60" s="8">
        <f t="shared" si="14"/>
        <v>0.8</v>
      </c>
      <c r="W60" s="7">
        <f>SUM(T60:V60)</f>
        <v>0.70455899965876301</v>
      </c>
      <c r="X60" s="7">
        <f t="shared" si="18"/>
        <v>0.10957371689871898</v>
      </c>
    </row>
    <row r="61" spans="2:25" x14ac:dyDescent="0.4">
      <c r="B61" s="163"/>
      <c r="C61" s="7" t="s">
        <v>1667</v>
      </c>
      <c r="D61" s="7">
        <v>78.071789321789325</v>
      </c>
      <c r="E61" s="7"/>
      <c r="F61" s="7">
        <v>78.619158619158611</v>
      </c>
      <c r="G61" s="7">
        <f>AVERAGE(D61:F61)</f>
        <v>78.345473970473961</v>
      </c>
      <c r="I61" s="163"/>
      <c r="J61" s="7" t="s">
        <v>1669</v>
      </c>
      <c r="K61" s="7">
        <v>74.516129032258064</v>
      </c>
      <c r="L61" s="7"/>
      <c r="M61" s="11">
        <v>74.110459433040077</v>
      </c>
      <c r="N61" s="7">
        <f t="shared" si="21"/>
        <v>74.313294232649071</v>
      </c>
      <c r="Y61" s="11">
        <f>SUM(W53:W60)</f>
        <v>5.9366666666666674</v>
      </c>
    </row>
    <row r="62" spans="2:25" x14ac:dyDescent="0.4">
      <c r="B62" s="163"/>
      <c r="C62" s="7" t="s">
        <v>1670</v>
      </c>
      <c r="D62" s="7">
        <v>72.943722943722932</v>
      </c>
      <c r="E62" s="7"/>
      <c r="F62" s="7">
        <v>71.821789321789325</v>
      </c>
      <c r="G62" s="7">
        <f t="shared" ref="G62:G63" si="22">AVERAGE(D62:F62)</f>
        <v>72.382756132756128</v>
      </c>
      <c r="I62" s="163"/>
      <c r="J62" s="7" t="s">
        <v>1673</v>
      </c>
      <c r="K62" s="7">
        <v>83.387096774193552</v>
      </c>
      <c r="L62" s="7"/>
      <c r="M62" s="11">
        <v>78.917050691244228</v>
      </c>
      <c r="N62" s="7">
        <f t="shared" si="21"/>
        <v>81.15207373271889</v>
      </c>
    </row>
    <row r="63" spans="2:25" x14ac:dyDescent="0.4">
      <c r="B63" s="162"/>
      <c r="C63" s="7" t="s">
        <v>1671</v>
      </c>
      <c r="D63" s="7">
        <v>74.906204906204906</v>
      </c>
      <c r="E63" s="7"/>
      <c r="F63" s="7">
        <v>0</v>
      </c>
      <c r="G63" s="7">
        <f t="shared" si="22"/>
        <v>37.453102453102453</v>
      </c>
      <c r="I63" s="162"/>
      <c r="J63" s="7" t="s">
        <v>7415</v>
      </c>
      <c r="K63" s="7">
        <v>0</v>
      </c>
      <c r="L63" s="7"/>
      <c r="M63" s="7">
        <v>0</v>
      </c>
      <c r="N63" s="7">
        <f t="shared" si="21"/>
        <v>0</v>
      </c>
      <c r="P63" s="105"/>
    </row>
    <row r="64" spans="2:25" ht="14.6" customHeight="1" x14ac:dyDescent="0.4">
      <c r="P64" s="105"/>
      <c r="S64" s="135" t="s">
        <v>1637</v>
      </c>
      <c r="T64" s="141" t="s">
        <v>7641</v>
      </c>
    </row>
    <row r="65" spans="11:24" x14ac:dyDescent="0.4">
      <c r="K65" s="11">
        <v>0</v>
      </c>
      <c r="M65" s="11">
        <v>0</v>
      </c>
      <c r="P65" s="105"/>
      <c r="S65" s="7" t="s">
        <v>1672</v>
      </c>
      <c r="T65" s="8">
        <v>0.8</v>
      </c>
    </row>
    <row r="66" spans="11:24" x14ac:dyDescent="0.4">
      <c r="K66" s="11">
        <v>74.516129032258064</v>
      </c>
      <c r="M66" s="11">
        <v>74.110459433040077</v>
      </c>
      <c r="P66" s="105"/>
      <c r="S66" s="7" t="s">
        <v>1667</v>
      </c>
      <c r="T66" s="8">
        <v>0.85</v>
      </c>
    </row>
    <row r="67" spans="11:24" x14ac:dyDescent="0.4">
      <c r="K67" s="11">
        <v>83.387096774193552</v>
      </c>
      <c r="M67" s="11">
        <v>78.917050691244228</v>
      </c>
      <c r="P67" s="105"/>
      <c r="S67" s="7" t="s">
        <v>1670</v>
      </c>
      <c r="T67" s="8">
        <v>0.8</v>
      </c>
    </row>
    <row r="68" spans="11:24" x14ac:dyDescent="0.4">
      <c r="K68" s="11">
        <v>0</v>
      </c>
      <c r="M68" s="7">
        <v>0</v>
      </c>
      <c r="P68" s="105"/>
      <c r="S68" s="7" t="s">
        <v>1671</v>
      </c>
      <c r="T68" s="8">
        <v>0.78</v>
      </c>
    </row>
    <row r="69" spans="11:24" x14ac:dyDescent="0.4">
      <c r="M69" s="7">
        <f t="shared" ref="M69:M70" si="23">L69</f>
        <v>0</v>
      </c>
      <c r="P69" s="105"/>
      <c r="S69" s="7" t="s">
        <v>1668</v>
      </c>
      <c r="T69" s="8">
        <v>0.8</v>
      </c>
    </row>
    <row r="70" spans="11:24" x14ac:dyDescent="0.4">
      <c r="M70" s="7">
        <f t="shared" si="23"/>
        <v>0</v>
      </c>
      <c r="P70" s="105"/>
      <c r="S70" s="7" t="s">
        <v>1669</v>
      </c>
      <c r="T70" s="8">
        <v>0.8</v>
      </c>
    </row>
    <row r="71" spans="11:24" x14ac:dyDescent="0.4">
      <c r="M71" s="7">
        <v>0</v>
      </c>
      <c r="S71" s="7" t="s">
        <v>1673</v>
      </c>
      <c r="T71" s="8">
        <v>0.8</v>
      </c>
    </row>
    <row r="72" spans="11:24" x14ac:dyDescent="0.4">
      <c r="S72" s="7" t="s">
        <v>1674</v>
      </c>
      <c r="T72" s="8">
        <v>0.8</v>
      </c>
    </row>
    <row r="79" spans="11:24" ht="14.6" customHeight="1" x14ac:dyDescent="0.4">
      <c r="O79" s="169" t="s">
        <v>7642</v>
      </c>
      <c r="P79" s="7" t="s">
        <v>7630</v>
      </c>
      <c r="Q79" s="146" t="s">
        <v>7631</v>
      </c>
      <c r="R79" s="146"/>
      <c r="S79" s="146" t="s">
        <v>7633</v>
      </c>
      <c r="T79" s="146"/>
      <c r="U79" s="146"/>
    </row>
    <row r="80" spans="11:24" ht="14.6" customHeight="1" x14ac:dyDescent="0.4">
      <c r="O80" s="169"/>
      <c r="P80" s="7" t="s">
        <v>7330</v>
      </c>
      <c r="Q80" s="7">
        <v>1</v>
      </c>
      <c r="R80" s="7">
        <v>-1</v>
      </c>
      <c r="S80" s="164" t="s">
        <v>7634</v>
      </c>
      <c r="T80" s="164" t="s">
        <v>7643</v>
      </c>
      <c r="U80" s="164" t="s">
        <v>7644</v>
      </c>
      <c r="V80" s="168"/>
      <c r="W80" s="167"/>
      <c r="X80" s="167"/>
    </row>
    <row r="81" spans="15:24" x14ac:dyDescent="0.4">
      <c r="O81" s="169"/>
      <c r="P81" s="7" t="s">
        <v>7622</v>
      </c>
      <c r="Q81" s="7" t="s">
        <v>7637</v>
      </c>
      <c r="R81" s="23" t="s">
        <v>7638</v>
      </c>
      <c r="S81" s="164"/>
      <c r="T81" s="164"/>
      <c r="U81" s="164"/>
      <c r="V81" s="168"/>
      <c r="W81" s="167"/>
      <c r="X81" s="167"/>
    </row>
    <row r="82" spans="15:24" x14ac:dyDescent="0.4">
      <c r="O82" s="146" t="s">
        <v>1675</v>
      </c>
      <c r="P82" s="7" t="s">
        <v>1672</v>
      </c>
      <c r="Q82" s="7">
        <v>0.12954884652238963</v>
      </c>
      <c r="R82" s="7">
        <v>9.1111111111111101E-2</v>
      </c>
      <c r="S82" s="7">
        <f>Q82*$Q$80</f>
        <v>0.12954884652238963</v>
      </c>
      <c r="T82" s="7">
        <f>R82*$R$80</f>
        <v>-9.1111111111111101E-2</v>
      </c>
      <c r="U82" s="7">
        <f>S82+T82</f>
        <v>3.8437735411278526E-2</v>
      </c>
      <c r="V82" s="142"/>
    </row>
    <row r="83" spans="15:24" x14ac:dyDescent="0.4">
      <c r="O83" s="146"/>
      <c r="P83" s="7" t="s">
        <v>1667</v>
      </c>
      <c r="Q83" s="7">
        <v>0.13486331075798055</v>
      </c>
      <c r="R83" s="7">
        <v>9.7777777777777783E-2</v>
      </c>
      <c r="S83" s="7">
        <f t="shared" ref="S83:S89" si="24">Q83*$Q$80</f>
        <v>0.13486331075798055</v>
      </c>
      <c r="T83" s="7">
        <f t="shared" ref="T83:T89" si="25">R83*$R$80</f>
        <v>-9.7777777777777783E-2</v>
      </c>
      <c r="U83" s="7">
        <f t="shared" ref="U83:U89" si="26">S83+T83</f>
        <v>3.7085532980202771E-2</v>
      </c>
      <c r="V83" s="142"/>
    </row>
    <row r="84" spans="15:24" x14ac:dyDescent="0.4">
      <c r="O84" s="146"/>
      <c r="P84" s="7" t="s">
        <v>1670</v>
      </c>
      <c r="Q84" s="7">
        <v>0.12463120208698457</v>
      </c>
      <c r="R84" s="7">
        <v>3.111111111111111E-2</v>
      </c>
      <c r="S84" s="7">
        <f t="shared" si="24"/>
        <v>0.12463120208698457</v>
      </c>
      <c r="T84" s="7">
        <f t="shared" si="25"/>
        <v>-3.111111111111111E-2</v>
      </c>
      <c r="U84" s="7">
        <f t="shared" si="26"/>
        <v>9.3520090975873466E-2</v>
      </c>
      <c r="V84" s="142"/>
    </row>
    <row r="85" spans="15:24" x14ac:dyDescent="0.4">
      <c r="O85" s="146"/>
      <c r="P85" s="7" t="s">
        <v>1671</v>
      </c>
      <c r="Q85" s="7">
        <v>0.12326304184664663</v>
      </c>
      <c r="R85" s="7">
        <v>2.8888888888888888E-2</v>
      </c>
      <c r="S85" s="7">
        <f t="shared" si="24"/>
        <v>0.12326304184664663</v>
      </c>
      <c r="T85" s="7">
        <f t="shared" si="25"/>
        <v>-2.8888888888888888E-2</v>
      </c>
      <c r="U85" s="7">
        <f t="shared" si="26"/>
        <v>9.4374152957757751E-2</v>
      </c>
      <c r="V85" s="142"/>
    </row>
    <row r="86" spans="15:24" x14ac:dyDescent="0.4">
      <c r="O86" s="146" t="s">
        <v>1676</v>
      </c>
      <c r="P86" s="7" t="s">
        <v>1668</v>
      </c>
      <c r="Q86" s="7">
        <v>0.14246779399433204</v>
      </c>
      <c r="R86" s="7">
        <v>1</v>
      </c>
      <c r="S86" s="7">
        <f t="shared" si="24"/>
        <v>0.14246779399433204</v>
      </c>
      <c r="T86" s="7">
        <f t="shared" si="25"/>
        <v>-1</v>
      </c>
      <c r="U86" s="7">
        <f t="shared" si="26"/>
        <v>-0.85753220600566793</v>
      </c>
      <c r="V86" s="142"/>
    </row>
    <row r="87" spans="15:24" x14ac:dyDescent="0.4">
      <c r="O87" s="146"/>
      <c r="P87" s="7" t="s">
        <v>1669</v>
      </c>
      <c r="Q87" s="7">
        <v>0.10508365789886788</v>
      </c>
      <c r="R87" s="7">
        <v>0.63555555555555554</v>
      </c>
      <c r="S87" s="7">
        <f t="shared" si="24"/>
        <v>0.10508365789886788</v>
      </c>
      <c r="T87" s="7">
        <f t="shared" si="25"/>
        <v>-0.63555555555555554</v>
      </c>
      <c r="U87" s="7">
        <f t="shared" si="26"/>
        <v>-0.53047189765668767</v>
      </c>
      <c r="V87" s="142"/>
    </row>
    <row r="88" spans="15:24" x14ac:dyDescent="0.4">
      <c r="O88" s="146"/>
      <c r="P88" s="7" t="s">
        <v>1673</v>
      </c>
      <c r="Q88" s="7">
        <v>0.12737486955085936</v>
      </c>
      <c r="R88" s="7">
        <v>0.28222222222222221</v>
      </c>
      <c r="S88" s="7">
        <f t="shared" si="24"/>
        <v>0.12737486955085936</v>
      </c>
      <c r="T88" s="7">
        <f t="shared" si="25"/>
        <v>-0.28222222222222221</v>
      </c>
      <c r="U88" s="7">
        <f t="shared" si="26"/>
        <v>-0.15484735267136285</v>
      </c>
      <c r="V88" s="142"/>
    </row>
    <row r="89" spans="15:24" x14ac:dyDescent="0.4">
      <c r="O89" s="146"/>
      <c r="P89" s="7" t="s">
        <v>1674</v>
      </c>
      <c r="Q89" s="7">
        <v>0.11276727734193927</v>
      </c>
      <c r="R89" s="7">
        <v>0.32666666666666666</v>
      </c>
      <c r="S89" s="7">
        <f t="shared" si="24"/>
        <v>0.11276727734193927</v>
      </c>
      <c r="T89" s="7">
        <f t="shared" si="25"/>
        <v>-0.32666666666666666</v>
      </c>
      <c r="U89" s="7">
        <f t="shared" si="26"/>
        <v>-0.21389938932472741</v>
      </c>
      <c r="V89" s="142"/>
    </row>
    <row r="92" spans="15:24" x14ac:dyDescent="0.4">
      <c r="P92" s="11" t="s">
        <v>7645</v>
      </c>
    </row>
    <row r="93" spans="15:24" x14ac:dyDescent="0.4">
      <c r="P93" s="11" t="s">
        <v>7622</v>
      </c>
      <c r="Q93" s="11" t="s">
        <v>1643</v>
      </c>
      <c r="R93" s="11" t="s">
        <v>1644</v>
      </c>
      <c r="S93" s="11">
        <v>1</v>
      </c>
      <c r="T93" s="11" t="s">
        <v>5</v>
      </c>
      <c r="U93" s="11" t="s">
        <v>5461</v>
      </c>
    </row>
    <row r="94" spans="15:24" x14ac:dyDescent="0.4">
      <c r="P94" s="11" t="s">
        <v>1672</v>
      </c>
      <c r="Q94" s="11">
        <v>1.8310272999999997</v>
      </c>
      <c r="R94" s="11">
        <v>1.7200291600000002</v>
      </c>
      <c r="S94" s="11">
        <v>1.6387852933333336</v>
      </c>
      <c r="T94" s="11">
        <v>1.7299472511111109</v>
      </c>
      <c r="U94" s="11">
        <v>0.12954884652238963</v>
      </c>
    </row>
    <row r="95" spans="15:24" x14ac:dyDescent="0.4">
      <c r="P95" s="11" t="s">
        <v>1667</v>
      </c>
      <c r="Q95" s="11">
        <v>1.8597773066666665</v>
      </c>
      <c r="R95" s="11">
        <v>1.8389305533333333</v>
      </c>
      <c r="S95" s="11">
        <v>1.7040360466666669</v>
      </c>
      <c r="T95" s="11">
        <v>1.8009146355555559</v>
      </c>
      <c r="U95" s="11">
        <v>0.13486331075798055</v>
      </c>
    </row>
    <row r="96" spans="15:24" x14ac:dyDescent="0.4">
      <c r="P96" s="11" t="s">
        <v>1670</v>
      </c>
      <c r="Q96" s="11">
        <v>1.6919577466666667</v>
      </c>
      <c r="R96" s="11">
        <v>1.6456576066666668</v>
      </c>
      <c r="S96" s="11">
        <v>1.6552211999999997</v>
      </c>
      <c r="T96" s="11">
        <v>1.6642788511111113</v>
      </c>
      <c r="U96" s="11">
        <v>0.12463120208698457</v>
      </c>
    </row>
    <row r="97" spans="16:21" x14ac:dyDescent="0.4">
      <c r="P97" s="11" t="s">
        <v>1671</v>
      </c>
      <c r="S97" s="11">
        <v>1.6460089466666663</v>
      </c>
      <c r="T97" s="11">
        <v>1.6460089466666663</v>
      </c>
      <c r="U97" s="11">
        <v>0.12326304184664663</v>
      </c>
    </row>
    <row r="98" spans="16:21" x14ac:dyDescent="0.4">
      <c r="P98" s="11" t="s">
        <v>1668</v>
      </c>
      <c r="Q98" s="11">
        <v>2.1165685399999994</v>
      </c>
      <c r="R98" s="11">
        <v>1.8067981000000004</v>
      </c>
      <c r="S98" s="11">
        <v>1.7840196133333335</v>
      </c>
      <c r="T98" s="11">
        <v>1.9024620844444442</v>
      </c>
      <c r="U98" s="11">
        <v>0.14246779399433204</v>
      </c>
    </row>
    <row r="99" spans="16:21" x14ac:dyDescent="0.4">
      <c r="P99" s="11" t="s">
        <v>1669</v>
      </c>
      <c r="Q99" s="11">
        <v>1.4251431066666664</v>
      </c>
      <c r="R99" s="11">
        <v>1.4147433</v>
      </c>
      <c r="S99" s="11">
        <v>1.36985818</v>
      </c>
      <c r="T99" s="11">
        <v>1.4032481955555556</v>
      </c>
      <c r="U99" s="11">
        <v>0.10508365789886788</v>
      </c>
    </row>
    <row r="100" spans="16:21" x14ac:dyDescent="0.4">
      <c r="P100" s="11" t="s">
        <v>1673</v>
      </c>
      <c r="Q100" s="11">
        <v>1.7685119533333333</v>
      </c>
      <c r="R100" s="11">
        <v>1.6959980400000001</v>
      </c>
      <c r="S100" s="11">
        <v>1.6382403133333332</v>
      </c>
      <c r="T100" s="11">
        <v>1.7009167688888887</v>
      </c>
      <c r="U100" s="11">
        <v>0.12737486955085936</v>
      </c>
    </row>
    <row r="101" spans="16:21" x14ac:dyDescent="0.4">
      <c r="P101" s="11" t="s">
        <v>1674</v>
      </c>
      <c r="S101" s="11">
        <v>1.5058524000000002</v>
      </c>
      <c r="T101" s="11">
        <v>1.5058524000000002</v>
      </c>
      <c r="U101" s="11">
        <v>0.11276727734193927</v>
      </c>
    </row>
  </sheetData>
  <mergeCells count="74">
    <mergeCell ref="X80:X81"/>
    <mergeCell ref="O82:O85"/>
    <mergeCell ref="O86:O89"/>
    <mergeCell ref="Q79:R79"/>
    <mergeCell ref="S79:U79"/>
    <mergeCell ref="S80:S81"/>
    <mergeCell ref="T80:T81"/>
    <mergeCell ref="U80:U81"/>
    <mergeCell ref="V80:V81"/>
    <mergeCell ref="O79:O81"/>
    <mergeCell ref="B56:B59"/>
    <mergeCell ref="I56:I59"/>
    <mergeCell ref="B60:B63"/>
    <mergeCell ref="I60:I63"/>
    <mergeCell ref="W80:W81"/>
    <mergeCell ref="B48:B51"/>
    <mergeCell ref="I48:I51"/>
    <mergeCell ref="Q50:R50"/>
    <mergeCell ref="T50:X50"/>
    <mergeCell ref="T51:T52"/>
    <mergeCell ref="U51:U52"/>
    <mergeCell ref="V51:V52"/>
    <mergeCell ref="W51:W52"/>
    <mergeCell ref="X51:X52"/>
    <mergeCell ref="B52:B55"/>
    <mergeCell ref="I52:I55"/>
    <mergeCell ref="N46:N47"/>
    <mergeCell ref="I21:I24"/>
    <mergeCell ref="R40:S40"/>
    <mergeCell ref="B45:G45"/>
    <mergeCell ref="I45:N45"/>
    <mergeCell ref="B46:B47"/>
    <mergeCell ref="C46:C47"/>
    <mergeCell ref="D46:D47"/>
    <mergeCell ref="E46:E47"/>
    <mergeCell ref="F46:F47"/>
    <mergeCell ref="G46:G47"/>
    <mergeCell ref="I46:I47"/>
    <mergeCell ref="J46:J47"/>
    <mergeCell ref="K46:K47"/>
    <mergeCell ref="L46:L47"/>
    <mergeCell ref="M46:M47"/>
    <mergeCell ref="AC3:AC4"/>
    <mergeCell ref="AD3:AD4"/>
    <mergeCell ref="I15:N15"/>
    <mergeCell ref="Q15:R15"/>
    <mergeCell ref="C17:C18"/>
    <mergeCell ref="D17:D18"/>
    <mergeCell ref="E17:E18"/>
    <mergeCell ref="F17:F18"/>
    <mergeCell ref="G17:G18"/>
    <mergeCell ref="I17:I20"/>
    <mergeCell ref="P3:P4"/>
    <mergeCell ref="Q3:Q4"/>
    <mergeCell ref="R3:R4"/>
    <mergeCell ref="Z3:Z4"/>
    <mergeCell ref="AA3:AA4"/>
    <mergeCell ref="AB3:AB4"/>
    <mergeCell ref="O3:O4"/>
    <mergeCell ref="B2:F2"/>
    <mergeCell ref="G2:K2"/>
    <mergeCell ref="N2:R2"/>
    <mergeCell ref="Z2:AD2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N3:N4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1F628-881F-4B3F-ACE2-13829CD4DB24}">
  <dimension ref="A1:BN255"/>
  <sheetViews>
    <sheetView topLeftCell="V57" zoomScale="46" zoomScaleNormal="46" workbookViewId="0">
      <selection activeCell="AM59" sqref="AM59:AM62"/>
    </sheetView>
  </sheetViews>
  <sheetFormatPr defaultRowHeight="14.6" x14ac:dyDescent="0.4"/>
  <cols>
    <col min="3" max="3" width="20.69140625" customWidth="1"/>
    <col min="4" max="9" width="3.4609375" customWidth="1"/>
    <col min="10" max="17" width="4.921875" customWidth="1"/>
    <col min="18" max="24" width="9.23046875" style="11"/>
    <col min="34" max="34" width="15" customWidth="1"/>
    <col min="61" max="62" width="12.15234375" customWidth="1"/>
    <col min="65" max="66" width="11.07421875" customWidth="1"/>
  </cols>
  <sheetData>
    <row r="1" spans="1:59" x14ac:dyDescent="0.4">
      <c r="C1" s="173" t="s">
        <v>1690</v>
      </c>
      <c r="D1" s="173" t="s">
        <v>4749</v>
      </c>
      <c r="E1" s="173" t="s">
        <v>5154</v>
      </c>
      <c r="F1" s="174" t="s">
        <v>7310</v>
      </c>
      <c r="G1" s="174"/>
      <c r="H1" s="174"/>
      <c r="I1" s="174"/>
      <c r="J1" s="174"/>
      <c r="K1" s="174"/>
      <c r="L1" s="170" t="s">
        <v>7311</v>
      </c>
      <c r="M1" s="171"/>
      <c r="N1" s="171"/>
      <c r="O1" s="171"/>
      <c r="P1" s="171"/>
      <c r="Q1" s="172"/>
      <c r="R1" s="170" t="s">
        <v>5</v>
      </c>
      <c r="S1" s="171"/>
      <c r="T1" s="171"/>
      <c r="U1" s="171"/>
      <c r="V1" s="171"/>
      <c r="W1" s="172"/>
      <c r="X1" s="128"/>
    </row>
    <row r="2" spans="1:59" ht="29.6" customHeight="1" x14ac:dyDescent="0.4">
      <c r="A2" t="s">
        <v>7312</v>
      </c>
      <c r="B2" t="s">
        <v>5211</v>
      </c>
      <c r="C2" s="173"/>
      <c r="D2" s="173"/>
      <c r="E2" s="173"/>
      <c r="F2" s="132" t="s">
        <v>7313</v>
      </c>
      <c r="G2" s="132" t="s">
        <v>7314</v>
      </c>
      <c r="H2" s="132" t="s">
        <v>7315</v>
      </c>
      <c r="I2" s="132" t="s">
        <v>7316</v>
      </c>
      <c r="J2" s="132" t="s">
        <v>7317</v>
      </c>
      <c r="K2" s="132" t="s">
        <v>7318</v>
      </c>
      <c r="L2" s="133" t="s">
        <v>7313</v>
      </c>
      <c r="M2" s="133" t="s">
        <v>7314</v>
      </c>
      <c r="N2" s="133" t="s">
        <v>7315</v>
      </c>
      <c r="O2" s="133" t="s">
        <v>7316</v>
      </c>
      <c r="P2" s="133" t="s">
        <v>7317</v>
      </c>
      <c r="Q2" s="133" t="s">
        <v>7318</v>
      </c>
      <c r="R2" s="133" t="s">
        <v>7313</v>
      </c>
      <c r="S2" s="133" t="s">
        <v>7314</v>
      </c>
      <c r="T2" s="133" t="s">
        <v>7315</v>
      </c>
      <c r="U2" s="133" t="s">
        <v>7316</v>
      </c>
      <c r="V2" s="133" t="s">
        <v>7317</v>
      </c>
      <c r="W2" s="133" t="s">
        <v>7318</v>
      </c>
      <c r="Z2" s="134"/>
    </row>
    <row r="3" spans="1:59" x14ac:dyDescent="0.4">
      <c r="A3" t="s">
        <v>7319</v>
      </c>
      <c r="B3" t="str">
        <f>LEFT(C3,6)</f>
        <v>CLD001</v>
      </c>
      <c r="C3" s="23" t="s">
        <v>7320</v>
      </c>
      <c r="D3" s="23">
        <v>2</v>
      </c>
      <c r="E3" s="23">
        <v>1</v>
      </c>
      <c r="F3" s="126">
        <v>5</v>
      </c>
      <c r="G3" s="126">
        <v>4</v>
      </c>
      <c r="H3" s="126">
        <v>5</v>
      </c>
      <c r="I3" s="126">
        <v>4</v>
      </c>
      <c r="J3" s="126">
        <v>2</v>
      </c>
      <c r="K3" s="126">
        <v>3</v>
      </c>
      <c r="L3" s="10">
        <v>3</v>
      </c>
      <c r="M3" s="10">
        <v>4</v>
      </c>
      <c r="N3" s="10">
        <v>5</v>
      </c>
      <c r="O3" s="10">
        <v>4</v>
      </c>
      <c r="P3" s="10">
        <v>3</v>
      </c>
      <c r="Q3" s="10">
        <v>2</v>
      </c>
      <c r="R3" s="11">
        <f>AVERAGE(F3,L3)</f>
        <v>4</v>
      </c>
      <c r="S3" s="11">
        <f t="shared" ref="S3:W18" si="0">AVERAGE(G3,M3)</f>
        <v>4</v>
      </c>
      <c r="T3" s="11">
        <f t="shared" si="0"/>
        <v>5</v>
      </c>
      <c r="U3" s="11">
        <f t="shared" si="0"/>
        <v>4</v>
      </c>
      <c r="V3" s="11">
        <f t="shared" si="0"/>
        <v>2.5</v>
      </c>
      <c r="W3" s="11">
        <f t="shared" si="0"/>
        <v>2.5</v>
      </c>
      <c r="Z3" s="11"/>
    </row>
    <row r="4" spans="1:59" x14ac:dyDescent="0.4">
      <c r="A4" t="s">
        <v>7319</v>
      </c>
      <c r="B4" t="str">
        <f t="shared" ref="B4:B67" si="1">LEFT(C4,6)</f>
        <v>CLD003</v>
      </c>
      <c r="C4" s="23" t="s">
        <v>7321</v>
      </c>
      <c r="D4" s="23">
        <v>2</v>
      </c>
      <c r="E4" s="23">
        <v>2</v>
      </c>
      <c r="F4" s="126">
        <v>3</v>
      </c>
      <c r="G4" s="126">
        <v>2</v>
      </c>
      <c r="H4" s="126">
        <v>4</v>
      </c>
      <c r="I4" s="126">
        <v>4</v>
      </c>
      <c r="J4" s="126">
        <v>3</v>
      </c>
      <c r="K4" s="126">
        <v>3</v>
      </c>
      <c r="L4" s="10">
        <v>3</v>
      </c>
      <c r="M4" s="10">
        <v>4</v>
      </c>
      <c r="N4" s="10">
        <v>5</v>
      </c>
      <c r="O4" s="10">
        <v>4</v>
      </c>
      <c r="P4" s="10">
        <v>3</v>
      </c>
      <c r="Q4" s="10">
        <v>2</v>
      </c>
      <c r="R4" s="11">
        <f t="shared" ref="R4:W59" si="2">AVERAGE(F4,L4)</f>
        <v>3</v>
      </c>
      <c r="S4" s="11">
        <f t="shared" si="0"/>
        <v>3</v>
      </c>
      <c r="T4" s="11">
        <f t="shared" si="0"/>
        <v>4.5</v>
      </c>
      <c r="U4" s="11">
        <f t="shared" si="0"/>
        <v>4</v>
      </c>
      <c r="V4" s="11">
        <f t="shared" si="0"/>
        <v>3</v>
      </c>
      <c r="W4" s="11">
        <f t="shared" si="0"/>
        <v>2.5</v>
      </c>
      <c r="Z4" s="11"/>
      <c r="AA4" s="173" t="s">
        <v>7322</v>
      </c>
      <c r="AB4" s="173"/>
      <c r="AC4" s="173"/>
      <c r="AD4" s="173"/>
      <c r="AE4" s="173"/>
      <c r="AF4" s="173"/>
      <c r="AG4" s="173"/>
      <c r="AH4" s="173"/>
      <c r="AI4" s="173"/>
      <c r="AJ4" s="173"/>
      <c r="AM4" s="173" t="s">
        <v>7323</v>
      </c>
      <c r="AN4" s="173"/>
      <c r="AO4" s="173"/>
      <c r="AP4" s="173"/>
      <c r="AQ4" s="173"/>
      <c r="AR4" s="173"/>
      <c r="AS4" s="173"/>
      <c r="AT4" s="173"/>
      <c r="AU4" s="173"/>
      <c r="AV4" s="173"/>
      <c r="AX4" s="173" t="s">
        <v>7324</v>
      </c>
      <c r="AY4" s="173"/>
      <c r="AZ4" s="173"/>
      <c r="BA4" s="173"/>
      <c r="BB4" s="173"/>
      <c r="BC4" s="173"/>
      <c r="BD4" s="173"/>
      <c r="BE4" s="173"/>
      <c r="BF4" s="173"/>
      <c r="BG4" s="173"/>
    </row>
    <row r="5" spans="1:59" ht="58.3" customHeight="1" x14ac:dyDescent="0.4">
      <c r="A5" t="s">
        <v>7319</v>
      </c>
      <c r="B5" t="str">
        <f t="shared" si="1"/>
        <v>CLD091</v>
      </c>
      <c r="C5" s="23" t="s">
        <v>7325</v>
      </c>
      <c r="D5" s="23">
        <v>2</v>
      </c>
      <c r="E5" s="23">
        <v>3</v>
      </c>
      <c r="F5" s="126">
        <v>4</v>
      </c>
      <c r="G5" s="126">
        <v>4</v>
      </c>
      <c r="H5" s="126">
        <v>5</v>
      </c>
      <c r="I5" s="126">
        <v>4</v>
      </c>
      <c r="J5" s="126">
        <v>3</v>
      </c>
      <c r="K5" s="126">
        <v>2</v>
      </c>
      <c r="L5" s="10">
        <v>4</v>
      </c>
      <c r="M5" s="10">
        <v>4</v>
      </c>
      <c r="N5" s="10">
        <v>5</v>
      </c>
      <c r="O5" s="10">
        <v>4</v>
      </c>
      <c r="P5" s="10">
        <v>3</v>
      </c>
      <c r="Q5" s="10">
        <v>2</v>
      </c>
      <c r="R5" s="11">
        <f t="shared" si="2"/>
        <v>4</v>
      </c>
      <c r="S5" s="11">
        <f t="shared" si="0"/>
        <v>4</v>
      </c>
      <c r="T5" s="11">
        <f t="shared" si="0"/>
        <v>5</v>
      </c>
      <c r="U5" s="11">
        <f t="shared" si="0"/>
        <v>4</v>
      </c>
      <c r="V5" s="11">
        <f t="shared" si="0"/>
        <v>3</v>
      </c>
      <c r="W5" s="11">
        <f t="shared" si="0"/>
        <v>2</v>
      </c>
      <c r="Z5" s="11"/>
      <c r="AA5" s="146" t="s">
        <v>5278</v>
      </c>
      <c r="AB5" s="135" t="s">
        <v>1637</v>
      </c>
      <c r="AC5" s="135" t="s">
        <v>7313</v>
      </c>
      <c r="AD5" s="135" t="s">
        <v>7314</v>
      </c>
      <c r="AE5" s="135" t="s">
        <v>7315</v>
      </c>
      <c r="AF5" s="135" t="s">
        <v>7316</v>
      </c>
      <c r="AG5" s="135" t="s">
        <v>7317</v>
      </c>
      <c r="AH5" s="135" t="s">
        <v>7326</v>
      </c>
      <c r="AI5" s="135" t="s">
        <v>5268</v>
      </c>
      <c r="AJ5" s="175" t="s">
        <v>7327</v>
      </c>
      <c r="AM5" s="146" t="s">
        <v>5278</v>
      </c>
      <c r="AN5" s="135" t="s">
        <v>1637</v>
      </c>
      <c r="AO5" s="135" t="s">
        <v>7313</v>
      </c>
      <c r="AP5" s="135" t="s">
        <v>7314</v>
      </c>
      <c r="AQ5" s="135" t="s">
        <v>7315</v>
      </c>
      <c r="AR5" s="135" t="s">
        <v>7316</v>
      </c>
      <c r="AS5" s="135" t="s">
        <v>7317</v>
      </c>
      <c r="AT5" s="135" t="s">
        <v>7326</v>
      </c>
      <c r="AU5" s="135" t="s">
        <v>7328</v>
      </c>
      <c r="AV5" s="175" t="s">
        <v>7327</v>
      </c>
      <c r="AX5" s="146" t="s">
        <v>5278</v>
      </c>
      <c r="AY5" s="135" t="s">
        <v>1637</v>
      </c>
      <c r="AZ5" s="135" t="s">
        <v>7313</v>
      </c>
      <c r="BA5" s="135" t="s">
        <v>7314</v>
      </c>
      <c r="BB5" s="135" t="s">
        <v>7315</v>
      </c>
      <c r="BC5" s="135" t="s">
        <v>7316</v>
      </c>
      <c r="BD5" s="135" t="s">
        <v>7317</v>
      </c>
      <c r="BE5" s="135" t="s">
        <v>7326</v>
      </c>
      <c r="BF5" s="135" t="s">
        <v>7328</v>
      </c>
      <c r="BG5" s="175" t="s">
        <v>7327</v>
      </c>
    </row>
    <row r="6" spans="1:59" x14ac:dyDescent="0.4">
      <c r="A6" t="s">
        <v>7319</v>
      </c>
      <c r="B6" t="str">
        <f t="shared" si="1"/>
        <v>CLD093</v>
      </c>
      <c r="C6" s="23" t="s">
        <v>7329</v>
      </c>
      <c r="D6" s="23">
        <v>2</v>
      </c>
      <c r="E6" s="23">
        <v>4</v>
      </c>
      <c r="F6" s="126">
        <v>4</v>
      </c>
      <c r="G6" s="126">
        <v>4</v>
      </c>
      <c r="H6" s="126">
        <v>5</v>
      </c>
      <c r="I6" s="126">
        <v>4</v>
      </c>
      <c r="J6" s="126">
        <v>3</v>
      </c>
      <c r="K6" s="126">
        <v>2</v>
      </c>
      <c r="L6" s="10">
        <v>4</v>
      </c>
      <c r="M6" s="10">
        <v>4</v>
      </c>
      <c r="N6" s="10">
        <v>5</v>
      </c>
      <c r="O6" s="10">
        <v>5</v>
      </c>
      <c r="P6" s="10">
        <v>4</v>
      </c>
      <c r="Q6" s="10">
        <v>3</v>
      </c>
      <c r="R6" s="11">
        <f t="shared" si="2"/>
        <v>4</v>
      </c>
      <c r="S6" s="11">
        <f t="shared" si="0"/>
        <v>4</v>
      </c>
      <c r="T6" s="11">
        <f t="shared" si="0"/>
        <v>5</v>
      </c>
      <c r="U6" s="11">
        <f t="shared" si="0"/>
        <v>4.5</v>
      </c>
      <c r="V6" s="11">
        <f t="shared" si="0"/>
        <v>3.5</v>
      </c>
      <c r="W6" s="11">
        <f t="shared" si="0"/>
        <v>2.5</v>
      </c>
      <c r="Z6" s="11"/>
      <c r="AA6" s="146"/>
      <c r="AB6" s="7" t="s">
        <v>7330</v>
      </c>
      <c r="AC6" s="7">
        <v>1</v>
      </c>
      <c r="AD6" s="7">
        <v>1</v>
      </c>
      <c r="AE6" s="7">
        <v>1</v>
      </c>
      <c r="AF6" s="7">
        <v>1</v>
      </c>
      <c r="AG6" s="7">
        <v>1</v>
      </c>
      <c r="AH6" s="7">
        <v>0.5</v>
      </c>
      <c r="AI6" s="7"/>
      <c r="AJ6" s="175"/>
      <c r="AM6" s="146"/>
      <c r="AN6" s="7" t="s">
        <v>7330</v>
      </c>
      <c r="AO6" s="7">
        <v>1</v>
      </c>
      <c r="AP6" s="7">
        <v>1</v>
      </c>
      <c r="AQ6" s="7">
        <v>1</v>
      </c>
      <c r="AR6" s="7">
        <v>1</v>
      </c>
      <c r="AS6" s="7">
        <v>1</v>
      </c>
      <c r="AT6" s="7">
        <v>0.5</v>
      </c>
      <c r="AU6" s="7"/>
      <c r="AV6" s="175"/>
      <c r="AX6" s="146"/>
      <c r="AY6" s="7" t="s">
        <v>7330</v>
      </c>
      <c r="AZ6" s="7">
        <v>1</v>
      </c>
      <c r="BA6" s="7">
        <v>1</v>
      </c>
      <c r="BB6" s="7">
        <v>1</v>
      </c>
      <c r="BC6" s="7">
        <v>1</v>
      </c>
      <c r="BD6" s="7">
        <v>1</v>
      </c>
      <c r="BE6" s="7">
        <v>0.5</v>
      </c>
      <c r="BF6" s="7"/>
      <c r="BG6" s="175"/>
    </row>
    <row r="7" spans="1:59" x14ac:dyDescent="0.4">
      <c r="A7" t="s">
        <v>7319</v>
      </c>
      <c r="B7" t="str">
        <f t="shared" si="1"/>
        <v>DPS001</v>
      </c>
      <c r="C7" s="23" t="s">
        <v>7331</v>
      </c>
      <c r="D7" s="23">
        <v>2</v>
      </c>
      <c r="E7" s="23">
        <v>5</v>
      </c>
      <c r="F7" s="126">
        <v>3</v>
      </c>
      <c r="G7" s="126">
        <v>2</v>
      </c>
      <c r="H7" s="126">
        <v>5</v>
      </c>
      <c r="I7" s="126">
        <v>4</v>
      </c>
      <c r="J7" s="126">
        <v>3</v>
      </c>
      <c r="K7" s="126">
        <v>2</v>
      </c>
      <c r="L7" s="10">
        <v>3</v>
      </c>
      <c r="M7" s="10">
        <v>3</v>
      </c>
      <c r="N7" s="10">
        <v>5</v>
      </c>
      <c r="O7" s="10">
        <v>3</v>
      </c>
      <c r="P7" s="10">
        <v>2</v>
      </c>
      <c r="Q7" s="10">
        <v>2</v>
      </c>
      <c r="R7" s="11">
        <f>AVERAGE(F7,L7)</f>
        <v>3</v>
      </c>
      <c r="S7" s="11">
        <f t="shared" si="0"/>
        <v>2.5</v>
      </c>
      <c r="T7" s="11">
        <f t="shared" si="0"/>
        <v>5</v>
      </c>
      <c r="U7" s="11">
        <f t="shared" si="0"/>
        <v>3.5</v>
      </c>
      <c r="V7" s="11">
        <f t="shared" si="0"/>
        <v>2.5</v>
      </c>
      <c r="W7" s="11">
        <f>AVERAGE(K7,Q7)</f>
        <v>2</v>
      </c>
      <c r="Z7" s="11"/>
      <c r="AA7" s="176" t="s">
        <v>7332</v>
      </c>
      <c r="AB7" s="7" t="s">
        <v>1672</v>
      </c>
      <c r="AC7" s="7">
        <f>AVERAGEIF($B$3:$B$150,AB7&amp;"*", $R$3:$R$150)</f>
        <v>4.2333333333333334</v>
      </c>
      <c r="AD7" s="7">
        <f>AVERAGEIF($B$3:$B$150,AB7&amp;"*", $S$3:$S$150)</f>
        <v>4.3499999999999996</v>
      </c>
      <c r="AE7" s="7">
        <f>AVERAGEIF($B$3:$B$150,AB7&amp;"*", $T$3:$T$150)</f>
        <v>4.9000000000000004</v>
      </c>
      <c r="AF7" s="7">
        <f>AVERAGEIF($B$3:$B$150,AB7&amp;"*", $U$3:$U$150)</f>
        <v>4.333333333333333</v>
      </c>
      <c r="AG7" s="7">
        <f>AVERAGEIF($B$3:$B$150,AB7&amp;"*", $V$3:$V$150)</f>
        <v>3.05</v>
      </c>
      <c r="AH7" s="7">
        <f>AVERAGEIF($B$3:$B$150,AB7&amp;"*", $W$3:$W$150)*$AH$6</f>
        <v>1.3416666666666666</v>
      </c>
      <c r="AI7" s="7">
        <f>SUM(AC7:AH7)</f>
        <v>22.208333333333332</v>
      </c>
      <c r="AJ7" s="7">
        <f>AI7*100/27.5</f>
        <v>80.757575757575751</v>
      </c>
      <c r="AM7" s="176" t="s">
        <v>7332</v>
      </c>
      <c r="AN7" s="7" t="s">
        <v>1672</v>
      </c>
      <c r="AO7" s="7">
        <f>AVERAGEIF($B$3:$B$150,AN7&amp;"001*", $R$3:$R$150)</f>
        <v>4.25</v>
      </c>
      <c r="AP7" s="7">
        <f>AVERAGEIF($B$3:$B$150,AN7&amp;"001*", $S$3:$S$150)</f>
        <v>4.5</v>
      </c>
      <c r="AQ7" s="7">
        <f>AVERAGEIF($B$3:$B$150,AN7&amp;"001*", $T$3:$T$150)</f>
        <v>4.833333333333333</v>
      </c>
      <c r="AR7" s="7">
        <f>AVERAGEIF($B$3:$B$150,AN7&amp;"001*", $U$3:$U$150)</f>
        <v>4.5</v>
      </c>
      <c r="AS7" s="7">
        <f>AVERAGEIF($B$3:$B$150,AN7&amp;"001*", $V$3:$V$150)</f>
        <v>2.9166666666666665</v>
      </c>
      <c r="AT7" s="7">
        <f>AVERAGEIF($B$3:$B$150,AN7&amp;"001*", $W$3:$W$150)*$AH$6</f>
        <v>1.25</v>
      </c>
      <c r="AU7" s="7">
        <f>SUM(AO7:AT7)</f>
        <v>22.25</v>
      </c>
      <c r="AV7" s="7">
        <f>AU7*100/27.5</f>
        <v>80.909090909090907</v>
      </c>
      <c r="AX7" s="176" t="s">
        <v>7332</v>
      </c>
      <c r="AY7" s="7" t="s">
        <v>1672</v>
      </c>
      <c r="AZ7" s="7">
        <f>AVERAGEIF($B$3:$B$150,AY7&amp;"09*", $R$3:$R$150)</f>
        <v>4.21875</v>
      </c>
      <c r="BA7" s="7">
        <f>AVERAGEIF($B$3:$B$150,AY7&amp;"09*", $S$3:$S$150)</f>
        <v>4.34375</v>
      </c>
      <c r="BB7" s="7">
        <f>AVERAGEIF($B$3:$B$150,AY7&amp;"09*", $T$3:$T$150)</f>
        <v>4.9375</v>
      </c>
      <c r="BC7" s="7">
        <f>AVERAGEIF($B$3:$B$150,AY7&amp;"09*", $U$3:$U$150)</f>
        <v>4.25</v>
      </c>
      <c r="BD7" s="7">
        <f>AVERAGEIF($B$3:$B$150,AY7&amp;"09*", $V$3:$V$150)</f>
        <v>3.03125</v>
      </c>
      <c r="BE7" s="7">
        <f>AVERAGEIF($B$3:$B$150,AY7&amp;"09*", $W$3:$W$150)*$AH$6</f>
        <v>1.3125</v>
      </c>
      <c r="BF7" s="7">
        <f>SUM(AZ7:BE7)</f>
        <v>22.09375</v>
      </c>
      <c r="BG7" s="7">
        <f>BF7*100/27.5</f>
        <v>80.340909090909093</v>
      </c>
    </row>
    <row r="8" spans="1:59" x14ac:dyDescent="0.4">
      <c r="A8" t="s">
        <v>7319</v>
      </c>
      <c r="B8" t="str">
        <f t="shared" si="1"/>
        <v>DPS091</v>
      </c>
      <c r="C8" s="23" t="s">
        <v>7333</v>
      </c>
      <c r="D8" s="23">
        <v>2</v>
      </c>
      <c r="E8" s="23">
        <v>6</v>
      </c>
      <c r="F8" s="126">
        <v>3</v>
      </c>
      <c r="G8" s="126">
        <v>2</v>
      </c>
      <c r="H8" s="126">
        <v>4</v>
      </c>
      <c r="I8" s="126">
        <v>3</v>
      </c>
      <c r="J8" s="126">
        <v>2</v>
      </c>
      <c r="K8" s="126">
        <v>2</v>
      </c>
      <c r="L8" s="10">
        <v>2</v>
      </c>
      <c r="M8" s="10">
        <v>3</v>
      </c>
      <c r="N8" s="10">
        <v>4</v>
      </c>
      <c r="O8" s="10">
        <v>4</v>
      </c>
      <c r="P8" s="10">
        <v>2</v>
      </c>
      <c r="Q8" s="10">
        <v>2</v>
      </c>
      <c r="R8" s="11">
        <f t="shared" si="2"/>
        <v>2.5</v>
      </c>
      <c r="S8" s="11">
        <f t="shared" si="0"/>
        <v>2.5</v>
      </c>
      <c r="T8" s="11">
        <f t="shared" si="0"/>
        <v>4</v>
      </c>
      <c r="U8" s="11">
        <f t="shared" si="0"/>
        <v>3.5</v>
      </c>
      <c r="V8" s="11">
        <f t="shared" si="0"/>
        <v>2</v>
      </c>
      <c r="W8" s="11">
        <f t="shared" si="0"/>
        <v>2</v>
      </c>
      <c r="Z8" s="11"/>
      <c r="AA8" s="176"/>
      <c r="AB8" s="7" t="s">
        <v>1667</v>
      </c>
      <c r="AC8" s="7">
        <f t="shared" ref="AC8:AC13" si="3">AVERAGEIF($B$3:$B$150,AB8&amp;"*", $R$3:$R$150)</f>
        <v>4.1724137931034484</v>
      </c>
      <c r="AD8" s="7">
        <f t="shared" ref="AD8:AD13" si="4">AVERAGEIF($B$3:$B$150,AB8&amp;"*", $S$3:$S$150)</f>
        <v>4.2413793103448274</v>
      </c>
      <c r="AE8" s="7">
        <f t="shared" ref="AE8:AE13" si="5">AVERAGEIF($B$3:$B$150,AB8&amp;"*", $T$3:$T$150)</f>
        <v>4.8448275862068968</v>
      </c>
      <c r="AF8" s="7">
        <f t="shared" ref="AF8:AF13" si="6">AVERAGEIF($B$3:$B$150,AB8&amp;"*", $U$3:$U$150)</f>
        <v>4.3275862068965516</v>
      </c>
      <c r="AG8" s="7">
        <f t="shared" ref="AG8:AG13" si="7">AVERAGEIF($B$3:$B$150,AB8&amp;"*", $V$3:$V$150)</f>
        <v>3.1551724137931036</v>
      </c>
      <c r="AH8" s="7">
        <f t="shared" ref="AH8:AH13" si="8">AVERAGEIF($B$3:$B$150,AB8&amp;"*", $W$3:$W$150)*$AH$6</f>
        <v>1.4741379310344827</v>
      </c>
      <c r="AI8" s="7">
        <f t="shared" ref="AI8:AI10" si="9">SUM(AC8:AH8)</f>
        <v>22.21551724137931</v>
      </c>
      <c r="AJ8" s="7">
        <f t="shared" ref="AJ8:AJ10" si="10">AI8*100/27.5</f>
        <v>80.78369905956113</v>
      </c>
      <c r="AM8" s="176"/>
      <c r="AN8" s="7" t="s">
        <v>1667</v>
      </c>
      <c r="AO8" s="7">
        <f t="shared" ref="AO8:AO13" si="11">AVERAGEIF($B$3:$B$150,AN8&amp;"001*", $R$3:$R$150)</f>
        <v>4.0625</v>
      </c>
      <c r="AP8" s="7">
        <f t="shared" ref="AP8:AP13" si="12">AVERAGEIF($B$3:$B$150,AN8&amp;"001*", $S$3:$S$150)</f>
        <v>4.3125</v>
      </c>
      <c r="AQ8" s="7">
        <f t="shared" ref="AQ8:AQ13" si="13">AVERAGEIF($B$3:$B$150,AN8&amp;"001*", $T$3:$T$150)</f>
        <v>4.8125</v>
      </c>
      <c r="AR8" s="7">
        <f t="shared" ref="AR8:AR13" si="14">AVERAGEIF($B$3:$B$150,AN8&amp;"001*", $U$3:$U$150)</f>
        <v>4.3125</v>
      </c>
      <c r="AS8" s="7">
        <f t="shared" ref="AS8:AS13" si="15">AVERAGEIF($B$3:$B$150,AN8&amp;"001*", $V$3:$V$150)</f>
        <v>3</v>
      </c>
      <c r="AT8" s="7">
        <f t="shared" ref="AT8:AT13" si="16">AVERAGEIF($B$3:$B$150,AN8&amp;"001*", $W$3:$W$150)*$AH$6</f>
        <v>1.40625</v>
      </c>
      <c r="AU8" s="7">
        <f t="shared" ref="AU8:AU10" si="17">SUM(AO8:AT8)</f>
        <v>21.90625</v>
      </c>
      <c r="AV8" s="7">
        <f t="shared" ref="AV8:AV10" si="18">AU8*100/27.5</f>
        <v>79.659090909090907</v>
      </c>
      <c r="AX8" s="176"/>
      <c r="AY8" s="7" t="s">
        <v>1667</v>
      </c>
      <c r="AZ8" s="7">
        <f t="shared" ref="AZ8:AZ13" si="19">AVERAGEIF($B$3:$B$150,AY8&amp;"09*", $R$3:$R$150)</f>
        <v>4.4230769230769234</v>
      </c>
      <c r="BA8" s="7">
        <f t="shared" ref="BA8:BA13" si="20">AVERAGEIF($B$3:$B$150,AY8&amp;"09*", $S$3:$S$150)</f>
        <v>4.3461538461538458</v>
      </c>
      <c r="BB8" s="7">
        <f t="shared" ref="BB8:BB13" si="21">AVERAGEIF($B$3:$B$150,AY8&amp;"09*", $T$3:$T$150)</f>
        <v>4.9615384615384617</v>
      </c>
      <c r="BC8" s="7">
        <f t="shared" ref="BC8:BC13" si="22">AVERAGEIF($B$3:$B$150,AY8&amp;"09*", $U$3:$U$150)</f>
        <v>4.3076923076923075</v>
      </c>
      <c r="BD8" s="7">
        <f t="shared" ref="BD8:BD13" si="23">AVERAGEIF($B$3:$B$150,AY8&amp;"09*", $V$3:$V$150)</f>
        <v>3.1923076923076925</v>
      </c>
      <c r="BE8" s="7">
        <f t="shared" ref="BE8:BE13" si="24">AVERAGEIF($B$3:$B$150,AY8&amp;"09*", $W$3:$W$150)*$AH$6</f>
        <v>1.4807692307692308</v>
      </c>
      <c r="BF8" s="7">
        <f t="shared" ref="BF8:BF9" si="25">SUM(AZ8:BE8)</f>
        <v>22.711538461538463</v>
      </c>
      <c r="BG8" s="7">
        <f t="shared" ref="BG8:BG14" si="26">BF8*100/27.5</f>
        <v>82.587412587412587</v>
      </c>
    </row>
    <row r="9" spans="1:59" x14ac:dyDescent="0.4">
      <c r="A9" t="s">
        <v>7319</v>
      </c>
      <c r="B9" t="str">
        <f t="shared" si="1"/>
        <v>DPS093</v>
      </c>
      <c r="C9" s="23" t="s">
        <v>7334</v>
      </c>
      <c r="D9" s="23">
        <v>2</v>
      </c>
      <c r="E9" s="23">
        <v>7</v>
      </c>
      <c r="F9" s="126">
        <v>5</v>
      </c>
      <c r="G9" s="126">
        <v>4</v>
      </c>
      <c r="H9" s="126">
        <v>5</v>
      </c>
      <c r="I9" s="126">
        <v>5</v>
      </c>
      <c r="J9" s="126">
        <v>3</v>
      </c>
      <c r="K9" s="126">
        <v>1</v>
      </c>
      <c r="L9" s="10">
        <v>5</v>
      </c>
      <c r="M9" s="10">
        <v>5</v>
      </c>
      <c r="N9" s="10">
        <v>5</v>
      </c>
      <c r="O9" s="10">
        <v>5</v>
      </c>
      <c r="P9" s="10">
        <v>3</v>
      </c>
      <c r="Q9" s="10">
        <v>1</v>
      </c>
      <c r="R9" s="11">
        <f t="shared" si="2"/>
        <v>5</v>
      </c>
      <c r="S9" s="11">
        <f t="shared" si="0"/>
        <v>4.5</v>
      </c>
      <c r="T9" s="11">
        <f t="shared" si="0"/>
        <v>5</v>
      </c>
      <c r="U9" s="11">
        <f t="shared" si="0"/>
        <v>5</v>
      </c>
      <c r="V9" s="11">
        <f t="shared" si="0"/>
        <v>3</v>
      </c>
      <c r="W9" s="11">
        <f t="shared" si="0"/>
        <v>1</v>
      </c>
      <c r="Z9" s="11"/>
      <c r="AA9" s="176"/>
      <c r="AB9" s="7" t="s">
        <v>1670</v>
      </c>
      <c r="AC9" s="7">
        <f t="shared" si="3"/>
        <v>3.9090909090909092</v>
      </c>
      <c r="AD9" s="7">
        <f t="shared" si="4"/>
        <v>4</v>
      </c>
      <c r="AE9" s="7">
        <f t="shared" si="5"/>
        <v>4.6515151515151514</v>
      </c>
      <c r="AF9" s="7">
        <f t="shared" si="6"/>
        <v>3.9696969696969697</v>
      </c>
      <c r="AG9" s="7">
        <f t="shared" si="7"/>
        <v>2.6818181818181817</v>
      </c>
      <c r="AH9" s="7">
        <f t="shared" si="8"/>
        <v>1.2651515151515151</v>
      </c>
      <c r="AI9" s="7">
        <f t="shared" si="9"/>
        <v>20.477272727272727</v>
      </c>
      <c r="AJ9" s="7">
        <f t="shared" si="10"/>
        <v>74.462809917355372</v>
      </c>
      <c r="AM9" s="176"/>
      <c r="AN9" s="7" t="s">
        <v>1670</v>
      </c>
      <c r="AO9" s="7">
        <f t="shared" si="11"/>
        <v>3.7777777777777777</v>
      </c>
      <c r="AP9" s="7">
        <f t="shared" si="12"/>
        <v>3.8333333333333335</v>
      </c>
      <c r="AQ9" s="7">
        <f t="shared" si="13"/>
        <v>4.6111111111111107</v>
      </c>
      <c r="AR9" s="7">
        <f t="shared" si="14"/>
        <v>4</v>
      </c>
      <c r="AS9" s="7">
        <f t="shared" si="15"/>
        <v>2.7222222222222223</v>
      </c>
      <c r="AT9" s="7">
        <f t="shared" si="16"/>
        <v>1.3333333333333333</v>
      </c>
      <c r="AU9" s="7">
        <f t="shared" si="17"/>
        <v>20.277777777777775</v>
      </c>
      <c r="AV9" s="7">
        <f t="shared" si="18"/>
        <v>73.73737373737373</v>
      </c>
      <c r="AX9" s="176"/>
      <c r="AY9" s="7" t="s">
        <v>1670</v>
      </c>
      <c r="AZ9" s="7">
        <f t="shared" si="19"/>
        <v>3.875</v>
      </c>
      <c r="BA9" s="7">
        <f t="shared" si="20"/>
        <v>3.9375</v>
      </c>
      <c r="BB9" s="7">
        <f t="shared" si="21"/>
        <v>4.59375</v>
      </c>
      <c r="BC9" s="7">
        <f t="shared" si="22"/>
        <v>3.90625</v>
      </c>
      <c r="BD9" s="7">
        <f t="shared" si="23"/>
        <v>2.625</v>
      </c>
      <c r="BE9" s="7">
        <f t="shared" si="24"/>
        <v>1.25</v>
      </c>
      <c r="BF9" s="7">
        <f t="shared" si="25"/>
        <v>20.1875</v>
      </c>
      <c r="BG9" s="7">
        <f t="shared" si="26"/>
        <v>73.409090909090907</v>
      </c>
    </row>
    <row r="10" spans="1:59" x14ac:dyDescent="0.4">
      <c r="A10" t="s">
        <v>7319</v>
      </c>
      <c r="B10" t="str">
        <f t="shared" si="1"/>
        <v>GBN001</v>
      </c>
      <c r="C10" s="23" t="s">
        <v>7335</v>
      </c>
      <c r="D10" s="23">
        <v>2</v>
      </c>
      <c r="E10" s="23">
        <v>8</v>
      </c>
      <c r="F10" s="126">
        <v>3</v>
      </c>
      <c r="G10" s="126">
        <v>2</v>
      </c>
      <c r="H10" s="126">
        <v>4</v>
      </c>
      <c r="I10" s="126">
        <v>3</v>
      </c>
      <c r="J10" s="126">
        <v>4</v>
      </c>
      <c r="K10" s="126">
        <v>4</v>
      </c>
      <c r="L10" s="10">
        <v>5</v>
      </c>
      <c r="M10" s="10">
        <v>4</v>
      </c>
      <c r="N10" s="10">
        <v>5</v>
      </c>
      <c r="O10" s="10">
        <v>3</v>
      </c>
      <c r="P10" s="10">
        <v>5</v>
      </c>
      <c r="Q10" s="10">
        <v>5</v>
      </c>
      <c r="R10" s="11">
        <f t="shared" si="2"/>
        <v>4</v>
      </c>
      <c r="S10" s="11">
        <f t="shared" si="0"/>
        <v>3</v>
      </c>
      <c r="T10" s="11">
        <f t="shared" si="0"/>
        <v>4.5</v>
      </c>
      <c r="U10" s="11">
        <f t="shared" si="0"/>
        <v>3</v>
      </c>
      <c r="V10" s="11">
        <f t="shared" si="0"/>
        <v>4.5</v>
      </c>
      <c r="W10" s="11">
        <f t="shared" si="0"/>
        <v>4.5</v>
      </c>
      <c r="Z10" s="11"/>
      <c r="AA10" s="176"/>
      <c r="AB10" s="7" t="s">
        <v>1671</v>
      </c>
      <c r="AC10" s="7">
        <f t="shared" si="3"/>
        <v>3.9375</v>
      </c>
      <c r="AD10" s="7">
        <f t="shared" si="4"/>
        <v>3.25</v>
      </c>
      <c r="AE10" s="7">
        <f t="shared" si="5"/>
        <v>4.625</v>
      </c>
      <c r="AF10" s="7">
        <f t="shared" si="6"/>
        <v>3.5625</v>
      </c>
      <c r="AG10" s="7">
        <f t="shared" si="7"/>
        <v>4.125</v>
      </c>
      <c r="AH10" s="7">
        <f t="shared" si="8"/>
        <v>2.234375</v>
      </c>
      <c r="AI10" s="7">
        <f t="shared" si="9"/>
        <v>21.734375</v>
      </c>
      <c r="AJ10" s="7">
        <f t="shared" si="10"/>
        <v>79.034090909090907</v>
      </c>
      <c r="AM10" s="176"/>
      <c r="AN10" s="7" t="s">
        <v>1671</v>
      </c>
      <c r="AO10" s="7">
        <f t="shared" si="11"/>
        <v>3.8571428571428572</v>
      </c>
      <c r="AP10" s="7">
        <f t="shared" si="12"/>
        <v>3.2142857142857144</v>
      </c>
      <c r="AQ10" s="7">
        <f t="shared" si="13"/>
        <v>4.4285714285714288</v>
      </c>
      <c r="AR10" s="7">
        <f t="shared" si="14"/>
        <v>3.4285714285714284</v>
      </c>
      <c r="AS10" s="7">
        <f t="shared" si="15"/>
        <v>3.9285714285714284</v>
      </c>
      <c r="AT10" s="7">
        <f t="shared" si="16"/>
        <v>2.1785714285714284</v>
      </c>
      <c r="AU10" s="7">
        <f t="shared" si="17"/>
        <v>21.035714285714285</v>
      </c>
      <c r="AV10" s="7">
        <f t="shared" si="18"/>
        <v>76.493506493506487</v>
      </c>
      <c r="AX10" s="176"/>
      <c r="AY10" s="7" t="s">
        <v>1671</v>
      </c>
      <c r="AZ10" s="7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7">
        <f t="shared" si="26"/>
        <v>0</v>
      </c>
    </row>
    <row r="11" spans="1:59" x14ac:dyDescent="0.4">
      <c r="A11" t="s">
        <v>7319</v>
      </c>
      <c r="B11" t="str">
        <f t="shared" si="1"/>
        <v>GBN003</v>
      </c>
      <c r="C11" s="23" t="s">
        <v>7336</v>
      </c>
      <c r="D11" s="23">
        <v>2</v>
      </c>
      <c r="E11" s="23">
        <v>9</v>
      </c>
      <c r="F11" s="126">
        <v>3</v>
      </c>
      <c r="G11" s="126">
        <v>2</v>
      </c>
      <c r="H11" s="126">
        <v>4</v>
      </c>
      <c r="I11" s="126">
        <v>2</v>
      </c>
      <c r="J11" s="126">
        <v>4</v>
      </c>
      <c r="K11" s="126">
        <v>5</v>
      </c>
      <c r="L11" s="10">
        <v>5</v>
      </c>
      <c r="M11" s="10">
        <v>4</v>
      </c>
      <c r="N11" s="10">
        <v>5</v>
      </c>
      <c r="O11" s="10">
        <v>4</v>
      </c>
      <c r="P11" s="10">
        <v>5</v>
      </c>
      <c r="Q11" s="10">
        <v>5</v>
      </c>
      <c r="R11" s="11">
        <f t="shared" si="2"/>
        <v>4</v>
      </c>
      <c r="S11" s="11">
        <f t="shared" si="0"/>
        <v>3</v>
      </c>
      <c r="T11" s="11">
        <f t="shared" si="0"/>
        <v>4.5</v>
      </c>
      <c r="U11" s="11">
        <f t="shared" si="0"/>
        <v>3</v>
      </c>
      <c r="V11" s="11">
        <f t="shared" si="0"/>
        <v>4.5</v>
      </c>
      <c r="W11" s="11">
        <f t="shared" si="0"/>
        <v>5</v>
      </c>
      <c r="Z11" s="11"/>
      <c r="AA11" s="177" t="s">
        <v>7337</v>
      </c>
      <c r="AB11" s="7" t="s">
        <v>1668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7">
        <f>SUM(AC11:AH11)</f>
        <v>0</v>
      </c>
      <c r="AJ11" s="7">
        <f>AI11*100/27.5</f>
        <v>0</v>
      </c>
      <c r="AM11" s="177" t="s">
        <v>7337</v>
      </c>
      <c r="AN11" s="7" t="s">
        <v>1668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7">
        <f>SUM(AO11:AT11)</f>
        <v>0</v>
      </c>
      <c r="AV11" s="7">
        <f>AU11*100/27.5</f>
        <v>0</v>
      </c>
      <c r="AX11" s="177" t="s">
        <v>7337</v>
      </c>
      <c r="AY11" s="7" t="s">
        <v>1668</v>
      </c>
      <c r="AZ11" s="7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f>SUM(AZ11:BE11)</f>
        <v>0</v>
      </c>
      <c r="BG11" s="7">
        <f t="shared" si="26"/>
        <v>0</v>
      </c>
    </row>
    <row r="12" spans="1:59" x14ac:dyDescent="0.4">
      <c r="A12" t="s">
        <v>7319</v>
      </c>
      <c r="B12" t="str">
        <f t="shared" si="1"/>
        <v>GBT001</v>
      </c>
      <c r="C12" s="23" t="s">
        <v>7338</v>
      </c>
      <c r="D12" s="23">
        <v>2</v>
      </c>
      <c r="E12" s="23">
        <v>10</v>
      </c>
      <c r="F12" s="126">
        <v>5</v>
      </c>
      <c r="G12" s="126">
        <v>5</v>
      </c>
      <c r="H12" s="126">
        <v>5</v>
      </c>
      <c r="I12" s="126">
        <v>4</v>
      </c>
      <c r="J12" s="126">
        <v>3</v>
      </c>
      <c r="K12" s="126">
        <v>1</v>
      </c>
      <c r="L12" s="10">
        <v>5</v>
      </c>
      <c r="M12" s="10">
        <v>5</v>
      </c>
      <c r="N12" s="10">
        <v>5</v>
      </c>
      <c r="O12" s="10">
        <v>5</v>
      </c>
      <c r="P12" s="10">
        <v>3</v>
      </c>
      <c r="Q12" s="10">
        <v>3</v>
      </c>
      <c r="R12" s="11">
        <f t="shared" si="2"/>
        <v>5</v>
      </c>
      <c r="S12" s="11">
        <f t="shared" si="0"/>
        <v>5</v>
      </c>
      <c r="T12" s="11">
        <f t="shared" si="0"/>
        <v>5</v>
      </c>
      <c r="U12" s="11">
        <f t="shared" si="0"/>
        <v>4.5</v>
      </c>
      <c r="V12" s="11">
        <f t="shared" si="0"/>
        <v>3</v>
      </c>
      <c r="W12" s="11">
        <f t="shared" si="0"/>
        <v>2</v>
      </c>
      <c r="Z12" s="11"/>
      <c r="AA12" s="178"/>
      <c r="AB12" s="7" t="s">
        <v>1669</v>
      </c>
      <c r="AC12" s="7">
        <f t="shared" si="3"/>
        <v>4.2272727272727275</v>
      </c>
      <c r="AD12" s="7">
        <f t="shared" si="4"/>
        <v>4.1363636363636367</v>
      </c>
      <c r="AE12" s="7">
        <f t="shared" si="5"/>
        <v>4.9090909090909092</v>
      </c>
      <c r="AF12" s="7">
        <f t="shared" si="6"/>
        <v>4.0909090909090908</v>
      </c>
      <c r="AG12" s="7">
        <f t="shared" si="7"/>
        <v>3.7727272727272729</v>
      </c>
      <c r="AH12" s="7">
        <f t="shared" si="8"/>
        <v>1.8409090909090908</v>
      </c>
      <c r="AI12" s="7">
        <f>SUM(AC12:AH12)</f>
        <v>22.977272727272727</v>
      </c>
      <c r="AJ12" s="7">
        <f t="shared" ref="AJ12:AJ13" si="27">AI12*100/27.5</f>
        <v>83.553719008264451</v>
      </c>
      <c r="AM12" s="178"/>
      <c r="AN12" s="7" t="s">
        <v>1669</v>
      </c>
      <c r="AO12" s="7">
        <f t="shared" si="11"/>
        <v>4.5</v>
      </c>
      <c r="AP12" s="7">
        <f t="shared" si="12"/>
        <v>4</v>
      </c>
      <c r="AQ12" s="7">
        <f t="shared" si="13"/>
        <v>5</v>
      </c>
      <c r="AR12" s="7">
        <f t="shared" si="14"/>
        <v>4.25</v>
      </c>
      <c r="AS12" s="7">
        <f t="shared" si="15"/>
        <v>3.75</v>
      </c>
      <c r="AT12" s="7">
        <f t="shared" si="16"/>
        <v>1.875</v>
      </c>
      <c r="AU12" s="7">
        <f>SUM(AO12:AT12)</f>
        <v>23.375</v>
      </c>
      <c r="AV12" s="7">
        <f t="shared" ref="AV12:AV14" si="28">AU12*100/27.5</f>
        <v>85</v>
      </c>
      <c r="AX12" s="178"/>
      <c r="AY12" s="7" t="s">
        <v>1669</v>
      </c>
      <c r="AZ12" s="7">
        <f t="shared" si="19"/>
        <v>4.25</v>
      </c>
      <c r="BA12" s="7">
        <f t="shared" si="20"/>
        <v>4.083333333333333</v>
      </c>
      <c r="BB12" s="7">
        <f t="shared" si="21"/>
        <v>4.916666666666667</v>
      </c>
      <c r="BC12" s="7">
        <f t="shared" si="22"/>
        <v>4.083333333333333</v>
      </c>
      <c r="BD12" s="7">
        <f t="shared" si="23"/>
        <v>3.8333333333333335</v>
      </c>
      <c r="BE12" s="7">
        <f t="shared" si="24"/>
        <v>1.875</v>
      </c>
      <c r="BF12" s="7">
        <f>SUM(AZ12:BE12)</f>
        <v>23.041666666666664</v>
      </c>
      <c r="BG12" s="7">
        <f t="shared" si="26"/>
        <v>83.787878787878782</v>
      </c>
    </row>
    <row r="13" spans="1:59" x14ac:dyDescent="0.4">
      <c r="A13" t="s">
        <v>7319</v>
      </c>
      <c r="B13" t="str">
        <f t="shared" si="1"/>
        <v>GBT003</v>
      </c>
      <c r="C13" s="23" t="s">
        <v>7339</v>
      </c>
      <c r="D13" s="23">
        <v>2</v>
      </c>
      <c r="E13" s="23">
        <v>11</v>
      </c>
      <c r="F13" s="126">
        <v>4</v>
      </c>
      <c r="G13" s="126">
        <v>4</v>
      </c>
      <c r="H13" s="126">
        <v>5</v>
      </c>
      <c r="I13" s="126">
        <v>4</v>
      </c>
      <c r="J13" s="126">
        <v>3</v>
      </c>
      <c r="K13" s="126">
        <v>2</v>
      </c>
      <c r="L13" s="10">
        <v>5</v>
      </c>
      <c r="M13" s="10">
        <v>5</v>
      </c>
      <c r="N13" s="10">
        <v>5</v>
      </c>
      <c r="O13" s="10">
        <v>5</v>
      </c>
      <c r="P13" s="10">
        <v>3</v>
      </c>
      <c r="Q13" s="10">
        <v>3</v>
      </c>
      <c r="R13" s="11">
        <f t="shared" si="2"/>
        <v>4.5</v>
      </c>
      <c r="S13" s="11">
        <f t="shared" si="0"/>
        <v>4.5</v>
      </c>
      <c r="T13" s="11">
        <f t="shared" si="0"/>
        <v>5</v>
      </c>
      <c r="U13" s="11">
        <f t="shared" si="0"/>
        <v>4.5</v>
      </c>
      <c r="V13" s="11">
        <f t="shared" si="0"/>
        <v>3</v>
      </c>
      <c r="W13" s="11">
        <f t="shared" si="0"/>
        <v>2.5</v>
      </c>
      <c r="Z13" s="11"/>
      <c r="AA13" s="178"/>
      <c r="AB13" s="7" t="s">
        <v>1673</v>
      </c>
      <c r="AC13" s="7">
        <f t="shared" si="3"/>
        <v>4.2413793103448274</v>
      </c>
      <c r="AD13" s="7">
        <f t="shared" si="4"/>
        <v>3.7758620689655173</v>
      </c>
      <c r="AE13" s="7">
        <f t="shared" si="5"/>
        <v>4.7413793103448274</v>
      </c>
      <c r="AF13" s="7">
        <f t="shared" si="6"/>
        <v>4.0517241379310347</v>
      </c>
      <c r="AG13" s="7">
        <f t="shared" si="7"/>
        <v>4.0517241379310347</v>
      </c>
      <c r="AH13" s="7">
        <f t="shared" si="8"/>
        <v>2.0086206896551726</v>
      </c>
      <c r="AI13" s="7">
        <f>SUM(AC13:AH13)</f>
        <v>22.870689655172413</v>
      </c>
      <c r="AJ13" s="7">
        <f t="shared" si="27"/>
        <v>83.16614420062696</v>
      </c>
      <c r="AM13" s="178"/>
      <c r="AN13" s="7" t="s">
        <v>1673</v>
      </c>
      <c r="AO13" s="7">
        <f t="shared" si="11"/>
        <v>4.3125</v>
      </c>
      <c r="AP13" s="7">
        <f t="shared" si="12"/>
        <v>3.625</v>
      </c>
      <c r="AQ13" s="7">
        <f t="shared" si="13"/>
        <v>4.6875</v>
      </c>
      <c r="AR13" s="7">
        <f t="shared" si="14"/>
        <v>4.3125</v>
      </c>
      <c r="AS13" s="7">
        <f t="shared" si="15"/>
        <v>4.3125</v>
      </c>
      <c r="AT13" s="7">
        <f t="shared" si="16"/>
        <v>2.125</v>
      </c>
      <c r="AU13" s="7">
        <f>SUM(AO13:AT13)</f>
        <v>23.375</v>
      </c>
      <c r="AV13" s="7">
        <f t="shared" si="28"/>
        <v>85</v>
      </c>
      <c r="AX13" s="178"/>
      <c r="AY13" s="7" t="s">
        <v>1673</v>
      </c>
      <c r="AZ13" s="7">
        <f t="shared" si="19"/>
        <v>4.1785714285714288</v>
      </c>
      <c r="BA13" s="7">
        <f t="shared" si="20"/>
        <v>3.8571428571428572</v>
      </c>
      <c r="BB13" s="7">
        <f t="shared" si="21"/>
        <v>4.7857142857142856</v>
      </c>
      <c r="BC13" s="7">
        <f t="shared" si="22"/>
        <v>3.9285714285714284</v>
      </c>
      <c r="BD13" s="7">
        <f t="shared" si="23"/>
        <v>3.9285714285714284</v>
      </c>
      <c r="BE13" s="7">
        <f t="shared" si="24"/>
        <v>1.9107142857142858</v>
      </c>
      <c r="BF13" s="7">
        <f>SUM(AZ13:BE13)</f>
        <v>22.589285714285712</v>
      </c>
      <c r="BG13" s="7">
        <f t="shared" si="26"/>
        <v>82.142857142857125</v>
      </c>
    </row>
    <row r="14" spans="1:59" x14ac:dyDescent="0.4">
      <c r="A14" t="s">
        <v>7319</v>
      </c>
      <c r="B14" t="str">
        <f t="shared" si="1"/>
        <v>GBT091</v>
      </c>
      <c r="C14" s="23" t="s">
        <v>7340</v>
      </c>
      <c r="D14" s="23">
        <v>2</v>
      </c>
      <c r="E14" s="23">
        <v>15</v>
      </c>
      <c r="F14" s="126">
        <v>4</v>
      </c>
      <c r="G14" s="126">
        <v>4</v>
      </c>
      <c r="H14" s="126">
        <v>5</v>
      </c>
      <c r="I14" s="126">
        <v>5</v>
      </c>
      <c r="J14" s="126">
        <v>4</v>
      </c>
      <c r="K14" s="126">
        <v>3</v>
      </c>
      <c r="L14" s="10">
        <v>4</v>
      </c>
      <c r="M14" s="10">
        <v>4</v>
      </c>
      <c r="N14" s="10">
        <v>5</v>
      </c>
      <c r="O14" s="10">
        <v>5</v>
      </c>
      <c r="P14" s="10">
        <v>3</v>
      </c>
      <c r="Q14" s="10">
        <v>4</v>
      </c>
      <c r="R14" s="11">
        <f t="shared" si="2"/>
        <v>4</v>
      </c>
      <c r="S14" s="11">
        <f t="shared" si="0"/>
        <v>4</v>
      </c>
      <c r="T14" s="11">
        <f t="shared" si="0"/>
        <v>5</v>
      </c>
      <c r="U14" s="11">
        <f t="shared" si="0"/>
        <v>5</v>
      </c>
      <c r="V14" s="11">
        <f t="shared" si="0"/>
        <v>3.5</v>
      </c>
      <c r="W14" s="11">
        <f t="shared" si="0"/>
        <v>3.5</v>
      </c>
      <c r="Z14" s="11"/>
      <c r="AA14" s="178"/>
      <c r="AB14" s="28" t="s">
        <v>1674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7">
        <v>0</v>
      </c>
      <c r="AJ14" s="7">
        <v>0</v>
      </c>
      <c r="AM14" s="178"/>
      <c r="AN14" s="28" t="s">
        <v>1674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28">
        <f>SUM(AO14:AT14)</f>
        <v>0</v>
      </c>
      <c r="AV14" s="28">
        <f t="shared" si="28"/>
        <v>0</v>
      </c>
      <c r="AX14" s="178"/>
      <c r="AY14" s="28" t="s">
        <v>1674</v>
      </c>
      <c r="AZ14" s="7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28">
        <f>SUM(AZ14:BE14)</f>
        <v>0</v>
      </c>
      <c r="BG14" s="7">
        <f t="shared" si="26"/>
        <v>0</v>
      </c>
    </row>
    <row r="15" spans="1:59" x14ac:dyDescent="0.4">
      <c r="A15" t="s">
        <v>7319</v>
      </c>
      <c r="B15" t="str">
        <f t="shared" si="1"/>
        <v>GBT093</v>
      </c>
      <c r="C15" s="23" t="s">
        <v>7341</v>
      </c>
      <c r="D15" s="23">
        <v>2</v>
      </c>
      <c r="E15" s="23">
        <v>16</v>
      </c>
      <c r="F15" s="126">
        <v>4</v>
      </c>
      <c r="G15" s="126">
        <v>4</v>
      </c>
      <c r="H15" s="126">
        <v>5</v>
      </c>
      <c r="I15" s="126">
        <v>4</v>
      </c>
      <c r="J15" s="126">
        <v>5</v>
      </c>
      <c r="K15" s="126">
        <v>3</v>
      </c>
      <c r="L15" s="10">
        <v>4</v>
      </c>
      <c r="M15" s="10">
        <v>4</v>
      </c>
      <c r="N15" s="10">
        <v>5</v>
      </c>
      <c r="O15" s="10">
        <v>5</v>
      </c>
      <c r="P15" s="10">
        <v>4</v>
      </c>
      <c r="Q15" s="10">
        <v>4</v>
      </c>
      <c r="R15" s="11">
        <f t="shared" si="2"/>
        <v>4</v>
      </c>
      <c r="S15" s="11">
        <f t="shared" si="0"/>
        <v>4</v>
      </c>
      <c r="T15" s="11">
        <f t="shared" si="0"/>
        <v>5</v>
      </c>
      <c r="U15" s="11">
        <f t="shared" si="0"/>
        <v>4.5</v>
      </c>
      <c r="V15" s="11">
        <f t="shared" si="0"/>
        <v>4.5</v>
      </c>
      <c r="W15" s="11">
        <f t="shared" si="0"/>
        <v>3.5</v>
      </c>
      <c r="Z15" s="11"/>
      <c r="AA15" s="146" t="s">
        <v>7342</v>
      </c>
      <c r="AB15" s="146"/>
      <c r="AC15" s="146"/>
      <c r="AD15" s="146"/>
      <c r="AE15" s="146"/>
      <c r="AF15" s="146"/>
      <c r="AG15" s="146"/>
      <c r="AH15" s="146"/>
      <c r="AI15" s="146"/>
      <c r="AJ15" s="146"/>
      <c r="AM15" s="146" t="s">
        <v>7342</v>
      </c>
      <c r="AN15" s="146"/>
      <c r="AO15" s="146"/>
      <c r="AP15" s="146"/>
      <c r="AQ15" s="146"/>
      <c r="AR15" s="146"/>
      <c r="AS15" s="146"/>
      <c r="AT15" s="146"/>
      <c r="AU15" s="146"/>
      <c r="AV15" s="146"/>
      <c r="AX15" s="146" t="s">
        <v>7342</v>
      </c>
      <c r="AY15" s="146"/>
      <c r="AZ15" s="146"/>
      <c r="BA15" s="146"/>
      <c r="BB15" s="146"/>
      <c r="BC15" s="146"/>
      <c r="BD15" s="146"/>
      <c r="BE15" s="146"/>
      <c r="BF15" s="146"/>
      <c r="BG15" s="146"/>
    </row>
    <row r="16" spans="1:59" x14ac:dyDescent="0.4">
      <c r="A16" t="s">
        <v>7319</v>
      </c>
      <c r="B16" t="str">
        <f t="shared" si="1"/>
        <v>GPM001</v>
      </c>
      <c r="C16" s="23" t="s">
        <v>7343</v>
      </c>
      <c r="D16" s="23">
        <v>2</v>
      </c>
      <c r="E16" s="23">
        <v>17</v>
      </c>
      <c r="F16" s="126">
        <v>5</v>
      </c>
      <c r="G16" s="126">
        <v>4</v>
      </c>
      <c r="H16" s="126">
        <v>5</v>
      </c>
      <c r="I16" s="126">
        <v>5</v>
      </c>
      <c r="J16" s="126">
        <v>5</v>
      </c>
      <c r="K16" s="126">
        <v>4</v>
      </c>
      <c r="L16" s="10">
        <v>5</v>
      </c>
      <c r="M16" s="10">
        <v>4</v>
      </c>
      <c r="N16" s="10">
        <v>5</v>
      </c>
      <c r="O16" s="10">
        <v>4</v>
      </c>
      <c r="P16" s="10">
        <v>4</v>
      </c>
      <c r="Q16" s="10">
        <v>5</v>
      </c>
      <c r="R16" s="11">
        <f t="shared" si="2"/>
        <v>5</v>
      </c>
      <c r="S16" s="11">
        <f t="shared" si="0"/>
        <v>4</v>
      </c>
      <c r="T16" s="11">
        <f t="shared" si="0"/>
        <v>5</v>
      </c>
      <c r="U16" s="11">
        <f t="shared" si="0"/>
        <v>4.5</v>
      </c>
      <c r="V16" s="11">
        <f t="shared" si="0"/>
        <v>4.5</v>
      </c>
      <c r="W16" s="11">
        <f t="shared" si="0"/>
        <v>4.5</v>
      </c>
      <c r="Z16" s="11"/>
      <c r="AA16" s="97"/>
      <c r="AB16" s="11"/>
      <c r="AC16" s="11"/>
      <c r="AD16" s="11"/>
      <c r="AE16" s="11"/>
      <c r="AF16" s="11"/>
      <c r="AG16" s="11"/>
      <c r="AH16" s="11"/>
      <c r="AI16" s="11"/>
      <c r="AJ16" s="136"/>
      <c r="AM16" s="97"/>
      <c r="AN16" s="11"/>
      <c r="AO16" s="11"/>
      <c r="AP16" s="11"/>
      <c r="AQ16" s="11"/>
      <c r="AR16" s="11"/>
      <c r="AS16" s="11"/>
      <c r="AT16" s="11"/>
      <c r="AU16" s="11"/>
      <c r="AV16" s="136"/>
      <c r="AX16" s="97"/>
      <c r="AY16" s="11"/>
      <c r="AZ16" s="11"/>
      <c r="BA16" s="11"/>
      <c r="BB16" s="11"/>
      <c r="BC16" s="11"/>
      <c r="BD16" s="11"/>
      <c r="BE16" s="11"/>
      <c r="BF16" s="11"/>
      <c r="BG16" s="136"/>
    </row>
    <row r="17" spans="1:59" x14ac:dyDescent="0.4">
      <c r="A17" t="s">
        <v>7319</v>
      </c>
      <c r="B17" t="str">
        <f t="shared" si="1"/>
        <v>GPM003</v>
      </c>
      <c r="C17" s="23" t="s">
        <v>7344</v>
      </c>
      <c r="D17" s="23">
        <v>2</v>
      </c>
      <c r="E17" s="23">
        <v>18</v>
      </c>
      <c r="F17" s="126">
        <v>5</v>
      </c>
      <c r="G17" s="126">
        <v>4</v>
      </c>
      <c r="H17" s="126">
        <v>5</v>
      </c>
      <c r="I17" s="126">
        <v>5</v>
      </c>
      <c r="J17" s="126">
        <v>5</v>
      </c>
      <c r="K17" s="126">
        <v>4</v>
      </c>
      <c r="L17" s="10">
        <v>5</v>
      </c>
      <c r="M17" s="10">
        <v>4</v>
      </c>
      <c r="N17" s="10">
        <v>5</v>
      </c>
      <c r="O17" s="10">
        <v>5</v>
      </c>
      <c r="P17" s="10">
        <v>4</v>
      </c>
      <c r="Q17" s="10">
        <v>5</v>
      </c>
      <c r="R17" s="11">
        <f t="shared" si="2"/>
        <v>5</v>
      </c>
      <c r="S17" s="11">
        <f t="shared" si="0"/>
        <v>4</v>
      </c>
      <c r="T17" s="11">
        <f t="shared" si="0"/>
        <v>5</v>
      </c>
      <c r="U17" s="11">
        <f t="shared" si="0"/>
        <v>5</v>
      </c>
      <c r="V17" s="11">
        <f t="shared" si="0"/>
        <v>4.5</v>
      </c>
      <c r="W17" s="11">
        <f t="shared" si="0"/>
        <v>4.5</v>
      </c>
      <c r="Z17" s="11"/>
    </row>
    <row r="18" spans="1:59" x14ac:dyDescent="0.4">
      <c r="A18" t="s">
        <v>7319</v>
      </c>
      <c r="B18" t="str">
        <f t="shared" si="1"/>
        <v>GPM091</v>
      </c>
      <c r="C18" s="23" t="s">
        <v>7345</v>
      </c>
      <c r="D18" s="23">
        <v>2</v>
      </c>
      <c r="E18" s="23">
        <v>19</v>
      </c>
      <c r="F18" s="126">
        <v>5</v>
      </c>
      <c r="G18" s="126">
        <v>5</v>
      </c>
      <c r="H18" s="126">
        <v>5</v>
      </c>
      <c r="I18" s="126">
        <v>5</v>
      </c>
      <c r="J18" s="126">
        <v>5</v>
      </c>
      <c r="K18" s="126">
        <v>4</v>
      </c>
      <c r="L18" s="10">
        <v>5</v>
      </c>
      <c r="M18" s="10">
        <v>3</v>
      </c>
      <c r="N18" s="10">
        <v>5</v>
      </c>
      <c r="O18" s="10">
        <v>4</v>
      </c>
      <c r="P18" s="10">
        <v>4</v>
      </c>
      <c r="Q18" s="10">
        <v>5</v>
      </c>
      <c r="R18" s="11">
        <f t="shared" si="2"/>
        <v>5</v>
      </c>
      <c r="S18" s="11">
        <f t="shared" si="0"/>
        <v>4</v>
      </c>
      <c r="T18" s="11">
        <f t="shared" si="0"/>
        <v>5</v>
      </c>
      <c r="U18" s="11">
        <f t="shared" si="0"/>
        <v>4.5</v>
      </c>
      <c r="V18" s="11">
        <f t="shared" si="0"/>
        <v>4.5</v>
      </c>
      <c r="W18" s="11">
        <f t="shared" si="0"/>
        <v>4.5</v>
      </c>
      <c r="Z18" s="11"/>
    </row>
    <row r="19" spans="1:59" x14ac:dyDescent="0.4">
      <c r="A19" t="s">
        <v>7319</v>
      </c>
      <c r="B19" t="str">
        <f t="shared" si="1"/>
        <v>GPM093</v>
      </c>
      <c r="C19" s="23" t="s">
        <v>7346</v>
      </c>
      <c r="D19" s="23">
        <v>2</v>
      </c>
      <c r="E19" s="23">
        <v>20</v>
      </c>
      <c r="F19" s="126">
        <v>5</v>
      </c>
      <c r="G19" s="126">
        <v>4</v>
      </c>
      <c r="H19" s="126">
        <v>5</v>
      </c>
      <c r="I19" s="126">
        <v>5</v>
      </c>
      <c r="J19" s="126">
        <v>5</v>
      </c>
      <c r="K19" s="126">
        <v>3</v>
      </c>
      <c r="L19" s="10">
        <v>4</v>
      </c>
      <c r="M19" s="10">
        <v>5</v>
      </c>
      <c r="N19" s="10">
        <v>5</v>
      </c>
      <c r="O19" s="10">
        <v>3</v>
      </c>
      <c r="P19" s="10">
        <v>4</v>
      </c>
      <c r="Q19" s="10">
        <v>4</v>
      </c>
      <c r="R19" s="11">
        <f t="shared" si="2"/>
        <v>4.5</v>
      </c>
      <c r="S19" s="11">
        <f t="shared" si="2"/>
        <v>4.5</v>
      </c>
      <c r="T19" s="11">
        <f t="shared" si="2"/>
        <v>5</v>
      </c>
      <c r="U19" s="11">
        <f t="shared" si="2"/>
        <v>4</v>
      </c>
      <c r="V19" s="11">
        <f t="shared" si="2"/>
        <v>4.5</v>
      </c>
      <c r="W19" s="11">
        <f t="shared" si="2"/>
        <v>3.5</v>
      </c>
      <c r="Z19" s="11"/>
    </row>
    <row r="20" spans="1:59" x14ac:dyDescent="0.4">
      <c r="A20" s="90" t="s">
        <v>7319</v>
      </c>
      <c r="B20" s="90" t="str">
        <f t="shared" si="1"/>
        <v>CLD001</v>
      </c>
      <c r="C20" s="137" t="s">
        <v>7347</v>
      </c>
      <c r="D20" s="137">
        <v>17</v>
      </c>
      <c r="E20" s="137">
        <v>1</v>
      </c>
      <c r="F20" s="126">
        <v>4</v>
      </c>
      <c r="G20" s="126">
        <v>4</v>
      </c>
      <c r="H20" s="126">
        <v>5</v>
      </c>
      <c r="I20" s="126">
        <v>5</v>
      </c>
      <c r="J20" s="126">
        <v>3</v>
      </c>
      <c r="K20" s="126">
        <v>2</v>
      </c>
      <c r="L20" s="10">
        <v>5</v>
      </c>
      <c r="M20" s="10">
        <v>5</v>
      </c>
      <c r="N20" s="10">
        <v>5</v>
      </c>
      <c r="O20" s="10">
        <v>5</v>
      </c>
      <c r="P20" s="10">
        <v>4</v>
      </c>
      <c r="Q20" s="10">
        <v>3</v>
      </c>
      <c r="R20" s="11">
        <f t="shared" si="2"/>
        <v>4.5</v>
      </c>
      <c r="S20" s="11">
        <f t="shared" si="2"/>
        <v>4.5</v>
      </c>
      <c r="T20" s="11">
        <f t="shared" si="2"/>
        <v>5</v>
      </c>
      <c r="U20" s="11">
        <f t="shared" si="2"/>
        <v>5</v>
      </c>
      <c r="V20" s="11">
        <f t="shared" si="2"/>
        <v>3.5</v>
      </c>
      <c r="W20" s="11">
        <f t="shared" si="2"/>
        <v>2.5</v>
      </c>
      <c r="X20"/>
      <c r="Z20" s="11"/>
    </row>
    <row r="21" spans="1:59" x14ac:dyDescent="0.4">
      <c r="A21" s="90" t="s">
        <v>7319</v>
      </c>
      <c r="B21" s="90" t="str">
        <f t="shared" si="1"/>
        <v>CLD003</v>
      </c>
      <c r="C21" s="137" t="s">
        <v>7348</v>
      </c>
      <c r="D21" s="137">
        <v>17</v>
      </c>
      <c r="E21" s="137">
        <v>2</v>
      </c>
      <c r="F21" s="126">
        <v>4</v>
      </c>
      <c r="G21" s="126">
        <v>4</v>
      </c>
      <c r="H21" s="126">
        <v>5</v>
      </c>
      <c r="I21" s="126">
        <v>5</v>
      </c>
      <c r="J21" s="126">
        <v>3</v>
      </c>
      <c r="K21" s="126">
        <v>3</v>
      </c>
      <c r="L21" s="10">
        <v>5</v>
      </c>
      <c r="M21" s="10">
        <v>5</v>
      </c>
      <c r="N21" s="10">
        <v>5</v>
      </c>
      <c r="O21" s="10">
        <v>5</v>
      </c>
      <c r="P21" s="10">
        <v>4</v>
      </c>
      <c r="Q21" s="10">
        <v>3</v>
      </c>
      <c r="R21" s="11">
        <f t="shared" si="2"/>
        <v>4.5</v>
      </c>
      <c r="S21" s="11">
        <f t="shared" si="2"/>
        <v>4.5</v>
      </c>
      <c r="T21" s="11">
        <f t="shared" si="2"/>
        <v>5</v>
      </c>
      <c r="U21" s="11">
        <f t="shared" si="2"/>
        <v>5</v>
      </c>
      <c r="V21" s="11">
        <f t="shared" si="2"/>
        <v>3.5</v>
      </c>
      <c r="W21" s="11">
        <f t="shared" si="2"/>
        <v>3</v>
      </c>
      <c r="X21"/>
      <c r="Z21" s="11"/>
      <c r="AA21" s="157"/>
      <c r="AB21" s="157"/>
      <c r="AC21" s="11"/>
      <c r="AD21" s="11"/>
      <c r="AE21" s="11"/>
      <c r="AF21" s="11"/>
      <c r="AG21" s="11"/>
      <c r="AH21" s="11"/>
      <c r="AI21" s="11"/>
      <c r="AJ21" s="11"/>
      <c r="AM21" s="157"/>
      <c r="AN21" s="157"/>
      <c r="AO21" s="11"/>
      <c r="AP21" s="11"/>
      <c r="AQ21" s="11"/>
      <c r="AR21" s="11"/>
      <c r="AS21" s="11"/>
      <c r="AT21" s="11"/>
      <c r="AU21" s="11"/>
      <c r="AV21" s="11"/>
      <c r="AX21" s="157"/>
      <c r="AY21" s="157"/>
      <c r="AZ21" s="11"/>
      <c r="BA21" s="11"/>
      <c r="BB21" s="11"/>
      <c r="BC21" s="11"/>
      <c r="BD21" s="11"/>
      <c r="BE21" s="11"/>
      <c r="BF21" s="11"/>
      <c r="BG21" s="11"/>
    </row>
    <row r="22" spans="1:59" x14ac:dyDescent="0.4">
      <c r="A22" s="90" t="s">
        <v>7319</v>
      </c>
      <c r="B22" s="90" t="str">
        <f t="shared" si="1"/>
        <v>CLD091</v>
      </c>
      <c r="C22" s="137" t="s">
        <v>7349</v>
      </c>
      <c r="D22" s="137">
        <v>17</v>
      </c>
      <c r="E22" s="137">
        <v>3</v>
      </c>
      <c r="F22" s="126">
        <v>4</v>
      </c>
      <c r="G22" s="126">
        <v>3</v>
      </c>
      <c r="H22" s="126">
        <v>5</v>
      </c>
      <c r="I22" s="126">
        <v>4</v>
      </c>
      <c r="J22" s="126">
        <v>4</v>
      </c>
      <c r="K22" s="126">
        <v>4</v>
      </c>
      <c r="L22" s="10">
        <v>5</v>
      </c>
      <c r="M22" s="10">
        <v>5</v>
      </c>
      <c r="N22" s="10">
        <v>5</v>
      </c>
      <c r="O22" s="10">
        <v>5</v>
      </c>
      <c r="P22" s="10">
        <v>3</v>
      </c>
      <c r="Q22" s="10">
        <v>3</v>
      </c>
      <c r="R22" s="11">
        <f t="shared" si="2"/>
        <v>4.5</v>
      </c>
      <c r="S22" s="11">
        <f t="shared" si="2"/>
        <v>4</v>
      </c>
      <c r="T22" s="11">
        <f t="shared" si="2"/>
        <v>5</v>
      </c>
      <c r="U22" s="11">
        <f t="shared" si="2"/>
        <v>4.5</v>
      </c>
      <c r="V22" s="11">
        <f t="shared" si="2"/>
        <v>3.5</v>
      </c>
      <c r="W22" s="11">
        <f t="shared" si="2"/>
        <v>3.5</v>
      </c>
      <c r="X22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</row>
    <row r="23" spans="1:59" x14ac:dyDescent="0.4">
      <c r="A23" s="90" t="s">
        <v>7319</v>
      </c>
      <c r="B23" s="90" t="str">
        <f t="shared" si="1"/>
        <v>CLD093</v>
      </c>
      <c r="C23" s="137" t="s">
        <v>7350</v>
      </c>
      <c r="D23" s="137">
        <v>17</v>
      </c>
      <c r="E23" s="137">
        <v>4</v>
      </c>
      <c r="F23" s="126">
        <v>4</v>
      </c>
      <c r="G23" s="126">
        <v>4</v>
      </c>
      <c r="H23" s="126">
        <v>5</v>
      </c>
      <c r="I23" s="126">
        <v>4</v>
      </c>
      <c r="J23" s="126">
        <v>3</v>
      </c>
      <c r="K23" s="126">
        <v>3</v>
      </c>
      <c r="L23" s="10">
        <v>5</v>
      </c>
      <c r="M23" s="10">
        <v>5</v>
      </c>
      <c r="N23" s="10">
        <v>5</v>
      </c>
      <c r="O23" s="10">
        <v>5</v>
      </c>
      <c r="P23" s="10">
        <v>4</v>
      </c>
      <c r="Q23" s="10">
        <v>3</v>
      </c>
      <c r="R23" s="11">
        <f t="shared" si="2"/>
        <v>4.5</v>
      </c>
      <c r="S23" s="11">
        <f t="shared" si="2"/>
        <v>4.5</v>
      </c>
      <c r="T23" s="11">
        <f t="shared" si="2"/>
        <v>5</v>
      </c>
      <c r="U23" s="11">
        <f t="shared" si="2"/>
        <v>4.5</v>
      </c>
      <c r="V23" s="11">
        <f t="shared" si="2"/>
        <v>3.5</v>
      </c>
      <c r="W23" s="11">
        <f t="shared" si="2"/>
        <v>3</v>
      </c>
      <c r="X23"/>
      <c r="AA23" s="11"/>
      <c r="AB23" s="11"/>
      <c r="AC23" s="11"/>
      <c r="AD23" s="11"/>
      <c r="AE23" s="11"/>
      <c r="AF23" s="11"/>
      <c r="AG23" s="11"/>
      <c r="AH23" s="11"/>
      <c r="AI23" s="11"/>
      <c r="AJ23" s="11"/>
    </row>
    <row r="24" spans="1:59" x14ac:dyDescent="0.4">
      <c r="A24" s="90" t="s">
        <v>7319</v>
      </c>
      <c r="B24" s="90" t="str">
        <f t="shared" si="1"/>
        <v>DPM003</v>
      </c>
      <c r="C24" s="137" t="s">
        <v>7351</v>
      </c>
      <c r="D24" s="137">
        <v>17</v>
      </c>
      <c r="E24" s="137">
        <v>5</v>
      </c>
      <c r="F24" s="126">
        <v>3</v>
      </c>
      <c r="G24" s="126">
        <v>3</v>
      </c>
      <c r="H24" s="126">
        <v>4</v>
      </c>
      <c r="I24" s="126">
        <v>3</v>
      </c>
      <c r="J24" s="126">
        <v>4</v>
      </c>
      <c r="K24" s="126">
        <v>4</v>
      </c>
      <c r="L24" s="10">
        <v>4</v>
      </c>
      <c r="M24" s="10">
        <v>5</v>
      </c>
      <c r="N24" s="10">
        <v>5</v>
      </c>
      <c r="O24" s="10">
        <v>4</v>
      </c>
      <c r="P24" s="10">
        <v>4</v>
      </c>
      <c r="Q24" s="10">
        <v>4</v>
      </c>
      <c r="R24" s="11">
        <f t="shared" si="2"/>
        <v>3.5</v>
      </c>
      <c r="S24" s="11">
        <f t="shared" si="2"/>
        <v>4</v>
      </c>
      <c r="T24" s="11">
        <f t="shared" si="2"/>
        <v>4.5</v>
      </c>
      <c r="U24" s="11">
        <f t="shared" si="2"/>
        <v>3.5</v>
      </c>
      <c r="V24" s="11">
        <f t="shared" si="2"/>
        <v>4</v>
      </c>
      <c r="W24" s="11">
        <f t="shared" si="2"/>
        <v>4</v>
      </c>
      <c r="X24"/>
      <c r="AA24" s="146" t="s">
        <v>7352</v>
      </c>
      <c r="AB24" s="146"/>
      <c r="AC24" s="146"/>
      <c r="AD24" s="146"/>
      <c r="AE24" s="146"/>
      <c r="AF24" s="146"/>
      <c r="AG24" s="11"/>
      <c r="AH24" s="11"/>
      <c r="AI24" s="11"/>
      <c r="AJ24" s="11"/>
      <c r="AL24" s="146" t="s">
        <v>7353</v>
      </c>
      <c r="AM24" s="146"/>
      <c r="AN24" s="146"/>
      <c r="AO24" s="146"/>
      <c r="AP24" s="146"/>
      <c r="AQ24" s="146"/>
      <c r="AW24" s="146" t="s">
        <v>7354</v>
      </c>
      <c r="AX24" s="146"/>
      <c r="AY24" s="146"/>
      <c r="AZ24" s="146"/>
      <c r="BA24" s="146"/>
      <c r="BB24" s="146"/>
    </row>
    <row r="25" spans="1:59" x14ac:dyDescent="0.4">
      <c r="A25" s="90" t="s">
        <v>7319</v>
      </c>
      <c r="B25" s="90" t="str">
        <f t="shared" si="1"/>
        <v>DPM091</v>
      </c>
      <c r="C25" s="137" t="s">
        <v>7355</v>
      </c>
      <c r="D25" s="137">
        <v>17</v>
      </c>
      <c r="E25" s="137">
        <v>6</v>
      </c>
      <c r="F25" s="126">
        <v>4</v>
      </c>
      <c r="G25" s="126">
        <v>3</v>
      </c>
      <c r="H25" s="126">
        <v>5</v>
      </c>
      <c r="I25" s="126">
        <v>4</v>
      </c>
      <c r="J25" s="126">
        <v>4</v>
      </c>
      <c r="K25" s="126">
        <v>4</v>
      </c>
      <c r="L25" s="10">
        <v>5</v>
      </c>
      <c r="M25" s="10">
        <v>5</v>
      </c>
      <c r="N25" s="10">
        <v>5</v>
      </c>
      <c r="O25" s="10">
        <v>4</v>
      </c>
      <c r="P25" s="10">
        <v>4</v>
      </c>
      <c r="Q25" s="10">
        <v>4</v>
      </c>
      <c r="R25" s="11">
        <f t="shared" si="2"/>
        <v>4.5</v>
      </c>
      <c r="S25" s="11">
        <f t="shared" si="2"/>
        <v>4</v>
      </c>
      <c r="T25" s="11">
        <f t="shared" si="2"/>
        <v>5</v>
      </c>
      <c r="U25" s="11">
        <f t="shared" si="2"/>
        <v>4</v>
      </c>
      <c r="V25" s="11">
        <f t="shared" si="2"/>
        <v>4</v>
      </c>
      <c r="W25" s="11">
        <f t="shared" si="2"/>
        <v>4</v>
      </c>
      <c r="X25"/>
      <c r="AA25" s="7" t="s">
        <v>7356</v>
      </c>
      <c r="AB25" s="7" t="s">
        <v>1690</v>
      </c>
      <c r="AC25" s="7" t="s">
        <v>1666</v>
      </c>
      <c r="AD25" s="7" t="s">
        <v>7357</v>
      </c>
      <c r="AE25" s="7" t="s">
        <v>7358</v>
      </c>
      <c r="AF25" s="7" t="s">
        <v>7359</v>
      </c>
      <c r="AG25" s="11"/>
      <c r="AH25" s="11"/>
      <c r="AI25" s="11"/>
      <c r="AJ25" s="11"/>
      <c r="AL25" s="7" t="s">
        <v>7356</v>
      </c>
      <c r="AM25" s="7" t="s">
        <v>1690</v>
      </c>
      <c r="AN25" s="7" t="s">
        <v>1666</v>
      </c>
      <c r="AO25" s="7" t="s">
        <v>7357</v>
      </c>
      <c r="AP25" s="7" t="s">
        <v>7360</v>
      </c>
      <c r="AQ25" s="7" t="s">
        <v>7361</v>
      </c>
      <c r="AW25" s="7" t="s">
        <v>7356</v>
      </c>
      <c r="AX25" s="7" t="s">
        <v>1690</v>
      </c>
      <c r="AY25" s="7" t="s">
        <v>1666</v>
      </c>
      <c r="AZ25" s="7" t="s">
        <v>7357</v>
      </c>
      <c r="BA25" s="7" t="s">
        <v>7360</v>
      </c>
      <c r="BB25" s="7" t="s">
        <v>7361</v>
      </c>
    </row>
    <row r="26" spans="1:59" x14ac:dyDescent="0.4">
      <c r="A26" s="90" t="s">
        <v>7319</v>
      </c>
      <c r="B26" s="90" t="str">
        <f t="shared" si="1"/>
        <v>DPM093</v>
      </c>
      <c r="C26" s="137" t="s">
        <v>7362</v>
      </c>
      <c r="D26" s="137">
        <v>17</v>
      </c>
      <c r="E26" s="137">
        <v>7</v>
      </c>
      <c r="F26" s="126">
        <v>2</v>
      </c>
      <c r="G26" s="126">
        <v>2</v>
      </c>
      <c r="H26" s="126">
        <v>5</v>
      </c>
      <c r="I26" s="126">
        <v>3</v>
      </c>
      <c r="J26" s="126">
        <v>4</v>
      </c>
      <c r="K26" s="126">
        <v>4</v>
      </c>
      <c r="L26" s="10">
        <v>5</v>
      </c>
      <c r="M26" s="10">
        <v>5</v>
      </c>
      <c r="N26" s="10">
        <v>5</v>
      </c>
      <c r="O26" s="10">
        <v>5</v>
      </c>
      <c r="P26" s="10">
        <v>4</v>
      </c>
      <c r="Q26" s="10">
        <v>4</v>
      </c>
      <c r="R26" s="11">
        <f t="shared" si="2"/>
        <v>3.5</v>
      </c>
      <c r="S26" s="11">
        <f t="shared" si="2"/>
        <v>3.5</v>
      </c>
      <c r="T26" s="11">
        <f t="shared" si="2"/>
        <v>5</v>
      </c>
      <c r="U26" s="11">
        <f t="shared" si="2"/>
        <v>4</v>
      </c>
      <c r="V26" s="11">
        <f t="shared" si="2"/>
        <v>4</v>
      </c>
      <c r="W26" s="11">
        <f t="shared" si="2"/>
        <v>4</v>
      </c>
      <c r="X26"/>
      <c r="AA26" s="176" t="s">
        <v>1675</v>
      </c>
      <c r="AB26" s="7" t="s">
        <v>1672</v>
      </c>
      <c r="AC26" s="7">
        <f>AD26+AE26</f>
        <v>36</v>
      </c>
      <c r="AD26" s="7">
        <f t="shared" ref="AD26:AD33" si="29">COUNTIF($B$3:$B$150,AB26&amp;"*")</f>
        <v>30</v>
      </c>
      <c r="AE26" s="7">
        <f>COUNTIF($B$154:$B$255,AB26&amp;"*")</f>
        <v>6</v>
      </c>
      <c r="AF26" s="7">
        <f t="shared" ref="AF26:AF34" si="30">AE26*100/$AC$34</f>
        <v>2.4</v>
      </c>
      <c r="AG26" s="11"/>
      <c r="AH26" s="11"/>
      <c r="AI26" s="11"/>
      <c r="AJ26" s="11"/>
      <c r="AL26" s="176" t="s">
        <v>1675</v>
      </c>
      <c r="AM26" s="7" t="s">
        <v>1672</v>
      </c>
      <c r="AN26" s="7">
        <f>AO26+AP26</f>
        <v>18</v>
      </c>
      <c r="AO26" s="7">
        <f>COUNTIF($B$3:$B$150,AM26&amp;"00*")</f>
        <v>14</v>
      </c>
      <c r="AP26" s="7">
        <f>COUNTIF($B$154:$B$255,AM26&amp;"00*")</f>
        <v>4</v>
      </c>
      <c r="AQ26" s="7">
        <f t="shared" ref="AQ26:AQ34" si="31">AP26*100/$AC$34</f>
        <v>1.6</v>
      </c>
      <c r="AW26" s="176" t="s">
        <v>1675</v>
      </c>
      <c r="AX26" s="7" t="s">
        <v>1672</v>
      </c>
      <c r="AY26" s="7">
        <f>AZ26+BA26</f>
        <v>18</v>
      </c>
      <c r="AZ26" s="7">
        <f>COUNTIF($B$3:$B$150,AX26&amp;"09*")</f>
        <v>16</v>
      </c>
      <c r="BA26" s="7">
        <f>COUNTIF($B$154:$B$255,AX26&amp;"09*")</f>
        <v>2</v>
      </c>
      <c r="BB26" s="7">
        <f t="shared" ref="BB26:BB34" si="32">BA26*100/$AC$34</f>
        <v>0.8</v>
      </c>
    </row>
    <row r="27" spans="1:59" x14ac:dyDescent="0.4">
      <c r="A27" s="90" t="s">
        <v>7319</v>
      </c>
      <c r="B27" s="90" t="str">
        <f t="shared" si="1"/>
        <v>DPS001</v>
      </c>
      <c r="C27" s="137" t="s">
        <v>7363</v>
      </c>
      <c r="D27" s="137">
        <v>17</v>
      </c>
      <c r="E27" s="137">
        <v>8</v>
      </c>
      <c r="F27" s="126">
        <v>3</v>
      </c>
      <c r="G27" s="126">
        <v>3</v>
      </c>
      <c r="H27" s="126">
        <v>5</v>
      </c>
      <c r="I27" s="126">
        <v>4</v>
      </c>
      <c r="J27" s="126">
        <v>4</v>
      </c>
      <c r="K27" s="126">
        <v>4</v>
      </c>
      <c r="L27" s="10">
        <v>4</v>
      </c>
      <c r="M27" s="10">
        <v>5</v>
      </c>
      <c r="N27" s="10">
        <v>5</v>
      </c>
      <c r="O27" s="10">
        <v>4</v>
      </c>
      <c r="P27" s="10">
        <v>3</v>
      </c>
      <c r="Q27" s="10">
        <v>3</v>
      </c>
      <c r="R27" s="11">
        <f t="shared" si="2"/>
        <v>3.5</v>
      </c>
      <c r="S27" s="11">
        <f t="shared" si="2"/>
        <v>4</v>
      </c>
      <c r="T27" s="11">
        <f t="shared" si="2"/>
        <v>5</v>
      </c>
      <c r="U27" s="11">
        <f t="shared" si="2"/>
        <v>4</v>
      </c>
      <c r="V27" s="11">
        <f t="shared" si="2"/>
        <v>3.5</v>
      </c>
      <c r="W27" s="11">
        <f t="shared" si="2"/>
        <v>3.5</v>
      </c>
      <c r="X27"/>
      <c r="AA27" s="176"/>
      <c r="AB27" s="7" t="s">
        <v>1673</v>
      </c>
      <c r="AC27" s="7">
        <f t="shared" ref="AC27:AC33" si="33">AD27+AE27</f>
        <v>35</v>
      </c>
      <c r="AD27" s="7">
        <f t="shared" si="29"/>
        <v>29</v>
      </c>
      <c r="AE27" s="7">
        <f>COUNTIF($B$154:$B$255,AB27&amp;"*")</f>
        <v>6</v>
      </c>
      <c r="AF27" s="7">
        <f t="shared" si="30"/>
        <v>2.4</v>
      </c>
      <c r="AG27" s="11"/>
      <c r="AH27" s="11"/>
      <c r="AI27" s="11"/>
      <c r="AJ27" s="11"/>
      <c r="AL27" s="176"/>
      <c r="AM27" s="7" t="s">
        <v>1673</v>
      </c>
      <c r="AN27" s="7">
        <f t="shared" ref="AN27:AN33" si="34">AO27+AP27</f>
        <v>17</v>
      </c>
      <c r="AO27" s="7">
        <f t="shared" ref="AO27:AO33" si="35">COUNTIF($B$3:$B$150,AM27&amp;"00*")</f>
        <v>15</v>
      </c>
      <c r="AP27" s="7">
        <f t="shared" ref="AP27:AP33" si="36">COUNTIF($B$154:$B$255,AM27&amp;"00*")</f>
        <v>2</v>
      </c>
      <c r="AQ27" s="7">
        <f t="shared" si="31"/>
        <v>0.8</v>
      </c>
      <c r="AW27" s="176"/>
      <c r="AX27" s="7" t="s">
        <v>1673</v>
      </c>
      <c r="AY27" s="7">
        <f t="shared" ref="AY27:AY33" si="37">AZ27+BA27</f>
        <v>18</v>
      </c>
      <c r="AZ27" s="7">
        <f t="shared" ref="AZ27:AZ33" si="38">COUNTIF($B$3:$B$150,AX27&amp;"09*")</f>
        <v>14</v>
      </c>
      <c r="BA27" s="7">
        <f t="shared" ref="BA27:BA33" si="39">COUNTIF($B$154:$B$255,AX27&amp;"09*")</f>
        <v>4</v>
      </c>
      <c r="BB27" s="7">
        <f t="shared" si="32"/>
        <v>1.6</v>
      </c>
    </row>
    <row r="28" spans="1:59" x14ac:dyDescent="0.4">
      <c r="A28" s="90" t="s">
        <v>7319</v>
      </c>
      <c r="B28" s="90" t="str">
        <f t="shared" si="1"/>
        <v>DPS003</v>
      </c>
      <c r="C28" s="137" t="s">
        <v>7364</v>
      </c>
      <c r="D28" s="137">
        <v>17</v>
      </c>
      <c r="E28" s="137">
        <v>9</v>
      </c>
      <c r="F28" s="126">
        <v>4</v>
      </c>
      <c r="G28" s="126">
        <v>4</v>
      </c>
      <c r="H28" s="126">
        <v>5</v>
      </c>
      <c r="I28" s="126">
        <v>4</v>
      </c>
      <c r="J28" s="126">
        <v>2</v>
      </c>
      <c r="K28" s="126">
        <v>1</v>
      </c>
      <c r="L28" s="10">
        <v>4</v>
      </c>
      <c r="M28" s="10">
        <v>5</v>
      </c>
      <c r="N28" s="10">
        <v>5</v>
      </c>
      <c r="O28" s="10">
        <v>4</v>
      </c>
      <c r="P28" s="10">
        <v>2</v>
      </c>
      <c r="Q28" s="10">
        <v>1</v>
      </c>
      <c r="R28" s="11">
        <f t="shared" si="2"/>
        <v>4</v>
      </c>
      <c r="S28" s="11">
        <f t="shared" si="2"/>
        <v>4.5</v>
      </c>
      <c r="T28" s="11">
        <f t="shared" si="2"/>
        <v>5</v>
      </c>
      <c r="U28" s="11">
        <f t="shared" si="2"/>
        <v>4</v>
      </c>
      <c r="V28" s="11">
        <f t="shared" si="2"/>
        <v>2</v>
      </c>
      <c r="W28" s="11">
        <f t="shared" si="2"/>
        <v>1</v>
      </c>
      <c r="X28"/>
      <c r="AA28" s="176"/>
      <c r="AB28" s="7" t="s">
        <v>1670</v>
      </c>
      <c r="AC28" s="7">
        <f t="shared" si="33"/>
        <v>36</v>
      </c>
      <c r="AD28" s="7">
        <f t="shared" si="29"/>
        <v>33</v>
      </c>
      <c r="AE28" s="7">
        <f t="shared" ref="AE28:AE31" si="40">COUNTIF($B$154:$B$255,AB28&amp;"*")</f>
        <v>3</v>
      </c>
      <c r="AF28" s="7">
        <f t="shared" si="30"/>
        <v>1.2</v>
      </c>
      <c r="AG28" s="11"/>
      <c r="AH28" s="11"/>
      <c r="AI28" s="11"/>
      <c r="AJ28" s="11"/>
      <c r="AL28" s="176"/>
      <c r="AM28" s="7" t="s">
        <v>1670</v>
      </c>
      <c r="AN28" s="7">
        <f t="shared" si="34"/>
        <v>18</v>
      </c>
      <c r="AO28" s="7">
        <f t="shared" si="35"/>
        <v>17</v>
      </c>
      <c r="AP28" s="7">
        <f t="shared" si="36"/>
        <v>1</v>
      </c>
      <c r="AQ28" s="7">
        <f t="shared" si="31"/>
        <v>0.4</v>
      </c>
      <c r="AW28" s="176"/>
      <c r="AX28" s="7" t="s">
        <v>1670</v>
      </c>
      <c r="AY28" s="7">
        <f t="shared" si="37"/>
        <v>18</v>
      </c>
      <c r="AZ28" s="7">
        <f t="shared" si="38"/>
        <v>16</v>
      </c>
      <c r="BA28" s="7">
        <f t="shared" si="39"/>
        <v>2</v>
      </c>
      <c r="BB28" s="7">
        <f t="shared" si="32"/>
        <v>0.8</v>
      </c>
    </row>
    <row r="29" spans="1:59" x14ac:dyDescent="0.4">
      <c r="A29" s="90" t="s">
        <v>7319</v>
      </c>
      <c r="B29" s="90" t="str">
        <f t="shared" si="1"/>
        <v>DPS093</v>
      </c>
      <c r="C29" s="137" t="s">
        <v>7365</v>
      </c>
      <c r="D29" s="137">
        <v>17</v>
      </c>
      <c r="E29" s="137">
        <v>10</v>
      </c>
      <c r="F29" s="126">
        <v>3</v>
      </c>
      <c r="G29" s="126">
        <v>3</v>
      </c>
      <c r="H29" s="126">
        <v>5</v>
      </c>
      <c r="I29" s="126">
        <v>4</v>
      </c>
      <c r="J29" s="126">
        <v>4</v>
      </c>
      <c r="K29" s="126">
        <v>3</v>
      </c>
      <c r="L29" s="10">
        <v>4</v>
      </c>
      <c r="M29" s="10">
        <v>5</v>
      </c>
      <c r="N29" s="10">
        <v>5</v>
      </c>
      <c r="O29" s="10">
        <v>4</v>
      </c>
      <c r="P29" s="10">
        <v>3</v>
      </c>
      <c r="Q29" s="10">
        <v>3</v>
      </c>
      <c r="R29" s="11">
        <f t="shared" si="2"/>
        <v>3.5</v>
      </c>
      <c r="S29" s="11">
        <f t="shared" si="2"/>
        <v>4</v>
      </c>
      <c r="T29" s="11">
        <f t="shared" si="2"/>
        <v>5</v>
      </c>
      <c r="U29" s="11">
        <f t="shared" si="2"/>
        <v>4</v>
      </c>
      <c r="V29" s="11">
        <f t="shared" si="2"/>
        <v>3.5</v>
      </c>
      <c r="W29" s="11">
        <f t="shared" si="2"/>
        <v>3</v>
      </c>
      <c r="X29"/>
      <c r="AA29" s="176"/>
      <c r="AB29" s="7" t="s">
        <v>1667</v>
      </c>
      <c r="AC29" s="7">
        <f t="shared" si="33"/>
        <v>36</v>
      </c>
      <c r="AD29" s="7">
        <f t="shared" si="29"/>
        <v>29</v>
      </c>
      <c r="AE29" s="7">
        <f>COUNTIF($B$154:$B$255,AB29&amp;"*")</f>
        <v>7</v>
      </c>
      <c r="AF29" s="7">
        <f t="shared" si="30"/>
        <v>2.8</v>
      </c>
      <c r="AG29" s="11"/>
      <c r="AH29" s="11"/>
      <c r="AI29" s="11"/>
      <c r="AJ29" s="11"/>
      <c r="AL29" s="176"/>
      <c r="AM29" s="7" t="s">
        <v>1667</v>
      </c>
      <c r="AN29" s="7">
        <f t="shared" si="34"/>
        <v>18</v>
      </c>
      <c r="AO29" s="7">
        <f t="shared" si="35"/>
        <v>16</v>
      </c>
      <c r="AP29" s="7">
        <f t="shared" si="36"/>
        <v>2</v>
      </c>
      <c r="AQ29" s="7">
        <f t="shared" si="31"/>
        <v>0.8</v>
      </c>
      <c r="AW29" s="176"/>
      <c r="AX29" s="7" t="s">
        <v>1667</v>
      </c>
      <c r="AY29" s="7">
        <f t="shared" si="37"/>
        <v>18</v>
      </c>
      <c r="AZ29" s="7">
        <f t="shared" si="38"/>
        <v>13</v>
      </c>
      <c r="BA29" s="7">
        <f t="shared" si="39"/>
        <v>5</v>
      </c>
      <c r="BB29" s="7">
        <f t="shared" si="32"/>
        <v>2</v>
      </c>
    </row>
    <row r="30" spans="1:59" x14ac:dyDescent="0.4">
      <c r="A30" s="90" t="s">
        <v>7319</v>
      </c>
      <c r="B30" s="90" t="str">
        <f t="shared" si="1"/>
        <v>GBN003</v>
      </c>
      <c r="C30" s="137" t="s">
        <v>7366</v>
      </c>
      <c r="D30" s="137">
        <v>17</v>
      </c>
      <c r="E30" s="137">
        <v>11</v>
      </c>
      <c r="F30" s="126">
        <v>3</v>
      </c>
      <c r="G30" s="126">
        <v>2</v>
      </c>
      <c r="H30" s="126">
        <v>5</v>
      </c>
      <c r="I30" s="126">
        <v>3</v>
      </c>
      <c r="J30" s="126">
        <v>4</v>
      </c>
      <c r="K30" s="126">
        <v>5</v>
      </c>
      <c r="L30" s="10">
        <v>5</v>
      </c>
      <c r="M30" s="10">
        <v>4</v>
      </c>
      <c r="N30" s="10">
        <v>5</v>
      </c>
      <c r="O30" s="10">
        <v>4</v>
      </c>
      <c r="P30" s="10">
        <v>4</v>
      </c>
      <c r="Q30" s="10">
        <v>5</v>
      </c>
      <c r="R30" s="11">
        <f t="shared" si="2"/>
        <v>4</v>
      </c>
      <c r="S30" s="11">
        <f t="shared" si="2"/>
        <v>3</v>
      </c>
      <c r="T30" s="11">
        <f t="shared" si="2"/>
        <v>5</v>
      </c>
      <c r="U30" s="11">
        <f t="shared" si="2"/>
        <v>3.5</v>
      </c>
      <c r="V30" s="11">
        <f t="shared" si="2"/>
        <v>4</v>
      </c>
      <c r="W30" s="11">
        <f t="shared" si="2"/>
        <v>5</v>
      </c>
      <c r="X30"/>
      <c r="AA30" s="176"/>
      <c r="AB30" s="7" t="s">
        <v>1671</v>
      </c>
      <c r="AC30" s="7">
        <f t="shared" si="33"/>
        <v>18</v>
      </c>
      <c r="AD30" s="7">
        <f t="shared" si="29"/>
        <v>16</v>
      </c>
      <c r="AE30" s="7">
        <f t="shared" si="40"/>
        <v>2</v>
      </c>
      <c r="AF30" s="7">
        <f t="shared" si="30"/>
        <v>0.8</v>
      </c>
      <c r="AG30" s="11"/>
      <c r="AH30" s="11"/>
      <c r="AI30" s="11"/>
      <c r="AJ30" s="11"/>
      <c r="AL30" s="176"/>
      <c r="AM30" s="7" t="s">
        <v>1671</v>
      </c>
      <c r="AN30" s="7">
        <f t="shared" si="34"/>
        <v>18</v>
      </c>
      <c r="AO30" s="7">
        <f t="shared" si="35"/>
        <v>16</v>
      </c>
      <c r="AP30" s="7">
        <f t="shared" si="36"/>
        <v>2</v>
      </c>
      <c r="AQ30" s="7">
        <f t="shared" si="31"/>
        <v>0.8</v>
      </c>
      <c r="AW30" s="176"/>
      <c r="AX30" s="7" t="s">
        <v>1671</v>
      </c>
      <c r="AY30" s="7">
        <f t="shared" si="37"/>
        <v>0</v>
      </c>
      <c r="AZ30" s="7">
        <f t="shared" si="38"/>
        <v>0</v>
      </c>
      <c r="BA30" s="7">
        <f t="shared" si="39"/>
        <v>0</v>
      </c>
      <c r="BB30" s="7">
        <f t="shared" si="32"/>
        <v>0</v>
      </c>
    </row>
    <row r="31" spans="1:59" x14ac:dyDescent="0.4">
      <c r="A31" s="90" t="s">
        <v>7319</v>
      </c>
      <c r="B31" s="90" t="str">
        <f t="shared" si="1"/>
        <v>GBT001</v>
      </c>
      <c r="C31" s="137" t="s">
        <v>7367</v>
      </c>
      <c r="D31" s="137">
        <v>17</v>
      </c>
      <c r="E31" s="137">
        <v>12</v>
      </c>
      <c r="F31" s="126">
        <v>5</v>
      </c>
      <c r="G31" s="126">
        <v>5</v>
      </c>
      <c r="H31" s="126">
        <v>5</v>
      </c>
      <c r="I31" s="126">
        <v>5</v>
      </c>
      <c r="J31" s="126">
        <v>2</v>
      </c>
      <c r="K31" s="126">
        <v>2</v>
      </c>
      <c r="L31" s="10">
        <v>5</v>
      </c>
      <c r="M31" s="10">
        <v>5</v>
      </c>
      <c r="N31" s="10">
        <v>5</v>
      </c>
      <c r="O31" s="10">
        <v>5</v>
      </c>
      <c r="P31" s="10">
        <v>2</v>
      </c>
      <c r="Q31" s="10">
        <v>2</v>
      </c>
      <c r="R31" s="11">
        <f t="shared" si="2"/>
        <v>5</v>
      </c>
      <c r="S31" s="11">
        <f t="shared" si="2"/>
        <v>5</v>
      </c>
      <c r="T31" s="11">
        <f t="shared" si="2"/>
        <v>5</v>
      </c>
      <c r="U31" s="11">
        <f t="shared" si="2"/>
        <v>5</v>
      </c>
      <c r="V31" s="11">
        <f t="shared" si="2"/>
        <v>2</v>
      </c>
      <c r="W31" s="11">
        <f t="shared" si="2"/>
        <v>2</v>
      </c>
      <c r="X31"/>
      <c r="AA31" s="176" t="s">
        <v>1676</v>
      </c>
      <c r="AB31" s="7" t="s">
        <v>1669</v>
      </c>
      <c r="AC31" s="7">
        <f t="shared" si="33"/>
        <v>36</v>
      </c>
      <c r="AD31" s="7">
        <f t="shared" si="29"/>
        <v>11</v>
      </c>
      <c r="AE31" s="7">
        <f t="shared" si="40"/>
        <v>25</v>
      </c>
      <c r="AF31" s="7">
        <f t="shared" si="30"/>
        <v>10</v>
      </c>
      <c r="AG31" s="11"/>
      <c r="AH31" s="11"/>
      <c r="AI31" s="11"/>
      <c r="AJ31" s="11"/>
      <c r="AL31" s="176" t="s">
        <v>1676</v>
      </c>
      <c r="AM31" s="7" t="s">
        <v>1669</v>
      </c>
      <c r="AN31" s="7">
        <f t="shared" si="34"/>
        <v>18</v>
      </c>
      <c r="AO31" s="7">
        <f t="shared" si="35"/>
        <v>5</v>
      </c>
      <c r="AP31" s="7">
        <f t="shared" si="36"/>
        <v>13</v>
      </c>
      <c r="AQ31" s="7">
        <f t="shared" si="31"/>
        <v>5.2</v>
      </c>
      <c r="AW31" s="176" t="s">
        <v>1676</v>
      </c>
      <c r="AX31" s="7" t="s">
        <v>1669</v>
      </c>
      <c r="AY31" s="7">
        <f t="shared" si="37"/>
        <v>18</v>
      </c>
      <c r="AZ31" s="7">
        <f t="shared" si="38"/>
        <v>6</v>
      </c>
      <c r="BA31" s="7">
        <f t="shared" si="39"/>
        <v>12</v>
      </c>
      <c r="BB31" s="7">
        <f t="shared" si="32"/>
        <v>4.8</v>
      </c>
    </row>
    <row r="32" spans="1:59" x14ac:dyDescent="0.4">
      <c r="A32" s="90" t="s">
        <v>7319</v>
      </c>
      <c r="B32" s="90" t="str">
        <f t="shared" si="1"/>
        <v>GBT003</v>
      </c>
      <c r="C32" s="137" t="s">
        <v>7368</v>
      </c>
      <c r="D32" s="137">
        <v>17</v>
      </c>
      <c r="E32" s="137">
        <v>13</v>
      </c>
      <c r="F32" s="126">
        <v>5</v>
      </c>
      <c r="G32" s="126">
        <v>5</v>
      </c>
      <c r="H32" s="126">
        <v>5</v>
      </c>
      <c r="I32" s="126">
        <v>5</v>
      </c>
      <c r="J32" s="126">
        <v>2</v>
      </c>
      <c r="K32" s="126">
        <v>2</v>
      </c>
      <c r="L32" s="10">
        <v>5</v>
      </c>
      <c r="M32" s="10">
        <v>5</v>
      </c>
      <c r="N32" s="10">
        <v>5</v>
      </c>
      <c r="O32" s="10">
        <v>5</v>
      </c>
      <c r="P32" s="10">
        <v>2</v>
      </c>
      <c r="Q32" s="10">
        <v>2</v>
      </c>
      <c r="R32" s="11">
        <f t="shared" si="2"/>
        <v>5</v>
      </c>
      <c r="S32" s="11">
        <f t="shared" si="2"/>
        <v>5</v>
      </c>
      <c r="T32" s="11">
        <f t="shared" si="2"/>
        <v>5</v>
      </c>
      <c r="U32" s="11">
        <f t="shared" si="2"/>
        <v>5</v>
      </c>
      <c r="V32" s="11">
        <f t="shared" si="2"/>
        <v>2</v>
      </c>
      <c r="W32" s="11">
        <f t="shared" si="2"/>
        <v>2</v>
      </c>
      <c r="X32"/>
      <c r="AA32" s="176"/>
      <c r="AB32" s="7" t="s">
        <v>1668</v>
      </c>
      <c r="AC32" s="7">
        <f t="shared" si="33"/>
        <v>35</v>
      </c>
      <c r="AD32" s="7">
        <f t="shared" si="29"/>
        <v>0</v>
      </c>
      <c r="AE32" s="7">
        <f>COUNTIF($B$154:$B$255,AB32&amp;"*")</f>
        <v>35</v>
      </c>
      <c r="AF32" s="7">
        <f t="shared" si="30"/>
        <v>14</v>
      </c>
      <c r="AG32" s="11"/>
      <c r="AH32" s="11"/>
      <c r="AI32" s="11"/>
      <c r="AJ32" s="11"/>
      <c r="AL32" s="176"/>
      <c r="AM32" s="7" t="s">
        <v>1668</v>
      </c>
      <c r="AN32" s="7">
        <f t="shared" si="34"/>
        <v>17</v>
      </c>
      <c r="AO32" s="7">
        <f t="shared" si="35"/>
        <v>0</v>
      </c>
      <c r="AP32" s="7">
        <f t="shared" si="36"/>
        <v>17</v>
      </c>
      <c r="AQ32" s="7">
        <f t="shared" si="31"/>
        <v>6.8</v>
      </c>
      <c r="AW32" s="176"/>
      <c r="AX32" s="7" t="s">
        <v>1668</v>
      </c>
      <c r="AY32" s="7">
        <f t="shared" si="37"/>
        <v>18</v>
      </c>
      <c r="AZ32" s="7">
        <f t="shared" si="38"/>
        <v>0</v>
      </c>
      <c r="BA32" s="7">
        <f t="shared" si="39"/>
        <v>18</v>
      </c>
      <c r="BB32" s="7">
        <f t="shared" si="32"/>
        <v>7.2</v>
      </c>
    </row>
    <row r="33" spans="1:54" x14ac:dyDescent="0.4">
      <c r="A33" s="90" t="s">
        <v>7319</v>
      </c>
      <c r="B33" s="90" t="str">
        <f t="shared" si="1"/>
        <v>GBT091</v>
      </c>
      <c r="C33" s="137" t="s">
        <v>7369</v>
      </c>
      <c r="D33" s="137">
        <v>17</v>
      </c>
      <c r="E33" s="137">
        <v>17</v>
      </c>
      <c r="F33" s="126">
        <v>5</v>
      </c>
      <c r="G33" s="126">
        <v>5</v>
      </c>
      <c r="H33" s="126">
        <v>5</v>
      </c>
      <c r="I33" s="126">
        <v>5</v>
      </c>
      <c r="J33" s="126">
        <v>2</v>
      </c>
      <c r="K33" s="126">
        <v>2</v>
      </c>
      <c r="L33" s="10">
        <v>5</v>
      </c>
      <c r="M33" s="10">
        <v>5</v>
      </c>
      <c r="N33" s="10">
        <v>5</v>
      </c>
      <c r="O33" s="10">
        <v>5</v>
      </c>
      <c r="P33" s="10">
        <v>2</v>
      </c>
      <c r="Q33" s="10">
        <v>2</v>
      </c>
      <c r="R33" s="11">
        <f t="shared" si="2"/>
        <v>5</v>
      </c>
      <c r="S33" s="11">
        <f t="shared" si="2"/>
        <v>5</v>
      </c>
      <c r="T33" s="11">
        <f t="shared" si="2"/>
        <v>5</v>
      </c>
      <c r="U33" s="11">
        <f t="shared" si="2"/>
        <v>5</v>
      </c>
      <c r="V33" s="11">
        <f t="shared" si="2"/>
        <v>2</v>
      </c>
      <c r="W33" s="11">
        <f t="shared" si="2"/>
        <v>2</v>
      </c>
      <c r="X33"/>
      <c r="AA33" s="176"/>
      <c r="AB33" s="7" t="s">
        <v>1674</v>
      </c>
      <c r="AC33" s="7">
        <f t="shared" si="33"/>
        <v>18</v>
      </c>
      <c r="AD33" s="7">
        <f t="shared" si="29"/>
        <v>0</v>
      </c>
      <c r="AE33" s="7">
        <f>COUNTIF($B$154:$B$255,AB33&amp;"*")</f>
        <v>18</v>
      </c>
      <c r="AF33" s="7">
        <f t="shared" si="30"/>
        <v>7.2</v>
      </c>
      <c r="AG33" s="11"/>
      <c r="AH33" s="11"/>
      <c r="AI33" s="11"/>
      <c r="AJ33" s="11"/>
      <c r="AL33" s="176"/>
      <c r="AM33" s="7" t="s">
        <v>1674</v>
      </c>
      <c r="AN33" s="7">
        <f t="shared" si="34"/>
        <v>18</v>
      </c>
      <c r="AO33" s="7">
        <f t="shared" si="35"/>
        <v>0</v>
      </c>
      <c r="AP33" s="7">
        <f t="shared" si="36"/>
        <v>18</v>
      </c>
      <c r="AQ33" s="7">
        <f t="shared" si="31"/>
        <v>7.2</v>
      </c>
      <c r="AW33" s="176"/>
      <c r="AX33" s="7" t="s">
        <v>1674</v>
      </c>
      <c r="AY33" s="7">
        <f t="shared" si="37"/>
        <v>0</v>
      </c>
      <c r="AZ33" s="7">
        <f t="shared" si="38"/>
        <v>0</v>
      </c>
      <c r="BA33" s="7">
        <f t="shared" si="39"/>
        <v>0</v>
      </c>
      <c r="BB33" s="7">
        <f t="shared" si="32"/>
        <v>0</v>
      </c>
    </row>
    <row r="34" spans="1:54" x14ac:dyDescent="0.4">
      <c r="A34" s="90" t="s">
        <v>7319</v>
      </c>
      <c r="B34" s="90" t="str">
        <f t="shared" si="1"/>
        <v>GBT093</v>
      </c>
      <c r="C34" s="137" t="s">
        <v>7370</v>
      </c>
      <c r="D34" s="137">
        <v>17</v>
      </c>
      <c r="E34" s="137">
        <v>18</v>
      </c>
      <c r="F34" s="126">
        <v>3</v>
      </c>
      <c r="G34" s="126">
        <v>3</v>
      </c>
      <c r="H34" s="126">
        <v>5</v>
      </c>
      <c r="I34" s="126">
        <v>3</v>
      </c>
      <c r="J34" s="126">
        <v>3</v>
      </c>
      <c r="K34" s="126">
        <v>3</v>
      </c>
      <c r="L34" s="10">
        <v>4</v>
      </c>
      <c r="M34" s="10">
        <v>5</v>
      </c>
      <c r="N34" s="10">
        <v>5</v>
      </c>
      <c r="O34" s="10">
        <v>5</v>
      </c>
      <c r="P34" s="10">
        <v>3</v>
      </c>
      <c r="Q34" s="10">
        <v>3</v>
      </c>
      <c r="R34" s="11">
        <f t="shared" si="2"/>
        <v>3.5</v>
      </c>
      <c r="S34" s="11">
        <f t="shared" si="2"/>
        <v>4</v>
      </c>
      <c r="T34" s="11">
        <f t="shared" si="2"/>
        <v>5</v>
      </c>
      <c r="U34" s="11">
        <f t="shared" si="2"/>
        <v>4</v>
      </c>
      <c r="V34" s="11">
        <f t="shared" si="2"/>
        <v>3</v>
      </c>
      <c r="W34" s="11">
        <f t="shared" si="2"/>
        <v>3</v>
      </c>
      <c r="X34"/>
      <c r="AA34" s="176"/>
      <c r="AB34" s="7" t="s">
        <v>7371</v>
      </c>
      <c r="AC34" s="7">
        <f>SUM(AC26:AC33)</f>
        <v>250</v>
      </c>
      <c r="AD34" s="7">
        <f>SUM(AD26:AD33)</f>
        <v>148</v>
      </c>
      <c r="AE34" s="7">
        <f>SUM(AE26:AE33)</f>
        <v>102</v>
      </c>
      <c r="AF34" s="7">
        <f t="shared" si="30"/>
        <v>40.799999999999997</v>
      </c>
      <c r="AG34" s="11"/>
      <c r="AH34" s="11"/>
      <c r="AI34" s="11"/>
      <c r="AJ34" s="11"/>
      <c r="AL34" s="176"/>
      <c r="AM34" s="7" t="s">
        <v>7371</v>
      </c>
      <c r="AN34" s="7">
        <f>SUM(AN26:AN33)</f>
        <v>142</v>
      </c>
      <c r="AO34" s="7">
        <f>SUM(AO26:AO33)</f>
        <v>83</v>
      </c>
      <c r="AP34" s="7">
        <f>SUM(AP26:AP33)</f>
        <v>59</v>
      </c>
      <c r="AQ34" s="7">
        <f t="shared" si="31"/>
        <v>23.6</v>
      </c>
      <c r="AW34" s="176"/>
      <c r="AX34" s="7" t="s">
        <v>7371</v>
      </c>
      <c r="AY34" s="7">
        <f>SUM(AY26:AY33)</f>
        <v>108</v>
      </c>
      <c r="AZ34" s="7">
        <f>SUM(AZ26:AZ33)</f>
        <v>65</v>
      </c>
      <c r="BA34" s="7">
        <f>SUM(BA26:BA33)</f>
        <v>43</v>
      </c>
      <c r="BB34" s="7">
        <f t="shared" si="32"/>
        <v>17.2</v>
      </c>
    </row>
    <row r="35" spans="1:54" x14ac:dyDescent="0.4">
      <c r="A35" s="90" t="s">
        <v>7319</v>
      </c>
      <c r="B35" s="90" t="str">
        <f t="shared" si="1"/>
        <v>GPM001</v>
      </c>
      <c r="C35" s="137" t="s">
        <v>7372</v>
      </c>
      <c r="D35" s="137">
        <v>17</v>
      </c>
      <c r="E35" s="137">
        <v>19</v>
      </c>
      <c r="F35" s="126">
        <v>5</v>
      </c>
      <c r="G35" s="126">
        <v>4</v>
      </c>
      <c r="H35" s="126">
        <v>5</v>
      </c>
      <c r="I35" s="126">
        <v>5</v>
      </c>
      <c r="J35" s="126">
        <v>4</v>
      </c>
      <c r="K35" s="126">
        <v>3</v>
      </c>
      <c r="L35" s="10">
        <v>2</v>
      </c>
      <c r="M35" s="10">
        <v>2</v>
      </c>
      <c r="N35" s="10">
        <v>4</v>
      </c>
      <c r="O35" s="10">
        <v>3</v>
      </c>
      <c r="P35" s="10">
        <v>4</v>
      </c>
      <c r="Q35" s="10">
        <v>5</v>
      </c>
      <c r="R35" s="11">
        <f t="shared" si="2"/>
        <v>3.5</v>
      </c>
      <c r="S35" s="11">
        <f t="shared" si="2"/>
        <v>3</v>
      </c>
      <c r="T35" s="11">
        <f t="shared" si="2"/>
        <v>4.5</v>
      </c>
      <c r="U35" s="11">
        <f t="shared" si="2"/>
        <v>4</v>
      </c>
      <c r="V35" s="11">
        <f t="shared" si="2"/>
        <v>4</v>
      </c>
      <c r="W35" s="11">
        <f t="shared" si="2"/>
        <v>4</v>
      </c>
      <c r="X35"/>
      <c r="AA35" s="146" t="s">
        <v>7373</v>
      </c>
      <c r="AB35" s="146"/>
      <c r="AC35" s="146"/>
      <c r="AD35" s="146"/>
      <c r="AE35" s="146"/>
      <c r="AF35" s="146"/>
      <c r="AL35" s="146" t="s">
        <v>7373</v>
      </c>
      <c r="AM35" s="146"/>
      <c r="AN35" s="146"/>
      <c r="AO35" s="146"/>
      <c r="AP35" s="146"/>
      <c r="AQ35" s="146"/>
      <c r="AW35" s="146" t="s">
        <v>7373</v>
      </c>
      <c r="AX35" s="146"/>
      <c r="AY35" s="146"/>
      <c r="AZ35" s="146"/>
      <c r="BA35" s="146"/>
      <c r="BB35" s="146"/>
    </row>
    <row r="36" spans="1:54" x14ac:dyDescent="0.4">
      <c r="A36" s="90" t="s">
        <v>7319</v>
      </c>
      <c r="B36" s="90" t="str">
        <f t="shared" si="1"/>
        <v>GPM091</v>
      </c>
      <c r="C36" s="137" t="s">
        <v>7374</v>
      </c>
      <c r="D36" s="137">
        <v>17</v>
      </c>
      <c r="E36" s="137">
        <v>20</v>
      </c>
      <c r="F36" s="126">
        <v>4</v>
      </c>
      <c r="G36" s="126">
        <v>3</v>
      </c>
      <c r="H36" s="126">
        <v>5</v>
      </c>
      <c r="I36" s="126">
        <v>4</v>
      </c>
      <c r="J36" s="126">
        <v>4</v>
      </c>
      <c r="K36" s="126">
        <v>4</v>
      </c>
      <c r="L36" s="10">
        <v>3</v>
      </c>
      <c r="M36" s="10">
        <v>3</v>
      </c>
      <c r="N36" s="10">
        <v>4</v>
      </c>
      <c r="O36" s="10">
        <v>4</v>
      </c>
      <c r="P36" s="10">
        <v>4</v>
      </c>
      <c r="Q36" s="10">
        <v>4</v>
      </c>
      <c r="R36" s="11">
        <f t="shared" si="2"/>
        <v>3.5</v>
      </c>
      <c r="S36" s="11">
        <f t="shared" si="2"/>
        <v>3</v>
      </c>
      <c r="T36" s="11">
        <f t="shared" si="2"/>
        <v>4.5</v>
      </c>
      <c r="U36" s="11">
        <f t="shared" si="2"/>
        <v>4</v>
      </c>
      <c r="V36" s="11">
        <f t="shared" si="2"/>
        <v>4</v>
      </c>
      <c r="W36" s="11">
        <f t="shared" si="2"/>
        <v>4</v>
      </c>
      <c r="X36"/>
      <c r="AA36" s="11"/>
    </row>
    <row r="37" spans="1:54" x14ac:dyDescent="0.4">
      <c r="A37" s="90" t="s">
        <v>7319</v>
      </c>
      <c r="B37" s="90" t="str">
        <f t="shared" si="1"/>
        <v>GPM093</v>
      </c>
      <c r="C37" s="137" t="s">
        <v>7375</v>
      </c>
      <c r="D37" s="137">
        <v>17</v>
      </c>
      <c r="E37" s="137">
        <v>21</v>
      </c>
      <c r="F37" s="126">
        <v>3</v>
      </c>
      <c r="G37" s="126">
        <v>3</v>
      </c>
      <c r="H37" s="126">
        <v>5</v>
      </c>
      <c r="I37" s="126">
        <v>3</v>
      </c>
      <c r="J37" s="126">
        <v>4</v>
      </c>
      <c r="K37" s="126">
        <v>4</v>
      </c>
      <c r="L37" s="10">
        <v>2</v>
      </c>
      <c r="M37" s="10">
        <v>2</v>
      </c>
      <c r="N37" s="10">
        <v>4</v>
      </c>
      <c r="O37" s="10">
        <v>2</v>
      </c>
      <c r="P37" s="10">
        <v>3</v>
      </c>
      <c r="Q37" s="10">
        <v>4</v>
      </c>
      <c r="R37" s="11">
        <f t="shared" si="2"/>
        <v>2.5</v>
      </c>
      <c r="S37" s="11">
        <f t="shared" si="2"/>
        <v>2.5</v>
      </c>
      <c r="T37" s="11">
        <f t="shared" si="2"/>
        <v>4.5</v>
      </c>
      <c r="U37" s="11">
        <f t="shared" si="2"/>
        <v>2.5</v>
      </c>
      <c r="V37" s="11">
        <f t="shared" si="2"/>
        <v>3.5</v>
      </c>
      <c r="W37" s="11">
        <f t="shared" si="2"/>
        <v>4</v>
      </c>
      <c r="X37"/>
      <c r="AA37" s="11"/>
      <c r="AB37" s="11"/>
      <c r="AC37" s="11"/>
      <c r="AD37" s="11"/>
      <c r="AE37" s="11"/>
      <c r="AF37" s="11"/>
      <c r="AG37" s="11"/>
      <c r="AH37" s="11"/>
      <c r="AI37" s="11"/>
      <c r="AJ37" s="11"/>
    </row>
    <row r="38" spans="1:54" x14ac:dyDescent="0.4">
      <c r="A38" t="s">
        <v>7319</v>
      </c>
      <c r="B38" t="str">
        <f t="shared" si="1"/>
        <v>CLD093</v>
      </c>
      <c r="C38" s="23" t="s">
        <v>7376</v>
      </c>
      <c r="D38" s="23">
        <v>24</v>
      </c>
      <c r="E38" s="23">
        <v>1</v>
      </c>
      <c r="F38" s="126">
        <v>3</v>
      </c>
      <c r="G38" s="126">
        <v>3</v>
      </c>
      <c r="H38" s="126">
        <v>5</v>
      </c>
      <c r="I38" s="126">
        <v>3</v>
      </c>
      <c r="J38" s="126">
        <v>3</v>
      </c>
      <c r="K38" s="126">
        <v>3</v>
      </c>
      <c r="L38" s="10">
        <v>5</v>
      </c>
      <c r="M38" s="10">
        <v>5</v>
      </c>
      <c r="N38" s="10">
        <v>5</v>
      </c>
      <c r="O38" s="10">
        <v>5</v>
      </c>
      <c r="P38" s="10">
        <v>4</v>
      </c>
      <c r="Q38" s="10">
        <v>4</v>
      </c>
      <c r="R38" s="11">
        <f t="shared" si="2"/>
        <v>4</v>
      </c>
      <c r="S38" s="11">
        <f t="shared" si="2"/>
        <v>4</v>
      </c>
      <c r="T38" s="11">
        <f t="shared" si="2"/>
        <v>5</v>
      </c>
      <c r="U38" s="11">
        <f t="shared" si="2"/>
        <v>4</v>
      </c>
      <c r="V38" s="11">
        <f t="shared" si="2"/>
        <v>3.5</v>
      </c>
      <c r="W38" s="11">
        <f t="shared" si="2"/>
        <v>3.5</v>
      </c>
      <c r="X38"/>
      <c r="AB38" s="158" t="s">
        <v>7377</v>
      </c>
      <c r="AC38" s="159"/>
      <c r="AD38" s="159"/>
      <c r="AE38" s="159"/>
      <c r="AF38" s="160"/>
      <c r="AG38" s="11"/>
      <c r="AH38" s="11"/>
      <c r="AI38" s="11"/>
      <c r="AJ38" s="11"/>
      <c r="AK38" s="11"/>
      <c r="AM38" s="158" t="s">
        <v>7378</v>
      </c>
      <c r="AN38" s="159"/>
      <c r="AO38" s="159"/>
      <c r="AP38" s="159"/>
      <c r="AQ38" s="160"/>
      <c r="AR38" s="11"/>
      <c r="AX38" s="158" t="s">
        <v>7379</v>
      </c>
      <c r="AY38" s="159"/>
      <c r="AZ38" s="159"/>
      <c r="BA38" s="159"/>
      <c r="BB38" s="160"/>
    </row>
    <row r="39" spans="1:54" x14ac:dyDescent="0.4">
      <c r="A39" t="s">
        <v>7319</v>
      </c>
      <c r="B39" t="str">
        <f t="shared" si="1"/>
        <v>DPM093</v>
      </c>
      <c r="C39" s="23" t="s">
        <v>7380</v>
      </c>
      <c r="D39" s="23">
        <v>24</v>
      </c>
      <c r="E39" s="23">
        <v>2</v>
      </c>
      <c r="F39" s="126">
        <v>4</v>
      </c>
      <c r="G39" s="126">
        <v>4</v>
      </c>
      <c r="H39" s="126">
        <v>5</v>
      </c>
      <c r="I39" s="126">
        <v>4</v>
      </c>
      <c r="J39" s="126">
        <v>3</v>
      </c>
      <c r="K39" s="126">
        <v>3</v>
      </c>
      <c r="L39" s="10">
        <v>4</v>
      </c>
      <c r="M39" s="10">
        <v>4</v>
      </c>
      <c r="N39" s="10">
        <v>5</v>
      </c>
      <c r="O39" s="10">
        <v>3</v>
      </c>
      <c r="P39" s="10">
        <v>4</v>
      </c>
      <c r="Q39" s="10">
        <v>4</v>
      </c>
      <c r="R39" s="11">
        <f t="shared" si="2"/>
        <v>4</v>
      </c>
      <c r="S39" s="11">
        <f t="shared" si="2"/>
        <v>4</v>
      </c>
      <c r="T39" s="11">
        <f t="shared" si="2"/>
        <v>5</v>
      </c>
      <c r="U39" s="11">
        <f t="shared" si="2"/>
        <v>3.5</v>
      </c>
      <c r="V39" s="11">
        <f t="shared" si="2"/>
        <v>3.5</v>
      </c>
      <c r="W39" s="11">
        <f t="shared" si="2"/>
        <v>3.5</v>
      </c>
      <c r="X39"/>
      <c r="AB39" s="7" t="s">
        <v>7356</v>
      </c>
      <c r="AC39" s="7" t="s">
        <v>1690</v>
      </c>
      <c r="AD39" s="7" t="s">
        <v>1666</v>
      </c>
      <c r="AE39" s="7" t="s">
        <v>7381</v>
      </c>
      <c r="AF39" s="135" t="s">
        <v>7382</v>
      </c>
      <c r="AH39" s="11"/>
      <c r="AI39" s="11"/>
      <c r="AJ39" s="11"/>
      <c r="AK39" s="11"/>
      <c r="AM39" s="7" t="s">
        <v>7356</v>
      </c>
      <c r="AN39" s="7" t="s">
        <v>1690</v>
      </c>
      <c r="AO39" s="7" t="s">
        <v>1666</v>
      </c>
      <c r="AP39" s="7" t="s">
        <v>7381</v>
      </c>
      <c r="AQ39" s="135" t="s">
        <v>7382</v>
      </c>
      <c r="AX39" s="7" t="s">
        <v>7356</v>
      </c>
      <c r="AY39" s="7" t="s">
        <v>1690</v>
      </c>
      <c r="AZ39" s="7" t="s">
        <v>1666</v>
      </c>
      <c r="BA39" s="7" t="s">
        <v>7381</v>
      </c>
      <c r="BB39" s="135" t="s">
        <v>7382</v>
      </c>
    </row>
    <row r="40" spans="1:54" x14ac:dyDescent="0.4">
      <c r="A40" t="s">
        <v>7319</v>
      </c>
      <c r="B40" t="str">
        <f t="shared" si="1"/>
        <v>DPS001</v>
      </c>
      <c r="C40" s="23" t="s">
        <v>7383</v>
      </c>
      <c r="D40" s="23">
        <v>24</v>
      </c>
      <c r="E40" s="23">
        <v>3</v>
      </c>
      <c r="F40" s="126">
        <v>3</v>
      </c>
      <c r="G40" s="126">
        <v>3</v>
      </c>
      <c r="H40" s="126">
        <v>4</v>
      </c>
      <c r="I40" s="126">
        <v>3</v>
      </c>
      <c r="J40" s="126">
        <v>2</v>
      </c>
      <c r="K40" s="126">
        <v>2</v>
      </c>
      <c r="L40" s="10">
        <v>5</v>
      </c>
      <c r="M40" s="10">
        <v>5</v>
      </c>
      <c r="N40" s="10">
        <v>5</v>
      </c>
      <c r="O40" s="10">
        <v>5</v>
      </c>
      <c r="P40" s="10">
        <v>1</v>
      </c>
      <c r="Q40" s="10">
        <v>1</v>
      </c>
      <c r="R40" s="11">
        <f t="shared" si="2"/>
        <v>4</v>
      </c>
      <c r="S40" s="11">
        <f t="shared" si="2"/>
        <v>4</v>
      </c>
      <c r="T40" s="11">
        <f t="shared" si="2"/>
        <v>4.5</v>
      </c>
      <c r="U40" s="11">
        <f t="shared" si="2"/>
        <v>4</v>
      </c>
      <c r="V40" s="11">
        <f t="shared" si="2"/>
        <v>1.5</v>
      </c>
      <c r="W40" s="11">
        <f t="shared" si="2"/>
        <v>1.5</v>
      </c>
      <c r="X40"/>
      <c r="AB40" s="176" t="s">
        <v>1675</v>
      </c>
      <c r="AC40" s="7" t="s">
        <v>1672</v>
      </c>
      <c r="AD40" s="7">
        <f>AC26</f>
        <v>36</v>
      </c>
      <c r="AE40" s="7">
        <f>AE26</f>
        <v>6</v>
      </c>
      <c r="AF40" s="7">
        <f>AE40*100/$AD$44</f>
        <v>4.7619047619047619</v>
      </c>
      <c r="AH40" s="11"/>
      <c r="AI40" s="11"/>
      <c r="AJ40" s="11"/>
      <c r="AK40" s="11"/>
      <c r="AM40" s="176" t="s">
        <v>1675</v>
      </c>
      <c r="AN40" s="7" t="s">
        <v>1672</v>
      </c>
      <c r="AO40" s="7">
        <f>AN26</f>
        <v>18</v>
      </c>
      <c r="AP40" s="7">
        <f>AP26</f>
        <v>4</v>
      </c>
      <c r="AQ40" s="7">
        <f>AP40*100/$AD$44</f>
        <v>3.1746031746031744</v>
      </c>
      <c r="AX40" s="176" t="s">
        <v>1675</v>
      </c>
      <c r="AY40" s="7" t="s">
        <v>1672</v>
      </c>
      <c r="AZ40" s="7">
        <f>AY26</f>
        <v>18</v>
      </c>
      <c r="BA40" s="7">
        <f>BA26</f>
        <v>2</v>
      </c>
      <c r="BB40" s="7">
        <f>BA40*100/$AD$44</f>
        <v>1.5873015873015872</v>
      </c>
    </row>
    <row r="41" spans="1:54" x14ac:dyDescent="0.4">
      <c r="A41" t="s">
        <v>7319</v>
      </c>
      <c r="B41" t="str">
        <f t="shared" si="1"/>
        <v>DPS003</v>
      </c>
      <c r="C41" s="23" t="s">
        <v>7384</v>
      </c>
      <c r="D41" s="23">
        <v>24</v>
      </c>
      <c r="E41" s="23">
        <v>4</v>
      </c>
      <c r="F41" s="126">
        <v>4</v>
      </c>
      <c r="G41" s="126">
        <v>4</v>
      </c>
      <c r="H41" s="126">
        <v>5</v>
      </c>
      <c r="I41" s="126">
        <v>4</v>
      </c>
      <c r="J41" s="126">
        <v>3</v>
      </c>
      <c r="K41" s="126">
        <v>2</v>
      </c>
      <c r="L41" s="10">
        <v>4</v>
      </c>
      <c r="M41" s="10">
        <v>5</v>
      </c>
      <c r="N41" s="10">
        <v>5</v>
      </c>
      <c r="O41" s="10">
        <v>5</v>
      </c>
      <c r="P41" s="10">
        <v>3</v>
      </c>
      <c r="Q41" s="10">
        <v>2</v>
      </c>
      <c r="R41" s="11">
        <f t="shared" si="2"/>
        <v>4</v>
      </c>
      <c r="S41" s="11">
        <f t="shared" si="2"/>
        <v>4.5</v>
      </c>
      <c r="T41" s="11">
        <f t="shared" si="2"/>
        <v>5</v>
      </c>
      <c r="U41" s="11">
        <f t="shared" si="2"/>
        <v>4.5</v>
      </c>
      <c r="V41" s="11">
        <f t="shared" si="2"/>
        <v>3</v>
      </c>
      <c r="W41" s="11">
        <f t="shared" si="2"/>
        <v>2</v>
      </c>
      <c r="X41"/>
      <c r="AB41" s="176"/>
      <c r="AC41" s="7" t="s">
        <v>1667</v>
      </c>
      <c r="AD41" s="7">
        <f>AC29</f>
        <v>36</v>
      </c>
      <c r="AE41" s="7">
        <f>AE29</f>
        <v>7</v>
      </c>
      <c r="AF41" s="7">
        <f>AE41*100/$AD$44</f>
        <v>5.5555555555555554</v>
      </c>
      <c r="AH41" s="11"/>
      <c r="AI41" s="11"/>
      <c r="AJ41" s="11"/>
      <c r="AK41" s="11"/>
      <c r="AM41" s="176"/>
      <c r="AN41" s="7" t="s">
        <v>1667</v>
      </c>
      <c r="AO41" s="7">
        <f>AN29</f>
        <v>18</v>
      </c>
      <c r="AP41" s="7">
        <f>AP29</f>
        <v>2</v>
      </c>
      <c r="AQ41" s="7">
        <f>AP41*100/$AD$44</f>
        <v>1.5873015873015872</v>
      </c>
      <c r="AX41" s="176"/>
      <c r="AY41" s="7" t="s">
        <v>1667</v>
      </c>
      <c r="AZ41" s="7">
        <f>AY29</f>
        <v>18</v>
      </c>
      <c r="BA41" s="7">
        <f>BA29</f>
        <v>5</v>
      </c>
      <c r="BB41" s="7">
        <f>BA41*100/$AD$44</f>
        <v>3.9682539682539684</v>
      </c>
    </row>
    <row r="42" spans="1:54" x14ac:dyDescent="0.4">
      <c r="A42" t="s">
        <v>7319</v>
      </c>
      <c r="B42" t="str">
        <f t="shared" si="1"/>
        <v>DPS091</v>
      </c>
      <c r="C42" s="23" t="s">
        <v>7385</v>
      </c>
      <c r="D42" s="23">
        <v>24</v>
      </c>
      <c r="E42" s="23">
        <v>5</v>
      </c>
      <c r="F42" s="126">
        <v>2</v>
      </c>
      <c r="G42" s="126">
        <v>3</v>
      </c>
      <c r="H42" s="126">
        <v>4</v>
      </c>
      <c r="I42" s="126">
        <v>3</v>
      </c>
      <c r="J42" s="126">
        <v>2</v>
      </c>
      <c r="K42" s="126">
        <v>2</v>
      </c>
      <c r="L42" s="10">
        <v>5</v>
      </c>
      <c r="M42" s="10">
        <v>5</v>
      </c>
      <c r="N42" s="10">
        <v>5</v>
      </c>
      <c r="O42" s="10">
        <v>5</v>
      </c>
      <c r="P42" s="10">
        <v>2</v>
      </c>
      <c r="Q42" s="10">
        <v>1</v>
      </c>
      <c r="R42" s="11">
        <f t="shared" si="2"/>
        <v>3.5</v>
      </c>
      <c r="S42" s="11">
        <f t="shared" si="2"/>
        <v>4</v>
      </c>
      <c r="T42" s="11">
        <f t="shared" si="2"/>
        <v>4.5</v>
      </c>
      <c r="U42" s="11">
        <f t="shared" si="2"/>
        <v>4</v>
      </c>
      <c r="V42" s="11">
        <f t="shared" si="2"/>
        <v>2</v>
      </c>
      <c r="W42" s="11">
        <f t="shared" si="2"/>
        <v>1.5</v>
      </c>
      <c r="X42"/>
      <c r="AB42" s="176"/>
      <c r="AC42" s="7" t="s">
        <v>1670</v>
      </c>
      <c r="AD42" s="7">
        <f>AC28</f>
        <v>36</v>
      </c>
      <c r="AE42" s="7">
        <f>AE28</f>
        <v>3</v>
      </c>
      <c r="AF42" s="7">
        <f>AE42*100/$AD$44</f>
        <v>2.3809523809523809</v>
      </c>
      <c r="AH42" s="11"/>
      <c r="AI42" s="11"/>
      <c r="AJ42" s="11"/>
      <c r="AK42" s="11"/>
      <c r="AM42" s="176"/>
      <c r="AN42" s="7" t="s">
        <v>1670</v>
      </c>
      <c r="AO42" s="7">
        <f>AN28</f>
        <v>18</v>
      </c>
      <c r="AP42" s="7">
        <f>AP28</f>
        <v>1</v>
      </c>
      <c r="AQ42" s="7">
        <f>AP42*100/$AD$44</f>
        <v>0.79365079365079361</v>
      </c>
      <c r="AX42" s="176"/>
      <c r="AY42" s="7" t="s">
        <v>1670</v>
      </c>
      <c r="AZ42" s="7">
        <f>AY28</f>
        <v>18</v>
      </c>
      <c r="BA42" s="7">
        <f>BA28</f>
        <v>2</v>
      </c>
      <c r="BB42" s="7">
        <f>BA42*100/$AD$44</f>
        <v>1.5873015873015872</v>
      </c>
    </row>
    <row r="43" spans="1:54" x14ac:dyDescent="0.4">
      <c r="A43" t="s">
        <v>7319</v>
      </c>
      <c r="B43" t="str">
        <f t="shared" si="1"/>
        <v>DPS093</v>
      </c>
      <c r="C43" s="23" t="s">
        <v>7386</v>
      </c>
      <c r="D43" s="23">
        <v>24</v>
      </c>
      <c r="E43" s="23">
        <v>6</v>
      </c>
      <c r="F43" s="126">
        <v>2</v>
      </c>
      <c r="G43" s="126">
        <v>2</v>
      </c>
      <c r="H43" s="126">
        <v>3</v>
      </c>
      <c r="I43" s="126">
        <v>4</v>
      </c>
      <c r="J43" s="126">
        <v>2</v>
      </c>
      <c r="K43" s="126">
        <v>2</v>
      </c>
      <c r="L43" s="10">
        <v>5</v>
      </c>
      <c r="M43" s="10">
        <v>5</v>
      </c>
      <c r="N43" s="10">
        <v>5</v>
      </c>
      <c r="O43" s="10">
        <v>5</v>
      </c>
      <c r="P43" s="10">
        <v>1</v>
      </c>
      <c r="Q43" s="10">
        <v>1</v>
      </c>
      <c r="R43" s="11">
        <f t="shared" si="2"/>
        <v>3.5</v>
      </c>
      <c r="S43" s="11">
        <f t="shared" si="2"/>
        <v>3.5</v>
      </c>
      <c r="T43" s="11">
        <f t="shared" si="2"/>
        <v>4</v>
      </c>
      <c r="U43" s="11">
        <f t="shared" si="2"/>
        <v>4.5</v>
      </c>
      <c r="V43" s="11">
        <f t="shared" si="2"/>
        <v>1.5</v>
      </c>
      <c r="W43" s="11">
        <f t="shared" si="2"/>
        <v>1.5</v>
      </c>
      <c r="X43"/>
      <c r="AB43" s="176"/>
      <c r="AC43" s="7" t="s">
        <v>1671</v>
      </c>
      <c r="AD43" s="7">
        <f>AC30</f>
        <v>18</v>
      </c>
      <c r="AE43" s="7">
        <f>AE30</f>
        <v>2</v>
      </c>
      <c r="AF43" s="7">
        <f>AE43*100/$AD$44</f>
        <v>1.5873015873015872</v>
      </c>
      <c r="AH43" s="11"/>
      <c r="AI43" s="11"/>
      <c r="AJ43" s="11"/>
      <c r="AK43" s="11"/>
      <c r="AM43" s="176"/>
      <c r="AN43" s="7" t="s">
        <v>1671</v>
      </c>
      <c r="AO43" s="7">
        <f>AN30</f>
        <v>18</v>
      </c>
      <c r="AP43" s="7">
        <f>AP30</f>
        <v>2</v>
      </c>
      <c r="AQ43" s="7">
        <f>AP43*100/$AD$44</f>
        <v>1.5873015873015872</v>
      </c>
      <c r="AX43" s="176"/>
      <c r="AY43" s="7" t="s">
        <v>1671</v>
      </c>
      <c r="AZ43" s="7">
        <f>AY30</f>
        <v>0</v>
      </c>
      <c r="BA43" s="7">
        <f>BA30</f>
        <v>0</v>
      </c>
      <c r="BB43" s="7">
        <f>BA43*100/$AD$44</f>
        <v>0</v>
      </c>
    </row>
    <row r="44" spans="1:54" x14ac:dyDescent="0.4">
      <c r="A44" t="s">
        <v>7319</v>
      </c>
      <c r="B44" t="str">
        <f t="shared" si="1"/>
        <v>GBN001</v>
      </c>
      <c r="C44" s="23" t="s">
        <v>7387</v>
      </c>
      <c r="D44" s="23">
        <v>24</v>
      </c>
      <c r="E44" s="23">
        <v>7</v>
      </c>
      <c r="F44" s="126">
        <v>3</v>
      </c>
      <c r="G44" s="126">
        <v>2</v>
      </c>
      <c r="H44" s="126">
        <v>4</v>
      </c>
      <c r="I44" s="126">
        <v>3</v>
      </c>
      <c r="J44" s="126">
        <v>4</v>
      </c>
      <c r="K44" s="126">
        <v>4</v>
      </c>
      <c r="L44" s="10">
        <v>4</v>
      </c>
      <c r="M44" s="10">
        <v>4</v>
      </c>
      <c r="N44" s="10">
        <v>5</v>
      </c>
      <c r="O44" s="10">
        <v>4</v>
      </c>
      <c r="P44" s="10">
        <v>4</v>
      </c>
      <c r="Q44" s="10">
        <v>5</v>
      </c>
      <c r="R44" s="11">
        <f t="shared" si="2"/>
        <v>3.5</v>
      </c>
      <c r="S44" s="11">
        <f t="shared" si="2"/>
        <v>3</v>
      </c>
      <c r="T44" s="11">
        <f t="shared" si="2"/>
        <v>4.5</v>
      </c>
      <c r="U44" s="11">
        <f t="shared" si="2"/>
        <v>3.5</v>
      </c>
      <c r="V44" s="11">
        <f t="shared" si="2"/>
        <v>4</v>
      </c>
      <c r="W44" s="11">
        <f t="shared" si="2"/>
        <v>4.5</v>
      </c>
      <c r="X44"/>
      <c r="AB44" s="176"/>
      <c r="AC44" s="7" t="s">
        <v>1666</v>
      </c>
      <c r="AD44" s="7">
        <f>SUM(AD40:AD43)</f>
        <v>126</v>
      </c>
      <c r="AE44" s="7">
        <f>SUM(AE40:AE43)</f>
        <v>18</v>
      </c>
      <c r="AF44" s="7">
        <f>AE44*100/$AD$44</f>
        <v>14.285714285714286</v>
      </c>
      <c r="AH44" s="11"/>
      <c r="AI44" s="11"/>
      <c r="AJ44" s="11"/>
      <c r="AK44" s="11"/>
      <c r="AM44" s="176"/>
      <c r="AN44" s="7" t="s">
        <v>1666</v>
      </c>
      <c r="AO44" s="7">
        <f>SUM(AO40:AO43)</f>
        <v>72</v>
      </c>
      <c r="AP44" s="7">
        <f>SUM(AP40:AP43)</f>
        <v>9</v>
      </c>
      <c r="AQ44" s="7">
        <f>AP44*100/$AD$44</f>
        <v>7.1428571428571432</v>
      </c>
      <c r="AX44" s="176"/>
      <c r="AY44" s="7" t="s">
        <v>1666</v>
      </c>
      <c r="AZ44" s="7">
        <f>SUM(AZ40:AZ43)</f>
        <v>54</v>
      </c>
      <c r="BA44" s="7">
        <f>SUM(BA40:BA43)</f>
        <v>9</v>
      </c>
      <c r="BB44" s="7">
        <f>BA44*100/$AD$44</f>
        <v>7.1428571428571432</v>
      </c>
    </row>
    <row r="45" spans="1:54" x14ac:dyDescent="0.4">
      <c r="A45" t="s">
        <v>7319</v>
      </c>
      <c r="B45" t="str">
        <f t="shared" si="1"/>
        <v>GBN003</v>
      </c>
      <c r="C45" s="23" t="s">
        <v>7388</v>
      </c>
      <c r="D45" s="23">
        <v>24</v>
      </c>
      <c r="E45" s="23">
        <v>8</v>
      </c>
      <c r="F45" s="126">
        <v>4</v>
      </c>
      <c r="G45" s="126">
        <v>4</v>
      </c>
      <c r="H45" s="126">
        <v>3</v>
      </c>
      <c r="I45" s="126">
        <v>5</v>
      </c>
      <c r="J45" s="126">
        <v>3</v>
      </c>
      <c r="K45" s="126">
        <v>4</v>
      </c>
      <c r="L45" s="10">
        <v>4</v>
      </c>
      <c r="M45" s="10">
        <v>3</v>
      </c>
      <c r="N45" s="10">
        <v>5</v>
      </c>
      <c r="O45" s="10">
        <v>4</v>
      </c>
      <c r="P45" s="10">
        <v>4</v>
      </c>
      <c r="Q45" s="10">
        <v>5</v>
      </c>
      <c r="R45" s="11">
        <f t="shared" si="2"/>
        <v>4</v>
      </c>
      <c r="S45" s="11">
        <f t="shared" si="2"/>
        <v>3.5</v>
      </c>
      <c r="T45" s="11">
        <f t="shared" si="2"/>
        <v>4</v>
      </c>
      <c r="U45" s="11">
        <f t="shared" si="2"/>
        <v>4.5</v>
      </c>
      <c r="V45" s="11">
        <f t="shared" si="2"/>
        <v>3.5</v>
      </c>
      <c r="W45" s="11">
        <f t="shared" si="2"/>
        <v>4.5</v>
      </c>
      <c r="X45"/>
      <c r="AB45" s="177" t="s">
        <v>1676</v>
      </c>
      <c r="AC45" s="7" t="s">
        <v>1668</v>
      </c>
      <c r="AD45" s="7">
        <f>AC32</f>
        <v>35</v>
      </c>
      <c r="AE45" s="7">
        <f>AE32</f>
        <v>35</v>
      </c>
      <c r="AF45" s="7">
        <f>AE45*100/$AD$49</f>
        <v>28.225806451612904</v>
      </c>
      <c r="AG45" s="11"/>
      <c r="AH45" s="11"/>
      <c r="AI45" s="11"/>
      <c r="AJ45" s="11"/>
      <c r="AK45" s="11"/>
      <c r="AM45" s="177" t="s">
        <v>1676</v>
      </c>
      <c r="AN45" s="7" t="s">
        <v>1668</v>
      </c>
      <c r="AO45" s="7">
        <f>AN32</f>
        <v>17</v>
      </c>
      <c r="AP45" s="7">
        <f>AP32</f>
        <v>17</v>
      </c>
      <c r="AQ45" s="7">
        <f>AP45*100/$AD$49</f>
        <v>13.709677419354838</v>
      </c>
      <c r="AR45" s="11"/>
      <c r="AX45" s="177" t="s">
        <v>1676</v>
      </c>
      <c r="AY45" s="7" t="s">
        <v>1668</v>
      </c>
      <c r="AZ45" s="7">
        <f>AY32</f>
        <v>18</v>
      </c>
      <c r="BA45" s="7">
        <f>BA32</f>
        <v>18</v>
      </c>
      <c r="BB45" s="7">
        <f>BA45*100/$AD$49</f>
        <v>14.516129032258064</v>
      </c>
    </row>
    <row r="46" spans="1:54" x14ac:dyDescent="0.4">
      <c r="A46" t="s">
        <v>7319</v>
      </c>
      <c r="B46" t="str">
        <f t="shared" si="1"/>
        <v>GBT003</v>
      </c>
      <c r="C46" s="23" t="s">
        <v>7389</v>
      </c>
      <c r="D46" s="23">
        <v>24</v>
      </c>
      <c r="E46" s="23">
        <v>9</v>
      </c>
      <c r="F46" s="126">
        <v>4</v>
      </c>
      <c r="G46" s="126">
        <v>4</v>
      </c>
      <c r="H46" s="126">
        <v>5</v>
      </c>
      <c r="I46" s="126">
        <v>4</v>
      </c>
      <c r="J46" s="126">
        <v>3</v>
      </c>
      <c r="K46" s="126">
        <v>3</v>
      </c>
      <c r="L46" s="10">
        <v>5</v>
      </c>
      <c r="M46" s="10">
        <v>5</v>
      </c>
      <c r="N46" s="10">
        <v>5</v>
      </c>
      <c r="O46" s="10">
        <v>5</v>
      </c>
      <c r="P46" s="10">
        <v>4</v>
      </c>
      <c r="Q46" s="10">
        <v>3</v>
      </c>
      <c r="R46" s="11">
        <f t="shared" si="2"/>
        <v>4.5</v>
      </c>
      <c r="S46" s="11">
        <f t="shared" si="2"/>
        <v>4.5</v>
      </c>
      <c r="T46" s="11">
        <f t="shared" si="2"/>
        <v>5</v>
      </c>
      <c r="U46" s="11">
        <f t="shared" si="2"/>
        <v>4.5</v>
      </c>
      <c r="V46" s="11">
        <f t="shared" si="2"/>
        <v>3.5</v>
      </c>
      <c r="W46" s="11">
        <f t="shared" si="2"/>
        <v>3</v>
      </c>
      <c r="X46"/>
      <c r="AB46" s="178"/>
      <c r="AC46" s="7" t="s">
        <v>1669</v>
      </c>
      <c r="AD46" s="7">
        <f>AC31</f>
        <v>36</v>
      </c>
      <c r="AE46" s="7">
        <f>AE31</f>
        <v>25</v>
      </c>
      <c r="AF46" s="7">
        <f>AE46*100/$AD$49</f>
        <v>20.161290322580644</v>
      </c>
      <c r="AM46" s="178"/>
      <c r="AN46" s="7" t="s">
        <v>1669</v>
      </c>
      <c r="AO46" s="7">
        <f>AN31</f>
        <v>18</v>
      </c>
      <c r="AP46" s="7">
        <f>AP31</f>
        <v>13</v>
      </c>
      <c r="AQ46" s="7">
        <f>AP46*100/$AD$49</f>
        <v>10.483870967741936</v>
      </c>
      <c r="AX46" s="178"/>
      <c r="AY46" s="7" t="s">
        <v>1669</v>
      </c>
      <c r="AZ46" s="7">
        <f>AY31</f>
        <v>18</v>
      </c>
      <c r="BA46" s="7">
        <f>BA31</f>
        <v>12</v>
      </c>
      <c r="BB46" s="7">
        <f>BA46*100/$AD$49</f>
        <v>9.67741935483871</v>
      </c>
    </row>
    <row r="47" spans="1:54" x14ac:dyDescent="0.4">
      <c r="A47" t="s">
        <v>7319</v>
      </c>
      <c r="B47" t="str">
        <f t="shared" si="1"/>
        <v>GBT091</v>
      </c>
      <c r="C47" s="23" t="s">
        <v>7390</v>
      </c>
      <c r="D47" s="23">
        <v>24</v>
      </c>
      <c r="E47" s="23">
        <v>12</v>
      </c>
      <c r="F47" s="126">
        <v>4</v>
      </c>
      <c r="G47" s="126">
        <v>4</v>
      </c>
      <c r="H47" s="126">
        <v>5</v>
      </c>
      <c r="I47" s="126">
        <v>4</v>
      </c>
      <c r="J47" s="126">
        <v>3</v>
      </c>
      <c r="K47" s="126">
        <v>3</v>
      </c>
      <c r="L47" s="10">
        <v>4</v>
      </c>
      <c r="M47" s="10">
        <v>5</v>
      </c>
      <c r="N47" s="10">
        <v>5</v>
      </c>
      <c r="O47" s="10">
        <v>4</v>
      </c>
      <c r="P47" s="10">
        <v>4</v>
      </c>
      <c r="Q47" s="10">
        <v>4</v>
      </c>
      <c r="R47" s="11">
        <f t="shared" si="2"/>
        <v>4</v>
      </c>
      <c r="S47" s="11">
        <f t="shared" si="2"/>
        <v>4.5</v>
      </c>
      <c r="T47" s="11">
        <f t="shared" si="2"/>
        <v>5</v>
      </c>
      <c r="U47" s="11">
        <f t="shared" si="2"/>
        <v>4</v>
      </c>
      <c r="V47" s="11">
        <f t="shared" si="2"/>
        <v>3.5</v>
      </c>
      <c r="W47" s="11">
        <f t="shared" si="2"/>
        <v>3.5</v>
      </c>
      <c r="X47"/>
      <c r="AB47" s="178"/>
      <c r="AC47" s="7" t="s">
        <v>1673</v>
      </c>
      <c r="AD47" s="7">
        <f>AC27</f>
        <v>35</v>
      </c>
      <c r="AE47" s="7">
        <f>AE27</f>
        <v>6</v>
      </c>
      <c r="AF47" s="7">
        <f>AE47*100/$AD$49</f>
        <v>4.838709677419355</v>
      </c>
      <c r="AM47" s="178"/>
      <c r="AN47" s="7" t="s">
        <v>1673</v>
      </c>
      <c r="AO47" s="7">
        <f>AN27</f>
        <v>17</v>
      </c>
      <c r="AP47" s="7">
        <f>AP27</f>
        <v>2</v>
      </c>
      <c r="AQ47" s="7">
        <f>AP47*100/$AD$49</f>
        <v>1.6129032258064515</v>
      </c>
      <c r="AX47" s="178"/>
      <c r="AY47" s="7" t="s">
        <v>1673</v>
      </c>
      <c r="AZ47" s="7">
        <f>AY27</f>
        <v>18</v>
      </c>
      <c r="BA47" s="7">
        <f>BA27</f>
        <v>4</v>
      </c>
      <c r="BB47" s="7">
        <f>BA47*100/$AD$49</f>
        <v>3.225806451612903</v>
      </c>
    </row>
    <row r="48" spans="1:54" x14ac:dyDescent="0.4">
      <c r="A48" t="s">
        <v>7319</v>
      </c>
      <c r="B48" t="str">
        <f t="shared" si="1"/>
        <v>GBT093</v>
      </c>
      <c r="C48" s="23" t="s">
        <v>7391</v>
      </c>
      <c r="D48" s="23">
        <v>24</v>
      </c>
      <c r="E48" s="23">
        <v>13</v>
      </c>
      <c r="F48" s="126">
        <v>3</v>
      </c>
      <c r="G48" s="126">
        <v>4</v>
      </c>
      <c r="H48" s="126">
        <v>5</v>
      </c>
      <c r="I48" s="126">
        <v>3</v>
      </c>
      <c r="J48" s="126">
        <v>2</v>
      </c>
      <c r="K48" s="126">
        <v>2</v>
      </c>
      <c r="L48" s="10">
        <v>5</v>
      </c>
      <c r="M48" s="10">
        <v>5</v>
      </c>
      <c r="N48" s="10">
        <v>5</v>
      </c>
      <c r="O48" s="10">
        <v>5</v>
      </c>
      <c r="P48" s="10">
        <v>3</v>
      </c>
      <c r="Q48" s="10">
        <v>2</v>
      </c>
      <c r="R48" s="11">
        <f t="shared" si="2"/>
        <v>4</v>
      </c>
      <c r="S48" s="11">
        <f t="shared" si="2"/>
        <v>4.5</v>
      </c>
      <c r="T48" s="11">
        <f t="shared" si="2"/>
        <v>5</v>
      </c>
      <c r="U48" s="11">
        <f t="shared" si="2"/>
        <v>4</v>
      </c>
      <c r="V48" s="11">
        <f t="shared" si="2"/>
        <v>2.5</v>
      </c>
      <c r="W48" s="11">
        <f t="shared" si="2"/>
        <v>2</v>
      </c>
      <c r="X48"/>
      <c r="AB48" s="178"/>
      <c r="AC48" s="7" t="s">
        <v>1674</v>
      </c>
      <c r="AD48" s="7">
        <f>AC33</f>
        <v>18</v>
      </c>
      <c r="AE48" s="7">
        <f>AE33</f>
        <v>18</v>
      </c>
      <c r="AF48" s="7">
        <f>AE48*100/$AD$49</f>
        <v>14.516129032258064</v>
      </c>
      <c r="AM48" s="178"/>
      <c r="AN48" s="7" t="s">
        <v>1674</v>
      </c>
      <c r="AO48" s="7">
        <f>AN33</f>
        <v>18</v>
      </c>
      <c r="AP48" s="7">
        <f>AP33</f>
        <v>18</v>
      </c>
      <c r="AQ48" s="7">
        <f>AP48*100/$AD$49</f>
        <v>14.516129032258064</v>
      </c>
      <c r="AX48" s="178"/>
      <c r="AY48" s="7" t="s">
        <v>1674</v>
      </c>
      <c r="AZ48" s="7">
        <f>AY33</f>
        <v>0</v>
      </c>
      <c r="BA48" s="7">
        <f>BA33</f>
        <v>0</v>
      </c>
      <c r="BB48" s="7">
        <f>BA48*100/$AD$49</f>
        <v>0</v>
      </c>
    </row>
    <row r="49" spans="1:66" x14ac:dyDescent="0.4">
      <c r="A49" t="s">
        <v>7319</v>
      </c>
      <c r="B49" t="str">
        <f t="shared" si="1"/>
        <v>GPM003</v>
      </c>
      <c r="C49" s="23" t="s">
        <v>7392</v>
      </c>
      <c r="D49" s="23">
        <v>24</v>
      </c>
      <c r="E49" s="23">
        <v>14</v>
      </c>
      <c r="F49" s="126">
        <v>3</v>
      </c>
      <c r="G49" s="126">
        <v>4</v>
      </c>
      <c r="H49" s="126">
        <v>4</v>
      </c>
      <c r="I49" s="126">
        <v>5</v>
      </c>
      <c r="J49" s="126">
        <v>4</v>
      </c>
      <c r="K49" s="126">
        <v>4</v>
      </c>
      <c r="L49" s="10">
        <v>4</v>
      </c>
      <c r="M49" s="10">
        <v>2</v>
      </c>
      <c r="N49" s="10">
        <v>5</v>
      </c>
      <c r="O49" s="10">
        <v>3</v>
      </c>
      <c r="P49" s="10">
        <v>4</v>
      </c>
      <c r="Q49" s="10">
        <v>5</v>
      </c>
      <c r="R49" s="11">
        <f t="shared" si="2"/>
        <v>3.5</v>
      </c>
      <c r="S49" s="11">
        <f t="shared" si="2"/>
        <v>3</v>
      </c>
      <c r="T49" s="11">
        <f t="shared" si="2"/>
        <v>4.5</v>
      </c>
      <c r="U49" s="11">
        <f t="shared" si="2"/>
        <v>4</v>
      </c>
      <c r="V49" s="11">
        <f t="shared" si="2"/>
        <v>4</v>
      </c>
      <c r="W49" s="11">
        <f t="shared" si="2"/>
        <v>4.5</v>
      </c>
      <c r="X49"/>
      <c r="AB49" s="179"/>
      <c r="AC49" s="7" t="s">
        <v>1666</v>
      </c>
      <c r="AD49" s="7">
        <f>SUM(AD45:AD48)</f>
        <v>124</v>
      </c>
      <c r="AE49" s="7">
        <f>SUM(AE45:AE48)</f>
        <v>84</v>
      </c>
      <c r="AF49" s="7">
        <f>AE49*100/$AD$49</f>
        <v>67.741935483870961</v>
      </c>
      <c r="AM49" s="179"/>
      <c r="AN49" s="7" t="s">
        <v>1666</v>
      </c>
      <c r="AO49" s="7">
        <f>SUM(AO45:AO48)</f>
        <v>70</v>
      </c>
      <c r="AP49" s="7">
        <f>SUM(AP45:AP48)</f>
        <v>50</v>
      </c>
      <c r="AQ49" s="7">
        <f>AP49*100/$AD$49</f>
        <v>40.322580645161288</v>
      </c>
      <c r="AX49" s="179"/>
      <c r="AY49" s="7" t="s">
        <v>1666</v>
      </c>
      <c r="AZ49" s="7">
        <f>SUM(AZ45:AZ48)</f>
        <v>54</v>
      </c>
      <c r="BA49" s="7">
        <f>SUM(BA45:BA48)</f>
        <v>34</v>
      </c>
      <c r="BB49" s="7">
        <f>BA49*100/$AD$49</f>
        <v>27.419354838709676</v>
      </c>
    </row>
    <row r="50" spans="1:66" x14ac:dyDescent="0.4">
      <c r="A50" t="s">
        <v>7319</v>
      </c>
      <c r="B50" t="str">
        <f t="shared" si="1"/>
        <v>GPM093</v>
      </c>
      <c r="C50" s="23" t="s">
        <v>7393</v>
      </c>
      <c r="D50" s="23">
        <v>24</v>
      </c>
      <c r="E50" s="23">
        <v>15</v>
      </c>
      <c r="F50" s="126">
        <v>4</v>
      </c>
      <c r="G50" s="126">
        <v>4</v>
      </c>
      <c r="H50" s="126">
        <v>5</v>
      </c>
      <c r="I50" s="126">
        <v>4</v>
      </c>
      <c r="J50" s="126">
        <v>4</v>
      </c>
      <c r="K50" s="126">
        <v>4</v>
      </c>
      <c r="L50" s="10">
        <v>4</v>
      </c>
      <c r="M50" s="10">
        <v>4</v>
      </c>
      <c r="N50" s="10">
        <v>5</v>
      </c>
      <c r="O50" s="10">
        <v>5</v>
      </c>
      <c r="P50" s="10">
        <v>4</v>
      </c>
      <c r="Q50" s="10">
        <v>4</v>
      </c>
      <c r="R50" s="11">
        <f t="shared" si="2"/>
        <v>4</v>
      </c>
      <c r="S50" s="11">
        <f t="shared" si="2"/>
        <v>4</v>
      </c>
      <c r="T50" s="11">
        <f t="shared" si="2"/>
        <v>5</v>
      </c>
      <c r="U50" s="11">
        <f t="shared" si="2"/>
        <v>4.5</v>
      </c>
      <c r="V50" s="11">
        <f t="shared" si="2"/>
        <v>4</v>
      </c>
      <c r="W50" s="11">
        <f t="shared" si="2"/>
        <v>4</v>
      </c>
      <c r="X50"/>
      <c r="AB50" s="158" t="s">
        <v>7394</v>
      </c>
      <c r="AC50" s="159"/>
      <c r="AD50" s="159"/>
      <c r="AE50" s="159"/>
      <c r="AF50" s="160"/>
      <c r="AH50" s="11"/>
      <c r="AM50" s="158" t="s">
        <v>7394</v>
      </c>
      <c r="AN50" s="159"/>
      <c r="AO50" s="159"/>
      <c r="AP50" s="159"/>
      <c r="AQ50" s="160"/>
      <c r="AX50" s="158" t="s">
        <v>7394</v>
      </c>
      <c r="AY50" s="159"/>
      <c r="AZ50" s="159"/>
      <c r="BA50" s="159"/>
      <c r="BB50" s="160"/>
    </row>
    <row r="51" spans="1:66" x14ac:dyDescent="0.4">
      <c r="A51" t="s">
        <v>7319</v>
      </c>
      <c r="B51" t="str">
        <f t="shared" si="1"/>
        <v>CLD001</v>
      </c>
      <c r="C51" s="23" t="s">
        <v>7395</v>
      </c>
      <c r="D51" s="23">
        <v>27</v>
      </c>
      <c r="E51" s="23">
        <v>1</v>
      </c>
      <c r="F51" s="126">
        <v>4</v>
      </c>
      <c r="G51" s="126">
        <v>4</v>
      </c>
      <c r="H51" s="126">
        <v>4</v>
      </c>
      <c r="I51" s="126">
        <v>4</v>
      </c>
      <c r="J51" s="126">
        <v>4</v>
      </c>
      <c r="K51" s="126">
        <v>3</v>
      </c>
      <c r="L51" s="10">
        <v>4</v>
      </c>
      <c r="M51" s="10">
        <v>4</v>
      </c>
      <c r="N51" s="10">
        <v>5</v>
      </c>
      <c r="O51" s="10">
        <v>4</v>
      </c>
      <c r="P51" s="10">
        <v>3</v>
      </c>
      <c r="Q51" s="10">
        <v>3</v>
      </c>
      <c r="R51" s="11">
        <f t="shared" si="2"/>
        <v>4</v>
      </c>
      <c r="S51" s="11">
        <f t="shared" si="2"/>
        <v>4</v>
      </c>
      <c r="T51" s="11">
        <f t="shared" si="2"/>
        <v>4.5</v>
      </c>
      <c r="U51" s="11">
        <f t="shared" si="2"/>
        <v>4</v>
      </c>
      <c r="V51" s="11">
        <f t="shared" si="2"/>
        <v>3.5</v>
      </c>
      <c r="W51" s="11">
        <f t="shared" si="2"/>
        <v>3</v>
      </c>
      <c r="X51"/>
    </row>
    <row r="52" spans="1:66" ht="14.6" customHeight="1" x14ac:dyDescent="0.4">
      <c r="A52" t="s">
        <v>7319</v>
      </c>
      <c r="B52" t="str">
        <f t="shared" si="1"/>
        <v>CLD003</v>
      </c>
      <c r="C52" s="23" t="s">
        <v>7396</v>
      </c>
      <c r="D52" s="23">
        <v>27</v>
      </c>
      <c r="E52" s="23">
        <v>2</v>
      </c>
      <c r="F52" s="126">
        <v>4</v>
      </c>
      <c r="G52" s="126">
        <v>4</v>
      </c>
      <c r="H52" s="126">
        <v>5</v>
      </c>
      <c r="I52" s="126">
        <v>4</v>
      </c>
      <c r="J52" s="126">
        <v>4</v>
      </c>
      <c r="K52" s="126">
        <v>3</v>
      </c>
      <c r="L52" s="10">
        <v>4</v>
      </c>
      <c r="M52" s="10">
        <v>4</v>
      </c>
      <c r="N52" s="10">
        <v>5</v>
      </c>
      <c r="O52" s="10">
        <v>4</v>
      </c>
      <c r="P52" s="10">
        <v>3</v>
      </c>
      <c r="Q52" s="10">
        <v>3</v>
      </c>
      <c r="R52" s="11">
        <f t="shared" si="2"/>
        <v>4</v>
      </c>
      <c r="S52" s="11">
        <f t="shared" si="2"/>
        <v>4</v>
      </c>
      <c r="T52" s="11">
        <f t="shared" si="2"/>
        <v>5</v>
      </c>
      <c r="U52" s="11">
        <f t="shared" si="2"/>
        <v>4</v>
      </c>
      <c r="V52" s="11">
        <f t="shared" si="2"/>
        <v>3.5</v>
      </c>
      <c r="W52" s="11">
        <f t="shared" si="2"/>
        <v>3</v>
      </c>
      <c r="X52"/>
    </row>
    <row r="53" spans="1:66" x14ac:dyDescent="0.4">
      <c r="A53" t="s">
        <v>7319</v>
      </c>
      <c r="B53" t="str">
        <f t="shared" si="1"/>
        <v>CLD091</v>
      </c>
      <c r="C53" s="23" t="s">
        <v>7397</v>
      </c>
      <c r="D53" s="23">
        <v>27</v>
      </c>
      <c r="E53" s="23">
        <v>3</v>
      </c>
      <c r="F53" s="126">
        <v>5</v>
      </c>
      <c r="G53" s="126">
        <v>5</v>
      </c>
      <c r="H53" s="126">
        <v>5</v>
      </c>
      <c r="I53" s="126">
        <v>4</v>
      </c>
      <c r="J53" s="126">
        <v>3</v>
      </c>
      <c r="K53" s="126">
        <v>3</v>
      </c>
      <c r="L53" s="10">
        <v>5</v>
      </c>
      <c r="M53" s="10">
        <v>5</v>
      </c>
      <c r="N53" s="10">
        <v>5</v>
      </c>
      <c r="O53" s="10">
        <v>5</v>
      </c>
      <c r="P53" s="10">
        <v>4</v>
      </c>
      <c r="Q53" s="10">
        <v>4</v>
      </c>
      <c r="R53" s="11">
        <f t="shared" si="2"/>
        <v>5</v>
      </c>
      <c r="S53" s="11">
        <f t="shared" si="2"/>
        <v>5</v>
      </c>
      <c r="T53" s="11">
        <f t="shared" si="2"/>
        <v>5</v>
      </c>
      <c r="U53" s="11">
        <f t="shared" si="2"/>
        <v>4.5</v>
      </c>
      <c r="V53" s="11">
        <f t="shared" si="2"/>
        <v>3.5</v>
      </c>
      <c r="W53" s="11">
        <f t="shared" si="2"/>
        <v>3.5</v>
      </c>
      <c r="X53"/>
      <c r="AA53" s="173" t="s">
        <v>7398</v>
      </c>
      <c r="AB53" s="173"/>
      <c r="AC53" s="173"/>
      <c r="AD53" s="173"/>
      <c r="AE53" s="173"/>
      <c r="AF53" s="173"/>
      <c r="AG53" s="11"/>
      <c r="AH53" s="11"/>
      <c r="AI53" s="11"/>
      <c r="AJ53" s="11"/>
      <c r="AL53" s="173" t="s">
        <v>7399</v>
      </c>
      <c r="AM53" s="173"/>
      <c r="AN53" s="173"/>
      <c r="AO53" s="173"/>
      <c r="AP53" s="173"/>
      <c r="AQ53" s="173"/>
      <c r="AW53" s="173" t="s">
        <v>7400</v>
      </c>
      <c r="AX53" s="173"/>
      <c r="AY53" s="173"/>
      <c r="AZ53" s="173"/>
      <c r="BA53" s="173"/>
      <c r="BB53" s="173"/>
      <c r="BC53" s="11"/>
      <c r="BG53" s="173" t="s">
        <v>7401</v>
      </c>
      <c r="BH53" s="173"/>
      <c r="BI53" s="173"/>
      <c r="BJ53" s="173"/>
      <c r="BK53" s="173" t="s">
        <v>7402</v>
      </c>
      <c r="BL53" s="173"/>
      <c r="BM53" s="173"/>
      <c r="BN53" s="173"/>
    </row>
    <row r="54" spans="1:66" ht="29.15" x14ac:dyDescent="0.4">
      <c r="A54" t="s">
        <v>7319</v>
      </c>
      <c r="B54" t="str">
        <f t="shared" si="1"/>
        <v>DPM003</v>
      </c>
      <c r="C54" s="23" t="s">
        <v>7403</v>
      </c>
      <c r="D54" s="23">
        <v>27</v>
      </c>
      <c r="E54" s="23">
        <v>4</v>
      </c>
      <c r="F54" s="126">
        <v>5</v>
      </c>
      <c r="G54" s="126">
        <v>5</v>
      </c>
      <c r="H54" s="126">
        <v>5</v>
      </c>
      <c r="I54" s="126">
        <v>4</v>
      </c>
      <c r="J54" s="126">
        <v>4</v>
      </c>
      <c r="K54" s="126">
        <v>3</v>
      </c>
      <c r="L54" s="10">
        <v>4</v>
      </c>
      <c r="M54" s="10">
        <v>5</v>
      </c>
      <c r="N54" s="10">
        <v>5</v>
      </c>
      <c r="O54" s="10">
        <v>4</v>
      </c>
      <c r="P54" s="10">
        <v>4</v>
      </c>
      <c r="Q54" s="10">
        <v>4</v>
      </c>
      <c r="R54" s="11">
        <f t="shared" si="2"/>
        <v>4.5</v>
      </c>
      <c r="S54" s="11">
        <f t="shared" si="2"/>
        <v>5</v>
      </c>
      <c r="T54" s="11">
        <f t="shared" si="2"/>
        <v>5</v>
      </c>
      <c r="U54" s="11">
        <f t="shared" si="2"/>
        <v>4</v>
      </c>
      <c r="V54" s="11">
        <f t="shared" si="2"/>
        <v>4</v>
      </c>
      <c r="W54" s="11">
        <f t="shared" si="2"/>
        <v>3.5</v>
      </c>
      <c r="X54"/>
      <c r="AA54" s="7" t="s">
        <v>7356</v>
      </c>
      <c r="AB54" s="7" t="s">
        <v>1690</v>
      </c>
      <c r="AC54" s="23" t="s">
        <v>7404</v>
      </c>
      <c r="AD54" s="7" t="s">
        <v>7405</v>
      </c>
      <c r="AE54" s="23" t="s">
        <v>7406</v>
      </c>
      <c r="AF54" s="46" t="s">
        <v>7407</v>
      </c>
      <c r="AG54" s="11"/>
      <c r="AH54" s="11" t="s">
        <v>1690</v>
      </c>
      <c r="AI54" s="11" t="s">
        <v>7407</v>
      </c>
      <c r="AJ54" s="11"/>
      <c r="AL54" s="7" t="s">
        <v>7356</v>
      </c>
      <c r="AM54" s="7" t="s">
        <v>1690</v>
      </c>
      <c r="AN54" s="23" t="s">
        <v>7404</v>
      </c>
      <c r="AO54" s="7" t="s">
        <v>7405</v>
      </c>
      <c r="AP54" s="23" t="s">
        <v>7406</v>
      </c>
      <c r="AQ54" s="46" t="s">
        <v>7407</v>
      </c>
      <c r="AS54" t="s">
        <v>1690</v>
      </c>
      <c r="AT54" t="s">
        <v>7407</v>
      </c>
      <c r="AW54" s="7" t="s">
        <v>7356</v>
      </c>
      <c r="AX54" s="7" t="s">
        <v>1690</v>
      </c>
      <c r="AY54" s="23" t="s">
        <v>7404</v>
      </c>
      <c r="AZ54" s="7" t="s">
        <v>7405</v>
      </c>
      <c r="BA54" s="23" t="s">
        <v>7406</v>
      </c>
      <c r="BB54" s="46" t="s">
        <v>7407</v>
      </c>
      <c r="BC54" s="11"/>
      <c r="BD54" t="s">
        <v>1690</v>
      </c>
      <c r="BE54" t="s">
        <v>7407</v>
      </c>
      <c r="BG54" s="180" t="s">
        <v>1675</v>
      </c>
      <c r="BH54" s="23" t="s">
        <v>1690</v>
      </c>
      <c r="BI54" s="23" t="s">
        <v>7408</v>
      </c>
      <c r="BJ54" s="23" t="s">
        <v>7409</v>
      </c>
      <c r="BK54" s="181" t="s">
        <v>1676</v>
      </c>
      <c r="BL54" s="23" t="s">
        <v>1690</v>
      </c>
      <c r="BM54" s="23" t="s">
        <v>7408</v>
      </c>
      <c r="BN54" s="23" t="s">
        <v>7409</v>
      </c>
    </row>
    <row r="55" spans="1:66" x14ac:dyDescent="0.4">
      <c r="A55" t="s">
        <v>7319</v>
      </c>
      <c r="B55" t="str">
        <f t="shared" si="1"/>
        <v>DPM091</v>
      </c>
      <c r="C55" s="23" t="s">
        <v>7410</v>
      </c>
      <c r="D55" s="23">
        <v>27</v>
      </c>
      <c r="E55" s="23">
        <v>5</v>
      </c>
      <c r="F55" s="126">
        <v>5</v>
      </c>
      <c r="G55" s="126">
        <v>5</v>
      </c>
      <c r="H55" s="126">
        <v>5</v>
      </c>
      <c r="I55" s="126">
        <v>4</v>
      </c>
      <c r="J55" s="126">
        <v>3</v>
      </c>
      <c r="K55" s="126">
        <v>3</v>
      </c>
      <c r="L55" s="10">
        <v>5</v>
      </c>
      <c r="M55" s="10">
        <v>5</v>
      </c>
      <c r="N55" s="10">
        <v>5</v>
      </c>
      <c r="O55" s="10">
        <v>5</v>
      </c>
      <c r="P55" s="10">
        <v>4</v>
      </c>
      <c r="Q55" s="10">
        <v>4</v>
      </c>
      <c r="R55" s="11">
        <f t="shared" si="2"/>
        <v>5</v>
      </c>
      <c r="S55" s="11">
        <f t="shared" si="2"/>
        <v>5</v>
      </c>
      <c r="T55" s="11">
        <f t="shared" si="2"/>
        <v>5</v>
      </c>
      <c r="U55" s="11">
        <f t="shared" si="2"/>
        <v>4.5</v>
      </c>
      <c r="V55" s="11">
        <f t="shared" si="2"/>
        <v>3.5</v>
      </c>
      <c r="W55" s="11">
        <f t="shared" si="2"/>
        <v>3.5</v>
      </c>
      <c r="X55"/>
      <c r="AA55" s="176" t="s">
        <v>1675</v>
      </c>
      <c r="AB55" s="7" t="s">
        <v>1672</v>
      </c>
      <c r="AC55" s="7">
        <f>AJ7</f>
        <v>80.757575757575751</v>
      </c>
      <c r="AD55" s="7">
        <f>AF40</f>
        <v>4.7619047619047619</v>
      </c>
      <c r="AE55" s="7">
        <f t="shared" ref="AE55:AE62" si="41">AC55-AD55</f>
        <v>75.995670995670991</v>
      </c>
      <c r="AF55" s="7">
        <f>AE55</f>
        <v>75.995670995670991</v>
      </c>
      <c r="AG55" s="11"/>
      <c r="AH55" s="7" t="s">
        <v>1671</v>
      </c>
      <c r="AI55" s="11">
        <v>77.446789321789325</v>
      </c>
      <c r="AJ55" s="11"/>
      <c r="AK55" s="11"/>
      <c r="AL55" s="177" t="s">
        <v>1675</v>
      </c>
      <c r="AM55" s="7" t="s">
        <v>1672</v>
      </c>
      <c r="AN55" s="7">
        <f>AV7</f>
        <v>80.909090909090907</v>
      </c>
      <c r="AO55" s="7">
        <f>AQ40</f>
        <v>3.1746031746031744</v>
      </c>
      <c r="AP55" s="7">
        <f t="shared" ref="AP55:AP62" si="42">AN55-AO55</f>
        <v>77.734487734487729</v>
      </c>
      <c r="AQ55" s="7">
        <f>AP55</f>
        <v>77.734487734487729</v>
      </c>
      <c r="AS55" s="7" t="s">
        <v>1667</v>
      </c>
      <c r="AT55">
        <v>78.071789321789325</v>
      </c>
      <c r="AW55" s="177" t="s">
        <v>1675</v>
      </c>
      <c r="AX55" s="7" t="s">
        <v>1672</v>
      </c>
      <c r="AY55" s="7">
        <f>BG7</f>
        <v>80.340909090909093</v>
      </c>
      <c r="AZ55" s="7">
        <f>BB40</f>
        <v>1.5873015873015872</v>
      </c>
      <c r="BA55" s="7">
        <f t="shared" ref="BA55:BA62" si="43">AY55-AZ55</f>
        <v>78.753607503607512</v>
      </c>
      <c r="BB55" s="7">
        <f>BA55</f>
        <v>78.753607503607512</v>
      </c>
      <c r="BC55" s="11"/>
      <c r="BD55" s="7" t="s">
        <v>1672</v>
      </c>
      <c r="BE55" s="7">
        <v>78.753607503607512</v>
      </c>
      <c r="BG55" s="180"/>
      <c r="BH55" s="7" t="s">
        <v>1667</v>
      </c>
      <c r="BI55" s="23">
        <v>78.071789321789325</v>
      </c>
      <c r="BJ55" s="23"/>
      <c r="BK55" s="182"/>
      <c r="BL55" s="7" t="s">
        <v>1673</v>
      </c>
      <c r="BM55" s="23">
        <v>83.387096774193552</v>
      </c>
      <c r="BN55" s="23"/>
    </row>
    <row r="56" spans="1:66" ht="38.15" customHeight="1" x14ac:dyDescent="0.4">
      <c r="A56" t="s">
        <v>7319</v>
      </c>
      <c r="B56" t="str">
        <f t="shared" si="1"/>
        <v>DPM093</v>
      </c>
      <c r="C56" s="23" t="s">
        <v>7411</v>
      </c>
      <c r="D56" s="23">
        <v>27</v>
      </c>
      <c r="E56" s="23">
        <v>6</v>
      </c>
      <c r="F56" s="126">
        <v>4</v>
      </c>
      <c r="G56" s="126">
        <v>4</v>
      </c>
      <c r="H56" s="126">
        <v>5</v>
      </c>
      <c r="I56" s="126">
        <v>4</v>
      </c>
      <c r="J56" s="126">
        <v>4</v>
      </c>
      <c r="K56" s="126">
        <v>4</v>
      </c>
      <c r="L56" s="10">
        <v>5</v>
      </c>
      <c r="M56" s="10">
        <v>5</v>
      </c>
      <c r="N56" s="10">
        <v>5</v>
      </c>
      <c r="O56" s="10">
        <v>5</v>
      </c>
      <c r="P56" s="10">
        <v>5</v>
      </c>
      <c r="Q56" s="10">
        <v>4</v>
      </c>
      <c r="R56" s="11">
        <f t="shared" si="2"/>
        <v>4.5</v>
      </c>
      <c r="S56" s="11">
        <f t="shared" si="2"/>
        <v>4.5</v>
      </c>
      <c r="T56" s="11">
        <f t="shared" si="2"/>
        <v>5</v>
      </c>
      <c r="U56" s="11">
        <f t="shared" si="2"/>
        <v>4.5</v>
      </c>
      <c r="V56" s="11">
        <f t="shared" si="2"/>
        <v>4.5</v>
      </c>
      <c r="W56" s="11">
        <f t="shared" si="2"/>
        <v>4</v>
      </c>
      <c r="X56"/>
      <c r="AA56" s="176"/>
      <c r="AB56" s="7" t="s">
        <v>1667</v>
      </c>
      <c r="AC56" s="7">
        <f>AJ8</f>
        <v>80.78369905956113</v>
      </c>
      <c r="AD56" s="7">
        <f>AF41</f>
        <v>5.5555555555555554</v>
      </c>
      <c r="AE56" s="7">
        <f t="shared" si="41"/>
        <v>75.228143504005573</v>
      </c>
      <c r="AF56" s="7">
        <f t="shared" ref="AF56:AF61" si="44">AE56</f>
        <v>75.228143504005573</v>
      </c>
      <c r="AG56" s="11"/>
      <c r="AH56" s="7" t="s">
        <v>1672</v>
      </c>
      <c r="AI56" s="11">
        <v>75.995670995670991</v>
      </c>
      <c r="AJ56" s="11"/>
      <c r="AK56" s="11"/>
      <c r="AL56" s="178"/>
      <c r="AM56" s="7" t="s">
        <v>1667</v>
      </c>
      <c r="AN56" s="7">
        <f>AV8</f>
        <v>79.659090909090907</v>
      </c>
      <c r="AO56" s="7">
        <f>AQ41</f>
        <v>1.5873015873015872</v>
      </c>
      <c r="AP56" s="7">
        <f t="shared" si="42"/>
        <v>78.071789321789325</v>
      </c>
      <c r="AQ56" s="7">
        <f t="shared" ref="AQ56:AQ60" si="45">AP56</f>
        <v>78.071789321789325</v>
      </c>
      <c r="AS56" s="7" t="s">
        <v>1672</v>
      </c>
      <c r="AT56">
        <v>77.734487734487729</v>
      </c>
      <c r="AW56" s="178"/>
      <c r="AX56" s="7" t="s">
        <v>1667</v>
      </c>
      <c r="AY56" s="7">
        <f t="shared" ref="AY56:AY62" si="46">BG8</f>
        <v>82.587412587412587</v>
      </c>
      <c r="AZ56" s="7">
        <f>BB41</f>
        <v>3.9682539682539684</v>
      </c>
      <c r="BA56" s="7">
        <f t="shared" si="43"/>
        <v>78.619158619158611</v>
      </c>
      <c r="BB56" s="7">
        <f t="shared" ref="BB56:BB61" si="47">BA56</f>
        <v>78.619158619158611</v>
      </c>
      <c r="BC56" s="11"/>
      <c r="BD56" s="7" t="s">
        <v>1667</v>
      </c>
      <c r="BE56" s="7">
        <v>78.619158619158611</v>
      </c>
      <c r="BG56" s="180"/>
      <c r="BH56" s="7" t="s">
        <v>1672</v>
      </c>
      <c r="BI56" s="23">
        <v>77.734487734487729</v>
      </c>
      <c r="BJ56" s="23"/>
      <c r="BK56" s="182"/>
      <c r="BL56" s="7" t="s">
        <v>1669</v>
      </c>
      <c r="BM56" s="23">
        <v>74.516129032258064</v>
      </c>
      <c r="BN56" s="23"/>
    </row>
    <row r="57" spans="1:66" x14ac:dyDescent="0.4">
      <c r="A57" t="s">
        <v>7319</v>
      </c>
      <c r="B57" t="str">
        <f t="shared" si="1"/>
        <v>DPS001</v>
      </c>
      <c r="C57" s="23" t="s">
        <v>7412</v>
      </c>
      <c r="D57" s="23">
        <v>27</v>
      </c>
      <c r="E57" s="23">
        <v>7</v>
      </c>
      <c r="F57" s="126">
        <v>3</v>
      </c>
      <c r="G57" s="126">
        <v>4</v>
      </c>
      <c r="H57" s="126">
        <v>4</v>
      </c>
      <c r="I57" s="126">
        <v>4</v>
      </c>
      <c r="J57" s="126">
        <v>3</v>
      </c>
      <c r="K57" s="126">
        <v>2</v>
      </c>
      <c r="L57" s="10">
        <v>3</v>
      </c>
      <c r="M57" s="10">
        <v>4</v>
      </c>
      <c r="N57" s="10">
        <v>5</v>
      </c>
      <c r="O57" s="10">
        <v>3</v>
      </c>
      <c r="P57" s="10">
        <v>3</v>
      </c>
      <c r="Q57" s="10">
        <v>3</v>
      </c>
      <c r="R57" s="11">
        <f t="shared" si="2"/>
        <v>3</v>
      </c>
      <c r="S57" s="11">
        <f t="shared" si="2"/>
        <v>4</v>
      </c>
      <c r="T57" s="11">
        <f t="shared" si="2"/>
        <v>4.5</v>
      </c>
      <c r="U57" s="11">
        <f t="shared" si="2"/>
        <v>3.5</v>
      </c>
      <c r="V57" s="11">
        <f t="shared" si="2"/>
        <v>3</v>
      </c>
      <c r="W57" s="11">
        <f t="shared" si="2"/>
        <v>2.5</v>
      </c>
      <c r="X57"/>
      <c r="AA57" s="176"/>
      <c r="AB57" s="7" t="s">
        <v>1670</v>
      </c>
      <c r="AC57" s="7">
        <f>AJ9</f>
        <v>74.462809917355372</v>
      </c>
      <c r="AD57" s="7">
        <f>AF42</f>
        <v>2.3809523809523809</v>
      </c>
      <c r="AE57" s="7">
        <f t="shared" si="41"/>
        <v>72.081857536402993</v>
      </c>
      <c r="AF57" s="7">
        <f t="shared" si="44"/>
        <v>72.081857536402993</v>
      </c>
      <c r="AG57" s="11"/>
      <c r="AH57" s="7" t="s">
        <v>1667</v>
      </c>
      <c r="AI57" s="11">
        <v>75.228143504005573</v>
      </c>
      <c r="AJ57" s="11"/>
      <c r="AK57" s="11"/>
      <c r="AL57" s="178"/>
      <c r="AM57" s="7" t="s">
        <v>1670</v>
      </c>
      <c r="AN57" s="7">
        <f>AV9</f>
        <v>73.73737373737373</v>
      </c>
      <c r="AO57" s="7">
        <f>AQ42</f>
        <v>0.79365079365079361</v>
      </c>
      <c r="AP57" s="7">
        <f t="shared" si="42"/>
        <v>72.943722943722932</v>
      </c>
      <c r="AQ57" s="7">
        <f t="shared" si="45"/>
        <v>72.943722943722932</v>
      </c>
      <c r="AS57" s="7" t="s">
        <v>1671</v>
      </c>
      <c r="AT57">
        <v>74.906204906204906</v>
      </c>
      <c r="AW57" s="178"/>
      <c r="AX57" s="7" t="s">
        <v>1670</v>
      </c>
      <c r="AY57" s="7">
        <f t="shared" si="46"/>
        <v>73.409090909090907</v>
      </c>
      <c r="AZ57" s="7">
        <f>BB42</f>
        <v>1.5873015873015872</v>
      </c>
      <c r="BA57" s="7">
        <f t="shared" si="43"/>
        <v>71.821789321789325</v>
      </c>
      <c r="BB57" s="7">
        <f t="shared" si="47"/>
        <v>71.821789321789325</v>
      </c>
      <c r="BD57" s="7" t="s">
        <v>1670</v>
      </c>
      <c r="BE57" s="7">
        <v>71.821789321789325</v>
      </c>
      <c r="BG57" s="180"/>
      <c r="BH57" s="7" t="s">
        <v>1671</v>
      </c>
      <c r="BI57" s="23">
        <v>74.906204906204906</v>
      </c>
      <c r="BJ57" s="23"/>
      <c r="BK57" s="182"/>
      <c r="BL57" s="7" t="s">
        <v>7413</v>
      </c>
      <c r="BM57" s="23">
        <v>0</v>
      </c>
      <c r="BN57" s="23"/>
    </row>
    <row r="58" spans="1:66" x14ac:dyDescent="0.4">
      <c r="A58" t="s">
        <v>7319</v>
      </c>
      <c r="B58" t="str">
        <f t="shared" si="1"/>
        <v>DPS003</v>
      </c>
      <c r="C58" s="23" t="s">
        <v>7414</v>
      </c>
      <c r="D58" s="23">
        <v>27</v>
      </c>
      <c r="E58" s="23">
        <v>8</v>
      </c>
      <c r="F58" s="126">
        <v>4</v>
      </c>
      <c r="G58" s="126">
        <v>4</v>
      </c>
      <c r="H58" s="126">
        <v>5</v>
      </c>
      <c r="I58" s="126">
        <v>4</v>
      </c>
      <c r="J58" s="126">
        <v>3</v>
      </c>
      <c r="K58" s="126">
        <v>3</v>
      </c>
      <c r="L58" s="10">
        <v>5</v>
      </c>
      <c r="M58" s="10">
        <v>5</v>
      </c>
      <c r="N58" s="10">
        <v>5</v>
      </c>
      <c r="O58" s="10">
        <v>5</v>
      </c>
      <c r="P58" s="10">
        <v>4</v>
      </c>
      <c r="Q58" s="10">
        <v>4</v>
      </c>
      <c r="R58" s="11">
        <f t="shared" si="2"/>
        <v>4.5</v>
      </c>
      <c r="S58" s="11">
        <f t="shared" si="2"/>
        <v>4.5</v>
      </c>
      <c r="T58" s="11">
        <f t="shared" si="2"/>
        <v>5</v>
      </c>
      <c r="U58" s="11">
        <f t="shared" si="2"/>
        <v>4.5</v>
      </c>
      <c r="V58" s="11">
        <f t="shared" si="2"/>
        <v>3.5</v>
      </c>
      <c r="W58" s="11">
        <f t="shared" si="2"/>
        <v>3.5</v>
      </c>
      <c r="X58"/>
      <c r="AA58" s="176"/>
      <c r="AB58" s="7" t="s">
        <v>1671</v>
      </c>
      <c r="AC58" s="7">
        <f>AJ10</f>
        <v>79.034090909090907</v>
      </c>
      <c r="AD58" s="7">
        <f>AF43</f>
        <v>1.5873015873015872</v>
      </c>
      <c r="AE58" s="7">
        <f t="shared" si="41"/>
        <v>77.446789321789325</v>
      </c>
      <c r="AF58" s="7">
        <f t="shared" si="44"/>
        <v>77.446789321789325</v>
      </c>
      <c r="AG58" s="11"/>
      <c r="AH58" s="7" t="s">
        <v>1670</v>
      </c>
      <c r="AI58" s="11">
        <v>72.081857536402993</v>
      </c>
      <c r="AJ58" s="11"/>
      <c r="AK58" s="11"/>
      <c r="AL58" s="179"/>
      <c r="AM58" s="7" t="s">
        <v>1671</v>
      </c>
      <c r="AN58" s="7">
        <f>AV10</f>
        <v>76.493506493506487</v>
      </c>
      <c r="AO58" s="7">
        <f>AQ43</f>
        <v>1.5873015873015872</v>
      </c>
      <c r="AP58" s="7">
        <f t="shared" si="42"/>
        <v>74.906204906204906</v>
      </c>
      <c r="AQ58" s="7">
        <f t="shared" si="45"/>
        <v>74.906204906204906</v>
      </c>
      <c r="AS58" s="7" t="s">
        <v>1670</v>
      </c>
      <c r="AT58">
        <v>72.943722943722932</v>
      </c>
      <c r="AW58" s="179"/>
      <c r="AX58" s="7" t="s">
        <v>1671</v>
      </c>
      <c r="AY58" s="7">
        <f t="shared" si="46"/>
        <v>0</v>
      </c>
      <c r="AZ58" s="7">
        <f>BB43</f>
        <v>0</v>
      </c>
      <c r="BA58" s="7">
        <f t="shared" si="43"/>
        <v>0</v>
      </c>
      <c r="BB58" s="7">
        <f t="shared" si="47"/>
        <v>0</v>
      </c>
      <c r="BD58" s="7" t="s">
        <v>1671</v>
      </c>
      <c r="BE58" s="7">
        <v>0</v>
      </c>
      <c r="BG58" s="180"/>
      <c r="BH58" s="7" t="s">
        <v>1670</v>
      </c>
      <c r="BI58" s="23">
        <v>72.943722943722932</v>
      </c>
      <c r="BJ58" s="23"/>
      <c r="BK58" s="182"/>
      <c r="BL58" s="7" t="s">
        <v>7415</v>
      </c>
      <c r="BM58" s="23">
        <v>0</v>
      </c>
      <c r="BN58" s="23"/>
    </row>
    <row r="59" spans="1:66" x14ac:dyDescent="0.4">
      <c r="A59" t="s">
        <v>7319</v>
      </c>
      <c r="B59" t="str">
        <f t="shared" si="1"/>
        <v>DPS091</v>
      </c>
      <c r="C59" s="23" t="s">
        <v>7416</v>
      </c>
      <c r="D59" s="23">
        <v>27</v>
      </c>
      <c r="E59" s="23">
        <v>9</v>
      </c>
      <c r="F59" s="126">
        <v>4</v>
      </c>
      <c r="G59" s="126">
        <v>4</v>
      </c>
      <c r="H59" s="126">
        <v>5</v>
      </c>
      <c r="I59" s="126">
        <v>4</v>
      </c>
      <c r="J59" s="126">
        <v>3</v>
      </c>
      <c r="K59" s="126">
        <v>2</v>
      </c>
      <c r="L59" s="10">
        <v>5</v>
      </c>
      <c r="M59" s="10">
        <v>5</v>
      </c>
      <c r="N59" s="10">
        <v>5</v>
      </c>
      <c r="O59" s="10">
        <v>5</v>
      </c>
      <c r="P59" s="10">
        <v>3</v>
      </c>
      <c r="Q59" s="10">
        <v>3</v>
      </c>
      <c r="R59" s="11">
        <f t="shared" si="2"/>
        <v>4.5</v>
      </c>
      <c r="S59" s="11">
        <f t="shared" ref="S59:W109" si="48">AVERAGE(G59,M59)</f>
        <v>4.5</v>
      </c>
      <c r="T59" s="11">
        <f t="shared" si="48"/>
        <v>5</v>
      </c>
      <c r="U59" s="11">
        <f t="shared" si="48"/>
        <v>4.5</v>
      </c>
      <c r="V59" s="11">
        <f t="shared" si="48"/>
        <v>3</v>
      </c>
      <c r="W59" s="11">
        <f t="shared" si="48"/>
        <v>2.5</v>
      </c>
      <c r="X59"/>
      <c r="AA59" s="176" t="s">
        <v>1676</v>
      </c>
      <c r="AB59" s="7" t="s">
        <v>7413</v>
      </c>
      <c r="AC59" s="7">
        <v>0</v>
      </c>
      <c r="AD59" s="7">
        <f>AF45</f>
        <v>28.225806451612904</v>
      </c>
      <c r="AE59" s="7">
        <f t="shared" si="41"/>
        <v>-28.225806451612904</v>
      </c>
      <c r="AF59" s="7">
        <v>0</v>
      </c>
      <c r="AG59" s="11"/>
      <c r="AH59" s="7" t="s">
        <v>1673</v>
      </c>
      <c r="AI59" s="11">
        <v>78.3274345232076</v>
      </c>
      <c r="AJ59" s="11"/>
      <c r="AK59" s="11"/>
      <c r="AL59" s="176" t="s">
        <v>1676</v>
      </c>
      <c r="AN59" s="7">
        <v>0</v>
      </c>
      <c r="AO59" s="7">
        <f>AQ45</f>
        <v>13.709677419354838</v>
      </c>
      <c r="AP59" s="7">
        <f t="shared" si="42"/>
        <v>-13.709677419354838</v>
      </c>
      <c r="AQ59" s="7">
        <v>0</v>
      </c>
      <c r="AS59" s="7" t="s">
        <v>1673</v>
      </c>
      <c r="AT59">
        <v>83.387096774193552</v>
      </c>
      <c r="AW59" s="177" t="s">
        <v>1676</v>
      </c>
      <c r="AX59" s="7" t="s">
        <v>7413</v>
      </c>
      <c r="AY59" s="7">
        <f t="shared" si="46"/>
        <v>0</v>
      </c>
      <c r="AZ59" s="7">
        <f>BB45</f>
        <v>14.516129032258064</v>
      </c>
      <c r="BA59" s="7">
        <f t="shared" si="43"/>
        <v>-14.516129032258064</v>
      </c>
      <c r="BB59" s="7">
        <v>0</v>
      </c>
      <c r="BD59" s="7" t="s">
        <v>1673</v>
      </c>
      <c r="BE59" s="7">
        <v>78.917050691244228</v>
      </c>
      <c r="BG59" s="180"/>
      <c r="BH59" s="7" t="s">
        <v>1672</v>
      </c>
      <c r="BI59" s="7"/>
      <c r="BJ59" s="7">
        <v>78.753607503607512</v>
      </c>
      <c r="BK59" s="182"/>
      <c r="BL59" s="7" t="s">
        <v>1673</v>
      </c>
      <c r="BM59" s="23"/>
      <c r="BN59" s="7">
        <v>78.917050691244228</v>
      </c>
    </row>
    <row r="60" spans="1:66" x14ac:dyDescent="0.4">
      <c r="A60" t="s">
        <v>7319</v>
      </c>
      <c r="B60" t="str">
        <f t="shared" si="1"/>
        <v>DPS093</v>
      </c>
      <c r="C60" s="23" t="s">
        <v>7417</v>
      </c>
      <c r="D60" s="23">
        <v>27</v>
      </c>
      <c r="E60" s="23">
        <v>10</v>
      </c>
      <c r="F60" s="126">
        <v>2</v>
      </c>
      <c r="G60" s="126">
        <v>3</v>
      </c>
      <c r="H60" s="126">
        <v>4</v>
      </c>
      <c r="I60" s="126">
        <v>5</v>
      </c>
      <c r="J60" s="126">
        <v>4</v>
      </c>
      <c r="K60" s="126">
        <v>4</v>
      </c>
      <c r="L60" s="10">
        <v>4</v>
      </c>
      <c r="M60" s="10">
        <v>5</v>
      </c>
      <c r="N60" s="10">
        <v>5</v>
      </c>
      <c r="O60" s="10">
        <v>5</v>
      </c>
      <c r="P60" s="10">
        <v>4</v>
      </c>
      <c r="Q60" s="10">
        <v>4</v>
      </c>
      <c r="R60" s="11">
        <f t="shared" ref="R60:W123" si="49">AVERAGE(F60,L60)</f>
        <v>3</v>
      </c>
      <c r="S60" s="11">
        <f t="shared" si="48"/>
        <v>4</v>
      </c>
      <c r="T60" s="11">
        <f t="shared" si="48"/>
        <v>4.5</v>
      </c>
      <c r="U60" s="11">
        <f t="shared" si="48"/>
        <v>5</v>
      </c>
      <c r="V60" s="11">
        <f t="shared" si="48"/>
        <v>4</v>
      </c>
      <c r="W60" s="11">
        <f t="shared" si="48"/>
        <v>4</v>
      </c>
      <c r="X60"/>
      <c r="AA60" s="176"/>
      <c r="AB60" s="7" t="s">
        <v>1669</v>
      </c>
      <c r="AC60" s="7">
        <f>AJ12</f>
        <v>83.553719008264451</v>
      </c>
      <c r="AD60" s="7">
        <f>AF46</f>
        <v>20.161290322580644</v>
      </c>
      <c r="AE60" s="7">
        <f t="shared" si="41"/>
        <v>63.392428685683811</v>
      </c>
      <c r="AF60" s="7">
        <f t="shared" si="44"/>
        <v>63.392428685683811</v>
      </c>
      <c r="AG60" s="11"/>
      <c r="AH60" s="7" t="s">
        <v>1669</v>
      </c>
      <c r="AI60" s="11">
        <v>63.392428685683811</v>
      </c>
      <c r="AJ60" s="11"/>
      <c r="AK60" s="11"/>
      <c r="AL60" s="176"/>
      <c r="AN60" s="7">
        <f>AV12</f>
        <v>85</v>
      </c>
      <c r="AO60" s="7">
        <f>AQ46</f>
        <v>10.483870967741936</v>
      </c>
      <c r="AP60" s="7">
        <f t="shared" si="42"/>
        <v>74.516129032258064</v>
      </c>
      <c r="AQ60" s="7">
        <f t="shared" si="45"/>
        <v>74.516129032258064</v>
      </c>
      <c r="AS60" s="7" t="s">
        <v>1669</v>
      </c>
      <c r="AT60">
        <v>74.516129032258064</v>
      </c>
      <c r="AW60" s="178"/>
      <c r="AX60" s="7" t="s">
        <v>1669</v>
      </c>
      <c r="AY60" s="7">
        <f t="shared" si="46"/>
        <v>83.787878787878782</v>
      </c>
      <c r="AZ60" s="7">
        <f>BB46</f>
        <v>9.67741935483871</v>
      </c>
      <c r="BA60" s="7">
        <f t="shared" si="43"/>
        <v>74.110459433040077</v>
      </c>
      <c r="BB60" s="7">
        <f t="shared" si="47"/>
        <v>74.110459433040077</v>
      </c>
      <c r="BD60" s="7" t="s">
        <v>1669</v>
      </c>
      <c r="BE60" s="7">
        <v>74.110459433040077</v>
      </c>
      <c r="BG60" s="180"/>
      <c r="BH60" s="7" t="s">
        <v>1667</v>
      </c>
      <c r="BI60" s="7"/>
      <c r="BJ60" s="7">
        <v>78.619158619158611</v>
      </c>
      <c r="BK60" s="182"/>
      <c r="BL60" s="7" t="s">
        <v>1669</v>
      </c>
      <c r="BM60" s="23"/>
      <c r="BN60" s="7">
        <v>74.110459433040077</v>
      </c>
    </row>
    <row r="61" spans="1:66" x14ac:dyDescent="0.4">
      <c r="A61" t="s">
        <v>7319</v>
      </c>
      <c r="B61" t="str">
        <f t="shared" si="1"/>
        <v>GBN001</v>
      </c>
      <c r="C61" s="23" t="s">
        <v>7418</v>
      </c>
      <c r="D61" s="23">
        <v>27</v>
      </c>
      <c r="E61" s="23">
        <v>11</v>
      </c>
      <c r="F61" s="126">
        <v>4</v>
      </c>
      <c r="G61" s="126">
        <v>3</v>
      </c>
      <c r="H61" s="126">
        <v>5</v>
      </c>
      <c r="I61" s="126">
        <v>3</v>
      </c>
      <c r="J61" s="126">
        <v>4</v>
      </c>
      <c r="K61" s="126">
        <v>3</v>
      </c>
      <c r="L61" s="10">
        <v>3</v>
      </c>
      <c r="M61" s="10">
        <v>3</v>
      </c>
      <c r="N61" s="10">
        <v>5</v>
      </c>
      <c r="O61" s="10">
        <v>3</v>
      </c>
      <c r="P61" s="10">
        <v>3</v>
      </c>
      <c r="Q61" s="10">
        <v>5</v>
      </c>
      <c r="R61" s="11">
        <f t="shared" si="49"/>
        <v>3.5</v>
      </c>
      <c r="S61" s="11">
        <f t="shared" si="48"/>
        <v>3</v>
      </c>
      <c r="T61" s="11">
        <f t="shared" si="48"/>
        <v>5</v>
      </c>
      <c r="U61" s="11">
        <f t="shared" si="48"/>
        <v>3</v>
      </c>
      <c r="V61" s="11">
        <f t="shared" si="48"/>
        <v>3.5</v>
      </c>
      <c r="W61" s="11">
        <f t="shared" si="48"/>
        <v>4</v>
      </c>
      <c r="X61"/>
      <c r="AA61" s="176"/>
      <c r="AB61" s="7" t="s">
        <v>1673</v>
      </c>
      <c r="AC61" s="7">
        <f>AJ13</f>
        <v>83.16614420062696</v>
      </c>
      <c r="AD61" s="7">
        <f>AF47</f>
        <v>4.838709677419355</v>
      </c>
      <c r="AE61" s="7">
        <f t="shared" si="41"/>
        <v>78.3274345232076</v>
      </c>
      <c r="AF61" s="7">
        <f t="shared" si="44"/>
        <v>78.3274345232076</v>
      </c>
      <c r="AG61" s="11"/>
      <c r="AH61" s="7" t="s">
        <v>7413</v>
      </c>
      <c r="AI61" s="11">
        <v>0</v>
      </c>
      <c r="AJ61" s="11"/>
      <c r="AK61" s="11"/>
      <c r="AL61" s="176"/>
      <c r="AN61" s="7">
        <f>AV13</f>
        <v>85</v>
      </c>
      <c r="AO61" s="7">
        <f>AQ47</f>
        <v>1.6129032258064515</v>
      </c>
      <c r="AP61" s="7">
        <f>AN61-AO61</f>
        <v>83.387096774193552</v>
      </c>
      <c r="AQ61" s="7">
        <f>AP61</f>
        <v>83.387096774193552</v>
      </c>
      <c r="AS61" s="7" t="s">
        <v>7413</v>
      </c>
      <c r="AT61">
        <v>0</v>
      </c>
      <c r="AW61" s="178"/>
      <c r="AX61" s="7" t="s">
        <v>1673</v>
      </c>
      <c r="AY61" s="7">
        <f t="shared" si="46"/>
        <v>82.142857142857125</v>
      </c>
      <c r="AZ61" s="7">
        <f>BB47</f>
        <v>3.225806451612903</v>
      </c>
      <c r="BA61" s="7">
        <f t="shared" si="43"/>
        <v>78.917050691244228</v>
      </c>
      <c r="BB61" s="7">
        <f t="shared" si="47"/>
        <v>78.917050691244228</v>
      </c>
      <c r="BD61" s="7" t="s">
        <v>7413</v>
      </c>
      <c r="BE61" s="7">
        <v>0</v>
      </c>
      <c r="BG61" s="180"/>
      <c r="BH61" s="7" t="s">
        <v>1670</v>
      </c>
      <c r="BI61" s="7"/>
      <c r="BJ61" s="7">
        <v>71.821789321789325</v>
      </c>
      <c r="BK61" s="182"/>
      <c r="BL61" s="7" t="s">
        <v>7413</v>
      </c>
      <c r="BM61" s="23"/>
      <c r="BN61" s="7">
        <v>0</v>
      </c>
    </row>
    <row r="62" spans="1:66" x14ac:dyDescent="0.4">
      <c r="A62" t="s">
        <v>7319</v>
      </c>
      <c r="B62" t="str">
        <f t="shared" si="1"/>
        <v>GBN003</v>
      </c>
      <c r="C62" s="23" t="s">
        <v>7419</v>
      </c>
      <c r="D62" s="23">
        <v>27</v>
      </c>
      <c r="E62" s="23">
        <v>12</v>
      </c>
      <c r="F62" s="126">
        <v>4</v>
      </c>
      <c r="G62" s="126">
        <v>2</v>
      </c>
      <c r="H62" s="126">
        <v>5</v>
      </c>
      <c r="I62" s="126">
        <v>3</v>
      </c>
      <c r="J62" s="126">
        <v>4</v>
      </c>
      <c r="K62" s="126">
        <v>4</v>
      </c>
      <c r="L62" s="10">
        <v>4</v>
      </c>
      <c r="M62" s="10">
        <v>3</v>
      </c>
      <c r="N62" s="10">
        <v>5</v>
      </c>
      <c r="O62" s="10">
        <v>4</v>
      </c>
      <c r="P62" s="10">
        <v>5</v>
      </c>
      <c r="Q62" s="10">
        <v>5</v>
      </c>
      <c r="R62" s="11">
        <f t="shared" si="49"/>
        <v>4</v>
      </c>
      <c r="S62" s="11">
        <f t="shared" si="48"/>
        <v>2.5</v>
      </c>
      <c r="T62" s="11">
        <f t="shared" si="48"/>
        <v>5</v>
      </c>
      <c r="U62" s="11">
        <f t="shared" si="48"/>
        <v>3.5</v>
      </c>
      <c r="V62" s="11">
        <f t="shared" si="48"/>
        <v>4.5</v>
      </c>
      <c r="W62" s="11">
        <f t="shared" si="48"/>
        <v>4.5</v>
      </c>
      <c r="X62"/>
      <c r="AA62" s="176"/>
      <c r="AB62" s="7" t="s">
        <v>7415</v>
      </c>
      <c r="AC62" s="7">
        <v>0</v>
      </c>
      <c r="AD62" s="7">
        <f>AF48</f>
        <v>14.516129032258064</v>
      </c>
      <c r="AE62" s="7">
        <f t="shared" si="41"/>
        <v>-14.516129032258064</v>
      </c>
      <c r="AF62" s="7">
        <v>0</v>
      </c>
      <c r="AG62" s="11"/>
      <c r="AH62" s="7" t="s">
        <v>7415</v>
      </c>
      <c r="AI62" s="11">
        <v>0</v>
      </c>
      <c r="AJ62" s="11"/>
      <c r="AK62" s="11"/>
      <c r="AL62" s="176"/>
      <c r="AN62" s="7">
        <v>0</v>
      </c>
      <c r="AO62" s="7">
        <f>AQ48</f>
        <v>14.516129032258064</v>
      </c>
      <c r="AP62" s="7">
        <f t="shared" si="42"/>
        <v>-14.516129032258064</v>
      </c>
      <c r="AQ62" s="7">
        <v>0</v>
      </c>
      <c r="AS62" s="7" t="s">
        <v>7415</v>
      </c>
      <c r="AT62">
        <v>0</v>
      </c>
      <c r="AW62" s="178"/>
      <c r="AX62" s="28" t="s">
        <v>7415</v>
      </c>
      <c r="AY62" s="7">
        <f t="shared" si="46"/>
        <v>0</v>
      </c>
      <c r="AZ62" s="7">
        <f>BB48</f>
        <v>0</v>
      </c>
      <c r="BA62" s="7">
        <f t="shared" si="43"/>
        <v>0</v>
      </c>
      <c r="BB62" s="7">
        <v>0</v>
      </c>
      <c r="BD62" s="28" t="s">
        <v>7415</v>
      </c>
      <c r="BE62" s="7">
        <v>0</v>
      </c>
      <c r="BG62" s="180"/>
      <c r="BH62" s="7" t="s">
        <v>1671</v>
      </c>
      <c r="BI62" s="7"/>
      <c r="BJ62" s="7">
        <v>0</v>
      </c>
      <c r="BK62" s="182"/>
      <c r="BL62" s="7" t="s">
        <v>7415</v>
      </c>
      <c r="BM62" s="23"/>
      <c r="BN62" s="7">
        <v>0</v>
      </c>
    </row>
    <row r="63" spans="1:66" x14ac:dyDescent="0.4">
      <c r="A63" t="s">
        <v>7319</v>
      </c>
      <c r="B63" t="str">
        <f t="shared" si="1"/>
        <v>GBT001</v>
      </c>
      <c r="C63" s="23" t="s">
        <v>7420</v>
      </c>
      <c r="D63" s="23">
        <v>27</v>
      </c>
      <c r="E63" s="23">
        <v>13</v>
      </c>
      <c r="F63" s="126">
        <v>4</v>
      </c>
      <c r="G63" s="126">
        <v>4</v>
      </c>
      <c r="H63" s="126">
        <v>5</v>
      </c>
      <c r="I63" s="126">
        <v>4</v>
      </c>
      <c r="J63" s="126">
        <v>4</v>
      </c>
      <c r="K63" s="126">
        <v>3</v>
      </c>
      <c r="L63" s="10">
        <v>4</v>
      </c>
      <c r="M63" s="10">
        <v>5</v>
      </c>
      <c r="N63" s="10">
        <v>5</v>
      </c>
      <c r="O63" s="10">
        <v>4</v>
      </c>
      <c r="P63" s="10">
        <v>3</v>
      </c>
      <c r="Q63" s="10">
        <v>3</v>
      </c>
      <c r="R63" s="11">
        <f t="shared" si="49"/>
        <v>4</v>
      </c>
      <c r="S63" s="11">
        <f t="shared" si="48"/>
        <v>4.5</v>
      </c>
      <c r="T63" s="11">
        <f t="shared" si="48"/>
        <v>5</v>
      </c>
      <c r="U63" s="11">
        <f t="shared" si="48"/>
        <v>4</v>
      </c>
      <c r="V63" s="11">
        <f t="shared" si="48"/>
        <v>3.5</v>
      </c>
      <c r="W63" s="11">
        <f t="shared" si="48"/>
        <v>3</v>
      </c>
      <c r="X63"/>
      <c r="AA63" s="146" t="s">
        <v>1675</v>
      </c>
      <c r="AB63" s="146"/>
      <c r="AC63" s="7">
        <f>AVERAGE(AC55:AC58)</f>
        <v>78.759543910895786</v>
      </c>
      <c r="AD63" s="7">
        <f t="shared" ref="AD63:AF63" si="50">AVERAGE(AD55:AD58)</f>
        <v>3.5714285714285712</v>
      </c>
      <c r="AE63" s="7">
        <f t="shared" si="50"/>
        <v>75.188115339467217</v>
      </c>
      <c r="AF63" s="7">
        <f t="shared" si="50"/>
        <v>75.188115339467217</v>
      </c>
      <c r="AG63" s="11"/>
      <c r="AH63" s="11"/>
      <c r="AI63" s="11"/>
      <c r="AJ63" s="11"/>
      <c r="AL63" s="146" t="s">
        <v>1675</v>
      </c>
      <c r="AM63" s="146"/>
      <c r="AN63" s="7">
        <f>AVERAGE(AN55:AN58)</f>
        <v>77.699765512265515</v>
      </c>
      <c r="AO63" s="7">
        <f t="shared" ref="AO63:AQ63" si="51">AVERAGE(AO55:AO58)</f>
        <v>1.7857142857142856</v>
      </c>
      <c r="AP63" s="7">
        <f t="shared" si="51"/>
        <v>75.914051226551223</v>
      </c>
      <c r="AQ63" s="7">
        <f t="shared" si="51"/>
        <v>75.914051226551223</v>
      </c>
      <c r="AW63" s="146" t="s">
        <v>1675</v>
      </c>
      <c r="AX63" s="146"/>
      <c r="AY63" s="7">
        <f>AVERAGE(AY55:AY58)</f>
        <v>59.084353146853147</v>
      </c>
      <c r="AZ63" s="7">
        <f t="shared" ref="AZ63:BB63" si="52">AVERAGE(AZ55:AZ58)</f>
        <v>1.7857142857142856</v>
      </c>
      <c r="BA63" s="7">
        <f t="shared" si="52"/>
        <v>57.298638861138855</v>
      </c>
      <c r="BB63" s="7">
        <f t="shared" si="52"/>
        <v>57.298638861138855</v>
      </c>
    </row>
    <row r="64" spans="1:66" ht="14.6" customHeight="1" x14ac:dyDescent="0.4">
      <c r="A64" t="s">
        <v>7319</v>
      </c>
      <c r="B64" t="str">
        <f t="shared" si="1"/>
        <v>GBT003</v>
      </c>
      <c r="C64" s="23" t="s">
        <v>7421</v>
      </c>
      <c r="D64" s="23">
        <v>27</v>
      </c>
      <c r="E64" s="23">
        <v>14</v>
      </c>
      <c r="F64" s="126">
        <v>3</v>
      </c>
      <c r="G64" s="126">
        <v>4</v>
      </c>
      <c r="H64" s="126">
        <v>4</v>
      </c>
      <c r="I64" s="126">
        <v>5</v>
      </c>
      <c r="J64" s="126">
        <v>4</v>
      </c>
      <c r="K64" s="126">
        <v>4</v>
      </c>
      <c r="L64" s="10">
        <v>4</v>
      </c>
      <c r="M64" s="10">
        <v>5</v>
      </c>
      <c r="N64" s="10">
        <v>5</v>
      </c>
      <c r="O64" s="10">
        <v>5</v>
      </c>
      <c r="P64" s="10">
        <v>3</v>
      </c>
      <c r="Q64" s="10">
        <v>3</v>
      </c>
      <c r="R64" s="11">
        <f t="shared" si="49"/>
        <v>3.5</v>
      </c>
      <c r="S64" s="11">
        <f t="shared" si="48"/>
        <v>4.5</v>
      </c>
      <c r="T64" s="11">
        <f t="shared" si="48"/>
        <v>4.5</v>
      </c>
      <c r="U64" s="11">
        <f t="shared" si="48"/>
        <v>5</v>
      </c>
      <c r="V64" s="11">
        <f t="shared" si="48"/>
        <v>3.5</v>
      </c>
      <c r="W64" s="11">
        <f t="shared" si="48"/>
        <v>3.5</v>
      </c>
      <c r="X64"/>
      <c r="AA64" s="146" t="s">
        <v>1676</v>
      </c>
      <c r="AB64" s="146"/>
      <c r="AC64" s="7">
        <f>AVERAGE(AC59:AC62)</f>
        <v>41.679965802222853</v>
      </c>
      <c r="AD64" s="7">
        <f t="shared" ref="AD64:AF64" si="53">AVERAGE(AD59:AD62)</f>
        <v>16.935483870967744</v>
      </c>
      <c r="AE64" s="7">
        <f t="shared" si="53"/>
        <v>24.744481931255113</v>
      </c>
      <c r="AF64" s="7">
        <f t="shared" si="53"/>
        <v>35.429965802222853</v>
      </c>
      <c r="AG64" s="11"/>
      <c r="AH64" s="11"/>
      <c r="AI64" s="11"/>
      <c r="AJ64" s="11"/>
      <c r="AL64" s="146" t="s">
        <v>1676</v>
      </c>
      <c r="AM64" s="146"/>
      <c r="AN64" s="7">
        <f>AVERAGE(AN59:AN62)</f>
        <v>42.5</v>
      </c>
      <c r="AO64" s="7">
        <f t="shared" ref="AO64:AQ64" si="54">AVERAGE(AO59:AO62)</f>
        <v>10.080645161290324</v>
      </c>
      <c r="AP64" s="7">
        <f t="shared" si="54"/>
        <v>32.41935483870968</v>
      </c>
      <c r="AQ64" s="7">
        <f t="shared" si="54"/>
        <v>39.475806451612904</v>
      </c>
      <c r="AW64" s="146" t="s">
        <v>1676</v>
      </c>
      <c r="AX64" s="146"/>
      <c r="AY64" s="7">
        <f>AVERAGE(AY59:AY62)</f>
        <v>41.48268398268398</v>
      </c>
      <c r="AZ64" s="7">
        <f t="shared" ref="AZ64:BB64" si="55">AVERAGE(AZ59:AZ62)</f>
        <v>6.8548387096774199</v>
      </c>
      <c r="BA64" s="7">
        <f t="shared" si="55"/>
        <v>34.627845273006557</v>
      </c>
      <c r="BB64" s="7">
        <f t="shared" si="55"/>
        <v>38.256877531071076</v>
      </c>
    </row>
    <row r="65" spans="1:62" x14ac:dyDescent="0.4">
      <c r="A65" t="s">
        <v>7319</v>
      </c>
      <c r="B65" t="str">
        <f t="shared" si="1"/>
        <v>GBT091</v>
      </c>
      <c r="C65" s="23" t="s">
        <v>7422</v>
      </c>
      <c r="D65" s="23">
        <v>27</v>
      </c>
      <c r="E65" s="23">
        <v>17</v>
      </c>
      <c r="F65" s="126">
        <v>4</v>
      </c>
      <c r="G65" s="126">
        <v>4</v>
      </c>
      <c r="H65" s="126">
        <v>5</v>
      </c>
      <c r="I65" s="126">
        <v>4</v>
      </c>
      <c r="J65" s="126">
        <v>4</v>
      </c>
      <c r="K65" s="126">
        <v>3</v>
      </c>
      <c r="L65" s="10">
        <v>5</v>
      </c>
      <c r="M65" s="10">
        <v>3</v>
      </c>
      <c r="N65" s="10">
        <v>5</v>
      </c>
      <c r="O65" s="10">
        <v>4</v>
      </c>
      <c r="P65" s="10">
        <v>4</v>
      </c>
      <c r="Q65" s="10">
        <v>4</v>
      </c>
      <c r="R65" s="11">
        <f t="shared" si="49"/>
        <v>4.5</v>
      </c>
      <c r="S65" s="11">
        <f t="shared" si="48"/>
        <v>3.5</v>
      </c>
      <c r="T65" s="11">
        <f t="shared" si="48"/>
        <v>5</v>
      </c>
      <c r="U65" s="11">
        <f t="shared" si="48"/>
        <v>4</v>
      </c>
      <c r="V65" s="11">
        <f t="shared" si="48"/>
        <v>4</v>
      </c>
      <c r="W65" s="11">
        <f t="shared" si="48"/>
        <v>3.5</v>
      </c>
      <c r="X65"/>
      <c r="AA65" s="164" t="s">
        <v>7423</v>
      </c>
      <c r="AB65" s="164"/>
      <c r="AC65" s="164"/>
      <c r="AD65" s="164"/>
      <c r="AE65" s="164"/>
      <c r="AF65" s="164"/>
      <c r="AG65" s="11"/>
      <c r="AH65" s="11"/>
      <c r="AI65" s="11"/>
      <c r="AJ65" s="11"/>
      <c r="AL65" s="164" t="s">
        <v>7423</v>
      </c>
      <c r="AM65" s="164"/>
      <c r="AN65" s="164"/>
      <c r="AO65" s="164"/>
      <c r="AP65" s="164"/>
      <c r="AQ65" s="164"/>
      <c r="AW65" s="164" t="s">
        <v>7423</v>
      </c>
      <c r="AX65" s="164"/>
      <c r="AY65" s="164"/>
      <c r="AZ65" s="164"/>
      <c r="BA65" s="164"/>
      <c r="BB65" s="164"/>
    </row>
    <row r="66" spans="1:62" ht="14.6" customHeight="1" x14ac:dyDescent="0.4">
      <c r="A66" t="s">
        <v>7319</v>
      </c>
      <c r="B66" t="str">
        <f t="shared" si="1"/>
        <v>GBT093</v>
      </c>
      <c r="C66" s="23" t="s">
        <v>7424</v>
      </c>
      <c r="D66" s="23">
        <v>27</v>
      </c>
      <c r="E66" s="23">
        <v>18</v>
      </c>
      <c r="F66" s="126">
        <v>4</v>
      </c>
      <c r="G66" s="126">
        <v>4</v>
      </c>
      <c r="H66" s="126">
        <v>5</v>
      </c>
      <c r="I66" s="126">
        <v>4</v>
      </c>
      <c r="J66" s="126">
        <v>4</v>
      </c>
      <c r="K66" s="126">
        <v>3</v>
      </c>
      <c r="L66" s="10">
        <v>4</v>
      </c>
      <c r="M66" s="10">
        <v>5</v>
      </c>
      <c r="N66" s="10">
        <v>5</v>
      </c>
      <c r="O66" s="10">
        <v>5</v>
      </c>
      <c r="P66" s="10">
        <v>4</v>
      </c>
      <c r="Q66" s="10">
        <v>4</v>
      </c>
      <c r="R66" s="11">
        <f t="shared" si="49"/>
        <v>4</v>
      </c>
      <c r="S66" s="11">
        <f t="shared" si="48"/>
        <v>4.5</v>
      </c>
      <c r="T66" s="11">
        <f t="shared" si="48"/>
        <v>5</v>
      </c>
      <c r="U66" s="11">
        <f t="shared" si="48"/>
        <v>4.5</v>
      </c>
      <c r="V66" s="11">
        <f t="shared" si="48"/>
        <v>4</v>
      </c>
      <c r="W66" s="11">
        <f t="shared" si="48"/>
        <v>3.5</v>
      </c>
      <c r="X66"/>
      <c r="AA66" s="11"/>
    </row>
    <row r="67" spans="1:62" x14ac:dyDescent="0.4">
      <c r="A67" t="s">
        <v>7319</v>
      </c>
      <c r="B67" t="str">
        <f t="shared" si="1"/>
        <v>GPM001</v>
      </c>
      <c r="C67" s="23" t="s">
        <v>7425</v>
      </c>
      <c r="D67" s="23">
        <v>27</v>
      </c>
      <c r="E67" s="23">
        <v>19</v>
      </c>
      <c r="F67" s="126">
        <v>4</v>
      </c>
      <c r="G67" s="126">
        <v>4</v>
      </c>
      <c r="H67" s="126">
        <v>5</v>
      </c>
      <c r="I67" s="126">
        <v>4</v>
      </c>
      <c r="J67" s="126">
        <v>4</v>
      </c>
      <c r="K67" s="126">
        <v>3</v>
      </c>
      <c r="L67" s="10">
        <v>4</v>
      </c>
      <c r="M67" s="10">
        <v>3</v>
      </c>
      <c r="N67" s="10">
        <v>5</v>
      </c>
      <c r="O67" s="10">
        <v>4</v>
      </c>
      <c r="P67" s="10">
        <v>5</v>
      </c>
      <c r="Q67" s="10">
        <v>5</v>
      </c>
      <c r="R67" s="11">
        <f t="shared" si="49"/>
        <v>4</v>
      </c>
      <c r="S67" s="11">
        <f t="shared" si="48"/>
        <v>3.5</v>
      </c>
      <c r="T67" s="11">
        <f t="shared" si="48"/>
        <v>5</v>
      </c>
      <c r="U67" s="11">
        <f t="shared" si="48"/>
        <v>4</v>
      </c>
      <c r="V67" s="11">
        <f t="shared" si="48"/>
        <v>4.5</v>
      </c>
      <c r="W67" s="11">
        <f t="shared" si="48"/>
        <v>4</v>
      </c>
      <c r="X67"/>
      <c r="AA67" s="11"/>
      <c r="BD67" t="s">
        <v>4737</v>
      </c>
      <c r="BE67" t="s">
        <v>1690</v>
      </c>
      <c r="BF67" t="s">
        <v>7426</v>
      </c>
      <c r="BG67" t="s">
        <v>7427</v>
      </c>
      <c r="BH67" t="s">
        <v>7428</v>
      </c>
      <c r="BI67" t="s">
        <v>7429</v>
      </c>
      <c r="BJ67" t="s">
        <v>7430</v>
      </c>
    </row>
    <row r="68" spans="1:62" x14ac:dyDescent="0.4">
      <c r="A68" s="90" t="s">
        <v>7319</v>
      </c>
      <c r="B68" s="90" t="str">
        <f t="shared" ref="B68:B131" si="56">LEFT(C68,6)</f>
        <v>CLD001</v>
      </c>
      <c r="C68" s="137" t="s">
        <v>7431</v>
      </c>
      <c r="D68" s="137">
        <v>30</v>
      </c>
      <c r="E68" s="137">
        <v>1</v>
      </c>
      <c r="F68" s="126">
        <v>3</v>
      </c>
      <c r="G68" s="126">
        <v>4</v>
      </c>
      <c r="H68" s="126">
        <v>4</v>
      </c>
      <c r="I68" s="126">
        <v>3</v>
      </c>
      <c r="J68" s="126">
        <v>2</v>
      </c>
      <c r="K68" s="126">
        <v>2</v>
      </c>
      <c r="L68" s="10">
        <v>5</v>
      </c>
      <c r="M68" s="10">
        <v>5</v>
      </c>
      <c r="N68" s="10">
        <v>5</v>
      </c>
      <c r="O68" s="10">
        <v>5</v>
      </c>
      <c r="P68" s="10">
        <v>3</v>
      </c>
      <c r="Q68" s="10">
        <v>3</v>
      </c>
      <c r="R68" s="11">
        <f t="shared" si="49"/>
        <v>4</v>
      </c>
      <c r="S68" s="11">
        <f t="shared" si="48"/>
        <v>4.5</v>
      </c>
      <c r="T68" s="11">
        <f t="shared" si="48"/>
        <v>4.5</v>
      </c>
      <c r="U68" s="11">
        <f t="shared" si="48"/>
        <v>4</v>
      </c>
      <c r="V68" s="11">
        <f t="shared" si="48"/>
        <v>2.5</v>
      </c>
      <c r="W68" s="11">
        <f t="shared" si="48"/>
        <v>2.5</v>
      </c>
      <c r="X68"/>
      <c r="AA68" s="11"/>
      <c r="BD68" s="180" t="s">
        <v>7432</v>
      </c>
      <c r="BE68" s="7" t="s">
        <v>1672</v>
      </c>
      <c r="BF68">
        <v>75.995670995670991</v>
      </c>
    </row>
    <row r="69" spans="1:62" x14ac:dyDescent="0.4">
      <c r="A69" t="s">
        <v>7319</v>
      </c>
      <c r="B69" t="str">
        <f t="shared" si="56"/>
        <v>CLD003</v>
      </c>
      <c r="C69" s="23" t="s">
        <v>7433</v>
      </c>
      <c r="D69" s="23">
        <v>30</v>
      </c>
      <c r="E69" s="23">
        <v>2</v>
      </c>
      <c r="F69" s="126">
        <v>2</v>
      </c>
      <c r="G69" s="126">
        <v>2</v>
      </c>
      <c r="H69" s="126">
        <v>3</v>
      </c>
      <c r="I69" s="126">
        <v>4</v>
      </c>
      <c r="J69" s="126">
        <v>4</v>
      </c>
      <c r="K69" s="126">
        <v>3</v>
      </c>
      <c r="L69" s="10">
        <v>5</v>
      </c>
      <c r="M69" s="10">
        <v>5</v>
      </c>
      <c r="N69" s="10">
        <v>5</v>
      </c>
      <c r="O69" s="10">
        <v>5</v>
      </c>
      <c r="P69" s="10">
        <v>3</v>
      </c>
      <c r="Q69" s="10">
        <v>3</v>
      </c>
      <c r="R69" s="11">
        <f t="shared" si="49"/>
        <v>3.5</v>
      </c>
      <c r="S69" s="11">
        <f t="shared" si="48"/>
        <v>3.5</v>
      </c>
      <c r="T69" s="11">
        <f t="shared" si="48"/>
        <v>4</v>
      </c>
      <c r="U69" s="11">
        <f t="shared" si="48"/>
        <v>4.5</v>
      </c>
      <c r="V69" s="11">
        <f t="shared" si="48"/>
        <v>3.5</v>
      </c>
      <c r="W69" s="11">
        <f t="shared" si="48"/>
        <v>3</v>
      </c>
      <c r="X69"/>
      <c r="BD69" s="180"/>
      <c r="BE69" s="7" t="s">
        <v>1667</v>
      </c>
      <c r="BF69">
        <v>75.228143504005573</v>
      </c>
    </row>
    <row r="70" spans="1:62" x14ac:dyDescent="0.4">
      <c r="A70" t="s">
        <v>7319</v>
      </c>
      <c r="B70" t="str">
        <f t="shared" si="56"/>
        <v>CLD091</v>
      </c>
      <c r="C70" s="23" t="s">
        <v>7434</v>
      </c>
      <c r="D70" s="23">
        <v>30</v>
      </c>
      <c r="E70" s="23">
        <v>3</v>
      </c>
      <c r="F70" s="126">
        <v>4</v>
      </c>
      <c r="G70" s="126">
        <v>4</v>
      </c>
      <c r="H70" s="126">
        <v>5</v>
      </c>
      <c r="I70" s="126">
        <v>4</v>
      </c>
      <c r="J70" s="126">
        <v>2</v>
      </c>
      <c r="K70" s="126">
        <v>1</v>
      </c>
      <c r="L70" s="10">
        <v>5</v>
      </c>
      <c r="M70" s="10">
        <v>5</v>
      </c>
      <c r="N70" s="10">
        <v>5</v>
      </c>
      <c r="O70" s="10">
        <v>5</v>
      </c>
      <c r="P70" s="10">
        <v>3</v>
      </c>
      <c r="Q70" s="10">
        <v>3</v>
      </c>
      <c r="R70" s="11">
        <f t="shared" si="49"/>
        <v>4.5</v>
      </c>
      <c r="S70" s="11">
        <f t="shared" si="48"/>
        <v>4.5</v>
      </c>
      <c r="T70" s="11">
        <f t="shared" si="48"/>
        <v>5</v>
      </c>
      <c r="U70" s="11">
        <f t="shared" si="48"/>
        <v>4.5</v>
      </c>
      <c r="V70" s="11">
        <f t="shared" si="48"/>
        <v>2.5</v>
      </c>
      <c r="W70" s="11">
        <f t="shared" si="48"/>
        <v>2</v>
      </c>
      <c r="X70"/>
      <c r="BD70" s="180"/>
      <c r="BE70" s="7" t="s">
        <v>1670</v>
      </c>
      <c r="BF70">
        <v>72.081857536402993</v>
      </c>
    </row>
    <row r="71" spans="1:62" x14ac:dyDescent="0.4">
      <c r="A71" t="s">
        <v>7319</v>
      </c>
      <c r="B71" t="str">
        <f t="shared" si="56"/>
        <v>CLD093</v>
      </c>
      <c r="C71" s="23" t="s">
        <v>7435</v>
      </c>
      <c r="D71" s="23">
        <v>30</v>
      </c>
      <c r="E71" s="23">
        <v>4</v>
      </c>
      <c r="F71" s="126">
        <v>5</v>
      </c>
      <c r="G71" s="126">
        <v>5</v>
      </c>
      <c r="H71" s="126">
        <v>5</v>
      </c>
      <c r="I71" s="126">
        <v>4</v>
      </c>
      <c r="J71" s="126">
        <v>3</v>
      </c>
      <c r="K71" s="126">
        <v>3</v>
      </c>
      <c r="L71" s="10">
        <v>5</v>
      </c>
      <c r="M71" s="10">
        <v>4</v>
      </c>
      <c r="N71" s="10">
        <v>5</v>
      </c>
      <c r="O71" s="10">
        <v>4</v>
      </c>
      <c r="P71" s="10">
        <v>3</v>
      </c>
      <c r="Q71" s="10">
        <v>3</v>
      </c>
      <c r="R71" s="11">
        <f t="shared" si="49"/>
        <v>5</v>
      </c>
      <c r="S71" s="11">
        <f t="shared" si="48"/>
        <v>4.5</v>
      </c>
      <c r="T71" s="11">
        <f t="shared" si="48"/>
        <v>5</v>
      </c>
      <c r="U71" s="11">
        <f t="shared" si="48"/>
        <v>4</v>
      </c>
      <c r="V71" s="11">
        <f t="shared" si="48"/>
        <v>3</v>
      </c>
      <c r="W71" s="11">
        <f t="shared" si="48"/>
        <v>3</v>
      </c>
      <c r="X71"/>
      <c r="BD71" s="180"/>
      <c r="BE71" s="7" t="s">
        <v>1671</v>
      </c>
      <c r="BF71">
        <v>77.446789321789325</v>
      </c>
    </row>
    <row r="72" spans="1:62" x14ac:dyDescent="0.4">
      <c r="A72" t="s">
        <v>7319</v>
      </c>
      <c r="B72" t="str">
        <f t="shared" si="56"/>
        <v>DPM001</v>
      </c>
      <c r="C72" s="23" t="s">
        <v>7436</v>
      </c>
      <c r="D72" s="23">
        <v>30</v>
      </c>
      <c r="E72" s="23">
        <v>5</v>
      </c>
      <c r="F72" s="126">
        <v>4</v>
      </c>
      <c r="G72" s="126">
        <v>4</v>
      </c>
      <c r="H72" s="126">
        <v>5</v>
      </c>
      <c r="I72" s="126">
        <v>4</v>
      </c>
      <c r="J72" s="126">
        <v>3</v>
      </c>
      <c r="K72" s="126">
        <v>3</v>
      </c>
      <c r="L72" s="10">
        <v>5</v>
      </c>
      <c r="M72" s="10">
        <v>4</v>
      </c>
      <c r="N72" s="10">
        <v>5</v>
      </c>
      <c r="O72" s="10">
        <v>4</v>
      </c>
      <c r="P72" s="10">
        <v>4</v>
      </c>
      <c r="Q72" s="10">
        <v>4</v>
      </c>
      <c r="R72" s="11">
        <f t="shared" si="49"/>
        <v>4.5</v>
      </c>
      <c r="S72" s="11">
        <f t="shared" si="48"/>
        <v>4</v>
      </c>
      <c r="T72" s="11">
        <f t="shared" si="48"/>
        <v>5</v>
      </c>
      <c r="U72" s="11">
        <f t="shared" si="48"/>
        <v>4</v>
      </c>
      <c r="V72" s="11">
        <f t="shared" si="48"/>
        <v>3.5</v>
      </c>
      <c r="W72" s="11">
        <f t="shared" si="48"/>
        <v>3.5</v>
      </c>
      <c r="X72"/>
      <c r="BD72" s="180"/>
      <c r="BE72" s="7" t="s">
        <v>7413</v>
      </c>
      <c r="BG72">
        <v>77.734487734487729</v>
      </c>
    </row>
    <row r="73" spans="1:62" x14ac:dyDescent="0.4">
      <c r="A73" t="s">
        <v>7319</v>
      </c>
      <c r="B73" t="str">
        <f t="shared" si="56"/>
        <v>DPM003</v>
      </c>
      <c r="C73" s="23" t="s">
        <v>7437</v>
      </c>
      <c r="D73" s="23">
        <v>30</v>
      </c>
      <c r="E73" s="23">
        <v>6</v>
      </c>
      <c r="F73" s="126">
        <v>4</v>
      </c>
      <c r="G73" s="126">
        <v>4</v>
      </c>
      <c r="H73" s="126">
        <v>5</v>
      </c>
      <c r="I73" s="126">
        <v>4</v>
      </c>
      <c r="J73" s="126">
        <v>2</v>
      </c>
      <c r="K73" s="126">
        <v>2</v>
      </c>
      <c r="L73" s="10">
        <v>4</v>
      </c>
      <c r="M73" s="10">
        <v>4</v>
      </c>
      <c r="N73" s="10">
        <v>5</v>
      </c>
      <c r="O73" s="10">
        <v>5</v>
      </c>
      <c r="P73" s="10">
        <v>4</v>
      </c>
      <c r="Q73" s="10">
        <v>4</v>
      </c>
      <c r="R73" s="11">
        <f t="shared" si="49"/>
        <v>4</v>
      </c>
      <c r="S73" s="11">
        <f t="shared" si="48"/>
        <v>4</v>
      </c>
      <c r="T73" s="11">
        <f t="shared" si="48"/>
        <v>5</v>
      </c>
      <c r="U73" s="11">
        <f t="shared" si="48"/>
        <v>4.5</v>
      </c>
      <c r="V73" s="11">
        <f t="shared" si="48"/>
        <v>3</v>
      </c>
      <c r="W73" s="11">
        <f t="shared" si="48"/>
        <v>3</v>
      </c>
      <c r="X73"/>
      <c r="BD73" s="180"/>
      <c r="BE73" s="7" t="s">
        <v>1669</v>
      </c>
      <c r="BG73">
        <v>78.071789321789325</v>
      </c>
    </row>
    <row r="74" spans="1:62" x14ac:dyDescent="0.4">
      <c r="A74" t="s">
        <v>7319</v>
      </c>
      <c r="B74" t="str">
        <f t="shared" si="56"/>
        <v>DPM091</v>
      </c>
      <c r="C74" s="23" t="s">
        <v>7438</v>
      </c>
      <c r="D74" s="23">
        <v>30</v>
      </c>
      <c r="E74" s="23">
        <v>7</v>
      </c>
      <c r="F74" s="126">
        <v>4</v>
      </c>
      <c r="G74" s="126">
        <v>3</v>
      </c>
      <c r="H74" s="126">
        <v>5</v>
      </c>
      <c r="I74" s="126">
        <v>4</v>
      </c>
      <c r="J74" s="126">
        <v>3</v>
      </c>
      <c r="K74" s="126">
        <v>3</v>
      </c>
      <c r="L74" s="10">
        <v>4</v>
      </c>
      <c r="M74" s="10">
        <v>4</v>
      </c>
      <c r="N74" s="10">
        <v>4</v>
      </c>
      <c r="O74" s="10">
        <v>4</v>
      </c>
      <c r="P74" s="10">
        <v>4</v>
      </c>
      <c r="Q74" s="10">
        <v>4</v>
      </c>
      <c r="R74" s="11">
        <f t="shared" si="49"/>
        <v>4</v>
      </c>
      <c r="S74" s="11">
        <f t="shared" si="48"/>
        <v>3.5</v>
      </c>
      <c r="T74" s="11">
        <f t="shared" si="48"/>
        <v>4.5</v>
      </c>
      <c r="U74" s="11">
        <f t="shared" si="48"/>
        <v>4</v>
      </c>
      <c r="V74" s="11">
        <f t="shared" si="48"/>
        <v>3.5</v>
      </c>
      <c r="W74" s="11">
        <f t="shared" si="48"/>
        <v>3.5</v>
      </c>
      <c r="X74"/>
      <c r="BD74" s="180"/>
      <c r="BE74" s="7" t="s">
        <v>1673</v>
      </c>
      <c r="BG74">
        <v>72.943722943722932</v>
      </c>
    </row>
    <row r="75" spans="1:62" x14ac:dyDescent="0.4">
      <c r="A75" t="s">
        <v>7319</v>
      </c>
      <c r="B75" t="str">
        <f t="shared" si="56"/>
        <v>DPS001</v>
      </c>
      <c r="C75" s="23" t="s">
        <v>7439</v>
      </c>
      <c r="D75" s="23">
        <v>30</v>
      </c>
      <c r="E75" s="23">
        <v>8</v>
      </c>
      <c r="F75" s="126">
        <v>3</v>
      </c>
      <c r="G75" s="126">
        <v>3</v>
      </c>
      <c r="H75" s="126">
        <v>4</v>
      </c>
      <c r="I75" s="126">
        <v>3</v>
      </c>
      <c r="J75" s="126">
        <v>1</v>
      </c>
      <c r="K75" s="126">
        <v>1</v>
      </c>
      <c r="L75" s="10">
        <v>4</v>
      </c>
      <c r="M75" s="10">
        <v>4</v>
      </c>
      <c r="N75" s="10">
        <v>3</v>
      </c>
      <c r="O75" s="10">
        <v>2</v>
      </c>
      <c r="P75" s="10">
        <v>1</v>
      </c>
      <c r="Q75" s="10">
        <v>1</v>
      </c>
      <c r="R75" s="11">
        <f t="shared" si="49"/>
        <v>3.5</v>
      </c>
      <c r="S75" s="11">
        <f t="shared" si="48"/>
        <v>3.5</v>
      </c>
      <c r="T75" s="11">
        <f t="shared" si="48"/>
        <v>3.5</v>
      </c>
      <c r="U75" s="11">
        <f t="shared" si="48"/>
        <v>2.5</v>
      </c>
      <c r="V75" s="11">
        <f t="shared" si="48"/>
        <v>1</v>
      </c>
      <c r="W75" s="11">
        <f t="shared" si="48"/>
        <v>1</v>
      </c>
      <c r="X75"/>
      <c r="BD75" s="180"/>
      <c r="BE75" s="7" t="s">
        <v>7415</v>
      </c>
      <c r="BG75">
        <v>74.906204906204906</v>
      </c>
    </row>
    <row r="76" spans="1:62" x14ac:dyDescent="0.4">
      <c r="A76" t="s">
        <v>7319</v>
      </c>
      <c r="B76" t="str">
        <f t="shared" si="56"/>
        <v>DPS003</v>
      </c>
      <c r="C76" s="23" t="s">
        <v>7440</v>
      </c>
      <c r="D76" s="23">
        <v>30</v>
      </c>
      <c r="E76" s="23">
        <v>9</v>
      </c>
      <c r="F76" s="126">
        <v>4</v>
      </c>
      <c r="G76" s="126">
        <v>4</v>
      </c>
      <c r="H76" s="126">
        <v>5</v>
      </c>
      <c r="I76" s="126">
        <v>4</v>
      </c>
      <c r="J76" s="126">
        <v>2</v>
      </c>
      <c r="K76" s="126">
        <v>2</v>
      </c>
      <c r="L76" s="10">
        <v>4</v>
      </c>
      <c r="M76" s="10">
        <v>5</v>
      </c>
      <c r="N76" s="10">
        <v>4</v>
      </c>
      <c r="O76" s="10">
        <v>2</v>
      </c>
      <c r="P76" s="10">
        <v>2</v>
      </c>
      <c r="Q76" s="10">
        <v>1</v>
      </c>
      <c r="R76" s="11">
        <f t="shared" si="49"/>
        <v>4</v>
      </c>
      <c r="S76" s="11">
        <f t="shared" si="48"/>
        <v>4.5</v>
      </c>
      <c r="T76" s="11">
        <f t="shared" si="48"/>
        <v>4.5</v>
      </c>
      <c r="U76" s="11">
        <f t="shared" si="48"/>
        <v>3</v>
      </c>
      <c r="V76" s="11">
        <f t="shared" si="48"/>
        <v>2</v>
      </c>
      <c r="W76" s="11">
        <f t="shared" si="48"/>
        <v>1.5</v>
      </c>
      <c r="X76"/>
      <c r="BD76" s="180"/>
      <c r="BE76" s="7" t="s">
        <v>1672</v>
      </c>
      <c r="BH76">
        <v>78.753607503607512</v>
      </c>
    </row>
    <row r="77" spans="1:62" x14ac:dyDescent="0.4">
      <c r="A77" t="s">
        <v>7319</v>
      </c>
      <c r="B77" t="str">
        <f t="shared" si="56"/>
        <v>DPS091</v>
      </c>
      <c r="C77" s="23" t="s">
        <v>7441</v>
      </c>
      <c r="D77" s="23">
        <v>30</v>
      </c>
      <c r="E77" s="23">
        <v>10</v>
      </c>
      <c r="F77" s="126">
        <v>3</v>
      </c>
      <c r="G77" s="126">
        <v>3</v>
      </c>
      <c r="H77" s="126">
        <v>4</v>
      </c>
      <c r="I77" s="126">
        <v>3</v>
      </c>
      <c r="J77" s="126">
        <v>1</v>
      </c>
      <c r="K77" s="126">
        <v>1</v>
      </c>
      <c r="L77" s="10">
        <v>5</v>
      </c>
      <c r="M77" s="10">
        <v>4</v>
      </c>
      <c r="N77" s="10">
        <v>4</v>
      </c>
      <c r="O77" s="10">
        <v>2</v>
      </c>
      <c r="P77" s="10">
        <v>1</v>
      </c>
      <c r="Q77" s="10">
        <v>1</v>
      </c>
      <c r="R77" s="11">
        <f t="shared" si="49"/>
        <v>4</v>
      </c>
      <c r="S77" s="11">
        <f t="shared" si="48"/>
        <v>3.5</v>
      </c>
      <c r="T77" s="11">
        <f t="shared" si="48"/>
        <v>4</v>
      </c>
      <c r="U77" s="11">
        <f t="shared" si="48"/>
        <v>2.5</v>
      </c>
      <c r="V77" s="11">
        <f t="shared" si="48"/>
        <v>1</v>
      </c>
      <c r="W77" s="11">
        <f t="shared" si="48"/>
        <v>1</v>
      </c>
      <c r="X77"/>
      <c r="BD77" s="180"/>
      <c r="BE77" s="7" t="s">
        <v>1667</v>
      </c>
      <c r="BH77">
        <v>78.619158619158611</v>
      </c>
    </row>
    <row r="78" spans="1:62" x14ac:dyDescent="0.4">
      <c r="A78" t="s">
        <v>7319</v>
      </c>
      <c r="B78" t="str">
        <f t="shared" si="56"/>
        <v>DPS093</v>
      </c>
      <c r="C78" s="23" t="s">
        <v>7442</v>
      </c>
      <c r="D78" s="23">
        <v>30</v>
      </c>
      <c r="E78" s="23">
        <v>11</v>
      </c>
      <c r="F78" s="126">
        <v>3</v>
      </c>
      <c r="G78" s="126">
        <v>3</v>
      </c>
      <c r="H78" s="126">
        <v>4</v>
      </c>
      <c r="I78" s="126">
        <v>3</v>
      </c>
      <c r="J78" s="126">
        <v>2</v>
      </c>
      <c r="K78" s="126">
        <v>2</v>
      </c>
      <c r="L78" s="10">
        <v>5</v>
      </c>
      <c r="M78" s="10">
        <v>4</v>
      </c>
      <c r="N78" s="10">
        <v>4</v>
      </c>
      <c r="O78" s="10">
        <v>2</v>
      </c>
      <c r="P78" s="10">
        <v>1</v>
      </c>
      <c r="Q78" s="10">
        <v>1</v>
      </c>
      <c r="R78" s="11">
        <f t="shared" si="49"/>
        <v>4</v>
      </c>
      <c r="S78" s="11">
        <f t="shared" si="48"/>
        <v>3.5</v>
      </c>
      <c r="T78" s="11">
        <f t="shared" si="48"/>
        <v>4</v>
      </c>
      <c r="U78" s="11">
        <f t="shared" si="48"/>
        <v>2.5</v>
      </c>
      <c r="V78" s="11">
        <f t="shared" si="48"/>
        <v>1.5</v>
      </c>
      <c r="W78" s="11">
        <f t="shared" si="48"/>
        <v>1.5</v>
      </c>
      <c r="X78"/>
      <c r="BD78" s="180"/>
      <c r="BE78" s="7" t="s">
        <v>1670</v>
      </c>
      <c r="BH78">
        <v>71.821789321789325</v>
      </c>
    </row>
    <row r="79" spans="1:62" x14ac:dyDescent="0.4">
      <c r="A79" t="s">
        <v>7319</v>
      </c>
      <c r="B79" t="str">
        <f t="shared" si="56"/>
        <v>GBN003</v>
      </c>
      <c r="C79" s="23" t="s">
        <v>7443</v>
      </c>
      <c r="D79" s="23">
        <v>30</v>
      </c>
      <c r="E79" s="23">
        <v>12</v>
      </c>
      <c r="F79" s="126">
        <v>5</v>
      </c>
      <c r="G79" s="126">
        <v>3</v>
      </c>
      <c r="H79" s="126">
        <v>5</v>
      </c>
      <c r="I79" s="126">
        <v>4</v>
      </c>
      <c r="J79" s="126">
        <v>4</v>
      </c>
      <c r="K79" s="126">
        <v>4</v>
      </c>
      <c r="L79" s="10">
        <v>4</v>
      </c>
      <c r="M79" s="10">
        <v>4</v>
      </c>
      <c r="N79" s="10">
        <v>5</v>
      </c>
      <c r="O79" s="10">
        <v>4</v>
      </c>
      <c r="P79" s="10">
        <v>4</v>
      </c>
      <c r="Q79" s="10">
        <v>5</v>
      </c>
      <c r="R79" s="11">
        <f t="shared" si="49"/>
        <v>4.5</v>
      </c>
      <c r="S79" s="11">
        <f t="shared" si="48"/>
        <v>3.5</v>
      </c>
      <c r="T79" s="11">
        <f t="shared" si="48"/>
        <v>5</v>
      </c>
      <c r="U79" s="11">
        <f t="shared" si="48"/>
        <v>4</v>
      </c>
      <c r="V79" s="11">
        <f t="shared" si="48"/>
        <v>4</v>
      </c>
      <c r="W79" s="11">
        <f t="shared" si="48"/>
        <v>4.5</v>
      </c>
      <c r="X79"/>
      <c r="BD79" s="180"/>
      <c r="BE79" s="7" t="s">
        <v>1671</v>
      </c>
      <c r="BH79">
        <v>0</v>
      </c>
    </row>
    <row r="80" spans="1:62" x14ac:dyDescent="0.4">
      <c r="A80" t="s">
        <v>7319</v>
      </c>
      <c r="B80" t="str">
        <f t="shared" si="56"/>
        <v>GBT091</v>
      </c>
      <c r="C80" s="23" t="s">
        <v>7444</v>
      </c>
      <c r="D80" s="23">
        <v>30</v>
      </c>
      <c r="E80" s="23">
        <v>14</v>
      </c>
      <c r="F80" s="126">
        <v>3</v>
      </c>
      <c r="G80" s="126">
        <v>3</v>
      </c>
      <c r="H80" s="126">
        <v>4</v>
      </c>
      <c r="I80" s="126">
        <v>3</v>
      </c>
      <c r="J80" s="126">
        <v>2</v>
      </c>
      <c r="K80" s="126">
        <v>2</v>
      </c>
      <c r="L80" s="10">
        <v>5</v>
      </c>
      <c r="M80" s="10">
        <v>5</v>
      </c>
      <c r="N80" s="10">
        <v>5</v>
      </c>
      <c r="O80" s="10">
        <v>5</v>
      </c>
      <c r="P80" s="10">
        <v>3</v>
      </c>
      <c r="Q80" s="10">
        <v>3</v>
      </c>
      <c r="R80" s="11">
        <f t="shared" si="49"/>
        <v>4</v>
      </c>
      <c r="S80" s="11">
        <f t="shared" si="48"/>
        <v>4</v>
      </c>
      <c r="T80" s="11">
        <f t="shared" si="48"/>
        <v>4.5</v>
      </c>
      <c r="U80" s="11">
        <f t="shared" si="48"/>
        <v>4</v>
      </c>
      <c r="V80" s="11">
        <f t="shared" si="48"/>
        <v>2.5</v>
      </c>
      <c r="W80" s="11">
        <f t="shared" si="48"/>
        <v>2.5</v>
      </c>
      <c r="X80"/>
      <c r="BD80" s="180" t="s">
        <v>1676</v>
      </c>
      <c r="BE80" s="7" t="s">
        <v>7413</v>
      </c>
      <c r="BI80">
        <v>0</v>
      </c>
    </row>
    <row r="81" spans="1:63" x14ac:dyDescent="0.4">
      <c r="A81" t="s">
        <v>7319</v>
      </c>
      <c r="B81" t="str">
        <f t="shared" si="56"/>
        <v>GBT093</v>
      </c>
      <c r="C81" s="23" t="s">
        <v>7445</v>
      </c>
      <c r="D81" s="23">
        <v>30</v>
      </c>
      <c r="E81" s="23">
        <v>15</v>
      </c>
      <c r="F81" s="126">
        <v>4</v>
      </c>
      <c r="G81" s="126">
        <v>4</v>
      </c>
      <c r="H81" s="126">
        <v>5</v>
      </c>
      <c r="I81" s="126">
        <v>4</v>
      </c>
      <c r="J81" s="126">
        <v>3</v>
      </c>
      <c r="K81" s="126">
        <v>3</v>
      </c>
      <c r="L81" s="10">
        <v>4</v>
      </c>
      <c r="M81" s="10">
        <v>5</v>
      </c>
      <c r="N81" s="10">
        <v>5</v>
      </c>
      <c r="O81" s="10">
        <v>4</v>
      </c>
      <c r="P81" s="10">
        <v>3</v>
      </c>
      <c r="Q81" s="10">
        <v>3</v>
      </c>
      <c r="R81" s="11">
        <f t="shared" si="49"/>
        <v>4</v>
      </c>
      <c r="S81" s="11">
        <f t="shared" si="48"/>
        <v>4.5</v>
      </c>
      <c r="T81" s="11">
        <f t="shared" si="48"/>
        <v>5</v>
      </c>
      <c r="U81" s="11">
        <f t="shared" si="48"/>
        <v>4</v>
      </c>
      <c r="V81" s="11">
        <f t="shared" si="48"/>
        <v>3</v>
      </c>
      <c r="W81" s="11">
        <f t="shared" si="48"/>
        <v>3</v>
      </c>
      <c r="X81"/>
      <c r="BD81" s="180"/>
      <c r="BE81" s="7" t="s">
        <v>1669</v>
      </c>
      <c r="BI81">
        <v>63.392428685683811</v>
      </c>
    </row>
    <row r="82" spans="1:63" x14ac:dyDescent="0.4">
      <c r="A82" t="s">
        <v>7319</v>
      </c>
      <c r="B82" t="str">
        <f t="shared" si="56"/>
        <v>GPM001</v>
      </c>
      <c r="C82" s="23" t="s">
        <v>7446</v>
      </c>
      <c r="D82" s="23">
        <v>30</v>
      </c>
      <c r="E82" s="23">
        <v>16</v>
      </c>
      <c r="F82" s="126">
        <v>4</v>
      </c>
      <c r="G82" s="126">
        <v>3</v>
      </c>
      <c r="H82" s="126">
        <v>4</v>
      </c>
      <c r="I82" s="126">
        <v>4</v>
      </c>
      <c r="J82" s="126">
        <v>3</v>
      </c>
      <c r="K82" s="126">
        <v>3</v>
      </c>
      <c r="L82" s="10">
        <v>5</v>
      </c>
      <c r="M82" s="10">
        <v>5</v>
      </c>
      <c r="N82" s="10">
        <v>5</v>
      </c>
      <c r="O82" s="10">
        <v>5</v>
      </c>
      <c r="P82" s="10">
        <v>5</v>
      </c>
      <c r="Q82" s="10">
        <v>4</v>
      </c>
      <c r="R82" s="11">
        <f t="shared" si="49"/>
        <v>4.5</v>
      </c>
      <c r="S82" s="11">
        <f t="shared" si="48"/>
        <v>4</v>
      </c>
      <c r="T82" s="11">
        <f t="shared" si="48"/>
        <v>4.5</v>
      </c>
      <c r="U82" s="11">
        <f t="shared" si="48"/>
        <v>4.5</v>
      </c>
      <c r="V82" s="11">
        <f t="shared" si="48"/>
        <v>4</v>
      </c>
      <c r="W82" s="11">
        <f t="shared" si="48"/>
        <v>3.5</v>
      </c>
      <c r="X82"/>
      <c r="BD82" s="180"/>
      <c r="BE82" s="7" t="s">
        <v>1673</v>
      </c>
      <c r="BI82">
        <v>78.3274345232076</v>
      </c>
    </row>
    <row r="83" spans="1:63" x14ac:dyDescent="0.4">
      <c r="A83" t="s">
        <v>7319</v>
      </c>
      <c r="B83" t="str">
        <f t="shared" si="56"/>
        <v>GPM003</v>
      </c>
      <c r="C83" s="23" t="s">
        <v>7447</v>
      </c>
      <c r="D83" s="23">
        <v>30</v>
      </c>
      <c r="E83" s="23">
        <v>17</v>
      </c>
      <c r="F83" s="126">
        <v>4</v>
      </c>
      <c r="G83" s="126">
        <v>3</v>
      </c>
      <c r="H83" s="126">
        <v>5</v>
      </c>
      <c r="I83" s="126">
        <v>4</v>
      </c>
      <c r="J83" s="126">
        <v>3</v>
      </c>
      <c r="K83" s="126">
        <v>3</v>
      </c>
      <c r="L83" s="10">
        <v>5</v>
      </c>
      <c r="M83" s="10">
        <v>5</v>
      </c>
      <c r="N83" s="10">
        <v>5</v>
      </c>
      <c r="O83" s="10">
        <v>5</v>
      </c>
      <c r="P83" s="10">
        <v>4</v>
      </c>
      <c r="Q83" s="10">
        <v>4</v>
      </c>
      <c r="R83" s="11">
        <f t="shared" si="49"/>
        <v>4.5</v>
      </c>
      <c r="S83" s="11">
        <f t="shared" si="48"/>
        <v>4</v>
      </c>
      <c r="T83" s="11">
        <f t="shared" si="48"/>
        <v>5</v>
      </c>
      <c r="U83" s="11">
        <f t="shared" si="48"/>
        <v>4.5</v>
      </c>
      <c r="V83" s="11">
        <f t="shared" si="48"/>
        <v>3.5</v>
      </c>
      <c r="W83" s="11">
        <f t="shared" si="48"/>
        <v>3.5</v>
      </c>
      <c r="X83"/>
      <c r="BD83" s="180"/>
      <c r="BE83" s="7" t="s">
        <v>7415</v>
      </c>
      <c r="BI83">
        <v>0</v>
      </c>
    </row>
    <row r="84" spans="1:63" x14ac:dyDescent="0.4">
      <c r="A84" t="s">
        <v>7319</v>
      </c>
      <c r="B84" t="str">
        <f t="shared" si="56"/>
        <v>GPM091</v>
      </c>
      <c r="C84" s="23" t="s">
        <v>7448</v>
      </c>
      <c r="D84" s="23">
        <v>30</v>
      </c>
      <c r="E84" s="23">
        <v>18</v>
      </c>
      <c r="F84" s="126">
        <v>4</v>
      </c>
      <c r="G84" s="126">
        <v>4</v>
      </c>
      <c r="H84" s="126">
        <v>5</v>
      </c>
      <c r="I84" s="126">
        <v>5</v>
      </c>
      <c r="J84" s="126">
        <v>3</v>
      </c>
      <c r="K84" s="126">
        <v>2</v>
      </c>
      <c r="L84" s="10">
        <v>4</v>
      </c>
      <c r="M84" s="10">
        <v>4</v>
      </c>
      <c r="N84" s="10">
        <v>5</v>
      </c>
      <c r="O84" s="10">
        <v>4</v>
      </c>
      <c r="P84" s="10">
        <v>4</v>
      </c>
      <c r="Q84" s="10">
        <v>3</v>
      </c>
      <c r="R84" s="11">
        <f t="shared" si="49"/>
        <v>4</v>
      </c>
      <c r="S84" s="11">
        <f t="shared" si="48"/>
        <v>4</v>
      </c>
      <c r="T84" s="11">
        <f t="shared" si="48"/>
        <v>5</v>
      </c>
      <c r="U84" s="11">
        <f t="shared" si="48"/>
        <v>4.5</v>
      </c>
      <c r="V84" s="11">
        <f t="shared" si="48"/>
        <v>3.5</v>
      </c>
      <c r="W84" s="11">
        <f t="shared" si="48"/>
        <v>2.5</v>
      </c>
      <c r="X84"/>
      <c r="BD84" s="180"/>
      <c r="BE84" s="7" t="s">
        <v>1672</v>
      </c>
      <c r="BJ84">
        <v>0</v>
      </c>
    </row>
    <row r="85" spans="1:63" x14ac:dyDescent="0.4">
      <c r="A85" t="s">
        <v>7319</v>
      </c>
      <c r="B85" t="str">
        <f t="shared" si="56"/>
        <v>GPM093</v>
      </c>
      <c r="C85" s="23" t="s">
        <v>7449</v>
      </c>
      <c r="D85" s="23">
        <v>30</v>
      </c>
      <c r="E85" s="23">
        <v>19</v>
      </c>
      <c r="F85" s="126">
        <v>4</v>
      </c>
      <c r="G85" s="126">
        <v>4</v>
      </c>
      <c r="H85" s="126">
        <v>5</v>
      </c>
      <c r="I85" s="126">
        <v>4</v>
      </c>
      <c r="J85" s="126">
        <v>3</v>
      </c>
      <c r="K85" s="126">
        <v>3</v>
      </c>
      <c r="L85" s="10">
        <v>5</v>
      </c>
      <c r="M85" s="10">
        <v>5</v>
      </c>
      <c r="N85" s="10">
        <v>5</v>
      </c>
      <c r="O85" s="10">
        <v>5</v>
      </c>
      <c r="P85" s="10">
        <v>5</v>
      </c>
      <c r="Q85" s="10">
        <v>4</v>
      </c>
      <c r="R85" s="11">
        <f t="shared" si="49"/>
        <v>4.5</v>
      </c>
      <c r="S85" s="11">
        <f t="shared" si="48"/>
        <v>4.5</v>
      </c>
      <c r="T85" s="11">
        <f t="shared" si="48"/>
        <v>5</v>
      </c>
      <c r="U85" s="11">
        <f t="shared" si="48"/>
        <v>4.5</v>
      </c>
      <c r="V85" s="11">
        <f t="shared" si="48"/>
        <v>4</v>
      </c>
      <c r="W85" s="11">
        <f t="shared" si="48"/>
        <v>3.5</v>
      </c>
      <c r="X85"/>
      <c r="BD85" s="180"/>
      <c r="BE85" s="7" t="s">
        <v>1667</v>
      </c>
      <c r="BJ85">
        <v>74.516129032258064</v>
      </c>
    </row>
    <row r="86" spans="1:63" x14ac:dyDescent="0.4">
      <c r="A86" s="138" t="s">
        <v>7319</v>
      </c>
      <c r="B86" s="138" t="str">
        <f t="shared" si="56"/>
        <v>CLD001</v>
      </c>
      <c r="C86" s="139" t="s">
        <v>7450</v>
      </c>
      <c r="D86" s="139">
        <v>31</v>
      </c>
      <c r="E86" s="139">
        <v>1</v>
      </c>
      <c r="F86" s="126">
        <v>4</v>
      </c>
      <c r="G86" s="126">
        <v>4</v>
      </c>
      <c r="H86" s="126">
        <v>5</v>
      </c>
      <c r="I86" s="126">
        <v>4</v>
      </c>
      <c r="J86" s="126">
        <v>3</v>
      </c>
      <c r="K86" s="126">
        <v>3</v>
      </c>
      <c r="L86" s="10">
        <v>4</v>
      </c>
      <c r="M86" s="10">
        <v>5</v>
      </c>
      <c r="N86" s="10">
        <v>5</v>
      </c>
      <c r="O86" s="10">
        <v>5</v>
      </c>
      <c r="P86" s="10">
        <v>4</v>
      </c>
      <c r="Q86" s="10">
        <v>4</v>
      </c>
      <c r="R86" s="11">
        <f t="shared" si="49"/>
        <v>4</v>
      </c>
      <c r="S86" s="11">
        <f t="shared" si="48"/>
        <v>4.5</v>
      </c>
      <c r="T86" s="11">
        <f t="shared" si="48"/>
        <v>5</v>
      </c>
      <c r="U86" s="11">
        <f t="shared" si="48"/>
        <v>4.5</v>
      </c>
      <c r="V86" s="11">
        <f t="shared" si="48"/>
        <v>3.5</v>
      </c>
      <c r="W86" s="11">
        <f t="shared" si="48"/>
        <v>3.5</v>
      </c>
      <c r="X86"/>
      <c r="BD86" s="180"/>
      <c r="BE86" s="7" t="s">
        <v>1670</v>
      </c>
      <c r="BJ86">
        <v>83.387096774193552</v>
      </c>
    </row>
    <row r="87" spans="1:63" x14ac:dyDescent="0.4">
      <c r="A87" t="s">
        <v>7319</v>
      </c>
      <c r="B87" t="str">
        <f t="shared" si="56"/>
        <v>CLD003</v>
      </c>
      <c r="C87" s="23" t="s">
        <v>7451</v>
      </c>
      <c r="D87" s="23">
        <v>31</v>
      </c>
      <c r="E87" s="23">
        <v>1</v>
      </c>
      <c r="F87" s="126">
        <v>4</v>
      </c>
      <c r="G87" s="126">
        <v>4</v>
      </c>
      <c r="H87" s="126">
        <v>5</v>
      </c>
      <c r="I87" s="126">
        <v>4</v>
      </c>
      <c r="J87" s="126">
        <v>3</v>
      </c>
      <c r="K87" s="126">
        <v>3</v>
      </c>
      <c r="L87" s="10">
        <v>4</v>
      </c>
      <c r="M87" s="10">
        <v>5</v>
      </c>
      <c r="N87" s="10">
        <v>5</v>
      </c>
      <c r="O87" s="10">
        <v>5</v>
      </c>
      <c r="P87" s="10">
        <v>4</v>
      </c>
      <c r="Q87" s="10">
        <v>4</v>
      </c>
      <c r="R87" s="11">
        <f t="shared" si="49"/>
        <v>4</v>
      </c>
      <c r="S87" s="11">
        <f t="shared" si="48"/>
        <v>4.5</v>
      </c>
      <c r="T87" s="11">
        <f t="shared" si="48"/>
        <v>5</v>
      </c>
      <c r="U87" s="11">
        <f t="shared" si="48"/>
        <v>4.5</v>
      </c>
      <c r="V87" s="11">
        <f t="shared" si="48"/>
        <v>3.5</v>
      </c>
      <c r="W87" s="11">
        <f t="shared" si="48"/>
        <v>3.5</v>
      </c>
      <c r="X87"/>
      <c r="BD87" s="180"/>
      <c r="BE87" s="7" t="s">
        <v>1671</v>
      </c>
      <c r="BJ87">
        <v>0</v>
      </c>
    </row>
    <row r="88" spans="1:63" x14ac:dyDescent="0.4">
      <c r="A88" t="s">
        <v>7319</v>
      </c>
      <c r="B88" t="str">
        <f t="shared" si="56"/>
        <v>CLD091</v>
      </c>
      <c r="C88" s="23" t="s">
        <v>7452</v>
      </c>
      <c r="D88" s="23">
        <v>31</v>
      </c>
      <c r="E88" s="23">
        <v>2</v>
      </c>
      <c r="F88" s="126">
        <v>4</v>
      </c>
      <c r="G88" s="126">
        <v>4</v>
      </c>
      <c r="H88" s="126">
        <v>5</v>
      </c>
      <c r="I88" s="126">
        <v>4</v>
      </c>
      <c r="J88" s="126">
        <v>3</v>
      </c>
      <c r="K88" s="126">
        <v>3</v>
      </c>
      <c r="L88" s="10">
        <v>5</v>
      </c>
      <c r="M88" s="10">
        <v>5</v>
      </c>
      <c r="N88" s="10">
        <v>5</v>
      </c>
      <c r="O88" s="10">
        <v>5</v>
      </c>
      <c r="P88" s="10">
        <v>4</v>
      </c>
      <c r="Q88" s="10">
        <v>4</v>
      </c>
      <c r="R88" s="11">
        <f t="shared" si="49"/>
        <v>4.5</v>
      </c>
      <c r="S88" s="11">
        <f t="shared" si="48"/>
        <v>4.5</v>
      </c>
      <c r="T88" s="11">
        <f t="shared" si="48"/>
        <v>5</v>
      </c>
      <c r="U88" s="11">
        <f t="shared" si="48"/>
        <v>4.5</v>
      </c>
      <c r="V88" s="11">
        <f t="shared" si="48"/>
        <v>3.5</v>
      </c>
      <c r="W88" s="11">
        <f t="shared" si="48"/>
        <v>3.5</v>
      </c>
      <c r="X88"/>
      <c r="BD88" s="180"/>
      <c r="BE88" s="7" t="s">
        <v>7413</v>
      </c>
      <c r="BK88">
        <v>0</v>
      </c>
    </row>
    <row r="89" spans="1:63" x14ac:dyDescent="0.4">
      <c r="A89" t="s">
        <v>7319</v>
      </c>
      <c r="B89" t="str">
        <f t="shared" si="56"/>
        <v>DPS001</v>
      </c>
      <c r="C89" s="23" t="s">
        <v>7453</v>
      </c>
      <c r="D89" s="23">
        <v>31</v>
      </c>
      <c r="E89" s="23">
        <v>3</v>
      </c>
      <c r="F89" s="126">
        <v>3</v>
      </c>
      <c r="G89" s="126">
        <v>3</v>
      </c>
      <c r="H89" s="126">
        <v>4</v>
      </c>
      <c r="I89" s="126">
        <v>5</v>
      </c>
      <c r="J89" s="126">
        <v>4</v>
      </c>
      <c r="K89" s="126">
        <v>4</v>
      </c>
      <c r="L89" s="10">
        <v>5</v>
      </c>
      <c r="M89" s="10">
        <v>5</v>
      </c>
      <c r="N89" s="10">
        <v>5</v>
      </c>
      <c r="O89" s="10">
        <v>5</v>
      </c>
      <c r="P89" s="10">
        <v>3</v>
      </c>
      <c r="Q89" s="10">
        <v>3</v>
      </c>
      <c r="R89" s="11">
        <f t="shared" si="49"/>
        <v>4</v>
      </c>
      <c r="S89" s="11">
        <f t="shared" si="48"/>
        <v>4</v>
      </c>
      <c r="T89" s="11">
        <f t="shared" si="48"/>
        <v>4.5</v>
      </c>
      <c r="U89" s="11">
        <f t="shared" si="48"/>
        <v>5</v>
      </c>
      <c r="V89" s="11">
        <f t="shared" si="48"/>
        <v>3.5</v>
      </c>
      <c r="W89" s="11">
        <f t="shared" si="48"/>
        <v>3.5</v>
      </c>
      <c r="X89"/>
      <c r="BD89" s="180"/>
      <c r="BE89" s="7" t="s">
        <v>1669</v>
      </c>
      <c r="BK89">
        <v>74.110459433040077</v>
      </c>
    </row>
    <row r="90" spans="1:63" x14ac:dyDescent="0.4">
      <c r="A90" t="s">
        <v>7319</v>
      </c>
      <c r="B90" t="str">
        <f t="shared" si="56"/>
        <v>DPS003</v>
      </c>
      <c r="C90" s="23" t="s">
        <v>7454</v>
      </c>
      <c r="D90" s="23">
        <v>31</v>
      </c>
      <c r="E90" s="23">
        <v>4</v>
      </c>
      <c r="F90" s="126">
        <v>3</v>
      </c>
      <c r="G90" s="126">
        <v>3</v>
      </c>
      <c r="H90" s="126">
        <v>4</v>
      </c>
      <c r="I90" s="126">
        <v>3</v>
      </c>
      <c r="J90" s="126">
        <v>2</v>
      </c>
      <c r="K90" s="126">
        <v>2</v>
      </c>
      <c r="L90" s="10">
        <v>5</v>
      </c>
      <c r="M90" s="10">
        <v>5</v>
      </c>
      <c r="N90" s="10">
        <v>5</v>
      </c>
      <c r="O90" s="10">
        <v>5</v>
      </c>
      <c r="P90" s="10">
        <v>3</v>
      </c>
      <c r="Q90" s="10">
        <v>3</v>
      </c>
      <c r="R90" s="11">
        <f t="shared" si="49"/>
        <v>4</v>
      </c>
      <c r="S90" s="11">
        <f t="shared" si="48"/>
        <v>4</v>
      </c>
      <c r="T90" s="11">
        <f t="shared" si="48"/>
        <v>4.5</v>
      </c>
      <c r="U90" s="11">
        <f t="shared" si="48"/>
        <v>4</v>
      </c>
      <c r="V90" s="11">
        <f t="shared" si="48"/>
        <v>2.5</v>
      </c>
      <c r="W90" s="11">
        <f t="shared" si="48"/>
        <v>2.5</v>
      </c>
      <c r="X90"/>
      <c r="BD90" s="180"/>
      <c r="BE90" s="7" t="s">
        <v>1673</v>
      </c>
      <c r="BK90">
        <v>78.917050691244228</v>
      </c>
    </row>
    <row r="91" spans="1:63" x14ac:dyDescent="0.4">
      <c r="A91" t="s">
        <v>7319</v>
      </c>
      <c r="B91" t="str">
        <f t="shared" si="56"/>
        <v>DPS091</v>
      </c>
      <c r="C91" s="23" t="s">
        <v>7455</v>
      </c>
      <c r="D91" s="23">
        <v>31</v>
      </c>
      <c r="E91" s="23">
        <v>5</v>
      </c>
      <c r="F91" s="126">
        <v>3</v>
      </c>
      <c r="G91" s="126">
        <v>3</v>
      </c>
      <c r="H91" s="126">
        <v>4</v>
      </c>
      <c r="I91" s="126">
        <v>3</v>
      </c>
      <c r="J91" s="126">
        <v>2</v>
      </c>
      <c r="K91" s="126">
        <v>2</v>
      </c>
      <c r="L91" s="10">
        <v>5</v>
      </c>
      <c r="M91" s="10">
        <v>5</v>
      </c>
      <c r="N91" s="10">
        <v>5</v>
      </c>
      <c r="O91" s="10">
        <v>5</v>
      </c>
      <c r="P91" s="10">
        <v>3</v>
      </c>
      <c r="Q91" s="10">
        <v>3</v>
      </c>
      <c r="R91" s="11">
        <f t="shared" si="49"/>
        <v>4</v>
      </c>
      <c r="S91" s="11">
        <f t="shared" si="48"/>
        <v>4</v>
      </c>
      <c r="T91" s="11">
        <f t="shared" si="48"/>
        <v>4.5</v>
      </c>
      <c r="U91" s="11">
        <f t="shared" si="48"/>
        <v>4</v>
      </c>
      <c r="V91" s="11">
        <f t="shared" si="48"/>
        <v>2.5</v>
      </c>
      <c r="W91" s="11">
        <f t="shared" si="48"/>
        <v>2.5</v>
      </c>
      <c r="X91"/>
      <c r="BD91" s="180"/>
      <c r="BE91" s="7" t="s">
        <v>7415</v>
      </c>
      <c r="BK91">
        <v>0</v>
      </c>
    </row>
    <row r="92" spans="1:63" x14ac:dyDescent="0.4">
      <c r="A92" t="s">
        <v>7319</v>
      </c>
      <c r="B92" t="str">
        <f t="shared" si="56"/>
        <v>DPS093</v>
      </c>
      <c r="C92" s="23" t="s">
        <v>7456</v>
      </c>
      <c r="D92" s="23">
        <v>31</v>
      </c>
      <c r="E92" s="23">
        <v>6</v>
      </c>
      <c r="F92" s="126">
        <v>4</v>
      </c>
      <c r="G92" s="126">
        <v>4</v>
      </c>
      <c r="H92" s="126">
        <v>5</v>
      </c>
      <c r="I92" s="126">
        <v>4</v>
      </c>
      <c r="J92" s="126">
        <v>4</v>
      </c>
      <c r="K92" s="126">
        <v>3</v>
      </c>
      <c r="L92" s="10">
        <v>5</v>
      </c>
      <c r="M92" s="10">
        <v>5</v>
      </c>
      <c r="N92" s="10">
        <v>5</v>
      </c>
      <c r="O92" s="10">
        <v>5</v>
      </c>
      <c r="P92" s="10">
        <v>5</v>
      </c>
      <c r="Q92" s="10">
        <v>4</v>
      </c>
      <c r="R92" s="11">
        <f t="shared" si="49"/>
        <v>4.5</v>
      </c>
      <c r="S92" s="11">
        <f t="shared" si="48"/>
        <v>4.5</v>
      </c>
      <c r="T92" s="11">
        <f t="shared" si="48"/>
        <v>5</v>
      </c>
      <c r="U92" s="11">
        <f t="shared" si="48"/>
        <v>4.5</v>
      </c>
      <c r="V92" s="11">
        <f t="shared" si="48"/>
        <v>4.5</v>
      </c>
      <c r="W92" s="11">
        <f t="shared" si="48"/>
        <v>3.5</v>
      </c>
      <c r="X92"/>
    </row>
    <row r="93" spans="1:63" x14ac:dyDescent="0.4">
      <c r="A93" t="s">
        <v>7319</v>
      </c>
      <c r="B93" t="str">
        <f t="shared" si="56"/>
        <v>GBN001</v>
      </c>
      <c r="C93" s="23" t="s">
        <v>7457</v>
      </c>
      <c r="D93" s="23">
        <v>31</v>
      </c>
      <c r="E93" s="23">
        <v>7</v>
      </c>
      <c r="F93" s="126">
        <v>3</v>
      </c>
      <c r="G93" s="126">
        <v>3</v>
      </c>
      <c r="H93" s="126">
        <v>4</v>
      </c>
      <c r="I93" s="126">
        <v>3</v>
      </c>
      <c r="J93" s="126">
        <v>4</v>
      </c>
      <c r="K93" s="126">
        <v>4</v>
      </c>
      <c r="L93" s="10">
        <v>4</v>
      </c>
      <c r="M93" s="10">
        <v>3</v>
      </c>
      <c r="N93" s="10">
        <v>5</v>
      </c>
      <c r="O93" s="10">
        <v>3</v>
      </c>
      <c r="P93" s="10">
        <v>3</v>
      </c>
      <c r="Q93" s="10">
        <v>5</v>
      </c>
      <c r="R93" s="11">
        <f t="shared" si="49"/>
        <v>3.5</v>
      </c>
      <c r="S93" s="11">
        <f t="shared" si="48"/>
        <v>3</v>
      </c>
      <c r="T93" s="11">
        <f t="shared" si="48"/>
        <v>4.5</v>
      </c>
      <c r="U93" s="11">
        <f t="shared" si="48"/>
        <v>3</v>
      </c>
      <c r="V93" s="11">
        <f t="shared" si="48"/>
        <v>3.5</v>
      </c>
      <c r="W93" s="11">
        <f t="shared" si="48"/>
        <v>4.5</v>
      </c>
      <c r="X93"/>
    </row>
    <row r="94" spans="1:63" x14ac:dyDescent="0.4">
      <c r="A94" t="s">
        <v>7319</v>
      </c>
      <c r="B94" t="str">
        <f t="shared" si="56"/>
        <v>GBN003</v>
      </c>
      <c r="C94" s="23" t="s">
        <v>7458</v>
      </c>
      <c r="D94" s="23">
        <v>31</v>
      </c>
      <c r="E94" s="23">
        <v>8</v>
      </c>
      <c r="F94" s="126">
        <v>3</v>
      </c>
      <c r="G94" s="126">
        <v>3</v>
      </c>
      <c r="H94" s="126">
        <v>5</v>
      </c>
      <c r="I94" s="126">
        <v>3</v>
      </c>
      <c r="J94" s="126">
        <v>4</v>
      </c>
      <c r="K94" s="126">
        <v>4</v>
      </c>
      <c r="L94" s="10">
        <v>5</v>
      </c>
      <c r="M94" s="10">
        <v>4</v>
      </c>
      <c r="N94" s="10">
        <v>5</v>
      </c>
      <c r="O94" s="10">
        <v>5</v>
      </c>
      <c r="P94" s="10">
        <v>5</v>
      </c>
      <c r="Q94" s="10">
        <v>4</v>
      </c>
      <c r="R94" s="11">
        <f t="shared" si="49"/>
        <v>4</v>
      </c>
      <c r="S94" s="11">
        <f t="shared" si="48"/>
        <v>3.5</v>
      </c>
      <c r="T94" s="11">
        <f t="shared" si="48"/>
        <v>5</v>
      </c>
      <c r="U94" s="11">
        <f t="shared" si="48"/>
        <v>4</v>
      </c>
      <c r="V94" s="11">
        <f t="shared" si="48"/>
        <v>4.5</v>
      </c>
      <c r="W94" s="11">
        <f t="shared" si="48"/>
        <v>4</v>
      </c>
      <c r="X94"/>
    </row>
    <row r="95" spans="1:63" x14ac:dyDescent="0.4">
      <c r="A95" t="s">
        <v>7319</v>
      </c>
      <c r="B95" t="str">
        <f t="shared" si="56"/>
        <v>GBT001</v>
      </c>
      <c r="C95" s="23" t="s">
        <v>7459</v>
      </c>
      <c r="D95" s="23">
        <v>31</v>
      </c>
      <c r="E95" s="23">
        <v>9</v>
      </c>
      <c r="F95" s="126">
        <v>2</v>
      </c>
      <c r="G95" s="126">
        <v>4</v>
      </c>
      <c r="H95" s="126">
        <v>4</v>
      </c>
      <c r="I95" s="126">
        <v>5</v>
      </c>
      <c r="J95" s="126">
        <v>5</v>
      </c>
      <c r="K95" s="126">
        <v>5</v>
      </c>
      <c r="L95" s="10">
        <v>5</v>
      </c>
      <c r="M95" s="10">
        <v>4</v>
      </c>
      <c r="N95" s="10">
        <v>5</v>
      </c>
      <c r="O95" s="10">
        <v>5</v>
      </c>
      <c r="P95" s="10">
        <v>3</v>
      </c>
      <c r="Q95" s="10">
        <v>3</v>
      </c>
      <c r="R95" s="11">
        <f t="shared" si="49"/>
        <v>3.5</v>
      </c>
      <c r="S95" s="11">
        <f t="shared" si="48"/>
        <v>4</v>
      </c>
      <c r="T95" s="11">
        <f t="shared" si="48"/>
        <v>4.5</v>
      </c>
      <c r="U95" s="11">
        <f t="shared" si="48"/>
        <v>5</v>
      </c>
      <c r="V95" s="11">
        <f t="shared" si="48"/>
        <v>4</v>
      </c>
      <c r="W95" s="11">
        <f t="shared" si="48"/>
        <v>4</v>
      </c>
      <c r="X95"/>
    </row>
    <row r="96" spans="1:63" x14ac:dyDescent="0.4">
      <c r="A96" t="s">
        <v>7319</v>
      </c>
      <c r="B96" t="str">
        <f t="shared" si="56"/>
        <v>GBT003</v>
      </c>
      <c r="C96" s="23" t="s">
        <v>7460</v>
      </c>
      <c r="D96" s="23">
        <v>31</v>
      </c>
      <c r="E96" s="23">
        <v>10</v>
      </c>
      <c r="F96" s="126">
        <v>4</v>
      </c>
      <c r="G96" s="126">
        <v>4</v>
      </c>
      <c r="H96" s="126">
        <v>5</v>
      </c>
      <c r="I96" s="126">
        <v>4</v>
      </c>
      <c r="J96" s="126">
        <v>4</v>
      </c>
      <c r="K96" s="126">
        <v>2</v>
      </c>
      <c r="L96" s="10">
        <v>4</v>
      </c>
      <c r="M96" s="10">
        <v>5</v>
      </c>
      <c r="N96" s="10">
        <v>5</v>
      </c>
      <c r="O96" s="10">
        <v>5</v>
      </c>
      <c r="P96" s="10">
        <v>3</v>
      </c>
      <c r="Q96" s="10">
        <v>3</v>
      </c>
      <c r="R96" s="11">
        <f t="shared" si="49"/>
        <v>4</v>
      </c>
      <c r="S96" s="11">
        <f t="shared" si="48"/>
        <v>4.5</v>
      </c>
      <c r="T96" s="11">
        <f t="shared" si="48"/>
        <v>5</v>
      </c>
      <c r="U96" s="11">
        <f t="shared" si="48"/>
        <v>4.5</v>
      </c>
      <c r="V96" s="11">
        <f t="shared" si="48"/>
        <v>3.5</v>
      </c>
      <c r="W96" s="11">
        <f t="shared" si="48"/>
        <v>2.5</v>
      </c>
      <c r="X96"/>
    </row>
    <row r="97" spans="1:34" x14ac:dyDescent="0.4">
      <c r="A97" t="s">
        <v>7319</v>
      </c>
      <c r="B97" t="str">
        <f t="shared" si="56"/>
        <v>GBT091</v>
      </c>
      <c r="C97" s="23" t="s">
        <v>7461</v>
      </c>
      <c r="D97" s="23">
        <v>31</v>
      </c>
      <c r="E97" s="23">
        <v>14</v>
      </c>
      <c r="F97" s="126">
        <v>4</v>
      </c>
      <c r="G97" s="126">
        <v>4</v>
      </c>
      <c r="H97" s="126">
        <v>5</v>
      </c>
      <c r="I97" s="126">
        <v>4</v>
      </c>
      <c r="J97" s="126">
        <v>3</v>
      </c>
      <c r="K97" s="126">
        <v>2</v>
      </c>
      <c r="L97" s="10">
        <v>5</v>
      </c>
      <c r="M97" s="10">
        <v>5</v>
      </c>
      <c r="N97" s="10">
        <v>5</v>
      </c>
      <c r="O97" s="10">
        <v>5</v>
      </c>
      <c r="P97" s="10">
        <v>4</v>
      </c>
      <c r="Q97" s="10">
        <v>2</v>
      </c>
      <c r="R97" s="11">
        <f t="shared" si="49"/>
        <v>4.5</v>
      </c>
      <c r="S97" s="11">
        <f t="shared" si="48"/>
        <v>4.5</v>
      </c>
      <c r="T97" s="11">
        <f t="shared" si="48"/>
        <v>5</v>
      </c>
      <c r="U97" s="11">
        <f t="shared" si="48"/>
        <v>4.5</v>
      </c>
      <c r="V97" s="11">
        <f t="shared" si="48"/>
        <v>3.5</v>
      </c>
      <c r="W97" s="11">
        <f t="shared" si="48"/>
        <v>2</v>
      </c>
      <c r="Y97" s="11"/>
      <c r="Z97" s="11"/>
      <c r="AA97" s="11"/>
    </row>
    <row r="98" spans="1:34" x14ac:dyDescent="0.4">
      <c r="A98" t="s">
        <v>7319</v>
      </c>
      <c r="B98" t="str">
        <f t="shared" si="56"/>
        <v>GBT093</v>
      </c>
      <c r="C98" s="23" t="s">
        <v>7462</v>
      </c>
      <c r="D98" s="23">
        <v>31</v>
      </c>
      <c r="E98" s="23">
        <v>15</v>
      </c>
      <c r="F98" s="126">
        <v>4</v>
      </c>
      <c r="G98" s="126">
        <v>4</v>
      </c>
      <c r="H98" s="126">
        <v>5</v>
      </c>
      <c r="I98" s="126">
        <v>4</v>
      </c>
      <c r="J98" s="126">
        <v>3</v>
      </c>
      <c r="K98" s="126">
        <v>1</v>
      </c>
      <c r="L98" s="10">
        <v>5</v>
      </c>
      <c r="M98" s="10">
        <v>4</v>
      </c>
      <c r="N98" s="10">
        <v>5</v>
      </c>
      <c r="O98" s="10">
        <v>4</v>
      </c>
      <c r="P98" s="10">
        <v>2</v>
      </c>
      <c r="Q98" s="10">
        <v>1</v>
      </c>
      <c r="R98" s="11">
        <f t="shared" si="49"/>
        <v>4.5</v>
      </c>
      <c r="S98" s="11">
        <f t="shared" si="48"/>
        <v>4</v>
      </c>
      <c r="T98" s="11">
        <f t="shared" si="48"/>
        <v>5</v>
      </c>
      <c r="U98" s="11">
        <f t="shared" si="48"/>
        <v>4</v>
      </c>
      <c r="V98" s="11">
        <f t="shared" si="48"/>
        <v>2.5</v>
      </c>
      <c r="W98" s="11">
        <f t="shared" si="48"/>
        <v>1</v>
      </c>
      <c r="Y98" s="11"/>
      <c r="Z98" s="11"/>
      <c r="AA98" s="11"/>
      <c r="AB98" s="11"/>
      <c r="AC98" s="11"/>
      <c r="AD98" s="11"/>
      <c r="AE98" s="11"/>
      <c r="AF98" s="11"/>
      <c r="AG98" s="11"/>
      <c r="AH98" s="11"/>
    </row>
    <row r="99" spans="1:34" x14ac:dyDescent="0.4">
      <c r="A99" t="s">
        <v>7319</v>
      </c>
      <c r="B99" t="str">
        <f t="shared" si="56"/>
        <v>GPM001</v>
      </c>
      <c r="C99" s="23" t="s">
        <v>7463</v>
      </c>
      <c r="D99" s="23">
        <v>31</v>
      </c>
      <c r="E99" s="23">
        <v>16</v>
      </c>
      <c r="F99" s="126">
        <v>4</v>
      </c>
      <c r="G99" s="126">
        <v>3</v>
      </c>
      <c r="H99" s="126">
        <v>5</v>
      </c>
      <c r="I99" s="126">
        <v>4</v>
      </c>
      <c r="J99" s="126">
        <v>4</v>
      </c>
      <c r="K99" s="126">
        <v>4</v>
      </c>
      <c r="L99" s="10">
        <v>5</v>
      </c>
      <c r="M99" s="10">
        <v>3</v>
      </c>
      <c r="N99" s="10">
        <v>5</v>
      </c>
      <c r="O99" s="10">
        <v>5</v>
      </c>
      <c r="P99" s="10">
        <v>5</v>
      </c>
      <c r="Q99" s="10">
        <v>5</v>
      </c>
      <c r="R99" s="11">
        <f t="shared" si="49"/>
        <v>4.5</v>
      </c>
      <c r="S99" s="11">
        <f t="shared" si="48"/>
        <v>3</v>
      </c>
      <c r="T99" s="11">
        <f t="shared" si="48"/>
        <v>5</v>
      </c>
      <c r="U99" s="11">
        <f t="shared" si="48"/>
        <v>4.5</v>
      </c>
      <c r="V99" s="11">
        <f t="shared" si="48"/>
        <v>4.5</v>
      </c>
      <c r="W99" s="11">
        <f t="shared" si="48"/>
        <v>4.5</v>
      </c>
      <c r="Y99" s="11"/>
      <c r="Z99" s="11"/>
      <c r="AA99" s="11"/>
      <c r="AB99" s="11"/>
      <c r="AC99" s="11"/>
      <c r="AD99" s="11"/>
      <c r="AE99" s="11"/>
      <c r="AF99" s="11"/>
      <c r="AG99" s="11"/>
      <c r="AH99" s="11"/>
    </row>
    <row r="100" spans="1:34" x14ac:dyDescent="0.4">
      <c r="A100" t="s">
        <v>7319</v>
      </c>
      <c r="B100" t="str">
        <f t="shared" si="56"/>
        <v>GPM003</v>
      </c>
      <c r="C100" s="23" t="s">
        <v>7464</v>
      </c>
      <c r="D100" s="23">
        <v>31</v>
      </c>
      <c r="E100" s="23">
        <v>17</v>
      </c>
      <c r="F100" s="126">
        <v>5</v>
      </c>
      <c r="G100" s="126">
        <v>5</v>
      </c>
      <c r="H100" s="126">
        <v>5</v>
      </c>
      <c r="I100" s="126">
        <v>4</v>
      </c>
      <c r="J100" s="126">
        <v>4</v>
      </c>
      <c r="K100" s="126">
        <v>3</v>
      </c>
      <c r="L100" s="10">
        <v>5</v>
      </c>
      <c r="M100" s="10">
        <v>3</v>
      </c>
      <c r="N100" s="10">
        <v>5</v>
      </c>
      <c r="O100" s="10">
        <v>5</v>
      </c>
      <c r="P100" s="10">
        <v>5</v>
      </c>
      <c r="Q100" s="10">
        <v>5</v>
      </c>
      <c r="R100" s="11">
        <f t="shared" si="49"/>
        <v>5</v>
      </c>
      <c r="S100" s="11">
        <f t="shared" si="48"/>
        <v>4</v>
      </c>
      <c r="T100" s="11">
        <f t="shared" si="48"/>
        <v>5</v>
      </c>
      <c r="U100" s="11">
        <f t="shared" si="48"/>
        <v>4.5</v>
      </c>
      <c r="V100" s="11">
        <f t="shared" si="48"/>
        <v>4.5</v>
      </c>
      <c r="W100" s="11">
        <f t="shared" si="48"/>
        <v>4</v>
      </c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</row>
    <row r="101" spans="1:34" x14ac:dyDescent="0.4">
      <c r="A101" t="s">
        <v>7319</v>
      </c>
      <c r="B101" t="str">
        <f t="shared" si="56"/>
        <v>GPM091</v>
      </c>
      <c r="C101" s="23" t="s">
        <v>7465</v>
      </c>
      <c r="D101" s="23">
        <v>31</v>
      </c>
      <c r="E101" s="23">
        <v>18</v>
      </c>
      <c r="F101" s="126">
        <v>4</v>
      </c>
      <c r="G101" s="126">
        <v>4</v>
      </c>
      <c r="H101" s="126">
        <v>5</v>
      </c>
      <c r="I101" s="126">
        <v>4</v>
      </c>
      <c r="J101" s="126">
        <v>3</v>
      </c>
      <c r="K101" s="126">
        <v>3</v>
      </c>
      <c r="L101" s="10">
        <v>5</v>
      </c>
      <c r="M101" s="10">
        <v>4</v>
      </c>
      <c r="N101" s="10">
        <v>5</v>
      </c>
      <c r="O101" s="10">
        <v>5</v>
      </c>
      <c r="P101" s="10">
        <v>4</v>
      </c>
      <c r="Q101" s="10">
        <v>4</v>
      </c>
      <c r="R101" s="11">
        <f t="shared" si="49"/>
        <v>4.5</v>
      </c>
      <c r="S101" s="11">
        <f t="shared" si="48"/>
        <v>4</v>
      </c>
      <c r="T101" s="11">
        <f t="shared" si="48"/>
        <v>5</v>
      </c>
      <c r="U101" s="11">
        <f t="shared" si="48"/>
        <v>4.5</v>
      </c>
      <c r="V101" s="11">
        <f t="shared" si="48"/>
        <v>3.5</v>
      </c>
      <c r="W101" s="11">
        <f t="shared" si="48"/>
        <v>3.5</v>
      </c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</row>
    <row r="102" spans="1:34" x14ac:dyDescent="0.4">
      <c r="A102" t="s">
        <v>7319</v>
      </c>
      <c r="B102" t="str">
        <f t="shared" si="56"/>
        <v>GPM093</v>
      </c>
      <c r="C102" s="23" t="s">
        <v>7466</v>
      </c>
      <c r="D102" s="23">
        <v>31</v>
      </c>
      <c r="E102" s="23">
        <v>19</v>
      </c>
      <c r="F102" s="126">
        <v>4</v>
      </c>
      <c r="G102" s="126">
        <v>4</v>
      </c>
      <c r="H102" s="126">
        <v>5</v>
      </c>
      <c r="I102" s="126">
        <v>4</v>
      </c>
      <c r="J102" s="126">
        <v>3</v>
      </c>
      <c r="K102" s="126">
        <v>3</v>
      </c>
      <c r="L102" s="10">
        <v>5</v>
      </c>
      <c r="M102" s="10">
        <v>4</v>
      </c>
      <c r="N102" s="10">
        <v>5</v>
      </c>
      <c r="O102" s="10">
        <v>4</v>
      </c>
      <c r="P102" s="10">
        <v>4</v>
      </c>
      <c r="Q102" s="10">
        <v>4</v>
      </c>
      <c r="R102" s="11">
        <f t="shared" si="49"/>
        <v>4.5</v>
      </c>
      <c r="S102" s="11">
        <f t="shared" si="48"/>
        <v>4</v>
      </c>
      <c r="T102" s="11">
        <f t="shared" si="48"/>
        <v>5</v>
      </c>
      <c r="U102" s="11">
        <f t="shared" si="48"/>
        <v>4</v>
      </c>
      <c r="V102" s="11">
        <f t="shared" si="48"/>
        <v>3.5</v>
      </c>
      <c r="W102" s="11">
        <f t="shared" si="48"/>
        <v>3.5</v>
      </c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</row>
    <row r="103" spans="1:34" x14ac:dyDescent="0.4">
      <c r="A103" s="138" t="s">
        <v>7319</v>
      </c>
      <c r="B103" s="138" t="str">
        <f t="shared" si="56"/>
        <v>CLD001</v>
      </c>
      <c r="C103" s="139" t="s">
        <v>7467</v>
      </c>
      <c r="D103" s="139">
        <v>39</v>
      </c>
      <c r="E103" s="139">
        <v>1</v>
      </c>
      <c r="F103" s="126">
        <v>3</v>
      </c>
      <c r="G103" s="126">
        <v>3</v>
      </c>
      <c r="H103" s="126">
        <v>4</v>
      </c>
      <c r="I103" s="126">
        <v>4</v>
      </c>
      <c r="J103" s="126">
        <v>3</v>
      </c>
      <c r="K103" s="126">
        <v>2</v>
      </c>
      <c r="L103" s="10">
        <v>4</v>
      </c>
      <c r="M103" s="10">
        <v>5</v>
      </c>
      <c r="N103" s="10">
        <v>5</v>
      </c>
      <c r="O103" s="10">
        <v>5</v>
      </c>
      <c r="P103" s="10">
        <v>3</v>
      </c>
      <c r="Q103" s="10">
        <v>4</v>
      </c>
      <c r="R103" s="11">
        <f t="shared" si="49"/>
        <v>3.5</v>
      </c>
      <c r="S103" s="11">
        <f t="shared" si="48"/>
        <v>4</v>
      </c>
      <c r="T103" s="11">
        <f t="shared" si="48"/>
        <v>4.5</v>
      </c>
      <c r="U103" s="11">
        <f t="shared" si="48"/>
        <v>4.5</v>
      </c>
      <c r="V103" s="11">
        <f t="shared" si="48"/>
        <v>3</v>
      </c>
      <c r="W103" s="11">
        <f t="shared" si="48"/>
        <v>3</v>
      </c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</row>
    <row r="104" spans="1:34" x14ac:dyDescent="0.4">
      <c r="A104" t="s">
        <v>7319</v>
      </c>
      <c r="B104" t="str">
        <f t="shared" si="56"/>
        <v>CLD003</v>
      </c>
      <c r="C104" s="23" t="s">
        <v>7468</v>
      </c>
      <c r="D104" s="23">
        <v>39</v>
      </c>
      <c r="E104" s="23">
        <v>2</v>
      </c>
      <c r="F104" s="126">
        <v>3</v>
      </c>
      <c r="G104" s="126">
        <v>3</v>
      </c>
      <c r="H104" s="126">
        <v>4</v>
      </c>
      <c r="I104" s="126">
        <v>4</v>
      </c>
      <c r="J104" s="126">
        <v>3</v>
      </c>
      <c r="K104" s="126">
        <v>2</v>
      </c>
      <c r="L104" s="10">
        <v>4</v>
      </c>
      <c r="M104" s="10">
        <v>5</v>
      </c>
      <c r="N104" s="10">
        <v>5</v>
      </c>
      <c r="O104" s="10">
        <v>5</v>
      </c>
      <c r="P104" s="10">
        <v>3</v>
      </c>
      <c r="Q104" s="10">
        <v>4</v>
      </c>
      <c r="R104" s="11">
        <f t="shared" si="49"/>
        <v>3.5</v>
      </c>
      <c r="S104" s="11">
        <f t="shared" si="48"/>
        <v>4</v>
      </c>
      <c r="T104" s="11">
        <f t="shared" si="48"/>
        <v>4.5</v>
      </c>
      <c r="U104" s="11">
        <f t="shared" si="48"/>
        <v>4.5</v>
      </c>
      <c r="V104" s="11">
        <f t="shared" si="48"/>
        <v>3</v>
      </c>
      <c r="W104" s="11">
        <f t="shared" si="48"/>
        <v>3</v>
      </c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</row>
    <row r="105" spans="1:34" x14ac:dyDescent="0.4">
      <c r="A105" t="s">
        <v>7319</v>
      </c>
      <c r="B105" t="str">
        <f t="shared" si="56"/>
        <v>DPM001</v>
      </c>
      <c r="C105" s="23" t="s">
        <v>7469</v>
      </c>
      <c r="D105" s="23">
        <v>39</v>
      </c>
      <c r="E105" s="23">
        <v>3</v>
      </c>
      <c r="F105" s="126">
        <v>4</v>
      </c>
      <c r="G105" s="126">
        <v>4</v>
      </c>
      <c r="H105" s="126">
        <v>5</v>
      </c>
      <c r="I105" s="126">
        <v>5</v>
      </c>
      <c r="J105" s="126">
        <v>4</v>
      </c>
      <c r="K105" s="126">
        <v>3</v>
      </c>
      <c r="L105" s="10">
        <v>5</v>
      </c>
      <c r="M105" s="10">
        <v>4</v>
      </c>
      <c r="N105" s="10">
        <v>5</v>
      </c>
      <c r="O105" s="10">
        <v>4</v>
      </c>
      <c r="P105" s="10">
        <v>4</v>
      </c>
      <c r="Q105" s="10">
        <v>5</v>
      </c>
      <c r="R105" s="11">
        <f t="shared" si="49"/>
        <v>4.5</v>
      </c>
      <c r="S105" s="11">
        <f t="shared" si="48"/>
        <v>4</v>
      </c>
      <c r="T105" s="11">
        <f t="shared" si="48"/>
        <v>5</v>
      </c>
      <c r="U105" s="11">
        <f t="shared" si="48"/>
        <v>4.5</v>
      </c>
      <c r="V105" s="11">
        <f t="shared" si="48"/>
        <v>4</v>
      </c>
      <c r="W105" s="11">
        <f t="shared" si="48"/>
        <v>4</v>
      </c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</row>
    <row r="106" spans="1:34" x14ac:dyDescent="0.4">
      <c r="A106" t="s">
        <v>7319</v>
      </c>
      <c r="B106" t="str">
        <f t="shared" si="56"/>
        <v>DPS001</v>
      </c>
      <c r="C106" s="23" t="s">
        <v>7470</v>
      </c>
      <c r="D106" s="23">
        <v>39</v>
      </c>
      <c r="E106" s="23">
        <v>4</v>
      </c>
      <c r="F106" s="126">
        <v>4</v>
      </c>
      <c r="G106" s="126">
        <v>4</v>
      </c>
      <c r="H106" s="126">
        <v>5</v>
      </c>
      <c r="I106" s="126">
        <v>5</v>
      </c>
      <c r="J106" s="126">
        <v>3</v>
      </c>
      <c r="K106" s="126">
        <v>3</v>
      </c>
      <c r="L106" s="10">
        <v>5</v>
      </c>
      <c r="M106" s="10">
        <v>4</v>
      </c>
      <c r="N106" s="10">
        <v>5</v>
      </c>
      <c r="O106" s="10">
        <v>5</v>
      </c>
      <c r="P106" s="10">
        <v>5</v>
      </c>
      <c r="Q106" s="10">
        <v>5</v>
      </c>
      <c r="R106" s="11">
        <f t="shared" si="49"/>
        <v>4.5</v>
      </c>
      <c r="S106" s="11">
        <f t="shared" si="48"/>
        <v>4</v>
      </c>
      <c r="T106" s="11">
        <f t="shared" si="48"/>
        <v>5</v>
      </c>
      <c r="U106" s="11">
        <f t="shared" si="48"/>
        <v>5</v>
      </c>
      <c r="V106" s="11">
        <f t="shared" si="48"/>
        <v>4</v>
      </c>
      <c r="W106" s="11">
        <f t="shared" si="48"/>
        <v>4</v>
      </c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</row>
    <row r="107" spans="1:34" x14ac:dyDescent="0.4">
      <c r="A107" t="s">
        <v>7319</v>
      </c>
      <c r="B107" t="str">
        <f t="shared" si="56"/>
        <v>DPS003</v>
      </c>
      <c r="C107" s="23" t="s">
        <v>7471</v>
      </c>
      <c r="D107" s="23">
        <v>39</v>
      </c>
      <c r="E107" s="23">
        <v>5</v>
      </c>
      <c r="F107" s="126">
        <v>4</v>
      </c>
      <c r="G107" s="126">
        <v>4</v>
      </c>
      <c r="H107" s="126">
        <v>5</v>
      </c>
      <c r="I107" s="126">
        <v>4</v>
      </c>
      <c r="J107" s="126">
        <v>3</v>
      </c>
      <c r="K107" s="126">
        <v>3</v>
      </c>
      <c r="L107" s="10">
        <v>4</v>
      </c>
      <c r="M107" s="10">
        <v>4</v>
      </c>
      <c r="N107" s="10">
        <v>5</v>
      </c>
      <c r="O107" s="10">
        <v>4</v>
      </c>
      <c r="P107" s="10">
        <v>3</v>
      </c>
      <c r="Q107" s="10">
        <v>4</v>
      </c>
      <c r="R107" s="11">
        <f t="shared" si="49"/>
        <v>4</v>
      </c>
      <c r="S107" s="11">
        <f t="shared" si="48"/>
        <v>4</v>
      </c>
      <c r="T107" s="11">
        <f t="shared" si="48"/>
        <v>5</v>
      </c>
      <c r="U107" s="11">
        <f t="shared" si="48"/>
        <v>4</v>
      </c>
      <c r="V107" s="11">
        <f t="shared" si="48"/>
        <v>3</v>
      </c>
      <c r="W107" s="11">
        <f t="shared" si="48"/>
        <v>3.5</v>
      </c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</row>
    <row r="108" spans="1:34" x14ac:dyDescent="0.4">
      <c r="A108" t="s">
        <v>7319</v>
      </c>
      <c r="B108" t="str">
        <f t="shared" si="56"/>
        <v>DPS093</v>
      </c>
      <c r="C108" s="23" t="s">
        <v>7472</v>
      </c>
      <c r="D108" s="23">
        <v>39</v>
      </c>
      <c r="E108" s="23">
        <v>6</v>
      </c>
      <c r="F108" s="126">
        <v>5</v>
      </c>
      <c r="G108" s="126">
        <v>5</v>
      </c>
      <c r="H108" s="126">
        <v>5</v>
      </c>
      <c r="I108" s="126">
        <v>4</v>
      </c>
      <c r="J108" s="126">
        <v>3</v>
      </c>
      <c r="K108" s="126">
        <v>3</v>
      </c>
      <c r="L108" s="10">
        <v>4</v>
      </c>
      <c r="M108" s="10">
        <v>4</v>
      </c>
      <c r="N108" s="10">
        <v>5</v>
      </c>
      <c r="O108" s="10">
        <v>3</v>
      </c>
      <c r="P108" s="10">
        <v>3</v>
      </c>
      <c r="Q108" s="10">
        <v>4</v>
      </c>
      <c r="R108" s="11">
        <f t="shared" si="49"/>
        <v>4.5</v>
      </c>
      <c r="S108" s="11">
        <f t="shared" si="48"/>
        <v>4.5</v>
      </c>
      <c r="T108" s="11">
        <f t="shared" si="48"/>
        <v>5</v>
      </c>
      <c r="U108" s="11">
        <f t="shared" si="48"/>
        <v>3.5</v>
      </c>
      <c r="V108" s="11">
        <f t="shared" si="48"/>
        <v>3</v>
      </c>
      <c r="W108" s="11">
        <f t="shared" si="48"/>
        <v>3.5</v>
      </c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</row>
    <row r="109" spans="1:34" x14ac:dyDescent="0.4">
      <c r="A109" t="s">
        <v>7319</v>
      </c>
      <c r="B109" t="str">
        <f t="shared" si="56"/>
        <v>GBN001</v>
      </c>
      <c r="C109" s="23" t="s">
        <v>7473</v>
      </c>
      <c r="D109" s="23">
        <v>39</v>
      </c>
      <c r="E109" s="23">
        <v>7</v>
      </c>
      <c r="F109" s="126">
        <v>4</v>
      </c>
      <c r="G109" s="126">
        <v>3</v>
      </c>
      <c r="H109" s="126">
        <v>5</v>
      </c>
      <c r="I109" s="126">
        <v>3</v>
      </c>
      <c r="J109" s="126">
        <v>4</v>
      </c>
      <c r="K109" s="126">
        <v>4</v>
      </c>
      <c r="L109" s="10">
        <v>5</v>
      </c>
      <c r="M109" s="10">
        <v>5</v>
      </c>
      <c r="N109" s="10">
        <v>5</v>
      </c>
      <c r="O109" s="10">
        <v>4</v>
      </c>
      <c r="P109" s="10">
        <v>4</v>
      </c>
      <c r="Q109" s="10">
        <v>5</v>
      </c>
      <c r="R109" s="11">
        <f t="shared" si="49"/>
        <v>4.5</v>
      </c>
      <c r="S109" s="11">
        <f t="shared" si="48"/>
        <v>4</v>
      </c>
      <c r="T109" s="11">
        <f t="shared" si="48"/>
        <v>5</v>
      </c>
      <c r="U109" s="11">
        <f t="shared" si="48"/>
        <v>3.5</v>
      </c>
      <c r="V109" s="11">
        <f t="shared" si="48"/>
        <v>4</v>
      </c>
      <c r="W109" s="11">
        <f t="shared" si="48"/>
        <v>4.5</v>
      </c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</row>
    <row r="110" spans="1:34" x14ac:dyDescent="0.4">
      <c r="A110" t="s">
        <v>7319</v>
      </c>
      <c r="B110" t="str">
        <f t="shared" si="56"/>
        <v>GBN003</v>
      </c>
      <c r="C110" s="23" t="s">
        <v>7474</v>
      </c>
      <c r="D110" s="23">
        <v>39</v>
      </c>
      <c r="E110" s="23">
        <v>8</v>
      </c>
      <c r="F110" s="126">
        <v>3</v>
      </c>
      <c r="G110" s="126">
        <v>3</v>
      </c>
      <c r="H110" s="126">
        <v>5</v>
      </c>
      <c r="I110" s="126">
        <v>3</v>
      </c>
      <c r="J110" s="126">
        <v>4</v>
      </c>
      <c r="K110" s="126">
        <v>4</v>
      </c>
      <c r="L110" s="10">
        <v>5</v>
      </c>
      <c r="M110" s="10">
        <v>5</v>
      </c>
      <c r="N110" s="10">
        <v>5</v>
      </c>
      <c r="O110" s="10">
        <v>5</v>
      </c>
      <c r="P110" s="10">
        <v>5</v>
      </c>
      <c r="Q110" s="10">
        <v>4</v>
      </c>
      <c r="R110" s="11">
        <f t="shared" si="49"/>
        <v>4</v>
      </c>
      <c r="S110" s="11">
        <f t="shared" si="49"/>
        <v>4</v>
      </c>
      <c r="T110" s="11">
        <f t="shared" si="49"/>
        <v>5</v>
      </c>
      <c r="U110" s="11">
        <f t="shared" si="49"/>
        <v>4</v>
      </c>
      <c r="V110" s="11">
        <f t="shared" si="49"/>
        <v>4.5</v>
      </c>
      <c r="W110" s="11">
        <f t="shared" si="49"/>
        <v>4</v>
      </c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</row>
    <row r="111" spans="1:34" x14ac:dyDescent="0.4">
      <c r="A111" t="s">
        <v>7319</v>
      </c>
      <c r="B111" t="str">
        <f t="shared" si="56"/>
        <v>GBT001</v>
      </c>
      <c r="C111" s="23" t="s">
        <v>7475</v>
      </c>
      <c r="D111" s="23">
        <v>39</v>
      </c>
      <c r="E111" s="23">
        <v>9</v>
      </c>
      <c r="F111" s="126">
        <v>4</v>
      </c>
      <c r="G111" s="126">
        <v>4</v>
      </c>
      <c r="H111" s="126">
        <v>5</v>
      </c>
      <c r="I111" s="126">
        <v>4</v>
      </c>
      <c r="J111" s="126">
        <v>4</v>
      </c>
      <c r="K111" s="126">
        <v>3</v>
      </c>
      <c r="L111" s="10">
        <v>5</v>
      </c>
      <c r="M111" s="10">
        <v>5</v>
      </c>
      <c r="N111" s="10">
        <v>5</v>
      </c>
      <c r="O111" s="10">
        <v>5</v>
      </c>
      <c r="P111" s="10">
        <v>3</v>
      </c>
      <c r="Q111" s="10">
        <v>3</v>
      </c>
      <c r="R111" s="11">
        <f t="shared" si="49"/>
        <v>4.5</v>
      </c>
      <c r="S111" s="11">
        <f t="shared" si="49"/>
        <v>4.5</v>
      </c>
      <c r="T111" s="11">
        <f t="shared" si="49"/>
        <v>5</v>
      </c>
      <c r="U111" s="11">
        <f t="shared" si="49"/>
        <v>4.5</v>
      </c>
      <c r="V111" s="11">
        <f t="shared" si="49"/>
        <v>3.5</v>
      </c>
      <c r="W111" s="11">
        <f t="shared" si="49"/>
        <v>3</v>
      </c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</row>
    <row r="112" spans="1:34" x14ac:dyDescent="0.4">
      <c r="A112" t="s">
        <v>7319</v>
      </c>
      <c r="B112" t="str">
        <f t="shared" si="56"/>
        <v>GBT003</v>
      </c>
      <c r="C112" s="23" t="s">
        <v>7476</v>
      </c>
      <c r="D112" s="23">
        <v>39</v>
      </c>
      <c r="E112" s="23">
        <v>10</v>
      </c>
      <c r="F112" s="126">
        <v>3</v>
      </c>
      <c r="G112" s="126">
        <v>4</v>
      </c>
      <c r="H112" s="126">
        <v>4</v>
      </c>
      <c r="I112" s="126">
        <v>4</v>
      </c>
      <c r="J112" s="126">
        <v>4</v>
      </c>
      <c r="K112" s="126">
        <v>3</v>
      </c>
      <c r="L112" s="10">
        <v>4</v>
      </c>
      <c r="M112" s="10">
        <v>5</v>
      </c>
      <c r="N112" s="10">
        <v>5</v>
      </c>
      <c r="O112" s="10">
        <v>4</v>
      </c>
      <c r="P112" s="10">
        <v>3</v>
      </c>
      <c r="Q112" s="10">
        <v>4</v>
      </c>
      <c r="R112" s="11">
        <f t="shared" si="49"/>
        <v>3.5</v>
      </c>
      <c r="S112" s="11">
        <f t="shared" si="49"/>
        <v>4.5</v>
      </c>
      <c r="T112" s="11">
        <f t="shared" si="49"/>
        <v>4.5</v>
      </c>
      <c r="U112" s="11">
        <f t="shared" si="49"/>
        <v>4</v>
      </c>
      <c r="V112" s="11">
        <f t="shared" si="49"/>
        <v>3.5</v>
      </c>
      <c r="W112" s="11">
        <f t="shared" si="49"/>
        <v>3.5</v>
      </c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</row>
    <row r="113" spans="1:34" x14ac:dyDescent="0.4">
      <c r="A113" t="s">
        <v>7319</v>
      </c>
      <c r="B113" t="str">
        <f t="shared" si="56"/>
        <v>GBT091</v>
      </c>
      <c r="C113" s="23" t="s">
        <v>7477</v>
      </c>
      <c r="D113" s="23">
        <v>39</v>
      </c>
      <c r="E113" s="23">
        <v>14</v>
      </c>
      <c r="F113" s="126">
        <v>5</v>
      </c>
      <c r="G113" s="126">
        <v>5</v>
      </c>
      <c r="H113" s="126">
        <v>5</v>
      </c>
      <c r="I113" s="126">
        <v>4</v>
      </c>
      <c r="J113" s="126">
        <v>4</v>
      </c>
      <c r="K113" s="126">
        <v>3</v>
      </c>
      <c r="L113" s="10">
        <v>4</v>
      </c>
      <c r="M113" s="10">
        <v>5</v>
      </c>
      <c r="N113" s="10">
        <v>5</v>
      </c>
      <c r="O113" s="10">
        <v>4</v>
      </c>
      <c r="P113" s="10">
        <v>4</v>
      </c>
      <c r="Q113" s="10">
        <v>4</v>
      </c>
      <c r="R113" s="11">
        <f t="shared" si="49"/>
        <v>4.5</v>
      </c>
      <c r="S113" s="11">
        <f t="shared" si="49"/>
        <v>5</v>
      </c>
      <c r="T113" s="11">
        <f t="shared" si="49"/>
        <v>5</v>
      </c>
      <c r="U113" s="11">
        <f t="shared" si="49"/>
        <v>4</v>
      </c>
      <c r="V113" s="11">
        <f t="shared" si="49"/>
        <v>4</v>
      </c>
      <c r="W113" s="11">
        <f t="shared" si="49"/>
        <v>3.5</v>
      </c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</row>
    <row r="114" spans="1:34" x14ac:dyDescent="0.4">
      <c r="A114" t="s">
        <v>7319</v>
      </c>
      <c r="B114" t="str">
        <f t="shared" si="56"/>
        <v>GPM001</v>
      </c>
      <c r="C114" s="23" t="s">
        <v>7478</v>
      </c>
      <c r="D114" s="23">
        <v>39</v>
      </c>
      <c r="E114" s="23">
        <v>15</v>
      </c>
      <c r="F114" s="126">
        <v>5</v>
      </c>
      <c r="G114" s="126">
        <v>5</v>
      </c>
      <c r="H114" s="126">
        <v>5</v>
      </c>
      <c r="I114" s="126">
        <v>5</v>
      </c>
      <c r="J114" s="126">
        <v>4</v>
      </c>
      <c r="K114" s="126">
        <v>4</v>
      </c>
      <c r="L114" s="10">
        <v>4</v>
      </c>
      <c r="M114" s="10">
        <v>5</v>
      </c>
      <c r="N114" s="10">
        <v>5</v>
      </c>
      <c r="O114" s="10">
        <v>4</v>
      </c>
      <c r="P114" s="10">
        <v>4</v>
      </c>
      <c r="Q114" s="10">
        <v>5</v>
      </c>
      <c r="R114" s="11">
        <f t="shared" si="49"/>
        <v>4.5</v>
      </c>
      <c r="S114" s="11">
        <f t="shared" si="49"/>
        <v>5</v>
      </c>
      <c r="T114" s="11">
        <f t="shared" si="49"/>
        <v>5</v>
      </c>
      <c r="U114" s="11">
        <f t="shared" si="49"/>
        <v>4.5</v>
      </c>
      <c r="V114" s="11">
        <f t="shared" si="49"/>
        <v>4</v>
      </c>
      <c r="W114" s="11">
        <f t="shared" si="49"/>
        <v>4.5</v>
      </c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</row>
    <row r="115" spans="1:34" x14ac:dyDescent="0.4">
      <c r="A115" t="s">
        <v>7319</v>
      </c>
      <c r="B115" t="str">
        <f t="shared" si="56"/>
        <v>GPM003</v>
      </c>
      <c r="C115" s="23" t="s">
        <v>7479</v>
      </c>
      <c r="D115" s="23">
        <v>39</v>
      </c>
      <c r="E115" s="23">
        <v>16</v>
      </c>
      <c r="F115" s="126">
        <v>4</v>
      </c>
      <c r="G115" s="126">
        <v>4</v>
      </c>
      <c r="H115" s="126">
        <v>5</v>
      </c>
      <c r="I115" s="126">
        <v>4</v>
      </c>
      <c r="J115" s="126">
        <v>4</v>
      </c>
      <c r="K115" s="126">
        <v>4</v>
      </c>
      <c r="L115" s="10">
        <v>3</v>
      </c>
      <c r="M115" s="10">
        <v>4</v>
      </c>
      <c r="N115" s="10">
        <v>5</v>
      </c>
      <c r="O115" s="10">
        <v>3</v>
      </c>
      <c r="P115" s="10">
        <v>5</v>
      </c>
      <c r="Q115" s="10">
        <v>5</v>
      </c>
      <c r="R115" s="11">
        <f t="shared" si="49"/>
        <v>3.5</v>
      </c>
      <c r="S115" s="11">
        <f t="shared" si="49"/>
        <v>4</v>
      </c>
      <c r="T115" s="11">
        <f t="shared" si="49"/>
        <v>5</v>
      </c>
      <c r="U115" s="11">
        <f t="shared" si="49"/>
        <v>3.5</v>
      </c>
      <c r="V115" s="11">
        <f t="shared" si="49"/>
        <v>4.5</v>
      </c>
      <c r="W115" s="11">
        <f t="shared" si="49"/>
        <v>4.5</v>
      </c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</row>
    <row r="116" spans="1:34" x14ac:dyDescent="0.4">
      <c r="A116" t="s">
        <v>7319</v>
      </c>
      <c r="B116" t="str">
        <f t="shared" si="56"/>
        <v>GPM091</v>
      </c>
      <c r="C116" s="23" t="s">
        <v>7480</v>
      </c>
      <c r="D116" s="23">
        <v>39</v>
      </c>
      <c r="E116" s="23">
        <v>17</v>
      </c>
      <c r="F116" s="126">
        <v>4</v>
      </c>
      <c r="G116" s="126">
        <v>4</v>
      </c>
      <c r="H116" s="126">
        <v>5</v>
      </c>
      <c r="I116" s="126">
        <v>4</v>
      </c>
      <c r="J116" s="126">
        <v>4</v>
      </c>
      <c r="K116" s="126">
        <v>4</v>
      </c>
      <c r="L116" s="10">
        <v>5</v>
      </c>
      <c r="M116" s="10">
        <v>5</v>
      </c>
      <c r="N116" s="10">
        <v>5</v>
      </c>
      <c r="O116" s="10">
        <v>4</v>
      </c>
      <c r="P116" s="10">
        <v>5</v>
      </c>
      <c r="Q116" s="10">
        <v>5</v>
      </c>
      <c r="R116" s="11">
        <f t="shared" si="49"/>
        <v>4.5</v>
      </c>
      <c r="S116" s="11">
        <f t="shared" si="49"/>
        <v>4.5</v>
      </c>
      <c r="T116" s="11">
        <f t="shared" si="49"/>
        <v>5</v>
      </c>
      <c r="U116" s="11">
        <f t="shared" si="49"/>
        <v>4</v>
      </c>
      <c r="V116" s="11">
        <f t="shared" si="49"/>
        <v>4.5</v>
      </c>
      <c r="W116" s="11">
        <f t="shared" si="49"/>
        <v>4.5</v>
      </c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</row>
    <row r="117" spans="1:34" x14ac:dyDescent="0.4">
      <c r="A117" t="s">
        <v>7319</v>
      </c>
      <c r="B117" t="str">
        <f t="shared" si="56"/>
        <v>GPM093</v>
      </c>
      <c r="C117" s="23" t="s">
        <v>7481</v>
      </c>
      <c r="D117" s="23">
        <v>39</v>
      </c>
      <c r="E117" s="23">
        <v>18</v>
      </c>
      <c r="F117" s="126">
        <v>4</v>
      </c>
      <c r="G117" s="126">
        <v>3</v>
      </c>
      <c r="H117" s="126">
        <v>5</v>
      </c>
      <c r="I117" s="126">
        <v>4</v>
      </c>
      <c r="J117" s="126">
        <v>4</v>
      </c>
      <c r="K117" s="126">
        <v>3</v>
      </c>
      <c r="L117" s="10">
        <v>3</v>
      </c>
      <c r="M117" s="10">
        <v>4</v>
      </c>
      <c r="N117" s="10">
        <v>5</v>
      </c>
      <c r="O117" s="10">
        <v>3</v>
      </c>
      <c r="P117" s="10">
        <v>3</v>
      </c>
      <c r="Q117" s="10">
        <v>5</v>
      </c>
      <c r="R117" s="11">
        <f t="shared" si="49"/>
        <v>3.5</v>
      </c>
      <c r="S117" s="11">
        <f t="shared" si="49"/>
        <v>3.5</v>
      </c>
      <c r="T117" s="11">
        <f t="shared" si="49"/>
        <v>5</v>
      </c>
      <c r="U117" s="11">
        <f t="shared" si="49"/>
        <v>3.5</v>
      </c>
      <c r="V117" s="11">
        <f t="shared" si="49"/>
        <v>3.5</v>
      </c>
      <c r="W117" s="11">
        <f t="shared" si="49"/>
        <v>4</v>
      </c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</row>
    <row r="118" spans="1:34" x14ac:dyDescent="0.4">
      <c r="A118" s="138" t="s">
        <v>7319</v>
      </c>
      <c r="B118" s="138" t="str">
        <f t="shared" si="56"/>
        <v>CLD001</v>
      </c>
      <c r="C118" s="139" t="s">
        <v>7482</v>
      </c>
      <c r="D118" s="139">
        <v>40</v>
      </c>
      <c r="E118" s="139">
        <v>1</v>
      </c>
      <c r="F118" s="126">
        <v>3</v>
      </c>
      <c r="G118" s="126">
        <v>4</v>
      </c>
      <c r="H118" s="126">
        <v>5</v>
      </c>
      <c r="I118" s="126">
        <v>3</v>
      </c>
      <c r="J118" s="126">
        <v>2</v>
      </c>
      <c r="K118" s="126">
        <v>2</v>
      </c>
      <c r="L118" s="10">
        <v>5</v>
      </c>
      <c r="M118" s="10">
        <v>5</v>
      </c>
      <c r="N118" s="10">
        <v>5</v>
      </c>
      <c r="O118" s="10">
        <v>5</v>
      </c>
      <c r="P118" s="10">
        <v>3</v>
      </c>
      <c r="Q118" s="10">
        <v>3</v>
      </c>
      <c r="R118" s="11">
        <f t="shared" si="49"/>
        <v>4</v>
      </c>
      <c r="S118" s="11">
        <f t="shared" si="49"/>
        <v>4.5</v>
      </c>
      <c r="T118" s="11">
        <f t="shared" si="49"/>
        <v>5</v>
      </c>
      <c r="U118" s="11">
        <f t="shared" si="49"/>
        <v>4</v>
      </c>
      <c r="V118" s="11">
        <f t="shared" si="49"/>
        <v>2.5</v>
      </c>
      <c r="W118" s="11">
        <f t="shared" si="49"/>
        <v>2.5</v>
      </c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</row>
    <row r="119" spans="1:34" x14ac:dyDescent="0.4">
      <c r="A119" t="s">
        <v>7319</v>
      </c>
      <c r="B119" t="str">
        <f t="shared" si="56"/>
        <v>CLD003</v>
      </c>
      <c r="C119" s="23" t="s">
        <v>7483</v>
      </c>
      <c r="D119" s="23">
        <v>40</v>
      </c>
      <c r="E119" s="23">
        <v>2</v>
      </c>
      <c r="F119" s="126">
        <v>3</v>
      </c>
      <c r="G119" s="126">
        <v>3</v>
      </c>
      <c r="H119" s="126">
        <v>4</v>
      </c>
      <c r="I119" s="126">
        <v>3</v>
      </c>
      <c r="J119" s="126">
        <v>2</v>
      </c>
      <c r="K119" s="126">
        <v>3</v>
      </c>
      <c r="L119" s="10">
        <v>5</v>
      </c>
      <c r="M119" s="10">
        <v>5</v>
      </c>
      <c r="N119" s="10">
        <v>5</v>
      </c>
      <c r="O119" s="10">
        <v>5</v>
      </c>
      <c r="P119" s="10">
        <v>4</v>
      </c>
      <c r="Q119" s="10">
        <v>4</v>
      </c>
      <c r="R119" s="11">
        <f t="shared" si="49"/>
        <v>4</v>
      </c>
      <c r="S119" s="11">
        <f t="shared" si="49"/>
        <v>4</v>
      </c>
      <c r="T119" s="11">
        <f t="shared" si="49"/>
        <v>4.5</v>
      </c>
      <c r="U119" s="11">
        <f t="shared" si="49"/>
        <v>4</v>
      </c>
      <c r="V119" s="11">
        <f t="shared" si="49"/>
        <v>3</v>
      </c>
      <c r="W119" s="11">
        <f t="shared" si="49"/>
        <v>3.5</v>
      </c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</row>
    <row r="120" spans="1:34" x14ac:dyDescent="0.4">
      <c r="A120" t="s">
        <v>7319</v>
      </c>
      <c r="B120" t="str">
        <f t="shared" si="56"/>
        <v>CLD091</v>
      </c>
      <c r="C120" s="23" t="s">
        <v>7484</v>
      </c>
      <c r="D120" s="23">
        <v>40</v>
      </c>
      <c r="E120" s="23">
        <v>3</v>
      </c>
      <c r="F120" s="126">
        <v>3</v>
      </c>
      <c r="G120" s="126">
        <v>3</v>
      </c>
      <c r="H120" s="126">
        <v>4</v>
      </c>
      <c r="I120" s="126">
        <v>3</v>
      </c>
      <c r="J120" s="126">
        <v>3</v>
      </c>
      <c r="K120" s="126">
        <v>2</v>
      </c>
      <c r="L120" s="10">
        <v>5</v>
      </c>
      <c r="M120" s="10">
        <v>5</v>
      </c>
      <c r="N120" s="10">
        <v>5</v>
      </c>
      <c r="O120" s="10">
        <v>5</v>
      </c>
      <c r="P120" s="10">
        <v>4</v>
      </c>
      <c r="Q120" s="10">
        <v>4</v>
      </c>
      <c r="R120" s="11">
        <f t="shared" si="49"/>
        <v>4</v>
      </c>
      <c r="S120" s="11">
        <f t="shared" si="49"/>
        <v>4</v>
      </c>
      <c r="T120" s="11">
        <f t="shared" si="49"/>
        <v>4.5</v>
      </c>
      <c r="U120" s="11">
        <f t="shared" si="49"/>
        <v>4</v>
      </c>
      <c r="V120" s="11">
        <f t="shared" si="49"/>
        <v>3.5</v>
      </c>
      <c r="W120" s="11">
        <f t="shared" si="49"/>
        <v>3</v>
      </c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</row>
    <row r="121" spans="1:34" x14ac:dyDescent="0.4">
      <c r="A121" t="s">
        <v>7319</v>
      </c>
      <c r="B121" t="str">
        <f t="shared" si="56"/>
        <v>CLD093</v>
      </c>
      <c r="C121" s="23" t="s">
        <v>7485</v>
      </c>
      <c r="D121" s="23">
        <v>40</v>
      </c>
      <c r="E121" s="23">
        <v>4</v>
      </c>
      <c r="F121" s="126">
        <v>4</v>
      </c>
      <c r="G121" s="126">
        <v>4</v>
      </c>
      <c r="H121" s="126">
        <v>5</v>
      </c>
      <c r="I121" s="126">
        <v>4</v>
      </c>
      <c r="J121" s="126">
        <v>3</v>
      </c>
      <c r="K121" s="126">
        <v>2</v>
      </c>
      <c r="L121" s="10">
        <v>5</v>
      </c>
      <c r="M121" s="10">
        <v>5</v>
      </c>
      <c r="N121" s="10">
        <v>5</v>
      </c>
      <c r="O121" s="10">
        <v>4</v>
      </c>
      <c r="P121" s="10">
        <v>3</v>
      </c>
      <c r="Q121" s="10">
        <v>3</v>
      </c>
      <c r="R121" s="11">
        <f t="shared" si="49"/>
        <v>4.5</v>
      </c>
      <c r="S121" s="11">
        <f t="shared" si="49"/>
        <v>4.5</v>
      </c>
      <c r="T121" s="11">
        <f t="shared" si="49"/>
        <v>5</v>
      </c>
      <c r="U121" s="11">
        <f t="shared" si="49"/>
        <v>4</v>
      </c>
      <c r="V121" s="11">
        <f t="shared" si="49"/>
        <v>3</v>
      </c>
      <c r="W121" s="11">
        <f t="shared" si="49"/>
        <v>2.5</v>
      </c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</row>
    <row r="122" spans="1:34" x14ac:dyDescent="0.4">
      <c r="A122" t="s">
        <v>7319</v>
      </c>
      <c r="B122" t="str">
        <f t="shared" si="56"/>
        <v>DPS001</v>
      </c>
      <c r="C122" s="23" t="s">
        <v>7486</v>
      </c>
      <c r="D122" s="23">
        <v>40</v>
      </c>
      <c r="E122" s="23">
        <v>5</v>
      </c>
      <c r="F122" s="126">
        <v>3</v>
      </c>
      <c r="G122" s="126">
        <v>3</v>
      </c>
      <c r="H122" s="126">
        <v>5</v>
      </c>
      <c r="I122" s="126">
        <v>3</v>
      </c>
      <c r="J122" s="126">
        <v>2</v>
      </c>
      <c r="K122" s="126">
        <v>2</v>
      </c>
      <c r="L122" s="10">
        <v>5</v>
      </c>
      <c r="M122" s="10">
        <v>5</v>
      </c>
      <c r="N122" s="10">
        <v>5</v>
      </c>
      <c r="O122" s="10">
        <v>5</v>
      </c>
      <c r="P122" s="10">
        <v>2</v>
      </c>
      <c r="Q122" s="10">
        <v>2</v>
      </c>
      <c r="R122" s="11">
        <f t="shared" si="49"/>
        <v>4</v>
      </c>
      <c r="S122" s="11">
        <f t="shared" si="49"/>
        <v>4</v>
      </c>
      <c r="T122" s="11">
        <f t="shared" si="49"/>
        <v>5</v>
      </c>
      <c r="U122" s="11">
        <f t="shared" si="49"/>
        <v>4</v>
      </c>
      <c r="V122" s="11">
        <f t="shared" si="49"/>
        <v>2</v>
      </c>
      <c r="W122" s="11">
        <f t="shared" si="49"/>
        <v>2</v>
      </c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</row>
    <row r="123" spans="1:34" x14ac:dyDescent="0.4">
      <c r="A123" t="s">
        <v>7319</v>
      </c>
      <c r="B123" t="str">
        <f t="shared" si="56"/>
        <v>DPS003</v>
      </c>
      <c r="C123" s="23" t="s">
        <v>7487</v>
      </c>
      <c r="D123" s="23">
        <v>40</v>
      </c>
      <c r="E123" s="23">
        <v>6</v>
      </c>
      <c r="F123" s="126">
        <v>3</v>
      </c>
      <c r="G123" s="126">
        <v>3</v>
      </c>
      <c r="H123" s="126">
        <v>5</v>
      </c>
      <c r="I123" s="126">
        <v>3</v>
      </c>
      <c r="J123" s="126">
        <v>2</v>
      </c>
      <c r="K123" s="126">
        <v>2</v>
      </c>
      <c r="L123" s="10">
        <v>5</v>
      </c>
      <c r="M123" s="10">
        <v>5</v>
      </c>
      <c r="N123" s="10">
        <v>5</v>
      </c>
      <c r="O123" s="10">
        <v>5</v>
      </c>
      <c r="P123" s="10">
        <v>5</v>
      </c>
      <c r="Q123" s="10">
        <v>4</v>
      </c>
      <c r="R123" s="11">
        <f t="shared" si="49"/>
        <v>4</v>
      </c>
      <c r="S123" s="11">
        <f t="shared" si="49"/>
        <v>4</v>
      </c>
      <c r="T123" s="11">
        <f t="shared" si="49"/>
        <v>5</v>
      </c>
      <c r="U123" s="11">
        <f t="shared" si="49"/>
        <v>4</v>
      </c>
      <c r="V123" s="11">
        <f t="shared" si="49"/>
        <v>3.5</v>
      </c>
      <c r="W123" s="11">
        <f t="shared" si="49"/>
        <v>3</v>
      </c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</row>
    <row r="124" spans="1:34" x14ac:dyDescent="0.4">
      <c r="A124" t="s">
        <v>7319</v>
      </c>
      <c r="B124" t="str">
        <f t="shared" si="56"/>
        <v>DPS091</v>
      </c>
      <c r="C124" s="23" t="s">
        <v>7488</v>
      </c>
      <c r="D124" s="23">
        <v>40</v>
      </c>
      <c r="E124" s="23">
        <v>7</v>
      </c>
      <c r="F124" s="126">
        <v>3</v>
      </c>
      <c r="G124" s="126">
        <v>3</v>
      </c>
      <c r="H124" s="126">
        <v>5</v>
      </c>
      <c r="I124" s="126">
        <v>3</v>
      </c>
      <c r="J124" s="126">
        <v>2</v>
      </c>
      <c r="K124" s="126">
        <v>2</v>
      </c>
      <c r="L124" s="10">
        <v>5</v>
      </c>
      <c r="M124" s="10">
        <v>5</v>
      </c>
      <c r="N124" s="10">
        <v>5</v>
      </c>
      <c r="O124" s="10">
        <v>5</v>
      </c>
      <c r="P124" s="10">
        <v>5</v>
      </c>
      <c r="Q124" s="10">
        <v>4</v>
      </c>
      <c r="R124" s="11">
        <f t="shared" ref="R124:W150" si="57">AVERAGE(F124,L124)</f>
        <v>4</v>
      </c>
      <c r="S124" s="11">
        <f t="shared" si="57"/>
        <v>4</v>
      </c>
      <c r="T124" s="11">
        <f t="shared" si="57"/>
        <v>5</v>
      </c>
      <c r="U124" s="11">
        <f t="shared" si="57"/>
        <v>4</v>
      </c>
      <c r="V124" s="11">
        <f t="shared" si="57"/>
        <v>3.5</v>
      </c>
      <c r="W124" s="11">
        <f t="shared" si="57"/>
        <v>3</v>
      </c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</row>
    <row r="125" spans="1:34" x14ac:dyDescent="0.4">
      <c r="A125" t="s">
        <v>7319</v>
      </c>
      <c r="B125" t="str">
        <f t="shared" si="56"/>
        <v>DPS093</v>
      </c>
      <c r="C125" s="23" t="s">
        <v>7489</v>
      </c>
      <c r="D125" s="23">
        <v>40</v>
      </c>
      <c r="E125" s="23">
        <v>8</v>
      </c>
      <c r="F125" s="126">
        <v>3</v>
      </c>
      <c r="G125" s="126">
        <v>3</v>
      </c>
      <c r="H125" s="126">
        <v>5</v>
      </c>
      <c r="I125" s="126">
        <v>3</v>
      </c>
      <c r="J125" s="126">
        <v>2</v>
      </c>
      <c r="K125" s="126">
        <v>2</v>
      </c>
      <c r="L125" s="10">
        <v>5</v>
      </c>
      <c r="M125" s="10">
        <v>4</v>
      </c>
      <c r="N125" s="10">
        <v>5</v>
      </c>
      <c r="O125" s="10">
        <v>4</v>
      </c>
      <c r="P125" s="10">
        <v>2</v>
      </c>
      <c r="Q125" s="10">
        <v>3</v>
      </c>
      <c r="R125" s="11">
        <f t="shared" si="57"/>
        <v>4</v>
      </c>
      <c r="S125" s="11">
        <f t="shared" si="57"/>
        <v>3.5</v>
      </c>
      <c r="T125" s="11">
        <f t="shared" si="57"/>
        <v>5</v>
      </c>
      <c r="U125" s="11">
        <f t="shared" si="57"/>
        <v>3.5</v>
      </c>
      <c r="V125" s="11">
        <f t="shared" si="57"/>
        <v>2</v>
      </c>
      <c r="W125" s="11">
        <f t="shared" si="57"/>
        <v>2.5</v>
      </c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</row>
    <row r="126" spans="1:34" x14ac:dyDescent="0.4">
      <c r="A126" t="s">
        <v>7319</v>
      </c>
      <c r="B126" t="str">
        <f t="shared" si="56"/>
        <v>GBN001</v>
      </c>
      <c r="C126" s="23" t="s">
        <v>7490</v>
      </c>
      <c r="D126" s="23">
        <v>40</v>
      </c>
      <c r="E126" s="23">
        <v>9</v>
      </c>
      <c r="F126" s="126">
        <v>4</v>
      </c>
      <c r="G126" s="126">
        <v>4</v>
      </c>
      <c r="H126" s="126">
        <v>4</v>
      </c>
      <c r="I126" s="126">
        <v>5</v>
      </c>
      <c r="J126" s="126">
        <v>4</v>
      </c>
      <c r="K126" s="126">
        <v>4</v>
      </c>
      <c r="L126" s="10">
        <v>4</v>
      </c>
      <c r="M126" s="10">
        <v>3</v>
      </c>
      <c r="N126" s="10">
        <v>4</v>
      </c>
      <c r="O126" s="10">
        <v>3</v>
      </c>
      <c r="P126" s="10">
        <v>4</v>
      </c>
      <c r="Q126" s="10">
        <v>5</v>
      </c>
      <c r="R126" s="11">
        <f t="shared" si="57"/>
        <v>4</v>
      </c>
      <c r="S126" s="11">
        <f t="shared" si="57"/>
        <v>3.5</v>
      </c>
      <c r="T126" s="11">
        <f t="shared" si="57"/>
        <v>4</v>
      </c>
      <c r="U126" s="11">
        <f t="shared" si="57"/>
        <v>4</v>
      </c>
      <c r="V126" s="11">
        <f t="shared" si="57"/>
        <v>4</v>
      </c>
      <c r="W126" s="11">
        <f t="shared" si="57"/>
        <v>4.5</v>
      </c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</row>
    <row r="127" spans="1:34" x14ac:dyDescent="0.4">
      <c r="A127" t="s">
        <v>7319</v>
      </c>
      <c r="B127" t="str">
        <f t="shared" si="56"/>
        <v>GBN003</v>
      </c>
      <c r="C127" s="23" t="s">
        <v>7491</v>
      </c>
      <c r="D127" s="23">
        <v>40</v>
      </c>
      <c r="E127" s="23">
        <v>10</v>
      </c>
      <c r="F127" s="126">
        <v>4</v>
      </c>
      <c r="G127" s="126">
        <v>3</v>
      </c>
      <c r="H127" s="126">
        <v>5</v>
      </c>
      <c r="I127" s="126">
        <v>4</v>
      </c>
      <c r="J127" s="126">
        <v>4</v>
      </c>
      <c r="K127" s="126">
        <v>5</v>
      </c>
      <c r="L127" s="10">
        <v>4</v>
      </c>
      <c r="M127" s="10">
        <v>5</v>
      </c>
      <c r="N127" s="10">
        <v>5</v>
      </c>
      <c r="O127" s="10">
        <v>4</v>
      </c>
      <c r="P127" s="10">
        <v>5</v>
      </c>
      <c r="Q127" s="10">
        <v>5</v>
      </c>
      <c r="R127" s="11">
        <f t="shared" si="57"/>
        <v>4</v>
      </c>
      <c r="S127" s="11">
        <f t="shared" si="57"/>
        <v>4</v>
      </c>
      <c r="T127" s="11">
        <f t="shared" si="57"/>
        <v>5</v>
      </c>
      <c r="U127" s="11">
        <f t="shared" si="57"/>
        <v>4</v>
      </c>
      <c r="V127" s="11">
        <f t="shared" si="57"/>
        <v>4.5</v>
      </c>
      <c r="W127" s="11">
        <f t="shared" si="57"/>
        <v>5</v>
      </c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</row>
    <row r="128" spans="1:34" x14ac:dyDescent="0.4">
      <c r="A128" t="s">
        <v>7319</v>
      </c>
      <c r="B128" t="str">
        <f t="shared" si="56"/>
        <v>GBT003</v>
      </c>
      <c r="C128" s="23" t="s">
        <v>7492</v>
      </c>
      <c r="D128" s="23">
        <v>40</v>
      </c>
      <c r="E128" s="23">
        <v>11</v>
      </c>
      <c r="F128" s="126">
        <v>4</v>
      </c>
      <c r="G128" s="126">
        <v>3</v>
      </c>
      <c r="H128" s="126">
        <v>5</v>
      </c>
      <c r="I128" s="126">
        <v>3</v>
      </c>
      <c r="J128" s="126">
        <v>4</v>
      </c>
      <c r="K128" s="126">
        <v>4</v>
      </c>
      <c r="L128" s="10">
        <v>5</v>
      </c>
      <c r="M128" s="10">
        <v>3</v>
      </c>
      <c r="N128" s="10">
        <v>5</v>
      </c>
      <c r="O128" s="10">
        <v>3</v>
      </c>
      <c r="P128" s="10">
        <v>2</v>
      </c>
      <c r="Q128" s="10">
        <v>4</v>
      </c>
      <c r="R128" s="11">
        <f t="shared" si="57"/>
        <v>4.5</v>
      </c>
      <c r="S128" s="11">
        <f t="shared" si="57"/>
        <v>3</v>
      </c>
      <c r="T128" s="11">
        <f t="shared" si="57"/>
        <v>5</v>
      </c>
      <c r="U128" s="11">
        <f t="shared" si="57"/>
        <v>3</v>
      </c>
      <c r="V128" s="11">
        <f t="shared" si="57"/>
        <v>3</v>
      </c>
      <c r="W128" s="11">
        <f t="shared" si="57"/>
        <v>4</v>
      </c>
    </row>
    <row r="129" spans="1:23" x14ac:dyDescent="0.4">
      <c r="A129" t="s">
        <v>7319</v>
      </c>
      <c r="B129" t="str">
        <f t="shared" si="56"/>
        <v>GBT093</v>
      </c>
      <c r="C129" s="23" t="s">
        <v>7493</v>
      </c>
      <c r="D129" s="23">
        <v>40</v>
      </c>
      <c r="E129" s="23">
        <v>14</v>
      </c>
      <c r="F129" s="126">
        <v>4</v>
      </c>
      <c r="G129" s="126">
        <v>4</v>
      </c>
      <c r="H129" s="126">
        <v>5</v>
      </c>
      <c r="I129" s="126">
        <v>4</v>
      </c>
      <c r="J129" s="126">
        <v>3</v>
      </c>
      <c r="K129" s="126">
        <v>2</v>
      </c>
      <c r="L129" s="10">
        <v>5</v>
      </c>
      <c r="M129" s="10">
        <v>5</v>
      </c>
      <c r="N129" s="10">
        <v>5</v>
      </c>
      <c r="O129" s="10">
        <v>4</v>
      </c>
      <c r="P129" s="10">
        <v>1</v>
      </c>
      <c r="Q129" s="10">
        <v>1</v>
      </c>
      <c r="R129" s="11">
        <f t="shared" si="57"/>
        <v>4.5</v>
      </c>
      <c r="S129" s="11">
        <f t="shared" si="57"/>
        <v>4.5</v>
      </c>
      <c r="T129" s="11">
        <f t="shared" si="57"/>
        <v>5</v>
      </c>
      <c r="U129" s="11">
        <f t="shared" si="57"/>
        <v>4</v>
      </c>
      <c r="V129" s="11">
        <f t="shared" si="57"/>
        <v>2</v>
      </c>
      <c r="W129" s="11">
        <f t="shared" si="57"/>
        <v>1.5</v>
      </c>
    </row>
    <row r="130" spans="1:23" x14ac:dyDescent="0.4">
      <c r="A130" t="s">
        <v>7319</v>
      </c>
      <c r="B130" t="str">
        <f t="shared" si="56"/>
        <v>GPM001</v>
      </c>
      <c r="C130" s="23" t="s">
        <v>7494</v>
      </c>
      <c r="D130" s="23">
        <v>40</v>
      </c>
      <c r="E130" s="23">
        <v>15</v>
      </c>
      <c r="F130" s="126">
        <v>3</v>
      </c>
      <c r="G130" s="126">
        <v>4</v>
      </c>
      <c r="H130" s="126">
        <v>4</v>
      </c>
      <c r="I130" s="126">
        <v>5</v>
      </c>
      <c r="J130" s="126">
        <v>4</v>
      </c>
      <c r="K130" s="126">
        <v>4</v>
      </c>
      <c r="L130" s="10">
        <v>5</v>
      </c>
      <c r="M130" s="10">
        <v>4</v>
      </c>
      <c r="N130" s="10">
        <v>5</v>
      </c>
      <c r="O130" s="10">
        <v>5</v>
      </c>
      <c r="P130" s="10">
        <v>5</v>
      </c>
      <c r="Q130" s="10">
        <v>5</v>
      </c>
      <c r="R130" s="11">
        <f t="shared" si="57"/>
        <v>4</v>
      </c>
      <c r="S130" s="11">
        <f t="shared" si="57"/>
        <v>4</v>
      </c>
      <c r="T130" s="11">
        <f t="shared" si="57"/>
        <v>4.5</v>
      </c>
      <c r="U130" s="11">
        <f t="shared" si="57"/>
        <v>5</v>
      </c>
      <c r="V130" s="11">
        <f t="shared" si="57"/>
        <v>4.5</v>
      </c>
      <c r="W130" s="11">
        <f t="shared" si="57"/>
        <v>4.5</v>
      </c>
    </row>
    <row r="131" spans="1:23" x14ac:dyDescent="0.4">
      <c r="A131" t="s">
        <v>7319</v>
      </c>
      <c r="B131" t="str">
        <f t="shared" si="56"/>
        <v>GPM003</v>
      </c>
      <c r="C131" s="23" t="s">
        <v>7495</v>
      </c>
      <c r="D131" s="23">
        <v>40</v>
      </c>
      <c r="E131" s="23">
        <v>16</v>
      </c>
      <c r="F131" s="126">
        <v>4</v>
      </c>
      <c r="G131" s="126">
        <v>4</v>
      </c>
      <c r="H131" s="126">
        <v>5</v>
      </c>
      <c r="I131" s="126">
        <v>3</v>
      </c>
      <c r="J131" s="126">
        <v>3</v>
      </c>
      <c r="K131" s="126">
        <v>3</v>
      </c>
      <c r="L131" s="10">
        <v>4</v>
      </c>
      <c r="M131" s="10">
        <v>4</v>
      </c>
      <c r="N131" s="10">
        <v>5</v>
      </c>
      <c r="O131" s="10">
        <v>4</v>
      </c>
      <c r="P131" s="10">
        <v>5</v>
      </c>
      <c r="Q131" s="10">
        <v>5</v>
      </c>
      <c r="R131" s="11">
        <f t="shared" si="57"/>
        <v>4</v>
      </c>
      <c r="S131" s="11">
        <f t="shared" si="57"/>
        <v>4</v>
      </c>
      <c r="T131" s="11">
        <f t="shared" si="57"/>
        <v>5</v>
      </c>
      <c r="U131" s="11">
        <f t="shared" si="57"/>
        <v>3.5</v>
      </c>
      <c r="V131" s="11">
        <f t="shared" si="57"/>
        <v>4</v>
      </c>
      <c r="W131" s="11">
        <f t="shared" si="57"/>
        <v>4</v>
      </c>
    </row>
    <row r="132" spans="1:23" x14ac:dyDescent="0.4">
      <c r="A132" t="s">
        <v>7319</v>
      </c>
      <c r="B132" t="str">
        <f t="shared" ref="B132:B150" si="58">LEFT(C132,6)</f>
        <v>GPM091</v>
      </c>
      <c r="C132" s="23" t="s">
        <v>7496</v>
      </c>
      <c r="D132" s="23">
        <v>40</v>
      </c>
      <c r="E132" s="23">
        <v>17</v>
      </c>
      <c r="F132" s="126">
        <v>4</v>
      </c>
      <c r="G132" s="126">
        <v>4</v>
      </c>
      <c r="H132" s="126">
        <v>5</v>
      </c>
      <c r="I132" s="126">
        <v>4</v>
      </c>
      <c r="J132" s="126">
        <v>4</v>
      </c>
      <c r="K132" s="126">
        <v>3</v>
      </c>
      <c r="L132" s="10">
        <v>5</v>
      </c>
      <c r="M132" s="10">
        <v>4</v>
      </c>
      <c r="N132" s="10">
        <v>5</v>
      </c>
      <c r="O132" s="10">
        <v>5</v>
      </c>
      <c r="P132" s="10">
        <v>5</v>
      </c>
      <c r="Q132" s="10">
        <v>5</v>
      </c>
      <c r="R132" s="11">
        <f t="shared" si="57"/>
        <v>4.5</v>
      </c>
      <c r="S132" s="11">
        <f t="shared" si="57"/>
        <v>4</v>
      </c>
      <c r="T132" s="11">
        <f t="shared" si="57"/>
        <v>5</v>
      </c>
      <c r="U132" s="11">
        <f t="shared" si="57"/>
        <v>4.5</v>
      </c>
      <c r="V132" s="11">
        <f t="shared" si="57"/>
        <v>4.5</v>
      </c>
      <c r="W132" s="11">
        <f t="shared" si="57"/>
        <v>4</v>
      </c>
    </row>
    <row r="133" spans="1:23" x14ac:dyDescent="0.4">
      <c r="A133" s="138" t="s">
        <v>7319</v>
      </c>
      <c r="B133" s="138" t="str">
        <f t="shared" si="58"/>
        <v>CLD001</v>
      </c>
      <c r="C133" s="139" t="s">
        <v>7497</v>
      </c>
      <c r="D133" s="139">
        <v>43</v>
      </c>
      <c r="E133" s="139">
        <v>1</v>
      </c>
      <c r="F133" s="126">
        <v>4</v>
      </c>
      <c r="G133" s="126">
        <v>4</v>
      </c>
      <c r="H133" s="126">
        <v>5</v>
      </c>
      <c r="I133" s="126">
        <v>4</v>
      </c>
      <c r="J133" s="126">
        <v>3</v>
      </c>
      <c r="K133" s="126">
        <v>2</v>
      </c>
      <c r="L133" s="10">
        <v>5</v>
      </c>
      <c r="M133" s="10">
        <v>5</v>
      </c>
      <c r="N133" s="10">
        <v>5</v>
      </c>
      <c r="O133" s="10">
        <v>5</v>
      </c>
      <c r="P133" s="10">
        <v>3</v>
      </c>
      <c r="Q133" s="10">
        <v>4</v>
      </c>
      <c r="R133" s="11">
        <f t="shared" si="57"/>
        <v>4.5</v>
      </c>
      <c r="S133" s="11">
        <f t="shared" si="57"/>
        <v>4.5</v>
      </c>
      <c r="T133" s="11">
        <f t="shared" si="57"/>
        <v>5</v>
      </c>
      <c r="U133" s="11">
        <f t="shared" si="57"/>
        <v>4.5</v>
      </c>
      <c r="V133" s="11">
        <f t="shared" si="57"/>
        <v>3</v>
      </c>
      <c r="W133" s="11">
        <f t="shared" si="57"/>
        <v>3</v>
      </c>
    </row>
    <row r="134" spans="1:23" x14ac:dyDescent="0.4">
      <c r="A134" t="s">
        <v>7319</v>
      </c>
      <c r="B134" t="str">
        <f t="shared" si="58"/>
        <v>CLD003</v>
      </c>
      <c r="C134" s="23" t="s">
        <v>7498</v>
      </c>
      <c r="D134" s="23">
        <v>43</v>
      </c>
      <c r="E134" s="23">
        <v>2</v>
      </c>
      <c r="F134" s="126">
        <v>4</v>
      </c>
      <c r="G134" s="126">
        <v>4</v>
      </c>
      <c r="H134" s="126">
        <v>5</v>
      </c>
      <c r="I134" s="126">
        <v>4</v>
      </c>
      <c r="J134" s="126">
        <v>3</v>
      </c>
      <c r="K134" s="126">
        <v>2</v>
      </c>
      <c r="L134" s="10">
        <v>5</v>
      </c>
      <c r="M134" s="10">
        <v>5</v>
      </c>
      <c r="N134" s="10">
        <v>5</v>
      </c>
      <c r="O134" s="10">
        <v>5</v>
      </c>
      <c r="P134" s="10">
        <v>3</v>
      </c>
      <c r="Q134" s="10">
        <v>4</v>
      </c>
      <c r="R134" s="11">
        <f t="shared" si="57"/>
        <v>4.5</v>
      </c>
      <c r="S134" s="11">
        <f t="shared" si="57"/>
        <v>4.5</v>
      </c>
      <c r="T134" s="11">
        <f t="shared" si="57"/>
        <v>5</v>
      </c>
      <c r="U134" s="11">
        <f t="shared" si="57"/>
        <v>4.5</v>
      </c>
      <c r="V134" s="11">
        <f t="shared" si="57"/>
        <v>3</v>
      </c>
      <c r="W134" s="11">
        <f t="shared" si="57"/>
        <v>3</v>
      </c>
    </row>
    <row r="135" spans="1:23" x14ac:dyDescent="0.4">
      <c r="A135" t="s">
        <v>7319</v>
      </c>
      <c r="B135" t="str">
        <f t="shared" si="58"/>
        <v>CLD091</v>
      </c>
      <c r="C135" s="23" t="s">
        <v>7499</v>
      </c>
      <c r="D135" s="23">
        <v>43</v>
      </c>
      <c r="E135" s="23">
        <v>3</v>
      </c>
      <c r="F135" s="126">
        <v>4</v>
      </c>
      <c r="G135" s="126">
        <v>4</v>
      </c>
      <c r="H135" s="126">
        <v>5</v>
      </c>
      <c r="I135" s="126">
        <v>4</v>
      </c>
      <c r="J135" s="126">
        <v>3</v>
      </c>
      <c r="K135" s="126">
        <v>3</v>
      </c>
      <c r="L135" s="10">
        <v>5</v>
      </c>
      <c r="M135" s="10">
        <v>5</v>
      </c>
      <c r="N135" s="10">
        <v>5</v>
      </c>
      <c r="O135" s="10">
        <v>5</v>
      </c>
      <c r="P135" s="10">
        <v>3</v>
      </c>
      <c r="Q135" s="10">
        <v>4</v>
      </c>
      <c r="R135" s="11">
        <f t="shared" si="57"/>
        <v>4.5</v>
      </c>
      <c r="S135" s="11">
        <f t="shared" si="57"/>
        <v>4.5</v>
      </c>
      <c r="T135" s="11">
        <f t="shared" si="57"/>
        <v>5</v>
      </c>
      <c r="U135" s="11">
        <f t="shared" si="57"/>
        <v>4.5</v>
      </c>
      <c r="V135" s="11">
        <f t="shared" si="57"/>
        <v>3</v>
      </c>
      <c r="W135" s="11">
        <f t="shared" si="57"/>
        <v>3.5</v>
      </c>
    </row>
    <row r="136" spans="1:23" x14ac:dyDescent="0.4">
      <c r="A136" t="s">
        <v>7319</v>
      </c>
      <c r="B136" t="str">
        <f t="shared" si="58"/>
        <v>CLD093</v>
      </c>
      <c r="C136" s="23" t="s">
        <v>7500</v>
      </c>
      <c r="D136" s="23">
        <v>43</v>
      </c>
      <c r="E136" s="23">
        <v>4</v>
      </c>
      <c r="F136" s="126">
        <v>4</v>
      </c>
      <c r="G136" s="126">
        <v>4</v>
      </c>
      <c r="H136" s="126">
        <v>5</v>
      </c>
      <c r="I136" s="126">
        <v>4</v>
      </c>
      <c r="J136" s="126">
        <v>2</v>
      </c>
      <c r="K136" s="126">
        <v>2</v>
      </c>
      <c r="L136" s="10">
        <v>5</v>
      </c>
      <c r="M136" s="10">
        <v>5</v>
      </c>
      <c r="N136" s="10">
        <v>5</v>
      </c>
      <c r="O136" s="10">
        <v>5</v>
      </c>
      <c r="P136" s="10">
        <v>3</v>
      </c>
      <c r="Q136" s="10">
        <v>4</v>
      </c>
      <c r="R136" s="11">
        <f t="shared" si="57"/>
        <v>4.5</v>
      </c>
      <c r="S136" s="11">
        <f t="shared" si="57"/>
        <v>4.5</v>
      </c>
      <c r="T136" s="11">
        <f t="shared" si="57"/>
        <v>5</v>
      </c>
      <c r="U136" s="11">
        <f t="shared" si="57"/>
        <v>4.5</v>
      </c>
      <c r="V136" s="11">
        <f t="shared" si="57"/>
        <v>2.5</v>
      </c>
      <c r="W136" s="11">
        <f t="shared" si="57"/>
        <v>3</v>
      </c>
    </row>
    <row r="137" spans="1:23" x14ac:dyDescent="0.4">
      <c r="A137" t="s">
        <v>7319</v>
      </c>
      <c r="B137" t="str">
        <f t="shared" si="58"/>
        <v>DPS001</v>
      </c>
      <c r="C137" s="23" t="s">
        <v>7501</v>
      </c>
      <c r="D137" s="23">
        <v>43</v>
      </c>
      <c r="E137" s="23">
        <v>5</v>
      </c>
      <c r="F137" s="126">
        <v>4</v>
      </c>
      <c r="G137" s="126">
        <v>4</v>
      </c>
      <c r="H137" s="126">
        <v>4</v>
      </c>
      <c r="I137" s="126">
        <v>4</v>
      </c>
      <c r="J137" s="126">
        <v>2</v>
      </c>
      <c r="K137" s="126">
        <v>3</v>
      </c>
      <c r="L137" s="10">
        <v>5</v>
      </c>
      <c r="M137" s="10">
        <v>5</v>
      </c>
      <c r="N137" s="10">
        <v>5</v>
      </c>
      <c r="O137" s="10">
        <v>5</v>
      </c>
      <c r="P137" s="10">
        <v>5</v>
      </c>
      <c r="Q137" s="10">
        <v>5</v>
      </c>
      <c r="R137" s="11">
        <f t="shared" si="57"/>
        <v>4.5</v>
      </c>
      <c r="S137" s="11">
        <f t="shared" si="57"/>
        <v>4.5</v>
      </c>
      <c r="T137" s="11">
        <f t="shared" si="57"/>
        <v>4.5</v>
      </c>
      <c r="U137" s="11">
        <f t="shared" si="57"/>
        <v>4.5</v>
      </c>
      <c r="V137" s="11">
        <f t="shared" si="57"/>
        <v>3.5</v>
      </c>
      <c r="W137" s="11">
        <f t="shared" si="57"/>
        <v>4</v>
      </c>
    </row>
    <row r="138" spans="1:23" x14ac:dyDescent="0.4">
      <c r="A138" t="s">
        <v>7319</v>
      </c>
      <c r="B138" t="str">
        <f t="shared" si="58"/>
        <v>DPS003</v>
      </c>
      <c r="C138" s="23" t="s">
        <v>7502</v>
      </c>
      <c r="D138" s="23">
        <v>43</v>
      </c>
      <c r="E138" s="23">
        <v>6</v>
      </c>
      <c r="F138" s="126">
        <v>4</v>
      </c>
      <c r="G138" s="126">
        <v>4</v>
      </c>
      <c r="H138" s="126">
        <v>5</v>
      </c>
      <c r="I138" s="126">
        <v>4</v>
      </c>
      <c r="J138" s="126">
        <v>3</v>
      </c>
      <c r="K138" s="126">
        <v>2</v>
      </c>
      <c r="L138" s="10">
        <v>5</v>
      </c>
      <c r="M138" s="10">
        <v>5</v>
      </c>
      <c r="N138" s="10">
        <v>4</v>
      </c>
      <c r="O138" s="10">
        <v>5</v>
      </c>
      <c r="P138" s="10">
        <v>2</v>
      </c>
      <c r="Q138" s="10">
        <v>3</v>
      </c>
      <c r="R138" s="11">
        <f t="shared" si="57"/>
        <v>4.5</v>
      </c>
      <c r="S138" s="11">
        <f t="shared" si="57"/>
        <v>4.5</v>
      </c>
      <c r="T138" s="11">
        <f t="shared" si="57"/>
        <v>4.5</v>
      </c>
      <c r="U138" s="11">
        <f t="shared" si="57"/>
        <v>4.5</v>
      </c>
      <c r="V138" s="11">
        <f t="shared" si="57"/>
        <v>2.5</v>
      </c>
      <c r="W138" s="11">
        <f t="shared" si="57"/>
        <v>2.5</v>
      </c>
    </row>
    <row r="139" spans="1:23" x14ac:dyDescent="0.4">
      <c r="A139" t="s">
        <v>7319</v>
      </c>
      <c r="B139" t="str">
        <f t="shared" si="58"/>
        <v>DPS091</v>
      </c>
      <c r="C139" s="23" t="s">
        <v>7503</v>
      </c>
      <c r="D139" s="23">
        <v>43</v>
      </c>
      <c r="E139" s="23">
        <v>7</v>
      </c>
      <c r="F139" s="126">
        <v>4</v>
      </c>
      <c r="G139" s="126">
        <v>4</v>
      </c>
      <c r="H139" s="126">
        <v>5</v>
      </c>
      <c r="I139" s="126">
        <v>4</v>
      </c>
      <c r="J139" s="126">
        <v>2</v>
      </c>
      <c r="K139" s="126">
        <v>3</v>
      </c>
      <c r="L139" s="10">
        <v>3</v>
      </c>
      <c r="M139" s="10">
        <v>4</v>
      </c>
      <c r="N139" s="10">
        <v>4</v>
      </c>
      <c r="O139" s="10">
        <v>3</v>
      </c>
      <c r="P139" s="10">
        <v>3</v>
      </c>
      <c r="Q139" s="10">
        <v>5</v>
      </c>
      <c r="R139" s="11">
        <f t="shared" si="57"/>
        <v>3.5</v>
      </c>
      <c r="S139" s="11">
        <f t="shared" si="57"/>
        <v>4</v>
      </c>
      <c r="T139" s="11">
        <f t="shared" si="57"/>
        <v>4.5</v>
      </c>
      <c r="U139" s="11">
        <f t="shared" si="57"/>
        <v>3.5</v>
      </c>
      <c r="V139" s="11">
        <f t="shared" si="57"/>
        <v>2.5</v>
      </c>
      <c r="W139" s="11">
        <f t="shared" si="57"/>
        <v>4</v>
      </c>
    </row>
    <row r="140" spans="1:23" x14ac:dyDescent="0.4">
      <c r="A140" t="s">
        <v>7319</v>
      </c>
      <c r="B140" t="str">
        <f t="shared" si="58"/>
        <v>DPS093</v>
      </c>
      <c r="C140" s="23" t="s">
        <v>7504</v>
      </c>
      <c r="D140" s="23">
        <v>43</v>
      </c>
      <c r="E140" s="23">
        <v>8</v>
      </c>
      <c r="F140" s="126">
        <v>3</v>
      </c>
      <c r="G140" s="126">
        <v>4</v>
      </c>
      <c r="H140" s="126">
        <v>5</v>
      </c>
      <c r="I140" s="126">
        <v>3</v>
      </c>
      <c r="J140" s="126">
        <v>2</v>
      </c>
      <c r="K140" s="126">
        <v>2</v>
      </c>
      <c r="L140" s="10">
        <v>5</v>
      </c>
      <c r="M140" s="10">
        <v>5</v>
      </c>
      <c r="N140" s="10">
        <v>4</v>
      </c>
      <c r="O140" s="10">
        <v>5</v>
      </c>
      <c r="P140" s="10">
        <v>3</v>
      </c>
      <c r="Q140" s="10">
        <v>4</v>
      </c>
      <c r="R140" s="11">
        <f t="shared" si="57"/>
        <v>4</v>
      </c>
      <c r="S140" s="11">
        <f t="shared" si="57"/>
        <v>4.5</v>
      </c>
      <c r="T140" s="11">
        <f t="shared" si="57"/>
        <v>4.5</v>
      </c>
      <c r="U140" s="11">
        <f t="shared" si="57"/>
        <v>4</v>
      </c>
      <c r="V140" s="11">
        <f t="shared" si="57"/>
        <v>2.5</v>
      </c>
      <c r="W140" s="11">
        <f t="shared" si="57"/>
        <v>3</v>
      </c>
    </row>
    <row r="141" spans="1:23" x14ac:dyDescent="0.4">
      <c r="A141" t="s">
        <v>7319</v>
      </c>
      <c r="B141" t="str">
        <f t="shared" si="58"/>
        <v>GBN001</v>
      </c>
      <c r="C141" s="23" t="s">
        <v>7505</v>
      </c>
      <c r="D141" s="23">
        <v>43</v>
      </c>
      <c r="E141" s="23">
        <v>9</v>
      </c>
      <c r="F141" s="126">
        <v>4</v>
      </c>
      <c r="G141" s="126">
        <v>4</v>
      </c>
      <c r="H141" s="126">
        <v>3</v>
      </c>
      <c r="I141" s="126">
        <v>5</v>
      </c>
      <c r="J141" s="126">
        <v>3</v>
      </c>
      <c r="K141" s="126">
        <v>3</v>
      </c>
      <c r="L141" s="10">
        <v>4</v>
      </c>
      <c r="M141" s="10">
        <v>2</v>
      </c>
      <c r="N141" s="10">
        <v>4</v>
      </c>
      <c r="O141" s="10">
        <v>3</v>
      </c>
      <c r="P141" s="10">
        <v>5</v>
      </c>
      <c r="Q141" s="10">
        <v>5</v>
      </c>
      <c r="R141" s="11">
        <f t="shared" si="57"/>
        <v>4</v>
      </c>
      <c r="S141" s="11">
        <f t="shared" si="57"/>
        <v>3</v>
      </c>
      <c r="T141" s="11">
        <f t="shared" si="57"/>
        <v>3.5</v>
      </c>
      <c r="U141" s="11">
        <f t="shared" si="57"/>
        <v>4</v>
      </c>
      <c r="V141" s="11">
        <f t="shared" si="57"/>
        <v>4</v>
      </c>
      <c r="W141" s="11">
        <f t="shared" si="57"/>
        <v>4</v>
      </c>
    </row>
    <row r="142" spans="1:23" x14ac:dyDescent="0.4">
      <c r="A142" t="s">
        <v>7319</v>
      </c>
      <c r="B142" t="str">
        <f t="shared" si="58"/>
        <v>GBN003</v>
      </c>
      <c r="C142" s="23" t="s">
        <v>7506</v>
      </c>
      <c r="D142" s="23">
        <v>43</v>
      </c>
      <c r="E142" s="23">
        <v>10</v>
      </c>
      <c r="F142" s="126">
        <v>4</v>
      </c>
      <c r="G142" s="126">
        <v>3</v>
      </c>
      <c r="H142" s="126">
        <v>5</v>
      </c>
      <c r="I142" s="126">
        <v>3</v>
      </c>
      <c r="J142" s="126">
        <v>4</v>
      </c>
      <c r="K142" s="126">
        <v>4</v>
      </c>
      <c r="L142" s="10">
        <v>3</v>
      </c>
      <c r="M142" s="10">
        <v>2</v>
      </c>
      <c r="N142" s="10">
        <v>4</v>
      </c>
      <c r="O142" s="10">
        <v>2</v>
      </c>
      <c r="P142" s="10">
        <v>5</v>
      </c>
      <c r="Q142" s="10">
        <v>5</v>
      </c>
      <c r="R142" s="11">
        <f t="shared" si="57"/>
        <v>3.5</v>
      </c>
      <c r="S142" s="11">
        <f t="shared" si="57"/>
        <v>2.5</v>
      </c>
      <c r="T142" s="11">
        <f t="shared" si="57"/>
        <v>4.5</v>
      </c>
      <c r="U142" s="11">
        <f t="shared" si="57"/>
        <v>2.5</v>
      </c>
      <c r="V142" s="11">
        <f t="shared" si="57"/>
        <v>4.5</v>
      </c>
      <c r="W142" s="11">
        <f t="shared" si="57"/>
        <v>4.5</v>
      </c>
    </row>
    <row r="143" spans="1:23" x14ac:dyDescent="0.4">
      <c r="A143" t="s">
        <v>7319</v>
      </c>
      <c r="B143" t="str">
        <f t="shared" si="58"/>
        <v>GBT001</v>
      </c>
      <c r="C143" s="23" t="s">
        <v>7507</v>
      </c>
      <c r="D143" s="23">
        <v>43</v>
      </c>
      <c r="E143" s="23">
        <v>11</v>
      </c>
      <c r="F143" s="126">
        <v>3</v>
      </c>
      <c r="G143" s="126">
        <v>3</v>
      </c>
      <c r="H143" s="126">
        <v>4</v>
      </c>
      <c r="I143" s="126">
        <v>3</v>
      </c>
      <c r="J143" s="126">
        <v>1</v>
      </c>
      <c r="K143" s="126">
        <v>1</v>
      </c>
      <c r="L143" s="10">
        <v>4</v>
      </c>
      <c r="M143" s="10">
        <v>5</v>
      </c>
      <c r="N143" s="10">
        <v>5</v>
      </c>
      <c r="O143" s="10">
        <v>5</v>
      </c>
      <c r="P143" s="10">
        <v>2</v>
      </c>
      <c r="Q143" s="10">
        <v>1</v>
      </c>
      <c r="R143" s="11">
        <f t="shared" si="57"/>
        <v>3.5</v>
      </c>
      <c r="S143" s="11">
        <f t="shared" si="57"/>
        <v>4</v>
      </c>
      <c r="T143" s="11">
        <f t="shared" si="57"/>
        <v>4.5</v>
      </c>
      <c r="U143" s="11">
        <f t="shared" si="57"/>
        <v>4</v>
      </c>
      <c r="V143" s="11">
        <f t="shared" si="57"/>
        <v>1.5</v>
      </c>
      <c r="W143" s="11">
        <f t="shared" si="57"/>
        <v>1</v>
      </c>
    </row>
    <row r="144" spans="1:23" x14ac:dyDescent="0.4">
      <c r="A144" t="s">
        <v>7319</v>
      </c>
      <c r="B144" t="str">
        <f t="shared" si="58"/>
        <v>GBT003</v>
      </c>
      <c r="C144" s="23" t="s">
        <v>7508</v>
      </c>
      <c r="D144" s="23">
        <v>43</v>
      </c>
      <c r="E144" s="23">
        <v>12</v>
      </c>
      <c r="F144" s="126">
        <v>4</v>
      </c>
      <c r="G144" s="126">
        <v>3</v>
      </c>
      <c r="H144" s="140"/>
      <c r="I144" s="126">
        <v>4</v>
      </c>
      <c r="J144" s="126">
        <v>2</v>
      </c>
      <c r="K144" s="126">
        <v>2</v>
      </c>
      <c r="L144" s="10">
        <v>5</v>
      </c>
      <c r="M144" s="10">
        <v>4</v>
      </c>
      <c r="N144" s="10">
        <v>5</v>
      </c>
      <c r="O144" s="10">
        <v>5</v>
      </c>
      <c r="P144" s="10">
        <v>5</v>
      </c>
      <c r="Q144" s="10">
        <v>3</v>
      </c>
      <c r="R144" s="11">
        <f t="shared" si="57"/>
        <v>4.5</v>
      </c>
      <c r="S144" s="11">
        <f t="shared" si="57"/>
        <v>3.5</v>
      </c>
      <c r="T144" s="11">
        <f t="shared" si="57"/>
        <v>5</v>
      </c>
      <c r="U144" s="11">
        <f t="shared" si="57"/>
        <v>4.5</v>
      </c>
      <c r="V144" s="11">
        <f t="shared" si="57"/>
        <v>3.5</v>
      </c>
      <c r="W144" s="11">
        <f t="shared" si="57"/>
        <v>2.5</v>
      </c>
    </row>
    <row r="145" spans="1:24" x14ac:dyDescent="0.4">
      <c r="A145" t="s">
        <v>7319</v>
      </c>
      <c r="B145" t="str">
        <f t="shared" si="58"/>
        <v>GBT091</v>
      </c>
      <c r="C145" s="23" t="s">
        <v>7509</v>
      </c>
      <c r="D145" s="23">
        <v>43</v>
      </c>
      <c r="E145" s="23">
        <v>16</v>
      </c>
      <c r="F145" s="126">
        <v>4</v>
      </c>
      <c r="G145" s="126">
        <v>4</v>
      </c>
      <c r="H145" s="140">
        <v>4</v>
      </c>
      <c r="I145" s="126">
        <v>3</v>
      </c>
      <c r="J145" s="126">
        <v>1</v>
      </c>
      <c r="K145" s="126">
        <v>1</v>
      </c>
      <c r="L145" s="10">
        <v>4</v>
      </c>
      <c r="M145" s="10">
        <v>5</v>
      </c>
      <c r="N145" s="10">
        <v>5</v>
      </c>
      <c r="O145" s="10">
        <v>5</v>
      </c>
      <c r="P145" s="10">
        <v>2</v>
      </c>
      <c r="Q145" s="10">
        <v>1</v>
      </c>
      <c r="R145" s="11">
        <f t="shared" si="57"/>
        <v>4</v>
      </c>
      <c r="S145" s="11">
        <f t="shared" si="57"/>
        <v>4.5</v>
      </c>
      <c r="T145" s="11">
        <f t="shared" si="57"/>
        <v>4.5</v>
      </c>
      <c r="U145" s="11">
        <f t="shared" si="57"/>
        <v>4</v>
      </c>
      <c r="V145" s="11">
        <f t="shared" si="57"/>
        <v>1.5</v>
      </c>
      <c r="W145" s="11">
        <f t="shared" si="57"/>
        <v>1</v>
      </c>
    </row>
    <row r="146" spans="1:24" x14ac:dyDescent="0.4">
      <c r="A146" t="s">
        <v>7319</v>
      </c>
      <c r="B146" t="str">
        <f t="shared" si="58"/>
        <v>GBT093</v>
      </c>
      <c r="C146" s="23" t="s">
        <v>7510</v>
      </c>
      <c r="D146" s="23">
        <v>43</v>
      </c>
      <c r="E146" s="23">
        <v>17</v>
      </c>
      <c r="F146" s="126">
        <v>4</v>
      </c>
      <c r="G146" s="126">
        <v>4</v>
      </c>
      <c r="H146" s="126">
        <v>5</v>
      </c>
      <c r="I146" s="126">
        <v>4</v>
      </c>
      <c r="J146" s="126">
        <v>2</v>
      </c>
      <c r="K146" s="126">
        <v>2</v>
      </c>
      <c r="L146" s="10">
        <v>5</v>
      </c>
      <c r="M146" s="10">
        <v>5</v>
      </c>
      <c r="N146" s="10">
        <v>5</v>
      </c>
      <c r="O146" s="10">
        <v>5</v>
      </c>
      <c r="P146" s="10">
        <v>3</v>
      </c>
      <c r="Q146" s="10">
        <v>4</v>
      </c>
      <c r="R146" s="11">
        <f t="shared" si="57"/>
        <v>4.5</v>
      </c>
      <c r="S146" s="11">
        <f t="shared" si="57"/>
        <v>4.5</v>
      </c>
      <c r="T146" s="11">
        <f t="shared" si="57"/>
        <v>5</v>
      </c>
      <c r="U146" s="11">
        <f t="shared" si="57"/>
        <v>4.5</v>
      </c>
      <c r="V146" s="11">
        <f t="shared" si="57"/>
        <v>2.5</v>
      </c>
      <c r="W146" s="11">
        <f t="shared" si="57"/>
        <v>3</v>
      </c>
    </row>
    <row r="147" spans="1:24" x14ac:dyDescent="0.4">
      <c r="A147" t="s">
        <v>7319</v>
      </c>
      <c r="B147" t="str">
        <f t="shared" si="58"/>
        <v>GPM001</v>
      </c>
      <c r="C147" s="23" t="s">
        <v>7511</v>
      </c>
      <c r="D147" s="23">
        <v>43</v>
      </c>
      <c r="E147" s="23">
        <v>18</v>
      </c>
      <c r="F147" s="126">
        <v>4</v>
      </c>
      <c r="G147" s="126">
        <v>3</v>
      </c>
      <c r="H147" s="140">
        <v>5</v>
      </c>
      <c r="I147" s="126">
        <v>4</v>
      </c>
      <c r="J147" s="126">
        <v>4</v>
      </c>
      <c r="K147" s="126">
        <v>4</v>
      </c>
      <c r="L147" s="10">
        <v>5</v>
      </c>
      <c r="M147" s="10">
        <v>2</v>
      </c>
      <c r="N147" s="10">
        <v>3</v>
      </c>
      <c r="O147" s="10">
        <v>3</v>
      </c>
      <c r="P147" s="10">
        <v>5</v>
      </c>
      <c r="Q147" s="10">
        <v>5</v>
      </c>
      <c r="R147" s="11">
        <f t="shared" si="57"/>
        <v>4.5</v>
      </c>
      <c r="S147" s="11">
        <f t="shared" si="57"/>
        <v>2.5</v>
      </c>
      <c r="T147" s="11">
        <f t="shared" si="57"/>
        <v>4</v>
      </c>
      <c r="U147" s="11">
        <f t="shared" si="57"/>
        <v>3.5</v>
      </c>
      <c r="V147" s="11">
        <f t="shared" si="57"/>
        <v>4.5</v>
      </c>
      <c r="W147" s="11">
        <f t="shared" si="57"/>
        <v>4.5</v>
      </c>
    </row>
    <row r="148" spans="1:24" x14ac:dyDescent="0.4">
      <c r="A148" t="s">
        <v>7319</v>
      </c>
      <c r="B148" t="str">
        <f t="shared" si="58"/>
        <v>GPM003</v>
      </c>
      <c r="C148" s="23" t="s">
        <v>7512</v>
      </c>
      <c r="D148" s="23">
        <v>43</v>
      </c>
      <c r="E148" s="23">
        <v>19</v>
      </c>
      <c r="F148" s="126">
        <v>4</v>
      </c>
      <c r="G148" s="126">
        <v>4</v>
      </c>
      <c r="H148" s="126">
        <v>5</v>
      </c>
      <c r="I148" s="126">
        <v>4</v>
      </c>
      <c r="J148" s="126">
        <v>4</v>
      </c>
      <c r="K148" s="126">
        <v>3</v>
      </c>
      <c r="L148" s="10">
        <v>5</v>
      </c>
      <c r="M148" s="10">
        <v>3</v>
      </c>
      <c r="N148" s="10">
        <v>2</v>
      </c>
      <c r="O148" s="10">
        <v>2</v>
      </c>
      <c r="P148" s="10">
        <v>2</v>
      </c>
      <c r="Q148" s="10">
        <v>5</v>
      </c>
      <c r="R148" s="11">
        <f t="shared" si="57"/>
        <v>4.5</v>
      </c>
      <c r="S148" s="11">
        <f t="shared" si="57"/>
        <v>3.5</v>
      </c>
      <c r="T148" s="11">
        <f t="shared" si="57"/>
        <v>3.5</v>
      </c>
      <c r="U148" s="11">
        <f t="shared" si="57"/>
        <v>3</v>
      </c>
      <c r="V148" s="11">
        <f t="shared" si="57"/>
        <v>3</v>
      </c>
      <c r="W148" s="11">
        <f t="shared" si="57"/>
        <v>4</v>
      </c>
    </row>
    <row r="149" spans="1:24" x14ac:dyDescent="0.4">
      <c r="A149" t="s">
        <v>7319</v>
      </c>
      <c r="B149" t="str">
        <f t="shared" si="58"/>
        <v>GPM091</v>
      </c>
      <c r="C149" s="23" t="s">
        <v>7513</v>
      </c>
      <c r="D149" s="23">
        <v>43</v>
      </c>
      <c r="E149" s="23">
        <v>20</v>
      </c>
      <c r="F149" s="126">
        <v>4</v>
      </c>
      <c r="G149" s="126">
        <v>4</v>
      </c>
      <c r="H149" s="140">
        <v>5</v>
      </c>
      <c r="I149" s="126">
        <v>4</v>
      </c>
      <c r="J149" s="126">
        <v>4</v>
      </c>
      <c r="K149" s="126">
        <v>3</v>
      </c>
      <c r="L149" s="10">
        <v>5</v>
      </c>
      <c r="M149" s="10">
        <v>3</v>
      </c>
      <c r="N149" s="10">
        <v>4</v>
      </c>
      <c r="O149" s="10">
        <v>2</v>
      </c>
      <c r="P149" s="10">
        <v>4</v>
      </c>
      <c r="Q149" s="10">
        <v>5</v>
      </c>
      <c r="R149" s="11">
        <f t="shared" si="57"/>
        <v>4.5</v>
      </c>
      <c r="S149" s="11">
        <f t="shared" si="57"/>
        <v>3.5</v>
      </c>
      <c r="T149" s="11">
        <f t="shared" si="57"/>
        <v>4.5</v>
      </c>
      <c r="U149" s="11">
        <f t="shared" si="57"/>
        <v>3</v>
      </c>
      <c r="V149" s="11">
        <f t="shared" si="57"/>
        <v>4</v>
      </c>
      <c r="W149" s="11">
        <f t="shared" si="57"/>
        <v>4</v>
      </c>
    </row>
    <row r="150" spans="1:24" x14ac:dyDescent="0.4">
      <c r="A150" t="s">
        <v>7319</v>
      </c>
      <c r="B150" t="str">
        <f t="shared" si="58"/>
        <v>GPM093</v>
      </c>
      <c r="C150" s="23" t="s">
        <v>7514</v>
      </c>
      <c r="D150" s="23">
        <v>43</v>
      </c>
      <c r="E150" s="23">
        <v>21</v>
      </c>
      <c r="F150" s="126">
        <v>4</v>
      </c>
      <c r="G150" s="126">
        <v>4</v>
      </c>
      <c r="H150" s="126">
        <v>4</v>
      </c>
      <c r="I150" s="126">
        <v>4</v>
      </c>
      <c r="J150" s="126">
        <v>3</v>
      </c>
      <c r="K150" s="126">
        <v>3</v>
      </c>
      <c r="L150" s="10">
        <v>5</v>
      </c>
      <c r="M150" s="10">
        <v>4</v>
      </c>
      <c r="N150" s="10">
        <v>3</v>
      </c>
      <c r="O150" s="10">
        <v>2</v>
      </c>
      <c r="P150" s="10">
        <v>4</v>
      </c>
      <c r="Q150" s="10">
        <v>5</v>
      </c>
      <c r="R150" s="11">
        <f t="shared" si="57"/>
        <v>4.5</v>
      </c>
      <c r="S150" s="11">
        <f t="shared" si="57"/>
        <v>4</v>
      </c>
      <c r="T150" s="11">
        <f t="shared" si="57"/>
        <v>3.5</v>
      </c>
      <c r="U150" s="11">
        <f t="shared" si="57"/>
        <v>3</v>
      </c>
      <c r="V150" s="11">
        <f t="shared" si="57"/>
        <v>3.5</v>
      </c>
      <c r="W150" s="11">
        <f t="shared" si="57"/>
        <v>4</v>
      </c>
    </row>
    <row r="153" spans="1:24" x14ac:dyDescent="0.4">
      <c r="B153" t="s">
        <v>1690</v>
      </c>
      <c r="C153" t="s">
        <v>5279</v>
      </c>
      <c r="D153" t="s">
        <v>4749</v>
      </c>
    </row>
    <row r="154" spans="1:24" x14ac:dyDescent="0.4">
      <c r="B154" t="str">
        <f t="shared" ref="B154:B217" si="59">LEFT(C154,6)</f>
        <v>CLM001</v>
      </c>
      <c r="C154" t="s">
        <v>7515</v>
      </c>
      <c r="D154">
        <v>2</v>
      </c>
    </row>
    <row r="155" spans="1:24" x14ac:dyDescent="0.4">
      <c r="B155" t="str">
        <f t="shared" si="59"/>
        <v>CLM003</v>
      </c>
      <c r="C155" t="s">
        <v>7516</v>
      </c>
      <c r="D155">
        <v>2</v>
      </c>
      <c r="R155"/>
      <c r="S155"/>
      <c r="T155"/>
      <c r="U155"/>
      <c r="V155"/>
      <c r="W155"/>
      <c r="X155"/>
    </row>
    <row r="156" spans="1:24" x14ac:dyDescent="0.4">
      <c r="B156" t="str">
        <f t="shared" si="59"/>
        <v>CLM091</v>
      </c>
      <c r="C156" t="s">
        <v>7517</v>
      </c>
      <c r="D156">
        <v>2</v>
      </c>
      <c r="R156"/>
      <c r="S156"/>
      <c r="T156"/>
      <c r="U156"/>
      <c r="V156"/>
      <c r="W156"/>
      <c r="X156"/>
    </row>
    <row r="157" spans="1:24" x14ac:dyDescent="0.4">
      <c r="B157" t="str">
        <f t="shared" si="59"/>
        <v>CLM093</v>
      </c>
      <c r="C157" t="s">
        <v>7518</v>
      </c>
      <c r="D157">
        <v>2</v>
      </c>
      <c r="R157"/>
      <c r="S157"/>
      <c r="T157"/>
      <c r="U157"/>
      <c r="V157"/>
      <c r="W157"/>
      <c r="X157"/>
    </row>
    <row r="158" spans="1:24" x14ac:dyDescent="0.4">
      <c r="B158" t="str">
        <f t="shared" si="59"/>
        <v>DPM001</v>
      </c>
      <c r="C158" t="s">
        <v>7519</v>
      </c>
      <c r="D158">
        <v>2</v>
      </c>
      <c r="R158"/>
      <c r="S158"/>
      <c r="T158"/>
      <c r="U158"/>
      <c r="V158"/>
      <c r="W158"/>
      <c r="X158"/>
    </row>
    <row r="159" spans="1:24" x14ac:dyDescent="0.4">
      <c r="B159" t="str">
        <f t="shared" si="59"/>
        <v>DPM003</v>
      </c>
      <c r="C159" t="s">
        <v>7520</v>
      </c>
      <c r="D159">
        <v>2</v>
      </c>
      <c r="R159"/>
      <c r="S159"/>
      <c r="T159"/>
      <c r="U159"/>
      <c r="V159"/>
      <c r="W159"/>
      <c r="X159"/>
    </row>
    <row r="160" spans="1:24" x14ac:dyDescent="0.4">
      <c r="B160" t="str">
        <f t="shared" si="59"/>
        <v>DPM091</v>
      </c>
      <c r="C160" t="s">
        <v>7521</v>
      </c>
      <c r="D160">
        <v>2</v>
      </c>
      <c r="R160"/>
      <c r="S160"/>
      <c r="T160"/>
      <c r="U160"/>
      <c r="V160"/>
      <c r="W160"/>
      <c r="X160"/>
    </row>
    <row r="161" spans="2:24" x14ac:dyDescent="0.4">
      <c r="B161" t="str">
        <f t="shared" si="59"/>
        <v>DPM093</v>
      </c>
      <c r="C161" t="s">
        <v>7522</v>
      </c>
      <c r="D161">
        <v>2</v>
      </c>
      <c r="R161"/>
      <c r="S161"/>
      <c r="T161"/>
      <c r="U161"/>
      <c r="V161"/>
      <c r="W161"/>
      <c r="X161"/>
    </row>
    <row r="162" spans="2:24" x14ac:dyDescent="0.4">
      <c r="B162" t="str">
        <f t="shared" si="59"/>
        <v>DPS003</v>
      </c>
      <c r="C162" t="s">
        <v>7523</v>
      </c>
      <c r="D162">
        <v>2</v>
      </c>
      <c r="R162"/>
      <c r="S162"/>
      <c r="T162"/>
      <c r="U162"/>
      <c r="V162"/>
      <c r="W162"/>
      <c r="X162"/>
    </row>
    <row r="163" spans="2:24" x14ac:dyDescent="0.4">
      <c r="B163" t="str">
        <f t="shared" si="59"/>
        <v>GPN001</v>
      </c>
      <c r="C163" t="s">
        <v>7524</v>
      </c>
      <c r="D163">
        <v>2</v>
      </c>
      <c r="R163"/>
      <c r="S163"/>
      <c r="T163"/>
      <c r="U163"/>
      <c r="V163"/>
      <c r="W163"/>
      <c r="X163"/>
    </row>
    <row r="164" spans="2:24" x14ac:dyDescent="0.4">
      <c r="B164" t="str">
        <f t="shared" si="59"/>
        <v>GPN003</v>
      </c>
      <c r="C164" t="s">
        <v>7525</v>
      </c>
      <c r="D164">
        <v>2</v>
      </c>
      <c r="R164"/>
      <c r="S164"/>
      <c r="T164"/>
      <c r="U164"/>
      <c r="V164"/>
      <c r="W164"/>
      <c r="X164"/>
    </row>
    <row r="165" spans="2:24" x14ac:dyDescent="0.4">
      <c r="B165" t="str">
        <f t="shared" si="59"/>
        <v>CLM001</v>
      </c>
      <c r="C165" t="s">
        <v>7526</v>
      </c>
      <c r="D165">
        <v>17</v>
      </c>
      <c r="R165"/>
      <c r="S165"/>
      <c r="T165"/>
      <c r="U165"/>
      <c r="V165"/>
      <c r="W165"/>
      <c r="X165"/>
    </row>
    <row r="166" spans="2:24" x14ac:dyDescent="0.4">
      <c r="B166" t="str">
        <f t="shared" si="59"/>
        <v>CLM003</v>
      </c>
      <c r="C166" t="s">
        <v>7527</v>
      </c>
      <c r="D166">
        <v>17</v>
      </c>
      <c r="R166"/>
      <c r="S166"/>
      <c r="T166"/>
      <c r="U166"/>
      <c r="V166"/>
      <c r="W166"/>
      <c r="X166"/>
    </row>
    <row r="167" spans="2:24" x14ac:dyDescent="0.4">
      <c r="B167" t="str">
        <f t="shared" si="59"/>
        <v>CLM091</v>
      </c>
      <c r="C167" t="s">
        <v>7528</v>
      </c>
      <c r="D167">
        <v>17</v>
      </c>
      <c r="R167"/>
      <c r="S167"/>
      <c r="T167"/>
      <c r="U167"/>
      <c r="V167"/>
      <c r="W167"/>
      <c r="X167"/>
    </row>
    <row r="168" spans="2:24" x14ac:dyDescent="0.4">
      <c r="B168" t="str">
        <f t="shared" si="59"/>
        <v>CLM093</v>
      </c>
      <c r="C168" t="s">
        <v>7529</v>
      </c>
      <c r="D168">
        <v>17</v>
      </c>
      <c r="R168"/>
      <c r="S168"/>
      <c r="T168"/>
      <c r="U168"/>
      <c r="V168"/>
      <c r="W168"/>
      <c r="X168"/>
    </row>
    <row r="169" spans="2:24" x14ac:dyDescent="0.4">
      <c r="B169" t="str">
        <f t="shared" si="59"/>
        <v>DPM001</v>
      </c>
      <c r="C169" t="s">
        <v>7530</v>
      </c>
      <c r="D169">
        <v>17</v>
      </c>
      <c r="R169"/>
      <c r="S169"/>
      <c r="T169"/>
      <c r="U169"/>
      <c r="V169"/>
      <c r="W169"/>
      <c r="X169"/>
    </row>
    <row r="170" spans="2:24" x14ac:dyDescent="0.4">
      <c r="B170" t="str">
        <f t="shared" si="59"/>
        <v>DPS091</v>
      </c>
      <c r="C170" t="s">
        <v>7531</v>
      </c>
      <c r="D170">
        <v>17</v>
      </c>
      <c r="R170"/>
      <c r="S170"/>
      <c r="T170"/>
      <c r="U170"/>
      <c r="V170"/>
      <c r="W170"/>
      <c r="X170"/>
    </row>
    <row r="171" spans="2:24" x14ac:dyDescent="0.4">
      <c r="B171" t="str">
        <f t="shared" si="59"/>
        <v>GBN001</v>
      </c>
      <c r="C171" t="s">
        <v>7532</v>
      </c>
      <c r="D171">
        <v>17</v>
      </c>
      <c r="R171"/>
      <c r="S171"/>
      <c r="T171"/>
      <c r="U171"/>
      <c r="V171"/>
      <c r="W171"/>
      <c r="X171"/>
    </row>
    <row r="172" spans="2:24" x14ac:dyDescent="0.4">
      <c r="B172" t="str">
        <f t="shared" si="59"/>
        <v>GPN001</v>
      </c>
      <c r="C172" t="s">
        <v>7533</v>
      </c>
      <c r="D172">
        <v>17</v>
      </c>
      <c r="R172"/>
      <c r="S172"/>
      <c r="T172"/>
      <c r="U172"/>
      <c r="V172"/>
      <c r="W172"/>
      <c r="X172"/>
    </row>
    <row r="173" spans="2:24" x14ac:dyDescent="0.4">
      <c r="B173" t="str">
        <f t="shared" si="59"/>
        <v>GPN003</v>
      </c>
      <c r="C173" t="s">
        <v>7534</v>
      </c>
      <c r="D173">
        <v>17</v>
      </c>
      <c r="R173"/>
      <c r="S173"/>
      <c r="T173"/>
      <c r="U173"/>
      <c r="V173"/>
      <c r="W173"/>
      <c r="X173"/>
    </row>
    <row r="174" spans="2:24" x14ac:dyDescent="0.4">
      <c r="B174" t="str">
        <f t="shared" si="59"/>
        <v>CLD001</v>
      </c>
      <c r="C174" t="s">
        <v>7535</v>
      </c>
      <c r="D174">
        <v>24</v>
      </c>
      <c r="R174"/>
      <c r="S174"/>
      <c r="T174"/>
      <c r="U174"/>
      <c r="V174"/>
      <c r="W174"/>
      <c r="X174"/>
    </row>
    <row r="175" spans="2:24" x14ac:dyDescent="0.4">
      <c r="B175" t="str">
        <f t="shared" si="59"/>
        <v>CLD003</v>
      </c>
      <c r="C175" t="s">
        <v>7536</v>
      </c>
      <c r="D175">
        <v>24</v>
      </c>
      <c r="R175"/>
      <c r="S175"/>
      <c r="T175"/>
      <c r="U175"/>
      <c r="V175"/>
      <c r="W175"/>
      <c r="X175"/>
    </row>
    <row r="176" spans="2:24" x14ac:dyDescent="0.4">
      <c r="B176" t="str">
        <f t="shared" si="59"/>
        <v>CLD091</v>
      </c>
      <c r="C176" t="s">
        <v>7537</v>
      </c>
      <c r="D176">
        <v>24</v>
      </c>
      <c r="R176"/>
      <c r="S176"/>
      <c r="T176"/>
      <c r="U176"/>
      <c r="V176"/>
      <c r="W176"/>
      <c r="X176"/>
    </row>
    <row r="177" spans="2:4" customFormat="1" x14ac:dyDescent="0.4">
      <c r="B177" t="str">
        <f t="shared" si="59"/>
        <v>CLM001</v>
      </c>
      <c r="C177" t="s">
        <v>7538</v>
      </c>
      <c r="D177">
        <v>24</v>
      </c>
    </row>
    <row r="178" spans="2:4" customFormat="1" x14ac:dyDescent="0.4">
      <c r="B178" t="str">
        <f t="shared" si="59"/>
        <v>CLM091</v>
      </c>
      <c r="C178" t="s">
        <v>7539</v>
      </c>
      <c r="D178">
        <v>24</v>
      </c>
    </row>
    <row r="179" spans="2:4" customFormat="1" x14ac:dyDescent="0.4">
      <c r="B179" t="str">
        <f t="shared" si="59"/>
        <v>CLM093</v>
      </c>
      <c r="C179" t="s">
        <v>7540</v>
      </c>
      <c r="D179">
        <v>24</v>
      </c>
    </row>
    <row r="180" spans="2:4" customFormat="1" x14ac:dyDescent="0.4">
      <c r="B180" t="str">
        <f t="shared" si="59"/>
        <v>DPM001</v>
      </c>
      <c r="C180" t="s">
        <v>7541</v>
      </c>
      <c r="D180">
        <v>24</v>
      </c>
    </row>
    <row r="181" spans="2:4" customFormat="1" x14ac:dyDescent="0.4">
      <c r="B181" t="str">
        <f t="shared" si="59"/>
        <v>DPM003</v>
      </c>
      <c r="C181" t="s">
        <v>7542</v>
      </c>
      <c r="D181">
        <v>24</v>
      </c>
    </row>
    <row r="182" spans="2:4" customFormat="1" x14ac:dyDescent="0.4">
      <c r="B182" t="str">
        <f t="shared" si="59"/>
        <v>DPM091</v>
      </c>
      <c r="C182" t="s">
        <v>7543</v>
      </c>
      <c r="D182">
        <v>24</v>
      </c>
    </row>
    <row r="183" spans="2:4" customFormat="1" x14ac:dyDescent="0.4">
      <c r="B183" t="str">
        <f t="shared" si="59"/>
        <v>GBT001</v>
      </c>
      <c r="C183" t="s">
        <v>7544</v>
      </c>
      <c r="D183">
        <v>24</v>
      </c>
    </row>
    <row r="184" spans="2:4" customFormat="1" x14ac:dyDescent="0.4">
      <c r="B184" t="str">
        <f t="shared" si="59"/>
        <v>GPM001</v>
      </c>
      <c r="C184" t="s">
        <v>7545</v>
      </c>
      <c r="D184">
        <v>24</v>
      </c>
    </row>
    <row r="185" spans="2:4" customFormat="1" x14ac:dyDescent="0.4">
      <c r="B185" t="str">
        <f t="shared" si="59"/>
        <v>GPM091</v>
      </c>
      <c r="C185" t="s">
        <v>7546</v>
      </c>
      <c r="D185">
        <v>24</v>
      </c>
    </row>
    <row r="186" spans="2:4" customFormat="1" x14ac:dyDescent="0.4">
      <c r="B186" t="str">
        <f t="shared" si="59"/>
        <v>GPN001</v>
      </c>
      <c r="C186" t="s">
        <v>7547</v>
      </c>
      <c r="D186">
        <v>24</v>
      </c>
    </row>
    <row r="187" spans="2:4" customFormat="1" x14ac:dyDescent="0.4">
      <c r="B187" t="str">
        <f t="shared" si="59"/>
        <v>GPN003</v>
      </c>
      <c r="C187" t="s">
        <v>7548</v>
      </c>
      <c r="D187">
        <v>24</v>
      </c>
    </row>
    <row r="188" spans="2:4" customFormat="1" x14ac:dyDescent="0.4">
      <c r="B188" t="str">
        <f t="shared" si="59"/>
        <v>CLM001</v>
      </c>
      <c r="C188" t="s">
        <v>7549</v>
      </c>
      <c r="D188">
        <v>43</v>
      </c>
    </row>
    <row r="189" spans="2:4" customFormat="1" x14ac:dyDescent="0.4">
      <c r="B189" t="str">
        <f t="shared" si="59"/>
        <v>CLM003</v>
      </c>
      <c r="C189" t="s">
        <v>7550</v>
      </c>
      <c r="D189">
        <v>43</v>
      </c>
    </row>
    <row r="190" spans="2:4" customFormat="1" x14ac:dyDescent="0.4">
      <c r="B190" t="str">
        <f t="shared" si="59"/>
        <v>CLM091</v>
      </c>
      <c r="C190" t="s">
        <v>7551</v>
      </c>
      <c r="D190">
        <v>43</v>
      </c>
    </row>
    <row r="191" spans="2:4" customFormat="1" x14ac:dyDescent="0.4">
      <c r="B191" t="str">
        <f t="shared" si="59"/>
        <v>CLM093</v>
      </c>
      <c r="C191" t="s">
        <v>7552</v>
      </c>
      <c r="D191">
        <v>43</v>
      </c>
    </row>
    <row r="192" spans="2:4" customFormat="1" x14ac:dyDescent="0.4">
      <c r="B192" t="str">
        <f t="shared" si="59"/>
        <v>DPM001</v>
      </c>
      <c r="C192" t="s">
        <v>7553</v>
      </c>
      <c r="D192">
        <v>43</v>
      </c>
    </row>
    <row r="193" spans="2:4" customFormat="1" x14ac:dyDescent="0.4">
      <c r="B193" t="str">
        <f t="shared" si="59"/>
        <v>DPM003</v>
      </c>
      <c r="C193" t="s">
        <v>7554</v>
      </c>
      <c r="D193">
        <v>43</v>
      </c>
    </row>
    <row r="194" spans="2:4" customFormat="1" x14ac:dyDescent="0.4">
      <c r="B194" t="str">
        <f t="shared" si="59"/>
        <v>DPM091</v>
      </c>
      <c r="C194" t="s">
        <v>7555</v>
      </c>
      <c r="D194">
        <v>43</v>
      </c>
    </row>
    <row r="195" spans="2:4" customFormat="1" x14ac:dyDescent="0.4">
      <c r="B195" t="str">
        <f t="shared" si="59"/>
        <v>DPM093</v>
      </c>
      <c r="C195" t="s">
        <v>7556</v>
      </c>
      <c r="D195">
        <v>43</v>
      </c>
    </row>
    <row r="196" spans="2:4" customFormat="1" x14ac:dyDescent="0.4">
      <c r="B196" t="str">
        <f t="shared" si="59"/>
        <v>GPN001</v>
      </c>
      <c r="C196" t="s">
        <v>7557</v>
      </c>
      <c r="D196">
        <v>43</v>
      </c>
    </row>
    <row r="197" spans="2:4" customFormat="1" x14ac:dyDescent="0.4">
      <c r="B197" t="str">
        <f t="shared" si="59"/>
        <v>GPN003</v>
      </c>
      <c r="C197" t="s">
        <v>7558</v>
      </c>
      <c r="D197">
        <v>43</v>
      </c>
    </row>
    <row r="198" spans="2:4" customFormat="1" x14ac:dyDescent="0.4">
      <c r="B198" t="str">
        <f t="shared" si="59"/>
        <v>CLM001</v>
      </c>
      <c r="C198" t="s">
        <v>7559</v>
      </c>
      <c r="D198">
        <v>40</v>
      </c>
    </row>
    <row r="199" spans="2:4" customFormat="1" x14ac:dyDescent="0.4">
      <c r="B199" t="str">
        <f t="shared" si="59"/>
        <v>CLM003</v>
      </c>
      <c r="C199" t="s">
        <v>7560</v>
      </c>
      <c r="D199">
        <v>40</v>
      </c>
    </row>
    <row r="200" spans="2:4" customFormat="1" x14ac:dyDescent="0.4">
      <c r="B200" t="str">
        <f t="shared" si="59"/>
        <v>CLM091</v>
      </c>
      <c r="C200" t="s">
        <v>7561</v>
      </c>
      <c r="D200">
        <v>40</v>
      </c>
    </row>
    <row r="201" spans="2:4" customFormat="1" x14ac:dyDescent="0.4">
      <c r="B201" t="str">
        <f t="shared" si="59"/>
        <v>CLM093</v>
      </c>
      <c r="C201" t="s">
        <v>7562</v>
      </c>
      <c r="D201">
        <v>40</v>
      </c>
    </row>
    <row r="202" spans="2:4" customFormat="1" x14ac:dyDescent="0.4">
      <c r="B202" t="str">
        <f t="shared" si="59"/>
        <v>DPM001</v>
      </c>
      <c r="C202" t="s">
        <v>7563</v>
      </c>
      <c r="D202">
        <v>40</v>
      </c>
    </row>
    <row r="203" spans="2:4" customFormat="1" x14ac:dyDescent="0.4">
      <c r="B203" t="str">
        <f t="shared" si="59"/>
        <v>DPM003</v>
      </c>
      <c r="C203" t="s">
        <v>7564</v>
      </c>
      <c r="D203">
        <v>40</v>
      </c>
    </row>
    <row r="204" spans="2:4" customFormat="1" x14ac:dyDescent="0.4">
      <c r="B204" t="str">
        <f t="shared" si="59"/>
        <v>DPM091</v>
      </c>
      <c r="C204" t="s">
        <v>7565</v>
      </c>
      <c r="D204">
        <v>40</v>
      </c>
    </row>
    <row r="205" spans="2:4" customFormat="1" x14ac:dyDescent="0.4">
      <c r="B205" t="str">
        <f t="shared" si="59"/>
        <v>DPM093</v>
      </c>
      <c r="C205" t="s">
        <v>7566</v>
      </c>
      <c r="D205">
        <v>40</v>
      </c>
    </row>
    <row r="206" spans="2:4" customFormat="1" x14ac:dyDescent="0.4">
      <c r="B206" t="str">
        <f t="shared" si="59"/>
        <v>GBT001</v>
      </c>
      <c r="C206" t="s">
        <v>7567</v>
      </c>
      <c r="D206">
        <v>40</v>
      </c>
    </row>
    <row r="207" spans="2:4" customFormat="1" x14ac:dyDescent="0.4">
      <c r="B207" t="str">
        <f t="shared" si="59"/>
        <v>GBT091</v>
      </c>
      <c r="C207" t="s">
        <v>7568</v>
      </c>
      <c r="D207">
        <v>40</v>
      </c>
    </row>
    <row r="208" spans="2:4" customFormat="1" x14ac:dyDescent="0.4">
      <c r="B208" t="str">
        <f t="shared" si="59"/>
        <v>GPM093</v>
      </c>
      <c r="C208" t="s">
        <v>7569</v>
      </c>
      <c r="D208">
        <v>40</v>
      </c>
    </row>
    <row r="209" spans="2:17" customFormat="1" x14ac:dyDescent="0.4">
      <c r="B209" t="str">
        <f t="shared" si="59"/>
        <v>GPN001</v>
      </c>
      <c r="C209" t="s">
        <v>7570</v>
      </c>
      <c r="D209">
        <v>40</v>
      </c>
    </row>
    <row r="210" spans="2:17" customFormat="1" x14ac:dyDescent="0.4">
      <c r="B210" t="str">
        <f t="shared" si="59"/>
        <v>GPN003</v>
      </c>
      <c r="C210" t="s">
        <v>7571</v>
      </c>
      <c r="D210">
        <v>40</v>
      </c>
    </row>
    <row r="211" spans="2:17" customFormat="1" x14ac:dyDescent="0.4">
      <c r="B211" t="str">
        <f t="shared" si="59"/>
        <v>CLD091</v>
      </c>
      <c r="C211" t="s">
        <v>7572</v>
      </c>
      <c r="D211">
        <v>39</v>
      </c>
    </row>
    <row r="212" spans="2:17" customFormat="1" x14ac:dyDescent="0.4">
      <c r="B212" t="str">
        <f t="shared" si="59"/>
        <v>CLD093</v>
      </c>
      <c r="C212" t="s">
        <v>7573</v>
      </c>
      <c r="D212">
        <v>39</v>
      </c>
    </row>
    <row r="213" spans="2:17" customFormat="1" x14ac:dyDescent="0.4">
      <c r="B213" t="str">
        <f t="shared" si="59"/>
        <v>CLM001</v>
      </c>
      <c r="C213" t="s">
        <v>7574</v>
      </c>
      <c r="D213">
        <v>39</v>
      </c>
    </row>
    <row r="214" spans="2:17" customFormat="1" x14ac:dyDescent="0.4">
      <c r="B214" t="str">
        <f t="shared" si="59"/>
        <v>CLM003</v>
      </c>
      <c r="C214" t="s">
        <v>7575</v>
      </c>
      <c r="D214">
        <v>39</v>
      </c>
    </row>
    <row r="215" spans="2:17" customFormat="1" x14ac:dyDescent="0.4">
      <c r="B215" t="str">
        <f t="shared" si="59"/>
        <v>CLM091</v>
      </c>
      <c r="C215" t="s">
        <v>7576</v>
      </c>
      <c r="D215">
        <v>39</v>
      </c>
    </row>
    <row r="216" spans="2:17" customFormat="1" x14ac:dyDescent="0.4">
      <c r="B216" t="str">
        <f t="shared" si="59"/>
        <v>CLM093</v>
      </c>
      <c r="C216" t="s">
        <v>7577</v>
      </c>
      <c r="D216">
        <v>39</v>
      </c>
    </row>
    <row r="217" spans="2:17" customFormat="1" x14ac:dyDescent="0.4">
      <c r="B217" t="str">
        <f t="shared" si="59"/>
        <v>DPM003</v>
      </c>
      <c r="C217" t="s">
        <v>7578</v>
      </c>
      <c r="D217">
        <v>39</v>
      </c>
    </row>
    <row r="218" spans="2:17" customFormat="1" x14ac:dyDescent="0.4">
      <c r="B218" t="str">
        <f t="shared" ref="B218:B255" si="60">LEFT(C218,6)</f>
        <v>DPM091</v>
      </c>
      <c r="C218" t="s">
        <v>7579</v>
      </c>
      <c r="D218">
        <v>39</v>
      </c>
    </row>
    <row r="219" spans="2:17" customFormat="1" x14ac:dyDescent="0.4">
      <c r="B219" t="str">
        <f t="shared" si="60"/>
        <v>DPM093</v>
      </c>
      <c r="C219" t="s">
        <v>7580</v>
      </c>
      <c r="D219">
        <v>39</v>
      </c>
    </row>
    <row r="220" spans="2:17" customFormat="1" x14ac:dyDescent="0.4">
      <c r="B220" t="str">
        <f t="shared" si="60"/>
        <v>DPS091</v>
      </c>
      <c r="C220" t="s">
        <v>7581</v>
      </c>
      <c r="D220">
        <v>39</v>
      </c>
      <c r="H220" s="11"/>
      <c r="I220" s="11"/>
      <c r="J220" s="11"/>
      <c r="K220" s="11"/>
      <c r="L220" s="11"/>
      <c r="M220" s="11"/>
      <c r="N220" s="11"/>
      <c r="O220" s="11"/>
      <c r="P220" s="11"/>
      <c r="Q220" s="11"/>
    </row>
    <row r="221" spans="2:17" customFormat="1" x14ac:dyDescent="0.4">
      <c r="B221" t="str">
        <f t="shared" si="60"/>
        <v>GBT093</v>
      </c>
      <c r="C221" t="s">
        <v>7582</v>
      </c>
      <c r="D221">
        <v>39</v>
      </c>
      <c r="H221" s="11"/>
      <c r="I221" s="11"/>
      <c r="J221" s="11"/>
      <c r="K221" s="11"/>
      <c r="L221" s="11"/>
      <c r="M221" s="11"/>
      <c r="N221" s="11"/>
      <c r="O221" s="11"/>
      <c r="P221" s="11"/>
      <c r="Q221" s="11"/>
    </row>
    <row r="222" spans="2:17" customFormat="1" x14ac:dyDescent="0.4">
      <c r="B222" t="str">
        <f t="shared" si="60"/>
        <v>GPN001</v>
      </c>
      <c r="C222" t="s">
        <v>7583</v>
      </c>
      <c r="D222">
        <v>39</v>
      </c>
      <c r="H222" s="11"/>
      <c r="I222" s="11"/>
      <c r="J222" s="11"/>
      <c r="K222" s="11"/>
      <c r="L222" s="11"/>
      <c r="M222" s="11"/>
      <c r="N222" s="11"/>
      <c r="O222" s="11"/>
      <c r="P222" s="11"/>
      <c r="Q222" s="11"/>
    </row>
    <row r="223" spans="2:17" customFormat="1" x14ac:dyDescent="0.4">
      <c r="B223" t="str">
        <f t="shared" si="60"/>
        <v>GPN003</v>
      </c>
      <c r="C223" t="s">
        <v>7584</v>
      </c>
      <c r="D223">
        <v>39</v>
      </c>
      <c r="H223" s="11"/>
      <c r="I223" s="11"/>
      <c r="J223" s="11"/>
      <c r="K223" s="11"/>
      <c r="L223" s="11"/>
      <c r="M223" s="11"/>
      <c r="N223" s="11"/>
      <c r="O223" s="11"/>
      <c r="P223" s="11"/>
      <c r="Q223" s="11"/>
    </row>
    <row r="224" spans="2:17" customFormat="1" x14ac:dyDescent="0.4">
      <c r="B224" t="str">
        <f t="shared" si="60"/>
        <v>CLD093</v>
      </c>
      <c r="C224" t="s">
        <v>7585</v>
      </c>
      <c r="D224">
        <v>31</v>
      </c>
      <c r="H224" s="11"/>
      <c r="I224" s="11"/>
      <c r="J224" s="11"/>
      <c r="K224" s="11"/>
      <c r="L224" s="11"/>
      <c r="M224" s="11"/>
      <c r="N224" s="11"/>
      <c r="O224" s="11"/>
      <c r="P224" s="11"/>
      <c r="Q224" s="11"/>
    </row>
    <row r="225" spans="2:17" customFormat="1" x14ac:dyDescent="0.4">
      <c r="B225" t="str">
        <f t="shared" si="60"/>
        <v>CLM001</v>
      </c>
      <c r="C225" t="s">
        <v>7586</v>
      </c>
      <c r="D225">
        <v>31</v>
      </c>
      <c r="H225" s="11"/>
      <c r="I225" s="11"/>
      <c r="J225" s="11"/>
      <c r="K225" s="11"/>
      <c r="L225" s="11"/>
      <c r="M225" s="11"/>
      <c r="N225" s="11"/>
      <c r="O225" s="11"/>
      <c r="P225" s="11"/>
      <c r="Q225" s="11"/>
    </row>
    <row r="226" spans="2:17" customFormat="1" x14ac:dyDescent="0.4">
      <c r="B226" t="str">
        <f t="shared" si="60"/>
        <v>CLM003</v>
      </c>
      <c r="C226" t="s">
        <v>7587</v>
      </c>
      <c r="D226">
        <v>31</v>
      </c>
      <c r="H226" s="11"/>
      <c r="I226" s="11"/>
      <c r="J226" s="11"/>
      <c r="K226" s="11"/>
      <c r="L226" s="11"/>
      <c r="M226" s="11"/>
      <c r="N226" s="11"/>
      <c r="O226" s="11"/>
      <c r="P226" s="11"/>
      <c r="Q226" s="11"/>
    </row>
    <row r="227" spans="2:17" customFormat="1" x14ac:dyDescent="0.4">
      <c r="B227" t="str">
        <f t="shared" si="60"/>
        <v>CLM091</v>
      </c>
      <c r="C227" t="s">
        <v>7588</v>
      </c>
      <c r="D227">
        <v>31</v>
      </c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</row>
    <row r="228" spans="2:17" customFormat="1" x14ac:dyDescent="0.4">
      <c r="B228" t="str">
        <f t="shared" si="60"/>
        <v>CLM093</v>
      </c>
      <c r="C228" t="s">
        <v>7589</v>
      </c>
      <c r="D228">
        <v>31</v>
      </c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</row>
    <row r="229" spans="2:17" customFormat="1" x14ac:dyDescent="0.4">
      <c r="B229" t="str">
        <f t="shared" si="60"/>
        <v>DPM001</v>
      </c>
      <c r="C229" t="s">
        <v>7590</v>
      </c>
      <c r="D229">
        <v>31</v>
      </c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</row>
    <row r="230" spans="2:17" customFormat="1" x14ac:dyDescent="0.4">
      <c r="B230" t="str">
        <f t="shared" si="60"/>
        <v>DPM003</v>
      </c>
      <c r="C230" t="s">
        <v>7591</v>
      </c>
      <c r="D230">
        <v>31</v>
      </c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</row>
    <row r="231" spans="2:17" customFormat="1" x14ac:dyDescent="0.4">
      <c r="B231" t="str">
        <f t="shared" si="60"/>
        <v>DPM091</v>
      </c>
      <c r="C231" t="s">
        <v>7592</v>
      </c>
      <c r="D231">
        <v>31</v>
      </c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</row>
    <row r="232" spans="2:17" customFormat="1" x14ac:dyDescent="0.4">
      <c r="B232" t="str">
        <f t="shared" si="60"/>
        <v>DPM093</v>
      </c>
      <c r="C232" t="s">
        <v>7593</v>
      </c>
      <c r="D232">
        <v>31</v>
      </c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</row>
    <row r="233" spans="2:17" customFormat="1" x14ac:dyDescent="0.4">
      <c r="B233" t="str">
        <f t="shared" si="60"/>
        <v>GPN001</v>
      </c>
      <c r="C233" t="s">
        <v>7594</v>
      </c>
      <c r="D233">
        <v>31</v>
      </c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</row>
    <row r="234" spans="2:17" customFormat="1" x14ac:dyDescent="0.4">
      <c r="B234" t="str">
        <f t="shared" si="60"/>
        <v>GPN003</v>
      </c>
      <c r="C234" t="s">
        <v>7595</v>
      </c>
      <c r="D234">
        <v>31</v>
      </c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</row>
    <row r="235" spans="2:17" customFormat="1" x14ac:dyDescent="0.4">
      <c r="B235" t="str">
        <f t="shared" si="60"/>
        <v>CLD093</v>
      </c>
      <c r="C235" t="s">
        <v>7596</v>
      </c>
      <c r="D235">
        <v>27</v>
      </c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</row>
    <row r="236" spans="2:17" customFormat="1" x14ac:dyDescent="0.4">
      <c r="B236" t="str">
        <f t="shared" si="60"/>
        <v>CLM001</v>
      </c>
      <c r="C236" t="s">
        <v>7597</v>
      </c>
      <c r="D236">
        <v>27</v>
      </c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</row>
    <row r="237" spans="2:17" customFormat="1" x14ac:dyDescent="0.4">
      <c r="B237" t="str">
        <f t="shared" si="60"/>
        <v>CLM003</v>
      </c>
      <c r="C237" t="s">
        <v>7598</v>
      </c>
      <c r="D237">
        <v>27</v>
      </c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</row>
    <row r="238" spans="2:17" customFormat="1" x14ac:dyDescent="0.4">
      <c r="B238" t="str">
        <f t="shared" si="60"/>
        <v>CLM091</v>
      </c>
      <c r="C238" t="s">
        <v>7599</v>
      </c>
      <c r="D238">
        <v>27</v>
      </c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</row>
    <row r="239" spans="2:17" customFormat="1" x14ac:dyDescent="0.4">
      <c r="B239" t="str">
        <f t="shared" si="60"/>
        <v>CLM093</v>
      </c>
      <c r="C239" t="s">
        <v>7600</v>
      </c>
      <c r="D239">
        <v>27</v>
      </c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</row>
    <row r="240" spans="2:17" customFormat="1" x14ac:dyDescent="0.4">
      <c r="B240" t="str">
        <f t="shared" si="60"/>
        <v>DPM001</v>
      </c>
      <c r="C240" t="s">
        <v>7601</v>
      </c>
      <c r="D240">
        <v>27</v>
      </c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</row>
    <row r="241" spans="2:24" x14ac:dyDescent="0.4">
      <c r="B241" t="str">
        <f t="shared" si="60"/>
        <v>GPM003</v>
      </c>
      <c r="C241" t="s">
        <v>7602</v>
      </c>
      <c r="D241">
        <v>27</v>
      </c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/>
      <c r="S241"/>
      <c r="T241"/>
      <c r="U241"/>
      <c r="V241"/>
      <c r="W241"/>
      <c r="X241"/>
    </row>
    <row r="242" spans="2:24" x14ac:dyDescent="0.4">
      <c r="B242" t="str">
        <f t="shared" si="60"/>
        <v>GPM091</v>
      </c>
      <c r="C242" t="s">
        <v>7603</v>
      </c>
      <c r="D242">
        <v>27</v>
      </c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/>
      <c r="S242"/>
      <c r="T242"/>
      <c r="U242"/>
      <c r="V242"/>
      <c r="W242"/>
      <c r="X242"/>
    </row>
    <row r="243" spans="2:24" x14ac:dyDescent="0.4">
      <c r="B243" t="str">
        <f t="shared" si="60"/>
        <v>GPM093</v>
      </c>
      <c r="C243" t="s">
        <v>7604</v>
      </c>
      <c r="D243">
        <v>27</v>
      </c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/>
      <c r="S243"/>
      <c r="T243"/>
      <c r="U243"/>
      <c r="V243"/>
      <c r="W243"/>
      <c r="X243"/>
    </row>
    <row r="244" spans="2:24" x14ac:dyDescent="0.4">
      <c r="B244" t="str">
        <f t="shared" si="60"/>
        <v>GPN001</v>
      </c>
      <c r="C244" t="s">
        <v>7605</v>
      </c>
      <c r="D244">
        <v>27</v>
      </c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/>
      <c r="S244"/>
      <c r="T244"/>
      <c r="U244"/>
      <c r="V244"/>
      <c r="W244"/>
      <c r="X244"/>
    </row>
    <row r="245" spans="2:24" x14ac:dyDescent="0.4">
      <c r="B245" t="str">
        <f t="shared" si="60"/>
        <v>GPN003</v>
      </c>
      <c r="C245" t="s">
        <v>7606</v>
      </c>
      <c r="D245">
        <v>27</v>
      </c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/>
      <c r="S245"/>
      <c r="T245"/>
      <c r="U245"/>
      <c r="V245"/>
      <c r="W245"/>
      <c r="X245"/>
    </row>
    <row r="246" spans="2:24" x14ac:dyDescent="0.4">
      <c r="B246" t="str">
        <f t="shared" si="60"/>
        <v>CLM001</v>
      </c>
      <c r="C246" t="s">
        <v>7607</v>
      </c>
      <c r="D246">
        <v>30</v>
      </c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/>
      <c r="S246"/>
      <c r="T246"/>
      <c r="U246"/>
      <c r="V246"/>
      <c r="W246"/>
      <c r="X246"/>
    </row>
    <row r="247" spans="2:24" x14ac:dyDescent="0.4">
      <c r="B247" t="str">
        <f t="shared" si="60"/>
        <v>CLM003</v>
      </c>
      <c r="C247" t="s">
        <v>7608</v>
      </c>
      <c r="D247">
        <v>30</v>
      </c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/>
      <c r="S247"/>
      <c r="T247"/>
      <c r="U247"/>
      <c r="V247"/>
      <c r="W247"/>
      <c r="X247"/>
    </row>
    <row r="248" spans="2:24" x14ac:dyDescent="0.4">
      <c r="B248" t="str">
        <f t="shared" si="60"/>
        <v>CLM091</v>
      </c>
      <c r="C248" t="s">
        <v>7609</v>
      </c>
      <c r="D248">
        <v>30</v>
      </c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/>
      <c r="S248"/>
      <c r="T248"/>
      <c r="U248"/>
      <c r="V248"/>
      <c r="W248"/>
      <c r="X248"/>
    </row>
    <row r="249" spans="2:24" x14ac:dyDescent="0.4">
      <c r="B249" t="str">
        <f t="shared" si="60"/>
        <v>CLM093</v>
      </c>
      <c r="C249" t="s">
        <v>7610</v>
      </c>
      <c r="D249">
        <v>30</v>
      </c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/>
      <c r="S249"/>
      <c r="T249"/>
      <c r="U249"/>
      <c r="V249"/>
      <c r="W249"/>
      <c r="X249"/>
    </row>
    <row r="250" spans="2:24" x14ac:dyDescent="0.4">
      <c r="B250" t="str">
        <f t="shared" si="60"/>
        <v>DPM093</v>
      </c>
      <c r="C250" t="s">
        <v>7611</v>
      </c>
      <c r="D250">
        <v>30</v>
      </c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/>
      <c r="S250"/>
      <c r="T250"/>
      <c r="U250"/>
      <c r="V250"/>
      <c r="W250"/>
      <c r="X250"/>
    </row>
    <row r="251" spans="2:24" x14ac:dyDescent="0.4">
      <c r="B251" t="str">
        <f t="shared" si="60"/>
        <v>GBN001</v>
      </c>
      <c r="C251" t="s">
        <v>7612</v>
      </c>
      <c r="D251">
        <v>30</v>
      </c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/>
      <c r="S251"/>
      <c r="T251"/>
      <c r="U251"/>
      <c r="V251"/>
      <c r="W251"/>
      <c r="X251"/>
    </row>
    <row r="252" spans="2:24" x14ac:dyDescent="0.4">
      <c r="B252" t="str">
        <f t="shared" si="60"/>
        <v>GBT001</v>
      </c>
      <c r="C252" t="s">
        <v>7613</v>
      </c>
      <c r="D252">
        <v>30</v>
      </c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/>
      <c r="S252"/>
      <c r="T252"/>
      <c r="U252"/>
      <c r="V252"/>
      <c r="W252"/>
      <c r="X252"/>
    </row>
    <row r="253" spans="2:24" x14ac:dyDescent="0.4">
      <c r="B253" t="str">
        <f t="shared" si="60"/>
        <v>GBT003</v>
      </c>
      <c r="C253" t="s">
        <v>7614</v>
      </c>
      <c r="D253">
        <v>30</v>
      </c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/>
      <c r="S253"/>
      <c r="T253"/>
      <c r="U253"/>
      <c r="V253"/>
      <c r="W253"/>
      <c r="X253"/>
    </row>
    <row r="254" spans="2:24" x14ac:dyDescent="0.4">
      <c r="B254" t="str">
        <f t="shared" si="60"/>
        <v>GPN001</v>
      </c>
      <c r="C254" t="s">
        <v>7615</v>
      </c>
      <c r="D254">
        <v>30</v>
      </c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/>
      <c r="S254"/>
      <c r="T254"/>
      <c r="U254"/>
      <c r="V254"/>
      <c r="W254"/>
      <c r="X254"/>
    </row>
    <row r="255" spans="2:24" x14ac:dyDescent="0.4">
      <c r="B255" t="str">
        <f t="shared" si="60"/>
        <v>GPN003</v>
      </c>
      <c r="C255" t="s">
        <v>7616</v>
      </c>
      <c r="D255">
        <v>30</v>
      </c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/>
      <c r="S255"/>
      <c r="T255"/>
      <c r="U255"/>
      <c r="V255"/>
      <c r="W255"/>
      <c r="X255"/>
    </row>
  </sheetData>
  <autoFilter ref="B153:D255" xr:uid="{10274B4A-DF55-4EA3-A1EF-D1276CFBBDB5}"/>
  <mergeCells count="75">
    <mergeCell ref="AA63:AB63"/>
    <mergeCell ref="AL63:AM63"/>
    <mergeCell ref="AW63:AX63"/>
    <mergeCell ref="BD68:BD79"/>
    <mergeCell ref="BD80:BD91"/>
    <mergeCell ref="AA64:AB64"/>
    <mergeCell ref="AL64:AM64"/>
    <mergeCell ref="AW64:AX64"/>
    <mergeCell ref="AA65:AF65"/>
    <mergeCell ref="AL65:AQ65"/>
    <mergeCell ref="AW65:BB65"/>
    <mergeCell ref="AA53:AF53"/>
    <mergeCell ref="AL53:AQ53"/>
    <mergeCell ref="AW53:BB53"/>
    <mergeCell ref="BG53:BJ53"/>
    <mergeCell ref="BK53:BN53"/>
    <mergeCell ref="BG54:BG62"/>
    <mergeCell ref="BK54:BK62"/>
    <mergeCell ref="AA55:AA58"/>
    <mergeCell ref="AL55:AL58"/>
    <mergeCell ref="AW55:AW58"/>
    <mergeCell ref="AA59:AA62"/>
    <mergeCell ref="AL59:AL62"/>
    <mergeCell ref="AW59:AW62"/>
    <mergeCell ref="AB45:AB49"/>
    <mergeCell ref="AM45:AM49"/>
    <mergeCell ref="AX45:AX49"/>
    <mergeCell ref="AB50:AF50"/>
    <mergeCell ref="AM50:AQ50"/>
    <mergeCell ref="AX50:BB50"/>
    <mergeCell ref="AB38:AF38"/>
    <mergeCell ref="AM38:AQ38"/>
    <mergeCell ref="AX38:BB38"/>
    <mergeCell ref="AB40:AB44"/>
    <mergeCell ref="AM40:AM44"/>
    <mergeCell ref="AX40:AX44"/>
    <mergeCell ref="AA31:AA34"/>
    <mergeCell ref="AL31:AL34"/>
    <mergeCell ref="AW31:AW34"/>
    <mergeCell ref="AA35:AF35"/>
    <mergeCell ref="AL35:AQ35"/>
    <mergeCell ref="AW35:BB35"/>
    <mergeCell ref="AA24:AF24"/>
    <mergeCell ref="AL24:AQ24"/>
    <mergeCell ref="AW24:BB24"/>
    <mergeCell ref="AA26:AA30"/>
    <mergeCell ref="AL26:AL30"/>
    <mergeCell ref="AW26:AW30"/>
    <mergeCell ref="AA15:AJ15"/>
    <mergeCell ref="AM15:AV15"/>
    <mergeCell ref="AX15:BG15"/>
    <mergeCell ref="AA21:AB21"/>
    <mergeCell ref="AM21:AN21"/>
    <mergeCell ref="AX21:AY21"/>
    <mergeCell ref="AA7:AA10"/>
    <mergeCell ref="AM7:AM10"/>
    <mergeCell ref="AX7:AX10"/>
    <mergeCell ref="AA11:AA14"/>
    <mergeCell ref="AM11:AM14"/>
    <mergeCell ref="AX11:AX14"/>
    <mergeCell ref="AA4:AJ4"/>
    <mergeCell ref="AM4:AV4"/>
    <mergeCell ref="AX4:BG4"/>
    <mergeCell ref="AA5:AA6"/>
    <mergeCell ref="AJ5:AJ6"/>
    <mergeCell ref="AM5:AM6"/>
    <mergeCell ref="AV5:AV6"/>
    <mergeCell ref="AX5:AX6"/>
    <mergeCell ref="BG5:BG6"/>
    <mergeCell ref="R1:W1"/>
    <mergeCell ref="C1:C2"/>
    <mergeCell ref="D1:D2"/>
    <mergeCell ref="E1:E2"/>
    <mergeCell ref="F1:K1"/>
    <mergeCell ref="L1:Q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115F3-BF5A-47CA-97DD-ED0B8CBCEF9B}">
  <dimension ref="A1:Y112"/>
  <sheetViews>
    <sheetView topLeftCell="A99" zoomScale="69" zoomScaleNormal="69" workbookViewId="0">
      <selection activeCell="Q15" sqref="Q15"/>
    </sheetView>
  </sheetViews>
  <sheetFormatPr defaultRowHeight="14.6" x14ac:dyDescent="0.4"/>
  <cols>
    <col min="2" max="3" width="9.23046875" style="50"/>
    <col min="4" max="4" width="8.07421875" style="50" customWidth="1"/>
    <col min="5" max="5" width="5.61328125" style="50" customWidth="1"/>
    <col min="6" max="9" width="4.4609375" style="50" customWidth="1"/>
    <col min="10" max="10" width="6.4609375" style="50" customWidth="1"/>
    <col min="11" max="15" width="4.4609375" style="50" customWidth="1"/>
    <col min="16" max="19" width="9.23046875" style="50"/>
    <col min="20" max="20" width="4.3828125" customWidth="1"/>
    <col min="21" max="21" width="5.53515625" customWidth="1"/>
    <col min="22" max="22" width="5.765625" customWidth="1"/>
  </cols>
  <sheetData>
    <row r="1" spans="1:21" x14ac:dyDescent="0.4">
      <c r="A1" t="s">
        <v>7287</v>
      </c>
      <c r="B1" s="50" t="s">
        <v>4749</v>
      </c>
      <c r="D1" s="50" t="s">
        <v>7288</v>
      </c>
      <c r="E1" s="50" t="s">
        <v>1668</v>
      </c>
      <c r="F1" s="50" t="s">
        <v>7288</v>
      </c>
      <c r="G1" s="50" t="s">
        <v>1670</v>
      </c>
      <c r="H1" s="50" t="s">
        <v>7288</v>
      </c>
      <c r="I1" s="50" t="s">
        <v>1667</v>
      </c>
      <c r="J1" s="50" t="s">
        <v>7288</v>
      </c>
      <c r="K1" s="50" t="s">
        <v>1674</v>
      </c>
      <c r="L1" s="50" t="s">
        <v>7288</v>
      </c>
      <c r="M1" s="50" t="s">
        <v>1672</v>
      </c>
      <c r="N1" s="50" t="s">
        <v>7288</v>
      </c>
      <c r="O1" s="50" t="s">
        <v>1669</v>
      </c>
      <c r="P1" s="50" t="s">
        <v>7288</v>
      </c>
      <c r="Q1" s="50" t="s">
        <v>1674</v>
      </c>
      <c r="R1" s="50" t="s">
        <v>1637</v>
      </c>
      <c r="S1" s="50" t="s">
        <v>7289</v>
      </c>
    </row>
    <row r="2" spans="1:21" x14ac:dyDescent="0.4">
      <c r="A2">
        <v>0</v>
      </c>
      <c r="B2" s="50">
        <v>1</v>
      </c>
      <c r="C2" s="50">
        <v>1</v>
      </c>
      <c r="D2" s="50" t="s">
        <v>7290</v>
      </c>
      <c r="E2" s="50">
        <v>9</v>
      </c>
      <c r="F2" s="50" t="s">
        <v>7291</v>
      </c>
      <c r="G2" s="50">
        <v>0</v>
      </c>
      <c r="H2" s="50" t="s">
        <v>7292</v>
      </c>
      <c r="I2" s="50">
        <v>0</v>
      </c>
      <c r="J2" s="50" t="s">
        <v>7293</v>
      </c>
      <c r="K2" s="50">
        <v>0</v>
      </c>
      <c r="L2" s="50" t="s">
        <v>7294</v>
      </c>
      <c r="M2" s="50">
        <v>0</v>
      </c>
      <c r="N2" s="50" t="s">
        <v>7295</v>
      </c>
      <c r="O2" s="50">
        <v>8</v>
      </c>
      <c r="P2" s="50" t="s">
        <v>7296</v>
      </c>
      <c r="Q2" s="50">
        <v>3</v>
      </c>
      <c r="R2" s="50" t="s">
        <v>7297</v>
      </c>
      <c r="S2" s="50">
        <v>1</v>
      </c>
      <c r="U2" s="127">
        <f>SUMIF(E1, "f", B1:B2)</f>
        <v>0</v>
      </c>
    </row>
    <row r="3" spans="1:21" x14ac:dyDescent="0.4">
      <c r="A3">
        <v>1</v>
      </c>
      <c r="B3" s="50">
        <v>2</v>
      </c>
      <c r="C3" s="50">
        <v>2</v>
      </c>
      <c r="D3" s="50" t="s">
        <v>7290</v>
      </c>
      <c r="E3" s="50">
        <v>9</v>
      </c>
      <c r="F3" s="50" t="s">
        <v>7291</v>
      </c>
      <c r="G3" s="50">
        <v>1</v>
      </c>
      <c r="H3" s="50" t="s">
        <v>7292</v>
      </c>
      <c r="I3" s="50">
        <v>0</v>
      </c>
      <c r="J3" s="50" t="s">
        <v>7293</v>
      </c>
      <c r="K3" s="50">
        <v>0</v>
      </c>
      <c r="L3" s="50" t="s">
        <v>7294</v>
      </c>
      <c r="M3" s="50">
        <v>1</v>
      </c>
      <c r="N3" s="50" t="s">
        <v>7295</v>
      </c>
      <c r="O3" s="50">
        <v>8</v>
      </c>
      <c r="P3" s="50" t="s">
        <v>7296</v>
      </c>
      <c r="Q3" s="50">
        <v>3</v>
      </c>
      <c r="R3" s="50" t="s">
        <v>7297</v>
      </c>
      <c r="S3" s="50">
        <v>0</v>
      </c>
    </row>
    <row r="4" spans="1:21" x14ac:dyDescent="0.4">
      <c r="A4">
        <v>2</v>
      </c>
      <c r="B4" s="50">
        <v>3</v>
      </c>
      <c r="C4" s="50">
        <v>3</v>
      </c>
      <c r="D4" s="50" t="s">
        <v>7290</v>
      </c>
      <c r="E4" s="50">
        <v>9</v>
      </c>
      <c r="F4" s="50" t="s">
        <v>7291</v>
      </c>
      <c r="G4" s="50">
        <v>0</v>
      </c>
      <c r="H4" s="50" t="s">
        <v>7292</v>
      </c>
      <c r="I4" s="50">
        <v>0</v>
      </c>
      <c r="J4" s="50" t="s">
        <v>7293</v>
      </c>
      <c r="K4" s="50">
        <v>0</v>
      </c>
      <c r="L4" s="50" t="s">
        <v>7294</v>
      </c>
      <c r="M4" s="50">
        <v>0</v>
      </c>
      <c r="N4" s="50" t="s">
        <v>7295</v>
      </c>
      <c r="O4" s="50">
        <v>0</v>
      </c>
      <c r="P4" s="50" t="s">
        <v>7296</v>
      </c>
      <c r="Q4" s="50">
        <v>3</v>
      </c>
      <c r="R4" s="50" t="s">
        <v>7297</v>
      </c>
      <c r="S4" s="50">
        <v>3</v>
      </c>
    </row>
    <row r="5" spans="1:21" x14ac:dyDescent="0.4">
      <c r="A5">
        <v>3</v>
      </c>
      <c r="B5" s="50">
        <v>4</v>
      </c>
      <c r="C5" s="50">
        <v>4</v>
      </c>
      <c r="D5" s="50" t="s">
        <v>7290</v>
      </c>
      <c r="E5" s="50">
        <v>9</v>
      </c>
      <c r="F5" s="50" t="s">
        <v>7291</v>
      </c>
      <c r="G5" s="50">
        <v>0</v>
      </c>
      <c r="H5" s="50" t="s">
        <v>7292</v>
      </c>
      <c r="I5" s="50">
        <v>0</v>
      </c>
      <c r="J5" s="50" t="s">
        <v>7293</v>
      </c>
      <c r="K5" s="50">
        <v>0</v>
      </c>
      <c r="L5" s="50" t="s">
        <v>7294</v>
      </c>
      <c r="M5" s="50">
        <v>0</v>
      </c>
      <c r="N5" s="50" t="s">
        <v>7295</v>
      </c>
      <c r="O5" s="50">
        <v>9</v>
      </c>
      <c r="P5" s="50" t="s">
        <v>7296</v>
      </c>
      <c r="Q5" s="50">
        <v>3</v>
      </c>
      <c r="R5" s="50" t="s">
        <v>7297</v>
      </c>
      <c r="S5" s="50">
        <v>1</v>
      </c>
    </row>
    <row r="6" spans="1:21" x14ac:dyDescent="0.4">
      <c r="A6">
        <v>4</v>
      </c>
      <c r="B6" s="50">
        <v>5</v>
      </c>
      <c r="C6" s="50">
        <v>5</v>
      </c>
      <c r="D6" s="50" t="s">
        <v>7290</v>
      </c>
      <c r="E6" s="50">
        <v>9</v>
      </c>
      <c r="F6" s="50" t="s">
        <v>7291</v>
      </c>
      <c r="G6" s="50">
        <v>0</v>
      </c>
      <c r="H6" s="50" t="s">
        <v>7292</v>
      </c>
      <c r="I6" s="50">
        <v>0</v>
      </c>
      <c r="J6" s="50" t="s">
        <v>7293</v>
      </c>
      <c r="K6" s="50">
        <v>0</v>
      </c>
      <c r="L6" s="50" t="s">
        <v>7294</v>
      </c>
      <c r="M6" s="50">
        <v>0</v>
      </c>
      <c r="N6" s="50" t="s">
        <v>7295</v>
      </c>
      <c r="O6" s="50">
        <v>6</v>
      </c>
      <c r="P6" s="50" t="s">
        <v>7296</v>
      </c>
      <c r="Q6" s="50">
        <v>2</v>
      </c>
      <c r="R6" s="50" t="s">
        <v>7297</v>
      </c>
      <c r="S6" s="50">
        <v>3</v>
      </c>
    </row>
    <row r="7" spans="1:21" x14ac:dyDescent="0.4">
      <c r="A7">
        <v>5</v>
      </c>
      <c r="B7" s="50">
        <v>6</v>
      </c>
      <c r="C7" s="50">
        <v>6</v>
      </c>
      <c r="D7" s="50" t="s">
        <v>7290</v>
      </c>
      <c r="E7" s="50">
        <v>9</v>
      </c>
      <c r="F7" s="50" t="s">
        <v>7291</v>
      </c>
      <c r="G7" s="50">
        <v>0</v>
      </c>
      <c r="H7" s="50" t="s">
        <v>7292</v>
      </c>
      <c r="I7" s="50">
        <v>0</v>
      </c>
      <c r="J7" s="50" t="s">
        <v>7293</v>
      </c>
      <c r="K7" s="50">
        <v>0</v>
      </c>
      <c r="L7" s="50" t="s">
        <v>7294</v>
      </c>
      <c r="M7" s="50">
        <v>0</v>
      </c>
      <c r="N7" s="50" t="s">
        <v>7295</v>
      </c>
      <c r="O7" s="50">
        <v>3</v>
      </c>
      <c r="P7" s="50" t="s">
        <v>7296</v>
      </c>
      <c r="Q7" s="50">
        <v>3</v>
      </c>
      <c r="R7" s="50" t="s">
        <v>7297</v>
      </c>
      <c r="S7" s="50">
        <v>4</v>
      </c>
    </row>
    <row r="8" spans="1:21" x14ac:dyDescent="0.4">
      <c r="A8">
        <v>6</v>
      </c>
      <c r="B8" s="50">
        <v>7</v>
      </c>
      <c r="C8" s="50">
        <v>7</v>
      </c>
      <c r="D8" s="50" t="s">
        <v>7290</v>
      </c>
      <c r="E8" s="50">
        <v>9</v>
      </c>
      <c r="F8" s="50" t="s">
        <v>7291</v>
      </c>
      <c r="G8" s="50">
        <v>0</v>
      </c>
      <c r="H8" s="50" t="s">
        <v>7292</v>
      </c>
      <c r="I8" s="50">
        <v>0</v>
      </c>
      <c r="J8" s="50" t="s">
        <v>7293</v>
      </c>
      <c r="K8" s="50">
        <v>0</v>
      </c>
      <c r="L8" s="50" t="s">
        <v>7294</v>
      </c>
      <c r="M8" s="50">
        <v>0</v>
      </c>
      <c r="N8" s="50" t="s">
        <v>7295</v>
      </c>
      <c r="O8" s="50">
        <v>1</v>
      </c>
      <c r="P8" s="50" t="s">
        <v>7296</v>
      </c>
      <c r="Q8" s="50">
        <v>3</v>
      </c>
      <c r="R8" s="50" t="s">
        <v>7297</v>
      </c>
      <c r="S8" s="50">
        <v>2</v>
      </c>
    </row>
    <row r="9" spans="1:21" x14ac:dyDescent="0.4">
      <c r="A9">
        <v>7</v>
      </c>
      <c r="B9" s="50">
        <v>8</v>
      </c>
      <c r="C9" s="50">
        <v>8</v>
      </c>
      <c r="D9" s="50" t="s">
        <v>7290</v>
      </c>
      <c r="E9" s="50">
        <v>9</v>
      </c>
      <c r="F9" s="50" t="s">
        <v>7291</v>
      </c>
      <c r="G9" s="50">
        <v>0</v>
      </c>
      <c r="H9" s="50" t="s">
        <v>7292</v>
      </c>
      <c r="I9" s="50">
        <v>0</v>
      </c>
      <c r="J9" s="50" t="s">
        <v>7293</v>
      </c>
      <c r="K9" s="50">
        <v>0</v>
      </c>
      <c r="L9" s="50" t="s">
        <v>7294</v>
      </c>
      <c r="M9" s="50">
        <v>0</v>
      </c>
      <c r="N9" s="50" t="s">
        <v>7295</v>
      </c>
      <c r="O9" s="50">
        <v>2</v>
      </c>
      <c r="P9" s="50" t="s">
        <v>7296</v>
      </c>
      <c r="Q9" s="50">
        <v>3</v>
      </c>
      <c r="R9" s="50" t="s">
        <v>7297</v>
      </c>
      <c r="S9" s="50">
        <v>2</v>
      </c>
    </row>
    <row r="10" spans="1:21" x14ac:dyDescent="0.4">
      <c r="A10">
        <v>8</v>
      </c>
      <c r="B10" s="50">
        <v>9</v>
      </c>
      <c r="C10" s="50">
        <v>9</v>
      </c>
      <c r="D10" s="50" t="s">
        <v>7290</v>
      </c>
      <c r="E10" s="50">
        <v>9</v>
      </c>
      <c r="F10" s="50" t="s">
        <v>7291</v>
      </c>
      <c r="G10" s="50">
        <v>0</v>
      </c>
      <c r="H10" s="50" t="s">
        <v>7292</v>
      </c>
      <c r="I10" s="50">
        <v>0</v>
      </c>
      <c r="J10" s="50" t="s">
        <v>7293</v>
      </c>
      <c r="K10" s="50">
        <v>0</v>
      </c>
      <c r="L10" s="50" t="s">
        <v>7294</v>
      </c>
      <c r="M10" s="50">
        <v>0</v>
      </c>
      <c r="N10" s="50" t="s">
        <v>7295</v>
      </c>
      <c r="O10" s="50">
        <v>2</v>
      </c>
      <c r="P10" s="50" t="s">
        <v>7296</v>
      </c>
      <c r="Q10" s="50">
        <v>2</v>
      </c>
      <c r="R10" s="50" t="s">
        <v>7297</v>
      </c>
      <c r="S10" s="50">
        <v>2</v>
      </c>
    </row>
    <row r="11" spans="1:21" x14ac:dyDescent="0.4">
      <c r="A11">
        <v>9</v>
      </c>
      <c r="B11" s="50">
        <v>10</v>
      </c>
      <c r="C11" s="50">
        <v>10</v>
      </c>
      <c r="D11" s="50" t="s">
        <v>7290</v>
      </c>
      <c r="E11" s="50">
        <v>9</v>
      </c>
      <c r="F11" s="50" t="s">
        <v>7291</v>
      </c>
      <c r="G11" s="50">
        <v>0</v>
      </c>
      <c r="H11" s="50" t="s">
        <v>7292</v>
      </c>
      <c r="I11" s="50">
        <v>0</v>
      </c>
      <c r="J11" s="50" t="s">
        <v>7293</v>
      </c>
      <c r="K11" s="50">
        <v>0</v>
      </c>
      <c r="L11" s="50" t="s">
        <v>7294</v>
      </c>
      <c r="M11" s="50">
        <v>1</v>
      </c>
      <c r="N11" s="50" t="s">
        <v>7295</v>
      </c>
      <c r="O11" s="50">
        <v>3</v>
      </c>
      <c r="P11" s="50" t="s">
        <v>7296</v>
      </c>
      <c r="Q11" s="50">
        <v>3</v>
      </c>
      <c r="R11" s="50" t="s">
        <v>7297</v>
      </c>
      <c r="S11" s="50">
        <v>2</v>
      </c>
    </row>
    <row r="12" spans="1:21" x14ac:dyDescent="0.4">
      <c r="A12">
        <v>10</v>
      </c>
      <c r="B12" s="50">
        <v>11</v>
      </c>
      <c r="C12" s="50">
        <v>11</v>
      </c>
      <c r="D12" s="50" t="s">
        <v>7290</v>
      </c>
      <c r="E12" s="50">
        <v>9</v>
      </c>
      <c r="F12" s="50" t="s">
        <v>7291</v>
      </c>
      <c r="G12" s="50">
        <v>0</v>
      </c>
      <c r="H12" s="50" t="s">
        <v>7292</v>
      </c>
      <c r="I12" s="50">
        <v>0</v>
      </c>
      <c r="J12" s="50" t="s">
        <v>7293</v>
      </c>
      <c r="K12" s="50">
        <v>0</v>
      </c>
      <c r="L12" s="50" t="s">
        <v>7294</v>
      </c>
      <c r="M12" s="50">
        <v>1</v>
      </c>
      <c r="N12" s="50" t="s">
        <v>7295</v>
      </c>
      <c r="O12" s="50">
        <v>1</v>
      </c>
      <c r="P12" s="50" t="s">
        <v>7296</v>
      </c>
      <c r="Q12" s="50">
        <v>3</v>
      </c>
      <c r="R12" s="50" t="s">
        <v>7297</v>
      </c>
      <c r="S12" s="50">
        <v>0</v>
      </c>
    </row>
    <row r="13" spans="1:21" x14ac:dyDescent="0.4">
      <c r="A13">
        <v>11</v>
      </c>
      <c r="B13" s="50">
        <v>12</v>
      </c>
      <c r="C13" s="50">
        <v>12</v>
      </c>
      <c r="D13" s="50" t="s">
        <v>7290</v>
      </c>
      <c r="E13" s="50">
        <v>9</v>
      </c>
      <c r="F13" s="50" t="s">
        <v>7291</v>
      </c>
      <c r="G13" s="50">
        <v>2</v>
      </c>
      <c r="H13" s="50" t="s">
        <v>7292</v>
      </c>
      <c r="I13" s="50">
        <v>0</v>
      </c>
      <c r="J13" s="50" t="s">
        <v>7293</v>
      </c>
      <c r="K13" s="50">
        <v>0</v>
      </c>
      <c r="L13" s="50" t="s">
        <v>7294</v>
      </c>
      <c r="M13" s="50">
        <v>0</v>
      </c>
      <c r="N13" s="50" t="s">
        <v>7295</v>
      </c>
      <c r="O13" s="50">
        <v>7</v>
      </c>
      <c r="P13" s="50" t="s">
        <v>7296</v>
      </c>
      <c r="Q13" s="50">
        <v>3</v>
      </c>
      <c r="R13" s="50" t="s">
        <v>7297</v>
      </c>
      <c r="S13" s="50">
        <v>2</v>
      </c>
    </row>
    <row r="14" spans="1:21" x14ac:dyDescent="0.4">
      <c r="A14">
        <v>12</v>
      </c>
      <c r="B14" s="50">
        <v>13</v>
      </c>
      <c r="C14" s="50">
        <v>13</v>
      </c>
      <c r="D14" s="50" t="s">
        <v>7290</v>
      </c>
      <c r="E14" s="50">
        <v>9</v>
      </c>
      <c r="F14" s="50" t="s">
        <v>7291</v>
      </c>
      <c r="G14" s="50">
        <v>0</v>
      </c>
      <c r="H14" s="50" t="s">
        <v>7292</v>
      </c>
      <c r="I14" s="50">
        <v>2</v>
      </c>
      <c r="J14" s="50" t="s">
        <v>7293</v>
      </c>
      <c r="K14" s="50">
        <v>0</v>
      </c>
      <c r="L14" s="50" t="s">
        <v>7294</v>
      </c>
      <c r="M14" s="50">
        <v>0</v>
      </c>
      <c r="N14" s="50" t="s">
        <v>7295</v>
      </c>
      <c r="O14" s="50">
        <v>6</v>
      </c>
      <c r="P14" s="50" t="s">
        <v>7296</v>
      </c>
      <c r="Q14" s="50">
        <v>3</v>
      </c>
      <c r="R14" s="50" t="s">
        <v>7297</v>
      </c>
      <c r="S14" s="50">
        <v>6</v>
      </c>
    </row>
    <row r="15" spans="1:21" x14ac:dyDescent="0.4">
      <c r="A15">
        <v>13</v>
      </c>
      <c r="B15" s="50">
        <v>14</v>
      </c>
      <c r="C15" s="50">
        <v>14</v>
      </c>
      <c r="D15" s="50" t="s">
        <v>7290</v>
      </c>
      <c r="E15" s="50">
        <v>9</v>
      </c>
      <c r="F15" s="50" t="s">
        <v>7291</v>
      </c>
      <c r="G15" s="50">
        <v>0</v>
      </c>
      <c r="H15" s="50" t="s">
        <v>7292</v>
      </c>
      <c r="I15" s="50">
        <v>0</v>
      </c>
      <c r="J15" s="50" t="s">
        <v>7293</v>
      </c>
      <c r="K15" s="50">
        <v>0</v>
      </c>
      <c r="L15" s="50" t="s">
        <v>7294</v>
      </c>
      <c r="M15" s="50">
        <v>0</v>
      </c>
      <c r="N15" s="50" t="s">
        <v>7295</v>
      </c>
      <c r="O15" s="50">
        <v>4</v>
      </c>
      <c r="P15" s="50" t="s">
        <v>7296</v>
      </c>
      <c r="Q15" s="50">
        <v>3</v>
      </c>
      <c r="R15" s="50" t="s">
        <v>7297</v>
      </c>
      <c r="S15" s="50">
        <v>1</v>
      </c>
    </row>
    <row r="16" spans="1:21" x14ac:dyDescent="0.4">
      <c r="A16">
        <v>14</v>
      </c>
      <c r="B16" s="50">
        <v>15</v>
      </c>
      <c r="C16" s="50">
        <v>15</v>
      </c>
      <c r="D16" s="50" t="s">
        <v>7290</v>
      </c>
      <c r="E16" s="50">
        <v>9</v>
      </c>
      <c r="F16" s="50" t="s">
        <v>7291</v>
      </c>
      <c r="G16" s="50">
        <v>0</v>
      </c>
      <c r="H16" s="50" t="s">
        <v>7292</v>
      </c>
      <c r="I16" s="50">
        <v>1</v>
      </c>
      <c r="J16" s="50" t="s">
        <v>7293</v>
      </c>
      <c r="K16" s="50">
        <v>0</v>
      </c>
      <c r="L16" s="50" t="s">
        <v>7294</v>
      </c>
      <c r="M16" s="50">
        <v>0</v>
      </c>
      <c r="N16" s="50" t="s">
        <v>7295</v>
      </c>
      <c r="O16" s="50">
        <v>6</v>
      </c>
      <c r="P16" s="50" t="s">
        <v>7296</v>
      </c>
      <c r="Q16" s="50">
        <v>3</v>
      </c>
      <c r="R16" s="50" t="s">
        <v>7297</v>
      </c>
      <c r="S16" s="50">
        <v>5</v>
      </c>
    </row>
    <row r="17" spans="1:19" x14ac:dyDescent="0.4">
      <c r="A17">
        <v>15</v>
      </c>
      <c r="B17" s="50">
        <v>16</v>
      </c>
      <c r="C17" s="50">
        <v>16</v>
      </c>
      <c r="D17" s="50" t="s">
        <v>7290</v>
      </c>
      <c r="E17" s="50">
        <v>9</v>
      </c>
      <c r="F17" s="50" t="s">
        <v>7291</v>
      </c>
      <c r="G17" s="50">
        <v>0</v>
      </c>
      <c r="H17" s="50" t="s">
        <v>7292</v>
      </c>
      <c r="I17" s="50">
        <v>5</v>
      </c>
      <c r="J17" s="50" t="s">
        <v>7293</v>
      </c>
      <c r="K17" s="50">
        <v>1</v>
      </c>
      <c r="L17" s="50" t="s">
        <v>7294</v>
      </c>
      <c r="M17" s="50">
        <v>3</v>
      </c>
      <c r="N17" s="50" t="s">
        <v>7295</v>
      </c>
      <c r="O17" s="50">
        <v>7</v>
      </c>
      <c r="P17" s="50" t="s">
        <v>7296</v>
      </c>
      <c r="Q17" s="50">
        <v>3</v>
      </c>
      <c r="R17" s="50" t="s">
        <v>7297</v>
      </c>
      <c r="S17" s="50">
        <v>3</v>
      </c>
    </row>
    <row r="18" spans="1:19" x14ac:dyDescent="0.4">
      <c r="A18">
        <v>16</v>
      </c>
      <c r="B18" s="50">
        <v>17</v>
      </c>
      <c r="C18" s="50">
        <v>17</v>
      </c>
      <c r="D18" s="50" t="s">
        <v>7290</v>
      </c>
      <c r="E18" s="50">
        <v>9</v>
      </c>
      <c r="F18" s="50" t="s">
        <v>7291</v>
      </c>
      <c r="G18" s="50">
        <v>1</v>
      </c>
      <c r="H18" s="50" t="s">
        <v>7292</v>
      </c>
      <c r="I18" s="50">
        <v>0</v>
      </c>
      <c r="J18" s="50" t="s">
        <v>7293</v>
      </c>
      <c r="K18" s="50">
        <v>1</v>
      </c>
      <c r="L18" s="50" t="s">
        <v>7294</v>
      </c>
      <c r="M18" s="50">
        <v>0</v>
      </c>
      <c r="N18" s="50" t="s">
        <v>7295</v>
      </c>
      <c r="O18" s="50">
        <v>2</v>
      </c>
      <c r="P18" s="50" t="s">
        <v>7296</v>
      </c>
      <c r="Q18" s="50">
        <v>3</v>
      </c>
      <c r="R18" s="50" t="s">
        <v>7297</v>
      </c>
      <c r="S18" s="50">
        <v>2</v>
      </c>
    </row>
    <row r="19" spans="1:19" x14ac:dyDescent="0.4">
      <c r="A19">
        <v>17</v>
      </c>
      <c r="B19" s="50">
        <v>18</v>
      </c>
      <c r="C19" s="50">
        <v>18</v>
      </c>
      <c r="D19" s="50" t="s">
        <v>7290</v>
      </c>
      <c r="E19" s="50">
        <v>9</v>
      </c>
      <c r="F19" s="50" t="s">
        <v>7291</v>
      </c>
      <c r="G19" s="50">
        <v>0</v>
      </c>
      <c r="H19" s="50" t="s">
        <v>7292</v>
      </c>
      <c r="I19" s="50">
        <v>0</v>
      </c>
      <c r="J19" s="50" t="s">
        <v>7293</v>
      </c>
      <c r="K19" s="50">
        <v>0</v>
      </c>
      <c r="L19" s="50" t="s">
        <v>7294</v>
      </c>
      <c r="M19" s="50">
        <v>0</v>
      </c>
      <c r="N19" s="50" t="s">
        <v>7295</v>
      </c>
      <c r="O19" s="50">
        <v>0</v>
      </c>
      <c r="P19" s="50" t="s">
        <v>7296</v>
      </c>
      <c r="Q19" s="50">
        <v>3</v>
      </c>
      <c r="R19" s="50" t="s">
        <v>7297</v>
      </c>
      <c r="S19" s="50">
        <v>4</v>
      </c>
    </row>
    <row r="20" spans="1:19" x14ac:dyDescent="0.4">
      <c r="A20">
        <v>18</v>
      </c>
      <c r="B20" s="50">
        <v>19</v>
      </c>
      <c r="C20" s="50">
        <v>19</v>
      </c>
      <c r="D20" s="50" t="s">
        <v>7290</v>
      </c>
      <c r="E20" s="50">
        <v>9</v>
      </c>
      <c r="F20" s="50" t="s">
        <v>7291</v>
      </c>
      <c r="G20" s="50">
        <v>1</v>
      </c>
      <c r="H20" s="50" t="s">
        <v>7292</v>
      </c>
      <c r="I20" s="50">
        <v>2</v>
      </c>
      <c r="J20" s="50" t="s">
        <v>7293</v>
      </c>
      <c r="K20" s="50">
        <v>0</v>
      </c>
      <c r="L20" s="50" t="s">
        <v>7294</v>
      </c>
      <c r="M20" s="50">
        <v>2</v>
      </c>
      <c r="N20" s="50" t="s">
        <v>7295</v>
      </c>
      <c r="O20" s="50">
        <v>6</v>
      </c>
      <c r="P20" s="50" t="s">
        <v>7296</v>
      </c>
      <c r="Q20" s="50">
        <v>3</v>
      </c>
      <c r="R20" s="50" t="s">
        <v>7297</v>
      </c>
      <c r="S20" s="50">
        <v>1</v>
      </c>
    </row>
    <row r="21" spans="1:19" x14ac:dyDescent="0.4">
      <c r="A21">
        <v>19</v>
      </c>
      <c r="B21" s="50">
        <v>20</v>
      </c>
      <c r="C21" s="50">
        <v>20</v>
      </c>
      <c r="D21" s="50" t="s">
        <v>7290</v>
      </c>
      <c r="E21" s="50">
        <v>9</v>
      </c>
      <c r="F21" s="50" t="s">
        <v>7291</v>
      </c>
      <c r="G21" s="50">
        <v>1</v>
      </c>
      <c r="H21" s="50" t="s">
        <v>7292</v>
      </c>
      <c r="I21" s="50">
        <v>0</v>
      </c>
      <c r="J21" s="50" t="s">
        <v>7293</v>
      </c>
      <c r="K21" s="50">
        <v>0</v>
      </c>
      <c r="L21" s="50" t="s">
        <v>7294</v>
      </c>
      <c r="M21" s="50">
        <v>1</v>
      </c>
      <c r="N21" s="50" t="s">
        <v>7295</v>
      </c>
      <c r="O21" s="50">
        <v>4</v>
      </c>
      <c r="P21" s="50" t="s">
        <v>7296</v>
      </c>
      <c r="Q21" s="50">
        <v>3</v>
      </c>
      <c r="R21" s="50" t="s">
        <v>7297</v>
      </c>
      <c r="S21" s="50">
        <v>3</v>
      </c>
    </row>
    <row r="22" spans="1:19" x14ac:dyDescent="0.4">
      <c r="A22">
        <v>20</v>
      </c>
      <c r="B22" s="50">
        <v>21</v>
      </c>
      <c r="C22" s="50">
        <v>21</v>
      </c>
      <c r="D22" s="50" t="s">
        <v>7290</v>
      </c>
      <c r="E22" s="50">
        <v>9</v>
      </c>
      <c r="F22" s="50" t="s">
        <v>7291</v>
      </c>
      <c r="G22" s="50">
        <v>0</v>
      </c>
      <c r="H22" s="50" t="s">
        <v>7292</v>
      </c>
      <c r="I22" s="50">
        <v>1</v>
      </c>
      <c r="J22" s="50" t="s">
        <v>7293</v>
      </c>
      <c r="K22" s="50">
        <v>0</v>
      </c>
      <c r="L22" s="50" t="s">
        <v>7294</v>
      </c>
      <c r="M22" s="50">
        <v>0</v>
      </c>
      <c r="N22" s="50" t="s">
        <v>7295</v>
      </c>
      <c r="O22" s="50">
        <v>3</v>
      </c>
      <c r="P22" s="50" t="s">
        <v>7296</v>
      </c>
      <c r="Q22" s="50">
        <v>3</v>
      </c>
      <c r="R22" s="50" t="s">
        <v>7297</v>
      </c>
      <c r="S22" s="50">
        <v>2</v>
      </c>
    </row>
    <row r="23" spans="1:19" x14ac:dyDescent="0.4">
      <c r="A23">
        <v>21</v>
      </c>
      <c r="B23" s="50">
        <v>22</v>
      </c>
      <c r="C23" s="50">
        <v>22</v>
      </c>
      <c r="D23" s="50" t="s">
        <v>7290</v>
      </c>
      <c r="E23" s="50">
        <v>9</v>
      </c>
      <c r="F23" s="50" t="s">
        <v>7291</v>
      </c>
      <c r="G23" s="50">
        <v>0</v>
      </c>
      <c r="H23" s="50" t="s">
        <v>7292</v>
      </c>
      <c r="I23" s="50">
        <v>0</v>
      </c>
      <c r="J23" s="50" t="s">
        <v>7293</v>
      </c>
      <c r="K23" s="50">
        <v>0</v>
      </c>
      <c r="L23" s="50" t="s">
        <v>7294</v>
      </c>
      <c r="M23" s="50">
        <v>0</v>
      </c>
      <c r="N23" s="50" t="s">
        <v>7295</v>
      </c>
      <c r="O23" s="50">
        <v>3</v>
      </c>
      <c r="P23" s="50" t="s">
        <v>7296</v>
      </c>
      <c r="Q23" s="50">
        <v>3</v>
      </c>
      <c r="R23" s="50" t="s">
        <v>7297</v>
      </c>
      <c r="S23" s="50">
        <v>4</v>
      </c>
    </row>
    <row r="24" spans="1:19" x14ac:dyDescent="0.4">
      <c r="A24">
        <v>22</v>
      </c>
      <c r="B24" s="50">
        <v>23</v>
      </c>
      <c r="C24" s="50">
        <v>23</v>
      </c>
      <c r="D24" s="50" t="s">
        <v>7290</v>
      </c>
      <c r="E24" s="50">
        <v>9</v>
      </c>
      <c r="F24" s="50" t="s">
        <v>7291</v>
      </c>
      <c r="G24" s="50">
        <v>0</v>
      </c>
      <c r="H24" s="50" t="s">
        <v>7292</v>
      </c>
      <c r="I24" s="50">
        <v>0</v>
      </c>
      <c r="J24" s="50" t="s">
        <v>7293</v>
      </c>
      <c r="K24" s="50">
        <v>0</v>
      </c>
      <c r="L24" s="50" t="s">
        <v>7294</v>
      </c>
      <c r="M24" s="50">
        <v>0</v>
      </c>
      <c r="N24" s="50" t="s">
        <v>7295</v>
      </c>
      <c r="O24" s="50">
        <v>5</v>
      </c>
      <c r="P24" s="50" t="s">
        <v>7296</v>
      </c>
      <c r="Q24" s="50">
        <v>3</v>
      </c>
      <c r="R24" s="50" t="s">
        <v>7297</v>
      </c>
      <c r="S24" s="50">
        <v>2</v>
      </c>
    </row>
    <row r="25" spans="1:19" x14ac:dyDescent="0.4">
      <c r="A25">
        <v>23</v>
      </c>
      <c r="B25" s="50">
        <v>24</v>
      </c>
      <c r="C25" s="50">
        <v>24</v>
      </c>
      <c r="D25" s="50" t="s">
        <v>7290</v>
      </c>
      <c r="E25" s="50">
        <v>9</v>
      </c>
      <c r="F25" s="50" t="s">
        <v>7291</v>
      </c>
      <c r="G25" s="50">
        <v>0</v>
      </c>
      <c r="H25" s="50" t="s">
        <v>7292</v>
      </c>
      <c r="I25" s="50">
        <v>5</v>
      </c>
      <c r="J25" s="50" t="s">
        <v>7293</v>
      </c>
      <c r="K25" s="50">
        <v>1</v>
      </c>
      <c r="L25" s="50" t="s">
        <v>7294</v>
      </c>
      <c r="M25" s="50">
        <v>3</v>
      </c>
      <c r="N25" s="50" t="s">
        <v>7295</v>
      </c>
      <c r="O25" s="50">
        <v>8</v>
      </c>
      <c r="P25" s="50" t="s">
        <v>7296</v>
      </c>
      <c r="Q25" s="50">
        <v>3</v>
      </c>
      <c r="R25" s="50" t="s">
        <v>7297</v>
      </c>
      <c r="S25" s="50">
        <v>7</v>
      </c>
    </row>
    <row r="26" spans="1:19" x14ac:dyDescent="0.4">
      <c r="A26">
        <v>24</v>
      </c>
      <c r="B26" s="50">
        <v>25</v>
      </c>
      <c r="C26" s="50">
        <v>25</v>
      </c>
      <c r="D26" s="50" t="s">
        <v>7290</v>
      </c>
      <c r="E26" s="50">
        <v>9</v>
      </c>
      <c r="F26" s="50" t="s">
        <v>7291</v>
      </c>
      <c r="G26" s="50">
        <v>0</v>
      </c>
      <c r="H26" s="50" t="s">
        <v>7292</v>
      </c>
      <c r="I26" s="50">
        <v>0</v>
      </c>
      <c r="J26" s="50" t="s">
        <v>7293</v>
      </c>
      <c r="K26" s="50">
        <v>0</v>
      </c>
      <c r="L26" s="50" t="s">
        <v>7294</v>
      </c>
      <c r="M26" s="50">
        <v>0</v>
      </c>
      <c r="N26" s="50" t="s">
        <v>7295</v>
      </c>
      <c r="O26" s="50">
        <v>9</v>
      </c>
      <c r="P26" s="50" t="s">
        <v>7296</v>
      </c>
      <c r="Q26" s="50">
        <v>3</v>
      </c>
      <c r="R26" s="50" t="s">
        <v>7297</v>
      </c>
      <c r="S26" s="50">
        <v>2</v>
      </c>
    </row>
    <row r="27" spans="1:19" x14ac:dyDescent="0.4">
      <c r="A27">
        <v>25</v>
      </c>
      <c r="B27" s="50">
        <v>26</v>
      </c>
      <c r="C27" s="50">
        <v>26</v>
      </c>
      <c r="D27" s="50" t="s">
        <v>7290</v>
      </c>
      <c r="E27" s="50">
        <v>9</v>
      </c>
      <c r="F27" s="50" t="s">
        <v>7291</v>
      </c>
      <c r="G27" s="50">
        <v>0</v>
      </c>
      <c r="H27" s="50" t="s">
        <v>7292</v>
      </c>
      <c r="I27" s="50">
        <v>0</v>
      </c>
      <c r="J27" s="50" t="s">
        <v>7293</v>
      </c>
      <c r="K27" s="50">
        <v>1</v>
      </c>
      <c r="L27" s="50" t="s">
        <v>7294</v>
      </c>
      <c r="M27" s="50">
        <v>2</v>
      </c>
      <c r="N27" s="50" t="s">
        <v>7295</v>
      </c>
      <c r="O27" s="50">
        <v>5</v>
      </c>
      <c r="P27" s="50" t="s">
        <v>7296</v>
      </c>
      <c r="Q27" s="50">
        <v>3</v>
      </c>
      <c r="R27" s="50" t="s">
        <v>7297</v>
      </c>
      <c r="S27" s="50">
        <v>5</v>
      </c>
    </row>
    <row r="28" spans="1:19" x14ac:dyDescent="0.4">
      <c r="A28">
        <v>26</v>
      </c>
      <c r="B28" s="50">
        <v>27</v>
      </c>
      <c r="C28" s="50">
        <v>27</v>
      </c>
      <c r="D28" s="50" t="s">
        <v>7290</v>
      </c>
      <c r="E28" s="50">
        <v>9</v>
      </c>
      <c r="F28" s="50" t="s">
        <v>7291</v>
      </c>
      <c r="G28" s="50">
        <v>0</v>
      </c>
      <c r="H28" s="50" t="s">
        <v>7292</v>
      </c>
      <c r="I28" s="50">
        <v>1</v>
      </c>
      <c r="J28" s="50" t="s">
        <v>7293</v>
      </c>
      <c r="K28" s="50">
        <v>0</v>
      </c>
      <c r="L28" s="50" t="s">
        <v>7294</v>
      </c>
      <c r="M28" s="50">
        <v>3</v>
      </c>
      <c r="N28" s="50" t="s">
        <v>7295</v>
      </c>
      <c r="O28" s="50">
        <v>4</v>
      </c>
      <c r="P28" s="50" t="s">
        <v>7296</v>
      </c>
      <c r="Q28" s="50">
        <v>3</v>
      </c>
      <c r="R28" s="50" t="s">
        <v>7297</v>
      </c>
      <c r="S28" s="50">
        <v>5</v>
      </c>
    </row>
    <row r="29" spans="1:19" x14ac:dyDescent="0.4">
      <c r="A29">
        <v>27</v>
      </c>
      <c r="B29" s="50">
        <v>28</v>
      </c>
      <c r="C29" s="50">
        <v>28</v>
      </c>
      <c r="D29" s="50" t="s">
        <v>7290</v>
      </c>
      <c r="E29" s="50">
        <v>9</v>
      </c>
      <c r="F29" s="50" t="s">
        <v>7291</v>
      </c>
      <c r="G29" s="50">
        <v>0</v>
      </c>
      <c r="H29" s="50" t="s">
        <v>7292</v>
      </c>
      <c r="I29" s="50">
        <v>0</v>
      </c>
      <c r="J29" s="50" t="s">
        <v>7293</v>
      </c>
      <c r="K29" s="50">
        <v>0</v>
      </c>
      <c r="L29" s="50" t="s">
        <v>7294</v>
      </c>
      <c r="M29" s="50">
        <v>0</v>
      </c>
      <c r="N29" s="50" t="s">
        <v>7295</v>
      </c>
      <c r="O29" s="50">
        <v>5</v>
      </c>
      <c r="P29" s="50" t="s">
        <v>7296</v>
      </c>
      <c r="Q29" s="50">
        <v>3</v>
      </c>
      <c r="R29" s="50" t="s">
        <v>7297</v>
      </c>
      <c r="S29" s="50">
        <v>0</v>
      </c>
    </row>
    <row r="30" spans="1:19" x14ac:dyDescent="0.4">
      <c r="A30">
        <v>28</v>
      </c>
      <c r="B30" s="50">
        <v>29</v>
      </c>
      <c r="C30" s="50">
        <v>29</v>
      </c>
      <c r="D30" s="50" t="s">
        <v>7290</v>
      </c>
      <c r="E30" s="50">
        <v>9</v>
      </c>
      <c r="F30" s="50" t="s">
        <v>7291</v>
      </c>
      <c r="G30" s="50">
        <v>0</v>
      </c>
      <c r="H30" s="50" t="s">
        <v>7292</v>
      </c>
      <c r="I30" s="50">
        <v>2</v>
      </c>
      <c r="J30" s="50" t="s">
        <v>7293</v>
      </c>
      <c r="K30" s="50">
        <v>0</v>
      </c>
      <c r="L30" s="50" t="s">
        <v>7294</v>
      </c>
      <c r="M30" s="50">
        <v>0</v>
      </c>
      <c r="N30" s="50" t="s">
        <v>7295</v>
      </c>
      <c r="O30" s="50">
        <v>7</v>
      </c>
      <c r="P30" s="50" t="s">
        <v>7296</v>
      </c>
      <c r="Q30" s="50">
        <v>3</v>
      </c>
      <c r="R30" s="50" t="s">
        <v>7297</v>
      </c>
      <c r="S30" s="50">
        <v>2</v>
      </c>
    </row>
    <row r="31" spans="1:19" x14ac:dyDescent="0.4">
      <c r="A31">
        <v>29</v>
      </c>
      <c r="B31" s="50">
        <v>30</v>
      </c>
      <c r="C31" s="50">
        <v>30</v>
      </c>
      <c r="D31" s="50" t="s">
        <v>7290</v>
      </c>
      <c r="E31" s="50">
        <v>9</v>
      </c>
      <c r="F31" s="50" t="s">
        <v>7291</v>
      </c>
      <c r="G31" s="50">
        <v>0</v>
      </c>
      <c r="H31" s="50" t="s">
        <v>7292</v>
      </c>
      <c r="I31" s="50">
        <v>0</v>
      </c>
      <c r="J31" s="50" t="s">
        <v>7293</v>
      </c>
      <c r="K31" s="50">
        <v>1</v>
      </c>
      <c r="L31" s="50" t="s">
        <v>7294</v>
      </c>
      <c r="M31" s="50">
        <v>3</v>
      </c>
      <c r="N31" s="50" t="s">
        <v>7295</v>
      </c>
      <c r="O31" s="50">
        <v>2</v>
      </c>
      <c r="P31" s="50" t="s">
        <v>7296</v>
      </c>
      <c r="Q31" s="50">
        <v>3</v>
      </c>
      <c r="R31" s="50" t="s">
        <v>7297</v>
      </c>
      <c r="S31" s="50">
        <v>1</v>
      </c>
    </row>
    <row r="32" spans="1:19" x14ac:dyDescent="0.4">
      <c r="A32">
        <v>30</v>
      </c>
      <c r="B32" s="50">
        <v>31</v>
      </c>
      <c r="C32" s="50">
        <v>31</v>
      </c>
      <c r="D32" s="50" t="s">
        <v>7290</v>
      </c>
      <c r="E32" s="50">
        <v>9</v>
      </c>
      <c r="F32" s="50" t="s">
        <v>7291</v>
      </c>
      <c r="G32" s="50">
        <v>0</v>
      </c>
      <c r="H32" s="50" t="s">
        <v>7292</v>
      </c>
      <c r="I32" s="50">
        <v>1</v>
      </c>
      <c r="J32" s="50" t="s">
        <v>7293</v>
      </c>
      <c r="K32" s="50">
        <v>0</v>
      </c>
      <c r="L32" s="50" t="s">
        <v>7294</v>
      </c>
      <c r="M32" s="50">
        <v>1</v>
      </c>
      <c r="N32" s="50" t="s">
        <v>7295</v>
      </c>
      <c r="O32" s="50">
        <v>9</v>
      </c>
      <c r="P32" s="50" t="s">
        <v>7296</v>
      </c>
      <c r="Q32" s="50">
        <v>3</v>
      </c>
      <c r="R32" s="50" t="s">
        <v>7297</v>
      </c>
      <c r="S32" s="50">
        <v>3</v>
      </c>
    </row>
    <row r="33" spans="1:19" x14ac:dyDescent="0.4">
      <c r="A33">
        <v>31</v>
      </c>
      <c r="B33" s="50">
        <v>32</v>
      </c>
      <c r="C33" s="50">
        <v>32</v>
      </c>
      <c r="D33" s="50" t="s">
        <v>7290</v>
      </c>
      <c r="E33" s="50">
        <v>9</v>
      </c>
      <c r="F33" s="50" t="s">
        <v>7291</v>
      </c>
      <c r="G33" s="50">
        <v>0</v>
      </c>
      <c r="H33" s="50" t="s">
        <v>7292</v>
      </c>
      <c r="I33" s="50">
        <v>0</v>
      </c>
      <c r="J33" s="50" t="s">
        <v>7293</v>
      </c>
      <c r="K33" s="50">
        <v>0</v>
      </c>
      <c r="L33" s="50" t="s">
        <v>7294</v>
      </c>
      <c r="M33" s="50">
        <v>0</v>
      </c>
      <c r="N33" s="50" t="s">
        <v>7295</v>
      </c>
      <c r="O33" s="50">
        <v>9</v>
      </c>
      <c r="P33" s="50" t="s">
        <v>7296</v>
      </c>
      <c r="Q33" s="50">
        <v>3</v>
      </c>
      <c r="R33" s="50" t="s">
        <v>7297</v>
      </c>
      <c r="S33" s="50">
        <v>2</v>
      </c>
    </row>
    <row r="34" spans="1:19" x14ac:dyDescent="0.4">
      <c r="A34">
        <v>32</v>
      </c>
      <c r="B34" s="50">
        <v>33</v>
      </c>
      <c r="C34" s="50">
        <v>33</v>
      </c>
      <c r="D34" s="50" t="s">
        <v>7290</v>
      </c>
      <c r="E34" s="50">
        <v>9</v>
      </c>
      <c r="F34" s="50" t="s">
        <v>7291</v>
      </c>
      <c r="G34" s="50">
        <v>0</v>
      </c>
      <c r="H34" s="50" t="s">
        <v>7292</v>
      </c>
      <c r="I34" s="50">
        <v>0</v>
      </c>
      <c r="J34" s="50" t="s">
        <v>7293</v>
      </c>
      <c r="K34" s="50">
        <v>0</v>
      </c>
      <c r="L34" s="50" t="s">
        <v>7294</v>
      </c>
      <c r="M34" s="50">
        <v>1</v>
      </c>
      <c r="N34" s="50" t="s">
        <v>7295</v>
      </c>
      <c r="O34" s="50">
        <v>3</v>
      </c>
      <c r="P34" s="50" t="s">
        <v>7296</v>
      </c>
      <c r="Q34" s="50">
        <v>3</v>
      </c>
      <c r="R34" s="50" t="s">
        <v>7297</v>
      </c>
      <c r="S34" s="50">
        <v>3</v>
      </c>
    </row>
    <row r="35" spans="1:19" x14ac:dyDescent="0.4">
      <c r="A35">
        <v>33</v>
      </c>
      <c r="B35" s="50">
        <v>34</v>
      </c>
      <c r="C35" s="50">
        <v>34</v>
      </c>
      <c r="D35" s="50" t="s">
        <v>7290</v>
      </c>
      <c r="E35" s="50">
        <v>9</v>
      </c>
      <c r="F35" s="50" t="s">
        <v>7291</v>
      </c>
      <c r="G35" s="50">
        <v>0</v>
      </c>
      <c r="H35" s="50" t="s">
        <v>7292</v>
      </c>
      <c r="I35" s="50">
        <v>3</v>
      </c>
      <c r="J35" s="50" t="s">
        <v>7293</v>
      </c>
      <c r="K35" s="50">
        <v>1</v>
      </c>
      <c r="L35" s="50" t="s">
        <v>7294</v>
      </c>
      <c r="M35" s="50">
        <v>2</v>
      </c>
      <c r="N35" s="50" t="s">
        <v>7295</v>
      </c>
      <c r="O35" s="50">
        <v>7</v>
      </c>
      <c r="P35" s="50" t="s">
        <v>7296</v>
      </c>
      <c r="Q35" s="50">
        <v>3</v>
      </c>
      <c r="R35" s="50" t="s">
        <v>7297</v>
      </c>
      <c r="S35" s="50">
        <v>8</v>
      </c>
    </row>
    <row r="36" spans="1:19" x14ac:dyDescent="0.4">
      <c r="A36">
        <v>34</v>
      </c>
      <c r="B36" s="50">
        <v>35</v>
      </c>
      <c r="C36" s="50">
        <v>35</v>
      </c>
      <c r="D36" s="50" t="s">
        <v>7290</v>
      </c>
      <c r="E36" s="50">
        <v>9</v>
      </c>
      <c r="F36" s="50" t="s">
        <v>7291</v>
      </c>
      <c r="G36" s="50">
        <v>0</v>
      </c>
      <c r="H36" s="50" t="s">
        <v>7292</v>
      </c>
      <c r="I36" s="50">
        <v>0</v>
      </c>
      <c r="J36" s="50" t="s">
        <v>7293</v>
      </c>
      <c r="K36" s="50">
        <v>0</v>
      </c>
      <c r="L36" s="50" t="s">
        <v>7294</v>
      </c>
      <c r="M36" s="50">
        <v>1</v>
      </c>
      <c r="N36" s="50" t="s">
        <v>7295</v>
      </c>
      <c r="O36" s="50">
        <v>6</v>
      </c>
      <c r="P36" s="50" t="s">
        <v>7296</v>
      </c>
      <c r="Q36" s="50">
        <v>3</v>
      </c>
      <c r="R36" s="50" t="s">
        <v>7297</v>
      </c>
      <c r="S36" s="50">
        <v>2</v>
      </c>
    </row>
    <row r="37" spans="1:19" x14ac:dyDescent="0.4">
      <c r="A37">
        <v>35</v>
      </c>
      <c r="B37" s="50">
        <v>36</v>
      </c>
      <c r="C37" s="50">
        <v>36</v>
      </c>
      <c r="D37" s="50" t="s">
        <v>7290</v>
      </c>
      <c r="E37" s="50">
        <v>9</v>
      </c>
      <c r="F37" s="50" t="s">
        <v>7291</v>
      </c>
      <c r="G37" s="50">
        <v>0</v>
      </c>
      <c r="H37" s="50" t="s">
        <v>7292</v>
      </c>
      <c r="I37" s="50">
        <v>1</v>
      </c>
      <c r="J37" s="50" t="s">
        <v>7293</v>
      </c>
      <c r="K37" s="50">
        <v>1</v>
      </c>
      <c r="L37" s="50" t="s">
        <v>7294</v>
      </c>
      <c r="M37" s="50">
        <v>0</v>
      </c>
      <c r="N37" s="50" t="s">
        <v>7295</v>
      </c>
      <c r="O37" s="50">
        <v>9</v>
      </c>
      <c r="P37" s="50" t="s">
        <v>7296</v>
      </c>
      <c r="Q37" s="50">
        <v>3</v>
      </c>
      <c r="R37" s="50" t="s">
        <v>7297</v>
      </c>
      <c r="S37" s="50">
        <v>1</v>
      </c>
    </row>
    <row r="38" spans="1:19" x14ac:dyDescent="0.4">
      <c r="A38">
        <v>36</v>
      </c>
      <c r="B38" s="50">
        <v>37</v>
      </c>
      <c r="C38" s="50">
        <v>37</v>
      </c>
      <c r="D38" s="50" t="s">
        <v>7290</v>
      </c>
      <c r="E38" s="50">
        <v>9</v>
      </c>
      <c r="F38" s="50" t="s">
        <v>7291</v>
      </c>
      <c r="G38" s="50">
        <v>0</v>
      </c>
      <c r="H38" s="50" t="s">
        <v>7292</v>
      </c>
      <c r="I38" s="50">
        <v>5</v>
      </c>
      <c r="J38" s="50" t="s">
        <v>7293</v>
      </c>
      <c r="K38" s="50">
        <v>1</v>
      </c>
      <c r="L38" s="50" t="s">
        <v>7294</v>
      </c>
      <c r="M38" s="50">
        <v>3</v>
      </c>
      <c r="N38" s="50" t="s">
        <v>7295</v>
      </c>
      <c r="O38" s="50">
        <v>8</v>
      </c>
      <c r="P38" s="50" t="s">
        <v>7296</v>
      </c>
      <c r="Q38" s="50">
        <v>3</v>
      </c>
      <c r="R38" s="50" t="s">
        <v>7297</v>
      </c>
      <c r="S38" s="50">
        <v>2</v>
      </c>
    </row>
    <row r="39" spans="1:19" x14ac:dyDescent="0.4">
      <c r="A39">
        <v>37</v>
      </c>
      <c r="B39" s="50">
        <v>38</v>
      </c>
      <c r="C39" s="50">
        <v>38</v>
      </c>
      <c r="D39" s="50" t="s">
        <v>7290</v>
      </c>
      <c r="E39" s="50">
        <v>9</v>
      </c>
      <c r="F39" s="50" t="s">
        <v>7291</v>
      </c>
      <c r="G39" s="50">
        <v>0</v>
      </c>
      <c r="H39" s="50" t="s">
        <v>7292</v>
      </c>
      <c r="I39" s="50">
        <v>0</v>
      </c>
      <c r="J39" s="50" t="s">
        <v>7293</v>
      </c>
      <c r="K39" s="50">
        <v>1</v>
      </c>
      <c r="L39" s="50" t="s">
        <v>7294</v>
      </c>
      <c r="M39" s="50">
        <v>0</v>
      </c>
      <c r="N39" s="50" t="s">
        <v>7295</v>
      </c>
      <c r="O39" s="50">
        <v>6</v>
      </c>
      <c r="P39" s="50" t="s">
        <v>7296</v>
      </c>
      <c r="Q39" s="50">
        <v>3</v>
      </c>
      <c r="R39" s="50" t="s">
        <v>7297</v>
      </c>
      <c r="S39" s="50">
        <v>0</v>
      </c>
    </row>
    <row r="40" spans="1:19" x14ac:dyDescent="0.4">
      <c r="A40">
        <v>38</v>
      </c>
      <c r="B40" s="50">
        <v>39</v>
      </c>
      <c r="C40" s="50">
        <v>39</v>
      </c>
      <c r="D40" s="50" t="s">
        <v>7290</v>
      </c>
      <c r="E40" s="50">
        <v>9</v>
      </c>
      <c r="F40" s="50" t="s">
        <v>7291</v>
      </c>
      <c r="G40" s="50">
        <v>1</v>
      </c>
      <c r="H40" s="50" t="s">
        <v>7292</v>
      </c>
      <c r="I40" s="50">
        <v>4</v>
      </c>
      <c r="J40" s="50" t="s">
        <v>7293</v>
      </c>
      <c r="K40" s="50">
        <v>0</v>
      </c>
      <c r="L40" s="50" t="s">
        <v>7294</v>
      </c>
      <c r="M40" s="50">
        <v>1</v>
      </c>
      <c r="N40" s="50" t="s">
        <v>7295</v>
      </c>
      <c r="O40" s="50">
        <v>8</v>
      </c>
      <c r="P40" s="50" t="s">
        <v>7296</v>
      </c>
      <c r="Q40" s="50">
        <v>3</v>
      </c>
      <c r="R40" s="50" t="s">
        <v>7297</v>
      </c>
      <c r="S40" s="50">
        <v>2</v>
      </c>
    </row>
    <row r="41" spans="1:19" x14ac:dyDescent="0.4">
      <c r="A41">
        <v>39</v>
      </c>
      <c r="B41" s="50">
        <v>40</v>
      </c>
      <c r="C41" s="50">
        <v>40</v>
      </c>
      <c r="D41" s="50" t="s">
        <v>7290</v>
      </c>
      <c r="E41" s="50">
        <v>9</v>
      </c>
      <c r="F41" s="50" t="s">
        <v>7291</v>
      </c>
      <c r="G41" s="50">
        <v>0</v>
      </c>
      <c r="H41" s="50" t="s">
        <v>7292</v>
      </c>
      <c r="I41" s="50">
        <v>1</v>
      </c>
      <c r="J41" s="50" t="s">
        <v>7293</v>
      </c>
      <c r="K41" s="50">
        <v>0</v>
      </c>
      <c r="L41" s="50" t="s">
        <v>7294</v>
      </c>
      <c r="M41" s="50">
        <v>2</v>
      </c>
      <c r="N41" s="50" t="s">
        <v>7295</v>
      </c>
      <c r="O41" s="50">
        <v>9</v>
      </c>
      <c r="P41" s="50" t="s">
        <v>7296</v>
      </c>
      <c r="Q41" s="50">
        <v>3</v>
      </c>
      <c r="R41" s="50" t="s">
        <v>7297</v>
      </c>
      <c r="S41" s="50">
        <v>2</v>
      </c>
    </row>
    <row r="42" spans="1:19" x14ac:dyDescent="0.4">
      <c r="A42">
        <v>40</v>
      </c>
      <c r="B42" s="50">
        <v>41</v>
      </c>
      <c r="C42" s="50">
        <v>41</v>
      </c>
      <c r="D42" s="50" t="s">
        <v>7290</v>
      </c>
      <c r="E42" s="50">
        <v>9</v>
      </c>
      <c r="F42" s="50" t="s">
        <v>7291</v>
      </c>
      <c r="G42" s="50">
        <v>1</v>
      </c>
      <c r="H42" s="50" t="s">
        <v>7292</v>
      </c>
      <c r="I42" s="50">
        <v>0</v>
      </c>
      <c r="J42" s="50" t="s">
        <v>7293</v>
      </c>
      <c r="K42" s="50">
        <v>0</v>
      </c>
      <c r="L42" s="50" t="s">
        <v>7294</v>
      </c>
      <c r="M42" s="50">
        <v>5</v>
      </c>
      <c r="N42" s="50" t="s">
        <v>7295</v>
      </c>
      <c r="O42" s="50">
        <v>7</v>
      </c>
      <c r="P42" s="50" t="s">
        <v>7296</v>
      </c>
      <c r="Q42" s="50">
        <v>3</v>
      </c>
      <c r="R42" s="50" t="s">
        <v>7297</v>
      </c>
      <c r="S42" s="50">
        <v>2</v>
      </c>
    </row>
    <row r="43" spans="1:19" x14ac:dyDescent="0.4">
      <c r="A43">
        <v>41</v>
      </c>
      <c r="B43" s="50">
        <v>42</v>
      </c>
      <c r="C43" s="50">
        <v>42</v>
      </c>
      <c r="D43" s="50" t="s">
        <v>7290</v>
      </c>
      <c r="E43" s="50">
        <v>9</v>
      </c>
      <c r="F43" s="50" t="s">
        <v>7291</v>
      </c>
      <c r="G43" s="50">
        <v>0</v>
      </c>
      <c r="H43" s="50" t="s">
        <v>7292</v>
      </c>
      <c r="I43" s="50">
        <v>0</v>
      </c>
      <c r="J43" s="50" t="s">
        <v>7293</v>
      </c>
      <c r="K43" s="50">
        <v>1</v>
      </c>
      <c r="L43" s="50" t="s">
        <v>7294</v>
      </c>
      <c r="M43" s="50">
        <v>0</v>
      </c>
      <c r="N43" s="50" t="s">
        <v>7295</v>
      </c>
      <c r="O43" s="50">
        <v>7</v>
      </c>
      <c r="P43" s="50" t="s">
        <v>7296</v>
      </c>
      <c r="Q43" s="50">
        <v>3</v>
      </c>
      <c r="R43" s="50" t="s">
        <v>7297</v>
      </c>
      <c r="S43" s="50">
        <v>5</v>
      </c>
    </row>
    <row r="44" spans="1:19" x14ac:dyDescent="0.4">
      <c r="A44">
        <v>42</v>
      </c>
      <c r="B44" s="50">
        <v>43</v>
      </c>
      <c r="C44" s="50">
        <v>43</v>
      </c>
      <c r="D44" s="50" t="s">
        <v>7290</v>
      </c>
      <c r="E44" s="50">
        <v>9</v>
      </c>
      <c r="F44" s="50" t="s">
        <v>7291</v>
      </c>
      <c r="G44" s="50">
        <v>1</v>
      </c>
      <c r="H44" s="50" t="s">
        <v>7292</v>
      </c>
      <c r="I44" s="50">
        <v>0</v>
      </c>
      <c r="J44" s="50" t="s">
        <v>7293</v>
      </c>
      <c r="K44" s="50">
        <v>0</v>
      </c>
      <c r="L44" s="50" t="s">
        <v>7294</v>
      </c>
      <c r="M44" s="50">
        <v>0</v>
      </c>
      <c r="N44" s="50" t="s">
        <v>7295</v>
      </c>
      <c r="O44" s="50">
        <v>7</v>
      </c>
      <c r="P44" s="50" t="s">
        <v>7296</v>
      </c>
      <c r="Q44" s="50">
        <v>3</v>
      </c>
      <c r="R44" s="50" t="s">
        <v>7297</v>
      </c>
      <c r="S44" s="50">
        <v>0</v>
      </c>
    </row>
    <row r="45" spans="1:19" x14ac:dyDescent="0.4">
      <c r="A45">
        <v>43</v>
      </c>
      <c r="B45" s="50">
        <v>44</v>
      </c>
      <c r="C45" s="50">
        <v>44</v>
      </c>
      <c r="D45" s="50" t="s">
        <v>7290</v>
      </c>
      <c r="E45" s="50">
        <v>9</v>
      </c>
      <c r="F45" s="50" t="s">
        <v>7291</v>
      </c>
      <c r="G45" s="50">
        <v>3</v>
      </c>
      <c r="H45" s="50" t="s">
        <v>7292</v>
      </c>
      <c r="I45" s="50">
        <v>4</v>
      </c>
      <c r="J45" s="50" t="s">
        <v>7293</v>
      </c>
      <c r="K45" s="50">
        <v>1</v>
      </c>
      <c r="L45" s="50" t="s">
        <v>7294</v>
      </c>
      <c r="M45" s="50">
        <v>2</v>
      </c>
      <c r="N45" s="50" t="s">
        <v>7295</v>
      </c>
      <c r="O45" s="50">
        <v>8</v>
      </c>
      <c r="P45" s="50" t="s">
        <v>7296</v>
      </c>
      <c r="Q45" s="50">
        <v>3</v>
      </c>
      <c r="R45" s="50" t="s">
        <v>7297</v>
      </c>
      <c r="S45" s="50">
        <v>3</v>
      </c>
    </row>
    <row r="46" spans="1:19" x14ac:dyDescent="0.4">
      <c r="A46">
        <v>44</v>
      </c>
      <c r="B46" s="50">
        <v>45</v>
      </c>
      <c r="C46" s="50">
        <v>45</v>
      </c>
      <c r="D46" s="50" t="s">
        <v>7290</v>
      </c>
      <c r="E46" s="50">
        <v>9</v>
      </c>
      <c r="F46" s="50" t="s">
        <v>7291</v>
      </c>
      <c r="G46" s="50">
        <v>0</v>
      </c>
      <c r="H46" s="50" t="s">
        <v>7292</v>
      </c>
      <c r="I46" s="50">
        <v>0</v>
      </c>
      <c r="J46" s="50" t="s">
        <v>7293</v>
      </c>
      <c r="K46" s="50">
        <v>0</v>
      </c>
      <c r="L46" s="50" t="s">
        <v>7294</v>
      </c>
      <c r="M46" s="50">
        <v>0</v>
      </c>
      <c r="N46" s="50" t="s">
        <v>7295</v>
      </c>
      <c r="O46" s="50">
        <v>7</v>
      </c>
      <c r="P46" s="50" t="s">
        <v>7296</v>
      </c>
      <c r="Q46" s="50">
        <v>3</v>
      </c>
      <c r="R46" s="50" t="s">
        <v>7297</v>
      </c>
      <c r="S46" s="50">
        <v>1</v>
      </c>
    </row>
    <row r="47" spans="1:19" x14ac:dyDescent="0.4">
      <c r="A47">
        <v>45</v>
      </c>
      <c r="B47" s="50">
        <v>46</v>
      </c>
      <c r="C47" s="50">
        <v>46</v>
      </c>
      <c r="D47" s="50" t="s">
        <v>7290</v>
      </c>
      <c r="E47" s="50">
        <v>9</v>
      </c>
      <c r="F47" s="50" t="s">
        <v>7291</v>
      </c>
      <c r="G47" s="50">
        <v>1</v>
      </c>
      <c r="H47" s="50" t="s">
        <v>7292</v>
      </c>
      <c r="I47" s="50">
        <v>1</v>
      </c>
      <c r="J47" s="50" t="s">
        <v>7293</v>
      </c>
      <c r="K47" s="50">
        <v>1</v>
      </c>
      <c r="L47" s="50" t="s">
        <v>7294</v>
      </c>
      <c r="M47" s="50">
        <v>2</v>
      </c>
      <c r="N47" s="50" t="s">
        <v>7295</v>
      </c>
      <c r="O47" s="50">
        <v>7</v>
      </c>
      <c r="P47" s="50" t="s">
        <v>7296</v>
      </c>
      <c r="Q47" s="50">
        <v>3</v>
      </c>
      <c r="R47" s="50" t="s">
        <v>7297</v>
      </c>
      <c r="S47" s="50">
        <v>5</v>
      </c>
    </row>
    <row r="48" spans="1:19" x14ac:dyDescent="0.4">
      <c r="A48">
        <v>46</v>
      </c>
      <c r="B48" s="50">
        <v>47</v>
      </c>
      <c r="C48" s="50">
        <v>47</v>
      </c>
      <c r="D48" s="50" t="s">
        <v>7290</v>
      </c>
      <c r="E48" s="50">
        <v>9</v>
      </c>
      <c r="F48" s="50" t="s">
        <v>7291</v>
      </c>
      <c r="G48" s="50">
        <v>0</v>
      </c>
      <c r="H48" s="50" t="s">
        <v>7292</v>
      </c>
      <c r="I48" s="50">
        <v>0</v>
      </c>
      <c r="J48" s="50" t="s">
        <v>7293</v>
      </c>
      <c r="K48" s="50">
        <v>0</v>
      </c>
      <c r="L48" s="50" t="s">
        <v>7294</v>
      </c>
      <c r="M48" s="50">
        <v>1</v>
      </c>
      <c r="N48" s="50" t="s">
        <v>7295</v>
      </c>
      <c r="O48" s="50">
        <v>8</v>
      </c>
      <c r="P48" s="50" t="s">
        <v>7296</v>
      </c>
      <c r="Q48" s="50">
        <v>3</v>
      </c>
      <c r="R48" s="50" t="s">
        <v>7297</v>
      </c>
      <c r="S48" s="50">
        <v>0</v>
      </c>
    </row>
    <row r="49" spans="1:25" x14ac:dyDescent="0.4">
      <c r="A49">
        <v>47</v>
      </c>
      <c r="B49" s="50">
        <v>48</v>
      </c>
      <c r="C49" s="50">
        <v>48</v>
      </c>
      <c r="D49" s="50" t="s">
        <v>7290</v>
      </c>
      <c r="E49" s="50">
        <v>9</v>
      </c>
      <c r="F49" s="50" t="s">
        <v>7291</v>
      </c>
      <c r="G49" s="50">
        <v>0</v>
      </c>
      <c r="H49" s="50" t="s">
        <v>7292</v>
      </c>
      <c r="I49" s="50">
        <v>1</v>
      </c>
      <c r="J49" s="50" t="s">
        <v>7293</v>
      </c>
      <c r="K49" s="50">
        <v>1</v>
      </c>
      <c r="L49" s="50" t="s">
        <v>7294</v>
      </c>
      <c r="M49" s="50">
        <v>0</v>
      </c>
      <c r="N49" s="50" t="s">
        <v>7295</v>
      </c>
      <c r="O49" s="50">
        <v>9</v>
      </c>
      <c r="P49" s="50" t="s">
        <v>7296</v>
      </c>
      <c r="Q49" s="50">
        <v>3</v>
      </c>
      <c r="R49" s="50" t="s">
        <v>7297</v>
      </c>
      <c r="S49" s="50">
        <v>3</v>
      </c>
    </row>
    <row r="50" spans="1:25" x14ac:dyDescent="0.4">
      <c r="A50">
        <v>48</v>
      </c>
      <c r="B50" s="50">
        <v>49</v>
      </c>
      <c r="C50" s="50">
        <v>49</v>
      </c>
      <c r="D50" s="50" t="s">
        <v>7290</v>
      </c>
      <c r="E50" s="50">
        <v>9</v>
      </c>
      <c r="F50" s="50" t="s">
        <v>7291</v>
      </c>
      <c r="G50" s="50">
        <v>1</v>
      </c>
      <c r="H50" s="50" t="s">
        <v>7292</v>
      </c>
      <c r="I50" s="50">
        <v>3</v>
      </c>
      <c r="J50" s="50" t="s">
        <v>7293</v>
      </c>
      <c r="K50" s="50">
        <v>0</v>
      </c>
      <c r="L50" s="50" t="s">
        <v>7294</v>
      </c>
      <c r="M50" s="50">
        <v>0</v>
      </c>
      <c r="N50" s="50" t="s">
        <v>7295</v>
      </c>
      <c r="O50" s="50">
        <v>8</v>
      </c>
      <c r="P50" s="50" t="s">
        <v>7296</v>
      </c>
      <c r="Q50" s="50">
        <v>3</v>
      </c>
      <c r="R50" s="50" t="s">
        <v>7297</v>
      </c>
      <c r="S50" s="50">
        <v>5</v>
      </c>
    </row>
    <row r="51" spans="1:25" x14ac:dyDescent="0.4">
      <c r="A51">
        <v>49</v>
      </c>
      <c r="B51" s="50">
        <v>50</v>
      </c>
      <c r="C51" s="50">
        <v>50</v>
      </c>
      <c r="D51" s="50" t="s">
        <v>7290</v>
      </c>
      <c r="E51" s="50">
        <v>9</v>
      </c>
      <c r="F51" s="50" t="s">
        <v>7291</v>
      </c>
      <c r="G51" s="50">
        <v>0</v>
      </c>
      <c r="H51" s="50" t="s">
        <v>7292</v>
      </c>
      <c r="I51" s="50">
        <v>1</v>
      </c>
      <c r="J51" s="50" t="s">
        <v>7293</v>
      </c>
      <c r="K51" s="50">
        <v>0</v>
      </c>
      <c r="L51" s="50" t="s">
        <v>7294</v>
      </c>
      <c r="M51" s="50">
        <v>0</v>
      </c>
      <c r="N51" s="50" t="s">
        <v>7295</v>
      </c>
      <c r="O51" s="50">
        <v>8</v>
      </c>
      <c r="P51" s="50" t="s">
        <v>7296</v>
      </c>
      <c r="Q51" s="50">
        <v>2</v>
      </c>
      <c r="R51" s="50" t="s">
        <v>7297</v>
      </c>
      <c r="S51" s="50">
        <v>1</v>
      </c>
    </row>
    <row r="54" spans="1:25" x14ac:dyDescent="0.4">
      <c r="B54" s="183" t="s">
        <v>7298</v>
      </c>
      <c r="C54" s="184"/>
      <c r="D54" s="184"/>
      <c r="E54" s="184"/>
      <c r="F54" s="184"/>
      <c r="G54" s="184"/>
      <c r="H54" s="184"/>
      <c r="I54" s="184"/>
      <c r="J54" s="184"/>
      <c r="K54" s="184"/>
      <c r="L54" s="184"/>
      <c r="M54" s="184"/>
      <c r="N54" s="184"/>
      <c r="O54" s="184"/>
      <c r="P54" s="184"/>
      <c r="Q54" s="184"/>
      <c r="R54" s="184"/>
      <c r="S54" s="129"/>
    </row>
    <row r="55" spans="1:25" x14ac:dyDescent="0.4">
      <c r="B55" s="105" t="s">
        <v>7299</v>
      </c>
      <c r="C55" s="130" t="s">
        <v>5238</v>
      </c>
      <c r="D55" s="130" t="s">
        <v>1668</v>
      </c>
      <c r="E55" s="130" t="s">
        <v>4749</v>
      </c>
      <c r="F55" s="130" t="s">
        <v>1670</v>
      </c>
      <c r="G55" s="130" t="s">
        <v>4749</v>
      </c>
      <c r="H55" s="130" t="s">
        <v>1667</v>
      </c>
      <c r="I55" s="130" t="s">
        <v>4749</v>
      </c>
      <c r="J55" s="130" t="s">
        <v>7300</v>
      </c>
      <c r="K55" s="130" t="s">
        <v>4749</v>
      </c>
      <c r="L55" s="130" t="s">
        <v>1672</v>
      </c>
      <c r="M55" s="130" t="s">
        <v>4749</v>
      </c>
      <c r="N55" s="130" t="s">
        <v>1669</v>
      </c>
      <c r="O55" s="130" t="s">
        <v>4749</v>
      </c>
      <c r="P55" s="130" t="s">
        <v>1674</v>
      </c>
      <c r="Q55" s="130" t="s">
        <v>4749</v>
      </c>
      <c r="R55" s="130" t="s">
        <v>1673</v>
      </c>
      <c r="S55" s="50" t="s">
        <v>5217</v>
      </c>
      <c r="U55" s="130" t="s">
        <v>7301</v>
      </c>
      <c r="V55" s="130" t="s">
        <v>7302</v>
      </c>
      <c r="X55" t="s">
        <v>7303</v>
      </c>
      <c r="Y55" t="s">
        <v>7304</v>
      </c>
    </row>
    <row r="56" spans="1:25" x14ac:dyDescent="0.4">
      <c r="B56" s="105">
        <v>1</v>
      </c>
      <c r="C56" s="130">
        <f>D56+F56+H56+J56+L56+N56+P56+R56</f>
        <v>26</v>
      </c>
      <c r="D56" s="130">
        <v>9</v>
      </c>
      <c r="E56" s="105">
        <v>2</v>
      </c>
      <c r="F56" s="130">
        <v>1</v>
      </c>
      <c r="G56" s="130">
        <v>13</v>
      </c>
      <c r="H56" s="130">
        <v>2</v>
      </c>
      <c r="I56" s="130">
        <v>16</v>
      </c>
      <c r="J56" s="130">
        <v>1</v>
      </c>
      <c r="K56" s="130">
        <v>2</v>
      </c>
      <c r="L56" s="130">
        <v>1</v>
      </c>
      <c r="M56" s="130">
        <v>1</v>
      </c>
      <c r="N56" s="130">
        <v>8</v>
      </c>
      <c r="O56" s="130">
        <v>1</v>
      </c>
      <c r="P56" s="130">
        <v>3</v>
      </c>
      <c r="Q56" s="130">
        <v>1</v>
      </c>
      <c r="R56" s="130">
        <v>1</v>
      </c>
      <c r="S56" s="50">
        <f>R56+P56+N56+L56+J56+H56+F56+D56</f>
        <v>26</v>
      </c>
      <c r="U56" s="50">
        <f>SUM(R56,N56,D56,P56)</f>
        <v>21</v>
      </c>
      <c r="V56" s="50">
        <f>SUM(F56,H56,L56,J56)</f>
        <v>5</v>
      </c>
      <c r="W56" s="50">
        <f>V56+U56</f>
        <v>26</v>
      </c>
      <c r="X56">
        <v>27.174000000000003</v>
      </c>
      <c r="Y56">
        <v>5217</v>
      </c>
    </row>
    <row r="57" spans="1:25" x14ac:dyDescent="0.4">
      <c r="B57" s="105">
        <v>2</v>
      </c>
      <c r="C57" s="130">
        <f t="shared" ref="C57:C105" si="0">D57+F57+H57+J57+L57+N57+P57+R57</f>
        <v>28</v>
      </c>
      <c r="D57" s="130">
        <v>9</v>
      </c>
      <c r="E57" s="105">
        <v>12</v>
      </c>
      <c r="F57" s="130">
        <v>2</v>
      </c>
      <c r="G57" s="130">
        <v>15</v>
      </c>
      <c r="H57" s="130">
        <v>1</v>
      </c>
      <c r="I57" s="130">
        <v>17</v>
      </c>
      <c r="J57" s="130">
        <v>1</v>
      </c>
      <c r="K57" s="130">
        <v>10</v>
      </c>
      <c r="L57" s="130">
        <v>1</v>
      </c>
      <c r="M57" s="130">
        <v>2</v>
      </c>
      <c r="N57" s="130">
        <v>8</v>
      </c>
      <c r="O57" s="130">
        <v>2</v>
      </c>
      <c r="P57" s="130">
        <v>3</v>
      </c>
      <c r="Q57" s="130">
        <v>3</v>
      </c>
      <c r="R57" s="130">
        <v>3</v>
      </c>
      <c r="S57" s="50">
        <f t="shared" ref="S57:S105" si="1">R57+P57+N57+L57+J57+H57+F57+D57</f>
        <v>28</v>
      </c>
      <c r="U57" s="50">
        <f t="shared" ref="U57:U105" si="2">SUM(R57,P57,N57,J57)</f>
        <v>15</v>
      </c>
      <c r="V57" s="50">
        <f t="shared" ref="V57:V105" si="3">SUM(F57,H57,L57,J57)</f>
        <v>5</v>
      </c>
      <c r="W57" s="50">
        <f t="shared" ref="W57:W105" si="4">V57+U57</f>
        <v>20</v>
      </c>
      <c r="X57">
        <v>30.817699999999995</v>
      </c>
      <c r="Y57">
        <v>5194.5</v>
      </c>
    </row>
    <row r="58" spans="1:25" x14ac:dyDescent="0.4">
      <c r="B58" s="105">
        <v>3</v>
      </c>
      <c r="C58" s="130">
        <f t="shared" si="0"/>
        <v>30</v>
      </c>
      <c r="D58" s="130">
        <v>9</v>
      </c>
      <c r="E58" s="105">
        <v>17</v>
      </c>
      <c r="F58" s="130">
        <v>1</v>
      </c>
      <c r="G58" s="130">
        <v>16</v>
      </c>
      <c r="H58" s="130">
        <v>5</v>
      </c>
      <c r="I58" s="130">
        <v>24</v>
      </c>
      <c r="J58" s="130">
        <v>1</v>
      </c>
      <c r="K58" s="130">
        <v>11</v>
      </c>
      <c r="L58" s="130">
        <v>1</v>
      </c>
      <c r="M58" s="130">
        <v>4</v>
      </c>
      <c r="N58" s="130">
        <v>9</v>
      </c>
      <c r="O58" s="130">
        <v>3</v>
      </c>
      <c r="P58" s="130">
        <v>3</v>
      </c>
      <c r="Q58" s="130">
        <v>4</v>
      </c>
      <c r="R58" s="130">
        <v>1</v>
      </c>
      <c r="S58" s="50">
        <f t="shared" si="1"/>
        <v>30</v>
      </c>
      <c r="U58" s="50">
        <f t="shared" si="2"/>
        <v>14</v>
      </c>
      <c r="V58" s="50">
        <f t="shared" si="3"/>
        <v>8</v>
      </c>
      <c r="W58" s="50">
        <f t="shared" si="4"/>
        <v>22</v>
      </c>
      <c r="X58">
        <v>32.62680000000001</v>
      </c>
      <c r="Y58">
        <v>4726</v>
      </c>
    </row>
    <row r="59" spans="1:25" x14ac:dyDescent="0.4">
      <c r="B59" s="105">
        <v>4</v>
      </c>
      <c r="C59" s="130">
        <f t="shared" si="0"/>
        <v>28</v>
      </c>
      <c r="D59" s="130">
        <v>9</v>
      </c>
      <c r="E59" s="105">
        <v>19</v>
      </c>
      <c r="F59" s="130">
        <v>1</v>
      </c>
      <c r="G59" s="130">
        <v>19</v>
      </c>
      <c r="H59" s="130">
        <v>2</v>
      </c>
      <c r="I59" s="130">
        <v>26</v>
      </c>
      <c r="J59" s="130">
        <v>1</v>
      </c>
      <c r="K59" s="130">
        <v>16</v>
      </c>
      <c r="L59" s="130">
        <v>3</v>
      </c>
      <c r="M59" s="130">
        <v>5</v>
      </c>
      <c r="N59" s="130">
        <v>6</v>
      </c>
      <c r="O59" s="130">
        <v>4</v>
      </c>
      <c r="P59" s="130">
        <v>3</v>
      </c>
      <c r="Q59" s="130">
        <v>5</v>
      </c>
      <c r="R59" s="130">
        <v>3</v>
      </c>
      <c r="S59" s="50">
        <f t="shared" si="1"/>
        <v>28</v>
      </c>
      <c r="U59" s="50">
        <f t="shared" si="2"/>
        <v>13</v>
      </c>
      <c r="V59" s="50">
        <f t="shared" si="3"/>
        <v>7</v>
      </c>
      <c r="W59" s="50">
        <f t="shared" si="4"/>
        <v>20</v>
      </c>
      <c r="X59">
        <v>33.974000000000004</v>
      </c>
      <c r="Y59">
        <v>6489</v>
      </c>
    </row>
    <row r="60" spans="1:25" x14ac:dyDescent="0.4">
      <c r="B60" s="105">
        <v>5</v>
      </c>
      <c r="C60" s="130">
        <f t="shared" si="0"/>
        <v>23</v>
      </c>
      <c r="D60" s="130">
        <v>9</v>
      </c>
      <c r="E60" s="105">
        <v>20</v>
      </c>
      <c r="F60" s="130">
        <v>1</v>
      </c>
      <c r="G60" s="130">
        <v>21</v>
      </c>
      <c r="H60" s="130">
        <v>1</v>
      </c>
      <c r="I60" s="130">
        <v>30</v>
      </c>
      <c r="J60" s="130">
        <v>1</v>
      </c>
      <c r="K60" s="130">
        <v>19</v>
      </c>
      <c r="L60" s="130">
        <v>2</v>
      </c>
      <c r="M60" s="130">
        <v>6</v>
      </c>
      <c r="N60" s="130">
        <v>3</v>
      </c>
      <c r="O60" s="130">
        <v>5</v>
      </c>
      <c r="P60" s="130">
        <v>2</v>
      </c>
      <c r="Q60" s="130">
        <v>6</v>
      </c>
      <c r="R60" s="130">
        <v>4</v>
      </c>
      <c r="S60" s="50">
        <f t="shared" si="1"/>
        <v>23</v>
      </c>
      <c r="U60" s="50">
        <f t="shared" si="2"/>
        <v>10</v>
      </c>
      <c r="V60" s="50">
        <f t="shared" si="3"/>
        <v>5</v>
      </c>
      <c r="W60" s="50">
        <f t="shared" si="4"/>
        <v>15</v>
      </c>
      <c r="X60">
        <v>31.180300000000003</v>
      </c>
      <c r="Y60">
        <v>4600</v>
      </c>
    </row>
    <row r="61" spans="1:25" x14ac:dyDescent="0.4">
      <c r="B61" s="105">
        <v>6</v>
      </c>
      <c r="C61" s="130">
        <f t="shared" si="0"/>
        <v>23</v>
      </c>
      <c r="D61" s="130">
        <v>9</v>
      </c>
      <c r="E61" s="105">
        <v>39</v>
      </c>
      <c r="F61" s="130">
        <v>1</v>
      </c>
      <c r="G61" s="130">
        <v>24</v>
      </c>
      <c r="H61" s="130">
        <v>5</v>
      </c>
      <c r="I61" s="130">
        <v>34</v>
      </c>
      <c r="J61" s="130">
        <v>1</v>
      </c>
      <c r="K61" s="130">
        <v>20</v>
      </c>
      <c r="L61" s="130">
        <v>1</v>
      </c>
      <c r="M61" s="130">
        <v>7</v>
      </c>
      <c r="N61" s="130">
        <v>1</v>
      </c>
      <c r="O61" s="130">
        <v>6</v>
      </c>
      <c r="P61" s="130">
        <v>3</v>
      </c>
      <c r="Q61" s="130">
        <v>7</v>
      </c>
      <c r="R61" s="130">
        <v>2</v>
      </c>
      <c r="S61" s="50">
        <f t="shared" si="1"/>
        <v>23</v>
      </c>
      <c r="U61" s="50">
        <f t="shared" si="2"/>
        <v>7</v>
      </c>
      <c r="V61" s="50">
        <f t="shared" si="3"/>
        <v>8</v>
      </c>
      <c r="W61" s="50">
        <f t="shared" si="4"/>
        <v>15</v>
      </c>
      <c r="X61">
        <v>32.347800000000014</v>
      </c>
      <c r="Y61">
        <v>4518</v>
      </c>
    </row>
    <row r="62" spans="1:25" x14ac:dyDescent="0.4">
      <c r="B62" s="105">
        <v>7</v>
      </c>
      <c r="C62" s="130">
        <f t="shared" si="0"/>
        <v>22</v>
      </c>
      <c r="D62" s="130">
        <v>9</v>
      </c>
      <c r="E62" s="105">
        <v>41</v>
      </c>
      <c r="F62" s="130">
        <v>1</v>
      </c>
      <c r="G62" s="130">
        <v>27</v>
      </c>
      <c r="H62" s="130">
        <v>1</v>
      </c>
      <c r="I62" s="130">
        <v>36</v>
      </c>
      <c r="J62" s="130">
        <v>1</v>
      </c>
      <c r="K62" s="130">
        <v>24</v>
      </c>
      <c r="L62" s="130">
        <v>3</v>
      </c>
      <c r="M62" s="130">
        <v>8</v>
      </c>
      <c r="N62" s="130">
        <v>2</v>
      </c>
      <c r="O62" s="130">
        <v>7</v>
      </c>
      <c r="P62" s="130">
        <v>3</v>
      </c>
      <c r="Q62" s="130">
        <v>8</v>
      </c>
      <c r="R62" s="130">
        <v>2</v>
      </c>
      <c r="S62" s="50">
        <f t="shared" si="1"/>
        <v>22</v>
      </c>
      <c r="U62" s="50">
        <f t="shared" si="2"/>
        <v>8</v>
      </c>
      <c r="V62" s="50">
        <f t="shared" si="3"/>
        <v>6</v>
      </c>
      <c r="W62" s="50">
        <f t="shared" si="4"/>
        <v>14</v>
      </c>
      <c r="X62">
        <v>30.745899999999995</v>
      </c>
      <c r="Y62">
        <v>5755.5</v>
      </c>
    </row>
    <row r="63" spans="1:25" x14ac:dyDescent="0.4">
      <c r="B63" s="105">
        <v>8</v>
      </c>
      <c r="C63" s="130">
        <f t="shared" si="0"/>
        <v>22</v>
      </c>
      <c r="D63" s="130">
        <v>9</v>
      </c>
      <c r="E63" s="105">
        <v>43</v>
      </c>
      <c r="F63" s="130">
        <v>1</v>
      </c>
      <c r="G63" s="130">
        <v>29</v>
      </c>
      <c r="H63" s="130">
        <v>2</v>
      </c>
      <c r="I63" s="130">
        <v>37</v>
      </c>
      <c r="J63" s="130">
        <v>1</v>
      </c>
      <c r="K63" s="130">
        <v>26</v>
      </c>
      <c r="L63" s="130">
        <v>2</v>
      </c>
      <c r="M63" s="130">
        <v>9</v>
      </c>
      <c r="N63" s="130">
        <v>2</v>
      </c>
      <c r="O63" s="130">
        <v>8</v>
      </c>
      <c r="P63" s="130">
        <v>3</v>
      </c>
      <c r="Q63" s="130">
        <v>9</v>
      </c>
      <c r="R63" s="130">
        <v>2</v>
      </c>
      <c r="S63" s="50">
        <f t="shared" si="1"/>
        <v>22</v>
      </c>
      <c r="U63" s="50">
        <f t="shared" si="2"/>
        <v>8</v>
      </c>
      <c r="V63" s="50">
        <f t="shared" si="3"/>
        <v>6</v>
      </c>
      <c r="W63" s="50">
        <f t="shared" si="4"/>
        <v>14</v>
      </c>
      <c r="X63">
        <v>34.309999999999995</v>
      </c>
      <c r="Y63">
        <v>6025</v>
      </c>
    </row>
    <row r="64" spans="1:25" x14ac:dyDescent="0.4">
      <c r="B64" s="105">
        <v>9</v>
      </c>
      <c r="C64" s="130">
        <f t="shared" si="0"/>
        <v>24</v>
      </c>
      <c r="D64" s="130">
        <v>9</v>
      </c>
      <c r="E64" s="105">
        <v>44</v>
      </c>
      <c r="F64" s="130">
        <v>3</v>
      </c>
      <c r="G64" s="130">
        <v>31</v>
      </c>
      <c r="H64" s="130">
        <v>1</v>
      </c>
      <c r="I64" s="130">
        <v>38</v>
      </c>
      <c r="J64" s="130">
        <v>1</v>
      </c>
      <c r="K64" s="130">
        <v>27</v>
      </c>
      <c r="L64" s="130">
        <v>3</v>
      </c>
      <c r="M64" s="130">
        <v>10</v>
      </c>
      <c r="N64" s="130">
        <v>3</v>
      </c>
      <c r="O64" s="130">
        <v>9</v>
      </c>
      <c r="P64" s="130">
        <v>2</v>
      </c>
      <c r="Q64" s="130">
        <v>10</v>
      </c>
      <c r="R64" s="130">
        <v>2</v>
      </c>
      <c r="S64" s="50">
        <f t="shared" si="1"/>
        <v>24</v>
      </c>
      <c r="U64" s="50">
        <f t="shared" si="2"/>
        <v>8</v>
      </c>
      <c r="V64" s="50">
        <f t="shared" si="3"/>
        <v>8</v>
      </c>
      <c r="W64" s="50">
        <f t="shared" si="4"/>
        <v>16</v>
      </c>
      <c r="X64">
        <v>34.430500000000009</v>
      </c>
      <c r="Y64">
        <v>4943</v>
      </c>
    </row>
    <row r="65" spans="2:25" x14ac:dyDescent="0.4">
      <c r="B65" s="105">
        <v>10</v>
      </c>
      <c r="C65" s="130">
        <f t="shared" si="0"/>
        <v>23</v>
      </c>
      <c r="D65" s="130">
        <v>9</v>
      </c>
      <c r="E65" s="105">
        <v>46</v>
      </c>
      <c r="F65" s="130">
        <v>1</v>
      </c>
      <c r="G65" s="130">
        <v>34</v>
      </c>
      <c r="H65" s="130">
        <v>3</v>
      </c>
      <c r="I65" s="130">
        <v>42</v>
      </c>
      <c r="J65" s="130">
        <v>1</v>
      </c>
      <c r="K65" s="130">
        <v>30</v>
      </c>
      <c r="L65" s="130">
        <v>3</v>
      </c>
      <c r="M65" s="130">
        <v>11</v>
      </c>
      <c r="N65" s="130">
        <v>1</v>
      </c>
      <c r="O65" s="130">
        <v>10</v>
      </c>
      <c r="P65" s="130">
        <v>3</v>
      </c>
      <c r="Q65" s="130">
        <v>12</v>
      </c>
      <c r="R65" s="130">
        <v>2</v>
      </c>
      <c r="S65" s="50">
        <f t="shared" si="1"/>
        <v>23</v>
      </c>
      <c r="U65" s="50">
        <f t="shared" si="2"/>
        <v>7</v>
      </c>
      <c r="V65" s="50">
        <f t="shared" si="3"/>
        <v>8</v>
      </c>
      <c r="W65" s="50">
        <f t="shared" si="4"/>
        <v>15</v>
      </c>
      <c r="X65">
        <v>38.206000000000003</v>
      </c>
      <c r="Y65">
        <v>4772</v>
      </c>
    </row>
    <row r="66" spans="2:25" x14ac:dyDescent="0.4">
      <c r="B66" s="105">
        <v>11</v>
      </c>
      <c r="C66" s="130">
        <f t="shared" si="0"/>
        <v>29</v>
      </c>
      <c r="D66" s="130">
        <v>9</v>
      </c>
      <c r="E66" s="105">
        <v>49</v>
      </c>
      <c r="F66" s="130">
        <v>1</v>
      </c>
      <c r="G66" s="130">
        <v>36</v>
      </c>
      <c r="H66" s="130">
        <v>1</v>
      </c>
      <c r="I66" s="130">
        <v>44</v>
      </c>
      <c r="J66" s="130">
        <v>1</v>
      </c>
      <c r="K66" s="130">
        <v>31</v>
      </c>
      <c r="L66" s="130">
        <v>1</v>
      </c>
      <c r="M66" s="130">
        <v>12</v>
      </c>
      <c r="N66" s="130">
        <v>7</v>
      </c>
      <c r="O66" s="130">
        <v>11</v>
      </c>
      <c r="P66" s="130">
        <v>3</v>
      </c>
      <c r="Q66" s="130">
        <v>13</v>
      </c>
      <c r="R66" s="130">
        <v>6</v>
      </c>
      <c r="S66" s="50">
        <f t="shared" si="1"/>
        <v>29</v>
      </c>
      <c r="U66" s="50">
        <f t="shared" si="2"/>
        <v>17</v>
      </c>
      <c r="V66" s="50">
        <f t="shared" si="3"/>
        <v>4</v>
      </c>
      <c r="W66" s="50">
        <f t="shared" si="4"/>
        <v>21</v>
      </c>
      <c r="X66">
        <v>32.344600000000007</v>
      </c>
      <c r="Y66">
        <v>4887</v>
      </c>
    </row>
    <row r="67" spans="2:25" x14ac:dyDescent="0.4">
      <c r="B67" s="105">
        <v>12</v>
      </c>
      <c r="C67" s="130">
        <f t="shared" si="0"/>
        <v>26</v>
      </c>
      <c r="D67" s="130">
        <v>9</v>
      </c>
      <c r="E67" s="130"/>
      <c r="F67" s="130"/>
      <c r="G67" s="130">
        <v>37</v>
      </c>
      <c r="H67" s="130">
        <v>5</v>
      </c>
      <c r="I67" s="130">
        <v>46</v>
      </c>
      <c r="J67" s="130">
        <v>1</v>
      </c>
      <c r="K67" s="130">
        <v>33</v>
      </c>
      <c r="L67" s="130">
        <v>1</v>
      </c>
      <c r="M67" s="130">
        <v>13</v>
      </c>
      <c r="N67" s="130">
        <v>6</v>
      </c>
      <c r="O67" s="130">
        <v>12</v>
      </c>
      <c r="P67" s="130">
        <v>3</v>
      </c>
      <c r="Q67" s="130">
        <v>14</v>
      </c>
      <c r="R67" s="130">
        <v>1</v>
      </c>
      <c r="S67" s="50">
        <f t="shared" si="1"/>
        <v>26</v>
      </c>
      <c r="U67" s="50">
        <f t="shared" si="2"/>
        <v>11</v>
      </c>
      <c r="V67" s="50">
        <f t="shared" si="3"/>
        <v>7</v>
      </c>
      <c r="W67" s="50">
        <f t="shared" si="4"/>
        <v>18</v>
      </c>
      <c r="X67">
        <v>31.510399999999997</v>
      </c>
      <c r="Y67">
        <v>5808</v>
      </c>
    </row>
    <row r="68" spans="2:25" x14ac:dyDescent="0.4">
      <c r="B68" s="105">
        <v>13</v>
      </c>
      <c r="C68" s="130">
        <f t="shared" si="0"/>
        <v>28</v>
      </c>
      <c r="D68" s="130">
        <v>9</v>
      </c>
      <c r="E68" s="130"/>
      <c r="F68" s="130"/>
      <c r="G68" s="130">
        <v>39</v>
      </c>
      <c r="H68" s="130">
        <v>4</v>
      </c>
      <c r="I68" s="130">
        <v>48</v>
      </c>
      <c r="J68" s="130">
        <v>1</v>
      </c>
      <c r="K68" s="130">
        <v>34</v>
      </c>
      <c r="L68" s="130">
        <v>2</v>
      </c>
      <c r="M68" s="130">
        <v>14</v>
      </c>
      <c r="N68" s="130">
        <v>4</v>
      </c>
      <c r="O68" s="130">
        <v>13</v>
      </c>
      <c r="P68" s="130">
        <v>3</v>
      </c>
      <c r="Q68" s="130">
        <v>15</v>
      </c>
      <c r="R68" s="130">
        <v>5</v>
      </c>
      <c r="S68" s="50">
        <f t="shared" si="1"/>
        <v>28</v>
      </c>
      <c r="U68" s="50">
        <f t="shared" si="2"/>
        <v>13</v>
      </c>
      <c r="V68" s="50">
        <f t="shared" si="3"/>
        <v>7</v>
      </c>
      <c r="W68" s="50">
        <f t="shared" si="4"/>
        <v>20</v>
      </c>
      <c r="X68">
        <v>33.726500000000001</v>
      </c>
      <c r="Y68">
        <v>5922</v>
      </c>
    </row>
    <row r="69" spans="2:25" x14ac:dyDescent="0.4">
      <c r="B69" s="105">
        <v>14</v>
      </c>
      <c r="C69" s="130">
        <f t="shared" si="0"/>
        <v>23</v>
      </c>
      <c r="D69" s="130">
        <v>9</v>
      </c>
      <c r="E69" s="130"/>
      <c r="F69" s="130"/>
      <c r="G69" s="130">
        <v>40</v>
      </c>
      <c r="H69" s="130">
        <v>1</v>
      </c>
      <c r="I69" s="130"/>
      <c r="J69" s="130"/>
      <c r="K69" s="130">
        <v>35</v>
      </c>
      <c r="L69" s="130">
        <v>1</v>
      </c>
      <c r="M69" s="130">
        <v>15</v>
      </c>
      <c r="N69" s="130">
        <v>6</v>
      </c>
      <c r="O69" s="130">
        <v>14</v>
      </c>
      <c r="P69" s="130">
        <v>3</v>
      </c>
      <c r="Q69" s="130">
        <v>16</v>
      </c>
      <c r="R69" s="130">
        <v>3</v>
      </c>
      <c r="S69" s="50">
        <f t="shared" si="1"/>
        <v>23</v>
      </c>
      <c r="U69" s="50">
        <f t="shared" si="2"/>
        <v>12</v>
      </c>
      <c r="V69" s="50">
        <f t="shared" si="3"/>
        <v>2</v>
      </c>
      <c r="W69" s="50">
        <f t="shared" si="4"/>
        <v>14</v>
      </c>
      <c r="X69">
        <v>38.337899999999991</v>
      </c>
      <c r="Y69">
        <v>4214</v>
      </c>
    </row>
    <row r="70" spans="2:25" x14ac:dyDescent="0.4">
      <c r="B70" s="105">
        <v>15</v>
      </c>
      <c r="C70" s="130">
        <f t="shared" si="0"/>
        <v>28</v>
      </c>
      <c r="D70" s="130">
        <v>9</v>
      </c>
      <c r="E70" s="130"/>
      <c r="F70" s="130"/>
      <c r="G70" s="130">
        <v>44</v>
      </c>
      <c r="H70" s="130">
        <v>4</v>
      </c>
      <c r="I70" s="130"/>
      <c r="J70" s="130"/>
      <c r="K70" s="130">
        <v>37</v>
      </c>
      <c r="L70" s="130">
        <v>3</v>
      </c>
      <c r="M70" s="130">
        <v>16</v>
      </c>
      <c r="N70" s="130">
        <v>7</v>
      </c>
      <c r="O70" s="130">
        <v>15</v>
      </c>
      <c r="P70" s="130">
        <v>3</v>
      </c>
      <c r="Q70" s="130">
        <v>17</v>
      </c>
      <c r="R70" s="130">
        <v>2</v>
      </c>
      <c r="S70" s="50">
        <f t="shared" si="1"/>
        <v>28</v>
      </c>
      <c r="U70" s="50">
        <f t="shared" si="2"/>
        <v>12</v>
      </c>
      <c r="V70" s="50">
        <f t="shared" si="3"/>
        <v>7</v>
      </c>
      <c r="W70" s="50">
        <f t="shared" si="4"/>
        <v>19</v>
      </c>
      <c r="X70">
        <v>37.70170000000001</v>
      </c>
      <c r="Y70">
        <v>5049</v>
      </c>
    </row>
    <row r="71" spans="2:25" x14ac:dyDescent="0.4">
      <c r="B71" s="105">
        <v>16</v>
      </c>
      <c r="C71" s="130">
        <f t="shared" si="0"/>
        <v>20</v>
      </c>
      <c r="D71" s="130">
        <v>9</v>
      </c>
      <c r="E71" s="130"/>
      <c r="F71" s="130"/>
      <c r="G71" s="130">
        <v>46</v>
      </c>
      <c r="H71" s="130">
        <v>1</v>
      </c>
      <c r="I71" s="130"/>
      <c r="J71" s="130"/>
      <c r="K71" s="130">
        <v>39</v>
      </c>
      <c r="L71" s="130">
        <v>1</v>
      </c>
      <c r="M71" s="130">
        <v>17</v>
      </c>
      <c r="N71" s="130">
        <v>2</v>
      </c>
      <c r="O71" s="130">
        <v>16</v>
      </c>
      <c r="P71" s="130">
        <v>3</v>
      </c>
      <c r="Q71" s="130">
        <v>18</v>
      </c>
      <c r="R71" s="130">
        <v>4</v>
      </c>
      <c r="S71" s="50">
        <f t="shared" si="1"/>
        <v>20</v>
      </c>
      <c r="U71" s="50">
        <f t="shared" si="2"/>
        <v>9</v>
      </c>
      <c r="V71" s="50">
        <f t="shared" si="3"/>
        <v>2</v>
      </c>
      <c r="W71" s="50">
        <f t="shared" si="4"/>
        <v>11</v>
      </c>
      <c r="X71">
        <v>28.396699999999999</v>
      </c>
      <c r="Y71">
        <v>6288</v>
      </c>
    </row>
    <row r="72" spans="2:25" x14ac:dyDescent="0.4">
      <c r="B72" s="105">
        <v>17</v>
      </c>
      <c r="C72" s="130">
        <f t="shared" si="0"/>
        <v>22</v>
      </c>
      <c r="D72" s="130">
        <v>9</v>
      </c>
      <c r="E72" s="130"/>
      <c r="F72" s="130"/>
      <c r="G72" s="130">
        <v>48</v>
      </c>
      <c r="H72" s="130">
        <v>1</v>
      </c>
      <c r="I72" s="130"/>
      <c r="J72" s="130"/>
      <c r="K72" s="130">
        <v>40</v>
      </c>
      <c r="L72" s="130">
        <v>2</v>
      </c>
      <c r="M72" s="130">
        <v>19</v>
      </c>
      <c r="N72" s="130">
        <v>6</v>
      </c>
      <c r="O72" s="130">
        <v>17</v>
      </c>
      <c r="P72" s="130">
        <v>3</v>
      </c>
      <c r="Q72" s="130">
        <v>19</v>
      </c>
      <c r="R72" s="130">
        <v>1</v>
      </c>
      <c r="S72" s="50">
        <f t="shared" si="1"/>
        <v>22</v>
      </c>
      <c r="U72" s="50">
        <f t="shared" si="2"/>
        <v>10</v>
      </c>
      <c r="V72" s="50">
        <f t="shared" si="3"/>
        <v>3</v>
      </c>
      <c r="W72" s="50">
        <f t="shared" si="4"/>
        <v>13</v>
      </c>
      <c r="X72">
        <v>30.049700000000001</v>
      </c>
      <c r="Y72">
        <v>5365</v>
      </c>
    </row>
    <row r="73" spans="2:25" x14ac:dyDescent="0.4">
      <c r="B73" s="105">
        <v>18</v>
      </c>
      <c r="C73" s="130">
        <f t="shared" si="0"/>
        <v>27</v>
      </c>
      <c r="D73" s="130">
        <v>9</v>
      </c>
      <c r="E73" s="130"/>
      <c r="F73" s="130"/>
      <c r="G73" s="130">
        <v>49</v>
      </c>
      <c r="H73" s="130">
        <v>3</v>
      </c>
      <c r="I73" s="130"/>
      <c r="J73" s="130"/>
      <c r="K73" s="130">
        <v>41</v>
      </c>
      <c r="L73" s="130">
        <v>5</v>
      </c>
      <c r="M73" s="130">
        <v>20</v>
      </c>
      <c r="N73" s="130">
        <v>4</v>
      </c>
      <c r="O73" s="130">
        <v>18</v>
      </c>
      <c r="P73" s="130">
        <v>3</v>
      </c>
      <c r="Q73" s="130">
        <v>20</v>
      </c>
      <c r="R73" s="130">
        <v>3</v>
      </c>
      <c r="S73" s="50">
        <f t="shared" si="1"/>
        <v>27</v>
      </c>
      <c r="U73" s="50">
        <f t="shared" si="2"/>
        <v>10</v>
      </c>
      <c r="V73" s="50">
        <f t="shared" si="3"/>
        <v>8</v>
      </c>
      <c r="W73" s="50">
        <f t="shared" si="4"/>
        <v>18</v>
      </c>
      <c r="X73">
        <v>26.134299999999996</v>
      </c>
      <c r="Y73">
        <v>3898</v>
      </c>
    </row>
    <row r="74" spans="2:25" x14ac:dyDescent="0.4">
      <c r="B74" s="105">
        <v>19</v>
      </c>
      <c r="C74" s="130">
        <f t="shared" si="0"/>
        <v>20</v>
      </c>
      <c r="D74" s="130">
        <v>9</v>
      </c>
      <c r="E74" s="130"/>
      <c r="F74" s="130"/>
      <c r="G74" s="130">
        <v>50</v>
      </c>
      <c r="H74" s="130">
        <v>1</v>
      </c>
      <c r="I74" s="130"/>
      <c r="J74" s="130"/>
      <c r="K74" s="130">
        <v>44</v>
      </c>
      <c r="L74" s="130">
        <v>2</v>
      </c>
      <c r="M74" s="130">
        <v>21</v>
      </c>
      <c r="N74" s="130">
        <v>3</v>
      </c>
      <c r="O74" s="130">
        <v>19</v>
      </c>
      <c r="P74" s="130">
        <v>3</v>
      </c>
      <c r="Q74" s="130">
        <v>21</v>
      </c>
      <c r="R74" s="130">
        <v>2</v>
      </c>
      <c r="S74" s="50">
        <f t="shared" si="1"/>
        <v>20</v>
      </c>
      <c r="U74" s="50">
        <f t="shared" si="2"/>
        <v>8</v>
      </c>
      <c r="V74" s="50">
        <f t="shared" si="3"/>
        <v>3</v>
      </c>
      <c r="W74" s="50">
        <f t="shared" si="4"/>
        <v>11</v>
      </c>
      <c r="X74">
        <v>29.251400000000007</v>
      </c>
      <c r="Y74">
        <v>5396</v>
      </c>
    </row>
    <row r="75" spans="2:25" x14ac:dyDescent="0.4">
      <c r="B75" s="105">
        <v>20</v>
      </c>
      <c r="C75" s="130">
        <f t="shared" si="0"/>
        <v>21</v>
      </c>
      <c r="D75" s="130">
        <v>9</v>
      </c>
      <c r="E75" s="130"/>
      <c r="F75" s="130"/>
      <c r="G75" s="130"/>
      <c r="H75" s="130"/>
      <c r="I75" s="130"/>
      <c r="J75" s="130"/>
      <c r="K75" s="130">
        <v>46</v>
      </c>
      <c r="L75" s="130">
        <v>2</v>
      </c>
      <c r="M75" s="130">
        <v>22</v>
      </c>
      <c r="N75" s="130">
        <v>3</v>
      </c>
      <c r="O75" s="130">
        <v>20</v>
      </c>
      <c r="P75" s="130">
        <v>3</v>
      </c>
      <c r="Q75" s="130">
        <v>22</v>
      </c>
      <c r="R75" s="130">
        <v>4</v>
      </c>
      <c r="S75" s="50">
        <f t="shared" si="1"/>
        <v>21</v>
      </c>
      <c r="U75" s="50">
        <f t="shared" si="2"/>
        <v>10</v>
      </c>
      <c r="V75" s="50">
        <f t="shared" si="3"/>
        <v>2</v>
      </c>
      <c r="W75" s="50">
        <f t="shared" si="4"/>
        <v>12</v>
      </c>
      <c r="X75">
        <v>36.783400000000015</v>
      </c>
      <c r="Y75">
        <v>5588</v>
      </c>
    </row>
    <row r="76" spans="2:25" x14ac:dyDescent="0.4">
      <c r="B76" s="105">
        <v>21</v>
      </c>
      <c r="C76" s="130">
        <f t="shared" si="0"/>
        <v>20</v>
      </c>
      <c r="D76" s="130">
        <v>9</v>
      </c>
      <c r="E76" s="130"/>
      <c r="F76" s="130"/>
      <c r="G76" s="130"/>
      <c r="H76" s="130"/>
      <c r="I76" s="130"/>
      <c r="J76" s="130"/>
      <c r="K76" s="130">
        <v>47</v>
      </c>
      <c r="L76" s="130">
        <v>1</v>
      </c>
      <c r="M76" s="130">
        <v>23</v>
      </c>
      <c r="N76" s="130">
        <v>5</v>
      </c>
      <c r="O76" s="130">
        <v>21</v>
      </c>
      <c r="P76" s="130">
        <v>3</v>
      </c>
      <c r="Q76" s="130">
        <v>23</v>
      </c>
      <c r="R76" s="130">
        <v>2</v>
      </c>
      <c r="S76" s="50">
        <f t="shared" si="1"/>
        <v>20</v>
      </c>
      <c r="U76" s="50">
        <f t="shared" si="2"/>
        <v>10</v>
      </c>
      <c r="V76" s="50">
        <f t="shared" si="3"/>
        <v>1</v>
      </c>
      <c r="W76" s="50">
        <f t="shared" si="4"/>
        <v>11</v>
      </c>
      <c r="X76">
        <v>39.107700000000001</v>
      </c>
      <c r="Y76">
        <v>5237</v>
      </c>
    </row>
    <row r="77" spans="2:25" x14ac:dyDescent="0.4">
      <c r="B77" s="105">
        <v>22</v>
      </c>
      <c r="C77" s="130">
        <f t="shared" si="0"/>
        <v>27</v>
      </c>
      <c r="D77" s="130">
        <v>9</v>
      </c>
      <c r="E77" s="130"/>
      <c r="F77" s="130"/>
      <c r="G77" s="130"/>
      <c r="H77" s="130"/>
      <c r="I77" s="130"/>
      <c r="J77" s="130"/>
      <c r="K77" s="130"/>
      <c r="L77" s="130"/>
      <c r="M77" s="130">
        <v>24</v>
      </c>
      <c r="N77" s="130">
        <v>8</v>
      </c>
      <c r="O77" s="130">
        <v>22</v>
      </c>
      <c r="P77" s="130">
        <v>3</v>
      </c>
      <c r="Q77" s="130">
        <v>24</v>
      </c>
      <c r="R77" s="130">
        <v>7</v>
      </c>
      <c r="S77" s="50">
        <f t="shared" si="1"/>
        <v>27</v>
      </c>
      <c r="U77" s="50">
        <f t="shared" si="2"/>
        <v>18</v>
      </c>
      <c r="V77" s="50">
        <f t="shared" si="3"/>
        <v>0</v>
      </c>
      <c r="W77" s="50">
        <f t="shared" si="4"/>
        <v>18</v>
      </c>
      <c r="X77">
        <v>37.471099999999986</v>
      </c>
      <c r="Y77">
        <v>4784</v>
      </c>
    </row>
    <row r="78" spans="2:25" x14ac:dyDescent="0.4">
      <c r="B78" s="105">
        <v>23</v>
      </c>
      <c r="C78" s="130">
        <f t="shared" si="0"/>
        <v>23</v>
      </c>
      <c r="D78" s="130">
        <v>9</v>
      </c>
      <c r="E78" s="130"/>
      <c r="F78" s="130"/>
      <c r="G78" s="130"/>
      <c r="H78" s="130"/>
      <c r="I78" s="130"/>
      <c r="J78" s="130"/>
      <c r="K78" s="130"/>
      <c r="L78" s="130"/>
      <c r="M78" s="130">
        <v>25</v>
      </c>
      <c r="N78" s="130">
        <v>9</v>
      </c>
      <c r="O78" s="130">
        <v>23</v>
      </c>
      <c r="P78" s="130">
        <v>3</v>
      </c>
      <c r="Q78" s="130">
        <v>25</v>
      </c>
      <c r="R78" s="130">
        <v>2</v>
      </c>
      <c r="S78" s="50">
        <f t="shared" si="1"/>
        <v>23</v>
      </c>
      <c r="U78" s="50">
        <f t="shared" si="2"/>
        <v>14</v>
      </c>
      <c r="V78" s="50">
        <f t="shared" si="3"/>
        <v>0</v>
      </c>
      <c r="W78" s="50">
        <f t="shared" si="4"/>
        <v>14</v>
      </c>
      <c r="X78">
        <v>32.388299999999994</v>
      </c>
      <c r="Y78">
        <v>4731</v>
      </c>
    </row>
    <row r="79" spans="2:25" x14ac:dyDescent="0.4">
      <c r="B79" s="105">
        <v>24</v>
      </c>
      <c r="C79" s="130">
        <f t="shared" si="0"/>
        <v>22</v>
      </c>
      <c r="D79" s="130">
        <v>9</v>
      </c>
      <c r="E79" s="130"/>
      <c r="F79" s="130"/>
      <c r="G79" s="130"/>
      <c r="H79" s="130"/>
      <c r="I79" s="130"/>
      <c r="J79" s="130"/>
      <c r="K79" s="130"/>
      <c r="L79" s="130"/>
      <c r="M79" s="130">
        <v>26</v>
      </c>
      <c r="N79" s="130">
        <v>5</v>
      </c>
      <c r="O79" s="130">
        <v>24</v>
      </c>
      <c r="P79" s="130">
        <v>3</v>
      </c>
      <c r="Q79" s="130">
        <v>26</v>
      </c>
      <c r="R79" s="130">
        <v>5</v>
      </c>
      <c r="S79" s="50">
        <f t="shared" si="1"/>
        <v>22</v>
      </c>
      <c r="U79" s="50">
        <f t="shared" si="2"/>
        <v>13</v>
      </c>
      <c r="V79" s="50">
        <f t="shared" si="3"/>
        <v>0</v>
      </c>
      <c r="W79" s="50">
        <f t="shared" si="4"/>
        <v>13</v>
      </c>
      <c r="X79">
        <v>38.939899999999994</v>
      </c>
      <c r="Y79">
        <v>5032</v>
      </c>
    </row>
    <row r="80" spans="2:25" x14ac:dyDescent="0.4">
      <c r="B80" s="105">
        <v>25</v>
      </c>
      <c r="C80" s="130">
        <f t="shared" si="0"/>
        <v>21</v>
      </c>
      <c r="D80" s="130">
        <v>9</v>
      </c>
      <c r="E80" s="130"/>
      <c r="F80" s="130"/>
      <c r="G80" s="130"/>
      <c r="H80" s="130"/>
      <c r="I80" s="130"/>
      <c r="J80" s="130"/>
      <c r="K80" s="130"/>
      <c r="L80" s="130"/>
      <c r="M80" s="130">
        <v>27</v>
      </c>
      <c r="N80" s="130">
        <v>4</v>
      </c>
      <c r="O80" s="130">
        <v>25</v>
      </c>
      <c r="P80" s="130">
        <v>3</v>
      </c>
      <c r="Q80" s="130">
        <v>27</v>
      </c>
      <c r="R80" s="130">
        <v>5</v>
      </c>
      <c r="S80" s="50">
        <f t="shared" si="1"/>
        <v>21</v>
      </c>
      <c r="U80" s="50">
        <f t="shared" si="2"/>
        <v>12</v>
      </c>
      <c r="V80" s="50">
        <f t="shared" si="3"/>
        <v>0</v>
      </c>
      <c r="W80" s="50">
        <f t="shared" si="4"/>
        <v>12</v>
      </c>
      <c r="X80">
        <v>34.5032</v>
      </c>
      <c r="Y80">
        <v>5713</v>
      </c>
    </row>
    <row r="81" spans="2:25" x14ac:dyDescent="0.4">
      <c r="B81" s="105">
        <v>26</v>
      </c>
      <c r="C81" s="130">
        <f t="shared" si="0"/>
        <v>19</v>
      </c>
      <c r="D81" s="130">
        <v>9</v>
      </c>
      <c r="E81" s="130"/>
      <c r="F81" s="130"/>
      <c r="G81" s="130"/>
      <c r="H81" s="130"/>
      <c r="I81" s="130"/>
      <c r="J81" s="130"/>
      <c r="K81" s="130"/>
      <c r="L81" s="130"/>
      <c r="M81" s="130">
        <v>28</v>
      </c>
      <c r="N81" s="130">
        <v>5</v>
      </c>
      <c r="O81" s="130">
        <v>26</v>
      </c>
      <c r="P81" s="130">
        <v>3</v>
      </c>
      <c r="Q81" s="130">
        <v>29</v>
      </c>
      <c r="R81" s="130">
        <v>2</v>
      </c>
      <c r="S81" s="50">
        <f t="shared" si="1"/>
        <v>19</v>
      </c>
      <c r="U81" s="50">
        <f t="shared" si="2"/>
        <v>10</v>
      </c>
      <c r="V81" s="50">
        <f t="shared" si="3"/>
        <v>0</v>
      </c>
      <c r="W81" s="50">
        <f t="shared" si="4"/>
        <v>10</v>
      </c>
      <c r="X81">
        <v>39.677100000000003</v>
      </c>
      <c r="Y81">
        <v>6642</v>
      </c>
    </row>
    <row r="82" spans="2:25" x14ac:dyDescent="0.4">
      <c r="B82" s="105">
        <v>27</v>
      </c>
      <c r="C82" s="130">
        <f t="shared" si="0"/>
        <v>20</v>
      </c>
      <c r="D82" s="130">
        <v>9</v>
      </c>
      <c r="E82" s="130"/>
      <c r="F82" s="130"/>
      <c r="G82" s="130"/>
      <c r="H82" s="130"/>
      <c r="I82" s="130"/>
      <c r="J82" s="130"/>
      <c r="K82" s="130"/>
      <c r="L82" s="130"/>
      <c r="M82" s="130">
        <v>29</v>
      </c>
      <c r="N82" s="130">
        <v>7</v>
      </c>
      <c r="O82" s="130">
        <v>27</v>
      </c>
      <c r="P82" s="130">
        <v>3</v>
      </c>
      <c r="Q82" s="130">
        <v>30</v>
      </c>
      <c r="R82" s="130">
        <v>1</v>
      </c>
      <c r="S82" s="50">
        <f t="shared" si="1"/>
        <v>20</v>
      </c>
      <c r="U82" s="50">
        <f t="shared" si="2"/>
        <v>11</v>
      </c>
      <c r="V82" s="50">
        <f t="shared" si="3"/>
        <v>0</v>
      </c>
      <c r="W82" s="50">
        <f t="shared" si="4"/>
        <v>11</v>
      </c>
      <c r="X82">
        <v>28.971800000000009</v>
      </c>
      <c r="Y82">
        <v>5599.5</v>
      </c>
    </row>
    <row r="83" spans="2:25" x14ac:dyDescent="0.4">
      <c r="B83" s="105">
        <v>28</v>
      </c>
      <c r="C83" s="130">
        <f t="shared" si="0"/>
        <v>17</v>
      </c>
      <c r="D83" s="130">
        <v>9</v>
      </c>
      <c r="E83" s="130"/>
      <c r="F83" s="130"/>
      <c r="G83" s="130"/>
      <c r="H83" s="130"/>
      <c r="I83" s="130"/>
      <c r="J83" s="130"/>
      <c r="K83" s="130"/>
      <c r="L83" s="130"/>
      <c r="M83" s="130">
        <v>30</v>
      </c>
      <c r="N83" s="130">
        <v>2</v>
      </c>
      <c r="O83" s="130">
        <v>28</v>
      </c>
      <c r="P83" s="130">
        <v>3</v>
      </c>
      <c r="Q83" s="130">
        <v>31</v>
      </c>
      <c r="R83" s="130">
        <v>3</v>
      </c>
      <c r="S83" s="50">
        <f t="shared" si="1"/>
        <v>17</v>
      </c>
      <c r="U83" s="50">
        <f t="shared" si="2"/>
        <v>8</v>
      </c>
      <c r="V83" s="50">
        <f t="shared" si="3"/>
        <v>0</v>
      </c>
      <c r="W83" s="50">
        <f t="shared" si="4"/>
        <v>8</v>
      </c>
      <c r="X83">
        <v>32.330000000000005</v>
      </c>
      <c r="Y83">
        <v>3989</v>
      </c>
    </row>
    <row r="84" spans="2:25" x14ac:dyDescent="0.4">
      <c r="B84" s="105">
        <v>29</v>
      </c>
      <c r="C84" s="130">
        <f t="shared" si="0"/>
        <v>23</v>
      </c>
      <c r="D84" s="130">
        <v>9</v>
      </c>
      <c r="E84" s="130"/>
      <c r="F84" s="130"/>
      <c r="G84" s="130"/>
      <c r="H84" s="130"/>
      <c r="I84" s="130"/>
      <c r="J84" s="130"/>
      <c r="K84" s="130"/>
      <c r="L84" s="130"/>
      <c r="M84" s="130">
        <v>31</v>
      </c>
      <c r="N84" s="130">
        <v>9</v>
      </c>
      <c r="O84" s="130">
        <v>29</v>
      </c>
      <c r="P84" s="130">
        <v>3</v>
      </c>
      <c r="Q84" s="130">
        <v>32</v>
      </c>
      <c r="R84" s="130">
        <v>2</v>
      </c>
      <c r="S84" s="50">
        <f t="shared" si="1"/>
        <v>23</v>
      </c>
      <c r="U84" s="50">
        <f t="shared" si="2"/>
        <v>14</v>
      </c>
      <c r="V84" s="50">
        <f t="shared" si="3"/>
        <v>0</v>
      </c>
      <c r="W84" s="50">
        <f t="shared" si="4"/>
        <v>14</v>
      </c>
      <c r="X84">
        <v>38.150200000000005</v>
      </c>
      <c r="Y84">
        <v>5000.5</v>
      </c>
    </row>
    <row r="85" spans="2:25" x14ac:dyDescent="0.4">
      <c r="B85" s="105">
        <v>30</v>
      </c>
      <c r="C85" s="130">
        <f t="shared" si="0"/>
        <v>24</v>
      </c>
      <c r="D85" s="130">
        <v>9</v>
      </c>
      <c r="E85" s="130"/>
      <c r="F85" s="130"/>
      <c r="G85" s="130"/>
      <c r="H85" s="130"/>
      <c r="I85" s="130"/>
      <c r="J85" s="130"/>
      <c r="K85" s="130"/>
      <c r="L85" s="130"/>
      <c r="M85" s="130">
        <v>32</v>
      </c>
      <c r="N85" s="130">
        <v>9</v>
      </c>
      <c r="O85" s="130">
        <v>30</v>
      </c>
      <c r="P85" s="130">
        <v>3</v>
      </c>
      <c r="Q85" s="130">
        <v>33</v>
      </c>
      <c r="R85" s="130">
        <v>3</v>
      </c>
      <c r="S85" s="50">
        <f t="shared" si="1"/>
        <v>24</v>
      </c>
      <c r="U85" s="50">
        <f t="shared" si="2"/>
        <v>15</v>
      </c>
      <c r="V85" s="50">
        <f t="shared" si="3"/>
        <v>0</v>
      </c>
      <c r="W85" s="50">
        <f t="shared" si="4"/>
        <v>15</v>
      </c>
      <c r="X85">
        <v>33.979399999999991</v>
      </c>
      <c r="Y85">
        <v>3673.5</v>
      </c>
    </row>
    <row r="86" spans="2:25" x14ac:dyDescent="0.4">
      <c r="B86" s="105">
        <v>31</v>
      </c>
      <c r="C86" s="130">
        <f t="shared" si="0"/>
        <v>23</v>
      </c>
      <c r="D86" s="130">
        <v>9</v>
      </c>
      <c r="E86" s="130"/>
      <c r="F86" s="130"/>
      <c r="G86" s="130"/>
      <c r="H86" s="130"/>
      <c r="I86" s="130"/>
      <c r="J86" s="130"/>
      <c r="K86" s="130"/>
      <c r="L86" s="130"/>
      <c r="M86" s="130">
        <v>33</v>
      </c>
      <c r="N86" s="130">
        <v>3</v>
      </c>
      <c r="O86" s="130">
        <v>31</v>
      </c>
      <c r="P86" s="130">
        <v>3</v>
      </c>
      <c r="Q86" s="130">
        <v>34</v>
      </c>
      <c r="R86" s="130">
        <v>8</v>
      </c>
      <c r="S86" s="50">
        <f t="shared" si="1"/>
        <v>23</v>
      </c>
      <c r="U86" s="50">
        <f t="shared" si="2"/>
        <v>14</v>
      </c>
      <c r="V86" s="50">
        <f t="shared" si="3"/>
        <v>0</v>
      </c>
      <c r="W86" s="50">
        <f t="shared" si="4"/>
        <v>14</v>
      </c>
      <c r="X86">
        <v>35.100899999999996</v>
      </c>
      <c r="Y86">
        <v>5628</v>
      </c>
    </row>
    <row r="87" spans="2:25" x14ac:dyDescent="0.4">
      <c r="B87" s="105">
        <v>32</v>
      </c>
      <c r="C87" s="130">
        <f t="shared" si="0"/>
        <v>21</v>
      </c>
      <c r="D87" s="130">
        <v>9</v>
      </c>
      <c r="E87" s="130"/>
      <c r="F87" s="130"/>
      <c r="G87" s="130"/>
      <c r="H87" s="130"/>
      <c r="I87" s="130"/>
      <c r="J87" s="130"/>
      <c r="K87" s="130"/>
      <c r="L87" s="130"/>
      <c r="M87" s="130">
        <v>34</v>
      </c>
      <c r="N87" s="130">
        <v>7</v>
      </c>
      <c r="O87" s="130">
        <v>32</v>
      </c>
      <c r="P87" s="130">
        <v>3</v>
      </c>
      <c r="Q87" s="130">
        <v>35</v>
      </c>
      <c r="R87" s="130">
        <v>2</v>
      </c>
      <c r="S87" s="50">
        <f t="shared" si="1"/>
        <v>21</v>
      </c>
      <c r="U87" s="50">
        <f t="shared" si="2"/>
        <v>12</v>
      </c>
      <c r="V87" s="50">
        <f t="shared" si="3"/>
        <v>0</v>
      </c>
      <c r="W87" s="50">
        <f t="shared" si="4"/>
        <v>12</v>
      </c>
      <c r="X87">
        <v>34.123300000000008</v>
      </c>
      <c r="Y87">
        <v>4243</v>
      </c>
    </row>
    <row r="88" spans="2:25" x14ac:dyDescent="0.4">
      <c r="B88" s="105">
        <v>33</v>
      </c>
      <c r="C88" s="130">
        <f t="shared" si="0"/>
        <v>19</v>
      </c>
      <c r="D88" s="130">
        <v>9</v>
      </c>
      <c r="E88" s="130"/>
      <c r="F88" s="130"/>
      <c r="G88" s="130"/>
      <c r="H88" s="130"/>
      <c r="I88" s="130"/>
      <c r="J88" s="130"/>
      <c r="K88" s="130"/>
      <c r="L88" s="130"/>
      <c r="M88" s="130">
        <v>35</v>
      </c>
      <c r="N88" s="130">
        <v>6</v>
      </c>
      <c r="O88" s="130">
        <v>33</v>
      </c>
      <c r="P88" s="130">
        <v>3</v>
      </c>
      <c r="Q88" s="130">
        <v>36</v>
      </c>
      <c r="R88" s="130">
        <v>1</v>
      </c>
      <c r="S88" s="50">
        <f t="shared" si="1"/>
        <v>19</v>
      </c>
      <c r="U88" s="50">
        <f t="shared" si="2"/>
        <v>10</v>
      </c>
      <c r="V88" s="50">
        <f t="shared" si="3"/>
        <v>0</v>
      </c>
      <c r="W88" s="50">
        <f t="shared" si="4"/>
        <v>10</v>
      </c>
      <c r="X88">
        <v>32.495800000000003</v>
      </c>
      <c r="Y88">
        <v>3762.5</v>
      </c>
    </row>
    <row r="89" spans="2:25" x14ac:dyDescent="0.4">
      <c r="B89" s="105">
        <v>34</v>
      </c>
      <c r="C89" s="130">
        <f t="shared" si="0"/>
        <v>23</v>
      </c>
      <c r="D89" s="130">
        <v>9</v>
      </c>
      <c r="E89" s="130"/>
      <c r="F89" s="130"/>
      <c r="G89" s="130"/>
      <c r="H89" s="130"/>
      <c r="I89" s="130"/>
      <c r="J89" s="130"/>
      <c r="K89" s="130"/>
      <c r="L89" s="130"/>
      <c r="M89" s="130">
        <v>36</v>
      </c>
      <c r="N89" s="130">
        <v>9</v>
      </c>
      <c r="O89" s="130">
        <v>34</v>
      </c>
      <c r="P89" s="130">
        <v>3</v>
      </c>
      <c r="Q89" s="130">
        <v>37</v>
      </c>
      <c r="R89" s="130">
        <v>2</v>
      </c>
      <c r="S89" s="50">
        <f t="shared" si="1"/>
        <v>23</v>
      </c>
      <c r="U89" s="50">
        <f t="shared" si="2"/>
        <v>14</v>
      </c>
      <c r="V89" s="50">
        <f t="shared" si="3"/>
        <v>0</v>
      </c>
      <c r="W89" s="50">
        <f t="shared" si="4"/>
        <v>14</v>
      </c>
      <c r="X89">
        <v>32.313299999999998</v>
      </c>
      <c r="Y89">
        <v>5311.5</v>
      </c>
    </row>
    <row r="90" spans="2:25" x14ac:dyDescent="0.4">
      <c r="B90" s="105">
        <v>35</v>
      </c>
      <c r="C90" s="130">
        <f t="shared" si="0"/>
        <v>22</v>
      </c>
      <c r="D90" s="130">
        <v>9</v>
      </c>
      <c r="E90" s="130"/>
      <c r="F90" s="130"/>
      <c r="G90" s="130"/>
      <c r="H90" s="130"/>
      <c r="I90" s="130"/>
      <c r="J90" s="130"/>
      <c r="K90" s="130"/>
      <c r="L90" s="130"/>
      <c r="M90" s="130">
        <v>37</v>
      </c>
      <c r="N90" s="130">
        <v>8</v>
      </c>
      <c r="O90" s="130">
        <v>35</v>
      </c>
      <c r="P90" s="130">
        <v>3</v>
      </c>
      <c r="Q90" s="130">
        <v>39</v>
      </c>
      <c r="R90" s="130">
        <v>2</v>
      </c>
      <c r="S90" s="50">
        <f t="shared" si="1"/>
        <v>22</v>
      </c>
      <c r="U90" s="50">
        <f t="shared" si="2"/>
        <v>13</v>
      </c>
      <c r="V90" s="50">
        <f t="shared" si="3"/>
        <v>0</v>
      </c>
      <c r="W90" s="50">
        <f t="shared" si="4"/>
        <v>13</v>
      </c>
      <c r="X90">
        <v>35.835499999999996</v>
      </c>
      <c r="Y90">
        <v>5567</v>
      </c>
    </row>
    <row r="91" spans="2:25" x14ac:dyDescent="0.4">
      <c r="B91" s="105">
        <v>36</v>
      </c>
      <c r="C91" s="130">
        <f t="shared" si="0"/>
        <v>20</v>
      </c>
      <c r="D91" s="130">
        <v>9</v>
      </c>
      <c r="E91" s="130"/>
      <c r="F91" s="130"/>
      <c r="G91" s="130"/>
      <c r="H91" s="130"/>
      <c r="I91" s="130"/>
      <c r="J91" s="130"/>
      <c r="K91" s="130"/>
      <c r="L91" s="130"/>
      <c r="M91" s="130">
        <v>38</v>
      </c>
      <c r="N91" s="130">
        <v>6</v>
      </c>
      <c r="O91" s="130">
        <v>36</v>
      </c>
      <c r="P91" s="130">
        <v>3</v>
      </c>
      <c r="Q91" s="130">
        <v>40</v>
      </c>
      <c r="R91" s="130">
        <v>2</v>
      </c>
      <c r="S91" s="50">
        <f t="shared" si="1"/>
        <v>20</v>
      </c>
      <c r="U91" s="50">
        <f t="shared" si="2"/>
        <v>11</v>
      </c>
      <c r="V91" s="50">
        <f t="shared" si="3"/>
        <v>0</v>
      </c>
      <c r="W91" s="50">
        <f t="shared" si="4"/>
        <v>11</v>
      </c>
      <c r="X91">
        <v>28.741099999999989</v>
      </c>
      <c r="Y91">
        <v>5616</v>
      </c>
    </row>
    <row r="92" spans="2:25" x14ac:dyDescent="0.4">
      <c r="B92" s="105">
        <v>37</v>
      </c>
      <c r="C92" s="130">
        <f t="shared" si="0"/>
        <v>22</v>
      </c>
      <c r="D92" s="130">
        <v>9</v>
      </c>
      <c r="E92" s="130"/>
      <c r="F92" s="130"/>
      <c r="G92" s="130"/>
      <c r="H92" s="130"/>
      <c r="I92" s="130"/>
      <c r="J92" s="130"/>
      <c r="K92" s="130"/>
      <c r="L92" s="130"/>
      <c r="M92" s="130">
        <v>39</v>
      </c>
      <c r="N92" s="130">
        <v>8</v>
      </c>
      <c r="O92" s="130">
        <v>37</v>
      </c>
      <c r="P92" s="130">
        <v>3</v>
      </c>
      <c r="Q92" s="130">
        <v>41</v>
      </c>
      <c r="R92" s="130">
        <v>2</v>
      </c>
      <c r="S92" s="50">
        <f t="shared" si="1"/>
        <v>22</v>
      </c>
      <c r="U92" s="50">
        <f t="shared" si="2"/>
        <v>13</v>
      </c>
      <c r="V92" s="50">
        <f t="shared" si="3"/>
        <v>0</v>
      </c>
      <c r="W92" s="50">
        <f t="shared" si="4"/>
        <v>13</v>
      </c>
      <c r="X92">
        <v>29.652200000000004</v>
      </c>
      <c r="Y92">
        <v>8432</v>
      </c>
    </row>
    <row r="93" spans="2:25" x14ac:dyDescent="0.4">
      <c r="B93" s="105">
        <v>38</v>
      </c>
      <c r="C93" s="130">
        <f t="shared" si="0"/>
        <v>26</v>
      </c>
      <c r="D93" s="130">
        <v>9</v>
      </c>
      <c r="E93" s="130"/>
      <c r="F93" s="130"/>
      <c r="G93" s="130"/>
      <c r="H93" s="130"/>
      <c r="I93" s="130"/>
      <c r="J93" s="130"/>
      <c r="K93" s="130"/>
      <c r="L93" s="130"/>
      <c r="M93" s="130">
        <v>40</v>
      </c>
      <c r="N93" s="130">
        <v>9</v>
      </c>
      <c r="O93" s="130">
        <v>38</v>
      </c>
      <c r="P93" s="130">
        <v>3</v>
      </c>
      <c r="Q93" s="130">
        <v>42</v>
      </c>
      <c r="R93" s="130">
        <v>5</v>
      </c>
      <c r="S93" s="50">
        <f t="shared" si="1"/>
        <v>26</v>
      </c>
      <c r="U93" s="50">
        <f t="shared" si="2"/>
        <v>17</v>
      </c>
      <c r="V93" s="50">
        <f t="shared" si="3"/>
        <v>0</v>
      </c>
      <c r="W93" s="50">
        <f t="shared" si="4"/>
        <v>17</v>
      </c>
      <c r="X93">
        <v>30.141199999999998</v>
      </c>
      <c r="Y93">
        <v>6297</v>
      </c>
    </row>
    <row r="94" spans="2:25" x14ac:dyDescent="0.4">
      <c r="B94" s="105">
        <v>39</v>
      </c>
      <c r="C94" s="130">
        <f t="shared" si="0"/>
        <v>22</v>
      </c>
      <c r="D94" s="130">
        <v>9</v>
      </c>
      <c r="E94" s="130"/>
      <c r="F94" s="130"/>
      <c r="G94" s="130"/>
      <c r="H94" s="130"/>
      <c r="I94" s="130"/>
      <c r="J94" s="130"/>
      <c r="K94" s="130"/>
      <c r="L94" s="130"/>
      <c r="M94" s="130">
        <v>41</v>
      </c>
      <c r="N94" s="130">
        <v>7</v>
      </c>
      <c r="O94" s="130">
        <v>39</v>
      </c>
      <c r="P94" s="130">
        <v>3</v>
      </c>
      <c r="Q94" s="130">
        <v>44</v>
      </c>
      <c r="R94" s="130">
        <v>3</v>
      </c>
      <c r="S94" s="50">
        <f t="shared" si="1"/>
        <v>22</v>
      </c>
      <c r="U94" s="50">
        <f t="shared" si="2"/>
        <v>13</v>
      </c>
      <c r="V94" s="50">
        <f t="shared" si="3"/>
        <v>0</v>
      </c>
      <c r="W94" s="50">
        <f t="shared" si="4"/>
        <v>13</v>
      </c>
      <c r="X94">
        <v>26.907399999999996</v>
      </c>
      <c r="Y94">
        <v>7793</v>
      </c>
    </row>
    <row r="95" spans="2:25" x14ac:dyDescent="0.4">
      <c r="B95" s="105">
        <v>40</v>
      </c>
      <c r="C95" s="130">
        <f t="shared" si="0"/>
        <v>20</v>
      </c>
      <c r="D95" s="130">
        <v>9</v>
      </c>
      <c r="E95" s="130"/>
      <c r="F95" s="130"/>
      <c r="G95" s="130"/>
      <c r="H95" s="130"/>
      <c r="I95" s="130"/>
      <c r="J95" s="130"/>
      <c r="K95" s="130"/>
      <c r="L95" s="130"/>
      <c r="M95" s="130">
        <v>42</v>
      </c>
      <c r="N95" s="130">
        <v>7</v>
      </c>
      <c r="O95" s="130">
        <v>40</v>
      </c>
      <c r="P95" s="130">
        <v>3</v>
      </c>
      <c r="Q95" s="130">
        <v>45</v>
      </c>
      <c r="R95" s="130">
        <v>1</v>
      </c>
      <c r="S95" s="50">
        <f t="shared" si="1"/>
        <v>20</v>
      </c>
      <c r="U95" s="50">
        <f t="shared" si="2"/>
        <v>11</v>
      </c>
      <c r="V95" s="50">
        <f t="shared" si="3"/>
        <v>0</v>
      </c>
      <c r="W95" s="50">
        <f t="shared" si="4"/>
        <v>11</v>
      </c>
      <c r="X95">
        <v>33.410199999999996</v>
      </c>
      <c r="Y95">
        <v>6600</v>
      </c>
    </row>
    <row r="96" spans="2:25" x14ac:dyDescent="0.4">
      <c r="B96" s="105">
        <v>41</v>
      </c>
      <c r="C96" s="130">
        <f t="shared" si="0"/>
        <v>24</v>
      </c>
      <c r="D96" s="130">
        <v>9</v>
      </c>
      <c r="E96" s="130"/>
      <c r="F96" s="130"/>
      <c r="G96" s="130"/>
      <c r="H96" s="130"/>
      <c r="I96" s="130"/>
      <c r="J96" s="130"/>
      <c r="K96" s="130"/>
      <c r="L96" s="130"/>
      <c r="M96" s="130">
        <v>43</v>
      </c>
      <c r="N96" s="130">
        <v>7</v>
      </c>
      <c r="O96" s="130">
        <v>41</v>
      </c>
      <c r="P96" s="130">
        <v>3</v>
      </c>
      <c r="Q96" s="130">
        <v>46</v>
      </c>
      <c r="R96" s="130">
        <v>5</v>
      </c>
      <c r="S96" s="50">
        <f t="shared" si="1"/>
        <v>24</v>
      </c>
      <c r="U96" s="50">
        <f t="shared" si="2"/>
        <v>15</v>
      </c>
      <c r="V96" s="50">
        <f t="shared" si="3"/>
        <v>0</v>
      </c>
      <c r="W96" s="50">
        <f t="shared" si="4"/>
        <v>15</v>
      </c>
      <c r="X96">
        <v>28.1158</v>
      </c>
      <c r="Y96">
        <v>7147.5</v>
      </c>
    </row>
    <row r="97" spans="2:25" x14ac:dyDescent="0.4">
      <c r="B97" s="105">
        <v>42</v>
      </c>
      <c r="C97" s="130">
        <f t="shared" si="0"/>
        <v>23</v>
      </c>
      <c r="D97" s="130">
        <v>9</v>
      </c>
      <c r="E97" s="130"/>
      <c r="F97" s="130"/>
      <c r="G97" s="130"/>
      <c r="H97" s="130"/>
      <c r="I97" s="130"/>
      <c r="J97" s="130"/>
      <c r="K97" s="130"/>
      <c r="L97" s="130"/>
      <c r="M97" s="130">
        <v>44</v>
      </c>
      <c r="N97" s="130">
        <v>8</v>
      </c>
      <c r="O97" s="130">
        <v>42</v>
      </c>
      <c r="P97" s="130">
        <v>3</v>
      </c>
      <c r="Q97" s="130">
        <v>48</v>
      </c>
      <c r="R97" s="130">
        <v>3</v>
      </c>
      <c r="S97" s="50">
        <f t="shared" si="1"/>
        <v>23</v>
      </c>
      <c r="U97" s="50">
        <f t="shared" si="2"/>
        <v>14</v>
      </c>
      <c r="V97" s="50">
        <f t="shared" si="3"/>
        <v>0</v>
      </c>
      <c r="W97" s="50">
        <f t="shared" si="4"/>
        <v>14</v>
      </c>
      <c r="X97">
        <v>30.518100000000011</v>
      </c>
      <c r="Y97">
        <v>6810</v>
      </c>
    </row>
    <row r="98" spans="2:25" x14ac:dyDescent="0.4">
      <c r="B98" s="105">
        <v>43</v>
      </c>
      <c r="C98" s="130">
        <f t="shared" si="0"/>
        <v>24</v>
      </c>
      <c r="D98" s="130">
        <v>9</v>
      </c>
      <c r="E98" s="130"/>
      <c r="F98" s="130"/>
      <c r="G98" s="130"/>
      <c r="H98" s="130"/>
      <c r="I98" s="130"/>
      <c r="J98" s="130"/>
      <c r="K98" s="130"/>
      <c r="L98" s="130"/>
      <c r="M98" s="130">
        <v>45</v>
      </c>
      <c r="N98" s="130">
        <v>7</v>
      </c>
      <c r="O98" s="130">
        <v>43</v>
      </c>
      <c r="P98" s="130">
        <v>3</v>
      </c>
      <c r="Q98" s="130">
        <v>49</v>
      </c>
      <c r="R98" s="130">
        <v>5</v>
      </c>
      <c r="S98" s="50">
        <f t="shared" si="1"/>
        <v>24</v>
      </c>
      <c r="U98" s="50">
        <f t="shared" si="2"/>
        <v>15</v>
      </c>
      <c r="V98" s="50">
        <f t="shared" si="3"/>
        <v>0</v>
      </c>
      <c r="W98" s="50">
        <f t="shared" si="4"/>
        <v>15</v>
      </c>
      <c r="X98">
        <v>24.848899999999997</v>
      </c>
      <c r="Y98">
        <v>7449</v>
      </c>
    </row>
    <row r="99" spans="2:25" x14ac:dyDescent="0.4">
      <c r="B99" s="105">
        <v>44</v>
      </c>
      <c r="C99" s="130">
        <f t="shared" si="0"/>
        <v>20</v>
      </c>
      <c r="D99" s="130">
        <v>9</v>
      </c>
      <c r="E99" s="130"/>
      <c r="F99" s="130"/>
      <c r="G99" s="130"/>
      <c r="H99" s="130"/>
      <c r="I99" s="130"/>
      <c r="J99" s="130"/>
      <c r="K99" s="130"/>
      <c r="L99" s="130"/>
      <c r="M99" s="130">
        <v>46</v>
      </c>
      <c r="N99" s="130">
        <v>7</v>
      </c>
      <c r="O99" s="130">
        <v>44</v>
      </c>
      <c r="P99" s="130">
        <v>3</v>
      </c>
      <c r="Q99" s="130">
        <v>50</v>
      </c>
      <c r="R99" s="130">
        <v>1</v>
      </c>
      <c r="S99" s="50">
        <f t="shared" si="1"/>
        <v>20</v>
      </c>
      <c r="U99" s="50">
        <f t="shared" si="2"/>
        <v>11</v>
      </c>
      <c r="V99" s="50">
        <f t="shared" si="3"/>
        <v>0</v>
      </c>
      <c r="W99" s="50">
        <f t="shared" si="4"/>
        <v>11</v>
      </c>
      <c r="X99">
        <v>27.307900000000007</v>
      </c>
      <c r="Y99">
        <v>7656</v>
      </c>
    </row>
    <row r="100" spans="2:25" x14ac:dyDescent="0.4">
      <c r="B100" s="105">
        <v>45</v>
      </c>
      <c r="C100" s="130">
        <f t="shared" si="0"/>
        <v>20</v>
      </c>
      <c r="D100" s="130">
        <v>9</v>
      </c>
      <c r="E100" s="130"/>
      <c r="F100" s="130"/>
      <c r="G100" s="130"/>
      <c r="H100" s="130"/>
      <c r="I100" s="130"/>
      <c r="J100" s="130"/>
      <c r="K100" s="130"/>
      <c r="L100" s="130"/>
      <c r="M100" s="130">
        <v>47</v>
      </c>
      <c r="N100" s="130">
        <v>8</v>
      </c>
      <c r="O100" s="130">
        <v>45</v>
      </c>
      <c r="P100" s="130">
        <v>3</v>
      </c>
      <c r="Q100" s="130"/>
      <c r="R100" s="130"/>
      <c r="S100" s="50">
        <f t="shared" si="1"/>
        <v>20</v>
      </c>
      <c r="U100" s="50">
        <f t="shared" si="2"/>
        <v>11</v>
      </c>
      <c r="V100" s="50">
        <f t="shared" si="3"/>
        <v>0</v>
      </c>
      <c r="W100" s="50">
        <f t="shared" si="4"/>
        <v>11</v>
      </c>
      <c r="X100">
        <v>29.240400000000015</v>
      </c>
      <c r="Y100">
        <v>6220</v>
      </c>
    </row>
    <row r="101" spans="2:25" x14ac:dyDescent="0.4">
      <c r="B101" s="105">
        <v>46</v>
      </c>
      <c r="C101" s="130">
        <f t="shared" si="0"/>
        <v>21</v>
      </c>
      <c r="D101" s="130">
        <v>9</v>
      </c>
      <c r="E101" s="130"/>
      <c r="F101" s="130"/>
      <c r="G101" s="130"/>
      <c r="H101" s="130"/>
      <c r="I101" s="130"/>
      <c r="J101" s="130"/>
      <c r="K101" s="130"/>
      <c r="L101" s="130"/>
      <c r="M101" s="130">
        <v>48</v>
      </c>
      <c r="N101" s="130">
        <v>9</v>
      </c>
      <c r="O101" s="130">
        <v>46</v>
      </c>
      <c r="P101" s="130">
        <v>3</v>
      </c>
      <c r="Q101" s="130"/>
      <c r="R101" s="130"/>
      <c r="S101" s="50">
        <f t="shared" si="1"/>
        <v>21</v>
      </c>
      <c r="U101" s="50">
        <f t="shared" si="2"/>
        <v>12</v>
      </c>
      <c r="V101" s="50">
        <f t="shared" si="3"/>
        <v>0</v>
      </c>
      <c r="W101" s="50">
        <f t="shared" si="4"/>
        <v>12</v>
      </c>
      <c r="X101">
        <v>27.423999999999999</v>
      </c>
      <c r="Y101">
        <v>7709.5</v>
      </c>
    </row>
    <row r="102" spans="2:25" x14ac:dyDescent="0.4">
      <c r="B102" s="105">
        <v>47</v>
      </c>
      <c r="C102" s="130">
        <f t="shared" si="0"/>
        <v>20</v>
      </c>
      <c r="D102" s="130">
        <v>9</v>
      </c>
      <c r="E102" s="130"/>
      <c r="F102" s="130"/>
      <c r="G102" s="130"/>
      <c r="H102" s="130"/>
      <c r="I102" s="130"/>
      <c r="J102" s="130"/>
      <c r="K102" s="130"/>
      <c r="L102" s="130"/>
      <c r="M102" s="130">
        <v>49</v>
      </c>
      <c r="N102" s="130">
        <v>8</v>
      </c>
      <c r="O102" s="130">
        <v>47</v>
      </c>
      <c r="P102" s="130">
        <v>3</v>
      </c>
      <c r="Q102" s="130"/>
      <c r="R102" s="130"/>
      <c r="S102" s="50">
        <f t="shared" si="1"/>
        <v>20</v>
      </c>
      <c r="U102" s="50">
        <f t="shared" si="2"/>
        <v>11</v>
      </c>
      <c r="V102" s="50">
        <f t="shared" si="3"/>
        <v>0</v>
      </c>
      <c r="W102" s="50">
        <f t="shared" si="4"/>
        <v>11</v>
      </c>
      <c r="X102">
        <v>27.645500000000002</v>
      </c>
      <c r="Y102">
        <v>7185</v>
      </c>
    </row>
    <row r="103" spans="2:25" x14ac:dyDescent="0.4">
      <c r="B103" s="105">
        <v>48</v>
      </c>
      <c r="C103" s="130">
        <f t="shared" si="0"/>
        <v>20</v>
      </c>
      <c r="D103" s="130">
        <v>9</v>
      </c>
      <c r="E103" s="130"/>
      <c r="F103" s="130"/>
      <c r="G103" s="130"/>
      <c r="H103" s="130"/>
      <c r="I103" s="130"/>
      <c r="J103" s="130"/>
      <c r="K103" s="130"/>
      <c r="L103" s="130"/>
      <c r="M103" s="130">
        <v>50</v>
      </c>
      <c r="N103" s="130">
        <v>8</v>
      </c>
      <c r="O103" s="130">
        <v>48</v>
      </c>
      <c r="P103" s="130">
        <v>3</v>
      </c>
      <c r="Q103" s="130"/>
      <c r="R103" s="130"/>
      <c r="S103" s="50">
        <f t="shared" si="1"/>
        <v>20</v>
      </c>
      <c r="U103" s="50">
        <f t="shared" si="2"/>
        <v>11</v>
      </c>
      <c r="V103" s="50">
        <f t="shared" si="3"/>
        <v>0</v>
      </c>
      <c r="W103" s="50">
        <f t="shared" si="4"/>
        <v>11</v>
      </c>
      <c r="X103">
        <v>30.007100000000008</v>
      </c>
      <c r="Y103">
        <v>5907.5</v>
      </c>
    </row>
    <row r="104" spans="2:25" x14ac:dyDescent="0.4">
      <c r="B104" s="105">
        <v>49</v>
      </c>
      <c r="C104" s="130">
        <f t="shared" si="0"/>
        <v>12</v>
      </c>
      <c r="D104" s="130">
        <v>9</v>
      </c>
      <c r="E104" s="130"/>
      <c r="F104" s="130"/>
      <c r="G104" s="130"/>
      <c r="H104" s="130"/>
      <c r="I104" s="130"/>
      <c r="J104" s="130"/>
      <c r="K104" s="130"/>
      <c r="L104" s="130"/>
      <c r="M104" s="130"/>
      <c r="N104" s="130"/>
      <c r="O104" s="130">
        <v>49</v>
      </c>
      <c r="P104" s="130">
        <v>3</v>
      </c>
      <c r="Q104" s="130"/>
      <c r="R104" s="130"/>
      <c r="S104" s="50">
        <f t="shared" si="1"/>
        <v>12</v>
      </c>
      <c r="U104" s="50">
        <f t="shared" si="2"/>
        <v>3</v>
      </c>
      <c r="V104" s="50">
        <f t="shared" si="3"/>
        <v>0</v>
      </c>
      <c r="W104" s="50">
        <f t="shared" si="4"/>
        <v>3</v>
      </c>
      <c r="X104">
        <v>27.557299999999994</v>
      </c>
      <c r="Y104">
        <v>8482.5</v>
      </c>
    </row>
    <row r="105" spans="2:25" x14ac:dyDescent="0.4">
      <c r="B105" s="105">
        <v>50</v>
      </c>
      <c r="C105" s="130">
        <f t="shared" si="0"/>
        <v>11</v>
      </c>
      <c r="D105" s="130">
        <v>9</v>
      </c>
      <c r="E105" s="130"/>
      <c r="F105" s="130"/>
      <c r="G105" s="130"/>
      <c r="H105" s="130"/>
      <c r="I105" s="130"/>
      <c r="J105" s="130"/>
      <c r="K105" s="130"/>
      <c r="L105" s="130"/>
      <c r="M105" s="130"/>
      <c r="N105" s="130"/>
      <c r="O105" s="130">
        <v>50</v>
      </c>
      <c r="P105" s="130">
        <v>2</v>
      </c>
      <c r="Q105" s="130"/>
      <c r="R105" s="130"/>
      <c r="S105" s="50">
        <f t="shared" si="1"/>
        <v>11</v>
      </c>
      <c r="U105" s="50">
        <f t="shared" si="2"/>
        <v>2</v>
      </c>
      <c r="V105" s="50">
        <f t="shared" si="3"/>
        <v>0</v>
      </c>
      <c r="W105" s="50">
        <f t="shared" si="4"/>
        <v>2</v>
      </c>
      <c r="X105">
        <v>27.846600000000009</v>
      </c>
      <c r="Y105">
        <v>7700</v>
      </c>
    </row>
    <row r="106" spans="2:25" x14ac:dyDescent="0.4">
      <c r="C106" s="50">
        <f>SUBTOTAL(9,C56:C105)</f>
        <v>1122</v>
      </c>
      <c r="U106" s="50">
        <f>SUBTOTAL(9,U56:U105)</f>
        <v>581</v>
      </c>
      <c r="V106" s="50">
        <f t="shared" ref="V106:W106" si="5">SUBTOTAL(9,V56:V105)</f>
        <v>112</v>
      </c>
      <c r="W106" s="50">
        <f t="shared" si="5"/>
        <v>693</v>
      </c>
    </row>
    <row r="110" spans="2:25" ht="19.3" customHeight="1" x14ac:dyDescent="0.4">
      <c r="B110" s="50" t="s">
        <v>7305</v>
      </c>
    </row>
    <row r="111" spans="2:25" ht="29.6" customHeight="1" x14ac:dyDescent="0.4">
      <c r="B111" s="131" t="s">
        <v>7306</v>
      </c>
      <c r="C111" s="131" t="s">
        <v>7307</v>
      </c>
      <c r="D111" s="45" t="s">
        <v>7308</v>
      </c>
      <c r="E111" s="131" t="s">
        <v>7309</v>
      </c>
      <c r="F111" s="131" t="s">
        <v>7309</v>
      </c>
    </row>
    <row r="112" spans="2:25" x14ac:dyDescent="0.4">
      <c r="B112" s="45">
        <f>50*59</f>
        <v>2950</v>
      </c>
      <c r="C112" s="45">
        <v>1950</v>
      </c>
      <c r="D112" s="45">
        <f>C112*100/B112</f>
        <v>66.101694915254242</v>
      </c>
      <c r="E112" s="45">
        <v>549</v>
      </c>
      <c r="F112" s="45">
        <v>573</v>
      </c>
    </row>
  </sheetData>
  <autoFilter ref="B1:BW51" xr:uid="{B7C5E34D-1DA9-4CB1-A84F-48377EF644E8}"/>
  <mergeCells count="1">
    <mergeCell ref="B54:R54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8D302C-5B6A-499E-80DE-46589B2DBF0C}">
  <dimension ref="A1:AM1123"/>
  <sheetViews>
    <sheetView topLeftCell="G45" zoomScale="57" zoomScaleNormal="57" workbookViewId="0">
      <selection activeCell="T65" sqref="T65"/>
    </sheetView>
  </sheetViews>
  <sheetFormatPr defaultRowHeight="14.6" x14ac:dyDescent="0.4"/>
  <cols>
    <col min="3" max="3" width="20.3046875" customWidth="1"/>
    <col min="9" max="9" width="9.23046875" style="11"/>
    <col min="13" max="13" width="9.23046875" style="6"/>
    <col min="24" max="24" width="9.23046875" customWidth="1"/>
    <col min="26" max="26" width="10.61328125" customWidth="1"/>
  </cols>
  <sheetData>
    <row r="1" spans="1:39" x14ac:dyDescent="0.4">
      <c r="A1" t="s">
        <v>5205</v>
      </c>
      <c r="B1" t="s">
        <v>5206</v>
      </c>
      <c r="C1" t="s">
        <v>5207</v>
      </c>
      <c r="D1" t="s">
        <v>5208</v>
      </c>
      <c r="E1" t="s">
        <v>5209</v>
      </c>
      <c r="F1" t="s">
        <v>5210</v>
      </c>
      <c r="I1" s="11" t="s">
        <v>4749</v>
      </c>
      <c r="J1" t="s">
        <v>5211</v>
      </c>
      <c r="L1" t="s">
        <v>5212</v>
      </c>
    </row>
    <row r="2" spans="1:39" ht="18" x14ac:dyDescent="0.55000000000000004">
      <c r="A2">
        <v>1</v>
      </c>
      <c r="B2" t="s">
        <v>56</v>
      </c>
      <c r="C2" t="s">
        <v>5213</v>
      </c>
      <c r="D2" t="s">
        <v>5214</v>
      </c>
      <c r="E2" t="s">
        <v>5215</v>
      </c>
      <c r="F2" t="s">
        <v>5216</v>
      </c>
      <c r="I2" s="11">
        <v>16</v>
      </c>
      <c r="J2" t="str">
        <f t="shared" ref="J2:J65" si="0">LEFT(B2,3)</f>
        <v>CLD</v>
      </c>
      <c r="K2" t="str">
        <f t="shared" ref="K2:K65" si="1">CONCATENATE(J2,I2)</f>
        <v>CLD16</v>
      </c>
      <c r="L2">
        <f t="shared" ref="L2:L65" si="2">COUNTIF($K$2:$K$1123, "gpn" &amp; I2&amp;""  )</f>
        <v>3</v>
      </c>
      <c r="M2" s="99" t="s">
        <v>1643</v>
      </c>
      <c r="N2" s="100">
        <f>COUNTIF(B2:B1123, "*00*")</f>
        <v>461</v>
      </c>
      <c r="O2" s="101"/>
      <c r="P2" s="101" t="s">
        <v>5217</v>
      </c>
      <c r="Q2">
        <f>SUM(Z91:AD91)</f>
        <v>1122</v>
      </c>
      <c r="R2" s="101"/>
      <c r="S2" s="101"/>
      <c r="T2" s="101"/>
      <c r="W2" s="9" t="s">
        <v>1668</v>
      </c>
      <c r="X2" s="102">
        <f>COUNTIF(J2:J1123, W2)</f>
        <v>450</v>
      </c>
      <c r="Y2">
        <f>50*3*3</f>
        <v>450</v>
      </c>
    </row>
    <row r="3" spans="1:39" ht="18" x14ac:dyDescent="0.55000000000000004">
      <c r="A3">
        <v>2</v>
      </c>
      <c r="B3" t="s">
        <v>56</v>
      </c>
      <c r="C3" t="s">
        <v>5213</v>
      </c>
      <c r="D3" t="s">
        <v>5218</v>
      </c>
      <c r="E3" t="s">
        <v>5219</v>
      </c>
      <c r="F3" t="s">
        <v>5216</v>
      </c>
      <c r="I3" s="11">
        <v>21</v>
      </c>
      <c r="J3" t="str">
        <f t="shared" si="0"/>
        <v>CLD</v>
      </c>
      <c r="K3" t="str">
        <f t="shared" si="1"/>
        <v>CLD21</v>
      </c>
      <c r="L3">
        <f t="shared" si="2"/>
        <v>3</v>
      </c>
      <c r="M3" s="99" t="s">
        <v>1644</v>
      </c>
      <c r="N3" s="100">
        <f>COUNTIF(B3:B1123, "*05*")</f>
        <v>308</v>
      </c>
      <c r="O3" s="101"/>
      <c r="P3" s="101"/>
      <c r="Q3" s="101"/>
      <c r="R3" s="101"/>
      <c r="S3" s="101"/>
      <c r="T3" s="101"/>
      <c r="W3" s="9" t="s">
        <v>1670</v>
      </c>
      <c r="X3" s="102">
        <f>COUNTIF(J2:J1123, W3)</f>
        <v>14</v>
      </c>
    </row>
    <row r="4" spans="1:39" ht="18" x14ac:dyDescent="0.55000000000000004">
      <c r="A4">
        <v>3</v>
      </c>
      <c r="B4" t="s">
        <v>56</v>
      </c>
      <c r="C4" t="s">
        <v>5213</v>
      </c>
      <c r="D4" t="s">
        <v>5220</v>
      </c>
      <c r="E4" t="s">
        <v>5221</v>
      </c>
      <c r="F4" t="s">
        <v>5216</v>
      </c>
      <c r="I4" s="11">
        <v>24</v>
      </c>
      <c r="J4" t="str">
        <f t="shared" si="0"/>
        <v>CLD</v>
      </c>
      <c r="K4" t="str">
        <f t="shared" si="1"/>
        <v>CLD24</v>
      </c>
      <c r="L4">
        <f t="shared" si="2"/>
        <v>3</v>
      </c>
      <c r="M4" s="99" t="s">
        <v>4721</v>
      </c>
      <c r="N4" s="100">
        <f>COUNTIF(B4:B1123, "*09*")</f>
        <v>353</v>
      </c>
      <c r="O4" s="101"/>
      <c r="P4" s="101"/>
      <c r="Q4" s="101"/>
      <c r="R4" s="101"/>
      <c r="S4" s="101"/>
      <c r="T4" s="101"/>
      <c r="W4" s="9" t="s">
        <v>1667</v>
      </c>
      <c r="X4" s="102">
        <f>COUNTIF(J2:J1123, W4)</f>
        <v>44</v>
      </c>
    </row>
    <row r="5" spans="1:39" x14ac:dyDescent="0.4">
      <c r="A5">
        <v>4</v>
      </c>
      <c r="B5" t="s">
        <v>56</v>
      </c>
      <c r="C5" t="s">
        <v>5213</v>
      </c>
      <c r="D5" t="s">
        <v>5222</v>
      </c>
      <c r="E5" t="s">
        <v>5223</v>
      </c>
      <c r="F5" t="s">
        <v>5224</v>
      </c>
      <c r="I5" s="11">
        <v>34</v>
      </c>
      <c r="J5" t="str">
        <f t="shared" si="0"/>
        <v>CLD</v>
      </c>
      <c r="K5" t="str">
        <f t="shared" si="1"/>
        <v>CLD34</v>
      </c>
      <c r="L5">
        <f t="shared" si="2"/>
        <v>3</v>
      </c>
      <c r="N5" s="101"/>
      <c r="O5" s="101"/>
      <c r="P5" s="101"/>
      <c r="Q5" s="101"/>
      <c r="R5" s="101"/>
      <c r="S5" s="101"/>
      <c r="T5" s="101"/>
      <c r="W5" s="9" t="s">
        <v>1671</v>
      </c>
      <c r="X5" s="102">
        <f>COUNTIF(J2:J1123, W5)</f>
        <v>13</v>
      </c>
    </row>
    <row r="6" spans="1:39" x14ac:dyDescent="0.4">
      <c r="A6">
        <v>5</v>
      </c>
      <c r="B6" t="s">
        <v>56</v>
      </c>
      <c r="C6" t="s">
        <v>5213</v>
      </c>
      <c r="D6" t="s">
        <v>5225</v>
      </c>
      <c r="E6" t="s">
        <v>5226</v>
      </c>
      <c r="F6" t="s">
        <v>5224</v>
      </c>
      <c r="I6" s="11">
        <v>37</v>
      </c>
      <c r="J6" t="str">
        <f t="shared" si="0"/>
        <v>CLD</v>
      </c>
      <c r="K6" t="str">
        <f t="shared" si="1"/>
        <v>CLD37</v>
      </c>
      <c r="L6">
        <f t="shared" si="2"/>
        <v>3</v>
      </c>
      <c r="T6" s="101"/>
      <c r="W6" s="9" t="s">
        <v>1672</v>
      </c>
      <c r="X6" s="102">
        <f>COUNTIF(J2:J1123, W6)</f>
        <v>41</v>
      </c>
    </row>
    <row r="7" spans="1:39" x14ac:dyDescent="0.4">
      <c r="A7">
        <v>6</v>
      </c>
      <c r="B7" t="s">
        <v>56</v>
      </c>
      <c r="C7" t="s">
        <v>5213</v>
      </c>
      <c r="D7" t="s">
        <v>5227</v>
      </c>
      <c r="E7" t="s">
        <v>5228</v>
      </c>
      <c r="F7" t="s">
        <v>5216</v>
      </c>
      <c r="I7" s="11">
        <v>44</v>
      </c>
      <c r="J7" t="str">
        <f t="shared" si="0"/>
        <v>CLD</v>
      </c>
      <c r="K7" t="str">
        <f t="shared" si="1"/>
        <v>CLD44</v>
      </c>
      <c r="L7">
        <f t="shared" si="2"/>
        <v>3</v>
      </c>
      <c r="T7">
        <f>S70+R70+Q70+S75+R75+Q75+S76+R76+Q76+S77+R77+Q77</f>
        <v>1010</v>
      </c>
      <c r="W7" s="9" t="s">
        <v>1669</v>
      </c>
      <c r="X7" s="102">
        <f>COUNTIF(J2:J1123, W7)</f>
        <v>286</v>
      </c>
    </row>
    <row r="8" spans="1:39" x14ac:dyDescent="0.4">
      <c r="A8">
        <v>7</v>
      </c>
      <c r="B8" t="s">
        <v>56</v>
      </c>
      <c r="C8" t="s">
        <v>5213</v>
      </c>
      <c r="D8" t="s">
        <v>5229</v>
      </c>
      <c r="E8" t="s">
        <v>5230</v>
      </c>
      <c r="F8" t="s">
        <v>5216</v>
      </c>
      <c r="I8" s="11">
        <v>49</v>
      </c>
      <c r="J8" t="str">
        <f t="shared" si="0"/>
        <v>CLD</v>
      </c>
      <c r="K8" t="str">
        <f t="shared" si="1"/>
        <v>CLD49</v>
      </c>
      <c r="L8">
        <f t="shared" si="2"/>
        <v>3</v>
      </c>
      <c r="W8" s="9" t="s">
        <v>1674</v>
      </c>
      <c r="X8" s="102">
        <f>COUNTIF(J2:J1123, W8)</f>
        <v>147</v>
      </c>
    </row>
    <row r="9" spans="1:39" ht="39" x14ac:dyDescent="0.4">
      <c r="A9">
        <v>8</v>
      </c>
      <c r="B9" t="s">
        <v>57</v>
      </c>
      <c r="C9" t="s">
        <v>5231</v>
      </c>
      <c r="D9" t="s">
        <v>5232</v>
      </c>
      <c r="E9" t="s">
        <v>5233</v>
      </c>
      <c r="F9" t="s">
        <v>5216</v>
      </c>
      <c r="I9" s="11">
        <v>16</v>
      </c>
      <c r="J9" t="str">
        <f t="shared" si="0"/>
        <v>CLD</v>
      </c>
      <c r="K9" t="str">
        <f t="shared" si="1"/>
        <v>CLD16</v>
      </c>
      <c r="L9">
        <f t="shared" si="2"/>
        <v>3</v>
      </c>
      <c r="W9" s="9" t="s">
        <v>1673</v>
      </c>
      <c r="X9" s="102">
        <f>COUNTIF(J2:J1123, W9)</f>
        <v>127</v>
      </c>
      <c r="Z9" s="9" t="s">
        <v>5234</v>
      </c>
      <c r="AA9" s="46" t="s">
        <v>5235</v>
      </c>
      <c r="AB9" s="47" t="s">
        <v>5236</v>
      </c>
      <c r="AC9" s="47" t="s">
        <v>5237</v>
      </c>
      <c r="AD9" s="23" t="s">
        <v>5238</v>
      </c>
      <c r="AE9" s="47" t="s">
        <v>5239</v>
      </c>
    </row>
    <row r="10" spans="1:39" ht="33.450000000000003" customHeight="1" x14ac:dyDescent="0.55000000000000004">
      <c r="A10">
        <v>9</v>
      </c>
      <c r="B10" t="s">
        <v>57</v>
      </c>
      <c r="C10" t="s">
        <v>5231</v>
      </c>
      <c r="D10" t="s">
        <v>5240</v>
      </c>
      <c r="E10" t="s">
        <v>5241</v>
      </c>
      <c r="F10" t="s">
        <v>5216</v>
      </c>
      <c r="I10" s="11">
        <v>24</v>
      </c>
      <c r="J10" t="str">
        <f t="shared" si="0"/>
        <v>CLD</v>
      </c>
      <c r="K10" t="str">
        <f t="shared" si="1"/>
        <v>CLD24</v>
      </c>
      <c r="L10">
        <f t="shared" si="2"/>
        <v>3</v>
      </c>
      <c r="Z10">
        <v>1</v>
      </c>
      <c r="AA10" s="103" t="s">
        <v>5242</v>
      </c>
      <c r="AB10" s="23" t="s">
        <v>1672</v>
      </c>
      <c r="AC10" s="104">
        <v>41</v>
      </c>
      <c r="AD10" s="23">
        <v>150</v>
      </c>
      <c r="AE10" s="23">
        <f t="shared" ref="AE10:AE17" si="3">ROUNDUP(AC10*100/AD10,1)</f>
        <v>27.400000000000002</v>
      </c>
    </row>
    <row r="11" spans="1:39" ht="17.149999999999999" x14ac:dyDescent="0.55000000000000004">
      <c r="A11">
        <v>10</v>
      </c>
      <c r="B11" t="s">
        <v>57</v>
      </c>
      <c r="C11" t="s">
        <v>5231</v>
      </c>
      <c r="D11" t="s">
        <v>5243</v>
      </c>
      <c r="E11" t="s">
        <v>5244</v>
      </c>
      <c r="F11" t="s">
        <v>5224</v>
      </c>
      <c r="I11" s="11">
        <v>29</v>
      </c>
      <c r="J11" t="str">
        <f t="shared" si="0"/>
        <v>CLD</v>
      </c>
      <c r="K11" t="str">
        <f t="shared" si="1"/>
        <v>CLD29</v>
      </c>
      <c r="L11">
        <f t="shared" si="2"/>
        <v>3</v>
      </c>
      <c r="Z11">
        <v>2</v>
      </c>
      <c r="AA11" s="23" t="s">
        <v>5245</v>
      </c>
      <c r="AB11" s="23" t="s">
        <v>1667</v>
      </c>
      <c r="AC11" s="104">
        <v>44</v>
      </c>
      <c r="AD11" s="23">
        <v>450</v>
      </c>
      <c r="AE11" s="23">
        <f t="shared" si="3"/>
        <v>9.7999999999999989</v>
      </c>
      <c r="AH11" s="187" t="s">
        <v>5235</v>
      </c>
      <c r="AI11" s="188" t="s">
        <v>5236</v>
      </c>
      <c r="AJ11" s="173" t="s">
        <v>5246</v>
      </c>
      <c r="AK11" s="173"/>
      <c r="AL11" s="173"/>
      <c r="AM11" s="173"/>
    </row>
    <row r="12" spans="1:39" ht="30.45" customHeight="1" x14ac:dyDescent="0.55000000000000004">
      <c r="A12">
        <v>11</v>
      </c>
      <c r="B12" t="s">
        <v>57</v>
      </c>
      <c r="C12" t="s">
        <v>5231</v>
      </c>
      <c r="D12" t="s">
        <v>5222</v>
      </c>
      <c r="E12" t="s">
        <v>5223</v>
      </c>
      <c r="F12" t="s">
        <v>5224</v>
      </c>
      <c r="I12" s="11">
        <v>34</v>
      </c>
      <c r="J12" t="str">
        <f t="shared" si="0"/>
        <v>CLD</v>
      </c>
      <c r="K12" t="str">
        <f t="shared" si="1"/>
        <v>CLD34</v>
      </c>
      <c r="L12">
        <f t="shared" si="2"/>
        <v>3</v>
      </c>
      <c r="Z12">
        <v>3</v>
      </c>
      <c r="AA12" s="23" t="s">
        <v>5247</v>
      </c>
      <c r="AB12" s="23" t="s">
        <v>1670</v>
      </c>
      <c r="AC12" s="104">
        <v>14</v>
      </c>
      <c r="AD12" s="23">
        <v>450</v>
      </c>
      <c r="AE12" s="23">
        <f t="shared" si="3"/>
        <v>3.2</v>
      </c>
      <c r="AH12" s="187"/>
      <c r="AI12" s="189"/>
      <c r="AJ12" s="47">
        <v>0</v>
      </c>
      <c r="AK12" s="23">
        <v>0.5</v>
      </c>
      <c r="AL12" s="47">
        <v>1</v>
      </c>
      <c r="AM12" s="23" t="s">
        <v>5248</v>
      </c>
    </row>
    <row r="13" spans="1:39" ht="17.149999999999999" x14ac:dyDescent="0.55000000000000004">
      <c r="A13">
        <v>12</v>
      </c>
      <c r="B13" t="s">
        <v>57</v>
      </c>
      <c r="C13" t="s">
        <v>5231</v>
      </c>
      <c r="D13" t="s">
        <v>5249</v>
      </c>
      <c r="E13" t="s">
        <v>5226</v>
      </c>
      <c r="F13" t="s">
        <v>5224</v>
      </c>
      <c r="I13" s="11">
        <v>37</v>
      </c>
      <c r="J13" t="str">
        <f t="shared" si="0"/>
        <v>CLD</v>
      </c>
      <c r="K13" t="str">
        <f t="shared" si="1"/>
        <v>CLD37</v>
      </c>
      <c r="L13">
        <f t="shared" si="2"/>
        <v>3</v>
      </c>
      <c r="Z13">
        <v>4</v>
      </c>
      <c r="AA13" s="23" t="s">
        <v>5250</v>
      </c>
      <c r="AB13" s="23" t="s">
        <v>1671</v>
      </c>
      <c r="AC13" s="104">
        <v>13</v>
      </c>
      <c r="AD13" s="23">
        <v>450</v>
      </c>
      <c r="AE13" s="23">
        <f t="shared" si="3"/>
        <v>2.9</v>
      </c>
      <c r="AH13" s="103" t="s">
        <v>5242</v>
      </c>
      <c r="AI13" s="23" t="s">
        <v>1672</v>
      </c>
      <c r="AJ13" s="104">
        <v>150</v>
      </c>
      <c r="AK13" s="104">
        <v>150</v>
      </c>
      <c r="AL13" s="104">
        <v>150</v>
      </c>
      <c r="AM13" s="23">
        <f>SUM(AJ13:AL13)</f>
        <v>450</v>
      </c>
    </row>
    <row r="14" spans="1:39" ht="17.149999999999999" x14ac:dyDescent="0.55000000000000004">
      <c r="A14">
        <v>13</v>
      </c>
      <c r="B14" t="s">
        <v>57</v>
      </c>
      <c r="C14" t="s">
        <v>5231</v>
      </c>
      <c r="D14" t="s">
        <v>5251</v>
      </c>
      <c r="E14" t="s">
        <v>5252</v>
      </c>
      <c r="F14" t="s">
        <v>5216</v>
      </c>
      <c r="I14" s="11">
        <v>39</v>
      </c>
      <c r="J14" t="str">
        <f t="shared" si="0"/>
        <v>CLD</v>
      </c>
      <c r="K14" t="str">
        <f t="shared" si="1"/>
        <v>CLD39</v>
      </c>
      <c r="L14">
        <f t="shared" si="2"/>
        <v>3</v>
      </c>
      <c r="Z14">
        <v>5</v>
      </c>
      <c r="AA14" s="23" t="s">
        <v>5253</v>
      </c>
      <c r="AB14" s="23" t="s">
        <v>1668</v>
      </c>
      <c r="AC14" s="104">
        <v>450</v>
      </c>
      <c r="AD14" s="23">
        <v>450</v>
      </c>
      <c r="AE14" s="23">
        <f t="shared" si="3"/>
        <v>100</v>
      </c>
      <c r="AH14" s="23" t="s">
        <v>5245</v>
      </c>
      <c r="AI14" s="23" t="s">
        <v>1667</v>
      </c>
      <c r="AJ14" s="104">
        <v>150</v>
      </c>
      <c r="AK14" s="104">
        <v>150</v>
      </c>
      <c r="AL14" s="104">
        <v>150</v>
      </c>
      <c r="AM14" s="23">
        <f t="shared" ref="AM14:AM20" si="4">SUM(AJ14:AL14)</f>
        <v>450</v>
      </c>
    </row>
    <row r="15" spans="1:39" ht="17.149999999999999" x14ac:dyDescent="0.55000000000000004">
      <c r="A15">
        <v>14</v>
      </c>
      <c r="B15" t="s">
        <v>57</v>
      </c>
      <c r="C15" t="s">
        <v>5231</v>
      </c>
      <c r="D15" t="s">
        <v>5254</v>
      </c>
      <c r="E15" t="s">
        <v>5255</v>
      </c>
      <c r="F15" t="s">
        <v>5256</v>
      </c>
      <c r="I15" s="11">
        <v>40</v>
      </c>
      <c r="J15" t="str">
        <f t="shared" si="0"/>
        <v>CLD</v>
      </c>
      <c r="K15" t="str">
        <f t="shared" si="1"/>
        <v>CLD40</v>
      </c>
      <c r="L15">
        <f t="shared" si="2"/>
        <v>3</v>
      </c>
      <c r="Z15">
        <v>6</v>
      </c>
      <c r="AA15" s="23" t="s">
        <v>5257</v>
      </c>
      <c r="AB15" s="23" t="s">
        <v>1669</v>
      </c>
      <c r="AC15" s="104">
        <v>286</v>
      </c>
      <c r="AD15" s="23">
        <v>450</v>
      </c>
      <c r="AE15" s="23">
        <f t="shared" si="3"/>
        <v>63.6</v>
      </c>
      <c r="AH15" s="23" t="s">
        <v>5247</v>
      </c>
      <c r="AI15" s="23" t="s">
        <v>1670</v>
      </c>
      <c r="AJ15" s="104">
        <v>150</v>
      </c>
      <c r="AK15" s="104">
        <v>150</v>
      </c>
      <c r="AL15" s="104">
        <v>150</v>
      </c>
      <c r="AM15" s="23">
        <f t="shared" si="4"/>
        <v>450</v>
      </c>
    </row>
    <row r="16" spans="1:39" ht="17.149999999999999" x14ac:dyDescent="0.55000000000000004">
      <c r="A16">
        <v>15</v>
      </c>
      <c r="B16" t="s">
        <v>65</v>
      </c>
      <c r="C16" t="s">
        <v>5258</v>
      </c>
      <c r="D16" t="s">
        <v>5232</v>
      </c>
      <c r="E16" t="s">
        <v>5233</v>
      </c>
      <c r="F16" t="s">
        <v>5216</v>
      </c>
      <c r="I16" s="11">
        <v>16</v>
      </c>
      <c r="J16" t="str">
        <f t="shared" si="0"/>
        <v>CLD</v>
      </c>
      <c r="K16" t="str">
        <f t="shared" si="1"/>
        <v>CLD16</v>
      </c>
      <c r="L16">
        <f t="shared" si="2"/>
        <v>3</v>
      </c>
      <c r="Z16">
        <v>7</v>
      </c>
      <c r="AA16" s="23" t="s">
        <v>5259</v>
      </c>
      <c r="AB16" s="23" t="s">
        <v>1673</v>
      </c>
      <c r="AC16" s="104">
        <v>127</v>
      </c>
      <c r="AD16" s="23">
        <v>450</v>
      </c>
      <c r="AE16" s="23">
        <f t="shared" si="3"/>
        <v>28.3</v>
      </c>
      <c r="AH16" s="23" t="s">
        <v>5250</v>
      </c>
      <c r="AI16" s="23" t="s">
        <v>1671</v>
      </c>
      <c r="AJ16" s="104"/>
      <c r="AK16" s="104"/>
      <c r="AL16" s="104">
        <v>150</v>
      </c>
      <c r="AM16" s="23">
        <f t="shared" si="4"/>
        <v>150</v>
      </c>
    </row>
    <row r="17" spans="1:39" ht="17.149999999999999" x14ac:dyDescent="0.55000000000000004">
      <c r="A17">
        <v>16</v>
      </c>
      <c r="B17" t="s">
        <v>65</v>
      </c>
      <c r="C17" t="s">
        <v>5258</v>
      </c>
      <c r="D17" t="s">
        <v>5260</v>
      </c>
      <c r="E17" t="s">
        <v>5261</v>
      </c>
      <c r="F17" t="s">
        <v>5216</v>
      </c>
      <c r="I17" s="11">
        <v>24</v>
      </c>
      <c r="J17" t="str">
        <f t="shared" si="0"/>
        <v>CLD</v>
      </c>
      <c r="K17" t="str">
        <f t="shared" si="1"/>
        <v>CLD24</v>
      </c>
      <c r="L17">
        <f t="shared" si="2"/>
        <v>3</v>
      </c>
      <c r="Z17">
        <v>8</v>
      </c>
      <c r="AA17" s="23" t="s">
        <v>5262</v>
      </c>
      <c r="AB17" s="23" t="s">
        <v>1674</v>
      </c>
      <c r="AC17" s="104">
        <v>147</v>
      </c>
      <c r="AD17" s="23">
        <v>450</v>
      </c>
      <c r="AE17" s="23">
        <f t="shared" si="3"/>
        <v>32.700000000000003</v>
      </c>
      <c r="AH17" s="23" t="s">
        <v>5253</v>
      </c>
      <c r="AI17" s="23" t="s">
        <v>1668</v>
      </c>
      <c r="AJ17" s="104">
        <v>150</v>
      </c>
      <c r="AK17" s="104">
        <v>150</v>
      </c>
      <c r="AL17" s="104">
        <v>150</v>
      </c>
      <c r="AM17" s="23">
        <f t="shared" si="4"/>
        <v>450</v>
      </c>
    </row>
    <row r="18" spans="1:39" ht="17.149999999999999" x14ac:dyDescent="0.55000000000000004">
      <c r="A18">
        <v>17</v>
      </c>
      <c r="B18" t="s">
        <v>65</v>
      </c>
      <c r="C18" t="s">
        <v>5258</v>
      </c>
      <c r="D18" t="s">
        <v>5263</v>
      </c>
      <c r="E18" t="s">
        <v>5244</v>
      </c>
      <c r="F18" t="s">
        <v>5224</v>
      </c>
      <c r="I18" s="11">
        <v>29</v>
      </c>
      <c r="J18" t="str">
        <f t="shared" si="0"/>
        <v>CLD</v>
      </c>
      <c r="K18" t="str">
        <f t="shared" si="1"/>
        <v>CLD29</v>
      </c>
      <c r="L18">
        <f t="shared" si="2"/>
        <v>3</v>
      </c>
      <c r="AE18" t="s">
        <v>5264</v>
      </c>
      <c r="AH18" s="23" t="s">
        <v>5257</v>
      </c>
      <c r="AI18" s="23" t="s">
        <v>1669</v>
      </c>
      <c r="AJ18" s="104">
        <v>150</v>
      </c>
      <c r="AK18" s="104">
        <v>150</v>
      </c>
      <c r="AL18" s="104">
        <v>150</v>
      </c>
      <c r="AM18" s="23">
        <f t="shared" si="4"/>
        <v>450</v>
      </c>
    </row>
    <row r="19" spans="1:39" ht="17.149999999999999" x14ac:dyDescent="0.55000000000000004">
      <c r="A19">
        <v>18</v>
      </c>
      <c r="B19" t="s">
        <v>65</v>
      </c>
      <c r="C19" t="s">
        <v>5258</v>
      </c>
      <c r="D19" t="s">
        <v>5222</v>
      </c>
      <c r="E19" t="s">
        <v>5223</v>
      </c>
      <c r="F19" t="s">
        <v>5224</v>
      </c>
      <c r="I19" s="11">
        <v>34</v>
      </c>
      <c r="J19" t="str">
        <f t="shared" si="0"/>
        <v>CLD</v>
      </c>
      <c r="K19" t="str">
        <f t="shared" si="1"/>
        <v>CLD34</v>
      </c>
      <c r="L19">
        <f t="shared" si="2"/>
        <v>3</v>
      </c>
      <c r="AH19" s="23" t="s">
        <v>5259</v>
      </c>
      <c r="AI19" s="23" t="s">
        <v>1673</v>
      </c>
      <c r="AJ19" s="104"/>
      <c r="AK19" s="104"/>
      <c r="AL19" s="104">
        <v>150</v>
      </c>
      <c r="AM19" s="23">
        <f t="shared" si="4"/>
        <v>150</v>
      </c>
    </row>
    <row r="20" spans="1:39" ht="17.149999999999999" x14ac:dyDescent="0.55000000000000004">
      <c r="A20">
        <v>19</v>
      </c>
      <c r="B20" t="s">
        <v>65</v>
      </c>
      <c r="C20" t="s">
        <v>5258</v>
      </c>
      <c r="D20" t="s">
        <v>5265</v>
      </c>
      <c r="E20" t="s">
        <v>5266</v>
      </c>
      <c r="F20" t="s">
        <v>5216</v>
      </c>
      <c r="I20" s="11">
        <v>37</v>
      </c>
      <c r="J20" t="str">
        <f t="shared" si="0"/>
        <v>CLD</v>
      </c>
      <c r="K20" t="str">
        <f t="shared" si="1"/>
        <v>CLD37</v>
      </c>
      <c r="L20">
        <f t="shared" si="2"/>
        <v>3</v>
      </c>
      <c r="Z20">
        <f>SUM(AC10:AC18)</f>
        <v>1122</v>
      </c>
      <c r="AH20" s="23" t="s">
        <v>5262</v>
      </c>
      <c r="AI20" s="23" t="s">
        <v>1674</v>
      </c>
      <c r="AJ20" s="104"/>
      <c r="AK20" s="104"/>
      <c r="AL20" s="104">
        <v>150</v>
      </c>
      <c r="AM20" s="23">
        <f t="shared" si="4"/>
        <v>150</v>
      </c>
    </row>
    <row r="21" spans="1:39" x14ac:dyDescent="0.4">
      <c r="A21">
        <v>20</v>
      </c>
      <c r="B21" t="s">
        <v>65</v>
      </c>
      <c r="C21" t="s">
        <v>5258</v>
      </c>
      <c r="D21" t="s">
        <v>5267</v>
      </c>
      <c r="E21" t="s">
        <v>5228</v>
      </c>
      <c r="F21" t="s">
        <v>5216</v>
      </c>
      <c r="I21" s="11">
        <v>44</v>
      </c>
      <c r="J21" t="str">
        <f t="shared" si="0"/>
        <v>CLD</v>
      </c>
      <c r="K21" t="str">
        <f t="shared" si="1"/>
        <v>CLD44</v>
      </c>
      <c r="L21">
        <f t="shared" si="2"/>
        <v>3</v>
      </c>
      <c r="AH21" s="173" t="s">
        <v>5268</v>
      </c>
      <c r="AI21" s="173"/>
      <c r="AJ21" s="190"/>
      <c r="AK21" s="191"/>
      <c r="AL21" s="192"/>
      <c r="AM21" s="23">
        <f>SUM(AM13:AM20)</f>
        <v>2700</v>
      </c>
    </row>
    <row r="22" spans="1:39" x14ac:dyDescent="0.4">
      <c r="A22">
        <v>21</v>
      </c>
      <c r="B22" t="s">
        <v>65</v>
      </c>
      <c r="C22" t="s">
        <v>5258</v>
      </c>
      <c r="D22" t="s">
        <v>5269</v>
      </c>
      <c r="E22" t="s">
        <v>5270</v>
      </c>
      <c r="F22" t="s">
        <v>5224</v>
      </c>
      <c r="I22" s="11">
        <v>46</v>
      </c>
      <c r="J22" t="str">
        <f t="shared" si="0"/>
        <v>CLD</v>
      </c>
      <c r="K22" t="str">
        <f t="shared" si="1"/>
        <v>CLD46</v>
      </c>
      <c r="L22">
        <f t="shared" si="2"/>
        <v>3</v>
      </c>
    </row>
    <row r="23" spans="1:39" x14ac:dyDescent="0.4">
      <c r="A23">
        <v>22</v>
      </c>
      <c r="B23" t="s">
        <v>65</v>
      </c>
      <c r="C23" t="s">
        <v>5258</v>
      </c>
      <c r="D23" t="s">
        <v>5229</v>
      </c>
      <c r="E23" t="s">
        <v>5230</v>
      </c>
      <c r="F23" t="s">
        <v>5216</v>
      </c>
      <c r="I23" s="11">
        <v>49</v>
      </c>
      <c r="J23" t="str">
        <f t="shared" si="0"/>
        <v>CLD</v>
      </c>
      <c r="K23" t="str">
        <f t="shared" si="1"/>
        <v>CLD49</v>
      </c>
      <c r="L23">
        <f t="shared" si="2"/>
        <v>3</v>
      </c>
    </row>
    <row r="24" spans="1:39" x14ac:dyDescent="0.4">
      <c r="A24">
        <v>45</v>
      </c>
      <c r="B24" t="s">
        <v>167</v>
      </c>
      <c r="C24" t="s">
        <v>5271</v>
      </c>
      <c r="D24" t="s">
        <v>5272</v>
      </c>
      <c r="E24" t="s">
        <v>5273</v>
      </c>
      <c r="F24" t="s">
        <v>5216</v>
      </c>
      <c r="I24" s="11">
        <v>13</v>
      </c>
      <c r="J24" t="str">
        <f t="shared" si="0"/>
        <v>CLD</v>
      </c>
      <c r="K24" t="str">
        <f t="shared" si="1"/>
        <v>CLD13</v>
      </c>
      <c r="L24">
        <f t="shared" si="2"/>
        <v>3</v>
      </c>
    </row>
    <row r="25" spans="1:39" x14ac:dyDescent="0.4">
      <c r="A25">
        <v>46</v>
      </c>
      <c r="B25" t="s">
        <v>167</v>
      </c>
      <c r="C25" t="s">
        <v>5271</v>
      </c>
      <c r="D25" t="s">
        <v>5274</v>
      </c>
      <c r="E25" t="s">
        <v>5275</v>
      </c>
      <c r="F25" t="s">
        <v>5216</v>
      </c>
      <c r="I25" s="11">
        <v>15</v>
      </c>
      <c r="J25" t="str">
        <f t="shared" si="0"/>
        <v>CLD</v>
      </c>
      <c r="K25" t="str">
        <f t="shared" si="1"/>
        <v>CLD15</v>
      </c>
      <c r="L25">
        <f t="shared" si="2"/>
        <v>3</v>
      </c>
    </row>
    <row r="26" spans="1:39" x14ac:dyDescent="0.4">
      <c r="A26">
        <v>47</v>
      </c>
      <c r="B26" t="s">
        <v>167</v>
      </c>
      <c r="C26" t="s">
        <v>5271</v>
      </c>
      <c r="D26" t="s">
        <v>5276</v>
      </c>
      <c r="E26" t="s">
        <v>5277</v>
      </c>
      <c r="F26" t="s">
        <v>5216</v>
      </c>
      <c r="I26" s="11">
        <v>16</v>
      </c>
      <c r="J26" t="str">
        <f t="shared" si="0"/>
        <v>CLD</v>
      </c>
      <c r="K26" t="str">
        <f t="shared" si="1"/>
        <v>CLD16</v>
      </c>
      <c r="L26">
        <f t="shared" si="2"/>
        <v>3</v>
      </c>
      <c r="M26" s="95" t="s">
        <v>5278</v>
      </c>
      <c r="N26" s="10" t="s">
        <v>5279</v>
      </c>
      <c r="O26" s="6"/>
    </row>
    <row r="27" spans="1:39" x14ac:dyDescent="0.4">
      <c r="A27">
        <v>48</v>
      </c>
      <c r="B27" t="s">
        <v>167</v>
      </c>
      <c r="C27" t="s">
        <v>5271</v>
      </c>
      <c r="D27" t="s">
        <v>5280</v>
      </c>
      <c r="E27" t="s">
        <v>5281</v>
      </c>
      <c r="F27" t="s">
        <v>5216</v>
      </c>
      <c r="I27" s="11">
        <v>19</v>
      </c>
      <c r="J27" t="str">
        <f t="shared" si="0"/>
        <v>CLD</v>
      </c>
      <c r="K27" t="str">
        <f t="shared" si="1"/>
        <v>CLD19</v>
      </c>
      <c r="L27">
        <f t="shared" si="2"/>
        <v>3</v>
      </c>
      <c r="M27" s="95" t="s">
        <v>1645</v>
      </c>
      <c r="N27" s="10">
        <f>COUNTIF(I2:$I1123, M27)</f>
        <v>21</v>
      </c>
      <c r="O27" s="50"/>
    </row>
    <row r="28" spans="1:39" x14ac:dyDescent="0.4">
      <c r="A28">
        <v>49</v>
      </c>
      <c r="B28" t="s">
        <v>167</v>
      </c>
      <c r="C28" t="s">
        <v>5271</v>
      </c>
      <c r="D28" t="s">
        <v>5282</v>
      </c>
      <c r="E28" t="s">
        <v>5241</v>
      </c>
      <c r="F28" t="s">
        <v>5216</v>
      </c>
      <c r="I28" s="11">
        <v>24</v>
      </c>
      <c r="J28" t="str">
        <f t="shared" si="0"/>
        <v>CLD</v>
      </c>
      <c r="K28" t="str">
        <f t="shared" si="1"/>
        <v>CLD24</v>
      </c>
      <c r="L28">
        <f t="shared" si="2"/>
        <v>3</v>
      </c>
      <c r="M28" s="95" t="s">
        <v>5283</v>
      </c>
      <c r="N28" s="10">
        <f>COUNTIF(I3:$I1123, M28)</f>
        <v>22</v>
      </c>
      <c r="O28" s="6"/>
    </row>
    <row r="29" spans="1:39" x14ac:dyDescent="0.4">
      <c r="A29">
        <v>50</v>
      </c>
      <c r="B29" t="s">
        <v>167</v>
      </c>
      <c r="C29" t="s">
        <v>5271</v>
      </c>
      <c r="D29" t="s">
        <v>5284</v>
      </c>
      <c r="E29" t="s">
        <v>5285</v>
      </c>
      <c r="F29" t="s">
        <v>5216</v>
      </c>
      <c r="I29" s="11">
        <v>36</v>
      </c>
      <c r="J29" t="str">
        <f t="shared" si="0"/>
        <v>CLD</v>
      </c>
      <c r="K29" t="str">
        <f t="shared" si="1"/>
        <v>CLD36</v>
      </c>
      <c r="L29">
        <f t="shared" si="2"/>
        <v>3</v>
      </c>
      <c r="M29" s="95" t="s">
        <v>5286</v>
      </c>
      <c r="N29" s="10">
        <f>COUNTIF(I4:I1123, M29)</f>
        <v>15</v>
      </c>
      <c r="O29" s="6"/>
    </row>
    <row r="30" spans="1:39" x14ac:dyDescent="0.4">
      <c r="A30">
        <v>51</v>
      </c>
      <c r="B30" t="s">
        <v>167</v>
      </c>
      <c r="C30" t="s">
        <v>5271</v>
      </c>
      <c r="D30" t="s">
        <v>5287</v>
      </c>
      <c r="E30" t="s">
        <v>5288</v>
      </c>
      <c r="F30" t="s">
        <v>5224</v>
      </c>
      <c r="I30" s="11">
        <v>39</v>
      </c>
      <c r="J30" t="str">
        <f t="shared" si="0"/>
        <v>CLD</v>
      </c>
      <c r="K30" t="str">
        <f t="shared" si="1"/>
        <v>CLD39</v>
      </c>
      <c r="L30">
        <f t="shared" si="2"/>
        <v>3</v>
      </c>
      <c r="M30" s="95" t="s">
        <v>5289</v>
      </c>
      <c r="N30" s="10">
        <f>COUNTIF(I5:I1123, M30)</f>
        <v>22</v>
      </c>
      <c r="O30" s="6"/>
      <c r="R30" s="6"/>
      <c r="S30" s="185" t="s">
        <v>5290</v>
      </c>
      <c r="T30" s="186"/>
      <c r="U30" s="23" t="s">
        <v>5291</v>
      </c>
    </row>
    <row r="31" spans="1:39" x14ac:dyDescent="0.4">
      <c r="A31">
        <v>52</v>
      </c>
      <c r="B31" t="s">
        <v>167</v>
      </c>
      <c r="C31" t="s">
        <v>5271</v>
      </c>
      <c r="D31" t="s">
        <v>5292</v>
      </c>
      <c r="E31" t="s">
        <v>5293</v>
      </c>
      <c r="F31" t="s">
        <v>5216</v>
      </c>
      <c r="I31" s="11">
        <v>44</v>
      </c>
      <c r="J31" t="str">
        <f t="shared" si="0"/>
        <v>CLD</v>
      </c>
      <c r="K31" t="str">
        <f t="shared" si="1"/>
        <v>CLD44</v>
      </c>
      <c r="L31">
        <f t="shared" si="2"/>
        <v>3</v>
      </c>
      <c r="M31" s="95" t="s">
        <v>5294</v>
      </c>
      <c r="N31" s="10">
        <f>COUNTIF(I6:I1123, M31)</f>
        <v>20</v>
      </c>
      <c r="O31" s="6"/>
      <c r="P31" s="105" t="s">
        <v>1672</v>
      </c>
      <c r="Q31">
        <f>COUNTIF(J2:$J$1123, "*" &amp;P31 &amp; "*")</f>
        <v>41</v>
      </c>
      <c r="R31" s="6" t="s">
        <v>1645</v>
      </c>
      <c r="S31" s="105" t="s">
        <v>1672</v>
      </c>
      <c r="T31" s="33">
        <f>Q31/450</f>
        <v>9.1111111111111115E-2</v>
      </c>
      <c r="U31" s="23">
        <v>2.9</v>
      </c>
      <c r="W31" t="s">
        <v>5295</v>
      </c>
    </row>
    <row r="32" spans="1:39" x14ac:dyDescent="0.4">
      <c r="A32">
        <v>53</v>
      </c>
      <c r="B32" t="s">
        <v>167</v>
      </c>
      <c r="C32" t="s">
        <v>5271</v>
      </c>
      <c r="D32" t="s">
        <v>5296</v>
      </c>
      <c r="E32" t="s">
        <v>5297</v>
      </c>
      <c r="F32" t="s">
        <v>5216</v>
      </c>
      <c r="I32" s="11">
        <v>49</v>
      </c>
      <c r="J32" t="str">
        <f t="shared" si="0"/>
        <v>CLD</v>
      </c>
      <c r="K32" t="str">
        <f t="shared" si="1"/>
        <v>CLD49</v>
      </c>
      <c r="L32">
        <f t="shared" si="2"/>
        <v>3</v>
      </c>
      <c r="M32" s="95" t="s">
        <v>5298</v>
      </c>
      <c r="N32" s="10">
        <f>COUNTIF(I7:I1123, M32)</f>
        <v>19</v>
      </c>
      <c r="O32" s="6"/>
      <c r="P32" s="105" t="s">
        <v>1667</v>
      </c>
      <c r="Q32">
        <f>COUNTIF(J2:$J$1122, "*" &amp;P32 &amp; "*")</f>
        <v>44</v>
      </c>
      <c r="R32" s="6" t="s">
        <v>5283</v>
      </c>
      <c r="S32" s="105" t="s">
        <v>1667</v>
      </c>
      <c r="T32" s="33">
        <f t="shared" ref="T32:T38" si="5">Q32/450</f>
        <v>9.7777777777777783E-2</v>
      </c>
      <c r="U32" s="23">
        <v>3.2</v>
      </c>
      <c r="W32" t="s">
        <v>5299</v>
      </c>
    </row>
    <row r="33" spans="1:21" x14ac:dyDescent="0.4">
      <c r="A33">
        <v>54</v>
      </c>
      <c r="B33" t="s">
        <v>210</v>
      </c>
      <c r="C33" t="s">
        <v>5300</v>
      </c>
      <c r="D33" t="s">
        <v>5301</v>
      </c>
      <c r="E33" t="s">
        <v>5302</v>
      </c>
      <c r="F33" t="s">
        <v>5216</v>
      </c>
      <c r="I33" s="11">
        <v>16</v>
      </c>
      <c r="J33" t="str">
        <f t="shared" si="0"/>
        <v>CLD</v>
      </c>
      <c r="K33" t="str">
        <f t="shared" si="1"/>
        <v>CLD16</v>
      </c>
      <c r="L33">
        <f t="shared" si="2"/>
        <v>3</v>
      </c>
      <c r="M33" s="95" t="s">
        <v>5303</v>
      </c>
      <c r="N33" s="10">
        <f>COUNTIF(I8:I1123, M33)</f>
        <v>15</v>
      </c>
      <c r="O33" s="6"/>
      <c r="P33" s="105" t="s">
        <v>1670</v>
      </c>
      <c r="Q33">
        <f>COUNTIF(J2:$J$1121, "*" &amp;P33 &amp; "*")</f>
        <v>14</v>
      </c>
      <c r="R33" s="6" t="s">
        <v>5286</v>
      </c>
      <c r="S33" s="105" t="s">
        <v>1670</v>
      </c>
      <c r="T33" s="33">
        <f t="shared" si="5"/>
        <v>3.111111111111111E-2</v>
      </c>
      <c r="U33" s="23">
        <v>27.400000000000002</v>
      </c>
    </row>
    <row r="34" spans="1:21" x14ac:dyDescent="0.4">
      <c r="A34">
        <v>55</v>
      </c>
      <c r="B34" t="s">
        <v>210</v>
      </c>
      <c r="C34" t="s">
        <v>5300</v>
      </c>
      <c r="D34" t="s">
        <v>5304</v>
      </c>
      <c r="E34" t="s">
        <v>5305</v>
      </c>
      <c r="F34" t="s">
        <v>5216</v>
      </c>
      <c r="I34" s="11">
        <v>24</v>
      </c>
      <c r="J34" t="str">
        <f t="shared" si="0"/>
        <v>CLD</v>
      </c>
      <c r="K34" t="str">
        <f t="shared" si="1"/>
        <v>CLD24</v>
      </c>
      <c r="L34">
        <f t="shared" si="2"/>
        <v>3</v>
      </c>
      <c r="M34" s="95" t="s">
        <v>5306</v>
      </c>
      <c r="N34" s="10">
        <f>COUNTIF(I9:I1123, M34)</f>
        <v>16</v>
      </c>
      <c r="O34" s="6"/>
      <c r="P34" s="105" t="s">
        <v>1671</v>
      </c>
      <c r="Q34">
        <f>COUNTIF(J5:$J$1123, "*" &amp;P34 &amp; "*")</f>
        <v>13</v>
      </c>
      <c r="R34" s="6" t="s">
        <v>5289</v>
      </c>
      <c r="S34" s="105" t="s">
        <v>1671</v>
      </c>
      <c r="T34" s="33">
        <f t="shared" si="5"/>
        <v>2.8888888888888888E-2</v>
      </c>
      <c r="U34" s="23">
        <v>9.7999999999999989</v>
      </c>
    </row>
    <row r="35" spans="1:21" x14ac:dyDescent="0.4">
      <c r="A35">
        <v>56</v>
      </c>
      <c r="B35" t="s">
        <v>210</v>
      </c>
      <c r="C35" t="s">
        <v>5300</v>
      </c>
      <c r="D35" t="s">
        <v>5249</v>
      </c>
      <c r="E35" t="s">
        <v>5307</v>
      </c>
      <c r="F35" t="s">
        <v>5216</v>
      </c>
      <c r="I35" s="11">
        <v>37</v>
      </c>
      <c r="J35" t="str">
        <f t="shared" si="0"/>
        <v>CLD</v>
      </c>
      <c r="K35" t="str">
        <f t="shared" si="1"/>
        <v>CLD37</v>
      </c>
      <c r="L35">
        <f t="shared" si="2"/>
        <v>3</v>
      </c>
      <c r="M35" s="95" t="s">
        <v>5308</v>
      </c>
      <c r="N35" s="10">
        <f>COUNTIF(I10:I1123, M35)</f>
        <v>15</v>
      </c>
      <c r="P35" s="105" t="s">
        <v>1668</v>
      </c>
      <c r="Q35">
        <f>COUNTIF(J2:$J$1119, "*" &amp;P35 &amp; "*")</f>
        <v>450</v>
      </c>
      <c r="R35" s="6" t="s">
        <v>5294</v>
      </c>
      <c r="S35" s="105" t="s">
        <v>1668</v>
      </c>
      <c r="T35" s="33">
        <f t="shared" si="5"/>
        <v>1</v>
      </c>
      <c r="U35" s="23">
        <v>28.3</v>
      </c>
    </row>
    <row r="36" spans="1:21" x14ac:dyDescent="0.4">
      <c r="A36">
        <v>57</v>
      </c>
      <c r="B36" t="s">
        <v>210</v>
      </c>
      <c r="C36" t="s">
        <v>5300</v>
      </c>
      <c r="D36" t="s">
        <v>5309</v>
      </c>
      <c r="E36" t="s">
        <v>5310</v>
      </c>
      <c r="F36" t="s">
        <v>5216</v>
      </c>
      <c r="I36" s="11">
        <v>39</v>
      </c>
      <c r="J36" t="str">
        <f t="shared" si="0"/>
        <v>CLD</v>
      </c>
      <c r="K36" t="str">
        <f t="shared" si="1"/>
        <v>CLD39</v>
      </c>
      <c r="L36">
        <f t="shared" si="2"/>
        <v>3</v>
      </c>
      <c r="M36" s="95" t="s">
        <v>5311</v>
      </c>
      <c r="N36" s="10">
        <f>COUNTIF(I11:I1123, M36)</f>
        <v>18</v>
      </c>
      <c r="P36" s="105" t="s">
        <v>1669</v>
      </c>
      <c r="Q36">
        <f>COUNTIF(J7:$J$1123, "*" &amp;P36 &amp; "*")</f>
        <v>286</v>
      </c>
      <c r="R36" s="6" t="s">
        <v>5298</v>
      </c>
      <c r="S36" s="105" t="s">
        <v>1669</v>
      </c>
      <c r="T36" s="33">
        <f t="shared" si="5"/>
        <v>0.63555555555555554</v>
      </c>
      <c r="U36" s="23">
        <v>32.700000000000003</v>
      </c>
    </row>
    <row r="37" spans="1:21" x14ac:dyDescent="0.4">
      <c r="A37">
        <v>58</v>
      </c>
      <c r="B37" t="s">
        <v>210</v>
      </c>
      <c r="C37" t="s">
        <v>5300</v>
      </c>
      <c r="D37" t="s">
        <v>5312</v>
      </c>
      <c r="E37" t="s">
        <v>5313</v>
      </c>
      <c r="F37" t="s">
        <v>5216</v>
      </c>
      <c r="I37" s="11">
        <v>44</v>
      </c>
      <c r="J37" t="str">
        <f t="shared" si="0"/>
        <v>CLD</v>
      </c>
      <c r="K37" t="str">
        <f t="shared" si="1"/>
        <v>CLD44</v>
      </c>
      <c r="L37">
        <f t="shared" si="2"/>
        <v>3</v>
      </c>
      <c r="M37" s="95" t="s">
        <v>5314</v>
      </c>
      <c r="N37" s="10">
        <f>COUNTIF(I12:I1123, M37)</f>
        <v>14</v>
      </c>
      <c r="P37" s="105" t="s">
        <v>1673</v>
      </c>
      <c r="Q37">
        <f>COUNTIF(J2:$J$1123, "*" &amp;P37 &amp; "*")</f>
        <v>127</v>
      </c>
      <c r="R37" s="6" t="s">
        <v>5303</v>
      </c>
      <c r="S37" s="105" t="s">
        <v>1673</v>
      </c>
      <c r="T37" s="33">
        <f t="shared" si="5"/>
        <v>0.28222222222222221</v>
      </c>
      <c r="U37" s="23">
        <v>63.6</v>
      </c>
    </row>
    <row r="38" spans="1:21" x14ac:dyDescent="0.4">
      <c r="A38">
        <v>59</v>
      </c>
      <c r="B38" t="s">
        <v>210</v>
      </c>
      <c r="C38" t="s">
        <v>5300</v>
      </c>
      <c r="D38" t="s">
        <v>5315</v>
      </c>
      <c r="E38" t="s">
        <v>5316</v>
      </c>
      <c r="F38" t="s">
        <v>5224</v>
      </c>
      <c r="I38" s="11">
        <v>48</v>
      </c>
      <c r="J38" t="str">
        <f t="shared" si="0"/>
        <v>CLD</v>
      </c>
      <c r="K38" t="str">
        <f t="shared" si="1"/>
        <v>CLD48</v>
      </c>
      <c r="L38">
        <f t="shared" si="2"/>
        <v>3</v>
      </c>
      <c r="M38" s="95" t="s">
        <v>5317</v>
      </c>
      <c r="N38" s="10">
        <f>COUNTIF(I13:I1123, M38)</f>
        <v>23</v>
      </c>
      <c r="P38" s="105" t="s">
        <v>1674</v>
      </c>
      <c r="Q38">
        <f>COUNTIF(J2:$J$1123, "*" &amp;P38 &amp; "*")</f>
        <v>147</v>
      </c>
      <c r="R38" s="6" t="s">
        <v>5306</v>
      </c>
      <c r="S38" s="105" t="s">
        <v>1674</v>
      </c>
      <c r="T38" s="33">
        <f t="shared" si="5"/>
        <v>0.32666666666666666</v>
      </c>
      <c r="U38" s="23">
        <v>100</v>
      </c>
    </row>
    <row r="39" spans="1:21" x14ac:dyDescent="0.4">
      <c r="A39">
        <v>60</v>
      </c>
      <c r="B39" t="s">
        <v>260</v>
      </c>
      <c r="C39" t="s">
        <v>5318</v>
      </c>
      <c r="D39" t="s">
        <v>5319</v>
      </c>
      <c r="E39" t="s">
        <v>5320</v>
      </c>
      <c r="F39" t="s">
        <v>5216</v>
      </c>
      <c r="I39" s="11">
        <v>13</v>
      </c>
      <c r="J39" t="str">
        <f t="shared" si="0"/>
        <v>CLD</v>
      </c>
      <c r="K39" t="str">
        <f t="shared" si="1"/>
        <v>CLD13</v>
      </c>
      <c r="L39">
        <f t="shared" si="2"/>
        <v>3</v>
      </c>
      <c r="M39" s="95" t="s">
        <v>5321</v>
      </c>
      <c r="N39" s="10">
        <f>COUNTIF(I14:I1123, M39)</f>
        <v>26</v>
      </c>
      <c r="T39">
        <f>SUM(T31:T38)</f>
        <v>2.4933333333333336</v>
      </c>
    </row>
    <row r="40" spans="1:21" x14ac:dyDescent="0.4">
      <c r="A40">
        <v>61</v>
      </c>
      <c r="B40" t="s">
        <v>260</v>
      </c>
      <c r="C40" t="s">
        <v>5318</v>
      </c>
      <c r="D40" t="s">
        <v>5322</v>
      </c>
      <c r="E40" t="s">
        <v>5323</v>
      </c>
      <c r="F40" t="s">
        <v>5216</v>
      </c>
      <c r="I40" s="11">
        <v>19</v>
      </c>
      <c r="J40" t="str">
        <f t="shared" si="0"/>
        <v>CLD</v>
      </c>
      <c r="K40" t="str">
        <f t="shared" si="1"/>
        <v>CLD19</v>
      </c>
      <c r="L40">
        <f t="shared" si="2"/>
        <v>3</v>
      </c>
      <c r="M40" s="95" t="s">
        <v>5324</v>
      </c>
      <c r="N40" s="10">
        <f>COUNTIF(I15:I1123, M40)</f>
        <v>17</v>
      </c>
    </row>
    <row r="41" spans="1:21" x14ac:dyDescent="0.4">
      <c r="A41">
        <v>62</v>
      </c>
      <c r="B41" t="s">
        <v>260</v>
      </c>
      <c r="C41" t="s">
        <v>5318</v>
      </c>
      <c r="D41" t="s">
        <v>5325</v>
      </c>
      <c r="E41" t="s">
        <v>5326</v>
      </c>
      <c r="F41" t="s">
        <v>5224</v>
      </c>
      <c r="I41" s="11">
        <v>27</v>
      </c>
      <c r="J41" t="str">
        <f t="shared" si="0"/>
        <v>CLD</v>
      </c>
      <c r="K41" t="str">
        <f t="shared" si="1"/>
        <v>CLD27</v>
      </c>
      <c r="L41">
        <f t="shared" si="2"/>
        <v>3</v>
      </c>
      <c r="M41" s="95" t="s">
        <v>5327</v>
      </c>
      <c r="N41" s="10">
        <f>COUNTIF(I16:I1123, M41)</f>
        <v>24</v>
      </c>
    </row>
    <row r="42" spans="1:21" x14ac:dyDescent="0.4">
      <c r="A42">
        <v>63</v>
      </c>
      <c r="B42" t="s">
        <v>260</v>
      </c>
      <c r="C42" t="s">
        <v>5318</v>
      </c>
      <c r="D42" t="s">
        <v>5328</v>
      </c>
      <c r="E42" t="s">
        <v>5329</v>
      </c>
      <c r="F42" t="s">
        <v>5224</v>
      </c>
      <c r="I42" s="11">
        <v>31</v>
      </c>
      <c r="J42" t="str">
        <f t="shared" si="0"/>
        <v>CLD</v>
      </c>
      <c r="K42" t="str">
        <f t="shared" si="1"/>
        <v>CLD31</v>
      </c>
      <c r="L42">
        <f t="shared" si="2"/>
        <v>3</v>
      </c>
      <c r="M42" s="95" t="s">
        <v>5330</v>
      </c>
      <c r="N42" s="10">
        <f>COUNTIF(I17:I1123, M42)</f>
        <v>28</v>
      </c>
    </row>
    <row r="43" spans="1:21" x14ac:dyDescent="0.4">
      <c r="A43">
        <v>64</v>
      </c>
      <c r="B43" t="s">
        <v>260</v>
      </c>
      <c r="C43" t="s">
        <v>5318</v>
      </c>
      <c r="D43" t="s">
        <v>5331</v>
      </c>
      <c r="E43" t="s">
        <v>5307</v>
      </c>
      <c r="F43" t="s">
        <v>5216</v>
      </c>
      <c r="I43" s="11">
        <v>37</v>
      </c>
      <c r="J43" t="str">
        <f t="shared" si="0"/>
        <v>CLD</v>
      </c>
      <c r="K43" t="str">
        <f t="shared" si="1"/>
        <v>CLD37</v>
      </c>
      <c r="L43">
        <f t="shared" si="2"/>
        <v>3</v>
      </c>
      <c r="M43" s="95" t="s">
        <v>5332</v>
      </c>
      <c r="N43" s="10">
        <f>COUNTIF(I18:I1123, M43)</f>
        <v>18</v>
      </c>
    </row>
    <row r="44" spans="1:21" x14ac:dyDescent="0.4">
      <c r="A44">
        <v>65</v>
      </c>
      <c r="B44" t="s">
        <v>260</v>
      </c>
      <c r="C44" t="s">
        <v>5318</v>
      </c>
      <c r="D44" t="s">
        <v>5333</v>
      </c>
      <c r="E44" t="s">
        <v>5334</v>
      </c>
      <c r="F44" t="s">
        <v>5216</v>
      </c>
      <c r="I44" s="11">
        <v>39</v>
      </c>
      <c r="J44" t="str">
        <f t="shared" si="0"/>
        <v>CLD</v>
      </c>
      <c r="K44" t="str">
        <f t="shared" si="1"/>
        <v>CLD39</v>
      </c>
      <c r="L44">
        <f t="shared" si="2"/>
        <v>3</v>
      </c>
      <c r="M44" s="95" t="s">
        <v>5335</v>
      </c>
      <c r="N44" s="10">
        <f>COUNTIF(I19:I1123, M44)</f>
        <v>16</v>
      </c>
    </row>
    <row r="45" spans="1:21" x14ac:dyDescent="0.4">
      <c r="A45">
        <v>66</v>
      </c>
      <c r="B45" t="s">
        <v>260</v>
      </c>
      <c r="C45" t="s">
        <v>5318</v>
      </c>
      <c r="D45" t="s">
        <v>5336</v>
      </c>
      <c r="E45" t="s">
        <v>5337</v>
      </c>
      <c r="F45" t="s">
        <v>5216</v>
      </c>
      <c r="I45" s="11">
        <v>50</v>
      </c>
      <c r="J45" t="str">
        <f t="shared" si="0"/>
        <v>CLD</v>
      </c>
      <c r="K45" t="str">
        <f t="shared" si="1"/>
        <v>CLD50</v>
      </c>
      <c r="L45">
        <f t="shared" si="2"/>
        <v>2</v>
      </c>
      <c r="M45" s="95" t="s">
        <v>5338</v>
      </c>
      <c r="N45" s="10">
        <f>COUNTIF(I20:I1123, M45)</f>
        <v>24</v>
      </c>
    </row>
    <row r="46" spans="1:21" x14ac:dyDescent="0.4">
      <c r="A46">
        <v>67</v>
      </c>
      <c r="B46" t="s">
        <v>1648</v>
      </c>
      <c r="C46" t="s">
        <v>5339</v>
      </c>
      <c r="D46" t="s">
        <v>5340</v>
      </c>
      <c r="E46" t="s">
        <v>5341</v>
      </c>
      <c r="F46" t="s">
        <v>5224</v>
      </c>
      <c r="I46" s="11">
        <v>10</v>
      </c>
      <c r="J46" t="str">
        <f t="shared" si="0"/>
        <v>CLM</v>
      </c>
      <c r="K46" t="str">
        <f t="shared" si="1"/>
        <v>CLM10</v>
      </c>
      <c r="L46">
        <f t="shared" si="2"/>
        <v>3</v>
      </c>
      <c r="M46" s="95" t="s">
        <v>5342</v>
      </c>
      <c r="N46" s="10">
        <f>COUNTIF(I21:I1123, M46)</f>
        <v>21</v>
      </c>
    </row>
    <row r="47" spans="1:21" x14ac:dyDescent="0.4">
      <c r="A47">
        <v>68</v>
      </c>
      <c r="B47" t="s">
        <v>1648</v>
      </c>
      <c r="C47" t="s">
        <v>5339</v>
      </c>
      <c r="D47" t="s">
        <v>5343</v>
      </c>
      <c r="E47" t="s">
        <v>5344</v>
      </c>
      <c r="F47" t="s">
        <v>5216</v>
      </c>
      <c r="I47" s="11">
        <v>11</v>
      </c>
      <c r="J47" t="str">
        <f t="shared" si="0"/>
        <v>CLM</v>
      </c>
      <c r="K47" t="str">
        <f t="shared" si="1"/>
        <v>CLM11</v>
      </c>
      <c r="L47">
        <f t="shared" si="2"/>
        <v>3</v>
      </c>
      <c r="M47" s="95" t="s">
        <v>5345</v>
      </c>
      <c r="N47" s="10">
        <f>COUNTIF(I22:I1123, M47)</f>
        <v>17</v>
      </c>
    </row>
    <row r="48" spans="1:21" x14ac:dyDescent="0.4">
      <c r="A48">
        <v>69</v>
      </c>
      <c r="B48" t="s">
        <v>1648</v>
      </c>
      <c r="C48" t="s">
        <v>5339</v>
      </c>
      <c r="D48" t="s">
        <v>5346</v>
      </c>
      <c r="E48" t="s">
        <v>5347</v>
      </c>
      <c r="F48" t="s">
        <v>5224</v>
      </c>
      <c r="I48" s="11">
        <v>12</v>
      </c>
      <c r="J48" t="str">
        <f t="shared" si="0"/>
        <v>CLM</v>
      </c>
      <c r="K48" t="str">
        <f t="shared" si="1"/>
        <v>CLM12</v>
      </c>
      <c r="L48">
        <f t="shared" si="2"/>
        <v>3</v>
      </c>
      <c r="M48" s="95" t="s">
        <v>5348</v>
      </c>
      <c r="N48" s="10">
        <f>COUNTIF(I23:I1123, M48)</f>
        <v>19</v>
      </c>
    </row>
    <row r="49" spans="1:35" x14ac:dyDescent="0.4">
      <c r="A49">
        <v>70</v>
      </c>
      <c r="B49" t="s">
        <v>1648</v>
      </c>
      <c r="C49" t="s">
        <v>5339</v>
      </c>
      <c r="D49" t="s">
        <v>5349</v>
      </c>
      <c r="E49" t="s">
        <v>5350</v>
      </c>
      <c r="F49" t="s">
        <v>5216</v>
      </c>
      <c r="I49" s="11">
        <v>13</v>
      </c>
      <c r="J49" t="str">
        <f t="shared" si="0"/>
        <v>CLM</v>
      </c>
      <c r="K49" t="str">
        <f t="shared" si="1"/>
        <v>CLM13</v>
      </c>
      <c r="L49">
        <f t="shared" si="2"/>
        <v>3</v>
      </c>
      <c r="M49" s="95" t="s">
        <v>5351</v>
      </c>
      <c r="N49" s="10">
        <f>COUNTIF(I24:I1123, M49)</f>
        <v>19</v>
      </c>
    </row>
    <row r="50" spans="1:35" x14ac:dyDescent="0.4">
      <c r="A50">
        <v>71</v>
      </c>
      <c r="B50" t="s">
        <v>1648</v>
      </c>
      <c r="C50" t="s">
        <v>5339</v>
      </c>
      <c r="D50" t="s">
        <v>5352</v>
      </c>
      <c r="E50" t="s">
        <v>5353</v>
      </c>
      <c r="F50" t="s">
        <v>5216</v>
      </c>
      <c r="I50" s="11">
        <v>14</v>
      </c>
      <c r="J50" t="str">
        <f t="shared" si="0"/>
        <v>CLM</v>
      </c>
      <c r="K50" t="str">
        <f t="shared" si="1"/>
        <v>CLM14</v>
      </c>
      <c r="L50">
        <f t="shared" si="2"/>
        <v>3</v>
      </c>
      <c r="M50" s="95" t="s">
        <v>5354</v>
      </c>
      <c r="N50" s="10">
        <f>COUNTIF(I25:I1123, M50)</f>
        <v>33</v>
      </c>
    </row>
    <row r="51" spans="1:35" ht="38.6" x14ac:dyDescent="0.4">
      <c r="A51">
        <v>72</v>
      </c>
      <c r="B51" t="s">
        <v>1648</v>
      </c>
      <c r="C51" t="s">
        <v>5339</v>
      </c>
      <c r="D51" t="s">
        <v>5355</v>
      </c>
      <c r="E51" t="s">
        <v>5356</v>
      </c>
      <c r="F51" t="s">
        <v>5216</v>
      </c>
      <c r="I51" s="11">
        <v>15</v>
      </c>
      <c r="J51" t="str">
        <f t="shared" si="0"/>
        <v>CLM</v>
      </c>
      <c r="K51" t="str">
        <f t="shared" si="1"/>
        <v>CLM15</v>
      </c>
      <c r="L51">
        <f t="shared" si="2"/>
        <v>3</v>
      </c>
      <c r="M51" s="95" t="s">
        <v>5357</v>
      </c>
      <c r="N51" s="10">
        <f>COUNTIF(I26:I1123, M51)</f>
        <v>23</v>
      </c>
      <c r="P51" s="173" t="s">
        <v>5358</v>
      </c>
      <c r="Q51" s="173"/>
      <c r="R51" s="173"/>
      <c r="S51" s="173"/>
      <c r="T51" s="173"/>
      <c r="U51" s="173"/>
      <c r="V51" s="173"/>
      <c r="W51" s="173"/>
      <c r="X51" s="173"/>
      <c r="Y51" s="173"/>
      <c r="AC51" s="106" t="s">
        <v>1637</v>
      </c>
      <c r="AD51" s="106" t="s">
        <v>5237</v>
      </c>
      <c r="AE51" s="107" t="s">
        <v>5359</v>
      </c>
      <c r="AF51" s="106" t="s">
        <v>5360</v>
      </c>
      <c r="AG51" s="108"/>
    </row>
    <row r="52" spans="1:35" ht="17.149999999999999" x14ac:dyDescent="0.4">
      <c r="A52">
        <v>73</v>
      </c>
      <c r="B52" t="s">
        <v>1648</v>
      </c>
      <c r="C52" t="s">
        <v>5339</v>
      </c>
      <c r="D52" t="s">
        <v>5361</v>
      </c>
      <c r="E52" t="s">
        <v>5362</v>
      </c>
      <c r="F52" t="s">
        <v>5216</v>
      </c>
      <c r="I52" s="11">
        <v>16</v>
      </c>
      <c r="J52" t="str">
        <f t="shared" si="0"/>
        <v>CLM</v>
      </c>
      <c r="K52" t="str">
        <f t="shared" si="1"/>
        <v>CLM16</v>
      </c>
      <c r="L52">
        <f t="shared" si="2"/>
        <v>3</v>
      </c>
      <c r="M52" s="95" t="s">
        <v>5363</v>
      </c>
      <c r="N52" s="10">
        <f>COUNTIF(I27:I1123, M52)</f>
        <v>25</v>
      </c>
      <c r="P52" s="194" t="s">
        <v>5364</v>
      </c>
      <c r="Q52" s="195"/>
      <c r="R52" s="195"/>
      <c r="S52" s="196"/>
      <c r="T52" s="197" t="s">
        <v>5365</v>
      </c>
      <c r="U52" s="197"/>
      <c r="V52" s="197"/>
      <c r="W52" s="197" t="s">
        <v>5366</v>
      </c>
      <c r="X52" s="197"/>
      <c r="Y52" s="197"/>
      <c r="AC52" s="107" t="s">
        <v>1672</v>
      </c>
      <c r="AD52" s="109">
        <v>41</v>
      </c>
      <c r="AE52" s="110">
        <v>150</v>
      </c>
      <c r="AF52" s="111">
        <f t="shared" ref="AF52:AF59" si="6">AD52*100/AE52</f>
        <v>27.333333333333332</v>
      </c>
      <c r="AG52" s="112"/>
      <c r="AI52">
        <v>100</v>
      </c>
    </row>
    <row r="53" spans="1:35" ht="29.15" x14ac:dyDescent="0.4">
      <c r="A53">
        <v>74</v>
      </c>
      <c r="B53" t="s">
        <v>1648</v>
      </c>
      <c r="C53" t="s">
        <v>5339</v>
      </c>
      <c r="D53" t="s">
        <v>5367</v>
      </c>
      <c r="E53" t="s">
        <v>5368</v>
      </c>
      <c r="F53" t="s">
        <v>5216</v>
      </c>
      <c r="I53" s="11">
        <v>17</v>
      </c>
      <c r="J53" t="str">
        <f t="shared" si="0"/>
        <v>CLM</v>
      </c>
      <c r="K53" t="str">
        <f t="shared" si="1"/>
        <v>CLM17</v>
      </c>
      <c r="L53">
        <f t="shared" si="2"/>
        <v>3</v>
      </c>
      <c r="M53" s="95" t="s">
        <v>5369</v>
      </c>
      <c r="N53" s="10">
        <f>COUNTIF(I28:I1123, M53)</f>
        <v>25</v>
      </c>
      <c r="P53" s="113" t="s">
        <v>5370</v>
      </c>
      <c r="Q53" s="113" t="s">
        <v>5371</v>
      </c>
      <c r="R53" s="113" t="s">
        <v>5372</v>
      </c>
      <c r="S53" s="113" t="s">
        <v>5373</v>
      </c>
      <c r="T53" s="113" t="s">
        <v>5374</v>
      </c>
      <c r="U53" s="113" t="s">
        <v>5375</v>
      </c>
      <c r="V53" s="113" t="s">
        <v>5376</v>
      </c>
      <c r="W53" s="113" t="s">
        <v>5374</v>
      </c>
      <c r="X53" s="113" t="s">
        <v>5375</v>
      </c>
      <c r="Y53" s="113" t="s">
        <v>5376</v>
      </c>
      <c r="AC53" s="107" t="s">
        <v>1667</v>
      </c>
      <c r="AD53" s="109">
        <v>44</v>
      </c>
      <c r="AE53" s="110">
        <v>450</v>
      </c>
      <c r="AF53" s="111">
        <f t="shared" si="6"/>
        <v>9.7777777777777786</v>
      </c>
      <c r="AG53" s="112"/>
      <c r="AI53">
        <v>98</v>
      </c>
    </row>
    <row r="54" spans="1:35" ht="17.149999999999999" x14ac:dyDescent="0.4">
      <c r="A54">
        <v>75</v>
      </c>
      <c r="B54" t="s">
        <v>1648</v>
      </c>
      <c r="C54" t="s">
        <v>5339</v>
      </c>
      <c r="D54" t="s">
        <v>5377</v>
      </c>
      <c r="E54" t="s">
        <v>5378</v>
      </c>
      <c r="F54" t="s">
        <v>5216</v>
      </c>
      <c r="I54" s="11">
        <v>18</v>
      </c>
      <c r="J54" t="str">
        <f t="shared" si="0"/>
        <v>CLM</v>
      </c>
      <c r="K54" t="str">
        <f t="shared" si="1"/>
        <v>CLM18</v>
      </c>
      <c r="L54">
        <f t="shared" si="2"/>
        <v>3</v>
      </c>
      <c r="M54" s="95" t="s">
        <v>5379</v>
      </c>
      <c r="N54" s="10">
        <f>COUNTIF(I29:I1123, M54)</f>
        <v>17</v>
      </c>
      <c r="P54" s="114">
        <v>2700</v>
      </c>
      <c r="Q54" s="114">
        <v>1122</v>
      </c>
      <c r="R54" s="114">
        <f>Q54-S54</f>
        <v>112</v>
      </c>
      <c r="S54" s="114">
        <v>1010</v>
      </c>
      <c r="T54" s="115">
        <f>Q54*100/$P$54</f>
        <v>41.555555555555557</v>
      </c>
      <c r="U54" s="115">
        <f>R54*100/$P$54</f>
        <v>4.1481481481481479</v>
      </c>
      <c r="V54" s="115">
        <f>S54*100/$P$54</f>
        <v>37.407407407407405</v>
      </c>
      <c r="W54" s="115">
        <f>Q54*100/$Q$54</f>
        <v>100</v>
      </c>
      <c r="X54" s="115">
        <f t="shared" ref="X54:Y54" si="7">R54*100/$Q$54</f>
        <v>9.9821746880570412</v>
      </c>
      <c r="Y54" s="115">
        <f t="shared" si="7"/>
        <v>90.017825311942957</v>
      </c>
      <c r="AC54" s="107" t="s">
        <v>1670</v>
      </c>
      <c r="AD54" s="109">
        <v>14</v>
      </c>
      <c r="AE54" s="110">
        <v>450</v>
      </c>
      <c r="AF54" s="111">
        <f t="shared" si="6"/>
        <v>3.1111111111111112</v>
      </c>
      <c r="AG54" s="112"/>
      <c r="AI54">
        <v>63.555555555555564</v>
      </c>
    </row>
    <row r="55" spans="1:35" ht="17.149999999999999" x14ac:dyDescent="0.4">
      <c r="A55">
        <v>76</v>
      </c>
      <c r="B55" t="s">
        <v>1648</v>
      </c>
      <c r="C55" t="s">
        <v>5339</v>
      </c>
      <c r="D55" t="s">
        <v>5380</v>
      </c>
      <c r="E55" t="s">
        <v>5381</v>
      </c>
      <c r="F55" t="s">
        <v>5216</v>
      </c>
      <c r="I55" s="11">
        <v>19</v>
      </c>
      <c r="J55" t="str">
        <f t="shared" si="0"/>
        <v>CLM</v>
      </c>
      <c r="K55" t="str">
        <f t="shared" si="1"/>
        <v>CLM19</v>
      </c>
      <c r="L55">
        <f t="shared" si="2"/>
        <v>3</v>
      </c>
      <c r="M55" s="95" t="s">
        <v>5382</v>
      </c>
      <c r="N55" s="10">
        <f>COUNTIF(I30:I1123, M55)</f>
        <v>21</v>
      </c>
      <c r="AC55" s="107" t="s">
        <v>1671</v>
      </c>
      <c r="AD55" s="109">
        <v>13</v>
      </c>
      <c r="AE55" s="110">
        <v>450</v>
      </c>
      <c r="AF55" s="111">
        <f t="shared" si="6"/>
        <v>2.8888888888888888</v>
      </c>
      <c r="AG55" s="112"/>
      <c r="AI55">
        <v>9.7777777777777768</v>
      </c>
    </row>
    <row r="56" spans="1:35" ht="17.149999999999999" x14ac:dyDescent="0.4">
      <c r="A56">
        <v>77</v>
      </c>
      <c r="B56" t="s">
        <v>1648</v>
      </c>
      <c r="C56" t="s">
        <v>5339</v>
      </c>
      <c r="D56" t="s">
        <v>5383</v>
      </c>
      <c r="E56" t="s">
        <v>5384</v>
      </c>
      <c r="F56" t="s">
        <v>5224</v>
      </c>
      <c r="I56" s="11">
        <v>1</v>
      </c>
      <c r="J56" t="str">
        <f t="shared" si="0"/>
        <v>CLM</v>
      </c>
      <c r="K56" t="str">
        <f t="shared" si="1"/>
        <v>CLM1</v>
      </c>
      <c r="L56">
        <f t="shared" si="2"/>
        <v>3</v>
      </c>
      <c r="M56" s="95" t="s">
        <v>5385</v>
      </c>
      <c r="N56" s="10">
        <f>COUNTIF(I31:I1123, M56)</f>
        <v>19</v>
      </c>
      <c r="P56" s="173" t="s">
        <v>5386</v>
      </c>
      <c r="Q56" s="173"/>
      <c r="R56" s="173"/>
      <c r="S56" s="173"/>
      <c r="T56" s="173"/>
      <c r="U56" s="173"/>
      <c r="V56" s="173"/>
      <c r="W56" s="173"/>
      <c r="X56" s="173"/>
      <c r="Y56" s="173"/>
      <c r="AC56" s="107" t="s">
        <v>1668</v>
      </c>
      <c r="AD56" s="109">
        <v>450</v>
      </c>
      <c r="AE56" s="110">
        <v>450</v>
      </c>
      <c r="AF56" s="111">
        <f t="shared" si="6"/>
        <v>100</v>
      </c>
      <c r="AG56" s="112"/>
      <c r="AI56">
        <v>9.4074074074074066</v>
      </c>
    </row>
    <row r="57" spans="1:35" ht="17.149999999999999" x14ac:dyDescent="0.4">
      <c r="A57">
        <v>78</v>
      </c>
      <c r="B57" t="s">
        <v>1648</v>
      </c>
      <c r="C57" t="s">
        <v>5339</v>
      </c>
      <c r="D57" t="s">
        <v>5387</v>
      </c>
      <c r="E57" t="s">
        <v>5388</v>
      </c>
      <c r="F57" t="s">
        <v>5216</v>
      </c>
      <c r="I57" s="11">
        <v>20</v>
      </c>
      <c r="J57" t="str">
        <f t="shared" si="0"/>
        <v>CLM</v>
      </c>
      <c r="K57" t="str">
        <f t="shared" si="1"/>
        <v>CLM20</v>
      </c>
      <c r="L57">
        <f t="shared" si="2"/>
        <v>3</v>
      </c>
      <c r="M57" s="95" t="s">
        <v>5389</v>
      </c>
      <c r="N57" s="10">
        <f>COUNTIF(I32:I1123, M57)</f>
        <v>26</v>
      </c>
      <c r="P57" s="197" t="s">
        <v>5390</v>
      </c>
      <c r="Q57" s="197"/>
      <c r="R57" s="197"/>
      <c r="S57" s="197"/>
      <c r="T57" s="197" t="s">
        <v>5391</v>
      </c>
      <c r="U57" s="197"/>
      <c r="V57" s="197"/>
      <c r="W57" s="197" t="s">
        <v>5366</v>
      </c>
      <c r="X57" s="197"/>
      <c r="Y57" s="197"/>
      <c r="AC57" s="107" t="s">
        <v>1669</v>
      </c>
      <c r="AD57" s="109">
        <v>286</v>
      </c>
      <c r="AE57" s="110">
        <v>450</v>
      </c>
      <c r="AF57" s="111">
        <f t="shared" si="6"/>
        <v>63.555555555555557</v>
      </c>
      <c r="AG57" s="112"/>
      <c r="AI57">
        <v>9.1111111111111125</v>
      </c>
    </row>
    <row r="58" spans="1:35" ht="29.15" x14ac:dyDescent="0.4">
      <c r="A58">
        <v>79</v>
      </c>
      <c r="B58" t="s">
        <v>1648</v>
      </c>
      <c r="C58" t="s">
        <v>5339</v>
      </c>
      <c r="D58" t="s">
        <v>5392</v>
      </c>
      <c r="E58" t="s">
        <v>5393</v>
      </c>
      <c r="F58" t="s">
        <v>5216</v>
      </c>
      <c r="I58" s="11">
        <v>21</v>
      </c>
      <c r="J58" t="str">
        <f t="shared" si="0"/>
        <v>CLM</v>
      </c>
      <c r="K58" t="str">
        <f t="shared" si="1"/>
        <v>CLM21</v>
      </c>
      <c r="L58">
        <f t="shared" si="2"/>
        <v>3</v>
      </c>
      <c r="M58" s="95" t="s">
        <v>5394</v>
      </c>
      <c r="N58" s="10">
        <f>COUNTIF(I33:I1123, M58)</f>
        <v>23</v>
      </c>
      <c r="P58" s="113" t="s">
        <v>5370</v>
      </c>
      <c r="Q58" s="113" t="s">
        <v>5371</v>
      </c>
      <c r="R58" s="113" t="s">
        <v>5372</v>
      </c>
      <c r="S58" s="113" t="s">
        <v>5373</v>
      </c>
      <c r="T58" s="113" t="s">
        <v>5374</v>
      </c>
      <c r="U58" s="113" t="s">
        <v>5375</v>
      </c>
      <c r="V58" s="113" t="s">
        <v>5376</v>
      </c>
      <c r="W58" s="113" t="s">
        <v>5374</v>
      </c>
      <c r="X58" s="113" t="s">
        <v>5375</v>
      </c>
      <c r="Y58" s="113" t="s">
        <v>5376</v>
      </c>
      <c r="AC58" s="107" t="s">
        <v>1673</v>
      </c>
      <c r="AD58" s="109">
        <v>127</v>
      </c>
      <c r="AE58" s="110">
        <v>450</v>
      </c>
      <c r="AF58" s="111">
        <f t="shared" si="6"/>
        <v>28.222222222222221</v>
      </c>
      <c r="AG58" s="112"/>
      <c r="AI58">
        <v>8.6666666666666661</v>
      </c>
    </row>
    <row r="59" spans="1:35" ht="17.149999999999999" x14ac:dyDescent="0.4">
      <c r="A59">
        <v>80</v>
      </c>
      <c r="B59" t="s">
        <v>1648</v>
      </c>
      <c r="C59" t="s">
        <v>5339</v>
      </c>
      <c r="D59" t="s">
        <v>5395</v>
      </c>
      <c r="E59" t="s">
        <v>5396</v>
      </c>
      <c r="F59" t="s">
        <v>5216</v>
      </c>
      <c r="I59" s="11">
        <v>22</v>
      </c>
      <c r="J59" t="str">
        <f t="shared" si="0"/>
        <v>CLM</v>
      </c>
      <c r="K59" t="str">
        <f t="shared" si="1"/>
        <v>CLM22</v>
      </c>
      <c r="L59">
        <f t="shared" si="2"/>
        <v>3</v>
      </c>
      <c r="M59" s="95" t="s">
        <v>5397</v>
      </c>
      <c r="N59" s="10">
        <f>COUNTIF(I34:I1123, M59)</f>
        <v>19</v>
      </c>
      <c r="P59" s="114">
        <v>2700</v>
      </c>
      <c r="Q59" s="114">
        <v>334</v>
      </c>
      <c r="R59" s="114">
        <v>1</v>
      </c>
      <c r="S59" s="114">
        <v>333</v>
      </c>
      <c r="T59" s="115">
        <f>Q59*100/$P$54</f>
        <v>12.37037037037037</v>
      </c>
      <c r="U59" s="115">
        <f>R59*100/$P$54</f>
        <v>3.7037037037037035E-2</v>
      </c>
      <c r="V59" s="115">
        <f>S59*100/$P$54</f>
        <v>12.333333333333334</v>
      </c>
      <c r="W59" s="115">
        <f>Q59*100/$Q$54</f>
        <v>29.768270944741534</v>
      </c>
      <c r="X59" s="115">
        <f t="shared" ref="X59:Y59" si="8">R59*100/$Q$54</f>
        <v>8.9126559714795009E-2</v>
      </c>
      <c r="Y59" s="115">
        <f t="shared" si="8"/>
        <v>29.679144385026738</v>
      </c>
      <c r="AC59" s="107" t="s">
        <v>1674</v>
      </c>
      <c r="AD59" s="109">
        <v>147</v>
      </c>
      <c r="AE59" s="110">
        <v>150</v>
      </c>
      <c r="AF59" s="111">
        <f t="shared" si="6"/>
        <v>98</v>
      </c>
      <c r="AG59" s="112"/>
      <c r="AI59">
        <v>3.1111111111111112</v>
      </c>
    </row>
    <row r="60" spans="1:35" x14ac:dyDescent="0.4">
      <c r="A60">
        <v>81</v>
      </c>
      <c r="B60" t="s">
        <v>1648</v>
      </c>
      <c r="C60" t="s">
        <v>5339</v>
      </c>
      <c r="D60" t="s">
        <v>5398</v>
      </c>
      <c r="E60" t="s">
        <v>5399</v>
      </c>
      <c r="F60" t="s">
        <v>5216</v>
      </c>
      <c r="I60" s="11">
        <v>23</v>
      </c>
      <c r="J60" t="str">
        <f t="shared" si="0"/>
        <v>CLM</v>
      </c>
      <c r="K60" t="str">
        <f t="shared" si="1"/>
        <v>CLM23</v>
      </c>
      <c r="L60">
        <f t="shared" si="2"/>
        <v>3</v>
      </c>
      <c r="M60" s="95" t="s">
        <v>5400</v>
      </c>
      <c r="N60" s="10">
        <f>COUNTIF(I35:I1123, M60)</f>
        <v>30</v>
      </c>
    </row>
    <row r="61" spans="1:35" x14ac:dyDescent="0.4">
      <c r="A61">
        <v>82</v>
      </c>
      <c r="B61" t="s">
        <v>1648</v>
      </c>
      <c r="C61" t="s">
        <v>5339</v>
      </c>
      <c r="D61" t="s">
        <v>5401</v>
      </c>
      <c r="E61" t="s">
        <v>5402</v>
      </c>
      <c r="F61" t="s">
        <v>5216</v>
      </c>
      <c r="I61" s="11">
        <v>24</v>
      </c>
      <c r="J61" t="str">
        <f t="shared" si="0"/>
        <v>CLM</v>
      </c>
      <c r="K61" t="str">
        <f t="shared" si="1"/>
        <v>CLM24</v>
      </c>
      <c r="L61">
        <f t="shared" si="2"/>
        <v>3</v>
      </c>
      <c r="M61" s="95" t="s">
        <v>5403</v>
      </c>
      <c r="N61" s="10">
        <f>COUNTIF(I36:I1123, M61)</f>
        <v>21</v>
      </c>
    </row>
    <row r="62" spans="1:35" x14ac:dyDescent="0.4">
      <c r="A62">
        <v>83</v>
      </c>
      <c r="B62" t="s">
        <v>1648</v>
      </c>
      <c r="C62" t="s">
        <v>5339</v>
      </c>
      <c r="D62" t="s">
        <v>5404</v>
      </c>
      <c r="E62" t="s">
        <v>5405</v>
      </c>
      <c r="F62" t="s">
        <v>5256</v>
      </c>
      <c r="I62" s="11">
        <v>25</v>
      </c>
      <c r="J62" t="str">
        <f t="shared" si="0"/>
        <v>CLM</v>
      </c>
      <c r="K62" t="str">
        <f t="shared" si="1"/>
        <v>CLM25</v>
      </c>
      <c r="L62">
        <f t="shared" si="2"/>
        <v>3</v>
      </c>
      <c r="M62" s="95" t="s">
        <v>5406</v>
      </c>
      <c r="N62" s="10">
        <f>COUNTIF(I37:I1123, M62)</f>
        <v>23</v>
      </c>
    </row>
    <row r="63" spans="1:35" x14ac:dyDescent="0.4">
      <c r="A63">
        <v>84</v>
      </c>
      <c r="B63" t="s">
        <v>1648</v>
      </c>
      <c r="C63" t="s">
        <v>5339</v>
      </c>
      <c r="D63" t="s">
        <v>5407</v>
      </c>
      <c r="E63" t="s">
        <v>5408</v>
      </c>
      <c r="F63" t="s">
        <v>5224</v>
      </c>
      <c r="I63" s="11">
        <v>26</v>
      </c>
      <c r="J63" t="str">
        <f t="shared" si="0"/>
        <v>CLM</v>
      </c>
      <c r="K63" t="str">
        <f t="shared" si="1"/>
        <v>CLM26</v>
      </c>
      <c r="L63">
        <f t="shared" si="2"/>
        <v>3</v>
      </c>
      <c r="M63" s="95" t="s">
        <v>5409</v>
      </c>
      <c r="N63" s="10">
        <f>COUNTIF(I38:I1123, M63)</f>
        <v>27</v>
      </c>
    </row>
    <row r="64" spans="1:35" x14ac:dyDescent="0.4">
      <c r="A64">
        <v>85</v>
      </c>
      <c r="B64" t="s">
        <v>1648</v>
      </c>
      <c r="C64" t="s">
        <v>5339</v>
      </c>
      <c r="D64" t="s">
        <v>5410</v>
      </c>
      <c r="E64" t="s">
        <v>5411</v>
      </c>
      <c r="F64" t="s">
        <v>5224</v>
      </c>
      <c r="I64" s="11">
        <v>27</v>
      </c>
      <c r="J64" t="str">
        <f t="shared" si="0"/>
        <v>CLM</v>
      </c>
      <c r="K64" t="str">
        <f t="shared" si="1"/>
        <v>CLM27</v>
      </c>
      <c r="L64">
        <f t="shared" si="2"/>
        <v>3</v>
      </c>
      <c r="M64" s="95" t="s">
        <v>5412</v>
      </c>
      <c r="N64" s="10">
        <f>COUNTIF(I39:I1123, M64)</f>
        <v>19</v>
      </c>
      <c r="Y64" s="193" t="s">
        <v>5413</v>
      </c>
      <c r="Z64" s="193"/>
      <c r="AA64" s="193"/>
      <c r="AB64" s="193"/>
      <c r="AC64" s="193" t="s">
        <v>5414</v>
      </c>
      <c r="AD64" s="193"/>
      <c r="AE64" s="193"/>
    </row>
    <row r="65" spans="1:31" x14ac:dyDescent="0.4">
      <c r="A65">
        <v>86</v>
      </c>
      <c r="B65" t="s">
        <v>1648</v>
      </c>
      <c r="C65" t="s">
        <v>5339</v>
      </c>
      <c r="D65" t="s">
        <v>5415</v>
      </c>
      <c r="E65" t="s">
        <v>5416</v>
      </c>
      <c r="F65" t="s">
        <v>5216</v>
      </c>
      <c r="I65" s="11">
        <v>28</v>
      </c>
      <c r="J65" t="str">
        <f t="shared" si="0"/>
        <v>CLM</v>
      </c>
      <c r="K65" t="str">
        <f t="shared" si="1"/>
        <v>CLM28</v>
      </c>
      <c r="L65">
        <f t="shared" si="2"/>
        <v>3</v>
      </c>
      <c r="M65" s="95" t="s">
        <v>5417</v>
      </c>
      <c r="N65" s="10">
        <f>COUNTIF(I40:I1123, M65)</f>
        <v>25</v>
      </c>
      <c r="Y65" s="193" t="s">
        <v>4737</v>
      </c>
      <c r="Z65" s="193" t="s">
        <v>5418</v>
      </c>
      <c r="AA65" s="193"/>
      <c r="AB65" s="193"/>
      <c r="AC65" s="193" t="s">
        <v>5418</v>
      </c>
      <c r="AD65" s="193"/>
      <c r="AE65" s="193"/>
    </row>
    <row r="66" spans="1:31" x14ac:dyDescent="0.4">
      <c r="A66">
        <v>87</v>
      </c>
      <c r="B66" t="s">
        <v>1648</v>
      </c>
      <c r="C66" t="s">
        <v>5339</v>
      </c>
      <c r="D66" t="s">
        <v>5419</v>
      </c>
      <c r="E66" t="s">
        <v>5420</v>
      </c>
      <c r="F66" t="s">
        <v>5216</v>
      </c>
      <c r="I66" s="11">
        <v>29</v>
      </c>
      <c r="J66" t="str">
        <f t="shared" ref="J66:J129" si="9">LEFT(B66,3)</f>
        <v>CLM</v>
      </c>
      <c r="K66" t="str">
        <f t="shared" ref="K66:K129" si="10">CONCATENATE(J66,I66)</f>
        <v>CLM29</v>
      </c>
      <c r="L66">
        <f t="shared" ref="L66:L129" si="11">COUNTIF($K$2:$K$1123, "gpn" &amp; I66&amp;""  )</f>
        <v>3</v>
      </c>
      <c r="M66" s="95" t="s">
        <v>5421</v>
      </c>
      <c r="N66" s="10">
        <f>COUNTIF(I41:I1123, M66)</f>
        <v>25</v>
      </c>
      <c r="Y66" s="193"/>
      <c r="Z66" s="23">
        <v>0</v>
      </c>
      <c r="AA66" s="23">
        <v>0.5</v>
      </c>
      <c r="AB66" s="23">
        <v>1</v>
      </c>
      <c r="AC66" s="23">
        <v>0</v>
      </c>
      <c r="AD66" s="23">
        <v>0.5</v>
      </c>
      <c r="AE66" s="23">
        <v>0.9</v>
      </c>
    </row>
    <row r="67" spans="1:31" x14ac:dyDescent="0.4">
      <c r="A67">
        <v>88</v>
      </c>
      <c r="B67" t="s">
        <v>1648</v>
      </c>
      <c r="C67" t="s">
        <v>5339</v>
      </c>
      <c r="D67" t="s">
        <v>5422</v>
      </c>
      <c r="E67" t="s">
        <v>5423</v>
      </c>
      <c r="F67" t="s">
        <v>5256</v>
      </c>
      <c r="I67" s="11">
        <v>2</v>
      </c>
      <c r="J67" t="str">
        <f t="shared" si="9"/>
        <v>CLM</v>
      </c>
      <c r="K67" t="str">
        <f t="shared" si="10"/>
        <v>CLM2</v>
      </c>
      <c r="L67">
        <f t="shared" si="11"/>
        <v>3</v>
      </c>
      <c r="M67" s="95" t="s">
        <v>5424</v>
      </c>
      <c r="N67" s="10">
        <f>COUNTIF(I42:I1123, M67)</f>
        <v>27</v>
      </c>
      <c r="Y67" s="23" t="s">
        <v>5425</v>
      </c>
      <c r="Z67" s="23">
        <f>Q70+Q75+Q76+Q77</f>
        <v>415</v>
      </c>
      <c r="AA67" s="23">
        <f>R70+R75+R76+R77</f>
        <v>284</v>
      </c>
      <c r="AB67" s="23">
        <f>S70+S75+S76+S77</f>
        <v>311</v>
      </c>
      <c r="AC67" s="7">
        <f t="shared" ref="AC67:AE69" si="12">Z67*100/1122</f>
        <v>36.987522281639926</v>
      </c>
      <c r="AD67" s="7">
        <f t="shared" si="12"/>
        <v>25.311942959001783</v>
      </c>
      <c r="AE67" s="7">
        <f t="shared" si="12"/>
        <v>27.718360071301248</v>
      </c>
    </row>
    <row r="68" spans="1:31" x14ac:dyDescent="0.4">
      <c r="A68">
        <v>89</v>
      </c>
      <c r="B68" t="s">
        <v>1648</v>
      </c>
      <c r="C68" t="s">
        <v>5339</v>
      </c>
      <c r="D68" t="s">
        <v>5426</v>
      </c>
      <c r="E68" t="s">
        <v>5427</v>
      </c>
      <c r="F68" t="s">
        <v>5216</v>
      </c>
      <c r="I68" s="11">
        <v>30</v>
      </c>
      <c r="J68" t="str">
        <f t="shared" si="9"/>
        <v>CLM</v>
      </c>
      <c r="K68" t="str">
        <f t="shared" si="10"/>
        <v>CLM30</v>
      </c>
      <c r="L68">
        <f t="shared" si="11"/>
        <v>3</v>
      </c>
      <c r="M68" s="95" t="s">
        <v>5428</v>
      </c>
      <c r="N68" s="10">
        <f>COUNTIF(I43:I1123, M68)</f>
        <v>25</v>
      </c>
      <c r="P68" s="193" t="s">
        <v>1637</v>
      </c>
      <c r="Q68" s="193" t="s">
        <v>5418</v>
      </c>
      <c r="R68" s="193"/>
      <c r="S68" s="193"/>
      <c r="Y68" s="23" t="s">
        <v>5429</v>
      </c>
      <c r="Z68" s="23">
        <f>Q78-Z67</f>
        <v>46</v>
      </c>
      <c r="AA68" s="23">
        <f>R78-AA67</f>
        <v>24</v>
      </c>
      <c r="AB68" s="23">
        <f>S78-AB67</f>
        <v>42</v>
      </c>
      <c r="AC68" s="7">
        <f t="shared" si="12"/>
        <v>4.0998217468805702</v>
      </c>
      <c r="AD68" s="7">
        <f t="shared" si="12"/>
        <v>2.1390374331550803</v>
      </c>
      <c r="AE68" s="7">
        <f t="shared" si="12"/>
        <v>3.7433155080213902</v>
      </c>
    </row>
    <row r="69" spans="1:31" x14ac:dyDescent="0.4">
      <c r="A69">
        <v>90</v>
      </c>
      <c r="B69" t="s">
        <v>1648</v>
      </c>
      <c r="C69" t="s">
        <v>5339</v>
      </c>
      <c r="D69" t="s">
        <v>5430</v>
      </c>
      <c r="E69" t="s">
        <v>5431</v>
      </c>
      <c r="F69" t="s">
        <v>5216</v>
      </c>
      <c r="I69" s="11">
        <v>31</v>
      </c>
      <c r="J69" t="str">
        <f t="shared" si="9"/>
        <v>CLM</v>
      </c>
      <c r="K69" t="str">
        <f t="shared" si="10"/>
        <v>CLM31</v>
      </c>
      <c r="L69">
        <f t="shared" si="11"/>
        <v>3</v>
      </c>
      <c r="M69" s="95" t="s">
        <v>5432</v>
      </c>
      <c r="N69" s="10">
        <f>COUNTIF(I44:I1123, M69)</f>
        <v>20</v>
      </c>
      <c r="P69" s="193"/>
      <c r="Q69" s="23">
        <v>0</v>
      </c>
      <c r="R69" s="23">
        <v>0.5</v>
      </c>
      <c r="S69" s="23">
        <v>1</v>
      </c>
      <c r="Y69" s="44" t="s">
        <v>5433</v>
      </c>
      <c r="Z69" s="23">
        <v>198</v>
      </c>
      <c r="AA69" s="23">
        <v>68</v>
      </c>
      <c r="AB69" s="23">
        <v>68</v>
      </c>
      <c r="AC69" s="7">
        <f t="shared" si="12"/>
        <v>17.647058823529413</v>
      </c>
      <c r="AD69" s="7">
        <f t="shared" si="12"/>
        <v>6.0606060606060606</v>
      </c>
      <c r="AE69" s="7">
        <f t="shared" si="12"/>
        <v>6.0606060606060606</v>
      </c>
    </row>
    <row r="70" spans="1:31" ht="15" x14ac:dyDescent="0.45">
      <c r="A70">
        <v>91</v>
      </c>
      <c r="B70" t="s">
        <v>1648</v>
      </c>
      <c r="C70" t="s">
        <v>5339</v>
      </c>
      <c r="D70" t="s">
        <v>5434</v>
      </c>
      <c r="E70" t="s">
        <v>5435</v>
      </c>
      <c r="F70" t="s">
        <v>5216</v>
      </c>
      <c r="I70" s="11">
        <v>32</v>
      </c>
      <c r="J70" t="str">
        <f t="shared" si="9"/>
        <v>CLM</v>
      </c>
      <c r="K70" t="str">
        <f t="shared" si="10"/>
        <v>CLM32</v>
      </c>
      <c r="L70">
        <f t="shared" si="11"/>
        <v>3</v>
      </c>
      <c r="M70" s="95" t="s">
        <v>5436</v>
      </c>
      <c r="N70" s="10">
        <f>COUNTIF(I45:I1123, M70)</f>
        <v>29</v>
      </c>
      <c r="P70" s="116" t="s">
        <v>1668</v>
      </c>
      <c r="Q70" s="117">
        <f>COUNTIF($B2:$B1123, "*clm00*")</f>
        <v>150</v>
      </c>
      <c r="R70" s="117">
        <f>COUNTIF($B2:$B1123, "*clm05*")</f>
        <v>150</v>
      </c>
      <c r="S70" s="117">
        <f>COUNTIF($B2:$B1123, "*clm09*")</f>
        <v>150</v>
      </c>
      <c r="T70">
        <f>SUM(Q70:S70)</f>
        <v>450</v>
      </c>
    </row>
    <row r="71" spans="1:31" ht="15" x14ac:dyDescent="0.45">
      <c r="A71">
        <v>92</v>
      </c>
      <c r="B71" t="s">
        <v>1648</v>
      </c>
      <c r="C71" t="s">
        <v>5339</v>
      </c>
      <c r="D71" t="s">
        <v>5437</v>
      </c>
      <c r="E71" t="s">
        <v>5438</v>
      </c>
      <c r="F71" t="s">
        <v>5216</v>
      </c>
      <c r="I71" s="11">
        <v>33</v>
      </c>
      <c r="J71" t="str">
        <f t="shared" si="9"/>
        <v>CLM</v>
      </c>
      <c r="K71" t="str">
        <f t="shared" si="10"/>
        <v>CLM33</v>
      </c>
      <c r="L71">
        <f t="shared" si="11"/>
        <v>3</v>
      </c>
      <c r="M71" s="95" t="s">
        <v>5439</v>
      </c>
      <c r="N71" s="10">
        <f>COUNTIF(I46:I1123, M71)</f>
        <v>20</v>
      </c>
      <c r="P71" s="10" t="s">
        <v>1670</v>
      </c>
      <c r="Q71" s="117">
        <f>COUNTIF($B2:$B1123, "*dps00*")</f>
        <v>3</v>
      </c>
      <c r="R71" s="117">
        <f>COUNTIF($B2:$B1123, "*dps05*")</f>
        <v>5</v>
      </c>
      <c r="S71" s="117">
        <f>COUNTIF($B2:$B1123, "*dps09*")</f>
        <v>6</v>
      </c>
      <c r="T71">
        <f t="shared" ref="T71:T77" si="13">SUM(Q71:S71)</f>
        <v>14</v>
      </c>
    </row>
    <row r="72" spans="1:31" ht="15" x14ac:dyDescent="0.45">
      <c r="A72">
        <v>93</v>
      </c>
      <c r="B72" t="s">
        <v>1648</v>
      </c>
      <c r="C72" t="s">
        <v>5339</v>
      </c>
      <c r="D72" t="s">
        <v>5440</v>
      </c>
      <c r="E72" t="s">
        <v>5441</v>
      </c>
      <c r="F72" t="s">
        <v>5224</v>
      </c>
      <c r="I72" s="11">
        <v>34</v>
      </c>
      <c r="J72" t="str">
        <f t="shared" si="9"/>
        <v>CLM</v>
      </c>
      <c r="K72" t="str">
        <f t="shared" si="10"/>
        <v>CLM34</v>
      </c>
      <c r="L72">
        <f t="shared" si="11"/>
        <v>3</v>
      </c>
      <c r="M72" s="95" t="s">
        <v>5442</v>
      </c>
      <c r="N72" s="10">
        <f>COUNTIF(I47:I1123, M72)</f>
        <v>28</v>
      </c>
      <c r="P72" s="10" t="s">
        <v>1667</v>
      </c>
      <c r="Q72" s="117">
        <f>COUNTIF($B2:$B1123, "*cld00*")</f>
        <v>22</v>
      </c>
      <c r="R72" s="117">
        <f>COUNTIF($B2:$B1123, "*cld05*")</f>
        <v>0</v>
      </c>
      <c r="S72" s="117">
        <f>COUNTIF($B2:$B1123, "*cld09*")</f>
        <v>22</v>
      </c>
      <c r="T72">
        <f t="shared" si="13"/>
        <v>44</v>
      </c>
    </row>
    <row r="73" spans="1:31" ht="15" x14ac:dyDescent="0.45">
      <c r="A73">
        <v>94</v>
      </c>
      <c r="B73" t="s">
        <v>1648</v>
      </c>
      <c r="C73" t="s">
        <v>5339</v>
      </c>
      <c r="D73" t="s">
        <v>5443</v>
      </c>
      <c r="E73" t="s">
        <v>5444</v>
      </c>
      <c r="F73" t="s">
        <v>5216</v>
      </c>
      <c r="I73" s="11">
        <v>35</v>
      </c>
      <c r="J73" t="str">
        <f t="shared" si="9"/>
        <v>CLM</v>
      </c>
      <c r="K73" t="str">
        <f t="shared" si="10"/>
        <v>CLM35</v>
      </c>
      <c r="L73">
        <f t="shared" si="11"/>
        <v>3</v>
      </c>
      <c r="M73" s="95" t="s">
        <v>5445</v>
      </c>
      <c r="N73" s="10">
        <f>COUNTIF(I48:I1123, M73)</f>
        <v>21</v>
      </c>
      <c r="P73" s="10" t="s">
        <v>1671</v>
      </c>
      <c r="Q73" s="117">
        <f>COUNTIF($B2:$B1123, "*gbn00*")</f>
        <v>13</v>
      </c>
      <c r="R73" s="118">
        <f>COUNTIF($B2:$B1123, "*gbn05*")</f>
        <v>0</v>
      </c>
      <c r="S73" s="118">
        <f>COUNTIF($B2:$B1123, "*gbn09*")</f>
        <v>0</v>
      </c>
      <c r="T73">
        <f t="shared" si="13"/>
        <v>13</v>
      </c>
    </row>
    <row r="74" spans="1:31" ht="15" x14ac:dyDescent="0.45">
      <c r="A74">
        <v>95</v>
      </c>
      <c r="B74" t="s">
        <v>1648</v>
      </c>
      <c r="C74" t="s">
        <v>5339</v>
      </c>
      <c r="D74" t="s">
        <v>5446</v>
      </c>
      <c r="E74" t="s">
        <v>5447</v>
      </c>
      <c r="F74" t="s">
        <v>5224</v>
      </c>
      <c r="I74" s="11">
        <v>36</v>
      </c>
      <c r="J74" t="str">
        <f t="shared" si="9"/>
        <v>CLM</v>
      </c>
      <c r="K74" t="str">
        <f t="shared" si="10"/>
        <v>CLM36</v>
      </c>
      <c r="L74">
        <f t="shared" si="11"/>
        <v>3</v>
      </c>
      <c r="M74" s="95" t="s">
        <v>5448</v>
      </c>
      <c r="N74" s="10">
        <f>COUNTIF(I49:I1123, M74)</f>
        <v>25</v>
      </c>
      <c r="P74" s="10" t="s">
        <v>1672</v>
      </c>
      <c r="Q74" s="117">
        <f>COUNTIF($B2:$B1123, "*gbt00*")</f>
        <v>8</v>
      </c>
      <c r="R74" s="117">
        <f>COUNTIF($B2:$B1123, "*gbt05*")</f>
        <v>19</v>
      </c>
      <c r="S74" s="117">
        <f>COUNTIF($B2:$B1123, "*gbt09*")</f>
        <v>14</v>
      </c>
      <c r="T74">
        <f t="shared" si="13"/>
        <v>41</v>
      </c>
    </row>
    <row r="75" spans="1:31" ht="15" x14ac:dyDescent="0.45">
      <c r="A75">
        <v>96</v>
      </c>
      <c r="B75" t="s">
        <v>1648</v>
      </c>
      <c r="C75" t="s">
        <v>5339</v>
      </c>
      <c r="D75" t="s">
        <v>5449</v>
      </c>
      <c r="E75" t="s">
        <v>5450</v>
      </c>
      <c r="F75" t="s">
        <v>5224</v>
      </c>
      <c r="I75" s="11">
        <v>37</v>
      </c>
      <c r="J75" t="str">
        <f t="shared" si="9"/>
        <v>CLM</v>
      </c>
      <c r="K75" t="str">
        <f t="shared" si="10"/>
        <v>CLM37</v>
      </c>
      <c r="L75">
        <f t="shared" si="11"/>
        <v>3</v>
      </c>
      <c r="M75" s="95" t="s">
        <v>5451</v>
      </c>
      <c r="N75" s="10">
        <f>COUNTIF(I50:I1123, M75)</f>
        <v>26</v>
      </c>
      <c r="P75" s="116" t="s">
        <v>1669</v>
      </c>
      <c r="Q75" s="117">
        <f>COUNTIF($B2:$B1123, "*dpm00*")</f>
        <v>98</v>
      </c>
      <c r="R75" s="117">
        <f>COUNTIF($B2:$B1123, "*dpm05*")</f>
        <v>91</v>
      </c>
      <c r="S75" s="117">
        <f>COUNTIF($B2:$B1123, "*dpm09*")</f>
        <v>97</v>
      </c>
      <c r="T75">
        <f t="shared" si="13"/>
        <v>286</v>
      </c>
    </row>
    <row r="76" spans="1:31" ht="15" x14ac:dyDescent="0.45">
      <c r="A76">
        <v>97</v>
      </c>
      <c r="B76" t="s">
        <v>1648</v>
      </c>
      <c r="C76" t="s">
        <v>5339</v>
      </c>
      <c r="D76" t="s">
        <v>5452</v>
      </c>
      <c r="E76" t="s">
        <v>5453</v>
      </c>
      <c r="F76" t="s">
        <v>5224</v>
      </c>
      <c r="I76" s="11">
        <v>38</v>
      </c>
      <c r="J76" t="str">
        <f t="shared" si="9"/>
        <v>CLM</v>
      </c>
      <c r="K76" t="str">
        <f t="shared" si="10"/>
        <v>CLM38</v>
      </c>
      <c r="L76">
        <f t="shared" si="11"/>
        <v>3</v>
      </c>
      <c r="M76" s="95" t="s">
        <v>5454</v>
      </c>
      <c r="N76" s="10">
        <f>COUNTIF(I51:I1123, M76)</f>
        <v>20</v>
      </c>
      <c r="P76" s="116" t="s">
        <v>1674</v>
      </c>
      <c r="Q76" s="117">
        <f>COUNTIF($B2:$B1123, "*gpn00*")</f>
        <v>147</v>
      </c>
      <c r="R76" s="118">
        <f>COUNTIF($B2:$B1123, "*gpn05*")</f>
        <v>0</v>
      </c>
      <c r="S76" s="118">
        <f>COUNTIF($B2:$B1123, "*gpn09*")</f>
        <v>0</v>
      </c>
      <c r="T76">
        <f t="shared" si="13"/>
        <v>147</v>
      </c>
    </row>
    <row r="77" spans="1:31" ht="15" x14ac:dyDescent="0.45">
      <c r="A77">
        <v>98</v>
      </c>
      <c r="B77" t="s">
        <v>1648</v>
      </c>
      <c r="C77" t="s">
        <v>5339</v>
      </c>
      <c r="D77" t="s">
        <v>5455</v>
      </c>
      <c r="E77" t="s">
        <v>5456</v>
      </c>
      <c r="F77" t="s">
        <v>5216</v>
      </c>
      <c r="I77" s="11">
        <v>39</v>
      </c>
      <c r="J77" t="str">
        <f t="shared" si="9"/>
        <v>CLM</v>
      </c>
      <c r="K77" t="str">
        <f t="shared" si="10"/>
        <v>CLM39</v>
      </c>
      <c r="L77">
        <f t="shared" si="11"/>
        <v>3</v>
      </c>
      <c r="P77" s="116" t="s">
        <v>1673</v>
      </c>
      <c r="Q77" s="117">
        <f>COUNTIF($B2:$B1123, "*gpm00*")</f>
        <v>20</v>
      </c>
      <c r="R77" s="117">
        <f>COUNTIF($B2:$B1123, "*gpm05*")</f>
        <v>43</v>
      </c>
      <c r="S77" s="117">
        <f>COUNTIF($B2:$B1123, "*gpm09*")</f>
        <v>64</v>
      </c>
      <c r="T77">
        <f t="shared" si="13"/>
        <v>127</v>
      </c>
    </row>
    <row r="78" spans="1:31" x14ac:dyDescent="0.4">
      <c r="A78">
        <v>99</v>
      </c>
      <c r="B78" t="s">
        <v>1648</v>
      </c>
      <c r="C78" t="s">
        <v>5339</v>
      </c>
      <c r="D78" t="s">
        <v>5457</v>
      </c>
      <c r="E78" t="s">
        <v>5458</v>
      </c>
      <c r="F78" t="s">
        <v>5216</v>
      </c>
      <c r="I78" s="11">
        <v>3</v>
      </c>
      <c r="J78" t="str">
        <f t="shared" si="9"/>
        <v>CLM</v>
      </c>
      <c r="K78" t="str">
        <f t="shared" si="10"/>
        <v>CLM3</v>
      </c>
      <c r="L78">
        <f t="shared" si="11"/>
        <v>3</v>
      </c>
      <c r="P78" s="44" t="s">
        <v>5268</v>
      </c>
      <c r="Q78" s="23">
        <f>SUM(Q70:Q77)</f>
        <v>461</v>
      </c>
      <c r="R78" s="23">
        <f>SUM(R70:R77)</f>
        <v>308</v>
      </c>
      <c r="S78" s="23">
        <f>SUM(S70:S77)</f>
        <v>353</v>
      </c>
    </row>
    <row r="79" spans="1:31" x14ac:dyDescent="0.4">
      <c r="A79">
        <v>100</v>
      </c>
      <c r="B79" t="s">
        <v>1648</v>
      </c>
      <c r="C79" t="s">
        <v>5339</v>
      </c>
      <c r="D79" t="s">
        <v>5459</v>
      </c>
      <c r="E79" t="s">
        <v>5460</v>
      </c>
      <c r="F79" t="s">
        <v>5224</v>
      </c>
      <c r="I79" s="11">
        <v>40</v>
      </c>
      <c r="J79" t="str">
        <f t="shared" si="9"/>
        <v>CLM</v>
      </c>
      <c r="K79" t="str">
        <f t="shared" si="10"/>
        <v>CLM40</v>
      </c>
      <c r="L79">
        <f t="shared" si="11"/>
        <v>3</v>
      </c>
      <c r="P79" s="116" t="s">
        <v>5461</v>
      </c>
      <c r="Q79" s="119">
        <f>Q78*100/2950</f>
        <v>15.627118644067796</v>
      </c>
      <c r="R79" s="119">
        <f t="shared" ref="R79:S79" si="14">R78*100/2950</f>
        <v>10.440677966101696</v>
      </c>
      <c r="S79" s="119">
        <f t="shared" si="14"/>
        <v>11.966101694915254</v>
      </c>
    </row>
    <row r="80" spans="1:31" x14ac:dyDescent="0.4">
      <c r="A80">
        <v>101</v>
      </c>
      <c r="B80" t="s">
        <v>1648</v>
      </c>
      <c r="C80" t="s">
        <v>5339</v>
      </c>
      <c r="D80" t="s">
        <v>5462</v>
      </c>
      <c r="E80" t="s">
        <v>5463</v>
      </c>
      <c r="F80" t="s">
        <v>5216</v>
      </c>
      <c r="I80" s="11">
        <v>41</v>
      </c>
      <c r="J80" t="str">
        <f t="shared" si="9"/>
        <v>CLM</v>
      </c>
      <c r="K80" t="str">
        <f t="shared" si="10"/>
        <v>CLM41</v>
      </c>
      <c r="L80">
        <f t="shared" si="11"/>
        <v>3</v>
      </c>
    </row>
    <row r="81" spans="1:30" x14ac:dyDescent="0.4">
      <c r="A81">
        <v>102</v>
      </c>
      <c r="B81" t="s">
        <v>1648</v>
      </c>
      <c r="C81" t="s">
        <v>5339</v>
      </c>
      <c r="D81" t="s">
        <v>5464</v>
      </c>
      <c r="E81" t="s">
        <v>5447</v>
      </c>
      <c r="F81" t="s">
        <v>5224</v>
      </c>
      <c r="I81" s="11">
        <v>42</v>
      </c>
      <c r="J81" t="str">
        <f t="shared" si="9"/>
        <v>CLM</v>
      </c>
      <c r="K81" t="str">
        <f t="shared" si="10"/>
        <v>CLM42</v>
      </c>
      <c r="L81">
        <f t="shared" si="11"/>
        <v>3</v>
      </c>
    </row>
    <row r="82" spans="1:30" x14ac:dyDescent="0.4">
      <c r="A82">
        <v>103</v>
      </c>
      <c r="B82" t="s">
        <v>1648</v>
      </c>
      <c r="C82" t="s">
        <v>5339</v>
      </c>
      <c r="D82" t="s">
        <v>5465</v>
      </c>
      <c r="E82" t="s">
        <v>5466</v>
      </c>
      <c r="F82" t="s">
        <v>5216</v>
      </c>
      <c r="I82" s="11">
        <v>43</v>
      </c>
      <c r="J82" t="str">
        <f t="shared" si="9"/>
        <v>CLM</v>
      </c>
      <c r="K82" t="str">
        <f t="shared" si="10"/>
        <v>CLM43</v>
      </c>
      <c r="L82">
        <f t="shared" si="11"/>
        <v>3</v>
      </c>
      <c r="P82" s="198" t="s">
        <v>1637</v>
      </c>
      <c r="Q82" s="200" t="s">
        <v>5418</v>
      </c>
      <c r="R82" s="201"/>
      <c r="S82" s="202"/>
      <c r="Y82" s="105" t="s">
        <v>1710</v>
      </c>
      <c r="Z82" s="9" t="s">
        <v>5279</v>
      </c>
      <c r="AA82" s="105" t="s">
        <v>1710</v>
      </c>
      <c r="AB82" s="9" t="s">
        <v>5279</v>
      </c>
      <c r="AC82" s="105" t="s">
        <v>1710</v>
      </c>
      <c r="AD82" s="9" t="s">
        <v>5279</v>
      </c>
    </row>
    <row r="83" spans="1:30" x14ac:dyDescent="0.4">
      <c r="A83">
        <v>104</v>
      </c>
      <c r="B83" t="s">
        <v>1648</v>
      </c>
      <c r="C83" t="s">
        <v>5339</v>
      </c>
      <c r="D83" t="s">
        <v>5467</v>
      </c>
      <c r="E83" t="s">
        <v>5468</v>
      </c>
      <c r="F83" t="s">
        <v>5216</v>
      </c>
      <c r="I83" s="11">
        <v>44</v>
      </c>
      <c r="J83" t="str">
        <f t="shared" si="9"/>
        <v>CLM</v>
      </c>
      <c r="K83" t="str">
        <f t="shared" si="10"/>
        <v>CLM44</v>
      </c>
      <c r="L83">
        <f t="shared" si="11"/>
        <v>3</v>
      </c>
      <c r="P83" s="199"/>
      <c r="Q83" s="120">
        <v>0</v>
      </c>
      <c r="R83" s="120">
        <v>0.5</v>
      </c>
      <c r="S83" s="120">
        <v>1</v>
      </c>
      <c r="Y83" s="105" t="s">
        <v>1670</v>
      </c>
      <c r="Z83" s="9">
        <v>3</v>
      </c>
      <c r="AA83" s="9" t="s">
        <v>5469</v>
      </c>
      <c r="AB83" s="9">
        <v>0</v>
      </c>
      <c r="AC83" s="9" t="s">
        <v>5470</v>
      </c>
      <c r="AD83" s="9">
        <v>0</v>
      </c>
    </row>
    <row r="84" spans="1:30" x14ac:dyDescent="0.4">
      <c r="A84">
        <v>105</v>
      </c>
      <c r="B84" t="s">
        <v>1648</v>
      </c>
      <c r="C84" t="s">
        <v>5339</v>
      </c>
      <c r="D84" t="s">
        <v>5471</v>
      </c>
      <c r="E84" t="s">
        <v>5472</v>
      </c>
      <c r="F84" t="s">
        <v>5224</v>
      </c>
      <c r="I84" s="11">
        <v>45</v>
      </c>
      <c r="J84" t="str">
        <f t="shared" si="9"/>
        <v>CLM</v>
      </c>
      <c r="K84" t="str">
        <f t="shared" si="10"/>
        <v>CLM45</v>
      </c>
      <c r="L84">
        <f t="shared" si="11"/>
        <v>3</v>
      </c>
      <c r="P84" s="120" t="s">
        <v>5473</v>
      </c>
      <c r="Q84" s="120">
        <f t="shared" ref="Q84:S86" si="15">Q70*100/150</f>
        <v>100</v>
      </c>
      <c r="R84" s="120">
        <f t="shared" si="15"/>
        <v>100</v>
      </c>
      <c r="S84" s="120">
        <f t="shared" si="15"/>
        <v>100</v>
      </c>
      <c r="Y84" s="105" t="s">
        <v>1672</v>
      </c>
      <c r="Z84" s="9">
        <v>8</v>
      </c>
      <c r="AA84" s="9" t="s">
        <v>5474</v>
      </c>
      <c r="AB84" s="9">
        <v>0</v>
      </c>
      <c r="AC84" s="9" t="s">
        <v>5475</v>
      </c>
      <c r="AD84" s="9">
        <v>0</v>
      </c>
    </row>
    <row r="85" spans="1:30" x14ac:dyDescent="0.4">
      <c r="A85">
        <v>106</v>
      </c>
      <c r="B85" t="s">
        <v>1648</v>
      </c>
      <c r="C85" t="s">
        <v>5339</v>
      </c>
      <c r="D85" t="s">
        <v>5476</v>
      </c>
      <c r="E85" t="s">
        <v>5456</v>
      </c>
      <c r="F85" t="s">
        <v>5216</v>
      </c>
      <c r="I85" s="11">
        <v>46</v>
      </c>
      <c r="J85" t="str">
        <f t="shared" si="9"/>
        <v>CLM</v>
      </c>
      <c r="K85" t="str">
        <f t="shared" si="10"/>
        <v>CLM46</v>
      </c>
      <c r="L85">
        <f t="shared" si="11"/>
        <v>3</v>
      </c>
      <c r="P85" s="120" t="s">
        <v>5477</v>
      </c>
      <c r="Q85" s="120">
        <f t="shared" si="15"/>
        <v>2</v>
      </c>
      <c r="R85" s="120">
        <f t="shared" si="15"/>
        <v>3.3333333333333335</v>
      </c>
      <c r="S85" s="120">
        <f t="shared" si="15"/>
        <v>4</v>
      </c>
      <c r="Y85" s="105" t="s">
        <v>1671</v>
      </c>
      <c r="Z85" s="9">
        <v>13</v>
      </c>
      <c r="AA85" s="9" t="s">
        <v>5478</v>
      </c>
      <c r="AB85" s="9">
        <v>0</v>
      </c>
      <c r="AC85" s="9" t="s">
        <v>5479</v>
      </c>
      <c r="AD85" s="9">
        <v>6</v>
      </c>
    </row>
    <row r="86" spans="1:30" x14ac:dyDescent="0.4">
      <c r="A86">
        <v>107</v>
      </c>
      <c r="B86" t="s">
        <v>1648</v>
      </c>
      <c r="C86" t="s">
        <v>5339</v>
      </c>
      <c r="D86" t="s">
        <v>5480</v>
      </c>
      <c r="E86" t="s">
        <v>5441</v>
      </c>
      <c r="F86" t="s">
        <v>5224</v>
      </c>
      <c r="I86" s="11">
        <v>47</v>
      </c>
      <c r="J86" t="str">
        <f t="shared" si="9"/>
        <v>CLM</v>
      </c>
      <c r="K86" t="str">
        <f t="shared" si="10"/>
        <v>CLM47</v>
      </c>
      <c r="L86">
        <f t="shared" si="11"/>
        <v>3</v>
      </c>
      <c r="P86" s="120" t="s">
        <v>5481</v>
      </c>
      <c r="Q86" s="120">
        <f t="shared" si="15"/>
        <v>14.666666666666666</v>
      </c>
      <c r="R86" s="120">
        <f t="shared" si="15"/>
        <v>0</v>
      </c>
      <c r="S86" s="120">
        <f t="shared" si="15"/>
        <v>14.666666666666666</v>
      </c>
      <c r="Y86" s="105" t="s">
        <v>1673</v>
      </c>
      <c r="Z86" s="9">
        <v>20</v>
      </c>
      <c r="AA86" s="9" t="s">
        <v>5482</v>
      </c>
      <c r="AB86" s="9">
        <v>5</v>
      </c>
      <c r="AC86" s="9" t="s">
        <v>5483</v>
      </c>
      <c r="AD86" s="9">
        <v>14</v>
      </c>
    </row>
    <row r="87" spans="1:30" x14ac:dyDescent="0.4">
      <c r="A87">
        <v>108</v>
      </c>
      <c r="B87" t="s">
        <v>1648</v>
      </c>
      <c r="C87" t="s">
        <v>5339</v>
      </c>
      <c r="D87" t="s">
        <v>5484</v>
      </c>
      <c r="E87" t="s">
        <v>5485</v>
      </c>
      <c r="F87" t="s">
        <v>5216</v>
      </c>
      <c r="I87" s="11">
        <v>48</v>
      </c>
      <c r="J87" t="str">
        <f t="shared" si="9"/>
        <v>CLM</v>
      </c>
      <c r="K87" t="str">
        <f t="shared" si="10"/>
        <v>CLM48</v>
      </c>
      <c r="L87">
        <f t="shared" si="11"/>
        <v>3</v>
      </c>
      <c r="P87" s="120" t="s">
        <v>5486</v>
      </c>
      <c r="R87" s="120"/>
      <c r="S87" s="120">
        <f>Q73*100/150</f>
        <v>8.6666666666666661</v>
      </c>
      <c r="Y87" s="105" t="s">
        <v>1667</v>
      </c>
      <c r="Z87" s="9">
        <v>22</v>
      </c>
      <c r="AA87" s="9" t="s">
        <v>5487</v>
      </c>
      <c r="AB87" s="9">
        <v>19</v>
      </c>
      <c r="AC87" s="9" t="s">
        <v>5488</v>
      </c>
      <c r="AD87" s="9">
        <v>22</v>
      </c>
    </row>
    <row r="88" spans="1:30" x14ac:dyDescent="0.4">
      <c r="A88">
        <v>109</v>
      </c>
      <c r="B88" t="s">
        <v>1648</v>
      </c>
      <c r="C88" t="s">
        <v>5339</v>
      </c>
      <c r="D88" t="s">
        <v>5489</v>
      </c>
      <c r="E88" t="s">
        <v>5456</v>
      </c>
      <c r="F88" t="s">
        <v>5216</v>
      </c>
      <c r="I88" s="11">
        <v>49</v>
      </c>
      <c r="J88" t="str">
        <f t="shared" si="9"/>
        <v>CLM</v>
      </c>
      <c r="K88" t="str">
        <f t="shared" si="10"/>
        <v>CLM49</v>
      </c>
      <c r="L88">
        <f t="shared" si="11"/>
        <v>3</v>
      </c>
      <c r="P88" s="120" t="s">
        <v>5490</v>
      </c>
      <c r="Q88" s="120">
        <f t="shared" ref="Q88:S89" si="16">Q74*100/150</f>
        <v>5.333333333333333</v>
      </c>
      <c r="R88" s="120">
        <f t="shared" si="16"/>
        <v>12.666666666666666</v>
      </c>
      <c r="S88" s="120">
        <f t="shared" si="16"/>
        <v>9.3333333333333339</v>
      </c>
      <c r="Y88" s="105" t="s">
        <v>1669</v>
      </c>
      <c r="Z88" s="9">
        <v>98</v>
      </c>
      <c r="AA88" s="9" t="s">
        <v>5491</v>
      </c>
      <c r="AB88" s="9">
        <v>43</v>
      </c>
      <c r="AC88" s="9" t="s">
        <v>5492</v>
      </c>
      <c r="AD88" s="9">
        <v>64</v>
      </c>
    </row>
    <row r="89" spans="1:30" x14ac:dyDescent="0.4">
      <c r="A89">
        <v>110</v>
      </c>
      <c r="B89" t="s">
        <v>1648</v>
      </c>
      <c r="C89" t="s">
        <v>5339</v>
      </c>
      <c r="D89" t="s">
        <v>5493</v>
      </c>
      <c r="E89" t="s">
        <v>5494</v>
      </c>
      <c r="F89" t="s">
        <v>5256</v>
      </c>
      <c r="I89" s="11">
        <v>4</v>
      </c>
      <c r="J89" t="str">
        <f t="shared" si="9"/>
        <v>CLM</v>
      </c>
      <c r="K89" t="str">
        <f t="shared" si="10"/>
        <v>CLM4</v>
      </c>
      <c r="L89">
        <f t="shared" si="11"/>
        <v>3</v>
      </c>
      <c r="P89" s="120" t="s">
        <v>5495</v>
      </c>
      <c r="Q89" s="120">
        <f t="shared" si="16"/>
        <v>65.333333333333329</v>
      </c>
      <c r="R89" s="120">
        <f t="shared" si="16"/>
        <v>60.666666666666664</v>
      </c>
      <c r="S89" s="120">
        <f t="shared" si="16"/>
        <v>64.666666666666671</v>
      </c>
      <c r="Y89" s="105" t="s">
        <v>1674</v>
      </c>
      <c r="Z89" s="9">
        <v>147</v>
      </c>
      <c r="AA89" s="9" t="s">
        <v>5496</v>
      </c>
      <c r="AB89" s="9">
        <v>91</v>
      </c>
      <c r="AC89" s="9" t="s">
        <v>5497</v>
      </c>
      <c r="AD89" s="9">
        <v>97</v>
      </c>
    </row>
    <row r="90" spans="1:30" x14ac:dyDescent="0.4">
      <c r="A90">
        <v>111</v>
      </c>
      <c r="B90" t="s">
        <v>1648</v>
      </c>
      <c r="C90" t="s">
        <v>5339</v>
      </c>
      <c r="D90" t="s">
        <v>5498</v>
      </c>
      <c r="E90" t="s">
        <v>5499</v>
      </c>
      <c r="F90" t="s">
        <v>5256</v>
      </c>
      <c r="I90" s="11">
        <v>50</v>
      </c>
      <c r="J90" t="str">
        <f t="shared" si="9"/>
        <v>CLM</v>
      </c>
      <c r="K90" t="str">
        <f t="shared" si="10"/>
        <v>CLM50</v>
      </c>
      <c r="L90">
        <f t="shared" si="11"/>
        <v>2</v>
      </c>
      <c r="P90" s="120" t="s">
        <v>5500</v>
      </c>
      <c r="R90" s="120"/>
      <c r="S90" s="120">
        <f>Q76*100/150</f>
        <v>98</v>
      </c>
      <c r="Y90" s="105" t="s">
        <v>1668</v>
      </c>
      <c r="Z90" s="9">
        <v>150</v>
      </c>
      <c r="AA90" s="9" t="s">
        <v>5501</v>
      </c>
      <c r="AB90" s="9">
        <v>150</v>
      </c>
      <c r="AC90" s="9" t="s">
        <v>5502</v>
      </c>
      <c r="AD90" s="9">
        <v>150</v>
      </c>
    </row>
    <row r="91" spans="1:30" x14ac:dyDescent="0.4">
      <c r="A91">
        <v>112</v>
      </c>
      <c r="B91" t="s">
        <v>1648</v>
      </c>
      <c r="C91" t="s">
        <v>5339</v>
      </c>
      <c r="D91" t="s">
        <v>5503</v>
      </c>
      <c r="E91" t="s">
        <v>5504</v>
      </c>
      <c r="F91" t="s">
        <v>5216</v>
      </c>
      <c r="I91" s="11">
        <v>5</v>
      </c>
      <c r="J91" t="str">
        <f t="shared" si="9"/>
        <v>CLM</v>
      </c>
      <c r="K91" t="str">
        <f t="shared" si="10"/>
        <v>CLM5</v>
      </c>
      <c r="L91">
        <f t="shared" si="11"/>
        <v>2</v>
      </c>
      <c r="P91" s="120" t="s">
        <v>5505</v>
      </c>
      <c r="Q91" s="120">
        <f>Q77*100/150</f>
        <v>13.333333333333334</v>
      </c>
      <c r="R91" s="120">
        <f>R77*100/150</f>
        <v>28.666666666666668</v>
      </c>
      <c r="S91" s="120">
        <f>S77*100/150</f>
        <v>42.666666666666664</v>
      </c>
      <c r="Y91" s="6"/>
      <c r="Z91">
        <f>SUM(Z83:Z90)</f>
        <v>461</v>
      </c>
      <c r="AB91">
        <f>SUM(AB83:AB90)</f>
        <v>308</v>
      </c>
      <c r="AD91">
        <f>SUM(AD83:AD90)</f>
        <v>353</v>
      </c>
    </row>
    <row r="92" spans="1:30" x14ac:dyDescent="0.4">
      <c r="A92">
        <v>113</v>
      </c>
      <c r="B92" t="s">
        <v>1648</v>
      </c>
      <c r="C92" t="s">
        <v>5339</v>
      </c>
      <c r="D92" t="s">
        <v>5506</v>
      </c>
      <c r="E92" t="s">
        <v>5507</v>
      </c>
      <c r="F92" t="s">
        <v>5224</v>
      </c>
      <c r="I92" s="11">
        <v>6</v>
      </c>
      <c r="J92" t="str">
        <f t="shared" si="9"/>
        <v>CLM</v>
      </c>
      <c r="K92" t="str">
        <f t="shared" si="10"/>
        <v>CLM6</v>
      </c>
      <c r="L92">
        <f t="shared" si="11"/>
        <v>3</v>
      </c>
      <c r="P92" s="120"/>
      <c r="Q92" s="120"/>
      <c r="R92" s="120"/>
      <c r="S92" s="120"/>
      <c r="Y92" s="121" t="s">
        <v>5508</v>
      </c>
      <c r="Z92" s="122">
        <v>1122</v>
      </c>
      <c r="AA92" s="122" t="s">
        <v>5509</v>
      </c>
      <c r="AB92" s="122">
        <f>COUNTIF(B2:$B1123, "*m*")</f>
        <v>863</v>
      </c>
      <c r="AC92" s="122" t="s">
        <v>5510</v>
      </c>
      <c r="AD92" s="123">
        <f>Z92-AB92</f>
        <v>259</v>
      </c>
    </row>
    <row r="93" spans="1:30" x14ac:dyDescent="0.4">
      <c r="A93">
        <v>114</v>
      </c>
      <c r="B93" t="s">
        <v>1648</v>
      </c>
      <c r="C93" t="s">
        <v>5339</v>
      </c>
      <c r="D93" t="s">
        <v>5511</v>
      </c>
      <c r="E93" t="s">
        <v>5512</v>
      </c>
      <c r="F93" t="s">
        <v>5216</v>
      </c>
      <c r="I93" s="11">
        <v>7</v>
      </c>
      <c r="J93" t="str">
        <f t="shared" si="9"/>
        <v>CLM</v>
      </c>
      <c r="K93" t="str">
        <f t="shared" si="10"/>
        <v>CLM7</v>
      </c>
      <c r="L93">
        <f t="shared" si="11"/>
        <v>3</v>
      </c>
      <c r="P93" s="120"/>
      <c r="Q93" s="120"/>
      <c r="R93" s="120"/>
      <c r="S93" s="120"/>
    </row>
    <row r="94" spans="1:30" x14ac:dyDescent="0.4">
      <c r="A94">
        <v>115</v>
      </c>
      <c r="B94" t="s">
        <v>1648</v>
      </c>
      <c r="C94" t="s">
        <v>5339</v>
      </c>
      <c r="D94" t="s">
        <v>5513</v>
      </c>
      <c r="E94" t="s">
        <v>5514</v>
      </c>
      <c r="F94" t="s">
        <v>5224</v>
      </c>
      <c r="I94" s="11">
        <v>8</v>
      </c>
      <c r="J94" t="str">
        <f t="shared" si="9"/>
        <v>CLM</v>
      </c>
      <c r="K94" t="str">
        <f t="shared" si="10"/>
        <v>CLM8</v>
      </c>
      <c r="L94">
        <f t="shared" si="11"/>
        <v>3</v>
      </c>
    </row>
    <row r="95" spans="1:30" x14ac:dyDescent="0.4">
      <c r="A95">
        <v>116</v>
      </c>
      <c r="B95" t="s">
        <v>1648</v>
      </c>
      <c r="C95" t="s">
        <v>5339</v>
      </c>
      <c r="D95" t="s">
        <v>5515</v>
      </c>
      <c r="E95" t="s">
        <v>5516</v>
      </c>
      <c r="F95" t="s">
        <v>5216</v>
      </c>
      <c r="I95" s="11">
        <v>9</v>
      </c>
      <c r="J95" t="str">
        <f t="shared" si="9"/>
        <v>CLM</v>
      </c>
      <c r="K95" t="str">
        <f t="shared" si="10"/>
        <v>CLM9</v>
      </c>
      <c r="L95">
        <f t="shared" si="11"/>
        <v>2</v>
      </c>
    </row>
    <row r="96" spans="1:30" x14ac:dyDescent="0.4">
      <c r="A96">
        <v>117</v>
      </c>
      <c r="B96" t="s">
        <v>1649</v>
      </c>
      <c r="C96" t="s">
        <v>5517</v>
      </c>
      <c r="D96" t="s">
        <v>5340</v>
      </c>
      <c r="E96" t="s">
        <v>5341</v>
      </c>
      <c r="F96" t="s">
        <v>5224</v>
      </c>
      <c r="I96" s="11">
        <v>10</v>
      </c>
      <c r="J96" t="str">
        <f t="shared" si="9"/>
        <v>CLM</v>
      </c>
      <c r="K96" t="str">
        <f t="shared" si="10"/>
        <v>CLM10</v>
      </c>
      <c r="L96">
        <f t="shared" si="11"/>
        <v>3</v>
      </c>
      <c r="P96" s="203" t="s">
        <v>5518</v>
      </c>
      <c r="Q96" s="204"/>
      <c r="R96" s="204"/>
      <c r="S96" s="204"/>
      <c r="T96" s="205"/>
      <c r="W96" s="11" t="s">
        <v>5518</v>
      </c>
      <c r="X96" s="11"/>
      <c r="Y96" s="11"/>
      <c r="Z96" s="11"/>
      <c r="AA96" s="11"/>
    </row>
    <row r="97" spans="1:27" x14ac:dyDescent="0.4">
      <c r="A97">
        <v>118</v>
      </c>
      <c r="B97" t="s">
        <v>1649</v>
      </c>
      <c r="C97" t="s">
        <v>5517</v>
      </c>
      <c r="D97" t="s">
        <v>5519</v>
      </c>
      <c r="E97" t="s">
        <v>5344</v>
      </c>
      <c r="F97" t="s">
        <v>5216</v>
      </c>
      <c r="I97" s="11">
        <v>11</v>
      </c>
      <c r="J97" t="str">
        <f t="shared" si="9"/>
        <v>CLM</v>
      </c>
      <c r="K97" t="str">
        <f t="shared" si="10"/>
        <v>CLM11</v>
      </c>
      <c r="L97">
        <f t="shared" si="11"/>
        <v>3</v>
      </c>
      <c r="O97" t="s">
        <v>0</v>
      </c>
      <c r="P97" s="124" t="s">
        <v>1692</v>
      </c>
      <c r="Q97" s="119">
        <v>0</v>
      </c>
      <c r="R97" s="119">
        <v>0.5</v>
      </c>
      <c r="S97" s="119">
        <v>1</v>
      </c>
      <c r="T97" s="7" t="s">
        <v>5520</v>
      </c>
      <c r="W97" s="11" t="s">
        <v>1692</v>
      </c>
      <c r="X97" s="11">
        <v>0</v>
      </c>
      <c r="Y97" s="11">
        <v>0.5</v>
      </c>
      <c r="Z97" s="11">
        <v>1</v>
      </c>
      <c r="AA97" s="11" t="s">
        <v>5520</v>
      </c>
    </row>
    <row r="98" spans="1:27" x14ac:dyDescent="0.4">
      <c r="A98">
        <v>119</v>
      </c>
      <c r="B98" t="s">
        <v>1649</v>
      </c>
      <c r="C98" t="s">
        <v>5517</v>
      </c>
      <c r="D98" t="s">
        <v>5346</v>
      </c>
      <c r="E98" t="s">
        <v>5347</v>
      </c>
      <c r="F98" t="s">
        <v>5224</v>
      </c>
      <c r="I98" s="11">
        <v>12</v>
      </c>
      <c r="J98" t="str">
        <f t="shared" si="9"/>
        <v>CLM</v>
      </c>
      <c r="K98" t="str">
        <f t="shared" si="10"/>
        <v>CLM12</v>
      </c>
      <c r="L98">
        <f t="shared" si="11"/>
        <v>3</v>
      </c>
      <c r="N98" s="23" t="s">
        <v>1672</v>
      </c>
      <c r="O98">
        <v>1</v>
      </c>
      <c r="P98" s="23" t="s">
        <v>1672</v>
      </c>
      <c r="Q98" s="119">
        <v>5.333333333333333</v>
      </c>
      <c r="R98" s="119">
        <v>12.666666666666666</v>
      </c>
      <c r="S98" s="119">
        <v>9.3333333333333339</v>
      </c>
      <c r="T98" s="7">
        <f>AVERAGE(Q98:S98)</f>
        <v>9.1111111111111125</v>
      </c>
      <c r="U98" s="24"/>
      <c r="W98" s="23" t="s">
        <v>1668</v>
      </c>
      <c r="X98" s="119">
        <v>100</v>
      </c>
      <c r="Y98" s="119">
        <v>100</v>
      </c>
      <c r="Z98" s="119">
        <v>100</v>
      </c>
      <c r="AA98" s="7">
        <f t="shared" ref="AA98:AA105" si="17">AVERAGE(X98:Z98)</f>
        <v>100</v>
      </c>
    </row>
    <row r="99" spans="1:27" x14ac:dyDescent="0.4">
      <c r="A99">
        <v>120</v>
      </c>
      <c r="B99" t="s">
        <v>1649</v>
      </c>
      <c r="C99" t="s">
        <v>5517</v>
      </c>
      <c r="D99" t="s">
        <v>5349</v>
      </c>
      <c r="E99" t="s">
        <v>5350</v>
      </c>
      <c r="F99" t="s">
        <v>5216</v>
      </c>
      <c r="I99" s="11">
        <v>13</v>
      </c>
      <c r="J99" t="str">
        <f t="shared" si="9"/>
        <v>CLM</v>
      </c>
      <c r="K99" t="str">
        <f t="shared" si="10"/>
        <v>CLM13</v>
      </c>
      <c r="L99">
        <f t="shared" si="11"/>
        <v>3</v>
      </c>
      <c r="N99" s="23" t="s">
        <v>1667</v>
      </c>
      <c r="O99">
        <v>2</v>
      </c>
      <c r="P99" s="23" t="s">
        <v>1667</v>
      </c>
      <c r="Q99" s="119">
        <v>14.666666666666666</v>
      </c>
      <c r="R99" s="119">
        <v>0</v>
      </c>
      <c r="S99" s="119">
        <v>14.666666666666666</v>
      </c>
      <c r="T99" s="7">
        <f t="shared" ref="T99:T105" si="18">AVERAGE(Q99:S99)</f>
        <v>9.7777777777777768</v>
      </c>
      <c r="W99" s="23" t="s">
        <v>1674</v>
      </c>
      <c r="X99" s="125"/>
      <c r="Y99" s="125"/>
      <c r="Z99" s="119">
        <v>98</v>
      </c>
      <c r="AA99" s="7">
        <f t="shared" si="17"/>
        <v>98</v>
      </c>
    </row>
    <row r="100" spans="1:27" x14ac:dyDescent="0.4">
      <c r="A100">
        <v>121</v>
      </c>
      <c r="B100" t="s">
        <v>1649</v>
      </c>
      <c r="C100" t="s">
        <v>5517</v>
      </c>
      <c r="D100" t="s">
        <v>5352</v>
      </c>
      <c r="E100" t="s">
        <v>5521</v>
      </c>
      <c r="F100" t="s">
        <v>5216</v>
      </c>
      <c r="I100" s="11">
        <v>14</v>
      </c>
      <c r="J100" t="str">
        <f t="shared" si="9"/>
        <v>CLM</v>
      </c>
      <c r="K100" t="str">
        <f t="shared" si="10"/>
        <v>CLM14</v>
      </c>
      <c r="L100">
        <f t="shared" si="11"/>
        <v>3</v>
      </c>
      <c r="N100" s="7" t="s">
        <v>1670</v>
      </c>
      <c r="O100">
        <v>3</v>
      </c>
      <c r="P100" s="7" t="s">
        <v>1670</v>
      </c>
      <c r="Q100" s="119">
        <v>2</v>
      </c>
      <c r="R100" s="119">
        <v>3.3333333333333335</v>
      </c>
      <c r="S100" s="119">
        <v>4</v>
      </c>
      <c r="T100" s="7">
        <f t="shared" si="18"/>
        <v>3.1111111111111112</v>
      </c>
      <c r="W100" s="23" t="s">
        <v>1669</v>
      </c>
      <c r="X100" s="119">
        <v>65.333333333333329</v>
      </c>
      <c r="Y100" s="119">
        <v>60.666666666666664</v>
      </c>
      <c r="Z100" s="119">
        <v>64.666666666666671</v>
      </c>
      <c r="AA100" s="7">
        <f t="shared" si="17"/>
        <v>63.555555555555564</v>
      </c>
    </row>
    <row r="101" spans="1:27" x14ac:dyDescent="0.4">
      <c r="A101">
        <v>122</v>
      </c>
      <c r="B101" t="s">
        <v>1649</v>
      </c>
      <c r="C101" t="s">
        <v>5517</v>
      </c>
      <c r="D101" t="s">
        <v>5522</v>
      </c>
      <c r="E101" t="s">
        <v>5356</v>
      </c>
      <c r="F101" t="s">
        <v>5216</v>
      </c>
      <c r="I101" s="11">
        <v>15</v>
      </c>
      <c r="J101" t="str">
        <f t="shared" si="9"/>
        <v>CLM</v>
      </c>
      <c r="K101" t="str">
        <f t="shared" si="10"/>
        <v>CLM15</v>
      </c>
      <c r="L101">
        <f t="shared" si="11"/>
        <v>3</v>
      </c>
      <c r="N101" s="23" t="s">
        <v>1671</v>
      </c>
      <c r="O101">
        <v>4</v>
      </c>
      <c r="P101" s="23" t="s">
        <v>1671</v>
      </c>
      <c r="Q101" s="125"/>
      <c r="R101" s="125"/>
      <c r="S101" s="119">
        <v>8.6666666666666661</v>
      </c>
      <c r="T101" s="7">
        <f t="shared" si="18"/>
        <v>8.6666666666666661</v>
      </c>
      <c r="W101" s="23" t="s">
        <v>1667</v>
      </c>
      <c r="X101" s="119">
        <v>14.666666666666666</v>
      </c>
      <c r="Y101" s="119">
        <v>0</v>
      </c>
      <c r="Z101" s="119">
        <v>14.666666666666666</v>
      </c>
      <c r="AA101" s="7">
        <f t="shared" si="17"/>
        <v>9.7777777777777768</v>
      </c>
    </row>
    <row r="102" spans="1:27" x14ac:dyDescent="0.4">
      <c r="A102">
        <v>123</v>
      </c>
      <c r="B102" t="s">
        <v>1649</v>
      </c>
      <c r="C102" t="s">
        <v>5517</v>
      </c>
      <c r="D102" t="s">
        <v>5361</v>
      </c>
      <c r="E102" t="s">
        <v>5362</v>
      </c>
      <c r="F102" t="s">
        <v>5216</v>
      </c>
      <c r="I102" s="11">
        <v>16</v>
      </c>
      <c r="J102" t="str">
        <f t="shared" si="9"/>
        <v>CLM</v>
      </c>
      <c r="K102" t="str">
        <f t="shared" si="10"/>
        <v>CLM16</v>
      </c>
      <c r="L102">
        <f t="shared" si="11"/>
        <v>3</v>
      </c>
      <c r="N102" s="23" t="s">
        <v>1668</v>
      </c>
      <c r="O102">
        <v>5</v>
      </c>
      <c r="P102" s="23" t="s">
        <v>1668</v>
      </c>
      <c r="Q102" s="119">
        <v>100</v>
      </c>
      <c r="R102" s="119">
        <v>100</v>
      </c>
      <c r="S102" s="119">
        <v>100</v>
      </c>
      <c r="T102" s="7">
        <f t="shared" si="18"/>
        <v>100</v>
      </c>
      <c r="W102" s="23" t="s">
        <v>1673</v>
      </c>
      <c r="X102" s="119">
        <v>4.4444444444444446</v>
      </c>
      <c r="Y102" s="119">
        <v>9.5555555555555554</v>
      </c>
      <c r="Z102" s="119">
        <v>14.222222222222221</v>
      </c>
      <c r="AA102" s="7">
        <f t="shared" si="17"/>
        <v>9.4074074074074066</v>
      </c>
    </row>
    <row r="103" spans="1:27" x14ac:dyDescent="0.4">
      <c r="A103">
        <v>124</v>
      </c>
      <c r="B103" t="s">
        <v>1649</v>
      </c>
      <c r="C103" t="s">
        <v>5517</v>
      </c>
      <c r="D103" t="s">
        <v>5523</v>
      </c>
      <c r="E103" t="s">
        <v>5524</v>
      </c>
      <c r="F103" t="s">
        <v>5216</v>
      </c>
      <c r="I103" s="11">
        <v>17</v>
      </c>
      <c r="J103" t="str">
        <f t="shared" si="9"/>
        <v>CLM</v>
      </c>
      <c r="K103" t="str">
        <f t="shared" si="10"/>
        <v>CLM17</v>
      </c>
      <c r="L103">
        <f t="shared" si="11"/>
        <v>3</v>
      </c>
      <c r="N103" s="23" t="s">
        <v>1669</v>
      </c>
      <c r="O103">
        <v>6</v>
      </c>
      <c r="P103" s="23" t="s">
        <v>1669</v>
      </c>
      <c r="Q103" s="119">
        <v>65.333333333333329</v>
      </c>
      <c r="R103" s="119">
        <v>60.666666666666664</v>
      </c>
      <c r="S103" s="119">
        <v>64.666666666666671</v>
      </c>
      <c r="T103" s="7">
        <f t="shared" si="18"/>
        <v>63.555555555555564</v>
      </c>
      <c r="W103" s="23" t="s">
        <v>1672</v>
      </c>
      <c r="X103" s="119">
        <v>5.333333333333333</v>
      </c>
      <c r="Y103" s="119">
        <v>12.666666666666666</v>
      </c>
      <c r="Z103" s="119">
        <v>9.3333333333333339</v>
      </c>
      <c r="AA103" s="7">
        <f t="shared" si="17"/>
        <v>9.1111111111111125</v>
      </c>
    </row>
    <row r="104" spans="1:27" x14ac:dyDescent="0.4">
      <c r="A104">
        <v>125</v>
      </c>
      <c r="B104" t="s">
        <v>1649</v>
      </c>
      <c r="C104" t="s">
        <v>5517</v>
      </c>
      <c r="D104" t="s">
        <v>5377</v>
      </c>
      <c r="E104" t="s">
        <v>5378</v>
      </c>
      <c r="F104" t="s">
        <v>5216</v>
      </c>
      <c r="I104" s="11">
        <v>18</v>
      </c>
      <c r="J104" t="str">
        <f t="shared" si="9"/>
        <v>CLM</v>
      </c>
      <c r="K104" t="str">
        <f t="shared" si="10"/>
        <v>CLM18</v>
      </c>
      <c r="L104">
        <f t="shared" si="11"/>
        <v>3</v>
      </c>
      <c r="N104" s="23" t="s">
        <v>1673</v>
      </c>
      <c r="O104">
        <v>7</v>
      </c>
      <c r="P104" s="23" t="s">
        <v>1673</v>
      </c>
      <c r="Q104" s="119">
        <v>4.4444444444444446</v>
      </c>
      <c r="R104" s="119">
        <v>9.5555555555555554</v>
      </c>
      <c r="S104" s="119">
        <v>14.222222222222221</v>
      </c>
      <c r="T104" s="7">
        <f t="shared" si="18"/>
        <v>9.4074074074074066</v>
      </c>
      <c r="W104" s="23" t="s">
        <v>1671</v>
      </c>
      <c r="X104" s="125"/>
      <c r="Y104" s="125"/>
      <c r="Z104" s="119">
        <v>8.6666666666666661</v>
      </c>
      <c r="AA104" s="7">
        <f t="shared" si="17"/>
        <v>8.6666666666666661</v>
      </c>
    </row>
    <row r="105" spans="1:27" x14ac:dyDescent="0.4">
      <c r="A105">
        <v>126</v>
      </c>
      <c r="B105" t="s">
        <v>1649</v>
      </c>
      <c r="C105" t="s">
        <v>5517</v>
      </c>
      <c r="D105" t="s">
        <v>5380</v>
      </c>
      <c r="E105" t="s">
        <v>5381</v>
      </c>
      <c r="F105" t="s">
        <v>5216</v>
      </c>
      <c r="I105" s="11">
        <v>19</v>
      </c>
      <c r="J105" t="str">
        <f t="shared" si="9"/>
        <v>CLM</v>
      </c>
      <c r="K105" t="str">
        <f t="shared" si="10"/>
        <v>CLM19</v>
      </c>
      <c r="L105">
        <f t="shared" si="11"/>
        <v>3</v>
      </c>
      <c r="N105" s="23" t="s">
        <v>1674</v>
      </c>
      <c r="O105">
        <v>8</v>
      </c>
      <c r="P105" s="23" t="s">
        <v>1674</v>
      </c>
      <c r="Q105" s="125"/>
      <c r="R105" s="125"/>
      <c r="S105" s="119">
        <v>98</v>
      </c>
      <c r="T105" s="7">
        <f t="shared" si="18"/>
        <v>98</v>
      </c>
      <c r="W105" s="7" t="s">
        <v>1670</v>
      </c>
      <c r="X105" s="119">
        <v>2</v>
      </c>
      <c r="Y105" s="119">
        <v>3.3333333333333335</v>
      </c>
      <c r="Z105" s="119">
        <v>4</v>
      </c>
      <c r="AA105" s="7">
        <f t="shared" si="17"/>
        <v>3.1111111111111112</v>
      </c>
    </row>
    <row r="106" spans="1:27" x14ac:dyDescent="0.4">
      <c r="A106">
        <v>127</v>
      </c>
      <c r="B106" t="s">
        <v>1649</v>
      </c>
      <c r="C106" t="s">
        <v>5517</v>
      </c>
      <c r="D106" t="s">
        <v>5525</v>
      </c>
      <c r="E106" t="s">
        <v>5384</v>
      </c>
      <c r="F106" t="s">
        <v>5224</v>
      </c>
      <c r="I106" s="11">
        <v>1</v>
      </c>
      <c r="J106" t="str">
        <f t="shared" si="9"/>
        <v>CLM</v>
      </c>
      <c r="K106" t="str">
        <f t="shared" si="10"/>
        <v>CLM1</v>
      </c>
      <c r="L106">
        <f t="shared" si="11"/>
        <v>3</v>
      </c>
      <c r="P106" s="11"/>
      <c r="Q106" s="11"/>
      <c r="R106" s="11"/>
      <c r="S106" s="11"/>
      <c r="T106" s="11"/>
    </row>
    <row r="107" spans="1:27" x14ac:dyDescent="0.4">
      <c r="A107">
        <v>128</v>
      </c>
      <c r="B107" t="s">
        <v>1649</v>
      </c>
      <c r="C107" t="s">
        <v>5517</v>
      </c>
      <c r="D107" t="s">
        <v>5387</v>
      </c>
      <c r="E107" t="s">
        <v>5388</v>
      </c>
      <c r="F107" t="s">
        <v>5216</v>
      </c>
      <c r="I107" s="11">
        <v>20</v>
      </c>
      <c r="J107" t="str">
        <f t="shared" si="9"/>
        <v>CLM</v>
      </c>
      <c r="K107" t="str">
        <f t="shared" si="10"/>
        <v>CLM20</v>
      </c>
      <c r="L107">
        <f t="shared" si="11"/>
        <v>3</v>
      </c>
      <c r="P107" s="11"/>
      <c r="Q107" s="11"/>
      <c r="R107" s="11"/>
      <c r="S107" s="11"/>
      <c r="T107" s="11"/>
    </row>
    <row r="108" spans="1:27" x14ac:dyDescent="0.4">
      <c r="A108">
        <v>129</v>
      </c>
      <c r="B108" t="s">
        <v>1649</v>
      </c>
      <c r="C108" t="s">
        <v>5517</v>
      </c>
      <c r="D108" t="s">
        <v>5392</v>
      </c>
      <c r="E108" t="s">
        <v>5393</v>
      </c>
      <c r="F108" t="s">
        <v>5216</v>
      </c>
      <c r="I108" s="11">
        <v>21</v>
      </c>
      <c r="J108" t="str">
        <f t="shared" si="9"/>
        <v>CLM</v>
      </c>
      <c r="K108" t="str">
        <f t="shared" si="10"/>
        <v>CLM21</v>
      </c>
      <c r="L108">
        <f t="shared" si="11"/>
        <v>3</v>
      </c>
      <c r="P108" s="11"/>
      <c r="Q108" s="11"/>
      <c r="R108" s="11"/>
      <c r="S108" s="11"/>
      <c r="T108" s="11"/>
    </row>
    <row r="109" spans="1:27" x14ac:dyDescent="0.4">
      <c r="A109">
        <v>130</v>
      </c>
      <c r="B109" t="s">
        <v>1649</v>
      </c>
      <c r="C109" t="s">
        <v>5517</v>
      </c>
      <c r="D109" t="s">
        <v>5395</v>
      </c>
      <c r="E109" t="s">
        <v>5396</v>
      </c>
      <c r="F109" t="s">
        <v>5216</v>
      </c>
      <c r="I109" s="11">
        <v>22</v>
      </c>
      <c r="J109" t="str">
        <f t="shared" si="9"/>
        <v>CLM</v>
      </c>
      <c r="K109" t="str">
        <f t="shared" si="10"/>
        <v>CLM22</v>
      </c>
      <c r="L109">
        <f t="shared" si="11"/>
        <v>3</v>
      </c>
    </row>
    <row r="110" spans="1:27" x14ac:dyDescent="0.4">
      <c r="A110">
        <v>131</v>
      </c>
      <c r="B110" t="s">
        <v>1649</v>
      </c>
      <c r="C110" t="s">
        <v>5517</v>
      </c>
      <c r="D110" t="s">
        <v>5526</v>
      </c>
      <c r="E110" t="s">
        <v>5399</v>
      </c>
      <c r="F110" t="s">
        <v>5216</v>
      </c>
      <c r="I110" s="11">
        <v>23</v>
      </c>
      <c r="J110" t="str">
        <f t="shared" si="9"/>
        <v>CLM</v>
      </c>
      <c r="K110" t="str">
        <f t="shared" si="10"/>
        <v>CLM23</v>
      </c>
      <c r="L110">
        <f t="shared" si="11"/>
        <v>3</v>
      </c>
      <c r="P110" s="206" t="s">
        <v>5527</v>
      </c>
      <c r="Q110" s="206"/>
      <c r="R110" s="206"/>
      <c r="S110" s="206"/>
      <c r="T110" s="206"/>
    </row>
    <row r="111" spans="1:27" x14ac:dyDescent="0.4">
      <c r="A111">
        <v>132</v>
      </c>
      <c r="B111" t="s">
        <v>1649</v>
      </c>
      <c r="C111" t="s">
        <v>5517</v>
      </c>
      <c r="D111" t="s">
        <v>5528</v>
      </c>
      <c r="E111" t="s">
        <v>5402</v>
      </c>
      <c r="F111" t="s">
        <v>5216</v>
      </c>
      <c r="I111" s="11">
        <v>24</v>
      </c>
      <c r="J111" t="str">
        <f t="shared" si="9"/>
        <v>CLM</v>
      </c>
      <c r="K111" t="str">
        <f t="shared" si="10"/>
        <v>CLM24</v>
      </c>
      <c r="L111">
        <f t="shared" si="11"/>
        <v>3</v>
      </c>
      <c r="O111" t="s">
        <v>0</v>
      </c>
      <c r="P111" s="120" t="s">
        <v>1692</v>
      </c>
      <c r="Q111" s="120">
        <v>0</v>
      </c>
      <c r="R111" s="120">
        <v>0.5</v>
      </c>
      <c r="S111" s="120">
        <v>1</v>
      </c>
      <c r="T111" s="27" t="s">
        <v>5520</v>
      </c>
    </row>
    <row r="112" spans="1:27" x14ac:dyDescent="0.4">
      <c r="A112">
        <v>133</v>
      </c>
      <c r="B112" t="s">
        <v>1649</v>
      </c>
      <c r="C112" t="s">
        <v>5517</v>
      </c>
      <c r="D112" t="s">
        <v>5529</v>
      </c>
      <c r="E112" t="s">
        <v>5405</v>
      </c>
      <c r="F112" t="s">
        <v>5256</v>
      </c>
      <c r="I112" s="11">
        <v>25</v>
      </c>
      <c r="J112" t="str">
        <f t="shared" si="9"/>
        <v>CLM</v>
      </c>
      <c r="K112" t="str">
        <f t="shared" si="10"/>
        <v>CLM25</v>
      </c>
      <c r="L112">
        <f t="shared" si="11"/>
        <v>3</v>
      </c>
      <c r="N112" s="23" t="s">
        <v>1672</v>
      </c>
      <c r="O112">
        <v>1</v>
      </c>
      <c r="P112" s="126" t="s">
        <v>1672</v>
      </c>
      <c r="Q112" s="126">
        <v>0</v>
      </c>
      <c r="R112" s="126">
        <v>0</v>
      </c>
      <c r="S112" s="126">
        <v>1</v>
      </c>
      <c r="T112" s="27">
        <f t="shared" ref="T112:T119" si="19">AVERAGE(Q112:S112)</f>
        <v>0.33333333333333331</v>
      </c>
    </row>
    <row r="113" spans="1:20" x14ac:dyDescent="0.4">
      <c r="A113">
        <v>134</v>
      </c>
      <c r="B113" t="s">
        <v>1649</v>
      </c>
      <c r="C113" t="s">
        <v>5517</v>
      </c>
      <c r="D113" t="s">
        <v>5407</v>
      </c>
      <c r="E113" t="s">
        <v>5408</v>
      </c>
      <c r="F113" t="s">
        <v>5224</v>
      </c>
      <c r="I113" s="11">
        <v>26</v>
      </c>
      <c r="J113" t="str">
        <f t="shared" si="9"/>
        <v>CLM</v>
      </c>
      <c r="K113" t="str">
        <f t="shared" si="10"/>
        <v>CLM26</v>
      </c>
      <c r="L113">
        <f t="shared" si="11"/>
        <v>3</v>
      </c>
      <c r="N113" s="23" t="s">
        <v>1667</v>
      </c>
      <c r="O113">
        <v>2</v>
      </c>
      <c r="P113" s="126" t="s">
        <v>1667</v>
      </c>
      <c r="Q113" s="126">
        <v>0</v>
      </c>
      <c r="R113" s="126">
        <v>0</v>
      </c>
      <c r="S113" s="126">
        <v>0</v>
      </c>
      <c r="T113" s="27">
        <f t="shared" si="19"/>
        <v>0</v>
      </c>
    </row>
    <row r="114" spans="1:20" x14ac:dyDescent="0.4">
      <c r="A114">
        <v>135</v>
      </c>
      <c r="B114" t="s">
        <v>1649</v>
      </c>
      <c r="C114" t="s">
        <v>5517</v>
      </c>
      <c r="D114" t="s">
        <v>5410</v>
      </c>
      <c r="E114" t="s">
        <v>5411</v>
      </c>
      <c r="F114" t="s">
        <v>5224</v>
      </c>
      <c r="I114" s="11">
        <v>27</v>
      </c>
      <c r="J114" t="str">
        <f t="shared" si="9"/>
        <v>CLM</v>
      </c>
      <c r="K114" t="str">
        <f t="shared" si="10"/>
        <v>CLM27</v>
      </c>
      <c r="L114">
        <f t="shared" si="11"/>
        <v>3</v>
      </c>
      <c r="N114" s="7" t="s">
        <v>1670</v>
      </c>
      <c r="O114">
        <v>3</v>
      </c>
      <c r="P114" s="27" t="s">
        <v>1670</v>
      </c>
      <c r="Q114" s="126">
        <v>0</v>
      </c>
      <c r="R114" s="126">
        <v>0</v>
      </c>
      <c r="S114" s="126">
        <v>0</v>
      </c>
      <c r="T114" s="27">
        <f t="shared" si="19"/>
        <v>0</v>
      </c>
    </row>
    <row r="115" spans="1:20" x14ac:dyDescent="0.4">
      <c r="A115">
        <v>136</v>
      </c>
      <c r="B115" t="s">
        <v>1649</v>
      </c>
      <c r="C115" t="s">
        <v>5517</v>
      </c>
      <c r="D115" t="s">
        <v>5415</v>
      </c>
      <c r="E115" t="s">
        <v>5416</v>
      </c>
      <c r="F115" t="s">
        <v>5216</v>
      </c>
      <c r="I115" s="11">
        <v>28</v>
      </c>
      <c r="J115" t="str">
        <f t="shared" si="9"/>
        <v>CLM</v>
      </c>
      <c r="K115" t="str">
        <f t="shared" si="10"/>
        <v>CLM28</v>
      </c>
      <c r="L115">
        <f t="shared" si="11"/>
        <v>3</v>
      </c>
      <c r="N115" s="23" t="s">
        <v>1671</v>
      </c>
      <c r="O115">
        <v>4</v>
      </c>
      <c r="P115" s="126" t="s">
        <v>1671</v>
      </c>
      <c r="Q115" s="126"/>
      <c r="R115" s="126"/>
      <c r="S115" s="126">
        <v>1</v>
      </c>
      <c r="T115" s="27">
        <f t="shared" si="19"/>
        <v>1</v>
      </c>
    </row>
    <row r="116" spans="1:20" x14ac:dyDescent="0.4">
      <c r="A116">
        <v>137</v>
      </c>
      <c r="B116" t="s">
        <v>1649</v>
      </c>
      <c r="C116" t="s">
        <v>5517</v>
      </c>
      <c r="D116" t="s">
        <v>5530</v>
      </c>
      <c r="E116" t="s">
        <v>5531</v>
      </c>
      <c r="F116" t="s">
        <v>5256</v>
      </c>
      <c r="I116" s="11">
        <v>29</v>
      </c>
      <c r="J116" t="str">
        <f t="shared" si="9"/>
        <v>CLM</v>
      </c>
      <c r="K116" t="str">
        <f t="shared" si="10"/>
        <v>CLM29</v>
      </c>
      <c r="L116">
        <f t="shared" si="11"/>
        <v>3</v>
      </c>
      <c r="N116" s="23" t="s">
        <v>1668</v>
      </c>
      <c r="O116">
        <v>5</v>
      </c>
      <c r="P116" s="126" t="s">
        <v>1668</v>
      </c>
      <c r="Q116" s="126">
        <v>0</v>
      </c>
      <c r="R116" s="126">
        <v>0</v>
      </c>
      <c r="S116" s="126">
        <v>0</v>
      </c>
      <c r="T116" s="27">
        <f t="shared" si="19"/>
        <v>0</v>
      </c>
    </row>
    <row r="117" spans="1:20" x14ac:dyDescent="0.4">
      <c r="A117">
        <v>138</v>
      </c>
      <c r="B117" t="s">
        <v>1649</v>
      </c>
      <c r="C117" t="s">
        <v>5517</v>
      </c>
      <c r="D117" t="s">
        <v>5422</v>
      </c>
      <c r="E117" t="s">
        <v>5423</v>
      </c>
      <c r="F117" t="s">
        <v>5256</v>
      </c>
      <c r="I117" s="11">
        <v>2</v>
      </c>
      <c r="J117" t="str">
        <f t="shared" si="9"/>
        <v>CLM</v>
      </c>
      <c r="K117" t="str">
        <f t="shared" si="10"/>
        <v>CLM2</v>
      </c>
      <c r="L117">
        <f t="shared" si="11"/>
        <v>3</v>
      </c>
      <c r="N117" s="23" t="s">
        <v>1669</v>
      </c>
      <c r="O117">
        <v>6</v>
      </c>
      <c r="P117" s="126" t="s">
        <v>1669</v>
      </c>
      <c r="Q117" s="126">
        <v>49</v>
      </c>
      <c r="R117" s="126">
        <v>59</v>
      </c>
      <c r="S117" s="126">
        <v>54</v>
      </c>
      <c r="T117" s="27">
        <f t="shared" si="19"/>
        <v>54</v>
      </c>
    </row>
    <row r="118" spans="1:20" x14ac:dyDescent="0.4">
      <c r="A118">
        <v>139</v>
      </c>
      <c r="B118" t="s">
        <v>1649</v>
      </c>
      <c r="C118" t="s">
        <v>5517</v>
      </c>
      <c r="D118" t="s">
        <v>5426</v>
      </c>
      <c r="E118" t="s">
        <v>5427</v>
      </c>
      <c r="F118" t="s">
        <v>5216</v>
      </c>
      <c r="I118" s="11">
        <v>30</v>
      </c>
      <c r="J118" t="str">
        <f t="shared" si="9"/>
        <v>CLM</v>
      </c>
      <c r="K118" t="str">
        <f t="shared" si="10"/>
        <v>CLM30</v>
      </c>
      <c r="L118">
        <f t="shared" si="11"/>
        <v>3</v>
      </c>
      <c r="N118" s="23" t="s">
        <v>1673</v>
      </c>
      <c r="O118">
        <v>7</v>
      </c>
      <c r="P118" s="126" t="s">
        <v>1673</v>
      </c>
      <c r="Q118" s="126">
        <v>7</v>
      </c>
      <c r="R118" s="126">
        <v>9</v>
      </c>
      <c r="S118" s="126">
        <v>13</v>
      </c>
      <c r="T118" s="27">
        <f t="shared" si="19"/>
        <v>9.6666666666666661</v>
      </c>
    </row>
    <row r="119" spans="1:20" x14ac:dyDescent="0.4">
      <c r="A119">
        <v>140</v>
      </c>
      <c r="B119" t="s">
        <v>1649</v>
      </c>
      <c r="C119" t="s">
        <v>5517</v>
      </c>
      <c r="D119" t="s">
        <v>5430</v>
      </c>
      <c r="E119" t="s">
        <v>5431</v>
      </c>
      <c r="F119" t="s">
        <v>5216</v>
      </c>
      <c r="I119" s="11">
        <v>31</v>
      </c>
      <c r="J119" t="str">
        <f t="shared" si="9"/>
        <v>CLM</v>
      </c>
      <c r="K119" t="str">
        <f t="shared" si="10"/>
        <v>CLM31</v>
      </c>
      <c r="L119">
        <f t="shared" si="11"/>
        <v>3</v>
      </c>
      <c r="N119" s="23" t="s">
        <v>1674</v>
      </c>
      <c r="O119">
        <v>8</v>
      </c>
      <c r="P119" s="126" t="s">
        <v>1674</v>
      </c>
      <c r="Q119" s="126"/>
      <c r="R119" s="126"/>
      <c r="S119" s="126">
        <v>141</v>
      </c>
      <c r="T119" s="27">
        <f t="shared" si="19"/>
        <v>141</v>
      </c>
    </row>
    <row r="120" spans="1:20" x14ac:dyDescent="0.4">
      <c r="A120">
        <v>141</v>
      </c>
      <c r="B120" t="s">
        <v>1649</v>
      </c>
      <c r="C120" t="s">
        <v>5517</v>
      </c>
      <c r="D120" t="s">
        <v>5434</v>
      </c>
      <c r="E120" t="s">
        <v>5435</v>
      </c>
      <c r="F120" t="s">
        <v>5216</v>
      </c>
      <c r="I120" s="11">
        <v>32</v>
      </c>
      <c r="J120" t="str">
        <f t="shared" si="9"/>
        <v>CLM</v>
      </c>
      <c r="K120" t="str">
        <f t="shared" si="10"/>
        <v>CLM32</v>
      </c>
      <c r="L120">
        <f t="shared" si="11"/>
        <v>3</v>
      </c>
      <c r="P120" s="11"/>
      <c r="Q120" s="11"/>
      <c r="R120" s="11"/>
      <c r="S120" s="11"/>
      <c r="T120" s="97"/>
    </row>
    <row r="121" spans="1:20" x14ac:dyDescent="0.4">
      <c r="A121">
        <v>142</v>
      </c>
      <c r="B121" t="s">
        <v>1649</v>
      </c>
      <c r="C121" t="s">
        <v>5517</v>
      </c>
      <c r="D121" t="s">
        <v>5437</v>
      </c>
      <c r="E121" t="s">
        <v>5438</v>
      </c>
      <c r="F121" t="s">
        <v>5216</v>
      </c>
      <c r="I121" s="11">
        <v>33</v>
      </c>
      <c r="J121" t="str">
        <f t="shared" si="9"/>
        <v>CLM</v>
      </c>
      <c r="K121" t="str">
        <f t="shared" si="10"/>
        <v>CLM33</v>
      </c>
      <c r="L121">
        <f t="shared" si="11"/>
        <v>3</v>
      </c>
      <c r="P121" s="11"/>
      <c r="Q121" s="11"/>
      <c r="R121" s="11"/>
      <c r="S121" s="11"/>
      <c r="T121" s="97"/>
    </row>
    <row r="122" spans="1:20" x14ac:dyDescent="0.4">
      <c r="A122">
        <v>143</v>
      </c>
      <c r="B122" t="s">
        <v>1649</v>
      </c>
      <c r="C122" t="s">
        <v>5517</v>
      </c>
      <c r="D122" t="s">
        <v>5440</v>
      </c>
      <c r="E122" t="s">
        <v>5441</v>
      </c>
      <c r="F122" t="s">
        <v>5224</v>
      </c>
      <c r="I122" s="11">
        <v>34</v>
      </c>
      <c r="J122" t="str">
        <f t="shared" si="9"/>
        <v>CLM</v>
      </c>
      <c r="K122" t="str">
        <f t="shared" si="10"/>
        <v>CLM34</v>
      </c>
      <c r="L122">
        <f t="shared" si="11"/>
        <v>3</v>
      </c>
    </row>
    <row r="123" spans="1:20" x14ac:dyDescent="0.4">
      <c r="A123">
        <v>144</v>
      </c>
      <c r="B123" t="s">
        <v>1649</v>
      </c>
      <c r="C123" t="s">
        <v>5517</v>
      </c>
      <c r="D123" t="s">
        <v>5532</v>
      </c>
      <c r="E123" t="s">
        <v>5444</v>
      </c>
      <c r="F123" t="s">
        <v>5216</v>
      </c>
      <c r="I123" s="11">
        <v>35</v>
      </c>
      <c r="J123" t="str">
        <f t="shared" si="9"/>
        <v>CLM</v>
      </c>
      <c r="K123" t="str">
        <f t="shared" si="10"/>
        <v>CLM35</v>
      </c>
      <c r="L123">
        <f t="shared" si="11"/>
        <v>3</v>
      </c>
    </row>
    <row r="124" spans="1:20" x14ac:dyDescent="0.4">
      <c r="A124">
        <v>145</v>
      </c>
      <c r="B124" t="s">
        <v>1649</v>
      </c>
      <c r="C124" t="s">
        <v>5517</v>
      </c>
      <c r="D124" t="s">
        <v>5533</v>
      </c>
      <c r="E124" t="s">
        <v>5447</v>
      </c>
      <c r="F124" t="s">
        <v>5224</v>
      </c>
      <c r="I124" s="11">
        <v>36</v>
      </c>
      <c r="J124" t="str">
        <f t="shared" si="9"/>
        <v>CLM</v>
      </c>
      <c r="K124" t="str">
        <f t="shared" si="10"/>
        <v>CLM36</v>
      </c>
      <c r="L124">
        <f t="shared" si="11"/>
        <v>3</v>
      </c>
      <c r="P124" s="207" t="s">
        <v>5527</v>
      </c>
      <c r="Q124" s="207"/>
      <c r="R124" s="207"/>
      <c r="S124" s="207"/>
      <c r="T124" s="207"/>
    </row>
    <row r="125" spans="1:20" x14ac:dyDescent="0.4">
      <c r="A125">
        <v>146</v>
      </c>
      <c r="B125" t="s">
        <v>1649</v>
      </c>
      <c r="C125" t="s">
        <v>5517</v>
      </c>
      <c r="D125" t="s">
        <v>5449</v>
      </c>
      <c r="E125" t="s">
        <v>5450</v>
      </c>
      <c r="F125" t="s">
        <v>5224</v>
      </c>
      <c r="I125" s="11">
        <v>37</v>
      </c>
      <c r="J125" t="str">
        <f t="shared" si="9"/>
        <v>CLM</v>
      </c>
      <c r="K125" t="str">
        <f t="shared" si="10"/>
        <v>CLM37</v>
      </c>
      <c r="L125">
        <f t="shared" si="11"/>
        <v>3</v>
      </c>
      <c r="P125" s="119" t="s">
        <v>1692</v>
      </c>
      <c r="Q125" s="7">
        <v>0</v>
      </c>
      <c r="R125" s="7">
        <v>0.5</v>
      </c>
      <c r="S125" s="7">
        <v>1</v>
      </c>
      <c r="T125" s="7" t="s">
        <v>5520</v>
      </c>
    </row>
    <row r="126" spans="1:20" x14ac:dyDescent="0.4">
      <c r="A126">
        <v>147</v>
      </c>
      <c r="B126" t="s">
        <v>1649</v>
      </c>
      <c r="C126" t="s">
        <v>5517</v>
      </c>
      <c r="D126" t="s">
        <v>5534</v>
      </c>
      <c r="E126" t="s">
        <v>5453</v>
      </c>
      <c r="F126" t="s">
        <v>5224</v>
      </c>
      <c r="I126" s="11">
        <v>38</v>
      </c>
      <c r="J126" t="str">
        <f t="shared" si="9"/>
        <v>CLM</v>
      </c>
      <c r="K126" t="str">
        <f t="shared" si="10"/>
        <v>CLM38</v>
      </c>
      <c r="L126">
        <f t="shared" si="11"/>
        <v>3</v>
      </c>
      <c r="P126" s="23" t="s">
        <v>1672</v>
      </c>
      <c r="Q126" s="7"/>
      <c r="R126" s="7"/>
      <c r="S126" s="7"/>
      <c r="T126" s="7"/>
    </row>
    <row r="127" spans="1:20" x14ac:dyDescent="0.4">
      <c r="A127">
        <v>148</v>
      </c>
      <c r="B127" t="s">
        <v>1649</v>
      </c>
      <c r="C127" t="s">
        <v>5517</v>
      </c>
      <c r="D127" t="s">
        <v>5455</v>
      </c>
      <c r="E127" t="s">
        <v>5456</v>
      </c>
      <c r="F127" t="s">
        <v>5216</v>
      </c>
      <c r="I127" s="11">
        <v>39</v>
      </c>
      <c r="J127" t="str">
        <f t="shared" si="9"/>
        <v>CLM</v>
      </c>
      <c r="K127" t="str">
        <f t="shared" si="10"/>
        <v>CLM39</v>
      </c>
      <c r="L127">
        <f t="shared" si="11"/>
        <v>3</v>
      </c>
      <c r="P127" s="23" t="s">
        <v>1667</v>
      </c>
      <c r="Q127" s="7"/>
      <c r="R127" s="7"/>
      <c r="S127" s="7"/>
      <c r="T127" s="7"/>
    </row>
    <row r="128" spans="1:20" x14ac:dyDescent="0.4">
      <c r="A128">
        <v>149</v>
      </c>
      <c r="B128" t="s">
        <v>1649</v>
      </c>
      <c r="C128" t="s">
        <v>5517</v>
      </c>
      <c r="D128" t="s">
        <v>5457</v>
      </c>
      <c r="E128" t="s">
        <v>5458</v>
      </c>
      <c r="F128" t="s">
        <v>5216</v>
      </c>
      <c r="I128" s="11">
        <v>3</v>
      </c>
      <c r="J128" t="str">
        <f t="shared" si="9"/>
        <v>CLM</v>
      </c>
      <c r="K128" t="str">
        <f t="shared" si="10"/>
        <v>CLM3</v>
      </c>
      <c r="L128">
        <f t="shared" si="11"/>
        <v>3</v>
      </c>
      <c r="P128" s="7" t="s">
        <v>1670</v>
      </c>
      <c r="Q128" s="7"/>
      <c r="R128" s="7"/>
      <c r="S128" s="7"/>
      <c r="T128" s="7"/>
    </row>
    <row r="129" spans="1:20" x14ac:dyDescent="0.4">
      <c r="A129">
        <v>150</v>
      </c>
      <c r="B129" t="s">
        <v>1649</v>
      </c>
      <c r="C129" t="s">
        <v>5517</v>
      </c>
      <c r="D129" t="s">
        <v>5459</v>
      </c>
      <c r="E129" t="s">
        <v>5460</v>
      </c>
      <c r="F129" t="s">
        <v>5224</v>
      </c>
      <c r="I129" s="11">
        <v>40</v>
      </c>
      <c r="J129" t="str">
        <f t="shared" si="9"/>
        <v>CLM</v>
      </c>
      <c r="K129" t="str">
        <f t="shared" si="10"/>
        <v>CLM40</v>
      </c>
      <c r="L129">
        <f t="shared" si="11"/>
        <v>3</v>
      </c>
      <c r="P129" s="23" t="s">
        <v>1671</v>
      </c>
      <c r="Q129" s="7"/>
      <c r="R129" s="7"/>
      <c r="S129" s="7">
        <f>S115/150</f>
        <v>6.6666666666666671E-3</v>
      </c>
      <c r="T129" s="7">
        <f t="shared" ref="T129:T133" si="20">AVERAGE(Q129:S129)</f>
        <v>6.6666666666666671E-3</v>
      </c>
    </row>
    <row r="130" spans="1:20" x14ac:dyDescent="0.4">
      <c r="A130">
        <v>151</v>
      </c>
      <c r="B130" t="s">
        <v>1649</v>
      </c>
      <c r="C130" t="s">
        <v>5517</v>
      </c>
      <c r="D130" t="s">
        <v>5535</v>
      </c>
      <c r="E130" t="s">
        <v>5463</v>
      </c>
      <c r="F130" t="s">
        <v>5216</v>
      </c>
      <c r="I130" s="11">
        <v>41</v>
      </c>
      <c r="J130" t="str">
        <f t="shared" ref="J130:J193" si="21">LEFT(B130,3)</f>
        <v>CLM</v>
      </c>
      <c r="K130" t="str">
        <f t="shared" ref="K130:K193" si="22">CONCATENATE(J130,I130)</f>
        <v>CLM41</v>
      </c>
      <c r="L130">
        <f t="shared" ref="L130:L193" si="23">COUNTIF($K$2:$K$1123, "gpn" &amp; I130&amp;""  )</f>
        <v>3</v>
      </c>
      <c r="P130" s="23" t="s">
        <v>1668</v>
      </c>
      <c r="Q130" s="7">
        <f t="shared" ref="Q130:S131" si="24">Q116/450</f>
        <v>0</v>
      </c>
      <c r="R130" s="7">
        <f t="shared" si="24"/>
        <v>0</v>
      </c>
      <c r="S130" s="7">
        <f t="shared" si="24"/>
        <v>0</v>
      </c>
      <c r="T130" s="7">
        <f t="shared" si="20"/>
        <v>0</v>
      </c>
    </row>
    <row r="131" spans="1:20" x14ac:dyDescent="0.4">
      <c r="A131">
        <v>152</v>
      </c>
      <c r="B131" t="s">
        <v>1649</v>
      </c>
      <c r="C131" t="s">
        <v>5517</v>
      </c>
      <c r="D131" t="s">
        <v>5464</v>
      </c>
      <c r="E131" t="s">
        <v>5447</v>
      </c>
      <c r="F131" t="s">
        <v>5224</v>
      </c>
      <c r="I131" s="11">
        <v>42</v>
      </c>
      <c r="J131" t="str">
        <f t="shared" si="21"/>
        <v>CLM</v>
      </c>
      <c r="K131" t="str">
        <f t="shared" si="22"/>
        <v>CLM42</v>
      </c>
      <c r="L131">
        <f t="shared" si="23"/>
        <v>3</v>
      </c>
      <c r="P131" s="23" t="s">
        <v>1669</v>
      </c>
      <c r="Q131" s="7">
        <f t="shared" si="24"/>
        <v>0.10888888888888888</v>
      </c>
      <c r="R131" s="7">
        <f t="shared" si="24"/>
        <v>0.13111111111111112</v>
      </c>
      <c r="S131" s="7">
        <f t="shared" si="24"/>
        <v>0.12</v>
      </c>
      <c r="T131" s="7">
        <f t="shared" si="20"/>
        <v>0.12</v>
      </c>
    </row>
    <row r="132" spans="1:20" x14ac:dyDescent="0.4">
      <c r="A132">
        <v>153</v>
      </c>
      <c r="B132" t="s">
        <v>1649</v>
      </c>
      <c r="C132" t="s">
        <v>5517</v>
      </c>
      <c r="D132" t="s">
        <v>5536</v>
      </c>
      <c r="E132" t="s">
        <v>5466</v>
      </c>
      <c r="F132" t="s">
        <v>5216</v>
      </c>
      <c r="I132" s="11">
        <v>43</v>
      </c>
      <c r="J132" t="str">
        <f t="shared" si="21"/>
        <v>CLM</v>
      </c>
      <c r="K132" t="str">
        <f t="shared" si="22"/>
        <v>CLM43</v>
      </c>
      <c r="L132">
        <f t="shared" si="23"/>
        <v>3</v>
      </c>
      <c r="P132" s="23" t="s">
        <v>1673</v>
      </c>
      <c r="Q132" s="7"/>
      <c r="R132" s="7"/>
      <c r="S132" s="7">
        <f>S118/150</f>
        <v>8.666666666666667E-2</v>
      </c>
      <c r="T132" s="7">
        <f t="shared" si="20"/>
        <v>8.666666666666667E-2</v>
      </c>
    </row>
    <row r="133" spans="1:20" x14ac:dyDescent="0.4">
      <c r="A133">
        <v>154</v>
      </c>
      <c r="B133" t="s">
        <v>1649</v>
      </c>
      <c r="C133" t="s">
        <v>5517</v>
      </c>
      <c r="D133" t="s">
        <v>5467</v>
      </c>
      <c r="E133" t="s">
        <v>5468</v>
      </c>
      <c r="F133" t="s">
        <v>5216</v>
      </c>
      <c r="I133" s="11">
        <v>44</v>
      </c>
      <c r="J133" t="str">
        <f t="shared" si="21"/>
        <v>CLM</v>
      </c>
      <c r="K133" t="str">
        <f t="shared" si="22"/>
        <v>CLM44</v>
      </c>
      <c r="L133">
        <f t="shared" si="23"/>
        <v>3</v>
      </c>
      <c r="P133" s="23" t="s">
        <v>1674</v>
      </c>
      <c r="Q133" s="7">
        <f t="shared" ref="Q133:S133" si="25">Q119/450</f>
        <v>0</v>
      </c>
      <c r="R133" s="7">
        <f t="shared" si="25"/>
        <v>0</v>
      </c>
      <c r="S133" s="7">
        <f t="shared" si="25"/>
        <v>0.31333333333333335</v>
      </c>
      <c r="T133" s="7">
        <f t="shared" si="20"/>
        <v>0.10444444444444445</v>
      </c>
    </row>
    <row r="134" spans="1:20" x14ac:dyDescent="0.4">
      <c r="A134">
        <v>155</v>
      </c>
      <c r="B134" t="s">
        <v>1649</v>
      </c>
      <c r="C134" t="s">
        <v>5517</v>
      </c>
      <c r="D134" t="s">
        <v>5537</v>
      </c>
      <c r="E134" t="s">
        <v>5472</v>
      </c>
      <c r="F134" t="s">
        <v>5224</v>
      </c>
      <c r="I134" s="11">
        <v>45</v>
      </c>
      <c r="J134" t="str">
        <f t="shared" si="21"/>
        <v>CLM</v>
      </c>
      <c r="K134" t="str">
        <f t="shared" si="22"/>
        <v>CLM45</v>
      </c>
      <c r="L134">
        <f t="shared" si="23"/>
        <v>3</v>
      </c>
      <c r="P134" s="11"/>
      <c r="Q134" s="11"/>
      <c r="R134" s="11"/>
      <c r="S134" s="11"/>
      <c r="T134" s="97"/>
    </row>
    <row r="135" spans="1:20" x14ac:dyDescent="0.4">
      <c r="A135">
        <v>156</v>
      </c>
      <c r="B135" t="s">
        <v>1649</v>
      </c>
      <c r="C135" t="s">
        <v>5517</v>
      </c>
      <c r="D135" t="s">
        <v>5476</v>
      </c>
      <c r="E135" t="s">
        <v>5456</v>
      </c>
      <c r="F135" t="s">
        <v>5216</v>
      </c>
      <c r="I135" s="11">
        <v>46</v>
      </c>
      <c r="J135" t="str">
        <f t="shared" si="21"/>
        <v>CLM</v>
      </c>
      <c r="K135" t="str">
        <f t="shared" si="22"/>
        <v>CLM46</v>
      </c>
      <c r="L135">
        <f t="shared" si="23"/>
        <v>3</v>
      </c>
      <c r="P135" s="11"/>
      <c r="Q135" s="11"/>
      <c r="R135" s="11"/>
      <c r="S135" s="11"/>
      <c r="T135" s="97"/>
    </row>
    <row r="136" spans="1:20" x14ac:dyDescent="0.4">
      <c r="A136">
        <v>157</v>
      </c>
      <c r="B136" t="s">
        <v>1649</v>
      </c>
      <c r="C136" t="s">
        <v>5517</v>
      </c>
      <c r="D136" t="s">
        <v>5480</v>
      </c>
      <c r="E136" t="s">
        <v>5441</v>
      </c>
      <c r="F136" t="s">
        <v>5224</v>
      </c>
      <c r="I136" s="11">
        <v>47</v>
      </c>
      <c r="J136" t="str">
        <f t="shared" si="21"/>
        <v>CLM</v>
      </c>
      <c r="K136" t="str">
        <f t="shared" si="22"/>
        <v>CLM47</v>
      </c>
      <c r="L136">
        <f t="shared" si="23"/>
        <v>3</v>
      </c>
    </row>
    <row r="137" spans="1:20" x14ac:dyDescent="0.4">
      <c r="A137">
        <v>158</v>
      </c>
      <c r="B137" t="s">
        <v>1649</v>
      </c>
      <c r="C137" t="s">
        <v>5517</v>
      </c>
      <c r="D137" t="s">
        <v>5538</v>
      </c>
      <c r="E137" t="s">
        <v>5485</v>
      </c>
      <c r="F137" t="s">
        <v>5216</v>
      </c>
      <c r="I137" s="11">
        <v>48</v>
      </c>
      <c r="J137" t="str">
        <f t="shared" si="21"/>
        <v>CLM</v>
      </c>
      <c r="K137" t="str">
        <f t="shared" si="22"/>
        <v>CLM48</v>
      </c>
      <c r="L137">
        <f t="shared" si="23"/>
        <v>3</v>
      </c>
    </row>
    <row r="138" spans="1:20" x14ac:dyDescent="0.4">
      <c r="A138">
        <v>159</v>
      </c>
      <c r="B138" t="s">
        <v>1649</v>
      </c>
      <c r="C138" t="s">
        <v>5517</v>
      </c>
      <c r="D138" t="s">
        <v>5539</v>
      </c>
      <c r="E138" t="s">
        <v>5456</v>
      </c>
      <c r="F138" t="s">
        <v>5216</v>
      </c>
      <c r="I138" s="11">
        <v>49</v>
      </c>
      <c r="J138" t="str">
        <f t="shared" si="21"/>
        <v>CLM</v>
      </c>
      <c r="K138" t="str">
        <f t="shared" si="22"/>
        <v>CLM49</v>
      </c>
      <c r="L138">
        <f t="shared" si="23"/>
        <v>3</v>
      </c>
    </row>
    <row r="139" spans="1:20" x14ac:dyDescent="0.4">
      <c r="A139">
        <v>160</v>
      </c>
      <c r="B139" t="s">
        <v>1649</v>
      </c>
      <c r="C139" t="s">
        <v>5517</v>
      </c>
      <c r="D139" t="s">
        <v>5540</v>
      </c>
      <c r="E139" t="s">
        <v>5541</v>
      </c>
      <c r="F139" t="s">
        <v>5256</v>
      </c>
      <c r="I139" s="11">
        <v>4</v>
      </c>
      <c r="J139" t="str">
        <f t="shared" si="21"/>
        <v>CLM</v>
      </c>
      <c r="K139" t="str">
        <f t="shared" si="22"/>
        <v>CLM4</v>
      </c>
      <c r="L139">
        <f t="shared" si="23"/>
        <v>3</v>
      </c>
    </row>
    <row r="140" spans="1:20" x14ac:dyDescent="0.4">
      <c r="A140">
        <v>161</v>
      </c>
      <c r="B140" t="s">
        <v>1649</v>
      </c>
      <c r="C140" t="s">
        <v>5517</v>
      </c>
      <c r="D140" t="s">
        <v>5542</v>
      </c>
      <c r="E140" t="s">
        <v>5543</v>
      </c>
      <c r="F140" t="s">
        <v>5224</v>
      </c>
      <c r="I140" s="11">
        <v>50</v>
      </c>
      <c r="J140" t="str">
        <f t="shared" si="21"/>
        <v>CLM</v>
      </c>
      <c r="K140" t="str">
        <f t="shared" si="22"/>
        <v>CLM50</v>
      </c>
      <c r="L140">
        <f t="shared" si="23"/>
        <v>2</v>
      </c>
    </row>
    <row r="141" spans="1:20" x14ac:dyDescent="0.4">
      <c r="A141">
        <v>162</v>
      </c>
      <c r="B141" t="s">
        <v>1649</v>
      </c>
      <c r="C141" t="s">
        <v>5517</v>
      </c>
      <c r="D141" t="s">
        <v>5503</v>
      </c>
      <c r="E141" t="s">
        <v>5504</v>
      </c>
      <c r="F141" t="s">
        <v>5216</v>
      </c>
      <c r="I141" s="11">
        <v>5</v>
      </c>
      <c r="J141" t="str">
        <f t="shared" si="21"/>
        <v>CLM</v>
      </c>
      <c r="K141" t="str">
        <f t="shared" si="22"/>
        <v>CLM5</v>
      </c>
      <c r="L141">
        <f t="shared" si="23"/>
        <v>2</v>
      </c>
    </row>
    <row r="142" spans="1:20" x14ac:dyDescent="0.4">
      <c r="A142">
        <v>163</v>
      </c>
      <c r="B142" t="s">
        <v>1649</v>
      </c>
      <c r="C142" t="s">
        <v>5517</v>
      </c>
      <c r="D142" t="s">
        <v>5506</v>
      </c>
      <c r="E142" t="s">
        <v>5544</v>
      </c>
      <c r="F142" t="s">
        <v>5224</v>
      </c>
      <c r="I142" s="11">
        <v>6</v>
      </c>
      <c r="J142" t="str">
        <f t="shared" si="21"/>
        <v>CLM</v>
      </c>
      <c r="K142" t="str">
        <f t="shared" si="22"/>
        <v>CLM6</v>
      </c>
      <c r="L142">
        <f t="shared" si="23"/>
        <v>3</v>
      </c>
    </row>
    <row r="143" spans="1:20" x14ac:dyDescent="0.4">
      <c r="A143">
        <v>164</v>
      </c>
      <c r="B143" t="s">
        <v>1649</v>
      </c>
      <c r="C143" t="s">
        <v>5517</v>
      </c>
      <c r="D143" t="s">
        <v>5511</v>
      </c>
      <c r="E143" t="s">
        <v>5545</v>
      </c>
      <c r="F143" t="s">
        <v>5216</v>
      </c>
      <c r="I143" s="11">
        <v>7</v>
      </c>
      <c r="J143" t="str">
        <f t="shared" si="21"/>
        <v>CLM</v>
      </c>
      <c r="K143" t="str">
        <f t="shared" si="22"/>
        <v>CLM7</v>
      </c>
      <c r="L143">
        <f t="shared" si="23"/>
        <v>3</v>
      </c>
    </row>
    <row r="144" spans="1:20" x14ac:dyDescent="0.4">
      <c r="A144">
        <v>165</v>
      </c>
      <c r="B144" t="s">
        <v>1649</v>
      </c>
      <c r="C144" t="s">
        <v>5517</v>
      </c>
      <c r="D144" t="s">
        <v>5546</v>
      </c>
      <c r="E144" t="s">
        <v>5547</v>
      </c>
      <c r="F144" t="s">
        <v>5216</v>
      </c>
      <c r="I144" s="11">
        <v>8</v>
      </c>
      <c r="J144" t="str">
        <f t="shared" si="21"/>
        <v>CLM</v>
      </c>
      <c r="K144" t="str">
        <f t="shared" si="22"/>
        <v>CLM8</v>
      </c>
      <c r="L144">
        <f t="shared" si="23"/>
        <v>3</v>
      </c>
    </row>
    <row r="145" spans="1:12" x14ac:dyDescent="0.4">
      <c r="A145">
        <v>166</v>
      </c>
      <c r="B145" t="s">
        <v>1649</v>
      </c>
      <c r="C145" t="s">
        <v>5517</v>
      </c>
      <c r="D145" t="s">
        <v>5515</v>
      </c>
      <c r="E145" t="s">
        <v>5516</v>
      </c>
      <c r="F145" t="s">
        <v>5216</v>
      </c>
      <c r="I145" s="11">
        <v>9</v>
      </c>
      <c r="J145" t="str">
        <f t="shared" si="21"/>
        <v>CLM</v>
      </c>
      <c r="K145" t="str">
        <f t="shared" si="22"/>
        <v>CLM9</v>
      </c>
      <c r="L145">
        <f t="shared" si="23"/>
        <v>2</v>
      </c>
    </row>
    <row r="146" spans="1:12" x14ac:dyDescent="0.4">
      <c r="A146">
        <v>167</v>
      </c>
      <c r="B146" t="s">
        <v>1650</v>
      </c>
      <c r="C146" t="s">
        <v>5548</v>
      </c>
      <c r="D146" t="s">
        <v>5340</v>
      </c>
      <c r="E146" t="s">
        <v>5341</v>
      </c>
      <c r="F146" t="s">
        <v>5224</v>
      </c>
      <c r="I146" s="11">
        <v>10</v>
      </c>
      <c r="J146" t="str">
        <f t="shared" si="21"/>
        <v>CLM</v>
      </c>
      <c r="K146" t="str">
        <f t="shared" si="22"/>
        <v>CLM10</v>
      </c>
      <c r="L146">
        <f t="shared" si="23"/>
        <v>3</v>
      </c>
    </row>
    <row r="147" spans="1:12" x14ac:dyDescent="0.4">
      <c r="A147">
        <v>168</v>
      </c>
      <c r="B147" t="s">
        <v>1650</v>
      </c>
      <c r="C147" t="s">
        <v>5548</v>
      </c>
      <c r="D147" t="s">
        <v>5519</v>
      </c>
      <c r="E147" t="s">
        <v>5344</v>
      </c>
      <c r="F147" t="s">
        <v>5216</v>
      </c>
      <c r="I147" s="11">
        <v>11</v>
      </c>
      <c r="J147" t="str">
        <f t="shared" si="21"/>
        <v>CLM</v>
      </c>
      <c r="K147" t="str">
        <f t="shared" si="22"/>
        <v>CLM11</v>
      </c>
      <c r="L147">
        <f t="shared" si="23"/>
        <v>3</v>
      </c>
    </row>
    <row r="148" spans="1:12" x14ac:dyDescent="0.4">
      <c r="A148">
        <v>169</v>
      </c>
      <c r="B148" t="s">
        <v>1650</v>
      </c>
      <c r="C148" t="s">
        <v>5548</v>
      </c>
      <c r="D148" t="s">
        <v>5549</v>
      </c>
      <c r="E148" t="s">
        <v>5347</v>
      </c>
      <c r="F148" t="s">
        <v>5224</v>
      </c>
      <c r="I148" s="11">
        <v>12</v>
      </c>
      <c r="J148" t="str">
        <f t="shared" si="21"/>
        <v>CLM</v>
      </c>
      <c r="K148" t="str">
        <f t="shared" si="22"/>
        <v>CLM12</v>
      </c>
      <c r="L148">
        <f t="shared" si="23"/>
        <v>3</v>
      </c>
    </row>
    <row r="149" spans="1:12" x14ac:dyDescent="0.4">
      <c r="A149">
        <v>170</v>
      </c>
      <c r="B149" t="s">
        <v>1650</v>
      </c>
      <c r="C149" t="s">
        <v>5548</v>
      </c>
      <c r="D149" t="s">
        <v>5349</v>
      </c>
      <c r="E149" t="s">
        <v>5350</v>
      </c>
      <c r="F149" t="s">
        <v>5216</v>
      </c>
      <c r="I149" s="11">
        <v>13</v>
      </c>
      <c r="J149" t="str">
        <f t="shared" si="21"/>
        <v>CLM</v>
      </c>
      <c r="K149" t="str">
        <f t="shared" si="22"/>
        <v>CLM13</v>
      </c>
      <c r="L149">
        <f t="shared" si="23"/>
        <v>3</v>
      </c>
    </row>
    <row r="150" spans="1:12" x14ac:dyDescent="0.4">
      <c r="A150">
        <v>171</v>
      </c>
      <c r="B150" t="s">
        <v>1650</v>
      </c>
      <c r="C150" t="s">
        <v>5548</v>
      </c>
      <c r="D150" t="s">
        <v>5352</v>
      </c>
      <c r="E150" t="s">
        <v>5521</v>
      </c>
      <c r="F150" t="s">
        <v>5216</v>
      </c>
      <c r="I150" s="11">
        <v>14</v>
      </c>
      <c r="J150" t="str">
        <f t="shared" si="21"/>
        <v>CLM</v>
      </c>
      <c r="K150" t="str">
        <f t="shared" si="22"/>
        <v>CLM14</v>
      </c>
      <c r="L150">
        <f t="shared" si="23"/>
        <v>3</v>
      </c>
    </row>
    <row r="151" spans="1:12" x14ac:dyDescent="0.4">
      <c r="A151">
        <v>172</v>
      </c>
      <c r="B151" t="s">
        <v>1650</v>
      </c>
      <c r="C151" t="s">
        <v>5548</v>
      </c>
      <c r="D151" t="s">
        <v>5522</v>
      </c>
      <c r="E151" t="s">
        <v>5550</v>
      </c>
      <c r="F151" t="s">
        <v>5224</v>
      </c>
      <c r="I151" s="11">
        <v>15</v>
      </c>
      <c r="J151" t="str">
        <f t="shared" si="21"/>
        <v>CLM</v>
      </c>
      <c r="K151" t="str">
        <f t="shared" si="22"/>
        <v>CLM15</v>
      </c>
      <c r="L151">
        <f t="shared" si="23"/>
        <v>3</v>
      </c>
    </row>
    <row r="152" spans="1:12" x14ac:dyDescent="0.4">
      <c r="A152">
        <v>173</v>
      </c>
      <c r="B152" t="s">
        <v>1650</v>
      </c>
      <c r="C152" t="s">
        <v>5548</v>
      </c>
      <c r="D152" t="s">
        <v>5361</v>
      </c>
      <c r="E152" t="s">
        <v>5362</v>
      </c>
      <c r="F152" t="s">
        <v>5216</v>
      </c>
      <c r="I152" s="11">
        <v>16</v>
      </c>
      <c r="J152" t="str">
        <f t="shared" si="21"/>
        <v>CLM</v>
      </c>
      <c r="K152" t="str">
        <f t="shared" si="22"/>
        <v>CLM16</v>
      </c>
      <c r="L152">
        <f t="shared" si="23"/>
        <v>3</v>
      </c>
    </row>
    <row r="153" spans="1:12" x14ac:dyDescent="0.4">
      <c r="A153">
        <v>174</v>
      </c>
      <c r="B153" t="s">
        <v>1650</v>
      </c>
      <c r="C153" t="s">
        <v>5548</v>
      </c>
      <c r="D153" t="s">
        <v>5523</v>
      </c>
      <c r="E153" t="s">
        <v>5524</v>
      </c>
      <c r="F153" t="s">
        <v>5216</v>
      </c>
      <c r="I153" s="11">
        <v>17</v>
      </c>
      <c r="J153" t="str">
        <f t="shared" si="21"/>
        <v>CLM</v>
      </c>
      <c r="K153" t="str">
        <f t="shared" si="22"/>
        <v>CLM17</v>
      </c>
      <c r="L153">
        <f t="shared" si="23"/>
        <v>3</v>
      </c>
    </row>
    <row r="154" spans="1:12" x14ac:dyDescent="0.4">
      <c r="A154">
        <v>175</v>
      </c>
      <c r="B154" t="s">
        <v>1650</v>
      </c>
      <c r="C154" t="s">
        <v>5548</v>
      </c>
      <c r="D154" t="s">
        <v>5377</v>
      </c>
      <c r="E154" t="s">
        <v>5378</v>
      </c>
      <c r="F154" t="s">
        <v>5216</v>
      </c>
      <c r="I154" s="11">
        <v>18</v>
      </c>
      <c r="J154" t="str">
        <f t="shared" si="21"/>
        <v>CLM</v>
      </c>
      <c r="K154" t="str">
        <f t="shared" si="22"/>
        <v>CLM18</v>
      </c>
      <c r="L154">
        <f t="shared" si="23"/>
        <v>3</v>
      </c>
    </row>
    <row r="155" spans="1:12" x14ac:dyDescent="0.4">
      <c r="A155">
        <v>176</v>
      </c>
      <c r="B155" t="s">
        <v>1650</v>
      </c>
      <c r="C155" t="s">
        <v>5548</v>
      </c>
      <c r="D155" t="s">
        <v>5380</v>
      </c>
      <c r="E155" t="s">
        <v>5381</v>
      </c>
      <c r="F155" t="s">
        <v>5216</v>
      </c>
      <c r="I155" s="11">
        <v>19</v>
      </c>
      <c r="J155" t="str">
        <f t="shared" si="21"/>
        <v>CLM</v>
      </c>
      <c r="K155" t="str">
        <f t="shared" si="22"/>
        <v>CLM19</v>
      </c>
      <c r="L155">
        <f t="shared" si="23"/>
        <v>3</v>
      </c>
    </row>
    <row r="156" spans="1:12" x14ac:dyDescent="0.4">
      <c r="A156">
        <v>177</v>
      </c>
      <c r="B156" t="s">
        <v>1650</v>
      </c>
      <c r="C156" t="s">
        <v>5548</v>
      </c>
      <c r="D156" t="s">
        <v>5525</v>
      </c>
      <c r="E156" t="s">
        <v>5384</v>
      </c>
      <c r="F156" t="s">
        <v>5224</v>
      </c>
      <c r="I156" s="11">
        <v>1</v>
      </c>
      <c r="J156" t="str">
        <f t="shared" si="21"/>
        <v>CLM</v>
      </c>
      <c r="K156" t="str">
        <f t="shared" si="22"/>
        <v>CLM1</v>
      </c>
      <c r="L156">
        <f t="shared" si="23"/>
        <v>3</v>
      </c>
    </row>
    <row r="157" spans="1:12" x14ac:dyDescent="0.4">
      <c r="A157">
        <v>178</v>
      </c>
      <c r="B157" t="s">
        <v>1650</v>
      </c>
      <c r="C157" t="s">
        <v>5548</v>
      </c>
      <c r="D157" t="s">
        <v>5387</v>
      </c>
      <c r="E157" t="s">
        <v>5388</v>
      </c>
      <c r="F157" t="s">
        <v>5216</v>
      </c>
      <c r="I157" s="11">
        <v>20</v>
      </c>
      <c r="J157" t="str">
        <f t="shared" si="21"/>
        <v>CLM</v>
      </c>
      <c r="K157" t="str">
        <f t="shared" si="22"/>
        <v>CLM20</v>
      </c>
      <c r="L157">
        <f t="shared" si="23"/>
        <v>3</v>
      </c>
    </row>
    <row r="158" spans="1:12" x14ac:dyDescent="0.4">
      <c r="A158">
        <v>179</v>
      </c>
      <c r="B158" t="s">
        <v>1650</v>
      </c>
      <c r="C158" t="s">
        <v>5548</v>
      </c>
      <c r="D158" t="s">
        <v>5392</v>
      </c>
      <c r="E158" t="s">
        <v>5393</v>
      </c>
      <c r="F158" t="s">
        <v>5216</v>
      </c>
      <c r="I158" s="11">
        <v>21</v>
      </c>
      <c r="J158" t="str">
        <f t="shared" si="21"/>
        <v>CLM</v>
      </c>
      <c r="K158" t="str">
        <f t="shared" si="22"/>
        <v>CLM21</v>
      </c>
      <c r="L158">
        <f t="shared" si="23"/>
        <v>3</v>
      </c>
    </row>
    <row r="159" spans="1:12" x14ac:dyDescent="0.4">
      <c r="A159">
        <v>180</v>
      </c>
      <c r="B159" t="s">
        <v>1650</v>
      </c>
      <c r="C159" t="s">
        <v>5548</v>
      </c>
      <c r="D159" t="s">
        <v>5395</v>
      </c>
      <c r="E159" t="s">
        <v>5396</v>
      </c>
      <c r="F159" t="s">
        <v>5216</v>
      </c>
      <c r="I159" s="11">
        <v>22</v>
      </c>
      <c r="J159" t="str">
        <f t="shared" si="21"/>
        <v>CLM</v>
      </c>
      <c r="K159" t="str">
        <f t="shared" si="22"/>
        <v>CLM22</v>
      </c>
      <c r="L159">
        <f t="shared" si="23"/>
        <v>3</v>
      </c>
    </row>
    <row r="160" spans="1:12" x14ac:dyDescent="0.4">
      <c r="A160">
        <v>181</v>
      </c>
      <c r="B160" t="s">
        <v>1650</v>
      </c>
      <c r="C160" t="s">
        <v>5548</v>
      </c>
      <c r="D160" t="s">
        <v>5526</v>
      </c>
      <c r="E160" t="s">
        <v>5399</v>
      </c>
      <c r="F160" t="s">
        <v>5216</v>
      </c>
      <c r="I160" s="11">
        <v>23</v>
      </c>
      <c r="J160" t="str">
        <f t="shared" si="21"/>
        <v>CLM</v>
      </c>
      <c r="K160" t="str">
        <f t="shared" si="22"/>
        <v>CLM23</v>
      </c>
      <c r="L160">
        <f t="shared" si="23"/>
        <v>3</v>
      </c>
    </row>
    <row r="161" spans="1:12" x14ac:dyDescent="0.4">
      <c r="A161">
        <v>182</v>
      </c>
      <c r="B161" t="s">
        <v>1650</v>
      </c>
      <c r="C161" t="s">
        <v>5548</v>
      </c>
      <c r="D161" t="s">
        <v>5528</v>
      </c>
      <c r="E161" t="s">
        <v>5402</v>
      </c>
      <c r="F161" t="s">
        <v>5216</v>
      </c>
      <c r="I161" s="11">
        <v>24</v>
      </c>
      <c r="J161" t="str">
        <f t="shared" si="21"/>
        <v>CLM</v>
      </c>
      <c r="K161" t="str">
        <f t="shared" si="22"/>
        <v>CLM24</v>
      </c>
      <c r="L161">
        <f t="shared" si="23"/>
        <v>3</v>
      </c>
    </row>
    <row r="162" spans="1:12" x14ac:dyDescent="0.4">
      <c r="A162">
        <v>183</v>
      </c>
      <c r="B162" t="s">
        <v>1650</v>
      </c>
      <c r="C162" t="s">
        <v>5548</v>
      </c>
      <c r="D162" t="s">
        <v>5404</v>
      </c>
      <c r="E162" t="s">
        <v>5405</v>
      </c>
      <c r="F162" t="s">
        <v>5256</v>
      </c>
      <c r="I162" s="11">
        <v>25</v>
      </c>
      <c r="J162" t="str">
        <f t="shared" si="21"/>
        <v>CLM</v>
      </c>
      <c r="K162" t="str">
        <f t="shared" si="22"/>
        <v>CLM25</v>
      </c>
      <c r="L162">
        <f t="shared" si="23"/>
        <v>3</v>
      </c>
    </row>
    <row r="163" spans="1:12" x14ac:dyDescent="0.4">
      <c r="A163">
        <v>184</v>
      </c>
      <c r="B163" t="s">
        <v>1650</v>
      </c>
      <c r="C163" t="s">
        <v>5548</v>
      </c>
      <c r="D163" t="s">
        <v>5407</v>
      </c>
      <c r="E163" t="s">
        <v>5408</v>
      </c>
      <c r="F163" t="s">
        <v>5224</v>
      </c>
      <c r="I163" s="11">
        <v>26</v>
      </c>
      <c r="J163" t="str">
        <f t="shared" si="21"/>
        <v>CLM</v>
      </c>
      <c r="K163" t="str">
        <f t="shared" si="22"/>
        <v>CLM26</v>
      </c>
      <c r="L163">
        <f t="shared" si="23"/>
        <v>3</v>
      </c>
    </row>
    <row r="164" spans="1:12" x14ac:dyDescent="0.4">
      <c r="A164">
        <v>185</v>
      </c>
      <c r="B164" t="s">
        <v>1650</v>
      </c>
      <c r="C164" t="s">
        <v>5548</v>
      </c>
      <c r="D164" t="s">
        <v>5410</v>
      </c>
      <c r="E164" t="s">
        <v>5411</v>
      </c>
      <c r="F164" t="s">
        <v>5224</v>
      </c>
      <c r="I164" s="11">
        <v>27</v>
      </c>
      <c r="J164" t="str">
        <f t="shared" si="21"/>
        <v>CLM</v>
      </c>
      <c r="K164" t="str">
        <f t="shared" si="22"/>
        <v>CLM27</v>
      </c>
      <c r="L164">
        <f t="shared" si="23"/>
        <v>3</v>
      </c>
    </row>
    <row r="165" spans="1:12" x14ac:dyDescent="0.4">
      <c r="A165">
        <v>186</v>
      </c>
      <c r="B165" t="s">
        <v>1650</v>
      </c>
      <c r="C165" t="s">
        <v>5548</v>
      </c>
      <c r="D165" t="s">
        <v>5415</v>
      </c>
      <c r="E165" t="s">
        <v>5416</v>
      </c>
      <c r="F165" t="s">
        <v>5216</v>
      </c>
      <c r="I165" s="11">
        <v>28</v>
      </c>
      <c r="J165" t="str">
        <f t="shared" si="21"/>
        <v>CLM</v>
      </c>
      <c r="K165" t="str">
        <f t="shared" si="22"/>
        <v>CLM28</v>
      </c>
      <c r="L165">
        <f t="shared" si="23"/>
        <v>3</v>
      </c>
    </row>
    <row r="166" spans="1:12" x14ac:dyDescent="0.4">
      <c r="A166">
        <v>187</v>
      </c>
      <c r="B166" t="s">
        <v>1650</v>
      </c>
      <c r="C166" t="s">
        <v>5548</v>
      </c>
      <c r="D166" t="s">
        <v>5551</v>
      </c>
      <c r="E166" t="s">
        <v>5552</v>
      </c>
      <c r="F166" t="s">
        <v>5256</v>
      </c>
      <c r="I166" s="11">
        <v>29</v>
      </c>
      <c r="J166" t="str">
        <f t="shared" si="21"/>
        <v>CLM</v>
      </c>
      <c r="K166" t="str">
        <f t="shared" si="22"/>
        <v>CLM29</v>
      </c>
      <c r="L166">
        <f t="shared" si="23"/>
        <v>3</v>
      </c>
    </row>
    <row r="167" spans="1:12" x14ac:dyDescent="0.4">
      <c r="A167">
        <v>188</v>
      </c>
      <c r="B167" t="s">
        <v>1650</v>
      </c>
      <c r="C167" t="s">
        <v>5548</v>
      </c>
      <c r="D167" t="s">
        <v>5422</v>
      </c>
      <c r="E167" t="s">
        <v>5423</v>
      </c>
      <c r="F167" t="s">
        <v>5256</v>
      </c>
      <c r="I167" s="11">
        <v>2</v>
      </c>
      <c r="J167" t="str">
        <f t="shared" si="21"/>
        <v>CLM</v>
      </c>
      <c r="K167" t="str">
        <f t="shared" si="22"/>
        <v>CLM2</v>
      </c>
      <c r="L167">
        <f t="shared" si="23"/>
        <v>3</v>
      </c>
    </row>
    <row r="168" spans="1:12" x14ac:dyDescent="0.4">
      <c r="A168">
        <v>189</v>
      </c>
      <c r="B168" t="s">
        <v>1650</v>
      </c>
      <c r="C168" t="s">
        <v>5548</v>
      </c>
      <c r="D168" t="s">
        <v>5553</v>
      </c>
      <c r="E168" t="s">
        <v>5427</v>
      </c>
      <c r="F168" t="s">
        <v>5216</v>
      </c>
      <c r="I168" s="11">
        <v>30</v>
      </c>
      <c r="J168" t="str">
        <f t="shared" si="21"/>
        <v>CLM</v>
      </c>
      <c r="K168" t="str">
        <f t="shared" si="22"/>
        <v>CLM30</v>
      </c>
      <c r="L168">
        <f t="shared" si="23"/>
        <v>3</v>
      </c>
    </row>
    <row r="169" spans="1:12" x14ac:dyDescent="0.4">
      <c r="A169">
        <v>190</v>
      </c>
      <c r="B169" t="s">
        <v>1650</v>
      </c>
      <c r="C169" t="s">
        <v>5548</v>
      </c>
      <c r="D169" t="s">
        <v>5430</v>
      </c>
      <c r="E169" t="s">
        <v>5431</v>
      </c>
      <c r="F169" t="s">
        <v>5216</v>
      </c>
      <c r="I169" s="11">
        <v>31</v>
      </c>
      <c r="J169" t="str">
        <f t="shared" si="21"/>
        <v>CLM</v>
      </c>
      <c r="K169" t="str">
        <f t="shared" si="22"/>
        <v>CLM31</v>
      </c>
      <c r="L169">
        <f t="shared" si="23"/>
        <v>3</v>
      </c>
    </row>
    <row r="170" spans="1:12" x14ac:dyDescent="0.4">
      <c r="A170">
        <v>191</v>
      </c>
      <c r="B170" t="s">
        <v>1650</v>
      </c>
      <c r="C170" t="s">
        <v>5548</v>
      </c>
      <c r="D170" t="s">
        <v>5434</v>
      </c>
      <c r="E170" t="s">
        <v>5435</v>
      </c>
      <c r="F170" t="s">
        <v>5216</v>
      </c>
      <c r="I170" s="11">
        <v>32</v>
      </c>
      <c r="J170" t="str">
        <f t="shared" si="21"/>
        <v>CLM</v>
      </c>
      <c r="K170" t="str">
        <f t="shared" si="22"/>
        <v>CLM32</v>
      </c>
      <c r="L170">
        <f t="shared" si="23"/>
        <v>3</v>
      </c>
    </row>
    <row r="171" spans="1:12" x14ac:dyDescent="0.4">
      <c r="A171">
        <v>192</v>
      </c>
      <c r="B171" t="s">
        <v>1650</v>
      </c>
      <c r="C171" t="s">
        <v>5548</v>
      </c>
      <c r="D171" t="s">
        <v>5437</v>
      </c>
      <c r="E171" t="s">
        <v>5438</v>
      </c>
      <c r="F171" t="s">
        <v>5216</v>
      </c>
      <c r="I171" s="11">
        <v>33</v>
      </c>
      <c r="J171" t="str">
        <f t="shared" si="21"/>
        <v>CLM</v>
      </c>
      <c r="K171" t="str">
        <f t="shared" si="22"/>
        <v>CLM33</v>
      </c>
      <c r="L171">
        <f t="shared" si="23"/>
        <v>3</v>
      </c>
    </row>
    <row r="172" spans="1:12" x14ac:dyDescent="0.4">
      <c r="A172">
        <v>193</v>
      </c>
      <c r="B172" t="s">
        <v>1650</v>
      </c>
      <c r="C172" t="s">
        <v>5548</v>
      </c>
      <c r="D172" t="s">
        <v>5554</v>
      </c>
      <c r="E172" t="s">
        <v>5441</v>
      </c>
      <c r="F172" t="s">
        <v>5224</v>
      </c>
      <c r="I172" s="11">
        <v>34</v>
      </c>
      <c r="J172" t="str">
        <f t="shared" si="21"/>
        <v>CLM</v>
      </c>
      <c r="K172" t="str">
        <f t="shared" si="22"/>
        <v>CLM34</v>
      </c>
      <c r="L172">
        <f t="shared" si="23"/>
        <v>3</v>
      </c>
    </row>
    <row r="173" spans="1:12" x14ac:dyDescent="0.4">
      <c r="A173">
        <v>194</v>
      </c>
      <c r="B173" t="s">
        <v>1650</v>
      </c>
      <c r="C173" t="s">
        <v>5548</v>
      </c>
      <c r="D173" t="s">
        <v>5443</v>
      </c>
      <c r="E173" t="s">
        <v>5555</v>
      </c>
      <c r="F173" t="s">
        <v>5216</v>
      </c>
      <c r="I173" s="11">
        <v>35</v>
      </c>
      <c r="J173" t="str">
        <f t="shared" si="21"/>
        <v>CLM</v>
      </c>
      <c r="K173" t="str">
        <f t="shared" si="22"/>
        <v>CLM35</v>
      </c>
      <c r="L173">
        <f t="shared" si="23"/>
        <v>3</v>
      </c>
    </row>
    <row r="174" spans="1:12" x14ac:dyDescent="0.4">
      <c r="A174">
        <v>195</v>
      </c>
      <c r="B174" t="s">
        <v>1650</v>
      </c>
      <c r="C174" t="s">
        <v>5548</v>
      </c>
      <c r="D174" t="s">
        <v>5556</v>
      </c>
      <c r="E174" t="s">
        <v>5447</v>
      </c>
      <c r="F174" t="s">
        <v>5224</v>
      </c>
      <c r="I174" s="11">
        <v>36</v>
      </c>
      <c r="J174" t="str">
        <f t="shared" si="21"/>
        <v>CLM</v>
      </c>
      <c r="K174" t="str">
        <f t="shared" si="22"/>
        <v>CLM36</v>
      </c>
      <c r="L174">
        <f t="shared" si="23"/>
        <v>3</v>
      </c>
    </row>
    <row r="175" spans="1:12" x14ac:dyDescent="0.4">
      <c r="A175">
        <v>196</v>
      </c>
      <c r="B175" t="s">
        <v>1650</v>
      </c>
      <c r="C175" t="s">
        <v>5548</v>
      </c>
      <c r="D175" t="s">
        <v>5449</v>
      </c>
      <c r="E175" t="s">
        <v>5450</v>
      </c>
      <c r="F175" t="s">
        <v>5224</v>
      </c>
      <c r="I175" s="11">
        <v>37</v>
      </c>
      <c r="J175" t="str">
        <f t="shared" si="21"/>
        <v>CLM</v>
      </c>
      <c r="K175" t="str">
        <f t="shared" si="22"/>
        <v>CLM37</v>
      </c>
      <c r="L175">
        <f t="shared" si="23"/>
        <v>3</v>
      </c>
    </row>
    <row r="176" spans="1:12" x14ac:dyDescent="0.4">
      <c r="A176">
        <v>197</v>
      </c>
      <c r="B176" t="s">
        <v>1650</v>
      </c>
      <c r="C176" t="s">
        <v>5548</v>
      </c>
      <c r="D176" t="s">
        <v>5557</v>
      </c>
      <c r="E176" t="s">
        <v>5453</v>
      </c>
      <c r="F176" t="s">
        <v>5224</v>
      </c>
      <c r="I176" s="11">
        <v>38</v>
      </c>
      <c r="J176" t="str">
        <f t="shared" si="21"/>
        <v>CLM</v>
      </c>
      <c r="K176" t="str">
        <f t="shared" si="22"/>
        <v>CLM38</v>
      </c>
      <c r="L176">
        <f t="shared" si="23"/>
        <v>3</v>
      </c>
    </row>
    <row r="177" spans="1:12" x14ac:dyDescent="0.4">
      <c r="A177">
        <v>198</v>
      </c>
      <c r="B177" t="s">
        <v>1650</v>
      </c>
      <c r="C177" t="s">
        <v>5548</v>
      </c>
      <c r="D177" t="s">
        <v>5455</v>
      </c>
      <c r="E177" t="s">
        <v>5456</v>
      </c>
      <c r="F177" t="s">
        <v>5216</v>
      </c>
      <c r="I177" s="11">
        <v>39</v>
      </c>
      <c r="J177" t="str">
        <f t="shared" si="21"/>
        <v>CLM</v>
      </c>
      <c r="K177" t="str">
        <f t="shared" si="22"/>
        <v>CLM39</v>
      </c>
      <c r="L177">
        <f t="shared" si="23"/>
        <v>3</v>
      </c>
    </row>
    <row r="178" spans="1:12" x14ac:dyDescent="0.4">
      <c r="A178">
        <v>199</v>
      </c>
      <c r="B178" t="s">
        <v>1650</v>
      </c>
      <c r="C178" t="s">
        <v>5548</v>
      </c>
      <c r="D178" t="s">
        <v>5457</v>
      </c>
      <c r="E178" t="s">
        <v>5458</v>
      </c>
      <c r="F178" t="s">
        <v>5216</v>
      </c>
      <c r="I178" s="11">
        <v>3</v>
      </c>
      <c r="J178" t="str">
        <f t="shared" si="21"/>
        <v>CLM</v>
      </c>
      <c r="K178" t="str">
        <f t="shared" si="22"/>
        <v>CLM3</v>
      </c>
      <c r="L178">
        <f t="shared" si="23"/>
        <v>3</v>
      </c>
    </row>
    <row r="179" spans="1:12" x14ac:dyDescent="0.4">
      <c r="A179">
        <v>200</v>
      </c>
      <c r="B179" t="s">
        <v>1650</v>
      </c>
      <c r="C179" t="s">
        <v>5548</v>
      </c>
      <c r="D179" t="s">
        <v>5459</v>
      </c>
      <c r="E179" t="s">
        <v>5460</v>
      </c>
      <c r="F179" t="s">
        <v>5224</v>
      </c>
      <c r="I179" s="11">
        <v>40</v>
      </c>
      <c r="J179" t="str">
        <f t="shared" si="21"/>
        <v>CLM</v>
      </c>
      <c r="K179" t="str">
        <f t="shared" si="22"/>
        <v>CLM40</v>
      </c>
      <c r="L179">
        <f t="shared" si="23"/>
        <v>3</v>
      </c>
    </row>
    <row r="180" spans="1:12" x14ac:dyDescent="0.4">
      <c r="A180">
        <v>201</v>
      </c>
      <c r="B180" t="s">
        <v>1650</v>
      </c>
      <c r="C180" t="s">
        <v>5548</v>
      </c>
      <c r="D180" t="s">
        <v>5462</v>
      </c>
      <c r="E180" t="s">
        <v>5463</v>
      </c>
      <c r="F180" t="s">
        <v>5216</v>
      </c>
      <c r="I180" s="11">
        <v>41</v>
      </c>
      <c r="J180" t="str">
        <f t="shared" si="21"/>
        <v>CLM</v>
      </c>
      <c r="K180" t="str">
        <f t="shared" si="22"/>
        <v>CLM41</v>
      </c>
      <c r="L180">
        <f t="shared" si="23"/>
        <v>3</v>
      </c>
    </row>
    <row r="181" spans="1:12" x14ac:dyDescent="0.4">
      <c r="A181">
        <v>202</v>
      </c>
      <c r="B181" t="s">
        <v>1650</v>
      </c>
      <c r="C181" t="s">
        <v>5548</v>
      </c>
      <c r="D181" t="s">
        <v>5464</v>
      </c>
      <c r="E181" t="s">
        <v>5447</v>
      </c>
      <c r="F181" t="s">
        <v>5224</v>
      </c>
      <c r="I181" s="11">
        <v>42</v>
      </c>
      <c r="J181" t="str">
        <f t="shared" si="21"/>
        <v>CLM</v>
      </c>
      <c r="K181" t="str">
        <f t="shared" si="22"/>
        <v>CLM42</v>
      </c>
      <c r="L181">
        <f t="shared" si="23"/>
        <v>3</v>
      </c>
    </row>
    <row r="182" spans="1:12" x14ac:dyDescent="0.4">
      <c r="A182">
        <v>203</v>
      </c>
      <c r="B182" t="s">
        <v>1650</v>
      </c>
      <c r="C182" t="s">
        <v>5548</v>
      </c>
      <c r="D182" t="s">
        <v>5465</v>
      </c>
      <c r="E182" t="s">
        <v>5466</v>
      </c>
      <c r="F182" t="s">
        <v>5216</v>
      </c>
      <c r="I182" s="11">
        <v>43</v>
      </c>
      <c r="J182" t="str">
        <f t="shared" si="21"/>
        <v>CLM</v>
      </c>
      <c r="K182" t="str">
        <f t="shared" si="22"/>
        <v>CLM43</v>
      </c>
      <c r="L182">
        <f t="shared" si="23"/>
        <v>3</v>
      </c>
    </row>
    <row r="183" spans="1:12" x14ac:dyDescent="0.4">
      <c r="A183">
        <v>204</v>
      </c>
      <c r="B183" t="s">
        <v>1650</v>
      </c>
      <c r="C183" t="s">
        <v>5548</v>
      </c>
      <c r="D183" t="s">
        <v>5467</v>
      </c>
      <c r="E183" t="s">
        <v>5468</v>
      </c>
      <c r="F183" t="s">
        <v>5216</v>
      </c>
      <c r="I183" s="11">
        <v>44</v>
      </c>
      <c r="J183" t="str">
        <f t="shared" si="21"/>
        <v>CLM</v>
      </c>
      <c r="K183" t="str">
        <f t="shared" si="22"/>
        <v>CLM44</v>
      </c>
      <c r="L183">
        <f t="shared" si="23"/>
        <v>3</v>
      </c>
    </row>
    <row r="184" spans="1:12" x14ac:dyDescent="0.4">
      <c r="A184">
        <v>205</v>
      </c>
      <c r="B184" t="s">
        <v>1650</v>
      </c>
      <c r="C184" t="s">
        <v>5548</v>
      </c>
      <c r="D184" t="s">
        <v>5558</v>
      </c>
      <c r="E184" t="s">
        <v>5472</v>
      </c>
      <c r="F184" t="s">
        <v>5224</v>
      </c>
      <c r="I184" s="11">
        <v>45</v>
      </c>
      <c r="J184" t="str">
        <f t="shared" si="21"/>
        <v>CLM</v>
      </c>
      <c r="K184" t="str">
        <f t="shared" si="22"/>
        <v>CLM45</v>
      </c>
      <c r="L184">
        <f t="shared" si="23"/>
        <v>3</v>
      </c>
    </row>
    <row r="185" spans="1:12" x14ac:dyDescent="0.4">
      <c r="A185">
        <v>206</v>
      </c>
      <c r="B185" t="s">
        <v>1650</v>
      </c>
      <c r="C185" t="s">
        <v>5548</v>
      </c>
      <c r="D185" t="s">
        <v>5559</v>
      </c>
      <c r="E185" t="s">
        <v>5456</v>
      </c>
      <c r="F185" t="s">
        <v>5216</v>
      </c>
      <c r="I185" s="11">
        <v>46</v>
      </c>
      <c r="J185" t="str">
        <f t="shared" si="21"/>
        <v>CLM</v>
      </c>
      <c r="K185" t="str">
        <f t="shared" si="22"/>
        <v>CLM46</v>
      </c>
      <c r="L185">
        <f t="shared" si="23"/>
        <v>3</v>
      </c>
    </row>
    <row r="186" spans="1:12" x14ac:dyDescent="0.4">
      <c r="A186">
        <v>207</v>
      </c>
      <c r="B186" t="s">
        <v>1650</v>
      </c>
      <c r="C186" t="s">
        <v>5548</v>
      </c>
      <c r="D186" t="s">
        <v>5480</v>
      </c>
      <c r="E186" t="s">
        <v>5441</v>
      </c>
      <c r="F186" t="s">
        <v>5224</v>
      </c>
      <c r="I186" s="11">
        <v>47</v>
      </c>
      <c r="J186" t="str">
        <f t="shared" si="21"/>
        <v>CLM</v>
      </c>
      <c r="K186" t="str">
        <f t="shared" si="22"/>
        <v>CLM47</v>
      </c>
      <c r="L186">
        <f t="shared" si="23"/>
        <v>3</v>
      </c>
    </row>
    <row r="187" spans="1:12" x14ac:dyDescent="0.4">
      <c r="A187">
        <v>208</v>
      </c>
      <c r="B187" t="s">
        <v>1650</v>
      </c>
      <c r="C187" t="s">
        <v>5548</v>
      </c>
      <c r="D187" t="s">
        <v>5560</v>
      </c>
      <c r="E187" t="s">
        <v>5561</v>
      </c>
      <c r="F187" t="s">
        <v>5216</v>
      </c>
      <c r="I187" s="11">
        <v>48</v>
      </c>
      <c r="J187" t="str">
        <f t="shared" si="21"/>
        <v>CLM</v>
      </c>
      <c r="K187" t="str">
        <f t="shared" si="22"/>
        <v>CLM48</v>
      </c>
      <c r="L187">
        <f t="shared" si="23"/>
        <v>3</v>
      </c>
    </row>
    <row r="188" spans="1:12" x14ac:dyDescent="0.4">
      <c r="A188">
        <v>209</v>
      </c>
      <c r="B188" t="s">
        <v>1650</v>
      </c>
      <c r="C188" t="s">
        <v>5548</v>
      </c>
      <c r="D188" t="s">
        <v>5489</v>
      </c>
      <c r="E188" t="s">
        <v>5456</v>
      </c>
      <c r="F188" t="s">
        <v>5216</v>
      </c>
      <c r="I188" s="11">
        <v>49</v>
      </c>
      <c r="J188" t="str">
        <f t="shared" si="21"/>
        <v>CLM</v>
      </c>
      <c r="K188" t="str">
        <f t="shared" si="22"/>
        <v>CLM49</v>
      </c>
      <c r="L188">
        <f t="shared" si="23"/>
        <v>3</v>
      </c>
    </row>
    <row r="189" spans="1:12" x14ac:dyDescent="0.4">
      <c r="A189">
        <v>210</v>
      </c>
      <c r="B189" t="s">
        <v>1650</v>
      </c>
      <c r="C189" t="s">
        <v>5548</v>
      </c>
      <c r="D189" t="s">
        <v>5540</v>
      </c>
      <c r="E189" t="s">
        <v>5541</v>
      </c>
      <c r="F189" t="s">
        <v>5256</v>
      </c>
      <c r="I189" s="11">
        <v>4</v>
      </c>
      <c r="J189" t="str">
        <f t="shared" si="21"/>
        <v>CLM</v>
      </c>
      <c r="K189" t="str">
        <f t="shared" si="22"/>
        <v>CLM4</v>
      </c>
      <c r="L189">
        <f t="shared" si="23"/>
        <v>3</v>
      </c>
    </row>
    <row r="190" spans="1:12" x14ac:dyDescent="0.4">
      <c r="A190">
        <v>211</v>
      </c>
      <c r="B190" t="s">
        <v>1650</v>
      </c>
      <c r="C190" t="s">
        <v>5548</v>
      </c>
      <c r="D190" t="s">
        <v>5562</v>
      </c>
      <c r="E190" t="s">
        <v>5543</v>
      </c>
      <c r="F190" t="s">
        <v>5224</v>
      </c>
      <c r="I190" s="11">
        <v>50</v>
      </c>
      <c r="J190" t="str">
        <f t="shared" si="21"/>
        <v>CLM</v>
      </c>
      <c r="K190" t="str">
        <f t="shared" si="22"/>
        <v>CLM50</v>
      </c>
      <c r="L190">
        <f t="shared" si="23"/>
        <v>2</v>
      </c>
    </row>
    <row r="191" spans="1:12" x14ac:dyDescent="0.4">
      <c r="A191">
        <v>212</v>
      </c>
      <c r="B191" t="s">
        <v>1650</v>
      </c>
      <c r="C191" t="s">
        <v>5548</v>
      </c>
      <c r="D191" t="s">
        <v>5563</v>
      </c>
      <c r="E191" t="s">
        <v>5564</v>
      </c>
      <c r="F191" t="s">
        <v>5216</v>
      </c>
      <c r="I191" s="11">
        <v>5</v>
      </c>
      <c r="J191" t="str">
        <f t="shared" si="21"/>
        <v>CLM</v>
      </c>
      <c r="K191" t="str">
        <f t="shared" si="22"/>
        <v>CLM5</v>
      </c>
      <c r="L191">
        <f t="shared" si="23"/>
        <v>2</v>
      </c>
    </row>
    <row r="192" spans="1:12" x14ac:dyDescent="0.4">
      <c r="A192">
        <v>213</v>
      </c>
      <c r="B192" t="s">
        <v>1650</v>
      </c>
      <c r="C192" t="s">
        <v>5548</v>
      </c>
      <c r="D192" t="s">
        <v>5506</v>
      </c>
      <c r="E192" t="s">
        <v>5544</v>
      </c>
      <c r="F192" t="s">
        <v>5224</v>
      </c>
      <c r="I192" s="11">
        <v>6</v>
      </c>
      <c r="J192" t="str">
        <f t="shared" si="21"/>
        <v>CLM</v>
      </c>
      <c r="K192" t="str">
        <f t="shared" si="22"/>
        <v>CLM6</v>
      </c>
      <c r="L192">
        <f t="shared" si="23"/>
        <v>3</v>
      </c>
    </row>
    <row r="193" spans="1:12" x14ac:dyDescent="0.4">
      <c r="A193">
        <v>214</v>
      </c>
      <c r="B193" t="s">
        <v>1650</v>
      </c>
      <c r="C193" t="s">
        <v>5548</v>
      </c>
      <c r="D193" t="s">
        <v>5511</v>
      </c>
      <c r="E193" t="s">
        <v>5545</v>
      </c>
      <c r="F193" t="s">
        <v>5216</v>
      </c>
      <c r="I193" s="11">
        <v>7</v>
      </c>
      <c r="J193" t="str">
        <f t="shared" si="21"/>
        <v>CLM</v>
      </c>
      <c r="K193" t="str">
        <f t="shared" si="22"/>
        <v>CLM7</v>
      </c>
      <c r="L193">
        <f t="shared" si="23"/>
        <v>3</v>
      </c>
    </row>
    <row r="194" spans="1:12" x14ac:dyDescent="0.4">
      <c r="A194">
        <v>215</v>
      </c>
      <c r="B194" t="s">
        <v>1650</v>
      </c>
      <c r="C194" t="s">
        <v>5548</v>
      </c>
      <c r="D194" t="s">
        <v>5513</v>
      </c>
      <c r="E194" t="s">
        <v>5565</v>
      </c>
      <c r="F194" t="s">
        <v>5224</v>
      </c>
      <c r="I194" s="11">
        <v>8</v>
      </c>
      <c r="J194" t="str">
        <f t="shared" ref="J194:J257" si="26">LEFT(B194,3)</f>
        <v>CLM</v>
      </c>
      <c r="K194" t="str">
        <f t="shared" ref="K194:K257" si="27">CONCATENATE(J194,I194)</f>
        <v>CLM8</v>
      </c>
      <c r="L194">
        <f t="shared" ref="L194:L257" si="28">COUNTIF($K$2:$K$1123, "gpn" &amp; I194&amp;""  )</f>
        <v>3</v>
      </c>
    </row>
    <row r="195" spans="1:12" x14ac:dyDescent="0.4">
      <c r="A195">
        <v>216</v>
      </c>
      <c r="B195" t="s">
        <v>1650</v>
      </c>
      <c r="C195" t="s">
        <v>5548</v>
      </c>
      <c r="D195" t="s">
        <v>5515</v>
      </c>
      <c r="E195" t="s">
        <v>5516</v>
      </c>
      <c r="F195" t="s">
        <v>5216</v>
      </c>
      <c r="I195" s="11">
        <v>9</v>
      </c>
      <c r="J195" t="str">
        <f t="shared" si="26"/>
        <v>CLM</v>
      </c>
      <c r="K195" t="str">
        <f t="shared" si="27"/>
        <v>CLM9</v>
      </c>
      <c r="L195">
        <f t="shared" si="28"/>
        <v>2</v>
      </c>
    </row>
    <row r="196" spans="1:12" x14ac:dyDescent="0.4">
      <c r="A196">
        <v>217</v>
      </c>
      <c r="B196" t="s">
        <v>5096</v>
      </c>
      <c r="C196" t="s">
        <v>5566</v>
      </c>
      <c r="D196" t="s">
        <v>5567</v>
      </c>
      <c r="E196" t="s">
        <v>5568</v>
      </c>
      <c r="F196" t="s">
        <v>5216</v>
      </c>
      <c r="I196" s="11">
        <v>10</v>
      </c>
      <c r="J196" t="str">
        <f t="shared" si="26"/>
        <v>CLM</v>
      </c>
      <c r="K196" t="str">
        <f t="shared" si="27"/>
        <v>CLM10</v>
      </c>
      <c r="L196">
        <f t="shared" si="28"/>
        <v>3</v>
      </c>
    </row>
    <row r="197" spans="1:12" x14ac:dyDescent="0.4">
      <c r="A197">
        <v>218</v>
      </c>
      <c r="B197" t="s">
        <v>5096</v>
      </c>
      <c r="C197" t="s">
        <v>5566</v>
      </c>
      <c r="D197" t="s">
        <v>5569</v>
      </c>
      <c r="E197" t="s">
        <v>5570</v>
      </c>
      <c r="F197" t="s">
        <v>5224</v>
      </c>
      <c r="I197" s="11">
        <v>11</v>
      </c>
      <c r="J197" t="str">
        <f t="shared" si="26"/>
        <v>CLM</v>
      </c>
      <c r="K197" t="str">
        <f t="shared" si="27"/>
        <v>CLM11</v>
      </c>
      <c r="L197">
        <f t="shared" si="28"/>
        <v>3</v>
      </c>
    </row>
    <row r="198" spans="1:12" x14ac:dyDescent="0.4">
      <c r="A198">
        <v>219</v>
      </c>
      <c r="B198" t="s">
        <v>5096</v>
      </c>
      <c r="C198" t="s">
        <v>5566</v>
      </c>
      <c r="D198" t="s">
        <v>5571</v>
      </c>
      <c r="E198" t="s">
        <v>5572</v>
      </c>
      <c r="F198" t="s">
        <v>5216</v>
      </c>
      <c r="I198" s="11">
        <v>12</v>
      </c>
      <c r="J198" t="str">
        <f t="shared" si="26"/>
        <v>CLM</v>
      </c>
      <c r="K198" t="str">
        <f t="shared" si="27"/>
        <v>CLM12</v>
      </c>
      <c r="L198">
        <f t="shared" si="28"/>
        <v>3</v>
      </c>
    </row>
    <row r="199" spans="1:12" x14ac:dyDescent="0.4">
      <c r="A199">
        <v>220</v>
      </c>
      <c r="B199" t="s">
        <v>5096</v>
      </c>
      <c r="C199" t="s">
        <v>5566</v>
      </c>
      <c r="D199" t="s">
        <v>5573</v>
      </c>
      <c r="E199" t="s">
        <v>5574</v>
      </c>
      <c r="F199" t="s">
        <v>5216</v>
      </c>
      <c r="I199" s="11">
        <v>13</v>
      </c>
      <c r="J199" t="str">
        <f t="shared" si="26"/>
        <v>CLM</v>
      </c>
      <c r="K199" t="str">
        <f t="shared" si="27"/>
        <v>CLM13</v>
      </c>
      <c r="L199">
        <f t="shared" si="28"/>
        <v>3</v>
      </c>
    </row>
    <row r="200" spans="1:12" x14ac:dyDescent="0.4">
      <c r="A200">
        <v>221</v>
      </c>
      <c r="B200" t="s">
        <v>5096</v>
      </c>
      <c r="C200" t="s">
        <v>5566</v>
      </c>
      <c r="D200" t="s">
        <v>5575</v>
      </c>
      <c r="E200" t="s">
        <v>5576</v>
      </c>
      <c r="F200" t="s">
        <v>5216</v>
      </c>
      <c r="I200" s="11">
        <v>14</v>
      </c>
      <c r="J200" t="str">
        <f t="shared" si="26"/>
        <v>CLM</v>
      </c>
      <c r="K200" t="str">
        <f t="shared" si="27"/>
        <v>CLM14</v>
      </c>
      <c r="L200">
        <f t="shared" si="28"/>
        <v>3</v>
      </c>
    </row>
    <row r="201" spans="1:12" x14ac:dyDescent="0.4">
      <c r="A201">
        <v>222</v>
      </c>
      <c r="B201" t="s">
        <v>5096</v>
      </c>
      <c r="C201" t="s">
        <v>5566</v>
      </c>
      <c r="D201" t="s">
        <v>5577</v>
      </c>
      <c r="E201" t="s">
        <v>5578</v>
      </c>
      <c r="F201" t="s">
        <v>5216</v>
      </c>
      <c r="I201" s="11">
        <v>15</v>
      </c>
      <c r="J201" t="str">
        <f t="shared" si="26"/>
        <v>CLM</v>
      </c>
      <c r="K201" t="str">
        <f t="shared" si="27"/>
        <v>CLM15</v>
      </c>
      <c r="L201">
        <f t="shared" si="28"/>
        <v>3</v>
      </c>
    </row>
    <row r="202" spans="1:12" x14ac:dyDescent="0.4">
      <c r="A202">
        <v>223</v>
      </c>
      <c r="B202" t="s">
        <v>5096</v>
      </c>
      <c r="C202" t="s">
        <v>5566</v>
      </c>
      <c r="D202" t="s">
        <v>5579</v>
      </c>
      <c r="E202" t="s">
        <v>5580</v>
      </c>
      <c r="F202" t="s">
        <v>5216</v>
      </c>
      <c r="I202" s="11">
        <v>16</v>
      </c>
      <c r="J202" t="str">
        <f t="shared" si="26"/>
        <v>CLM</v>
      </c>
      <c r="K202" t="str">
        <f t="shared" si="27"/>
        <v>CLM16</v>
      </c>
      <c r="L202">
        <f t="shared" si="28"/>
        <v>3</v>
      </c>
    </row>
    <row r="203" spans="1:12" x14ac:dyDescent="0.4">
      <c r="A203">
        <v>224</v>
      </c>
      <c r="B203" t="s">
        <v>5096</v>
      </c>
      <c r="C203" t="s">
        <v>5566</v>
      </c>
      <c r="D203" t="s">
        <v>5581</v>
      </c>
      <c r="E203" t="s">
        <v>5582</v>
      </c>
      <c r="F203" t="s">
        <v>5216</v>
      </c>
      <c r="I203" s="11">
        <v>17</v>
      </c>
      <c r="J203" t="str">
        <f t="shared" si="26"/>
        <v>CLM</v>
      </c>
      <c r="K203" t="str">
        <f t="shared" si="27"/>
        <v>CLM17</v>
      </c>
      <c r="L203">
        <f t="shared" si="28"/>
        <v>3</v>
      </c>
    </row>
    <row r="204" spans="1:12" x14ac:dyDescent="0.4">
      <c r="A204">
        <v>225</v>
      </c>
      <c r="B204" t="s">
        <v>5096</v>
      </c>
      <c r="C204" t="s">
        <v>5566</v>
      </c>
      <c r="D204" t="s">
        <v>5583</v>
      </c>
      <c r="E204" t="s">
        <v>5584</v>
      </c>
      <c r="F204" t="s">
        <v>5224</v>
      </c>
      <c r="I204" s="11">
        <v>18</v>
      </c>
      <c r="J204" t="str">
        <f t="shared" si="26"/>
        <v>CLM</v>
      </c>
      <c r="K204" t="str">
        <f t="shared" si="27"/>
        <v>CLM18</v>
      </c>
      <c r="L204">
        <f t="shared" si="28"/>
        <v>3</v>
      </c>
    </row>
    <row r="205" spans="1:12" x14ac:dyDescent="0.4">
      <c r="A205">
        <v>226</v>
      </c>
      <c r="B205" t="s">
        <v>5096</v>
      </c>
      <c r="C205" t="s">
        <v>5566</v>
      </c>
      <c r="D205" t="s">
        <v>5585</v>
      </c>
      <c r="E205" t="s">
        <v>5586</v>
      </c>
      <c r="F205" t="s">
        <v>5216</v>
      </c>
      <c r="I205" s="11">
        <v>19</v>
      </c>
      <c r="J205" t="str">
        <f t="shared" si="26"/>
        <v>CLM</v>
      </c>
      <c r="K205" t="str">
        <f t="shared" si="27"/>
        <v>CLM19</v>
      </c>
      <c r="L205">
        <f t="shared" si="28"/>
        <v>3</v>
      </c>
    </row>
    <row r="206" spans="1:12" x14ac:dyDescent="0.4">
      <c r="A206">
        <v>227</v>
      </c>
      <c r="B206" t="s">
        <v>5096</v>
      </c>
      <c r="C206" t="s">
        <v>5566</v>
      </c>
      <c r="D206" t="s">
        <v>5587</v>
      </c>
      <c r="E206" t="s">
        <v>5588</v>
      </c>
      <c r="F206" t="s">
        <v>5216</v>
      </c>
      <c r="I206" s="11">
        <v>1</v>
      </c>
      <c r="J206" t="str">
        <f t="shared" si="26"/>
        <v>CLM</v>
      </c>
      <c r="K206" t="str">
        <f t="shared" si="27"/>
        <v>CLM1</v>
      </c>
      <c r="L206">
        <f t="shared" si="28"/>
        <v>3</v>
      </c>
    </row>
    <row r="207" spans="1:12" x14ac:dyDescent="0.4">
      <c r="A207">
        <v>228</v>
      </c>
      <c r="B207" t="s">
        <v>5096</v>
      </c>
      <c r="C207" t="s">
        <v>5566</v>
      </c>
      <c r="D207" t="s">
        <v>5589</v>
      </c>
      <c r="E207" t="s">
        <v>5388</v>
      </c>
      <c r="F207" t="s">
        <v>5216</v>
      </c>
      <c r="I207" s="11">
        <v>20</v>
      </c>
      <c r="J207" t="str">
        <f t="shared" si="26"/>
        <v>CLM</v>
      </c>
      <c r="K207" t="str">
        <f t="shared" si="27"/>
        <v>CLM20</v>
      </c>
      <c r="L207">
        <f t="shared" si="28"/>
        <v>3</v>
      </c>
    </row>
    <row r="208" spans="1:12" x14ac:dyDescent="0.4">
      <c r="A208">
        <v>229</v>
      </c>
      <c r="B208" t="s">
        <v>5096</v>
      </c>
      <c r="C208" t="s">
        <v>5566</v>
      </c>
      <c r="D208" t="s">
        <v>5590</v>
      </c>
      <c r="E208" t="s">
        <v>5408</v>
      </c>
      <c r="F208" t="s">
        <v>5224</v>
      </c>
      <c r="I208" s="11">
        <v>21</v>
      </c>
      <c r="J208" t="str">
        <f t="shared" si="26"/>
        <v>CLM</v>
      </c>
      <c r="K208" t="str">
        <f t="shared" si="27"/>
        <v>CLM21</v>
      </c>
      <c r="L208">
        <f t="shared" si="28"/>
        <v>3</v>
      </c>
    </row>
    <row r="209" spans="1:12" x14ac:dyDescent="0.4">
      <c r="A209">
        <v>230</v>
      </c>
      <c r="B209" t="s">
        <v>5096</v>
      </c>
      <c r="C209" t="s">
        <v>5566</v>
      </c>
      <c r="D209" t="s">
        <v>5591</v>
      </c>
      <c r="E209" t="s">
        <v>5592</v>
      </c>
      <c r="F209" t="s">
        <v>5224</v>
      </c>
      <c r="I209" s="11">
        <v>22</v>
      </c>
      <c r="J209" t="str">
        <f t="shared" si="26"/>
        <v>CLM</v>
      </c>
      <c r="K209" t="str">
        <f t="shared" si="27"/>
        <v>CLM22</v>
      </c>
      <c r="L209">
        <f t="shared" si="28"/>
        <v>3</v>
      </c>
    </row>
    <row r="210" spans="1:12" x14ac:dyDescent="0.4">
      <c r="A210">
        <v>231</v>
      </c>
      <c r="B210" t="s">
        <v>5096</v>
      </c>
      <c r="C210" t="s">
        <v>5566</v>
      </c>
      <c r="D210" t="s">
        <v>5593</v>
      </c>
      <c r="E210" t="s">
        <v>5594</v>
      </c>
      <c r="F210" t="s">
        <v>5256</v>
      </c>
      <c r="I210" s="11">
        <v>23</v>
      </c>
      <c r="J210" t="str">
        <f t="shared" si="26"/>
        <v>CLM</v>
      </c>
      <c r="K210" t="str">
        <f t="shared" si="27"/>
        <v>CLM23</v>
      </c>
      <c r="L210">
        <f t="shared" si="28"/>
        <v>3</v>
      </c>
    </row>
    <row r="211" spans="1:12" x14ac:dyDescent="0.4">
      <c r="A211">
        <v>232</v>
      </c>
      <c r="B211" t="s">
        <v>5096</v>
      </c>
      <c r="C211" t="s">
        <v>5566</v>
      </c>
      <c r="D211" t="s">
        <v>5595</v>
      </c>
      <c r="E211" t="s">
        <v>5402</v>
      </c>
      <c r="F211" t="s">
        <v>5216</v>
      </c>
      <c r="I211" s="11">
        <v>24</v>
      </c>
      <c r="J211" t="str">
        <f t="shared" si="26"/>
        <v>CLM</v>
      </c>
      <c r="K211" t="str">
        <f t="shared" si="27"/>
        <v>CLM24</v>
      </c>
      <c r="L211">
        <f t="shared" si="28"/>
        <v>3</v>
      </c>
    </row>
    <row r="212" spans="1:12" x14ac:dyDescent="0.4">
      <c r="A212">
        <v>233</v>
      </c>
      <c r="B212" t="s">
        <v>5096</v>
      </c>
      <c r="C212" t="s">
        <v>5566</v>
      </c>
      <c r="D212" t="s">
        <v>5596</v>
      </c>
      <c r="E212" t="s">
        <v>5597</v>
      </c>
      <c r="F212" t="s">
        <v>5216</v>
      </c>
      <c r="I212" s="11">
        <v>25</v>
      </c>
      <c r="J212" t="str">
        <f t="shared" si="26"/>
        <v>CLM</v>
      </c>
      <c r="K212" t="str">
        <f t="shared" si="27"/>
        <v>CLM25</v>
      </c>
      <c r="L212">
        <f t="shared" si="28"/>
        <v>3</v>
      </c>
    </row>
    <row r="213" spans="1:12" x14ac:dyDescent="0.4">
      <c r="A213">
        <v>234</v>
      </c>
      <c r="B213" t="s">
        <v>5096</v>
      </c>
      <c r="C213" t="s">
        <v>5566</v>
      </c>
      <c r="D213" t="s">
        <v>5598</v>
      </c>
      <c r="E213" t="s">
        <v>5599</v>
      </c>
      <c r="F213" t="s">
        <v>5216</v>
      </c>
      <c r="I213" s="11">
        <v>26</v>
      </c>
      <c r="J213" t="str">
        <f t="shared" si="26"/>
        <v>CLM</v>
      </c>
      <c r="K213" t="str">
        <f t="shared" si="27"/>
        <v>CLM26</v>
      </c>
      <c r="L213">
        <f t="shared" si="28"/>
        <v>3</v>
      </c>
    </row>
    <row r="214" spans="1:12" x14ac:dyDescent="0.4">
      <c r="A214">
        <v>235</v>
      </c>
      <c r="B214" t="s">
        <v>5096</v>
      </c>
      <c r="C214" t="s">
        <v>5566</v>
      </c>
      <c r="D214" t="s">
        <v>5600</v>
      </c>
      <c r="E214" t="s">
        <v>5601</v>
      </c>
      <c r="F214" t="s">
        <v>5216</v>
      </c>
      <c r="I214" s="11">
        <v>27</v>
      </c>
      <c r="J214" t="str">
        <f t="shared" si="26"/>
        <v>CLM</v>
      </c>
      <c r="K214" t="str">
        <f t="shared" si="27"/>
        <v>CLM27</v>
      </c>
      <c r="L214">
        <f t="shared" si="28"/>
        <v>3</v>
      </c>
    </row>
    <row r="215" spans="1:12" x14ac:dyDescent="0.4">
      <c r="A215">
        <v>236</v>
      </c>
      <c r="B215" t="s">
        <v>5096</v>
      </c>
      <c r="C215" t="s">
        <v>5566</v>
      </c>
      <c r="D215" t="s">
        <v>5602</v>
      </c>
      <c r="E215" t="s">
        <v>5603</v>
      </c>
      <c r="F215" t="s">
        <v>5256</v>
      </c>
      <c r="I215" s="11">
        <v>28</v>
      </c>
      <c r="J215" t="str">
        <f t="shared" si="26"/>
        <v>CLM</v>
      </c>
      <c r="K215" t="str">
        <f t="shared" si="27"/>
        <v>CLM28</v>
      </c>
      <c r="L215">
        <f t="shared" si="28"/>
        <v>3</v>
      </c>
    </row>
    <row r="216" spans="1:12" x14ac:dyDescent="0.4">
      <c r="A216">
        <v>237</v>
      </c>
      <c r="B216" t="s">
        <v>5096</v>
      </c>
      <c r="C216" t="s">
        <v>5566</v>
      </c>
      <c r="D216" t="s">
        <v>5604</v>
      </c>
      <c r="E216" t="s">
        <v>5458</v>
      </c>
      <c r="F216" t="s">
        <v>5216</v>
      </c>
      <c r="I216" s="11">
        <v>29</v>
      </c>
      <c r="J216" t="str">
        <f t="shared" si="26"/>
        <v>CLM</v>
      </c>
      <c r="K216" t="str">
        <f t="shared" si="27"/>
        <v>CLM29</v>
      </c>
      <c r="L216">
        <f t="shared" si="28"/>
        <v>3</v>
      </c>
    </row>
    <row r="217" spans="1:12" x14ac:dyDescent="0.4">
      <c r="A217">
        <v>238</v>
      </c>
      <c r="B217" t="s">
        <v>5096</v>
      </c>
      <c r="C217" t="s">
        <v>5566</v>
      </c>
      <c r="D217" t="s">
        <v>5605</v>
      </c>
      <c r="E217" t="s">
        <v>5606</v>
      </c>
      <c r="F217" t="s">
        <v>5216</v>
      </c>
      <c r="I217" s="11">
        <v>2</v>
      </c>
      <c r="J217" t="str">
        <f t="shared" si="26"/>
        <v>CLM</v>
      </c>
      <c r="K217" t="str">
        <f t="shared" si="27"/>
        <v>CLM2</v>
      </c>
      <c r="L217">
        <f t="shared" si="28"/>
        <v>3</v>
      </c>
    </row>
    <row r="218" spans="1:12" x14ac:dyDescent="0.4">
      <c r="A218">
        <v>239</v>
      </c>
      <c r="B218" t="s">
        <v>5096</v>
      </c>
      <c r="C218" t="s">
        <v>5566</v>
      </c>
      <c r="D218" t="s">
        <v>5607</v>
      </c>
      <c r="E218" t="s">
        <v>5427</v>
      </c>
      <c r="F218" t="s">
        <v>5216</v>
      </c>
      <c r="I218" s="11">
        <v>30</v>
      </c>
      <c r="J218" t="str">
        <f t="shared" si="26"/>
        <v>CLM</v>
      </c>
      <c r="K218" t="str">
        <f t="shared" si="27"/>
        <v>CLM30</v>
      </c>
      <c r="L218">
        <f t="shared" si="28"/>
        <v>3</v>
      </c>
    </row>
    <row r="219" spans="1:12" x14ac:dyDescent="0.4">
      <c r="A219">
        <v>240</v>
      </c>
      <c r="B219" t="s">
        <v>5096</v>
      </c>
      <c r="C219" t="s">
        <v>5566</v>
      </c>
      <c r="D219" t="s">
        <v>5608</v>
      </c>
      <c r="E219" t="s">
        <v>5609</v>
      </c>
      <c r="F219" t="s">
        <v>5216</v>
      </c>
      <c r="I219" s="11">
        <v>31</v>
      </c>
      <c r="J219" t="str">
        <f t="shared" si="26"/>
        <v>CLM</v>
      </c>
      <c r="K219" t="str">
        <f t="shared" si="27"/>
        <v>CLM31</v>
      </c>
      <c r="L219">
        <f t="shared" si="28"/>
        <v>3</v>
      </c>
    </row>
    <row r="220" spans="1:12" x14ac:dyDescent="0.4">
      <c r="A220">
        <v>241</v>
      </c>
      <c r="B220" t="s">
        <v>5096</v>
      </c>
      <c r="C220" t="s">
        <v>5566</v>
      </c>
      <c r="D220" t="s">
        <v>5610</v>
      </c>
      <c r="E220" t="s">
        <v>5611</v>
      </c>
      <c r="F220" t="s">
        <v>5216</v>
      </c>
      <c r="I220" s="11">
        <v>32</v>
      </c>
      <c r="J220" t="str">
        <f t="shared" si="26"/>
        <v>CLM</v>
      </c>
      <c r="K220" t="str">
        <f t="shared" si="27"/>
        <v>CLM32</v>
      </c>
      <c r="L220">
        <f t="shared" si="28"/>
        <v>3</v>
      </c>
    </row>
    <row r="221" spans="1:12" x14ac:dyDescent="0.4">
      <c r="A221">
        <v>242</v>
      </c>
      <c r="B221" t="s">
        <v>5096</v>
      </c>
      <c r="C221" t="s">
        <v>5566</v>
      </c>
      <c r="D221" t="s">
        <v>5612</v>
      </c>
      <c r="E221" t="s">
        <v>5613</v>
      </c>
      <c r="F221" t="s">
        <v>5216</v>
      </c>
      <c r="I221" s="11">
        <v>33</v>
      </c>
      <c r="J221" t="str">
        <f t="shared" si="26"/>
        <v>CLM</v>
      </c>
      <c r="K221" t="str">
        <f t="shared" si="27"/>
        <v>CLM33</v>
      </c>
      <c r="L221">
        <f t="shared" si="28"/>
        <v>3</v>
      </c>
    </row>
    <row r="222" spans="1:12" x14ac:dyDescent="0.4">
      <c r="A222">
        <v>243</v>
      </c>
      <c r="B222" t="s">
        <v>5096</v>
      </c>
      <c r="C222" t="s">
        <v>5566</v>
      </c>
      <c r="D222" t="s">
        <v>5614</v>
      </c>
      <c r="E222" t="s">
        <v>5615</v>
      </c>
      <c r="F222" t="s">
        <v>5216</v>
      </c>
      <c r="I222" s="11">
        <v>34</v>
      </c>
      <c r="J222" t="str">
        <f t="shared" si="26"/>
        <v>CLM</v>
      </c>
      <c r="K222" t="str">
        <f t="shared" si="27"/>
        <v>CLM34</v>
      </c>
      <c r="L222">
        <f t="shared" si="28"/>
        <v>3</v>
      </c>
    </row>
    <row r="223" spans="1:12" x14ac:dyDescent="0.4">
      <c r="A223">
        <v>244</v>
      </c>
      <c r="B223" t="s">
        <v>5096</v>
      </c>
      <c r="C223" t="s">
        <v>5566</v>
      </c>
      <c r="D223" t="s">
        <v>5616</v>
      </c>
      <c r="E223" t="s">
        <v>5444</v>
      </c>
      <c r="F223" t="s">
        <v>5216</v>
      </c>
      <c r="I223" s="11">
        <v>35</v>
      </c>
      <c r="J223" t="str">
        <f t="shared" si="26"/>
        <v>CLM</v>
      </c>
      <c r="K223" t="str">
        <f t="shared" si="27"/>
        <v>CLM35</v>
      </c>
      <c r="L223">
        <f t="shared" si="28"/>
        <v>3</v>
      </c>
    </row>
    <row r="224" spans="1:12" x14ac:dyDescent="0.4">
      <c r="A224">
        <v>245</v>
      </c>
      <c r="B224" t="s">
        <v>5096</v>
      </c>
      <c r="C224" t="s">
        <v>5566</v>
      </c>
      <c r="D224" t="s">
        <v>5617</v>
      </c>
      <c r="E224" t="s">
        <v>5447</v>
      </c>
      <c r="F224" t="s">
        <v>5224</v>
      </c>
      <c r="I224" s="11">
        <v>36</v>
      </c>
      <c r="J224" t="str">
        <f t="shared" si="26"/>
        <v>CLM</v>
      </c>
      <c r="K224" t="str">
        <f t="shared" si="27"/>
        <v>CLM36</v>
      </c>
      <c r="L224">
        <f t="shared" si="28"/>
        <v>3</v>
      </c>
    </row>
    <row r="225" spans="1:12" x14ac:dyDescent="0.4">
      <c r="A225">
        <v>246</v>
      </c>
      <c r="B225" t="s">
        <v>5096</v>
      </c>
      <c r="C225" t="s">
        <v>5566</v>
      </c>
      <c r="D225" t="s">
        <v>5618</v>
      </c>
      <c r="E225" t="s">
        <v>5565</v>
      </c>
      <c r="F225" t="s">
        <v>5224</v>
      </c>
      <c r="I225" s="11">
        <v>37</v>
      </c>
      <c r="J225" t="str">
        <f t="shared" si="26"/>
        <v>CLM</v>
      </c>
      <c r="K225" t="str">
        <f t="shared" si="27"/>
        <v>CLM37</v>
      </c>
      <c r="L225">
        <f t="shared" si="28"/>
        <v>3</v>
      </c>
    </row>
    <row r="226" spans="1:12" x14ac:dyDescent="0.4">
      <c r="A226">
        <v>247</v>
      </c>
      <c r="B226" t="s">
        <v>5096</v>
      </c>
      <c r="C226" t="s">
        <v>5566</v>
      </c>
      <c r="D226" t="s">
        <v>5619</v>
      </c>
      <c r="E226" t="s">
        <v>5453</v>
      </c>
      <c r="F226" t="s">
        <v>5224</v>
      </c>
      <c r="I226" s="11">
        <v>38</v>
      </c>
      <c r="J226" t="str">
        <f t="shared" si="26"/>
        <v>CLM</v>
      </c>
      <c r="K226" t="str">
        <f t="shared" si="27"/>
        <v>CLM38</v>
      </c>
      <c r="L226">
        <f t="shared" si="28"/>
        <v>3</v>
      </c>
    </row>
    <row r="227" spans="1:12" x14ac:dyDescent="0.4">
      <c r="A227">
        <v>248</v>
      </c>
      <c r="B227" t="s">
        <v>5096</v>
      </c>
      <c r="C227" t="s">
        <v>5566</v>
      </c>
      <c r="D227" t="s">
        <v>5620</v>
      </c>
      <c r="E227" t="s">
        <v>5621</v>
      </c>
      <c r="F227" t="s">
        <v>5216</v>
      </c>
      <c r="I227" s="11">
        <v>39</v>
      </c>
      <c r="J227" t="str">
        <f t="shared" si="26"/>
        <v>CLM</v>
      </c>
      <c r="K227" t="str">
        <f t="shared" si="27"/>
        <v>CLM39</v>
      </c>
      <c r="L227">
        <f t="shared" si="28"/>
        <v>3</v>
      </c>
    </row>
    <row r="228" spans="1:12" x14ac:dyDescent="0.4">
      <c r="A228">
        <v>249</v>
      </c>
      <c r="B228" t="s">
        <v>5096</v>
      </c>
      <c r="C228" t="s">
        <v>5566</v>
      </c>
      <c r="D228" t="s">
        <v>5622</v>
      </c>
      <c r="E228" t="s">
        <v>5356</v>
      </c>
      <c r="F228" t="s">
        <v>5216</v>
      </c>
      <c r="I228" s="11">
        <v>3</v>
      </c>
      <c r="J228" t="str">
        <f t="shared" si="26"/>
        <v>CLM</v>
      </c>
      <c r="K228" t="str">
        <f t="shared" si="27"/>
        <v>CLM3</v>
      </c>
      <c r="L228">
        <f t="shared" si="28"/>
        <v>3</v>
      </c>
    </row>
    <row r="229" spans="1:12" x14ac:dyDescent="0.4">
      <c r="A229">
        <v>250</v>
      </c>
      <c r="B229" t="s">
        <v>5096</v>
      </c>
      <c r="C229" t="s">
        <v>5566</v>
      </c>
      <c r="D229" t="s">
        <v>5623</v>
      </c>
      <c r="E229" t="s">
        <v>5624</v>
      </c>
      <c r="F229" t="s">
        <v>5256</v>
      </c>
      <c r="I229" s="11">
        <v>40</v>
      </c>
      <c r="J229" t="str">
        <f t="shared" si="26"/>
        <v>CLM</v>
      </c>
      <c r="K229" t="str">
        <f t="shared" si="27"/>
        <v>CLM40</v>
      </c>
      <c r="L229">
        <f t="shared" si="28"/>
        <v>3</v>
      </c>
    </row>
    <row r="230" spans="1:12" x14ac:dyDescent="0.4">
      <c r="A230">
        <v>251</v>
      </c>
      <c r="B230" t="s">
        <v>5096</v>
      </c>
      <c r="C230" t="s">
        <v>5566</v>
      </c>
      <c r="D230" t="s">
        <v>5625</v>
      </c>
      <c r="E230" t="s">
        <v>5626</v>
      </c>
      <c r="F230" t="s">
        <v>5216</v>
      </c>
      <c r="I230" s="11">
        <v>41</v>
      </c>
      <c r="J230" t="str">
        <f t="shared" si="26"/>
        <v>CLM</v>
      </c>
      <c r="K230" t="str">
        <f t="shared" si="27"/>
        <v>CLM41</v>
      </c>
      <c r="L230">
        <f t="shared" si="28"/>
        <v>3</v>
      </c>
    </row>
    <row r="231" spans="1:12" x14ac:dyDescent="0.4">
      <c r="A231">
        <v>252</v>
      </c>
      <c r="B231" t="s">
        <v>5096</v>
      </c>
      <c r="C231" t="s">
        <v>5566</v>
      </c>
      <c r="D231" t="s">
        <v>5627</v>
      </c>
      <c r="E231" t="s">
        <v>5447</v>
      </c>
      <c r="F231" t="s">
        <v>5224</v>
      </c>
      <c r="I231" s="11">
        <v>42</v>
      </c>
      <c r="J231" t="str">
        <f t="shared" si="26"/>
        <v>CLM</v>
      </c>
      <c r="K231" t="str">
        <f t="shared" si="27"/>
        <v>CLM42</v>
      </c>
      <c r="L231">
        <f t="shared" si="28"/>
        <v>3</v>
      </c>
    </row>
    <row r="232" spans="1:12" x14ac:dyDescent="0.4">
      <c r="A232">
        <v>253</v>
      </c>
      <c r="B232" t="s">
        <v>5096</v>
      </c>
      <c r="C232" t="s">
        <v>5566</v>
      </c>
      <c r="D232" t="s">
        <v>5628</v>
      </c>
      <c r="E232" t="s">
        <v>5466</v>
      </c>
      <c r="F232" t="s">
        <v>5216</v>
      </c>
      <c r="I232" s="11">
        <v>43</v>
      </c>
      <c r="J232" t="str">
        <f t="shared" si="26"/>
        <v>CLM</v>
      </c>
      <c r="K232" t="str">
        <f t="shared" si="27"/>
        <v>CLM43</v>
      </c>
      <c r="L232">
        <f t="shared" si="28"/>
        <v>3</v>
      </c>
    </row>
    <row r="233" spans="1:12" x14ac:dyDescent="0.4">
      <c r="A233">
        <v>254</v>
      </c>
      <c r="B233" t="s">
        <v>5096</v>
      </c>
      <c r="C233" t="s">
        <v>5566</v>
      </c>
      <c r="D233" t="s">
        <v>5629</v>
      </c>
      <c r="E233" t="s">
        <v>5630</v>
      </c>
      <c r="F233" t="s">
        <v>5224</v>
      </c>
      <c r="I233" s="11">
        <v>44</v>
      </c>
      <c r="J233" t="str">
        <f t="shared" si="26"/>
        <v>CLM</v>
      </c>
      <c r="K233" t="str">
        <f t="shared" si="27"/>
        <v>CLM44</v>
      </c>
      <c r="L233">
        <f t="shared" si="28"/>
        <v>3</v>
      </c>
    </row>
    <row r="234" spans="1:12" x14ac:dyDescent="0.4">
      <c r="A234">
        <v>255</v>
      </c>
      <c r="B234" t="s">
        <v>5096</v>
      </c>
      <c r="C234" t="s">
        <v>5566</v>
      </c>
      <c r="D234" t="s">
        <v>5631</v>
      </c>
      <c r="E234" t="s">
        <v>5632</v>
      </c>
      <c r="F234" t="s">
        <v>5224</v>
      </c>
      <c r="I234" s="11">
        <v>45</v>
      </c>
      <c r="J234" t="str">
        <f t="shared" si="26"/>
        <v>CLM</v>
      </c>
      <c r="K234" t="str">
        <f t="shared" si="27"/>
        <v>CLM45</v>
      </c>
      <c r="L234">
        <f t="shared" si="28"/>
        <v>3</v>
      </c>
    </row>
    <row r="235" spans="1:12" x14ac:dyDescent="0.4">
      <c r="A235">
        <v>256</v>
      </c>
      <c r="B235" t="s">
        <v>5096</v>
      </c>
      <c r="C235" t="s">
        <v>5566</v>
      </c>
      <c r="D235" t="s">
        <v>5633</v>
      </c>
      <c r="E235" t="s">
        <v>5634</v>
      </c>
      <c r="F235" t="s">
        <v>5224</v>
      </c>
      <c r="I235" s="11">
        <v>46</v>
      </c>
      <c r="J235" t="str">
        <f t="shared" si="26"/>
        <v>CLM</v>
      </c>
      <c r="K235" t="str">
        <f t="shared" si="27"/>
        <v>CLM46</v>
      </c>
      <c r="L235">
        <f t="shared" si="28"/>
        <v>3</v>
      </c>
    </row>
    <row r="236" spans="1:12" x14ac:dyDescent="0.4">
      <c r="A236">
        <v>257</v>
      </c>
      <c r="B236" t="s">
        <v>5096</v>
      </c>
      <c r="C236" t="s">
        <v>5566</v>
      </c>
      <c r="D236" t="s">
        <v>5635</v>
      </c>
      <c r="E236" t="s">
        <v>5636</v>
      </c>
      <c r="F236" t="s">
        <v>5224</v>
      </c>
      <c r="I236" s="11">
        <v>47</v>
      </c>
      <c r="J236" t="str">
        <f t="shared" si="26"/>
        <v>CLM</v>
      </c>
      <c r="K236" t="str">
        <f t="shared" si="27"/>
        <v>CLM47</v>
      </c>
      <c r="L236">
        <f t="shared" si="28"/>
        <v>3</v>
      </c>
    </row>
    <row r="237" spans="1:12" x14ac:dyDescent="0.4">
      <c r="A237">
        <v>258</v>
      </c>
      <c r="B237" t="s">
        <v>5096</v>
      </c>
      <c r="C237" t="s">
        <v>5566</v>
      </c>
      <c r="D237" t="s">
        <v>5637</v>
      </c>
      <c r="E237" t="s">
        <v>5541</v>
      </c>
      <c r="F237" t="s">
        <v>5256</v>
      </c>
      <c r="I237" s="11">
        <v>48</v>
      </c>
      <c r="J237" t="str">
        <f t="shared" si="26"/>
        <v>CLM</v>
      </c>
      <c r="K237" t="str">
        <f t="shared" si="27"/>
        <v>CLM48</v>
      </c>
      <c r="L237">
        <f t="shared" si="28"/>
        <v>3</v>
      </c>
    </row>
    <row r="238" spans="1:12" x14ac:dyDescent="0.4">
      <c r="A238">
        <v>259</v>
      </c>
      <c r="B238" t="s">
        <v>5096</v>
      </c>
      <c r="C238" t="s">
        <v>5566</v>
      </c>
      <c r="D238" t="s">
        <v>5638</v>
      </c>
      <c r="E238" t="s">
        <v>5639</v>
      </c>
      <c r="F238" t="s">
        <v>5216</v>
      </c>
      <c r="I238" s="11">
        <v>49</v>
      </c>
      <c r="J238" t="str">
        <f t="shared" si="26"/>
        <v>CLM</v>
      </c>
      <c r="K238" t="str">
        <f t="shared" si="27"/>
        <v>CLM49</v>
      </c>
      <c r="L238">
        <f t="shared" si="28"/>
        <v>3</v>
      </c>
    </row>
    <row r="239" spans="1:12" x14ac:dyDescent="0.4">
      <c r="A239">
        <v>260</v>
      </c>
      <c r="B239" t="s">
        <v>5096</v>
      </c>
      <c r="C239" t="s">
        <v>5566</v>
      </c>
      <c r="D239" t="s">
        <v>5640</v>
      </c>
      <c r="E239" t="s">
        <v>5541</v>
      </c>
      <c r="F239" t="s">
        <v>5256</v>
      </c>
      <c r="I239" s="11">
        <v>4</v>
      </c>
      <c r="J239" t="str">
        <f t="shared" si="26"/>
        <v>CLM</v>
      </c>
      <c r="K239" t="str">
        <f t="shared" si="27"/>
        <v>CLM4</v>
      </c>
      <c r="L239">
        <f t="shared" si="28"/>
        <v>3</v>
      </c>
    </row>
    <row r="240" spans="1:12" x14ac:dyDescent="0.4">
      <c r="A240">
        <v>261</v>
      </c>
      <c r="B240" t="s">
        <v>5096</v>
      </c>
      <c r="C240" t="s">
        <v>5566</v>
      </c>
      <c r="D240" t="s">
        <v>5641</v>
      </c>
      <c r="E240" t="s">
        <v>5642</v>
      </c>
      <c r="F240" t="s">
        <v>5256</v>
      </c>
      <c r="I240" s="11">
        <v>50</v>
      </c>
      <c r="J240" t="str">
        <f t="shared" si="26"/>
        <v>CLM</v>
      </c>
      <c r="K240" t="str">
        <f t="shared" si="27"/>
        <v>CLM50</v>
      </c>
      <c r="L240">
        <f t="shared" si="28"/>
        <v>2</v>
      </c>
    </row>
    <row r="241" spans="1:12" x14ac:dyDescent="0.4">
      <c r="A241">
        <v>262</v>
      </c>
      <c r="B241" t="s">
        <v>5096</v>
      </c>
      <c r="C241" t="s">
        <v>5566</v>
      </c>
      <c r="D241" t="s">
        <v>5643</v>
      </c>
      <c r="E241" t="s">
        <v>5644</v>
      </c>
      <c r="F241" t="s">
        <v>5256</v>
      </c>
      <c r="I241" s="11">
        <v>5</v>
      </c>
      <c r="J241" t="str">
        <f t="shared" si="26"/>
        <v>CLM</v>
      </c>
      <c r="K241" t="str">
        <f t="shared" si="27"/>
        <v>CLM5</v>
      </c>
      <c r="L241">
        <f t="shared" si="28"/>
        <v>2</v>
      </c>
    </row>
    <row r="242" spans="1:12" x14ac:dyDescent="0.4">
      <c r="A242">
        <v>263</v>
      </c>
      <c r="B242" t="s">
        <v>5096</v>
      </c>
      <c r="C242" t="s">
        <v>5566</v>
      </c>
      <c r="D242" t="s">
        <v>5645</v>
      </c>
      <c r="E242" t="s">
        <v>5646</v>
      </c>
      <c r="F242" t="s">
        <v>5256</v>
      </c>
      <c r="I242" s="11">
        <v>6</v>
      </c>
      <c r="J242" t="str">
        <f t="shared" si="26"/>
        <v>CLM</v>
      </c>
      <c r="K242" t="str">
        <f t="shared" si="27"/>
        <v>CLM6</v>
      </c>
      <c r="L242">
        <f t="shared" si="28"/>
        <v>3</v>
      </c>
    </row>
    <row r="243" spans="1:12" x14ac:dyDescent="0.4">
      <c r="A243">
        <v>264</v>
      </c>
      <c r="B243" t="s">
        <v>5096</v>
      </c>
      <c r="C243" t="s">
        <v>5566</v>
      </c>
      <c r="D243" t="s">
        <v>5647</v>
      </c>
      <c r="E243" t="s">
        <v>5648</v>
      </c>
      <c r="F243" t="s">
        <v>5256</v>
      </c>
      <c r="I243" s="11">
        <v>7</v>
      </c>
      <c r="J243" t="str">
        <f t="shared" si="26"/>
        <v>CLM</v>
      </c>
      <c r="K243" t="str">
        <f t="shared" si="27"/>
        <v>CLM7</v>
      </c>
      <c r="L243">
        <f t="shared" si="28"/>
        <v>3</v>
      </c>
    </row>
    <row r="244" spans="1:12" x14ac:dyDescent="0.4">
      <c r="A244">
        <v>265</v>
      </c>
      <c r="B244" t="s">
        <v>5096</v>
      </c>
      <c r="C244" t="s">
        <v>5566</v>
      </c>
      <c r="D244" t="s">
        <v>5649</v>
      </c>
      <c r="E244" t="s">
        <v>5650</v>
      </c>
      <c r="F244" t="s">
        <v>5216</v>
      </c>
      <c r="I244" s="11">
        <v>8</v>
      </c>
      <c r="J244" t="str">
        <f t="shared" si="26"/>
        <v>CLM</v>
      </c>
      <c r="K244" t="str">
        <f t="shared" si="27"/>
        <v>CLM8</v>
      </c>
      <c r="L244">
        <f t="shared" si="28"/>
        <v>3</v>
      </c>
    </row>
    <row r="245" spans="1:12" x14ac:dyDescent="0.4">
      <c r="A245">
        <v>266</v>
      </c>
      <c r="B245" t="s">
        <v>5096</v>
      </c>
      <c r="C245" t="s">
        <v>5566</v>
      </c>
      <c r="D245" t="s">
        <v>5651</v>
      </c>
      <c r="E245" t="s">
        <v>5652</v>
      </c>
      <c r="F245" t="s">
        <v>5216</v>
      </c>
      <c r="I245" s="11">
        <v>9</v>
      </c>
      <c r="J245" t="str">
        <f t="shared" si="26"/>
        <v>CLM</v>
      </c>
      <c r="K245" t="str">
        <f t="shared" si="27"/>
        <v>CLM9</v>
      </c>
      <c r="L245">
        <f t="shared" si="28"/>
        <v>2</v>
      </c>
    </row>
    <row r="246" spans="1:12" x14ac:dyDescent="0.4">
      <c r="A246">
        <v>267</v>
      </c>
      <c r="B246" t="s">
        <v>5098</v>
      </c>
      <c r="C246" t="s">
        <v>5653</v>
      </c>
      <c r="D246" t="s">
        <v>5654</v>
      </c>
      <c r="E246" t="s">
        <v>5655</v>
      </c>
      <c r="F246" t="s">
        <v>5256</v>
      </c>
      <c r="I246" s="11">
        <v>10</v>
      </c>
      <c r="J246" t="str">
        <f t="shared" si="26"/>
        <v>CLM</v>
      </c>
      <c r="K246" t="str">
        <f t="shared" si="27"/>
        <v>CLM10</v>
      </c>
      <c r="L246">
        <f t="shared" si="28"/>
        <v>3</v>
      </c>
    </row>
    <row r="247" spans="1:12" x14ac:dyDescent="0.4">
      <c r="A247">
        <v>268</v>
      </c>
      <c r="B247" t="s">
        <v>5098</v>
      </c>
      <c r="C247" t="s">
        <v>5653</v>
      </c>
      <c r="D247" t="s">
        <v>5656</v>
      </c>
      <c r="E247" t="s">
        <v>5657</v>
      </c>
      <c r="F247" t="s">
        <v>5224</v>
      </c>
      <c r="I247" s="11">
        <v>11</v>
      </c>
      <c r="J247" t="str">
        <f t="shared" si="26"/>
        <v>CLM</v>
      </c>
      <c r="K247" t="str">
        <f t="shared" si="27"/>
        <v>CLM11</v>
      </c>
      <c r="L247">
        <f t="shared" si="28"/>
        <v>3</v>
      </c>
    </row>
    <row r="248" spans="1:12" x14ac:dyDescent="0.4">
      <c r="A248">
        <v>269</v>
      </c>
      <c r="B248" t="s">
        <v>5098</v>
      </c>
      <c r="C248" t="s">
        <v>5653</v>
      </c>
      <c r="D248" t="s">
        <v>5658</v>
      </c>
      <c r="E248" t="s">
        <v>5659</v>
      </c>
      <c r="F248" t="s">
        <v>5216</v>
      </c>
      <c r="I248" s="11">
        <v>12</v>
      </c>
      <c r="J248" t="str">
        <f t="shared" si="26"/>
        <v>CLM</v>
      </c>
      <c r="K248" t="str">
        <f t="shared" si="27"/>
        <v>CLM12</v>
      </c>
      <c r="L248">
        <f t="shared" si="28"/>
        <v>3</v>
      </c>
    </row>
    <row r="249" spans="1:12" x14ac:dyDescent="0.4">
      <c r="A249">
        <v>270</v>
      </c>
      <c r="B249" t="s">
        <v>5098</v>
      </c>
      <c r="C249" t="s">
        <v>5653</v>
      </c>
      <c r="D249" t="s">
        <v>5660</v>
      </c>
      <c r="E249" t="s">
        <v>5661</v>
      </c>
      <c r="F249" t="s">
        <v>5256</v>
      </c>
      <c r="I249" s="11">
        <v>13</v>
      </c>
      <c r="J249" t="str">
        <f t="shared" si="26"/>
        <v>CLM</v>
      </c>
      <c r="K249" t="str">
        <f t="shared" si="27"/>
        <v>CLM13</v>
      </c>
      <c r="L249">
        <f t="shared" si="28"/>
        <v>3</v>
      </c>
    </row>
    <row r="250" spans="1:12" x14ac:dyDescent="0.4">
      <c r="A250">
        <v>271</v>
      </c>
      <c r="B250" t="s">
        <v>5098</v>
      </c>
      <c r="C250" t="s">
        <v>5653</v>
      </c>
      <c r="D250" t="s">
        <v>5662</v>
      </c>
      <c r="E250" t="s">
        <v>5572</v>
      </c>
      <c r="F250" t="s">
        <v>5216</v>
      </c>
      <c r="I250" s="11">
        <v>14</v>
      </c>
      <c r="J250" t="str">
        <f t="shared" si="26"/>
        <v>CLM</v>
      </c>
      <c r="K250" t="str">
        <f t="shared" si="27"/>
        <v>CLM14</v>
      </c>
      <c r="L250">
        <f t="shared" si="28"/>
        <v>3</v>
      </c>
    </row>
    <row r="251" spans="1:12" x14ac:dyDescent="0.4">
      <c r="A251">
        <v>272</v>
      </c>
      <c r="B251" t="s">
        <v>5098</v>
      </c>
      <c r="C251" t="s">
        <v>5653</v>
      </c>
      <c r="D251" t="s">
        <v>5663</v>
      </c>
      <c r="E251" t="s">
        <v>5664</v>
      </c>
      <c r="F251" t="s">
        <v>5256</v>
      </c>
      <c r="I251" s="11">
        <v>15</v>
      </c>
      <c r="J251" t="str">
        <f t="shared" si="26"/>
        <v>CLM</v>
      </c>
      <c r="K251" t="str">
        <f t="shared" si="27"/>
        <v>CLM15</v>
      </c>
      <c r="L251">
        <f t="shared" si="28"/>
        <v>3</v>
      </c>
    </row>
    <row r="252" spans="1:12" x14ac:dyDescent="0.4">
      <c r="A252">
        <v>273</v>
      </c>
      <c r="B252" t="s">
        <v>5098</v>
      </c>
      <c r="C252" t="s">
        <v>5653</v>
      </c>
      <c r="D252" t="s">
        <v>5665</v>
      </c>
      <c r="E252" t="s">
        <v>5666</v>
      </c>
      <c r="F252" t="s">
        <v>5216</v>
      </c>
      <c r="I252" s="11">
        <v>16</v>
      </c>
      <c r="J252" t="str">
        <f t="shared" si="26"/>
        <v>CLM</v>
      </c>
      <c r="K252" t="str">
        <f t="shared" si="27"/>
        <v>CLM16</v>
      </c>
      <c r="L252">
        <f t="shared" si="28"/>
        <v>3</v>
      </c>
    </row>
    <row r="253" spans="1:12" x14ac:dyDescent="0.4">
      <c r="A253">
        <v>274</v>
      </c>
      <c r="B253" t="s">
        <v>5098</v>
      </c>
      <c r="C253" t="s">
        <v>5653</v>
      </c>
      <c r="D253" t="s">
        <v>5667</v>
      </c>
      <c r="E253" t="s">
        <v>5368</v>
      </c>
      <c r="F253" t="s">
        <v>5216</v>
      </c>
      <c r="I253" s="11">
        <v>17</v>
      </c>
      <c r="J253" t="str">
        <f t="shared" si="26"/>
        <v>CLM</v>
      </c>
      <c r="K253" t="str">
        <f t="shared" si="27"/>
        <v>CLM17</v>
      </c>
      <c r="L253">
        <f t="shared" si="28"/>
        <v>3</v>
      </c>
    </row>
    <row r="254" spans="1:12" x14ac:dyDescent="0.4">
      <c r="A254">
        <v>275</v>
      </c>
      <c r="B254" t="s">
        <v>5098</v>
      </c>
      <c r="C254" t="s">
        <v>5653</v>
      </c>
      <c r="D254" t="s">
        <v>5668</v>
      </c>
      <c r="E254" t="s">
        <v>5669</v>
      </c>
      <c r="F254" t="s">
        <v>5224</v>
      </c>
      <c r="I254" s="11">
        <v>18</v>
      </c>
      <c r="J254" t="str">
        <f t="shared" si="26"/>
        <v>CLM</v>
      </c>
      <c r="K254" t="str">
        <f t="shared" si="27"/>
        <v>CLM18</v>
      </c>
      <c r="L254">
        <f t="shared" si="28"/>
        <v>3</v>
      </c>
    </row>
    <row r="255" spans="1:12" x14ac:dyDescent="0.4">
      <c r="A255">
        <v>276</v>
      </c>
      <c r="B255" t="s">
        <v>5098</v>
      </c>
      <c r="C255" t="s">
        <v>5653</v>
      </c>
      <c r="D255" t="s">
        <v>5670</v>
      </c>
      <c r="E255" t="s">
        <v>5671</v>
      </c>
      <c r="F255" t="s">
        <v>5256</v>
      </c>
      <c r="I255" s="11">
        <v>19</v>
      </c>
      <c r="J255" t="str">
        <f t="shared" si="26"/>
        <v>CLM</v>
      </c>
      <c r="K255" t="str">
        <f t="shared" si="27"/>
        <v>CLM19</v>
      </c>
      <c r="L255">
        <f t="shared" si="28"/>
        <v>3</v>
      </c>
    </row>
    <row r="256" spans="1:12" x14ac:dyDescent="0.4">
      <c r="A256">
        <v>277</v>
      </c>
      <c r="B256" t="s">
        <v>5098</v>
      </c>
      <c r="C256" t="s">
        <v>5653</v>
      </c>
      <c r="D256" t="s">
        <v>5672</v>
      </c>
      <c r="E256" t="s">
        <v>5384</v>
      </c>
      <c r="F256" t="s">
        <v>5224</v>
      </c>
      <c r="I256" s="11">
        <v>1</v>
      </c>
      <c r="J256" t="str">
        <f t="shared" si="26"/>
        <v>CLM</v>
      </c>
      <c r="K256" t="str">
        <f t="shared" si="27"/>
        <v>CLM1</v>
      </c>
      <c r="L256">
        <f t="shared" si="28"/>
        <v>3</v>
      </c>
    </row>
    <row r="257" spans="1:12" x14ac:dyDescent="0.4">
      <c r="A257">
        <v>278</v>
      </c>
      <c r="B257" t="s">
        <v>5098</v>
      </c>
      <c r="C257" t="s">
        <v>5653</v>
      </c>
      <c r="D257" t="s">
        <v>5673</v>
      </c>
      <c r="E257" t="s">
        <v>5674</v>
      </c>
      <c r="F257" t="s">
        <v>5216</v>
      </c>
      <c r="I257" s="11">
        <v>20</v>
      </c>
      <c r="J257" t="str">
        <f t="shared" si="26"/>
        <v>CLM</v>
      </c>
      <c r="K257" t="str">
        <f t="shared" si="27"/>
        <v>CLM20</v>
      </c>
      <c r="L257">
        <f t="shared" si="28"/>
        <v>3</v>
      </c>
    </row>
    <row r="258" spans="1:12" x14ac:dyDescent="0.4">
      <c r="A258">
        <v>279</v>
      </c>
      <c r="B258" t="s">
        <v>5098</v>
      </c>
      <c r="C258" t="s">
        <v>5653</v>
      </c>
      <c r="D258" t="s">
        <v>5675</v>
      </c>
      <c r="E258" t="s">
        <v>5676</v>
      </c>
      <c r="F258" t="s">
        <v>5224</v>
      </c>
      <c r="I258" s="11">
        <v>21</v>
      </c>
      <c r="J258" t="str">
        <f t="shared" ref="J258:J321" si="29">LEFT(B258,3)</f>
        <v>CLM</v>
      </c>
      <c r="K258" t="str">
        <f t="shared" ref="K258:K321" si="30">CONCATENATE(J258,I258)</f>
        <v>CLM21</v>
      </c>
      <c r="L258">
        <f t="shared" ref="L258:L321" si="31">COUNTIF($K$2:$K$1123, "gpn" &amp; I258&amp;""  )</f>
        <v>3</v>
      </c>
    </row>
    <row r="259" spans="1:12" x14ac:dyDescent="0.4">
      <c r="A259">
        <v>280</v>
      </c>
      <c r="B259" t="s">
        <v>5098</v>
      </c>
      <c r="C259" t="s">
        <v>5653</v>
      </c>
      <c r="D259" t="s">
        <v>5677</v>
      </c>
      <c r="E259" t="s">
        <v>5678</v>
      </c>
      <c r="F259" t="s">
        <v>5216</v>
      </c>
      <c r="I259" s="11">
        <v>22</v>
      </c>
      <c r="J259" t="str">
        <f t="shared" si="29"/>
        <v>CLM</v>
      </c>
      <c r="K259" t="str">
        <f t="shared" si="30"/>
        <v>CLM22</v>
      </c>
      <c r="L259">
        <f t="shared" si="31"/>
        <v>3</v>
      </c>
    </row>
    <row r="260" spans="1:12" x14ac:dyDescent="0.4">
      <c r="A260">
        <v>281</v>
      </c>
      <c r="B260" t="s">
        <v>5098</v>
      </c>
      <c r="C260" t="s">
        <v>5653</v>
      </c>
      <c r="D260" t="s">
        <v>5679</v>
      </c>
      <c r="E260" t="s">
        <v>5680</v>
      </c>
      <c r="F260" t="s">
        <v>5216</v>
      </c>
      <c r="I260" s="11">
        <v>23</v>
      </c>
      <c r="J260" t="str">
        <f t="shared" si="29"/>
        <v>CLM</v>
      </c>
      <c r="K260" t="str">
        <f t="shared" si="30"/>
        <v>CLM23</v>
      </c>
      <c r="L260">
        <f t="shared" si="31"/>
        <v>3</v>
      </c>
    </row>
    <row r="261" spans="1:12" x14ac:dyDescent="0.4">
      <c r="A261">
        <v>282</v>
      </c>
      <c r="B261" t="s">
        <v>5098</v>
      </c>
      <c r="C261" t="s">
        <v>5653</v>
      </c>
      <c r="D261" t="s">
        <v>5681</v>
      </c>
      <c r="E261" t="s">
        <v>5402</v>
      </c>
      <c r="F261" t="s">
        <v>5216</v>
      </c>
      <c r="I261" s="11">
        <v>24</v>
      </c>
      <c r="J261" t="str">
        <f t="shared" si="29"/>
        <v>CLM</v>
      </c>
      <c r="K261" t="str">
        <f t="shared" si="30"/>
        <v>CLM24</v>
      </c>
      <c r="L261">
        <f t="shared" si="31"/>
        <v>3</v>
      </c>
    </row>
    <row r="262" spans="1:12" x14ac:dyDescent="0.4">
      <c r="A262">
        <v>283</v>
      </c>
      <c r="B262" t="s">
        <v>5098</v>
      </c>
      <c r="C262" t="s">
        <v>5653</v>
      </c>
      <c r="D262" t="s">
        <v>5682</v>
      </c>
      <c r="E262" t="s">
        <v>5683</v>
      </c>
      <c r="F262" t="s">
        <v>5256</v>
      </c>
      <c r="I262" s="11">
        <v>25</v>
      </c>
      <c r="J262" t="str">
        <f t="shared" si="29"/>
        <v>CLM</v>
      </c>
      <c r="K262" t="str">
        <f t="shared" si="30"/>
        <v>CLM25</v>
      </c>
      <c r="L262">
        <f t="shared" si="31"/>
        <v>3</v>
      </c>
    </row>
    <row r="263" spans="1:12" x14ac:dyDescent="0.4">
      <c r="A263">
        <v>284</v>
      </c>
      <c r="B263" t="s">
        <v>5098</v>
      </c>
      <c r="C263" t="s">
        <v>5653</v>
      </c>
      <c r="D263" t="s">
        <v>5684</v>
      </c>
      <c r="E263" t="s">
        <v>5685</v>
      </c>
      <c r="F263" t="s">
        <v>5216</v>
      </c>
      <c r="I263" s="11">
        <v>26</v>
      </c>
      <c r="J263" t="str">
        <f t="shared" si="29"/>
        <v>CLM</v>
      </c>
      <c r="K263" t="str">
        <f t="shared" si="30"/>
        <v>CLM26</v>
      </c>
      <c r="L263">
        <f t="shared" si="31"/>
        <v>3</v>
      </c>
    </row>
    <row r="264" spans="1:12" x14ac:dyDescent="0.4">
      <c r="A264">
        <v>285</v>
      </c>
      <c r="B264" t="s">
        <v>5098</v>
      </c>
      <c r="C264" t="s">
        <v>5653</v>
      </c>
      <c r="D264" t="s">
        <v>5686</v>
      </c>
      <c r="E264" t="s">
        <v>5687</v>
      </c>
      <c r="F264" t="s">
        <v>5256</v>
      </c>
      <c r="I264" s="11">
        <v>27</v>
      </c>
      <c r="J264" t="str">
        <f t="shared" si="29"/>
        <v>CLM</v>
      </c>
      <c r="K264" t="str">
        <f t="shared" si="30"/>
        <v>CLM27</v>
      </c>
      <c r="L264">
        <f t="shared" si="31"/>
        <v>3</v>
      </c>
    </row>
    <row r="265" spans="1:12" x14ac:dyDescent="0.4">
      <c r="A265">
        <v>286</v>
      </c>
      <c r="B265" t="s">
        <v>5098</v>
      </c>
      <c r="C265" t="s">
        <v>5653</v>
      </c>
      <c r="D265" t="s">
        <v>5688</v>
      </c>
      <c r="E265" t="s">
        <v>5689</v>
      </c>
      <c r="F265" t="s">
        <v>5216</v>
      </c>
      <c r="I265" s="11">
        <v>28</v>
      </c>
      <c r="J265" t="str">
        <f t="shared" si="29"/>
        <v>CLM</v>
      </c>
      <c r="K265" t="str">
        <f t="shared" si="30"/>
        <v>CLM28</v>
      </c>
      <c r="L265">
        <f t="shared" si="31"/>
        <v>3</v>
      </c>
    </row>
    <row r="266" spans="1:12" x14ac:dyDescent="0.4">
      <c r="A266">
        <v>287</v>
      </c>
      <c r="B266" t="s">
        <v>5098</v>
      </c>
      <c r="C266" t="s">
        <v>5653</v>
      </c>
      <c r="D266" t="s">
        <v>5690</v>
      </c>
      <c r="E266" t="s">
        <v>5691</v>
      </c>
      <c r="F266" t="s">
        <v>5256</v>
      </c>
      <c r="I266" s="11">
        <v>29</v>
      </c>
      <c r="J266" t="str">
        <f t="shared" si="29"/>
        <v>CLM</v>
      </c>
      <c r="K266" t="str">
        <f t="shared" si="30"/>
        <v>CLM29</v>
      </c>
      <c r="L266">
        <f t="shared" si="31"/>
        <v>3</v>
      </c>
    </row>
    <row r="267" spans="1:12" x14ac:dyDescent="0.4">
      <c r="A267">
        <v>288</v>
      </c>
      <c r="B267" t="s">
        <v>5098</v>
      </c>
      <c r="C267" t="s">
        <v>5653</v>
      </c>
      <c r="D267" t="s">
        <v>5692</v>
      </c>
      <c r="E267" t="s">
        <v>5693</v>
      </c>
      <c r="F267" t="s">
        <v>5216</v>
      </c>
      <c r="I267" s="11">
        <v>2</v>
      </c>
      <c r="J267" t="str">
        <f t="shared" si="29"/>
        <v>CLM</v>
      </c>
      <c r="K267" t="str">
        <f t="shared" si="30"/>
        <v>CLM2</v>
      </c>
      <c r="L267">
        <f t="shared" si="31"/>
        <v>3</v>
      </c>
    </row>
    <row r="268" spans="1:12" x14ac:dyDescent="0.4">
      <c r="A268">
        <v>289</v>
      </c>
      <c r="B268" t="s">
        <v>5098</v>
      </c>
      <c r="C268" t="s">
        <v>5653</v>
      </c>
      <c r="D268" t="s">
        <v>5694</v>
      </c>
      <c r="E268" t="s">
        <v>5695</v>
      </c>
      <c r="F268" t="s">
        <v>5224</v>
      </c>
      <c r="I268" s="11">
        <v>30</v>
      </c>
      <c r="J268" t="str">
        <f t="shared" si="29"/>
        <v>CLM</v>
      </c>
      <c r="K268" t="str">
        <f t="shared" si="30"/>
        <v>CLM30</v>
      </c>
      <c r="L268">
        <f t="shared" si="31"/>
        <v>3</v>
      </c>
    </row>
    <row r="269" spans="1:12" x14ac:dyDescent="0.4">
      <c r="A269">
        <v>290</v>
      </c>
      <c r="B269" t="s">
        <v>5098</v>
      </c>
      <c r="C269" t="s">
        <v>5653</v>
      </c>
      <c r="D269" t="s">
        <v>5696</v>
      </c>
      <c r="E269" t="s">
        <v>5431</v>
      </c>
      <c r="F269" t="s">
        <v>5216</v>
      </c>
      <c r="I269" s="11">
        <v>31</v>
      </c>
      <c r="J269" t="str">
        <f t="shared" si="29"/>
        <v>CLM</v>
      </c>
      <c r="K269" t="str">
        <f t="shared" si="30"/>
        <v>CLM31</v>
      </c>
      <c r="L269">
        <f t="shared" si="31"/>
        <v>3</v>
      </c>
    </row>
    <row r="270" spans="1:12" x14ac:dyDescent="0.4">
      <c r="A270">
        <v>291</v>
      </c>
      <c r="B270" t="s">
        <v>5098</v>
      </c>
      <c r="C270" t="s">
        <v>5653</v>
      </c>
      <c r="D270" t="s">
        <v>5697</v>
      </c>
      <c r="E270" t="s">
        <v>5698</v>
      </c>
      <c r="F270" t="s">
        <v>5224</v>
      </c>
      <c r="I270" s="11">
        <v>32</v>
      </c>
      <c r="J270" t="str">
        <f t="shared" si="29"/>
        <v>CLM</v>
      </c>
      <c r="K270" t="str">
        <f t="shared" si="30"/>
        <v>CLM32</v>
      </c>
      <c r="L270">
        <f t="shared" si="31"/>
        <v>3</v>
      </c>
    </row>
    <row r="271" spans="1:12" x14ac:dyDescent="0.4">
      <c r="A271">
        <v>292</v>
      </c>
      <c r="B271" t="s">
        <v>5098</v>
      </c>
      <c r="C271" t="s">
        <v>5653</v>
      </c>
      <c r="D271" t="s">
        <v>5699</v>
      </c>
      <c r="E271" t="s">
        <v>5700</v>
      </c>
      <c r="F271" t="s">
        <v>5216</v>
      </c>
      <c r="I271" s="11">
        <v>33</v>
      </c>
      <c r="J271" t="str">
        <f t="shared" si="29"/>
        <v>CLM</v>
      </c>
      <c r="K271" t="str">
        <f t="shared" si="30"/>
        <v>CLM33</v>
      </c>
      <c r="L271">
        <f t="shared" si="31"/>
        <v>3</v>
      </c>
    </row>
    <row r="272" spans="1:12" x14ac:dyDescent="0.4">
      <c r="A272">
        <v>293</v>
      </c>
      <c r="B272" t="s">
        <v>5098</v>
      </c>
      <c r="C272" t="s">
        <v>5653</v>
      </c>
      <c r="D272" t="s">
        <v>5701</v>
      </c>
      <c r="E272" t="s">
        <v>5702</v>
      </c>
      <c r="F272" t="s">
        <v>5216</v>
      </c>
      <c r="I272" s="11">
        <v>34</v>
      </c>
      <c r="J272" t="str">
        <f t="shared" si="29"/>
        <v>CLM</v>
      </c>
      <c r="K272" t="str">
        <f t="shared" si="30"/>
        <v>CLM34</v>
      </c>
      <c r="L272">
        <f t="shared" si="31"/>
        <v>3</v>
      </c>
    </row>
    <row r="273" spans="1:12" x14ac:dyDescent="0.4">
      <c r="A273">
        <v>294</v>
      </c>
      <c r="B273" t="s">
        <v>5098</v>
      </c>
      <c r="C273" t="s">
        <v>5653</v>
      </c>
      <c r="D273" t="s">
        <v>5703</v>
      </c>
      <c r="E273" t="s">
        <v>5555</v>
      </c>
      <c r="F273" t="s">
        <v>5216</v>
      </c>
      <c r="I273" s="11">
        <v>35</v>
      </c>
      <c r="J273" t="str">
        <f t="shared" si="29"/>
        <v>CLM</v>
      </c>
      <c r="K273" t="str">
        <f t="shared" si="30"/>
        <v>CLM35</v>
      </c>
      <c r="L273">
        <f t="shared" si="31"/>
        <v>3</v>
      </c>
    </row>
    <row r="274" spans="1:12" x14ac:dyDescent="0.4">
      <c r="A274">
        <v>295</v>
      </c>
      <c r="B274" t="s">
        <v>5098</v>
      </c>
      <c r="C274" t="s">
        <v>5653</v>
      </c>
      <c r="D274" t="s">
        <v>5704</v>
      </c>
      <c r="E274" t="s">
        <v>5447</v>
      </c>
      <c r="F274" t="s">
        <v>5224</v>
      </c>
      <c r="I274" s="11">
        <v>36</v>
      </c>
      <c r="J274" t="str">
        <f t="shared" si="29"/>
        <v>CLM</v>
      </c>
      <c r="K274" t="str">
        <f t="shared" si="30"/>
        <v>CLM36</v>
      </c>
      <c r="L274">
        <f t="shared" si="31"/>
        <v>3</v>
      </c>
    </row>
    <row r="275" spans="1:12" x14ac:dyDescent="0.4">
      <c r="A275">
        <v>296</v>
      </c>
      <c r="B275" t="s">
        <v>5098</v>
      </c>
      <c r="C275" t="s">
        <v>5653</v>
      </c>
      <c r="D275" t="s">
        <v>5705</v>
      </c>
      <c r="E275" t="s">
        <v>5450</v>
      </c>
      <c r="F275" t="s">
        <v>5224</v>
      </c>
      <c r="I275" s="11">
        <v>37</v>
      </c>
      <c r="J275" t="str">
        <f t="shared" si="29"/>
        <v>CLM</v>
      </c>
      <c r="K275" t="str">
        <f t="shared" si="30"/>
        <v>CLM37</v>
      </c>
      <c r="L275">
        <f t="shared" si="31"/>
        <v>3</v>
      </c>
    </row>
    <row r="276" spans="1:12" x14ac:dyDescent="0.4">
      <c r="A276">
        <v>297</v>
      </c>
      <c r="B276" t="s">
        <v>5098</v>
      </c>
      <c r="C276" t="s">
        <v>5653</v>
      </c>
      <c r="D276" t="s">
        <v>5706</v>
      </c>
      <c r="E276" t="s">
        <v>5453</v>
      </c>
      <c r="F276" t="s">
        <v>5224</v>
      </c>
      <c r="I276" s="11">
        <v>38</v>
      </c>
      <c r="J276" t="str">
        <f t="shared" si="29"/>
        <v>CLM</v>
      </c>
      <c r="K276" t="str">
        <f t="shared" si="30"/>
        <v>CLM38</v>
      </c>
      <c r="L276">
        <f t="shared" si="31"/>
        <v>3</v>
      </c>
    </row>
    <row r="277" spans="1:12" x14ac:dyDescent="0.4">
      <c r="A277">
        <v>298</v>
      </c>
      <c r="B277" t="s">
        <v>5098</v>
      </c>
      <c r="C277" t="s">
        <v>5653</v>
      </c>
      <c r="D277" t="s">
        <v>5707</v>
      </c>
      <c r="E277" t="s">
        <v>5456</v>
      </c>
      <c r="F277" t="s">
        <v>5216</v>
      </c>
      <c r="I277" s="11">
        <v>39</v>
      </c>
      <c r="J277" t="str">
        <f t="shared" si="29"/>
        <v>CLM</v>
      </c>
      <c r="K277" t="str">
        <f t="shared" si="30"/>
        <v>CLM39</v>
      </c>
      <c r="L277">
        <f t="shared" si="31"/>
        <v>3</v>
      </c>
    </row>
    <row r="278" spans="1:12" x14ac:dyDescent="0.4">
      <c r="A278">
        <v>299</v>
      </c>
      <c r="B278" t="s">
        <v>5098</v>
      </c>
      <c r="C278" t="s">
        <v>5653</v>
      </c>
      <c r="D278" t="s">
        <v>5708</v>
      </c>
      <c r="E278" t="s">
        <v>5709</v>
      </c>
      <c r="F278" t="s">
        <v>5216</v>
      </c>
      <c r="I278" s="11">
        <v>3</v>
      </c>
      <c r="J278" t="str">
        <f t="shared" si="29"/>
        <v>CLM</v>
      </c>
      <c r="K278" t="str">
        <f t="shared" si="30"/>
        <v>CLM3</v>
      </c>
      <c r="L278">
        <f t="shared" si="31"/>
        <v>3</v>
      </c>
    </row>
    <row r="279" spans="1:12" x14ac:dyDescent="0.4">
      <c r="A279">
        <v>300</v>
      </c>
      <c r="B279" t="s">
        <v>5098</v>
      </c>
      <c r="C279" t="s">
        <v>5653</v>
      </c>
      <c r="D279" t="s">
        <v>5710</v>
      </c>
      <c r="E279" t="s">
        <v>5711</v>
      </c>
      <c r="F279" t="s">
        <v>5224</v>
      </c>
      <c r="I279" s="11">
        <v>40</v>
      </c>
      <c r="J279" t="str">
        <f t="shared" si="29"/>
        <v>CLM</v>
      </c>
      <c r="K279" t="str">
        <f t="shared" si="30"/>
        <v>CLM40</v>
      </c>
      <c r="L279">
        <f t="shared" si="31"/>
        <v>3</v>
      </c>
    </row>
    <row r="280" spans="1:12" x14ac:dyDescent="0.4">
      <c r="A280">
        <v>301</v>
      </c>
      <c r="B280" t="s">
        <v>5098</v>
      </c>
      <c r="C280" t="s">
        <v>5653</v>
      </c>
      <c r="D280" t="s">
        <v>5712</v>
      </c>
      <c r="E280" t="s">
        <v>5713</v>
      </c>
      <c r="F280" t="s">
        <v>5216</v>
      </c>
      <c r="I280" s="11">
        <v>41</v>
      </c>
      <c r="J280" t="str">
        <f t="shared" si="29"/>
        <v>CLM</v>
      </c>
      <c r="K280" t="str">
        <f t="shared" si="30"/>
        <v>CLM41</v>
      </c>
      <c r="L280">
        <f t="shared" si="31"/>
        <v>3</v>
      </c>
    </row>
    <row r="281" spans="1:12" x14ac:dyDescent="0.4">
      <c r="A281">
        <v>302</v>
      </c>
      <c r="B281" t="s">
        <v>5098</v>
      </c>
      <c r="C281" t="s">
        <v>5653</v>
      </c>
      <c r="D281" t="s">
        <v>5714</v>
      </c>
      <c r="E281" t="s">
        <v>5447</v>
      </c>
      <c r="F281" t="s">
        <v>5224</v>
      </c>
      <c r="I281" s="11">
        <v>42</v>
      </c>
      <c r="J281" t="str">
        <f t="shared" si="29"/>
        <v>CLM</v>
      </c>
      <c r="K281" t="str">
        <f t="shared" si="30"/>
        <v>CLM42</v>
      </c>
      <c r="L281">
        <f t="shared" si="31"/>
        <v>3</v>
      </c>
    </row>
    <row r="282" spans="1:12" x14ac:dyDescent="0.4">
      <c r="A282">
        <v>303</v>
      </c>
      <c r="B282" t="s">
        <v>5098</v>
      </c>
      <c r="C282" t="s">
        <v>5653</v>
      </c>
      <c r="D282" t="s">
        <v>5715</v>
      </c>
      <c r="E282" t="s">
        <v>5466</v>
      </c>
      <c r="F282" t="s">
        <v>5216</v>
      </c>
      <c r="I282" s="11">
        <v>43</v>
      </c>
      <c r="J282" t="str">
        <f t="shared" si="29"/>
        <v>CLM</v>
      </c>
      <c r="K282" t="str">
        <f t="shared" si="30"/>
        <v>CLM43</v>
      </c>
      <c r="L282">
        <f t="shared" si="31"/>
        <v>3</v>
      </c>
    </row>
    <row r="283" spans="1:12" x14ac:dyDescent="0.4">
      <c r="A283">
        <v>304</v>
      </c>
      <c r="B283" t="s">
        <v>5098</v>
      </c>
      <c r="C283" t="s">
        <v>5653</v>
      </c>
      <c r="D283" t="s">
        <v>5716</v>
      </c>
      <c r="E283" t="s">
        <v>5717</v>
      </c>
      <c r="F283" t="s">
        <v>5216</v>
      </c>
      <c r="I283" s="11">
        <v>44</v>
      </c>
      <c r="J283" t="str">
        <f t="shared" si="29"/>
        <v>CLM</v>
      </c>
      <c r="K283" t="str">
        <f t="shared" si="30"/>
        <v>CLM44</v>
      </c>
      <c r="L283">
        <f t="shared" si="31"/>
        <v>3</v>
      </c>
    </row>
    <row r="284" spans="1:12" x14ac:dyDescent="0.4">
      <c r="A284">
        <v>305</v>
      </c>
      <c r="B284" t="s">
        <v>5098</v>
      </c>
      <c r="C284" t="s">
        <v>5653</v>
      </c>
      <c r="D284" t="s">
        <v>5718</v>
      </c>
      <c r="E284" t="s">
        <v>5719</v>
      </c>
      <c r="F284" t="s">
        <v>5256</v>
      </c>
      <c r="I284" s="11">
        <v>45</v>
      </c>
      <c r="J284" t="str">
        <f t="shared" si="29"/>
        <v>CLM</v>
      </c>
      <c r="K284" t="str">
        <f t="shared" si="30"/>
        <v>CLM45</v>
      </c>
      <c r="L284">
        <f t="shared" si="31"/>
        <v>3</v>
      </c>
    </row>
    <row r="285" spans="1:12" x14ac:dyDescent="0.4">
      <c r="A285">
        <v>306</v>
      </c>
      <c r="B285" t="s">
        <v>5098</v>
      </c>
      <c r="C285" t="s">
        <v>5653</v>
      </c>
      <c r="D285" t="s">
        <v>5720</v>
      </c>
      <c r="E285" t="s">
        <v>5721</v>
      </c>
      <c r="F285" t="s">
        <v>5216</v>
      </c>
      <c r="I285" s="11">
        <v>46</v>
      </c>
      <c r="J285" t="str">
        <f t="shared" si="29"/>
        <v>CLM</v>
      </c>
      <c r="K285" t="str">
        <f t="shared" si="30"/>
        <v>CLM46</v>
      </c>
      <c r="L285">
        <f t="shared" si="31"/>
        <v>3</v>
      </c>
    </row>
    <row r="286" spans="1:12" x14ac:dyDescent="0.4">
      <c r="A286">
        <v>307</v>
      </c>
      <c r="B286" t="s">
        <v>5098</v>
      </c>
      <c r="C286" t="s">
        <v>5653</v>
      </c>
      <c r="D286" t="s">
        <v>5722</v>
      </c>
      <c r="E286" t="s">
        <v>5344</v>
      </c>
      <c r="F286" t="s">
        <v>5216</v>
      </c>
      <c r="I286" s="11">
        <v>47</v>
      </c>
      <c r="J286" t="str">
        <f t="shared" si="29"/>
        <v>CLM</v>
      </c>
      <c r="K286" t="str">
        <f t="shared" si="30"/>
        <v>CLM47</v>
      </c>
      <c r="L286">
        <f t="shared" si="31"/>
        <v>3</v>
      </c>
    </row>
    <row r="287" spans="1:12" x14ac:dyDescent="0.4">
      <c r="A287">
        <v>308</v>
      </c>
      <c r="B287" t="s">
        <v>5098</v>
      </c>
      <c r="C287" t="s">
        <v>5653</v>
      </c>
      <c r="D287" t="s">
        <v>5723</v>
      </c>
      <c r="E287" t="s">
        <v>5724</v>
      </c>
      <c r="F287" t="s">
        <v>5216</v>
      </c>
      <c r="I287" s="11">
        <v>48</v>
      </c>
      <c r="J287" t="str">
        <f t="shared" si="29"/>
        <v>CLM</v>
      </c>
      <c r="K287" t="str">
        <f t="shared" si="30"/>
        <v>CLM48</v>
      </c>
      <c r="L287">
        <f t="shared" si="31"/>
        <v>3</v>
      </c>
    </row>
    <row r="288" spans="1:12" x14ac:dyDescent="0.4">
      <c r="A288">
        <v>309</v>
      </c>
      <c r="B288" t="s">
        <v>5098</v>
      </c>
      <c r="C288" t="s">
        <v>5653</v>
      </c>
      <c r="D288" t="s">
        <v>5725</v>
      </c>
      <c r="E288" t="s">
        <v>5726</v>
      </c>
      <c r="F288" t="s">
        <v>5216</v>
      </c>
      <c r="I288" s="11">
        <v>49</v>
      </c>
      <c r="J288" t="str">
        <f t="shared" si="29"/>
        <v>CLM</v>
      </c>
      <c r="K288" t="str">
        <f t="shared" si="30"/>
        <v>CLM49</v>
      </c>
      <c r="L288">
        <f t="shared" si="31"/>
        <v>3</v>
      </c>
    </row>
    <row r="289" spans="1:12" x14ac:dyDescent="0.4">
      <c r="A289">
        <v>310</v>
      </c>
      <c r="B289" t="s">
        <v>5098</v>
      </c>
      <c r="C289" t="s">
        <v>5653</v>
      </c>
      <c r="D289" t="s">
        <v>5727</v>
      </c>
      <c r="E289" t="s">
        <v>5728</v>
      </c>
      <c r="F289" t="s">
        <v>5256</v>
      </c>
      <c r="I289" s="11">
        <v>4</v>
      </c>
      <c r="J289" t="str">
        <f t="shared" si="29"/>
        <v>CLM</v>
      </c>
      <c r="K289" t="str">
        <f t="shared" si="30"/>
        <v>CLM4</v>
      </c>
      <c r="L289">
        <f t="shared" si="31"/>
        <v>3</v>
      </c>
    </row>
    <row r="290" spans="1:12" x14ac:dyDescent="0.4">
      <c r="A290">
        <v>311</v>
      </c>
      <c r="B290" t="s">
        <v>5098</v>
      </c>
      <c r="C290" t="s">
        <v>5653</v>
      </c>
      <c r="D290" t="s">
        <v>5729</v>
      </c>
      <c r="E290" t="s">
        <v>5730</v>
      </c>
      <c r="F290" t="s">
        <v>5224</v>
      </c>
      <c r="I290" s="11">
        <v>50</v>
      </c>
      <c r="J290" t="str">
        <f t="shared" si="29"/>
        <v>CLM</v>
      </c>
      <c r="K290" t="str">
        <f t="shared" si="30"/>
        <v>CLM50</v>
      </c>
      <c r="L290">
        <f t="shared" si="31"/>
        <v>2</v>
      </c>
    </row>
    <row r="291" spans="1:12" x14ac:dyDescent="0.4">
      <c r="A291">
        <v>312</v>
      </c>
      <c r="B291" t="s">
        <v>5098</v>
      </c>
      <c r="C291" t="s">
        <v>5653</v>
      </c>
      <c r="D291" t="s">
        <v>5731</v>
      </c>
      <c r="E291" t="s">
        <v>5732</v>
      </c>
      <c r="F291" t="s">
        <v>5256</v>
      </c>
      <c r="I291" s="11">
        <v>5</v>
      </c>
      <c r="J291" t="str">
        <f t="shared" si="29"/>
        <v>CLM</v>
      </c>
      <c r="K291" t="str">
        <f t="shared" si="30"/>
        <v>CLM5</v>
      </c>
      <c r="L291">
        <f t="shared" si="31"/>
        <v>2</v>
      </c>
    </row>
    <row r="292" spans="1:12" x14ac:dyDescent="0.4">
      <c r="A292">
        <v>313</v>
      </c>
      <c r="B292" t="s">
        <v>5098</v>
      </c>
      <c r="C292" t="s">
        <v>5653</v>
      </c>
      <c r="D292" t="s">
        <v>5733</v>
      </c>
      <c r="E292" t="s">
        <v>5544</v>
      </c>
      <c r="F292" t="s">
        <v>5224</v>
      </c>
      <c r="I292" s="11">
        <v>6</v>
      </c>
      <c r="J292" t="str">
        <f t="shared" si="29"/>
        <v>CLM</v>
      </c>
      <c r="K292" t="str">
        <f t="shared" si="30"/>
        <v>CLM6</v>
      </c>
      <c r="L292">
        <f t="shared" si="31"/>
        <v>3</v>
      </c>
    </row>
    <row r="293" spans="1:12" x14ac:dyDescent="0.4">
      <c r="A293">
        <v>314</v>
      </c>
      <c r="B293" t="s">
        <v>5098</v>
      </c>
      <c r="C293" t="s">
        <v>5653</v>
      </c>
      <c r="D293" t="s">
        <v>5734</v>
      </c>
      <c r="E293" t="s">
        <v>5545</v>
      </c>
      <c r="F293" t="s">
        <v>5216</v>
      </c>
      <c r="I293" s="11">
        <v>7</v>
      </c>
      <c r="J293" t="str">
        <f t="shared" si="29"/>
        <v>CLM</v>
      </c>
      <c r="K293" t="str">
        <f t="shared" si="30"/>
        <v>CLM7</v>
      </c>
      <c r="L293">
        <f t="shared" si="31"/>
        <v>3</v>
      </c>
    </row>
    <row r="294" spans="1:12" x14ac:dyDescent="0.4">
      <c r="A294">
        <v>315</v>
      </c>
      <c r="B294" t="s">
        <v>5098</v>
      </c>
      <c r="C294" t="s">
        <v>5653</v>
      </c>
      <c r="D294" t="s">
        <v>5735</v>
      </c>
      <c r="E294" t="s">
        <v>5736</v>
      </c>
      <c r="F294" t="s">
        <v>5216</v>
      </c>
      <c r="I294" s="11">
        <v>8</v>
      </c>
      <c r="J294" t="str">
        <f t="shared" si="29"/>
        <v>CLM</v>
      </c>
      <c r="K294" t="str">
        <f t="shared" si="30"/>
        <v>CLM8</v>
      </c>
      <c r="L294">
        <f t="shared" si="31"/>
        <v>3</v>
      </c>
    </row>
    <row r="295" spans="1:12" x14ac:dyDescent="0.4">
      <c r="A295">
        <v>316</v>
      </c>
      <c r="B295" t="s">
        <v>5098</v>
      </c>
      <c r="C295" t="s">
        <v>5653</v>
      </c>
      <c r="D295" t="s">
        <v>5737</v>
      </c>
      <c r="E295" t="s">
        <v>5738</v>
      </c>
      <c r="F295" t="s">
        <v>5216</v>
      </c>
      <c r="I295" s="11">
        <v>9</v>
      </c>
      <c r="J295" t="str">
        <f t="shared" si="29"/>
        <v>CLM</v>
      </c>
      <c r="K295" t="str">
        <f t="shared" si="30"/>
        <v>CLM9</v>
      </c>
      <c r="L295">
        <f t="shared" si="31"/>
        <v>2</v>
      </c>
    </row>
    <row r="296" spans="1:12" x14ac:dyDescent="0.4">
      <c r="A296">
        <v>317</v>
      </c>
      <c r="B296" t="s">
        <v>5100</v>
      </c>
      <c r="C296" t="s">
        <v>5739</v>
      </c>
      <c r="D296" t="s">
        <v>5740</v>
      </c>
      <c r="E296" t="s">
        <v>5741</v>
      </c>
      <c r="F296" t="s">
        <v>5216</v>
      </c>
      <c r="I296" s="11">
        <v>10</v>
      </c>
      <c r="J296" t="str">
        <f t="shared" si="29"/>
        <v>CLM</v>
      </c>
      <c r="K296" t="str">
        <f t="shared" si="30"/>
        <v>CLM10</v>
      </c>
      <c r="L296">
        <f t="shared" si="31"/>
        <v>3</v>
      </c>
    </row>
    <row r="297" spans="1:12" x14ac:dyDescent="0.4">
      <c r="A297">
        <v>318</v>
      </c>
      <c r="B297" t="s">
        <v>5100</v>
      </c>
      <c r="C297" t="s">
        <v>5739</v>
      </c>
      <c r="D297" t="s">
        <v>5742</v>
      </c>
      <c r="E297" t="s">
        <v>5743</v>
      </c>
      <c r="F297" t="s">
        <v>5216</v>
      </c>
      <c r="I297" s="11">
        <v>11</v>
      </c>
      <c r="J297" t="str">
        <f t="shared" si="29"/>
        <v>CLM</v>
      </c>
      <c r="K297" t="str">
        <f t="shared" si="30"/>
        <v>CLM11</v>
      </c>
      <c r="L297">
        <f t="shared" si="31"/>
        <v>3</v>
      </c>
    </row>
    <row r="298" spans="1:12" x14ac:dyDescent="0.4">
      <c r="A298">
        <v>319</v>
      </c>
      <c r="B298" t="s">
        <v>5100</v>
      </c>
      <c r="C298" t="s">
        <v>5739</v>
      </c>
      <c r="D298" t="s">
        <v>5744</v>
      </c>
      <c r="E298" t="s">
        <v>5745</v>
      </c>
      <c r="F298" t="s">
        <v>5216</v>
      </c>
      <c r="I298" s="11">
        <v>12</v>
      </c>
      <c r="J298" t="str">
        <f t="shared" si="29"/>
        <v>CLM</v>
      </c>
      <c r="K298" t="str">
        <f t="shared" si="30"/>
        <v>CLM12</v>
      </c>
      <c r="L298">
        <f t="shared" si="31"/>
        <v>3</v>
      </c>
    </row>
    <row r="299" spans="1:12" x14ac:dyDescent="0.4">
      <c r="A299">
        <v>320</v>
      </c>
      <c r="B299" t="s">
        <v>5100</v>
      </c>
      <c r="C299" t="s">
        <v>5739</v>
      </c>
      <c r="D299" t="s">
        <v>5746</v>
      </c>
      <c r="E299" t="s">
        <v>5747</v>
      </c>
      <c r="F299" t="s">
        <v>5256</v>
      </c>
      <c r="I299" s="11">
        <v>13</v>
      </c>
      <c r="J299" t="str">
        <f t="shared" si="29"/>
        <v>CLM</v>
      </c>
      <c r="K299" t="str">
        <f t="shared" si="30"/>
        <v>CLM13</v>
      </c>
      <c r="L299">
        <f t="shared" si="31"/>
        <v>3</v>
      </c>
    </row>
    <row r="300" spans="1:12" x14ac:dyDescent="0.4">
      <c r="A300">
        <v>321</v>
      </c>
      <c r="B300" t="s">
        <v>5100</v>
      </c>
      <c r="C300" t="s">
        <v>5739</v>
      </c>
      <c r="D300" t="s">
        <v>5748</v>
      </c>
      <c r="E300" t="s">
        <v>5749</v>
      </c>
      <c r="F300" t="s">
        <v>5216</v>
      </c>
      <c r="I300" s="11">
        <v>14</v>
      </c>
      <c r="J300" t="str">
        <f t="shared" si="29"/>
        <v>CLM</v>
      </c>
      <c r="K300" t="str">
        <f t="shared" si="30"/>
        <v>CLM14</v>
      </c>
      <c r="L300">
        <f t="shared" si="31"/>
        <v>3</v>
      </c>
    </row>
    <row r="301" spans="1:12" x14ac:dyDescent="0.4">
      <c r="A301">
        <v>322</v>
      </c>
      <c r="B301" t="s">
        <v>5100</v>
      </c>
      <c r="C301" t="s">
        <v>5739</v>
      </c>
      <c r="D301" t="s">
        <v>5750</v>
      </c>
      <c r="E301" t="s">
        <v>5751</v>
      </c>
      <c r="F301" t="s">
        <v>5216</v>
      </c>
      <c r="I301" s="11">
        <v>15</v>
      </c>
      <c r="J301" t="str">
        <f t="shared" si="29"/>
        <v>CLM</v>
      </c>
      <c r="K301" t="str">
        <f t="shared" si="30"/>
        <v>CLM15</v>
      </c>
      <c r="L301">
        <f t="shared" si="31"/>
        <v>3</v>
      </c>
    </row>
    <row r="302" spans="1:12" x14ac:dyDescent="0.4">
      <c r="A302">
        <v>323</v>
      </c>
      <c r="B302" t="s">
        <v>5100</v>
      </c>
      <c r="C302" t="s">
        <v>5739</v>
      </c>
      <c r="D302" t="s">
        <v>5752</v>
      </c>
      <c r="E302" t="s">
        <v>5362</v>
      </c>
      <c r="F302" t="s">
        <v>5216</v>
      </c>
      <c r="I302" s="11">
        <v>16</v>
      </c>
      <c r="J302" t="str">
        <f t="shared" si="29"/>
        <v>CLM</v>
      </c>
      <c r="K302" t="str">
        <f t="shared" si="30"/>
        <v>CLM16</v>
      </c>
      <c r="L302">
        <f t="shared" si="31"/>
        <v>3</v>
      </c>
    </row>
    <row r="303" spans="1:12" x14ac:dyDescent="0.4">
      <c r="A303">
        <v>324</v>
      </c>
      <c r="B303" t="s">
        <v>5100</v>
      </c>
      <c r="C303" t="s">
        <v>5739</v>
      </c>
      <c r="D303" t="s">
        <v>5753</v>
      </c>
      <c r="E303" t="s">
        <v>5754</v>
      </c>
      <c r="F303" t="s">
        <v>5224</v>
      </c>
      <c r="I303" s="11">
        <v>17</v>
      </c>
      <c r="J303" t="str">
        <f t="shared" si="29"/>
        <v>CLM</v>
      </c>
      <c r="K303" t="str">
        <f t="shared" si="30"/>
        <v>CLM17</v>
      </c>
      <c r="L303">
        <f t="shared" si="31"/>
        <v>3</v>
      </c>
    </row>
    <row r="304" spans="1:12" x14ac:dyDescent="0.4">
      <c r="A304">
        <v>325</v>
      </c>
      <c r="B304" t="s">
        <v>5100</v>
      </c>
      <c r="C304" t="s">
        <v>5739</v>
      </c>
      <c r="D304" t="s">
        <v>5755</v>
      </c>
      <c r="E304" t="s">
        <v>5756</v>
      </c>
      <c r="F304" t="s">
        <v>5216</v>
      </c>
      <c r="I304" s="11">
        <v>18</v>
      </c>
      <c r="J304" t="str">
        <f t="shared" si="29"/>
        <v>CLM</v>
      </c>
      <c r="K304" t="str">
        <f t="shared" si="30"/>
        <v>CLM18</v>
      </c>
      <c r="L304">
        <f t="shared" si="31"/>
        <v>3</v>
      </c>
    </row>
    <row r="305" spans="1:12" x14ac:dyDescent="0.4">
      <c r="A305">
        <v>326</v>
      </c>
      <c r="B305" t="s">
        <v>5100</v>
      </c>
      <c r="C305" t="s">
        <v>5739</v>
      </c>
      <c r="D305" t="s">
        <v>5757</v>
      </c>
      <c r="E305" t="s">
        <v>5758</v>
      </c>
      <c r="F305" t="s">
        <v>5256</v>
      </c>
      <c r="I305" s="11">
        <v>19</v>
      </c>
      <c r="J305" t="str">
        <f t="shared" si="29"/>
        <v>CLM</v>
      </c>
      <c r="K305" t="str">
        <f t="shared" si="30"/>
        <v>CLM19</v>
      </c>
      <c r="L305">
        <f t="shared" si="31"/>
        <v>3</v>
      </c>
    </row>
    <row r="306" spans="1:12" x14ac:dyDescent="0.4">
      <c r="A306">
        <v>327</v>
      </c>
      <c r="B306" t="s">
        <v>5100</v>
      </c>
      <c r="C306" t="s">
        <v>5739</v>
      </c>
      <c r="D306" t="s">
        <v>5759</v>
      </c>
      <c r="E306" t="s">
        <v>5588</v>
      </c>
      <c r="F306" t="s">
        <v>5216</v>
      </c>
      <c r="I306" s="11">
        <v>1</v>
      </c>
      <c r="J306" t="str">
        <f t="shared" si="29"/>
        <v>CLM</v>
      </c>
      <c r="K306" t="str">
        <f t="shared" si="30"/>
        <v>CLM1</v>
      </c>
      <c r="L306">
        <f t="shared" si="31"/>
        <v>3</v>
      </c>
    </row>
    <row r="307" spans="1:12" x14ac:dyDescent="0.4">
      <c r="A307">
        <v>328</v>
      </c>
      <c r="B307" t="s">
        <v>5100</v>
      </c>
      <c r="C307" t="s">
        <v>5739</v>
      </c>
      <c r="D307" t="s">
        <v>5760</v>
      </c>
      <c r="E307" t="s">
        <v>5761</v>
      </c>
      <c r="F307" t="s">
        <v>5216</v>
      </c>
      <c r="I307" s="11">
        <v>20</v>
      </c>
      <c r="J307" t="str">
        <f t="shared" si="29"/>
        <v>CLM</v>
      </c>
      <c r="K307" t="str">
        <f t="shared" si="30"/>
        <v>CLM20</v>
      </c>
      <c r="L307">
        <f t="shared" si="31"/>
        <v>3</v>
      </c>
    </row>
    <row r="308" spans="1:12" x14ac:dyDescent="0.4">
      <c r="A308">
        <v>329</v>
      </c>
      <c r="B308" t="s">
        <v>5100</v>
      </c>
      <c r="C308" t="s">
        <v>5739</v>
      </c>
      <c r="D308" t="s">
        <v>5762</v>
      </c>
      <c r="E308" t="s">
        <v>5588</v>
      </c>
      <c r="F308" t="s">
        <v>5216</v>
      </c>
      <c r="I308" s="11">
        <v>21</v>
      </c>
      <c r="J308" t="str">
        <f t="shared" si="29"/>
        <v>CLM</v>
      </c>
      <c r="K308" t="str">
        <f t="shared" si="30"/>
        <v>CLM21</v>
      </c>
      <c r="L308">
        <f t="shared" si="31"/>
        <v>3</v>
      </c>
    </row>
    <row r="309" spans="1:12" x14ac:dyDescent="0.4">
      <c r="A309">
        <v>330</v>
      </c>
      <c r="B309" t="s">
        <v>5100</v>
      </c>
      <c r="C309" t="s">
        <v>5739</v>
      </c>
      <c r="D309" t="s">
        <v>5763</v>
      </c>
      <c r="E309" t="s">
        <v>5678</v>
      </c>
      <c r="F309" t="s">
        <v>5216</v>
      </c>
      <c r="I309" s="11">
        <v>22</v>
      </c>
      <c r="J309" t="str">
        <f t="shared" si="29"/>
        <v>CLM</v>
      </c>
      <c r="K309" t="str">
        <f t="shared" si="30"/>
        <v>CLM22</v>
      </c>
      <c r="L309">
        <f t="shared" si="31"/>
        <v>3</v>
      </c>
    </row>
    <row r="310" spans="1:12" x14ac:dyDescent="0.4">
      <c r="A310">
        <v>331</v>
      </c>
      <c r="B310" t="s">
        <v>5100</v>
      </c>
      <c r="C310" t="s">
        <v>5739</v>
      </c>
      <c r="D310" t="s">
        <v>5764</v>
      </c>
      <c r="E310" t="s">
        <v>5765</v>
      </c>
      <c r="F310" t="s">
        <v>5256</v>
      </c>
      <c r="I310" s="11">
        <v>23</v>
      </c>
      <c r="J310" t="str">
        <f t="shared" si="29"/>
        <v>CLM</v>
      </c>
      <c r="K310" t="str">
        <f t="shared" si="30"/>
        <v>CLM23</v>
      </c>
      <c r="L310">
        <f t="shared" si="31"/>
        <v>3</v>
      </c>
    </row>
    <row r="311" spans="1:12" x14ac:dyDescent="0.4">
      <c r="A311">
        <v>332</v>
      </c>
      <c r="B311" t="s">
        <v>5100</v>
      </c>
      <c r="C311" t="s">
        <v>5739</v>
      </c>
      <c r="D311" t="s">
        <v>5766</v>
      </c>
      <c r="E311" t="s">
        <v>5767</v>
      </c>
      <c r="F311" t="s">
        <v>5216</v>
      </c>
      <c r="I311" s="11">
        <v>24</v>
      </c>
      <c r="J311" t="str">
        <f t="shared" si="29"/>
        <v>CLM</v>
      </c>
      <c r="K311" t="str">
        <f t="shared" si="30"/>
        <v>CLM24</v>
      </c>
      <c r="L311">
        <f t="shared" si="31"/>
        <v>3</v>
      </c>
    </row>
    <row r="312" spans="1:12" x14ac:dyDescent="0.4">
      <c r="A312">
        <v>333</v>
      </c>
      <c r="B312" t="s">
        <v>5100</v>
      </c>
      <c r="C312" t="s">
        <v>5739</v>
      </c>
      <c r="D312" t="s">
        <v>5768</v>
      </c>
      <c r="E312" t="s">
        <v>5769</v>
      </c>
      <c r="F312" t="s">
        <v>5256</v>
      </c>
      <c r="I312" s="11">
        <v>25</v>
      </c>
      <c r="J312" t="str">
        <f t="shared" si="29"/>
        <v>CLM</v>
      </c>
      <c r="K312" t="str">
        <f t="shared" si="30"/>
        <v>CLM25</v>
      </c>
      <c r="L312">
        <f t="shared" si="31"/>
        <v>3</v>
      </c>
    </row>
    <row r="313" spans="1:12" x14ac:dyDescent="0.4">
      <c r="A313">
        <v>334</v>
      </c>
      <c r="B313" t="s">
        <v>5100</v>
      </c>
      <c r="C313" t="s">
        <v>5739</v>
      </c>
      <c r="D313" t="s">
        <v>5770</v>
      </c>
      <c r="E313" t="s">
        <v>5771</v>
      </c>
      <c r="F313" t="s">
        <v>5224</v>
      </c>
      <c r="I313" s="11">
        <v>26</v>
      </c>
      <c r="J313" t="str">
        <f t="shared" si="29"/>
        <v>CLM</v>
      </c>
      <c r="K313" t="str">
        <f t="shared" si="30"/>
        <v>CLM26</v>
      </c>
      <c r="L313">
        <f t="shared" si="31"/>
        <v>3</v>
      </c>
    </row>
    <row r="314" spans="1:12" x14ac:dyDescent="0.4">
      <c r="A314">
        <v>335</v>
      </c>
      <c r="B314" t="s">
        <v>5100</v>
      </c>
      <c r="C314" t="s">
        <v>5739</v>
      </c>
      <c r="D314" t="s">
        <v>5772</v>
      </c>
      <c r="E314" t="s">
        <v>5773</v>
      </c>
      <c r="F314" t="s">
        <v>5216</v>
      </c>
      <c r="I314" s="11">
        <v>27</v>
      </c>
      <c r="J314" t="str">
        <f t="shared" si="29"/>
        <v>CLM</v>
      </c>
      <c r="K314" t="str">
        <f t="shared" si="30"/>
        <v>CLM27</v>
      </c>
      <c r="L314">
        <f t="shared" si="31"/>
        <v>3</v>
      </c>
    </row>
    <row r="315" spans="1:12" x14ac:dyDescent="0.4">
      <c r="A315">
        <v>336</v>
      </c>
      <c r="B315" t="s">
        <v>5100</v>
      </c>
      <c r="C315" t="s">
        <v>5739</v>
      </c>
      <c r="D315" t="s">
        <v>5774</v>
      </c>
      <c r="E315" t="s">
        <v>5761</v>
      </c>
      <c r="F315" t="s">
        <v>5216</v>
      </c>
      <c r="I315" s="11">
        <v>28</v>
      </c>
      <c r="J315" t="str">
        <f t="shared" si="29"/>
        <v>CLM</v>
      </c>
      <c r="K315" t="str">
        <f t="shared" si="30"/>
        <v>CLM28</v>
      </c>
      <c r="L315">
        <f t="shared" si="31"/>
        <v>3</v>
      </c>
    </row>
    <row r="316" spans="1:12" x14ac:dyDescent="0.4">
      <c r="A316">
        <v>337</v>
      </c>
      <c r="B316" t="s">
        <v>5100</v>
      </c>
      <c r="C316" t="s">
        <v>5739</v>
      </c>
      <c r="D316" t="s">
        <v>5775</v>
      </c>
      <c r="E316" t="s">
        <v>5776</v>
      </c>
      <c r="F316" t="s">
        <v>5256</v>
      </c>
      <c r="I316" s="11">
        <v>29</v>
      </c>
      <c r="J316" t="str">
        <f t="shared" si="29"/>
        <v>CLM</v>
      </c>
      <c r="K316" t="str">
        <f t="shared" si="30"/>
        <v>CLM29</v>
      </c>
      <c r="L316">
        <f t="shared" si="31"/>
        <v>3</v>
      </c>
    </row>
    <row r="317" spans="1:12" x14ac:dyDescent="0.4">
      <c r="A317">
        <v>338</v>
      </c>
      <c r="B317" t="s">
        <v>5100</v>
      </c>
      <c r="C317" t="s">
        <v>5739</v>
      </c>
      <c r="D317" t="s">
        <v>5777</v>
      </c>
      <c r="E317" t="s">
        <v>5778</v>
      </c>
      <c r="F317" t="s">
        <v>5224</v>
      </c>
      <c r="I317" s="11">
        <v>2</v>
      </c>
      <c r="J317" t="str">
        <f t="shared" si="29"/>
        <v>CLM</v>
      </c>
      <c r="K317" t="str">
        <f t="shared" si="30"/>
        <v>CLM2</v>
      </c>
      <c r="L317">
        <f t="shared" si="31"/>
        <v>3</v>
      </c>
    </row>
    <row r="318" spans="1:12" x14ac:dyDescent="0.4">
      <c r="A318">
        <v>339</v>
      </c>
      <c r="B318" t="s">
        <v>5100</v>
      </c>
      <c r="C318" t="s">
        <v>5739</v>
      </c>
      <c r="D318" t="s">
        <v>5779</v>
      </c>
      <c r="E318" t="s">
        <v>5427</v>
      </c>
      <c r="F318" t="s">
        <v>5216</v>
      </c>
      <c r="I318" s="11">
        <v>30</v>
      </c>
      <c r="J318" t="str">
        <f t="shared" si="29"/>
        <v>CLM</v>
      </c>
      <c r="K318" t="str">
        <f t="shared" si="30"/>
        <v>CLM30</v>
      </c>
      <c r="L318">
        <f t="shared" si="31"/>
        <v>3</v>
      </c>
    </row>
    <row r="319" spans="1:12" x14ac:dyDescent="0.4">
      <c r="A319">
        <v>340</v>
      </c>
      <c r="B319" t="s">
        <v>5100</v>
      </c>
      <c r="C319" t="s">
        <v>5739</v>
      </c>
      <c r="D319" t="s">
        <v>5780</v>
      </c>
      <c r="E319" t="s">
        <v>5639</v>
      </c>
      <c r="F319" t="s">
        <v>5216</v>
      </c>
      <c r="I319" s="11">
        <v>31</v>
      </c>
      <c r="J319" t="str">
        <f t="shared" si="29"/>
        <v>CLM</v>
      </c>
      <c r="K319" t="str">
        <f t="shared" si="30"/>
        <v>CLM31</v>
      </c>
      <c r="L319">
        <f t="shared" si="31"/>
        <v>3</v>
      </c>
    </row>
    <row r="320" spans="1:12" x14ac:dyDescent="0.4">
      <c r="A320">
        <v>341</v>
      </c>
      <c r="B320" t="s">
        <v>5100</v>
      </c>
      <c r="C320" t="s">
        <v>5739</v>
      </c>
      <c r="D320" t="s">
        <v>5781</v>
      </c>
      <c r="E320" t="s">
        <v>5713</v>
      </c>
      <c r="F320" t="s">
        <v>5216</v>
      </c>
      <c r="I320" s="11">
        <v>32</v>
      </c>
      <c r="J320" t="str">
        <f t="shared" si="29"/>
        <v>CLM</v>
      </c>
      <c r="K320" t="str">
        <f t="shared" si="30"/>
        <v>CLM32</v>
      </c>
      <c r="L320">
        <f t="shared" si="31"/>
        <v>3</v>
      </c>
    </row>
    <row r="321" spans="1:12" x14ac:dyDescent="0.4">
      <c r="A321">
        <v>342</v>
      </c>
      <c r="B321" t="s">
        <v>5100</v>
      </c>
      <c r="C321" t="s">
        <v>5739</v>
      </c>
      <c r="D321" t="s">
        <v>5782</v>
      </c>
      <c r="E321" t="s">
        <v>5438</v>
      </c>
      <c r="F321" t="s">
        <v>5216</v>
      </c>
      <c r="I321" s="11">
        <v>33</v>
      </c>
      <c r="J321" t="str">
        <f t="shared" si="29"/>
        <v>CLM</v>
      </c>
      <c r="K321" t="str">
        <f t="shared" si="30"/>
        <v>CLM33</v>
      </c>
      <c r="L321">
        <f t="shared" si="31"/>
        <v>3</v>
      </c>
    </row>
    <row r="322" spans="1:12" x14ac:dyDescent="0.4">
      <c r="A322">
        <v>343</v>
      </c>
      <c r="B322" t="s">
        <v>5100</v>
      </c>
      <c r="C322" t="s">
        <v>5739</v>
      </c>
      <c r="D322" t="s">
        <v>5783</v>
      </c>
      <c r="E322" t="s">
        <v>5784</v>
      </c>
      <c r="F322" t="s">
        <v>5224</v>
      </c>
      <c r="I322" s="11">
        <v>34</v>
      </c>
      <c r="J322" t="str">
        <f t="shared" ref="J322:J385" si="32">LEFT(B322,3)</f>
        <v>CLM</v>
      </c>
      <c r="K322" t="str">
        <f t="shared" ref="K322:K385" si="33">CONCATENATE(J322,I322)</f>
        <v>CLM34</v>
      </c>
      <c r="L322">
        <f t="shared" ref="L322:L385" si="34">COUNTIF($K$2:$K$1123, "gpn" &amp; I322&amp;""  )</f>
        <v>3</v>
      </c>
    </row>
    <row r="323" spans="1:12" x14ac:dyDescent="0.4">
      <c r="A323">
        <v>344</v>
      </c>
      <c r="B323" t="s">
        <v>5100</v>
      </c>
      <c r="C323" t="s">
        <v>5739</v>
      </c>
      <c r="D323" t="s">
        <v>5785</v>
      </c>
      <c r="E323" t="s">
        <v>5786</v>
      </c>
      <c r="F323" t="s">
        <v>5216</v>
      </c>
      <c r="I323" s="11">
        <v>35</v>
      </c>
      <c r="J323" t="str">
        <f t="shared" si="32"/>
        <v>CLM</v>
      </c>
      <c r="K323" t="str">
        <f t="shared" si="33"/>
        <v>CLM35</v>
      </c>
      <c r="L323">
        <f t="shared" si="34"/>
        <v>3</v>
      </c>
    </row>
    <row r="324" spans="1:12" x14ac:dyDescent="0.4">
      <c r="A324">
        <v>345</v>
      </c>
      <c r="B324" t="s">
        <v>5100</v>
      </c>
      <c r="C324" t="s">
        <v>5739</v>
      </c>
      <c r="D324" t="s">
        <v>5787</v>
      </c>
      <c r="E324" t="s">
        <v>5788</v>
      </c>
      <c r="F324" t="s">
        <v>5224</v>
      </c>
      <c r="I324" s="11">
        <v>36</v>
      </c>
      <c r="J324" t="str">
        <f t="shared" si="32"/>
        <v>CLM</v>
      </c>
      <c r="K324" t="str">
        <f t="shared" si="33"/>
        <v>CLM36</v>
      </c>
      <c r="L324">
        <f t="shared" si="34"/>
        <v>3</v>
      </c>
    </row>
    <row r="325" spans="1:12" x14ac:dyDescent="0.4">
      <c r="A325">
        <v>346</v>
      </c>
      <c r="B325" t="s">
        <v>5100</v>
      </c>
      <c r="C325" t="s">
        <v>5739</v>
      </c>
      <c r="D325" t="s">
        <v>5789</v>
      </c>
      <c r="E325" t="s">
        <v>5790</v>
      </c>
      <c r="F325" t="s">
        <v>5224</v>
      </c>
      <c r="I325" s="11">
        <v>37</v>
      </c>
      <c r="J325" t="str">
        <f t="shared" si="32"/>
        <v>CLM</v>
      </c>
      <c r="K325" t="str">
        <f t="shared" si="33"/>
        <v>CLM37</v>
      </c>
      <c r="L325">
        <f t="shared" si="34"/>
        <v>3</v>
      </c>
    </row>
    <row r="326" spans="1:12" x14ac:dyDescent="0.4">
      <c r="A326">
        <v>347</v>
      </c>
      <c r="B326" t="s">
        <v>5100</v>
      </c>
      <c r="C326" t="s">
        <v>5739</v>
      </c>
      <c r="D326" t="s">
        <v>5791</v>
      </c>
      <c r="E326" t="s">
        <v>5453</v>
      </c>
      <c r="F326" t="s">
        <v>5224</v>
      </c>
      <c r="I326" s="11">
        <v>38</v>
      </c>
      <c r="J326" t="str">
        <f t="shared" si="32"/>
        <v>CLM</v>
      </c>
      <c r="K326" t="str">
        <f t="shared" si="33"/>
        <v>CLM38</v>
      </c>
      <c r="L326">
        <f t="shared" si="34"/>
        <v>3</v>
      </c>
    </row>
    <row r="327" spans="1:12" x14ac:dyDescent="0.4">
      <c r="A327">
        <v>348</v>
      </c>
      <c r="B327" t="s">
        <v>5100</v>
      </c>
      <c r="C327" t="s">
        <v>5739</v>
      </c>
      <c r="D327" t="s">
        <v>5792</v>
      </c>
      <c r="E327" t="s">
        <v>5793</v>
      </c>
      <c r="F327" t="s">
        <v>5224</v>
      </c>
      <c r="I327" s="11">
        <v>39</v>
      </c>
      <c r="J327" t="str">
        <f t="shared" si="32"/>
        <v>CLM</v>
      </c>
      <c r="K327" t="str">
        <f t="shared" si="33"/>
        <v>CLM39</v>
      </c>
      <c r="L327">
        <f t="shared" si="34"/>
        <v>3</v>
      </c>
    </row>
    <row r="328" spans="1:12" x14ac:dyDescent="0.4">
      <c r="A328">
        <v>349</v>
      </c>
      <c r="B328" t="s">
        <v>5100</v>
      </c>
      <c r="C328" t="s">
        <v>5739</v>
      </c>
      <c r="D328" t="s">
        <v>5794</v>
      </c>
      <c r="E328" t="s">
        <v>5795</v>
      </c>
      <c r="F328" t="s">
        <v>5216</v>
      </c>
      <c r="I328" s="11">
        <v>3</v>
      </c>
      <c r="J328" t="str">
        <f t="shared" si="32"/>
        <v>CLM</v>
      </c>
      <c r="K328" t="str">
        <f t="shared" si="33"/>
        <v>CLM3</v>
      </c>
      <c r="L328">
        <f t="shared" si="34"/>
        <v>3</v>
      </c>
    </row>
    <row r="329" spans="1:12" x14ac:dyDescent="0.4">
      <c r="A329">
        <v>350</v>
      </c>
      <c r="B329" t="s">
        <v>5100</v>
      </c>
      <c r="C329" t="s">
        <v>5739</v>
      </c>
      <c r="D329" t="s">
        <v>5796</v>
      </c>
      <c r="E329" t="s">
        <v>5711</v>
      </c>
      <c r="F329" t="s">
        <v>5224</v>
      </c>
      <c r="I329" s="11">
        <v>40</v>
      </c>
      <c r="J329" t="str">
        <f t="shared" si="32"/>
        <v>CLM</v>
      </c>
      <c r="K329" t="str">
        <f t="shared" si="33"/>
        <v>CLM40</v>
      </c>
      <c r="L329">
        <f t="shared" si="34"/>
        <v>3</v>
      </c>
    </row>
    <row r="330" spans="1:12" x14ac:dyDescent="0.4">
      <c r="A330">
        <v>351</v>
      </c>
      <c r="B330" t="s">
        <v>5100</v>
      </c>
      <c r="C330" t="s">
        <v>5739</v>
      </c>
      <c r="D330" t="s">
        <v>5797</v>
      </c>
      <c r="E330" t="s">
        <v>5798</v>
      </c>
      <c r="F330" t="s">
        <v>5216</v>
      </c>
      <c r="I330" s="11">
        <v>41</v>
      </c>
      <c r="J330" t="str">
        <f t="shared" si="32"/>
        <v>CLM</v>
      </c>
      <c r="K330" t="str">
        <f t="shared" si="33"/>
        <v>CLM41</v>
      </c>
      <c r="L330">
        <f t="shared" si="34"/>
        <v>3</v>
      </c>
    </row>
    <row r="331" spans="1:12" x14ac:dyDescent="0.4">
      <c r="A331">
        <v>352</v>
      </c>
      <c r="B331" t="s">
        <v>5100</v>
      </c>
      <c r="C331" t="s">
        <v>5739</v>
      </c>
      <c r="D331" t="s">
        <v>5799</v>
      </c>
      <c r="E331" t="s">
        <v>5800</v>
      </c>
      <c r="F331" t="s">
        <v>5224</v>
      </c>
      <c r="I331" s="11">
        <v>42</v>
      </c>
      <c r="J331" t="str">
        <f t="shared" si="32"/>
        <v>CLM</v>
      </c>
      <c r="K331" t="str">
        <f t="shared" si="33"/>
        <v>CLM42</v>
      </c>
      <c r="L331">
        <f t="shared" si="34"/>
        <v>3</v>
      </c>
    </row>
    <row r="332" spans="1:12" x14ac:dyDescent="0.4">
      <c r="A332">
        <v>353</v>
      </c>
      <c r="B332" t="s">
        <v>5100</v>
      </c>
      <c r="C332" t="s">
        <v>5739</v>
      </c>
      <c r="D332" t="s">
        <v>5801</v>
      </c>
      <c r="E332" t="s">
        <v>5547</v>
      </c>
      <c r="F332" t="s">
        <v>5216</v>
      </c>
      <c r="I332" s="11">
        <v>43</v>
      </c>
      <c r="J332" t="str">
        <f t="shared" si="32"/>
        <v>CLM</v>
      </c>
      <c r="K332" t="str">
        <f t="shared" si="33"/>
        <v>CLM43</v>
      </c>
      <c r="L332">
        <f t="shared" si="34"/>
        <v>3</v>
      </c>
    </row>
    <row r="333" spans="1:12" x14ac:dyDescent="0.4">
      <c r="A333">
        <v>354</v>
      </c>
      <c r="B333" t="s">
        <v>5100</v>
      </c>
      <c r="C333" t="s">
        <v>5739</v>
      </c>
      <c r="D333" t="s">
        <v>5802</v>
      </c>
      <c r="E333" t="s">
        <v>5803</v>
      </c>
      <c r="F333" t="s">
        <v>5216</v>
      </c>
      <c r="I333" s="11">
        <v>44</v>
      </c>
      <c r="J333" t="str">
        <f t="shared" si="32"/>
        <v>CLM</v>
      </c>
      <c r="K333" t="str">
        <f t="shared" si="33"/>
        <v>CLM44</v>
      </c>
      <c r="L333">
        <f t="shared" si="34"/>
        <v>3</v>
      </c>
    </row>
    <row r="334" spans="1:12" x14ac:dyDescent="0.4">
      <c r="A334">
        <v>355</v>
      </c>
      <c r="B334" t="s">
        <v>5100</v>
      </c>
      <c r="C334" t="s">
        <v>5739</v>
      </c>
      <c r="D334" t="s">
        <v>5804</v>
      </c>
      <c r="E334" t="s">
        <v>5805</v>
      </c>
      <c r="F334" t="s">
        <v>5224</v>
      </c>
      <c r="I334" s="11">
        <v>45</v>
      </c>
      <c r="J334" t="str">
        <f t="shared" si="32"/>
        <v>CLM</v>
      </c>
      <c r="K334" t="str">
        <f t="shared" si="33"/>
        <v>CLM45</v>
      </c>
      <c r="L334">
        <f t="shared" si="34"/>
        <v>3</v>
      </c>
    </row>
    <row r="335" spans="1:12" x14ac:dyDescent="0.4">
      <c r="A335">
        <v>356</v>
      </c>
      <c r="B335" t="s">
        <v>5100</v>
      </c>
      <c r="C335" t="s">
        <v>5739</v>
      </c>
      <c r="D335" t="s">
        <v>5806</v>
      </c>
      <c r="E335" t="s">
        <v>5456</v>
      </c>
      <c r="F335" t="s">
        <v>5216</v>
      </c>
      <c r="I335" s="11">
        <v>46</v>
      </c>
      <c r="J335" t="str">
        <f t="shared" si="32"/>
        <v>CLM</v>
      </c>
      <c r="K335" t="str">
        <f t="shared" si="33"/>
        <v>CLM46</v>
      </c>
      <c r="L335">
        <f t="shared" si="34"/>
        <v>3</v>
      </c>
    </row>
    <row r="336" spans="1:12" x14ac:dyDescent="0.4">
      <c r="A336">
        <v>357</v>
      </c>
      <c r="B336" t="s">
        <v>5100</v>
      </c>
      <c r="C336" t="s">
        <v>5739</v>
      </c>
      <c r="D336" t="s">
        <v>5807</v>
      </c>
      <c r="E336" t="s">
        <v>5808</v>
      </c>
      <c r="F336" t="s">
        <v>5256</v>
      </c>
      <c r="I336" s="11">
        <v>47</v>
      </c>
      <c r="J336" t="str">
        <f t="shared" si="32"/>
        <v>CLM</v>
      </c>
      <c r="K336" t="str">
        <f t="shared" si="33"/>
        <v>CLM47</v>
      </c>
      <c r="L336">
        <f t="shared" si="34"/>
        <v>3</v>
      </c>
    </row>
    <row r="337" spans="1:12" x14ac:dyDescent="0.4">
      <c r="A337">
        <v>358</v>
      </c>
      <c r="B337" t="s">
        <v>5100</v>
      </c>
      <c r="C337" t="s">
        <v>5739</v>
      </c>
      <c r="D337" t="s">
        <v>5809</v>
      </c>
      <c r="E337" t="s">
        <v>5810</v>
      </c>
      <c r="F337" t="s">
        <v>5216</v>
      </c>
      <c r="I337" s="11">
        <v>48</v>
      </c>
      <c r="J337" t="str">
        <f t="shared" si="32"/>
        <v>CLM</v>
      </c>
      <c r="K337" t="str">
        <f t="shared" si="33"/>
        <v>CLM48</v>
      </c>
      <c r="L337">
        <f t="shared" si="34"/>
        <v>3</v>
      </c>
    </row>
    <row r="338" spans="1:12" x14ac:dyDescent="0.4">
      <c r="A338">
        <v>359</v>
      </c>
      <c r="B338" t="s">
        <v>5100</v>
      </c>
      <c r="C338" t="s">
        <v>5739</v>
      </c>
      <c r="D338" t="s">
        <v>5811</v>
      </c>
      <c r="E338" t="s">
        <v>5812</v>
      </c>
      <c r="F338" t="s">
        <v>5216</v>
      </c>
      <c r="I338" s="11">
        <v>49</v>
      </c>
      <c r="J338" t="str">
        <f t="shared" si="32"/>
        <v>CLM</v>
      </c>
      <c r="K338" t="str">
        <f t="shared" si="33"/>
        <v>CLM49</v>
      </c>
      <c r="L338">
        <f t="shared" si="34"/>
        <v>3</v>
      </c>
    </row>
    <row r="339" spans="1:12" x14ac:dyDescent="0.4">
      <c r="A339">
        <v>360</v>
      </c>
      <c r="B339" t="s">
        <v>5100</v>
      </c>
      <c r="C339" t="s">
        <v>5739</v>
      </c>
      <c r="D339" t="s">
        <v>5813</v>
      </c>
      <c r="E339" t="s">
        <v>5458</v>
      </c>
      <c r="F339" t="s">
        <v>5216</v>
      </c>
      <c r="I339" s="11">
        <v>4</v>
      </c>
      <c r="J339" t="str">
        <f t="shared" si="32"/>
        <v>CLM</v>
      </c>
      <c r="K339" t="str">
        <f t="shared" si="33"/>
        <v>CLM4</v>
      </c>
      <c r="L339">
        <f t="shared" si="34"/>
        <v>3</v>
      </c>
    </row>
    <row r="340" spans="1:12" x14ac:dyDescent="0.4">
      <c r="A340">
        <v>361</v>
      </c>
      <c r="B340" t="s">
        <v>5100</v>
      </c>
      <c r="C340" t="s">
        <v>5739</v>
      </c>
      <c r="D340" t="s">
        <v>5814</v>
      </c>
      <c r="E340" t="s">
        <v>5815</v>
      </c>
      <c r="F340" t="s">
        <v>5216</v>
      </c>
      <c r="I340" s="11">
        <v>50</v>
      </c>
      <c r="J340" t="str">
        <f t="shared" si="32"/>
        <v>CLM</v>
      </c>
      <c r="K340" t="str">
        <f t="shared" si="33"/>
        <v>CLM50</v>
      </c>
      <c r="L340">
        <f t="shared" si="34"/>
        <v>2</v>
      </c>
    </row>
    <row r="341" spans="1:12" x14ac:dyDescent="0.4">
      <c r="A341">
        <v>362</v>
      </c>
      <c r="B341" t="s">
        <v>5100</v>
      </c>
      <c r="C341" t="s">
        <v>5739</v>
      </c>
      <c r="D341" t="s">
        <v>5816</v>
      </c>
      <c r="E341" t="s">
        <v>5564</v>
      </c>
      <c r="F341" t="s">
        <v>5216</v>
      </c>
      <c r="I341" s="11">
        <v>5</v>
      </c>
      <c r="J341" t="str">
        <f t="shared" si="32"/>
        <v>CLM</v>
      </c>
      <c r="K341" t="str">
        <f t="shared" si="33"/>
        <v>CLM5</v>
      </c>
      <c r="L341">
        <f t="shared" si="34"/>
        <v>2</v>
      </c>
    </row>
    <row r="342" spans="1:12" x14ac:dyDescent="0.4">
      <c r="A342">
        <v>363</v>
      </c>
      <c r="B342" t="s">
        <v>5100</v>
      </c>
      <c r="C342" t="s">
        <v>5739</v>
      </c>
      <c r="D342" t="s">
        <v>5817</v>
      </c>
      <c r="E342" t="s">
        <v>5818</v>
      </c>
      <c r="F342" t="s">
        <v>5216</v>
      </c>
      <c r="I342" s="11">
        <v>6</v>
      </c>
      <c r="J342" t="str">
        <f t="shared" si="32"/>
        <v>CLM</v>
      </c>
      <c r="K342" t="str">
        <f t="shared" si="33"/>
        <v>CLM6</v>
      </c>
      <c r="L342">
        <f t="shared" si="34"/>
        <v>3</v>
      </c>
    </row>
    <row r="343" spans="1:12" x14ac:dyDescent="0.4">
      <c r="A343">
        <v>364</v>
      </c>
      <c r="B343" t="s">
        <v>5100</v>
      </c>
      <c r="C343" t="s">
        <v>5739</v>
      </c>
      <c r="D343" t="s">
        <v>5819</v>
      </c>
      <c r="E343" t="s">
        <v>5820</v>
      </c>
      <c r="F343" t="s">
        <v>5256</v>
      </c>
      <c r="I343" s="11">
        <v>7</v>
      </c>
      <c r="J343" t="str">
        <f t="shared" si="32"/>
        <v>CLM</v>
      </c>
      <c r="K343" t="str">
        <f t="shared" si="33"/>
        <v>CLM7</v>
      </c>
      <c r="L343">
        <f t="shared" si="34"/>
        <v>3</v>
      </c>
    </row>
    <row r="344" spans="1:12" x14ac:dyDescent="0.4">
      <c r="A344">
        <v>365</v>
      </c>
      <c r="B344" t="s">
        <v>5100</v>
      </c>
      <c r="C344" t="s">
        <v>5739</v>
      </c>
      <c r="D344" t="s">
        <v>5821</v>
      </c>
      <c r="E344" t="s">
        <v>5565</v>
      </c>
      <c r="F344" t="s">
        <v>5224</v>
      </c>
      <c r="I344" s="11">
        <v>8</v>
      </c>
      <c r="J344" t="str">
        <f t="shared" si="32"/>
        <v>CLM</v>
      </c>
      <c r="K344" t="str">
        <f t="shared" si="33"/>
        <v>CLM8</v>
      </c>
      <c r="L344">
        <f t="shared" si="34"/>
        <v>3</v>
      </c>
    </row>
    <row r="345" spans="1:12" x14ac:dyDescent="0.4">
      <c r="A345">
        <v>366</v>
      </c>
      <c r="B345" t="s">
        <v>5100</v>
      </c>
      <c r="C345" t="s">
        <v>5739</v>
      </c>
      <c r="D345" t="s">
        <v>5822</v>
      </c>
      <c r="E345" t="s">
        <v>5652</v>
      </c>
      <c r="F345" t="s">
        <v>5216</v>
      </c>
      <c r="I345" s="11">
        <v>9</v>
      </c>
      <c r="J345" t="str">
        <f t="shared" si="32"/>
        <v>CLM</v>
      </c>
      <c r="K345" t="str">
        <f t="shared" si="33"/>
        <v>CLM9</v>
      </c>
      <c r="L345">
        <f t="shared" si="34"/>
        <v>2</v>
      </c>
    </row>
    <row r="346" spans="1:12" x14ac:dyDescent="0.4">
      <c r="A346">
        <v>367</v>
      </c>
      <c r="B346" t="s">
        <v>4723</v>
      </c>
      <c r="C346" t="s">
        <v>5823</v>
      </c>
      <c r="D346" t="s">
        <v>5824</v>
      </c>
      <c r="E346" t="s">
        <v>5825</v>
      </c>
      <c r="F346" t="s">
        <v>5216</v>
      </c>
      <c r="I346" s="11">
        <v>10</v>
      </c>
      <c r="J346" t="str">
        <f t="shared" si="32"/>
        <v>CLM</v>
      </c>
      <c r="K346" t="str">
        <f t="shared" si="33"/>
        <v>CLM10</v>
      </c>
      <c r="L346">
        <f t="shared" si="34"/>
        <v>3</v>
      </c>
    </row>
    <row r="347" spans="1:12" x14ac:dyDescent="0.4">
      <c r="A347">
        <v>368</v>
      </c>
      <c r="B347" t="s">
        <v>4723</v>
      </c>
      <c r="C347" t="s">
        <v>5823</v>
      </c>
      <c r="D347" t="s">
        <v>5826</v>
      </c>
      <c r="E347" t="s">
        <v>5570</v>
      </c>
      <c r="F347" t="s">
        <v>5224</v>
      </c>
      <c r="I347" s="11">
        <v>11</v>
      </c>
      <c r="J347" t="str">
        <f t="shared" si="32"/>
        <v>CLM</v>
      </c>
      <c r="K347" t="str">
        <f t="shared" si="33"/>
        <v>CLM11</v>
      </c>
      <c r="L347">
        <f t="shared" si="34"/>
        <v>3</v>
      </c>
    </row>
    <row r="348" spans="1:12" x14ac:dyDescent="0.4">
      <c r="A348">
        <v>369</v>
      </c>
      <c r="B348" t="s">
        <v>4723</v>
      </c>
      <c r="C348" t="s">
        <v>5823</v>
      </c>
      <c r="D348" t="s">
        <v>5827</v>
      </c>
      <c r="E348" t="s">
        <v>5828</v>
      </c>
      <c r="F348" t="s">
        <v>5256</v>
      </c>
      <c r="I348" s="11">
        <v>12</v>
      </c>
      <c r="J348" t="str">
        <f t="shared" si="32"/>
        <v>CLM</v>
      </c>
      <c r="K348" t="str">
        <f t="shared" si="33"/>
        <v>CLM12</v>
      </c>
      <c r="L348">
        <f t="shared" si="34"/>
        <v>3</v>
      </c>
    </row>
    <row r="349" spans="1:12" x14ac:dyDescent="0.4">
      <c r="A349">
        <v>370</v>
      </c>
      <c r="B349" t="s">
        <v>4723</v>
      </c>
      <c r="C349" t="s">
        <v>5823</v>
      </c>
      <c r="D349" t="s">
        <v>5829</v>
      </c>
      <c r="E349" t="s">
        <v>5350</v>
      </c>
      <c r="F349" t="s">
        <v>5216</v>
      </c>
      <c r="I349" s="11">
        <v>13</v>
      </c>
      <c r="J349" t="str">
        <f t="shared" si="32"/>
        <v>CLM</v>
      </c>
      <c r="K349" t="str">
        <f t="shared" si="33"/>
        <v>CLM13</v>
      </c>
      <c r="L349">
        <f t="shared" si="34"/>
        <v>3</v>
      </c>
    </row>
    <row r="350" spans="1:12" x14ac:dyDescent="0.4">
      <c r="A350">
        <v>371</v>
      </c>
      <c r="B350" t="s">
        <v>4723</v>
      </c>
      <c r="C350" t="s">
        <v>5823</v>
      </c>
      <c r="D350" t="s">
        <v>5830</v>
      </c>
      <c r="E350" t="s">
        <v>5831</v>
      </c>
      <c r="F350" t="s">
        <v>5216</v>
      </c>
      <c r="I350" s="11">
        <v>14</v>
      </c>
      <c r="J350" t="str">
        <f t="shared" si="32"/>
        <v>CLM</v>
      </c>
      <c r="K350" t="str">
        <f t="shared" si="33"/>
        <v>CLM14</v>
      </c>
      <c r="L350">
        <f t="shared" si="34"/>
        <v>3</v>
      </c>
    </row>
    <row r="351" spans="1:12" x14ac:dyDescent="0.4">
      <c r="A351">
        <v>372</v>
      </c>
      <c r="B351" t="s">
        <v>4723</v>
      </c>
      <c r="C351" t="s">
        <v>5823</v>
      </c>
      <c r="D351" t="s">
        <v>5832</v>
      </c>
      <c r="E351" t="s">
        <v>5833</v>
      </c>
      <c r="F351" t="s">
        <v>5216</v>
      </c>
      <c r="I351" s="11">
        <v>15</v>
      </c>
      <c r="J351" t="str">
        <f t="shared" si="32"/>
        <v>CLM</v>
      </c>
      <c r="K351" t="str">
        <f t="shared" si="33"/>
        <v>CLM15</v>
      </c>
      <c r="L351">
        <f t="shared" si="34"/>
        <v>3</v>
      </c>
    </row>
    <row r="352" spans="1:12" x14ac:dyDescent="0.4">
      <c r="A352">
        <v>373</v>
      </c>
      <c r="B352" t="s">
        <v>4723</v>
      </c>
      <c r="C352" t="s">
        <v>5823</v>
      </c>
      <c r="D352" t="s">
        <v>5834</v>
      </c>
      <c r="E352" t="s">
        <v>5835</v>
      </c>
      <c r="F352" t="s">
        <v>5224</v>
      </c>
      <c r="I352" s="11">
        <v>16</v>
      </c>
      <c r="J352" t="str">
        <f t="shared" si="32"/>
        <v>CLM</v>
      </c>
      <c r="K352" t="str">
        <f t="shared" si="33"/>
        <v>CLM16</v>
      </c>
      <c r="L352">
        <f t="shared" si="34"/>
        <v>3</v>
      </c>
    </row>
    <row r="353" spans="1:12" x14ac:dyDescent="0.4">
      <c r="A353">
        <v>374</v>
      </c>
      <c r="B353" t="s">
        <v>4723</v>
      </c>
      <c r="C353" t="s">
        <v>5823</v>
      </c>
      <c r="D353" t="s">
        <v>5836</v>
      </c>
      <c r="E353" t="s">
        <v>5837</v>
      </c>
      <c r="F353" t="s">
        <v>5216</v>
      </c>
      <c r="I353" s="11">
        <v>17</v>
      </c>
      <c r="J353" t="str">
        <f t="shared" si="32"/>
        <v>CLM</v>
      </c>
      <c r="K353" t="str">
        <f t="shared" si="33"/>
        <v>CLM17</v>
      </c>
      <c r="L353">
        <f t="shared" si="34"/>
        <v>3</v>
      </c>
    </row>
    <row r="354" spans="1:12" x14ac:dyDescent="0.4">
      <c r="A354">
        <v>375</v>
      </c>
      <c r="B354" t="s">
        <v>4723</v>
      </c>
      <c r="C354" t="s">
        <v>5823</v>
      </c>
      <c r="D354" t="s">
        <v>5838</v>
      </c>
      <c r="E354" t="s">
        <v>5669</v>
      </c>
      <c r="F354" t="s">
        <v>5224</v>
      </c>
      <c r="I354" s="11">
        <v>18</v>
      </c>
      <c r="J354" t="str">
        <f t="shared" si="32"/>
        <v>CLM</v>
      </c>
      <c r="K354" t="str">
        <f t="shared" si="33"/>
        <v>CLM18</v>
      </c>
      <c r="L354">
        <f t="shared" si="34"/>
        <v>3</v>
      </c>
    </row>
    <row r="355" spans="1:12" x14ac:dyDescent="0.4">
      <c r="A355">
        <v>376</v>
      </c>
      <c r="B355" t="s">
        <v>4723</v>
      </c>
      <c r="C355" t="s">
        <v>5823</v>
      </c>
      <c r="D355" t="s">
        <v>5839</v>
      </c>
      <c r="E355" t="s">
        <v>5840</v>
      </c>
      <c r="F355" t="s">
        <v>5216</v>
      </c>
      <c r="I355" s="11">
        <v>19</v>
      </c>
      <c r="J355" t="str">
        <f t="shared" si="32"/>
        <v>CLM</v>
      </c>
      <c r="K355" t="str">
        <f t="shared" si="33"/>
        <v>CLM19</v>
      </c>
      <c r="L355">
        <f t="shared" si="34"/>
        <v>3</v>
      </c>
    </row>
    <row r="356" spans="1:12" x14ac:dyDescent="0.4">
      <c r="A356">
        <v>377</v>
      </c>
      <c r="B356" t="s">
        <v>4723</v>
      </c>
      <c r="C356" t="s">
        <v>5823</v>
      </c>
      <c r="D356" t="s">
        <v>5841</v>
      </c>
      <c r="E356" t="s">
        <v>5842</v>
      </c>
      <c r="F356" t="s">
        <v>5216</v>
      </c>
      <c r="I356" s="11">
        <v>1</v>
      </c>
      <c r="J356" t="str">
        <f t="shared" si="32"/>
        <v>CLM</v>
      </c>
      <c r="K356" t="str">
        <f t="shared" si="33"/>
        <v>CLM1</v>
      </c>
      <c r="L356">
        <f t="shared" si="34"/>
        <v>3</v>
      </c>
    </row>
    <row r="357" spans="1:12" x14ac:dyDescent="0.4">
      <c r="A357">
        <v>378</v>
      </c>
      <c r="B357" t="s">
        <v>4723</v>
      </c>
      <c r="C357" t="s">
        <v>5823</v>
      </c>
      <c r="D357" t="s">
        <v>5843</v>
      </c>
      <c r="E357" t="s">
        <v>5674</v>
      </c>
      <c r="F357" t="s">
        <v>5216</v>
      </c>
      <c r="I357" s="11">
        <v>20</v>
      </c>
      <c r="J357" t="str">
        <f t="shared" si="32"/>
        <v>CLM</v>
      </c>
      <c r="K357" t="str">
        <f t="shared" si="33"/>
        <v>CLM20</v>
      </c>
      <c r="L357">
        <f t="shared" si="34"/>
        <v>3</v>
      </c>
    </row>
    <row r="358" spans="1:12" x14ac:dyDescent="0.4">
      <c r="A358">
        <v>379</v>
      </c>
      <c r="B358" t="s">
        <v>4723</v>
      </c>
      <c r="C358" t="s">
        <v>5823</v>
      </c>
      <c r="D358" t="s">
        <v>5844</v>
      </c>
      <c r="E358" t="s">
        <v>5845</v>
      </c>
      <c r="F358" t="s">
        <v>5224</v>
      </c>
      <c r="I358" s="11">
        <v>21</v>
      </c>
      <c r="J358" t="str">
        <f t="shared" si="32"/>
        <v>CLM</v>
      </c>
      <c r="K358" t="str">
        <f t="shared" si="33"/>
        <v>CLM21</v>
      </c>
      <c r="L358">
        <f t="shared" si="34"/>
        <v>3</v>
      </c>
    </row>
    <row r="359" spans="1:12" x14ac:dyDescent="0.4">
      <c r="A359">
        <v>380</v>
      </c>
      <c r="B359" t="s">
        <v>4723</v>
      </c>
      <c r="C359" t="s">
        <v>5823</v>
      </c>
      <c r="D359" t="s">
        <v>5846</v>
      </c>
      <c r="E359" t="s">
        <v>5847</v>
      </c>
      <c r="F359" t="s">
        <v>5224</v>
      </c>
      <c r="I359" s="11">
        <v>22</v>
      </c>
      <c r="J359" t="str">
        <f t="shared" si="32"/>
        <v>CLM</v>
      </c>
      <c r="K359" t="str">
        <f t="shared" si="33"/>
        <v>CLM22</v>
      </c>
      <c r="L359">
        <f t="shared" si="34"/>
        <v>3</v>
      </c>
    </row>
    <row r="360" spans="1:12" x14ac:dyDescent="0.4">
      <c r="A360">
        <v>381</v>
      </c>
      <c r="B360" t="s">
        <v>4723</v>
      </c>
      <c r="C360" t="s">
        <v>5823</v>
      </c>
      <c r="D360" t="s">
        <v>5848</v>
      </c>
      <c r="E360" t="s">
        <v>5849</v>
      </c>
      <c r="F360" t="s">
        <v>5216</v>
      </c>
      <c r="I360" s="11">
        <v>23</v>
      </c>
      <c r="J360" t="str">
        <f t="shared" si="32"/>
        <v>CLM</v>
      </c>
      <c r="K360" t="str">
        <f t="shared" si="33"/>
        <v>CLM23</v>
      </c>
      <c r="L360">
        <f t="shared" si="34"/>
        <v>3</v>
      </c>
    </row>
    <row r="361" spans="1:12" x14ac:dyDescent="0.4">
      <c r="A361">
        <v>382</v>
      </c>
      <c r="B361" t="s">
        <v>4723</v>
      </c>
      <c r="C361" t="s">
        <v>5823</v>
      </c>
      <c r="D361" t="s">
        <v>5850</v>
      </c>
      <c r="E361" t="s">
        <v>5652</v>
      </c>
      <c r="F361" t="s">
        <v>5216</v>
      </c>
      <c r="I361" s="11">
        <v>24</v>
      </c>
      <c r="J361" t="str">
        <f t="shared" si="32"/>
        <v>CLM</v>
      </c>
      <c r="K361" t="str">
        <f t="shared" si="33"/>
        <v>CLM24</v>
      </c>
      <c r="L361">
        <f t="shared" si="34"/>
        <v>3</v>
      </c>
    </row>
    <row r="362" spans="1:12" x14ac:dyDescent="0.4">
      <c r="A362">
        <v>383</v>
      </c>
      <c r="B362" t="s">
        <v>4723</v>
      </c>
      <c r="C362" t="s">
        <v>5823</v>
      </c>
      <c r="D362" t="s">
        <v>5851</v>
      </c>
      <c r="E362" t="s">
        <v>5852</v>
      </c>
      <c r="F362" t="s">
        <v>5256</v>
      </c>
      <c r="I362" s="11">
        <v>25</v>
      </c>
      <c r="J362" t="str">
        <f t="shared" si="32"/>
        <v>CLM</v>
      </c>
      <c r="K362" t="str">
        <f t="shared" si="33"/>
        <v>CLM25</v>
      </c>
      <c r="L362">
        <f t="shared" si="34"/>
        <v>3</v>
      </c>
    </row>
    <row r="363" spans="1:12" x14ac:dyDescent="0.4">
      <c r="A363">
        <v>384</v>
      </c>
      <c r="B363" t="s">
        <v>4723</v>
      </c>
      <c r="C363" t="s">
        <v>5823</v>
      </c>
      <c r="D363" t="s">
        <v>5853</v>
      </c>
      <c r="E363" t="s">
        <v>5854</v>
      </c>
      <c r="F363" t="s">
        <v>5216</v>
      </c>
      <c r="I363" s="11">
        <v>26</v>
      </c>
      <c r="J363" t="str">
        <f t="shared" si="32"/>
        <v>CLM</v>
      </c>
      <c r="K363" t="str">
        <f t="shared" si="33"/>
        <v>CLM26</v>
      </c>
      <c r="L363">
        <f t="shared" si="34"/>
        <v>3</v>
      </c>
    </row>
    <row r="364" spans="1:12" x14ac:dyDescent="0.4">
      <c r="A364">
        <v>385</v>
      </c>
      <c r="B364" t="s">
        <v>4723</v>
      </c>
      <c r="C364" t="s">
        <v>5823</v>
      </c>
      <c r="D364" t="s">
        <v>5855</v>
      </c>
      <c r="E364" t="s">
        <v>5856</v>
      </c>
      <c r="F364" t="s">
        <v>5256</v>
      </c>
      <c r="I364" s="11">
        <v>27</v>
      </c>
      <c r="J364" t="str">
        <f t="shared" si="32"/>
        <v>CLM</v>
      </c>
      <c r="K364" t="str">
        <f t="shared" si="33"/>
        <v>CLM27</v>
      </c>
      <c r="L364">
        <f t="shared" si="34"/>
        <v>3</v>
      </c>
    </row>
    <row r="365" spans="1:12" x14ac:dyDescent="0.4">
      <c r="A365">
        <v>386</v>
      </c>
      <c r="B365" t="s">
        <v>4723</v>
      </c>
      <c r="C365" t="s">
        <v>5823</v>
      </c>
      <c r="D365" t="s">
        <v>5857</v>
      </c>
      <c r="E365" t="s">
        <v>5858</v>
      </c>
      <c r="F365" t="s">
        <v>5216</v>
      </c>
      <c r="I365" s="11">
        <v>28</v>
      </c>
      <c r="J365" t="str">
        <f t="shared" si="32"/>
        <v>CLM</v>
      </c>
      <c r="K365" t="str">
        <f t="shared" si="33"/>
        <v>CLM28</v>
      </c>
      <c r="L365">
        <f t="shared" si="34"/>
        <v>3</v>
      </c>
    </row>
    <row r="366" spans="1:12" x14ac:dyDescent="0.4">
      <c r="A366">
        <v>387</v>
      </c>
      <c r="B366" t="s">
        <v>4723</v>
      </c>
      <c r="C366" t="s">
        <v>5823</v>
      </c>
      <c r="D366" t="s">
        <v>5859</v>
      </c>
      <c r="E366" t="s">
        <v>5531</v>
      </c>
      <c r="F366" t="s">
        <v>5256</v>
      </c>
      <c r="I366" s="11">
        <v>29</v>
      </c>
      <c r="J366" t="str">
        <f t="shared" si="32"/>
        <v>CLM</v>
      </c>
      <c r="K366" t="str">
        <f t="shared" si="33"/>
        <v>CLM29</v>
      </c>
      <c r="L366">
        <f t="shared" si="34"/>
        <v>3</v>
      </c>
    </row>
    <row r="367" spans="1:12" x14ac:dyDescent="0.4">
      <c r="A367">
        <v>388</v>
      </c>
      <c r="B367" t="s">
        <v>4723</v>
      </c>
      <c r="C367" t="s">
        <v>5823</v>
      </c>
      <c r="D367" t="s">
        <v>5860</v>
      </c>
      <c r="E367" t="s">
        <v>5606</v>
      </c>
      <c r="F367" t="s">
        <v>5216</v>
      </c>
      <c r="I367" s="11">
        <v>2</v>
      </c>
      <c r="J367" t="str">
        <f t="shared" si="32"/>
        <v>CLM</v>
      </c>
      <c r="K367" t="str">
        <f t="shared" si="33"/>
        <v>CLM2</v>
      </c>
      <c r="L367">
        <f t="shared" si="34"/>
        <v>3</v>
      </c>
    </row>
    <row r="368" spans="1:12" x14ac:dyDescent="0.4">
      <c r="A368">
        <v>389</v>
      </c>
      <c r="B368" t="s">
        <v>4723</v>
      </c>
      <c r="C368" t="s">
        <v>5823</v>
      </c>
      <c r="D368" t="s">
        <v>5861</v>
      </c>
      <c r="E368" t="s">
        <v>5666</v>
      </c>
      <c r="F368" t="s">
        <v>5216</v>
      </c>
      <c r="I368" s="11">
        <v>30</v>
      </c>
      <c r="J368" t="str">
        <f t="shared" si="32"/>
        <v>CLM</v>
      </c>
      <c r="K368" t="str">
        <f t="shared" si="33"/>
        <v>CLM30</v>
      </c>
      <c r="L368">
        <f t="shared" si="34"/>
        <v>3</v>
      </c>
    </row>
    <row r="369" spans="1:12" x14ac:dyDescent="0.4">
      <c r="A369">
        <v>390</v>
      </c>
      <c r="B369" t="s">
        <v>4723</v>
      </c>
      <c r="C369" t="s">
        <v>5823</v>
      </c>
      <c r="D369" t="s">
        <v>5862</v>
      </c>
      <c r="E369" t="s">
        <v>5749</v>
      </c>
      <c r="F369" t="s">
        <v>5216</v>
      </c>
      <c r="I369" s="11">
        <v>31</v>
      </c>
      <c r="J369" t="str">
        <f t="shared" si="32"/>
        <v>CLM</v>
      </c>
      <c r="K369" t="str">
        <f t="shared" si="33"/>
        <v>CLM31</v>
      </c>
      <c r="L369">
        <f t="shared" si="34"/>
        <v>3</v>
      </c>
    </row>
    <row r="370" spans="1:12" x14ac:dyDescent="0.4">
      <c r="A370">
        <v>391</v>
      </c>
      <c r="B370" t="s">
        <v>4723</v>
      </c>
      <c r="C370" t="s">
        <v>5823</v>
      </c>
      <c r="D370" t="s">
        <v>5863</v>
      </c>
      <c r="E370" t="s">
        <v>5864</v>
      </c>
      <c r="F370" t="s">
        <v>5224</v>
      </c>
      <c r="I370" s="11">
        <v>32</v>
      </c>
      <c r="J370" t="str">
        <f t="shared" si="32"/>
        <v>CLM</v>
      </c>
      <c r="K370" t="str">
        <f t="shared" si="33"/>
        <v>CLM32</v>
      </c>
      <c r="L370">
        <f t="shared" si="34"/>
        <v>3</v>
      </c>
    </row>
    <row r="371" spans="1:12" x14ac:dyDescent="0.4">
      <c r="A371">
        <v>392</v>
      </c>
      <c r="B371" t="s">
        <v>4723</v>
      </c>
      <c r="C371" t="s">
        <v>5823</v>
      </c>
      <c r="D371" t="s">
        <v>5865</v>
      </c>
      <c r="E371" t="s">
        <v>5438</v>
      </c>
      <c r="F371" t="s">
        <v>5216</v>
      </c>
      <c r="I371" s="11">
        <v>33</v>
      </c>
      <c r="J371" t="str">
        <f t="shared" si="32"/>
        <v>CLM</v>
      </c>
      <c r="K371" t="str">
        <f t="shared" si="33"/>
        <v>CLM33</v>
      </c>
      <c r="L371">
        <f t="shared" si="34"/>
        <v>3</v>
      </c>
    </row>
    <row r="372" spans="1:12" x14ac:dyDescent="0.4">
      <c r="A372">
        <v>393</v>
      </c>
      <c r="B372" t="s">
        <v>4723</v>
      </c>
      <c r="C372" t="s">
        <v>5823</v>
      </c>
      <c r="D372" t="s">
        <v>5866</v>
      </c>
      <c r="E372" t="s">
        <v>5867</v>
      </c>
      <c r="F372" t="s">
        <v>5216</v>
      </c>
      <c r="I372" s="11">
        <v>34</v>
      </c>
      <c r="J372" t="str">
        <f t="shared" si="32"/>
        <v>CLM</v>
      </c>
      <c r="K372" t="str">
        <f t="shared" si="33"/>
        <v>CLM34</v>
      </c>
      <c r="L372">
        <f t="shared" si="34"/>
        <v>3</v>
      </c>
    </row>
    <row r="373" spans="1:12" x14ac:dyDescent="0.4">
      <c r="A373">
        <v>394</v>
      </c>
      <c r="B373" t="s">
        <v>4723</v>
      </c>
      <c r="C373" t="s">
        <v>5823</v>
      </c>
      <c r="D373" t="s">
        <v>5868</v>
      </c>
      <c r="E373" t="s">
        <v>5869</v>
      </c>
      <c r="F373" t="s">
        <v>5216</v>
      </c>
      <c r="I373" s="11">
        <v>35</v>
      </c>
      <c r="J373" t="str">
        <f t="shared" si="32"/>
        <v>CLM</v>
      </c>
      <c r="K373" t="str">
        <f t="shared" si="33"/>
        <v>CLM35</v>
      </c>
      <c r="L373">
        <f t="shared" si="34"/>
        <v>3</v>
      </c>
    </row>
    <row r="374" spans="1:12" x14ac:dyDescent="0.4">
      <c r="A374">
        <v>395</v>
      </c>
      <c r="B374" t="s">
        <v>4723</v>
      </c>
      <c r="C374" t="s">
        <v>5823</v>
      </c>
      <c r="D374" t="s">
        <v>5870</v>
      </c>
      <c r="E374" t="s">
        <v>5871</v>
      </c>
      <c r="F374" t="s">
        <v>5216</v>
      </c>
      <c r="I374" s="11">
        <v>36</v>
      </c>
      <c r="J374" t="str">
        <f t="shared" si="32"/>
        <v>CLM</v>
      </c>
      <c r="K374" t="str">
        <f t="shared" si="33"/>
        <v>CLM36</v>
      </c>
      <c r="L374">
        <f t="shared" si="34"/>
        <v>3</v>
      </c>
    </row>
    <row r="375" spans="1:12" x14ac:dyDescent="0.4">
      <c r="A375">
        <v>396</v>
      </c>
      <c r="B375" t="s">
        <v>4723</v>
      </c>
      <c r="C375" t="s">
        <v>5823</v>
      </c>
      <c r="D375" t="s">
        <v>5872</v>
      </c>
      <c r="E375" t="s">
        <v>5873</v>
      </c>
      <c r="F375" t="s">
        <v>5224</v>
      </c>
      <c r="I375" s="11">
        <v>37</v>
      </c>
      <c r="J375" t="str">
        <f t="shared" si="32"/>
        <v>CLM</v>
      </c>
      <c r="K375" t="str">
        <f t="shared" si="33"/>
        <v>CLM37</v>
      </c>
      <c r="L375">
        <f t="shared" si="34"/>
        <v>3</v>
      </c>
    </row>
    <row r="376" spans="1:12" x14ac:dyDescent="0.4">
      <c r="A376">
        <v>397</v>
      </c>
      <c r="B376" t="s">
        <v>4723</v>
      </c>
      <c r="C376" t="s">
        <v>5823</v>
      </c>
      <c r="D376" t="s">
        <v>5874</v>
      </c>
      <c r="E376" t="s">
        <v>5875</v>
      </c>
      <c r="F376" t="s">
        <v>5224</v>
      </c>
      <c r="I376" s="11">
        <v>38</v>
      </c>
      <c r="J376" t="str">
        <f t="shared" si="32"/>
        <v>CLM</v>
      </c>
      <c r="K376" t="str">
        <f t="shared" si="33"/>
        <v>CLM38</v>
      </c>
      <c r="L376">
        <f t="shared" si="34"/>
        <v>3</v>
      </c>
    </row>
    <row r="377" spans="1:12" x14ac:dyDescent="0.4">
      <c r="A377">
        <v>398</v>
      </c>
      <c r="B377" t="s">
        <v>4723</v>
      </c>
      <c r="C377" t="s">
        <v>5823</v>
      </c>
      <c r="D377" t="s">
        <v>5876</v>
      </c>
      <c r="E377" t="s">
        <v>5877</v>
      </c>
      <c r="F377" t="s">
        <v>5216</v>
      </c>
      <c r="I377" s="11">
        <v>39</v>
      </c>
      <c r="J377" t="str">
        <f t="shared" si="32"/>
        <v>CLM</v>
      </c>
      <c r="K377" t="str">
        <f t="shared" si="33"/>
        <v>CLM39</v>
      </c>
      <c r="L377">
        <f t="shared" si="34"/>
        <v>3</v>
      </c>
    </row>
    <row r="378" spans="1:12" x14ac:dyDescent="0.4">
      <c r="A378">
        <v>399</v>
      </c>
      <c r="B378" t="s">
        <v>4723</v>
      </c>
      <c r="C378" t="s">
        <v>5823</v>
      </c>
      <c r="D378" t="s">
        <v>5878</v>
      </c>
      <c r="E378" t="s">
        <v>5879</v>
      </c>
      <c r="F378" t="s">
        <v>5216</v>
      </c>
      <c r="I378" s="11">
        <v>3</v>
      </c>
      <c r="J378" t="str">
        <f t="shared" si="32"/>
        <v>CLM</v>
      </c>
      <c r="K378" t="str">
        <f t="shared" si="33"/>
        <v>CLM3</v>
      </c>
      <c r="L378">
        <f t="shared" si="34"/>
        <v>3</v>
      </c>
    </row>
    <row r="379" spans="1:12" x14ac:dyDescent="0.4">
      <c r="A379">
        <v>400</v>
      </c>
      <c r="B379" t="s">
        <v>4723</v>
      </c>
      <c r="C379" t="s">
        <v>5823</v>
      </c>
      <c r="D379" t="s">
        <v>5880</v>
      </c>
      <c r="E379" t="s">
        <v>5778</v>
      </c>
      <c r="F379" t="s">
        <v>5224</v>
      </c>
      <c r="I379" s="11">
        <v>40</v>
      </c>
      <c r="J379" t="str">
        <f t="shared" si="32"/>
        <v>CLM</v>
      </c>
      <c r="K379" t="str">
        <f t="shared" si="33"/>
        <v>CLM40</v>
      </c>
      <c r="L379">
        <f t="shared" si="34"/>
        <v>3</v>
      </c>
    </row>
    <row r="380" spans="1:12" x14ac:dyDescent="0.4">
      <c r="A380">
        <v>401</v>
      </c>
      <c r="B380" t="s">
        <v>4723</v>
      </c>
      <c r="C380" t="s">
        <v>5823</v>
      </c>
      <c r="D380" t="s">
        <v>5881</v>
      </c>
      <c r="E380" t="s">
        <v>5882</v>
      </c>
      <c r="F380" t="s">
        <v>5216</v>
      </c>
      <c r="I380" s="11">
        <v>41</v>
      </c>
      <c r="J380" t="str">
        <f t="shared" si="32"/>
        <v>CLM</v>
      </c>
      <c r="K380" t="str">
        <f t="shared" si="33"/>
        <v>CLM41</v>
      </c>
      <c r="L380">
        <f t="shared" si="34"/>
        <v>3</v>
      </c>
    </row>
    <row r="381" spans="1:12" x14ac:dyDescent="0.4">
      <c r="A381">
        <v>402</v>
      </c>
      <c r="B381" t="s">
        <v>4723</v>
      </c>
      <c r="C381" t="s">
        <v>5823</v>
      </c>
      <c r="D381" t="s">
        <v>5883</v>
      </c>
      <c r="E381" t="s">
        <v>5447</v>
      </c>
      <c r="F381" t="s">
        <v>5224</v>
      </c>
      <c r="I381" s="11">
        <v>42</v>
      </c>
      <c r="J381" t="str">
        <f t="shared" si="32"/>
        <v>CLM</v>
      </c>
      <c r="K381" t="str">
        <f t="shared" si="33"/>
        <v>CLM42</v>
      </c>
      <c r="L381">
        <f t="shared" si="34"/>
        <v>3</v>
      </c>
    </row>
    <row r="382" spans="1:12" x14ac:dyDescent="0.4">
      <c r="A382">
        <v>403</v>
      </c>
      <c r="B382" t="s">
        <v>4723</v>
      </c>
      <c r="C382" t="s">
        <v>5823</v>
      </c>
      <c r="D382" t="s">
        <v>5884</v>
      </c>
      <c r="E382" t="s">
        <v>5885</v>
      </c>
      <c r="F382" t="s">
        <v>5216</v>
      </c>
      <c r="I382" s="11">
        <v>43</v>
      </c>
      <c r="J382" t="str">
        <f t="shared" si="32"/>
        <v>CLM</v>
      </c>
      <c r="K382" t="str">
        <f t="shared" si="33"/>
        <v>CLM43</v>
      </c>
      <c r="L382">
        <f t="shared" si="34"/>
        <v>3</v>
      </c>
    </row>
    <row r="383" spans="1:12" x14ac:dyDescent="0.4">
      <c r="A383">
        <v>404</v>
      </c>
      <c r="B383" t="s">
        <v>4723</v>
      </c>
      <c r="C383" t="s">
        <v>5823</v>
      </c>
      <c r="D383" t="s">
        <v>5886</v>
      </c>
      <c r="E383" t="s">
        <v>5887</v>
      </c>
      <c r="F383" t="s">
        <v>5216</v>
      </c>
      <c r="I383" s="11">
        <v>44</v>
      </c>
      <c r="J383" t="str">
        <f t="shared" si="32"/>
        <v>CLM</v>
      </c>
      <c r="K383" t="str">
        <f t="shared" si="33"/>
        <v>CLM44</v>
      </c>
      <c r="L383">
        <f t="shared" si="34"/>
        <v>3</v>
      </c>
    </row>
    <row r="384" spans="1:12" x14ac:dyDescent="0.4">
      <c r="A384">
        <v>405</v>
      </c>
      <c r="B384" t="s">
        <v>4723</v>
      </c>
      <c r="C384" t="s">
        <v>5823</v>
      </c>
      <c r="D384" t="s">
        <v>5888</v>
      </c>
      <c r="E384" t="s">
        <v>5889</v>
      </c>
      <c r="F384" t="s">
        <v>5224</v>
      </c>
      <c r="I384" s="11">
        <v>45</v>
      </c>
      <c r="J384" t="str">
        <f t="shared" si="32"/>
        <v>CLM</v>
      </c>
      <c r="K384" t="str">
        <f t="shared" si="33"/>
        <v>CLM45</v>
      </c>
      <c r="L384">
        <f t="shared" si="34"/>
        <v>3</v>
      </c>
    </row>
    <row r="385" spans="1:12" x14ac:dyDescent="0.4">
      <c r="A385">
        <v>406</v>
      </c>
      <c r="B385" t="s">
        <v>4723</v>
      </c>
      <c r="C385" t="s">
        <v>5823</v>
      </c>
      <c r="D385" t="s">
        <v>5890</v>
      </c>
      <c r="E385" t="s">
        <v>5891</v>
      </c>
      <c r="F385" t="s">
        <v>5256</v>
      </c>
      <c r="I385" s="11">
        <v>46</v>
      </c>
      <c r="J385" t="str">
        <f t="shared" si="32"/>
        <v>CLM</v>
      </c>
      <c r="K385" t="str">
        <f t="shared" si="33"/>
        <v>CLM46</v>
      </c>
      <c r="L385">
        <f t="shared" si="34"/>
        <v>3</v>
      </c>
    </row>
    <row r="386" spans="1:12" x14ac:dyDescent="0.4">
      <c r="A386">
        <v>407</v>
      </c>
      <c r="B386" t="s">
        <v>4723</v>
      </c>
      <c r="C386" t="s">
        <v>5823</v>
      </c>
      <c r="D386" t="s">
        <v>5892</v>
      </c>
      <c r="E386" t="s">
        <v>5636</v>
      </c>
      <c r="F386" t="s">
        <v>5224</v>
      </c>
      <c r="I386" s="11">
        <v>47</v>
      </c>
      <c r="J386" t="str">
        <f t="shared" ref="J386:J449" si="35">LEFT(B386,3)</f>
        <v>CLM</v>
      </c>
      <c r="K386" t="str">
        <f t="shared" ref="K386:K449" si="36">CONCATENATE(J386,I386)</f>
        <v>CLM47</v>
      </c>
      <c r="L386">
        <f t="shared" ref="L386:L449" si="37">COUNTIF($K$2:$K$1123, "gpn" &amp; I386&amp;""  )</f>
        <v>3</v>
      </c>
    </row>
    <row r="387" spans="1:12" x14ac:dyDescent="0.4">
      <c r="A387">
        <v>408</v>
      </c>
      <c r="B387" t="s">
        <v>4723</v>
      </c>
      <c r="C387" t="s">
        <v>5823</v>
      </c>
      <c r="D387" t="s">
        <v>5893</v>
      </c>
      <c r="E387" t="s">
        <v>5894</v>
      </c>
      <c r="F387" t="s">
        <v>5216</v>
      </c>
      <c r="I387" s="11">
        <v>48</v>
      </c>
      <c r="J387" t="str">
        <f t="shared" si="35"/>
        <v>CLM</v>
      </c>
      <c r="K387" t="str">
        <f t="shared" si="36"/>
        <v>CLM48</v>
      </c>
      <c r="L387">
        <f t="shared" si="37"/>
        <v>3</v>
      </c>
    </row>
    <row r="388" spans="1:12" x14ac:dyDescent="0.4">
      <c r="A388">
        <v>409</v>
      </c>
      <c r="B388" t="s">
        <v>4723</v>
      </c>
      <c r="C388" t="s">
        <v>5823</v>
      </c>
      <c r="D388" t="s">
        <v>5638</v>
      </c>
      <c r="E388" t="s">
        <v>5639</v>
      </c>
      <c r="F388" t="s">
        <v>5216</v>
      </c>
      <c r="I388" s="11">
        <v>49</v>
      </c>
      <c r="J388" t="str">
        <f t="shared" si="35"/>
        <v>CLM</v>
      </c>
      <c r="K388" t="str">
        <f t="shared" si="36"/>
        <v>CLM49</v>
      </c>
      <c r="L388">
        <f t="shared" si="37"/>
        <v>3</v>
      </c>
    </row>
    <row r="389" spans="1:12" x14ac:dyDescent="0.4">
      <c r="A389">
        <v>410</v>
      </c>
      <c r="B389" t="s">
        <v>4723</v>
      </c>
      <c r="C389" t="s">
        <v>5823</v>
      </c>
      <c r="D389" t="s">
        <v>5895</v>
      </c>
      <c r="E389" t="s">
        <v>5541</v>
      </c>
      <c r="F389" t="s">
        <v>5256</v>
      </c>
      <c r="I389" s="11">
        <v>4</v>
      </c>
      <c r="J389" t="str">
        <f t="shared" si="35"/>
        <v>CLM</v>
      </c>
      <c r="K389" t="str">
        <f t="shared" si="36"/>
        <v>CLM4</v>
      </c>
      <c r="L389">
        <f t="shared" si="37"/>
        <v>3</v>
      </c>
    </row>
    <row r="390" spans="1:12" x14ac:dyDescent="0.4">
      <c r="A390">
        <v>411</v>
      </c>
      <c r="B390" t="s">
        <v>4723</v>
      </c>
      <c r="C390" t="s">
        <v>5823</v>
      </c>
      <c r="D390" t="s">
        <v>5896</v>
      </c>
      <c r="E390" t="s">
        <v>5897</v>
      </c>
      <c r="F390" t="s">
        <v>5256</v>
      </c>
      <c r="I390" s="11">
        <v>50</v>
      </c>
      <c r="J390" t="str">
        <f t="shared" si="35"/>
        <v>CLM</v>
      </c>
      <c r="K390" t="str">
        <f t="shared" si="36"/>
        <v>CLM50</v>
      </c>
      <c r="L390">
        <f t="shared" si="37"/>
        <v>2</v>
      </c>
    </row>
    <row r="391" spans="1:12" x14ac:dyDescent="0.4">
      <c r="A391">
        <v>412</v>
      </c>
      <c r="B391" t="s">
        <v>4723</v>
      </c>
      <c r="C391" t="s">
        <v>5823</v>
      </c>
      <c r="D391" t="s">
        <v>5898</v>
      </c>
      <c r="E391" t="s">
        <v>5899</v>
      </c>
      <c r="F391" t="s">
        <v>5256</v>
      </c>
      <c r="I391" s="11">
        <v>5</v>
      </c>
      <c r="J391" t="str">
        <f t="shared" si="35"/>
        <v>CLM</v>
      </c>
      <c r="K391" t="str">
        <f t="shared" si="36"/>
        <v>CLM5</v>
      </c>
      <c r="L391">
        <f t="shared" si="37"/>
        <v>2</v>
      </c>
    </row>
    <row r="392" spans="1:12" x14ac:dyDescent="0.4">
      <c r="A392">
        <v>413</v>
      </c>
      <c r="B392" t="s">
        <v>4723</v>
      </c>
      <c r="C392" t="s">
        <v>5823</v>
      </c>
      <c r="D392" t="s">
        <v>5900</v>
      </c>
      <c r="E392" t="s">
        <v>5901</v>
      </c>
      <c r="F392" t="s">
        <v>5216</v>
      </c>
      <c r="I392" s="11">
        <v>6</v>
      </c>
      <c r="J392" t="str">
        <f t="shared" si="35"/>
        <v>CLM</v>
      </c>
      <c r="K392" t="str">
        <f t="shared" si="36"/>
        <v>CLM6</v>
      </c>
      <c r="L392">
        <f t="shared" si="37"/>
        <v>3</v>
      </c>
    </row>
    <row r="393" spans="1:12" x14ac:dyDescent="0.4">
      <c r="A393">
        <v>414</v>
      </c>
      <c r="B393" t="s">
        <v>4723</v>
      </c>
      <c r="C393" t="s">
        <v>5823</v>
      </c>
      <c r="D393" t="s">
        <v>5902</v>
      </c>
      <c r="E393" t="s">
        <v>5903</v>
      </c>
      <c r="F393" t="s">
        <v>5256</v>
      </c>
      <c r="I393" s="11">
        <v>7</v>
      </c>
      <c r="J393" t="str">
        <f t="shared" si="35"/>
        <v>CLM</v>
      </c>
      <c r="K393" t="str">
        <f t="shared" si="36"/>
        <v>CLM7</v>
      </c>
      <c r="L393">
        <f t="shared" si="37"/>
        <v>3</v>
      </c>
    </row>
    <row r="394" spans="1:12" x14ac:dyDescent="0.4">
      <c r="A394">
        <v>415</v>
      </c>
      <c r="B394" t="s">
        <v>4723</v>
      </c>
      <c r="C394" t="s">
        <v>5823</v>
      </c>
      <c r="D394" t="s">
        <v>5904</v>
      </c>
      <c r="E394" t="s">
        <v>5905</v>
      </c>
      <c r="F394" t="s">
        <v>5216</v>
      </c>
      <c r="I394" s="11">
        <v>8</v>
      </c>
      <c r="J394" t="str">
        <f t="shared" si="35"/>
        <v>CLM</v>
      </c>
      <c r="K394" t="str">
        <f t="shared" si="36"/>
        <v>CLM8</v>
      </c>
      <c r="L394">
        <f t="shared" si="37"/>
        <v>3</v>
      </c>
    </row>
    <row r="395" spans="1:12" x14ac:dyDescent="0.4">
      <c r="A395">
        <v>416</v>
      </c>
      <c r="B395" t="s">
        <v>4723</v>
      </c>
      <c r="C395" t="s">
        <v>5823</v>
      </c>
      <c r="D395" t="s">
        <v>5906</v>
      </c>
      <c r="E395" t="s">
        <v>5907</v>
      </c>
      <c r="F395" t="s">
        <v>5224</v>
      </c>
      <c r="I395" s="11">
        <v>9</v>
      </c>
      <c r="J395" t="str">
        <f t="shared" si="35"/>
        <v>CLM</v>
      </c>
      <c r="K395" t="str">
        <f t="shared" si="36"/>
        <v>CLM9</v>
      </c>
      <c r="L395">
        <f t="shared" si="37"/>
        <v>2</v>
      </c>
    </row>
    <row r="396" spans="1:12" x14ac:dyDescent="0.4">
      <c r="A396">
        <v>417</v>
      </c>
      <c r="B396" t="s">
        <v>4724</v>
      </c>
      <c r="C396" t="s">
        <v>5908</v>
      </c>
      <c r="D396" t="s">
        <v>5909</v>
      </c>
      <c r="E396" t="s">
        <v>5910</v>
      </c>
      <c r="F396" t="s">
        <v>5256</v>
      </c>
      <c r="I396" s="11">
        <v>10</v>
      </c>
      <c r="J396" t="str">
        <f t="shared" si="35"/>
        <v>CLM</v>
      </c>
      <c r="K396" t="str">
        <f t="shared" si="36"/>
        <v>CLM10</v>
      </c>
      <c r="L396">
        <f t="shared" si="37"/>
        <v>3</v>
      </c>
    </row>
    <row r="397" spans="1:12" x14ac:dyDescent="0.4">
      <c r="A397">
        <v>418</v>
      </c>
      <c r="B397" t="s">
        <v>4724</v>
      </c>
      <c r="C397" t="s">
        <v>5908</v>
      </c>
      <c r="D397" t="s">
        <v>5911</v>
      </c>
      <c r="E397" t="s">
        <v>5912</v>
      </c>
      <c r="F397" t="s">
        <v>5224</v>
      </c>
      <c r="I397" s="11">
        <v>11</v>
      </c>
      <c r="J397" t="str">
        <f t="shared" si="35"/>
        <v>CLM</v>
      </c>
      <c r="K397" t="str">
        <f t="shared" si="36"/>
        <v>CLM11</v>
      </c>
      <c r="L397">
        <f t="shared" si="37"/>
        <v>3</v>
      </c>
    </row>
    <row r="398" spans="1:12" x14ac:dyDescent="0.4">
      <c r="A398">
        <v>419</v>
      </c>
      <c r="B398" t="s">
        <v>4724</v>
      </c>
      <c r="C398" t="s">
        <v>5908</v>
      </c>
      <c r="D398" t="s">
        <v>5913</v>
      </c>
      <c r="E398" t="s">
        <v>5914</v>
      </c>
      <c r="F398" t="s">
        <v>5224</v>
      </c>
      <c r="I398" s="11">
        <v>12</v>
      </c>
      <c r="J398" t="str">
        <f t="shared" si="35"/>
        <v>CLM</v>
      </c>
      <c r="K398" t="str">
        <f t="shared" si="36"/>
        <v>CLM12</v>
      </c>
      <c r="L398">
        <f t="shared" si="37"/>
        <v>3</v>
      </c>
    </row>
    <row r="399" spans="1:12" x14ac:dyDescent="0.4">
      <c r="A399">
        <v>420</v>
      </c>
      <c r="B399" t="s">
        <v>4724</v>
      </c>
      <c r="C399" t="s">
        <v>5908</v>
      </c>
      <c r="D399" t="s">
        <v>5915</v>
      </c>
      <c r="E399" t="s">
        <v>5916</v>
      </c>
      <c r="F399" t="s">
        <v>5216</v>
      </c>
      <c r="I399" s="11">
        <v>13</v>
      </c>
      <c r="J399" t="str">
        <f t="shared" si="35"/>
        <v>CLM</v>
      </c>
      <c r="K399" t="str">
        <f t="shared" si="36"/>
        <v>CLM13</v>
      </c>
      <c r="L399">
        <f t="shared" si="37"/>
        <v>3</v>
      </c>
    </row>
    <row r="400" spans="1:12" x14ac:dyDescent="0.4">
      <c r="A400">
        <v>421</v>
      </c>
      <c r="B400" t="s">
        <v>4724</v>
      </c>
      <c r="C400" t="s">
        <v>5908</v>
      </c>
      <c r="D400" t="s">
        <v>5917</v>
      </c>
      <c r="E400" t="s">
        <v>5918</v>
      </c>
      <c r="F400" t="s">
        <v>5216</v>
      </c>
      <c r="I400" s="11">
        <v>14</v>
      </c>
      <c r="J400" t="str">
        <f t="shared" si="35"/>
        <v>CLM</v>
      </c>
      <c r="K400" t="str">
        <f t="shared" si="36"/>
        <v>CLM14</v>
      </c>
      <c r="L400">
        <f t="shared" si="37"/>
        <v>3</v>
      </c>
    </row>
    <row r="401" spans="1:12" x14ac:dyDescent="0.4">
      <c r="A401">
        <v>422</v>
      </c>
      <c r="B401" t="s">
        <v>4724</v>
      </c>
      <c r="C401" t="s">
        <v>5908</v>
      </c>
      <c r="D401" t="s">
        <v>5919</v>
      </c>
      <c r="E401" t="s">
        <v>5920</v>
      </c>
      <c r="F401" t="s">
        <v>5224</v>
      </c>
      <c r="I401" s="11">
        <v>15</v>
      </c>
      <c r="J401" t="str">
        <f t="shared" si="35"/>
        <v>CLM</v>
      </c>
      <c r="K401" t="str">
        <f t="shared" si="36"/>
        <v>CLM15</v>
      </c>
      <c r="L401">
        <f t="shared" si="37"/>
        <v>3</v>
      </c>
    </row>
    <row r="402" spans="1:12" x14ac:dyDescent="0.4">
      <c r="A402">
        <v>423</v>
      </c>
      <c r="B402" t="s">
        <v>4724</v>
      </c>
      <c r="C402" t="s">
        <v>5908</v>
      </c>
      <c r="D402" t="s">
        <v>5921</v>
      </c>
      <c r="E402" t="s">
        <v>5922</v>
      </c>
      <c r="F402" t="s">
        <v>5216</v>
      </c>
      <c r="I402" s="11">
        <v>16</v>
      </c>
      <c r="J402" t="str">
        <f t="shared" si="35"/>
        <v>CLM</v>
      </c>
      <c r="K402" t="str">
        <f t="shared" si="36"/>
        <v>CLM16</v>
      </c>
      <c r="L402">
        <f t="shared" si="37"/>
        <v>3</v>
      </c>
    </row>
    <row r="403" spans="1:12" x14ac:dyDescent="0.4">
      <c r="A403">
        <v>424</v>
      </c>
      <c r="B403" t="s">
        <v>4724</v>
      </c>
      <c r="C403" t="s">
        <v>5908</v>
      </c>
      <c r="D403" t="s">
        <v>5923</v>
      </c>
      <c r="E403" t="s">
        <v>5924</v>
      </c>
      <c r="F403" t="s">
        <v>5216</v>
      </c>
      <c r="I403" s="11">
        <v>17</v>
      </c>
      <c r="J403" t="str">
        <f t="shared" si="35"/>
        <v>CLM</v>
      </c>
      <c r="K403" t="str">
        <f t="shared" si="36"/>
        <v>CLM17</v>
      </c>
      <c r="L403">
        <f t="shared" si="37"/>
        <v>3</v>
      </c>
    </row>
    <row r="404" spans="1:12" x14ac:dyDescent="0.4">
      <c r="A404">
        <v>425</v>
      </c>
      <c r="B404" t="s">
        <v>4724</v>
      </c>
      <c r="C404" t="s">
        <v>5908</v>
      </c>
      <c r="D404" t="s">
        <v>5925</v>
      </c>
      <c r="E404" t="s">
        <v>5447</v>
      </c>
      <c r="F404" t="s">
        <v>5224</v>
      </c>
      <c r="I404" s="11">
        <v>18</v>
      </c>
      <c r="J404" t="str">
        <f t="shared" si="35"/>
        <v>CLM</v>
      </c>
      <c r="K404" t="str">
        <f t="shared" si="36"/>
        <v>CLM18</v>
      </c>
      <c r="L404">
        <f t="shared" si="37"/>
        <v>3</v>
      </c>
    </row>
    <row r="405" spans="1:12" x14ac:dyDescent="0.4">
      <c r="A405">
        <v>426</v>
      </c>
      <c r="B405" t="s">
        <v>4724</v>
      </c>
      <c r="C405" t="s">
        <v>5908</v>
      </c>
      <c r="D405" t="s">
        <v>5926</v>
      </c>
      <c r="E405" t="s">
        <v>5927</v>
      </c>
      <c r="F405" t="s">
        <v>5216</v>
      </c>
      <c r="I405" s="11">
        <v>19</v>
      </c>
      <c r="J405" t="str">
        <f t="shared" si="35"/>
        <v>CLM</v>
      </c>
      <c r="K405" t="str">
        <f t="shared" si="36"/>
        <v>CLM19</v>
      </c>
      <c r="L405">
        <f t="shared" si="37"/>
        <v>3</v>
      </c>
    </row>
    <row r="406" spans="1:12" x14ac:dyDescent="0.4">
      <c r="A406">
        <v>427</v>
      </c>
      <c r="B406" t="s">
        <v>4724</v>
      </c>
      <c r="C406" t="s">
        <v>5908</v>
      </c>
      <c r="D406" t="s">
        <v>5928</v>
      </c>
      <c r="E406" t="s">
        <v>5929</v>
      </c>
      <c r="F406" t="s">
        <v>5216</v>
      </c>
      <c r="I406" s="11">
        <v>1</v>
      </c>
      <c r="J406" t="str">
        <f t="shared" si="35"/>
        <v>CLM</v>
      </c>
      <c r="K406" t="str">
        <f t="shared" si="36"/>
        <v>CLM1</v>
      </c>
      <c r="L406">
        <f t="shared" si="37"/>
        <v>3</v>
      </c>
    </row>
    <row r="407" spans="1:12" x14ac:dyDescent="0.4">
      <c r="A407">
        <v>428</v>
      </c>
      <c r="B407" t="s">
        <v>4724</v>
      </c>
      <c r="C407" t="s">
        <v>5908</v>
      </c>
      <c r="D407" t="s">
        <v>5930</v>
      </c>
      <c r="E407" t="s">
        <v>5931</v>
      </c>
      <c r="F407" t="s">
        <v>5216</v>
      </c>
      <c r="I407" s="11">
        <v>20</v>
      </c>
      <c r="J407" t="str">
        <f t="shared" si="35"/>
        <v>CLM</v>
      </c>
      <c r="K407" t="str">
        <f t="shared" si="36"/>
        <v>CLM20</v>
      </c>
      <c r="L407">
        <f t="shared" si="37"/>
        <v>3</v>
      </c>
    </row>
    <row r="408" spans="1:12" x14ac:dyDescent="0.4">
      <c r="A408">
        <v>429</v>
      </c>
      <c r="B408" t="s">
        <v>4724</v>
      </c>
      <c r="C408" t="s">
        <v>5908</v>
      </c>
      <c r="D408" t="s">
        <v>5932</v>
      </c>
      <c r="E408" t="s">
        <v>5933</v>
      </c>
      <c r="F408" t="s">
        <v>5216</v>
      </c>
      <c r="I408" s="11">
        <v>21</v>
      </c>
      <c r="J408" t="str">
        <f t="shared" si="35"/>
        <v>CLM</v>
      </c>
      <c r="K408" t="str">
        <f t="shared" si="36"/>
        <v>CLM21</v>
      </c>
      <c r="L408">
        <f t="shared" si="37"/>
        <v>3</v>
      </c>
    </row>
    <row r="409" spans="1:12" x14ac:dyDescent="0.4">
      <c r="A409">
        <v>430</v>
      </c>
      <c r="B409" t="s">
        <v>4724</v>
      </c>
      <c r="C409" t="s">
        <v>5908</v>
      </c>
      <c r="D409" t="s">
        <v>5934</v>
      </c>
      <c r="E409" t="s">
        <v>5935</v>
      </c>
      <c r="F409" t="s">
        <v>5216</v>
      </c>
      <c r="I409" s="11">
        <v>22</v>
      </c>
      <c r="J409" t="str">
        <f t="shared" si="35"/>
        <v>CLM</v>
      </c>
      <c r="K409" t="str">
        <f t="shared" si="36"/>
        <v>CLM22</v>
      </c>
      <c r="L409">
        <f t="shared" si="37"/>
        <v>3</v>
      </c>
    </row>
    <row r="410" spans="1:12" x14ac:dyDescent="0.4">
      <c r="A410">
        <v>431</v>
      </c>
      <c r="B410" t="s">
        <v>4724</v>
      </c>
      <c r="C410" t="s">
        <v>5908</v>
      </c>
      <c r="D410" t="s">
        <v>5936</v>
      </c>
      <c r="E410" t="s">
        <v>5937</v>
      </c>
      <c r="F410" t="s">
        <v>5216</v>
      </c>
      <c r="I410" s="11">
        <v>23</v>
      </c>
      <c r="J410" t="str">
        <f t="shared" si="35"/>
        <v>CLM</v>
      </c>
      <c r="K410" t="str">
        <f t="shared" si="36"/>
        <v>CLM23</v>
      </c>
      <c r="L410">
        <f t="shared" si="37"/>
        <v>3</v>
      </c>
    </row>
    <row r="411" spans="1:12" x14ac:dyDescent="0.4">
      <c r="A411">
        <v>432</v>
      </c>
      <c r="B411" t="s">
        <v>4724</v>
      </c>
      <c r="C411" t="s">
        <v>5908</v>
      </c>
      <c r="D411" t="s">
        <v>5938</v>
      </c>
      <c r="E411" t="s">
        <v>5588</v>
      </c>
      <c r="F411" t="s">
        <v>5216</v>
      </c>
      <c r="I411" s="11">
        <v>24</v>
      </c>
      <c r="J411" t="str">
        <f t="shared" si="35"/>
        <v>CLM</v>
      </c>
      <c r="K411" t="str">
        <f t="shared" si="36"/>
        <v>CLM24</v>
      </c>
      <c r="L411">
        <f t="shared" si="37"/>
        <v>3</v>
      </c>
    </row>
    <row r="412" spans="1:12" x14ac:dyDescent="0.4">
      <c r="A412">
        <v>433</v>
      </c>
      <c r="B412" t="s">
        <v>4724</v>
      </c>
      <c r="C412" t="s">
        <v>5908</v>
      </c>
      <c r="D412" t="s">
        <v>5939</v>
      </c>
      <c r="E412" t="s">
        <v>5940</v>
      </c>
      <c r="F412" t="s">
        <v>5256</v>
      </c>
      <c r="I412" s="11">
        <v>25</v>
      </c>
      <c r="J412" t="str">
        <f t="shared" si="35"/>
        <v>CLM</v>
      </c>
      <c r="K412" t="str">
        <f t="shared" si="36"/>
        <v>CLM25</v>
      </c>
      <c r="L412">
        <f t="shared" si="37"/>
        <v>3</v>
      </c>
    </row>
    <row r="413" spans="1:12" x14ac:dyDescent="0.4">
      <c r="A413">
        <v>434</v>
      </c>
      <c r="B413" t="s">
        <v>4724</v>
      </c>
      <c r="C413" t="s">
        <v>5908</v>
      </c>
      <c r="D413" t="s">
        <v>5941</v>
      </c>
      <c r="E413" t="s">
        <v>5942</v>
      </c>
      <c r="F413" t="s">
        <v>5216</v>
      </c>
      <c r="I413" s="11">
        <v>26</v>
      </c>
      <c r="J413" t="str">
        <f t="shared" si="35"/>
        <v>CLM</v>
      </c>
      <c r="K413" t="str">
        <f t="shared" si="36"/>
        <v>CLM26</v>
      </c>
      <c r="L413">
        <f t="shared" si="37"/>
        <v>3</v>
      </c>
    </row>
    <row r="414" spans="1:12" x14ac:dyDescent="0.4">
      <c r="A414">
        <v>435</v>
      </c>
      <c r="B414" t="s">
        <v>4724</v>
      </c>
      <c r="C414" t="s">
        <v>5908</v>
      </c>
      <c r="D414" t="s">
        <v>5943</v>
      </c>
      <c r="E414" t="s">
        <v>5944</v>
      </c>
      <c r="F414" t="s">
        <v>5256</v>
      </c>
      <c r="I414" s="11">
        <v>27</v>
      </c>
      <c r="J414" t="str">
        <f t="shared" si="35"/>
        <v>CLM</v>
      </c>
      <c r="K414" t="str">
        <f t="shared" si="36"/>
        <v>CLM27</v>
      </c>
      <c r="L414">
        <f t="shared" si="37"/>
        <v>3</v>
      </c>
    </row>
    <row r="415" spans="1:12" x14ac:dyDescent="0.4">
      <c r="A415">
        <v>436</v>
      </c>
      <c r="B415" t="s">
        <v>4724</v>
      </c>
      <c r="C415" t="s">
        <v>5908</v>
      </c>
      <c r="D415" t="s">
        <v>5945</v>
      </c>
      <c r="E415" t="s">
        <v>5946</v>
      </c>
      <c r="F415" t="s">
        <v>5256</v>
      </c>
      <c r="I415" s="11">
        <v>28</v>
      </c>
      <c r="J415" t="str">
        <f t="shared" si="35"/>
        <v>CLM</v>
      </c>
      <c r="K415" t="str">
        <f t="shared" si="36"/>
        <v>CLM28</v>
      </c>
      <c r="L415">
        <f t="shared" si="37"/>
        <v>3</v>
      </c>
    </row>
    <row r="416" spans="1:12" x14ac:dyDescent="0.4">
      <c r="A416">
        <v>437</v>
      </c>
      <c r="B416" t="s">
        <v>4724</v>
      </c>
      <c r="C416" t="s">
        <v>5908</v>
      </c>
      <c r="D416" t="s">
        <v>5947</v>
      </c>
      <c r="E416" t="s">
        <v>5552</v>
      </c>
      <c r="F416" t="s">
        <v>5256</v>
      </c>
      <c r="I416" s="11">
        <v>29</v>
      </c>
      <c r="J416" t="str">
        <f t="shared" si="35"/>
        <v>CLM</v>
      </c>
      <c r="K416" t="str">
        <f t="shared" si="36"/>
        <v>CLM29</v>
      </c>
      <c r="L416">
        <f t="shared" si="37"/>
        <v>3</v>
      </c>
    </row>
    <row r="417" spans="1:12" x14ac:dyDescent="0.4">
      <c r="A417">
        <v>438</v>
      </c>
      <c r="B417" t="s">
        <v>4724</v>
      </c>
      <c r="C417" t="s">
        <v>5908</v>
      </c>
      <c r="D417" t="s">
        <v>5948</v>
      </c>
      <c r="E417" t="s">
        <v>5949</v>
      </c>
      <c r="F417" t="s">
        <v>5216</v>
      </c>
      <c r="I417" s="11">
        <v>2</v>
      </c>
      <c r="J417" t="str">
        <f t="shared" si="35"/>
        <v>CLM</v>
      </c>
      <c r="K417" t="str">
        <f t="shared" si="36"/>
        <v>CLM2</v>
      </c>
      <c r="L417">
        <f t="shared" si="37"/>
        <v>3</v>
      </c>
    </row>
    <row r="418" spans="1:12" x14ac:dyDescent="0.4">
      <c r="A418">
        <v>439</v>
      </c>
      <c r="B418" t="s">
        <v>4724</v>
      </c>
      <c r="C418" t="s">
        <v>5908</v>
      </c>
      <c r="D418" t="s">
        <v>5950</v>
      </c>
      <c r="E418" t="s">
        <v>5408</v>
      </c>
      <c r="F418" t="s">
        <v>5224</v>
      </c>
      <c r="I418" s="11">
        <v>30</v>
      </c>
      <c r="J418" t="str">
        <f t="shared" si="35"/>
        <v>CLM</v>
      </c>
      <c r="K418" t="str">
        <f t="shared" si="36"/>
        <v>CLM30</v>
      </c>
      <c r="L418">
        <f t="shared" si="37"/>
        <v>3</v>
      </c>
    </row>
    <row r="419" spans="1:12" x14ac:dyDescent="0.4">
      <c r="A419">
        <v>440</v>
      </c>
      <c r="B419" t="s">
        <v>4724</v>
      </c>
      <c r="C419" t="s">
        <v>5908</v>
      </c>
      <c r="D419" t="s">
        <v>5951</v>
      </c>
      <c r="E419" t="s">
        <v>5671</v>
      </c>
      <c r="F419" t="s">
        <v>5256</v>
      </c>
      <c r="I419" s="11">
        <v>31</v>
      </c>
      <c r="J419" t="str">
        <f t="shared" si="35"/>
        <v>CLM</v>
      </c>
      <c r="K419" t="str">
        <f t="shared" si="36"/>
        <v>CLM31</v>
      </c>
      <c r="L419">
        <f t="shared" si="37"/>
        <v>3</v>
      </c>
    </row>
    <row r="420" spans="1:12" x14ac:dyDescent="0.4">
      <c r="A420">
        <v>441</v>
      </c>
      <c r="B420" t="s">
        <v>4724</v>
      </c>
      <c r="C420" t="s">
        <v>5908</v>
      </c>
      <c r="D420" t="s">
        <v>5952</v>
      </c>
      <c r="E420" t="s">
        <v>5953</v>
      </c>
      <c r="F420" t="s">
        <v>5256</v>
      </c>
      <c r="I420" s="11">
        <v>32</v>
      </c>
      <c r="J420" t="str">
        <f t="shared" si="35"/>
        <v>CLM</v>
      </c>
      <c r="K420" t="str">
        <f t="shared" si="36"/>
        <v>CLM32</v>
      </c>
      <c r="L420">
        <f t="shared" si="37"/>
        <v>3</v>
      </c>
    </row>
    <row r="421" spans="1:12" x14ac:dyDescent="0.4">
      <c r="A421">
        <v>442</v>
      </c>
      <c r="B421" t="s">
        <v>4724</v>
      </c>
      <c r="C421" t="s">
        <v>5908</v>
      </c>
      <c r="D421" t="s">
        <v>5954</v>
      </c>
      <c r="E421" t="s">
        <v>5765</v>
      </c>
      <c r="F421" t="s">
        <v>5256</v>
      </c>
      <c r="I421" s="11">
        <v>33</v>
      </c>
      <c r="J421" t="str">
        <f t="shared" si="35"/>
        <v>CLM</v>
      </c>
      <c r="K421" t="str">
        <f t="shared" si="36"/>
        <v>CLM33</v>
      </c>
      <c r="L421">
        <f t="shared" si="37"/>
        <v>3</v>
      </c>
    </row>
    <row r="422" spans="1:12" x14ac:dyDescent="0.4">
      <c r="A422">
        <v>443</v>
      </c>
      <c r="B422" t="s">
        <v>4724</v>
      </c>
      <c r="C422" t="s">
        <v>5908</v>
      </c>
      <c r="D422" t="s">
        <v>5955</v>
      </c>
      <c r="E422" t="s">
        <v>5441</v>
      </c>
      <c r="F422" t="s">
        <v>5224</v>
      </c>
      <c r="I422" s="11">
        <v>34</v>
      </c>
      <c r="J422" t="str">
        <f t="shared" si="35"/>
        <v>CLM</v>
      </c>
      <c r="K422" t="str">
        <f t="shared" si="36"/>
        <v>CLM34</v>
      </c>
      <c r="L422">
        <f t="shared" si="37"/>
        <v>3</v>
      </c>
    </row>
    <row r="423" spans="1:12" x14ac:dyDescent="0.4">
      <c r="A423">
        <v>444</v>
      </c>
      <c r="B423" t="s">
        <v>4724</v>
      </c>
      <c r="C423" t="s">
        <v>5908</v>
      </c>
      <c r="D423" t="s">
        <v>5956</v>
      </c>
      <c r="E423" t="s">
        <v>5957</v>
      </c>
      <c r="F423" t="s">
        <v>5224</v>
      </c>
      <c r="I423" s="11">
        <v>35</v>
      </c>
      <c r="J423" t="str">
        <f t="shared" si="35"/>
        <v>CLM</v>
      </c>
      <c r="K423" t="str">
        <f t="shared" si="36"/>
        <v>CLM35</v>
      </c>
      <c r="L423">
        <f t="shared" si="37"/>
        <v>3</v>
      </c>
    </row>
    <row r="424" spans="1:12" x14ac:dyDescent="0.4">
      <c r="A424">
        <v>445</v>
      </c>
      <c r="B424" t="s">
        <v>4724</v>
      </c>
      <c r="C424" t="s">
        <v>5908</v>
      </c>
      <c r="D424" t="s">
        <v>5958</v>
      </c>
      <c r="E424" t="s">
        <v>5959</v>
      </c>
      <c r="F424" t="s">
        <v>5216</v>
      </c>
      <c r="I424" s="11">
        <v>36</v>
      </c>
      <c r="J424" t="str">
        <f t="shared" si="35"/>
        <v>CLM</v>
      </c>
      <c r="K424" t="str">
        <f t="shared" si="36"/>
        <v>CLM36</v>
      </c>
      <c r="L424">
        <f t="shared" si="37"/>
        <v>3</v>
      </c>
    </row>
    <row r="425" spans="1:12" x14ac:dyDescent="0.4">
      <c r="A425">
        <v>446</v>
      </c>
      <c r="B425" t="s">
        <v>4724</v>
      </c>
      <c r="C425" t="s">
        <v>5908</v>
      </c>
      <c r="D425" t="s">
        <v>5960</v>
      </c>
      <c r="E425" t="s">
        <v>5408</v>
      </c>
      <c r="F425" t="s">
        <v>5224</v>
      </c>
      <c r="I425" s="11">
        <v>37</v>
      </c>
      <c r="J425" t="str">
        <f t="shared" si="35"/>
        <v>CLM</v>
      </c>
      <c r="K425" t="str">
        <f t="shared" si="36"/>
        <v>CLM37</v>
      </c>
      <c r="L425">
        <f t="shared" si="37"/>
        <v>3</v>
      </c>
    </row>
    <row r="426" spans="1:12" x14ac:dyDescent="0.4">
      <c r="A426">
        <v>447</v>
      </c>
      <c r="B426" t="s">
        <v>4724</v>
      </c>
      <c r="C426" t="s">
        <v>5908</v>
      </c>
      <c r="D426" t="s">
        <v>5961</v>
      </c>
      <c r="E426" t="s">
        <v>5962</v>
      </c>
      <c r="F426" t="s">
        <v>5224</v>
      </c>
      <c r="I426" s="11">
        <v>38</v>
      </c>
      <c r="J426" t="str">
        <f t="shared" si="35"/>
        <v>CLM</v>
      </c>
      <c r="K426" t="str">
        <f t="shared" si="36"/>
        <v>CLM38</v>
      </c>
      <c r="L426">
        <f t="shared" si="37"/>
        <v>3</v>
      </c>
    </row>
    <row r="427" spans="1:12" x14ac:dyDescent="0.4">
      <c r="A427">
        <v>448</v>
      </c>
      <c r="B427" t="s">
        <v>4724</v>
      </c>
      <c r="C427" t="s">
        <v>5908</v>
      </c>
      <c r="D427" t="s">
        <v>5963</v>
      </c>
      <c r="E427" t="s">
        <v>5964</v>
      </c>
      <c r="F427" t="s">
        <v>5216</v>
      </c>
      <c r="I427" s="11">
        <v>39</v>
      </c>
      <c r="J427" t="str">
        <f t="shared" si="35"/>
        <v>CLM</v>
      </c>
      <c r="K427" t="str">
        <f t="shared" si="36"/>
        <v>CLM39</v>
      </c>
      <c r="L427">
        <f t="shared" si="37"/>
        <v>3</v>
      </c>
    </row>
    <row r="428" spans="1:12" x14ac:dyDescent="0.4">
      <c r="A428">
        <v>449</v>
      </c>
      <c r="B428" t="s">
        <v>4724</v>
      </c>
      <c r="C428" t="s">
        <v>5908</v>
      </c>
      <c r="D428" t="s">
        <v>5965</v>
      </c>
      <c r="E428" t="s">
        <v>5966</v>
      </c>
      <c r="F428" t="s">
        <v>5216</v>
      </c>
      <c r="I428" s="11">
        <v>3</v>
      </c>
      <c r="J428" t="str">
        <f t="shared" si="35"/>
        <v>CLM</v>
      </c>
      <c r="K428" t="str">
        <f t="shared" si="36"/>
        <v>CLM3</v>
      </c>
      <c r="L428">
        <f t="shared" si="37"/>
        <v>3</v>
      </c>
    </row>
    <row r="429" spans="1:12" x14ac:dyDescent="0.4">
      <c r="A429">
        <v>450</v>
      </c>
      <c r="B429" t="s">
        <v>4724</v>
      </c>
      <c r="C429" t="s">
        <v>5908</v>
      </c>
      <c r="D429" t="s">
        <v>5967</v>
      </c>
      <c r="E429" t="s">
        <v>5968</v>
      </c>
      <c r="F429" t="s">
        <v>5224</v>
      </c>
      <c r="I429" s="11">
        <v>40</v>
      </c>
      <c r="J429" t="str">
        <f t="shared" si="35"/>
        <v>CLM</v>
      </c>
      <c r="K429" t="str">
        <f t="shared" si="36"/>
        <v>CLM40</v>
      </c>
      <c r="L429">
        <f t="shared" si="37"/>
        <v>3</v>
      </c>
    </row>
    <row r="430" spans="1:12" x14ac:dyDescent="0.4">
      <c r="A430">
        <v>451</v>
      </c>
      <c r="B430" t="s">
        <v>4724</v>
      </c>
      <c r="C430" t="s">
        <v>5908</v>
      </c>
      <c r="D430" t="s">
        <v>5969</v>
      </c>
      <c r="E430" t="s">
        <v>5970</v>
      </c>
      <c r="F430" t="s">
        <v>5224</v>
      </c>
      <c r="I430" s="11">
        <v>41</v>
      </c>
      <c r="J430" t="str">
        <f t="shared" si="35"/>
        <v>CLM</v>
      </c>
      <c r="K430" t="str">
        <f t="shared" si="36"/>
        <v>CLM41</v>
      </c>
      <c r="L430">
        <f t="shared" si="37"/>
        <v>3</v>
      </c>
    </row>
    <row r="431" spans="1:12" x14ac:dyDescent="0.4">
      <c r="A431">
        <v>452</v>
      </c>
      <c r="B431" t="s">
        <v>4724</v>
      </c>
      <c r="C431" t="s">
        <v>5908</v>
      </c>
      <c r="D431" t="s">
        <v>5971</v>
      </c>
      <c r="E431" t="s">
        <v>5447</v>
      </c>
      <c r="F431" t="s">
        <v>5224</v>
      </c>
      <c r="I431" s="11">
        <v>42</v>
      </c>
      <c r="J431" t="str">
        <f t="shared" si="35"/>
        <v>CLM</v>
      </c>
      <c r="K431" t="str">
        <f t="shared" si="36"/>
        <v>CLM42</v>
      </c>
      <c r="L431">
        <f t="shared" si="37"/>
        <v>3</v>
      </c>
    </row>
    <row r="432" spans="1:12" x14ac:dyDescent="0.4">
      <c r="A432">
        <v>453</v>
      </c>
      <c r="B432" t="s">
        <v>4724</v>
      </c>
      <c r="C432" t="s">
        <v>5908</v>
      </c>
      <c r="D432" t="s">
        <v>5972</v>
      </c>
      <c r="E432" t="s">
        <v>5466</v>
      </c>
      <c r="F432" t="s">
        <v>5216</v>
      </c>
      <c r="I432" s="11">
        <v>43</v>
      </c>
      <c r="J432" t="str">
        <f t="shared" si="35"/>
        <v>CLM</v>
      </c>
      <c r="K432" t="str">
        <f t="shared" si="36"/>
        <v>CLM43</v>
      </c>
      <c r="L432">
        <f t="shared" si="37"/>
        <v>3</v>
      </c>
    </row>
    <row r="433" spans="1:12" x14ac:dyDescent="0.4">
      <c r="A433">
        <v>454</v>
      </c>
      <c r="B433" t="s">
        <v>4724</v>
      </c>
      <c r="C433" t="s">
        <v>5908</v>
      </c>
      <c r="D433" t="s">
        <v>5973</v>
      </c>
      <c r="E433" t="s">
        <v>5974</v>
      </c>
      <c r="F433" t="s">
        <v>5216</v>
      </c>
      <c r="I433" s="11">
        <v>44</v>
      </c>
      <c r="J433" t="str">
        <f t="shared" si="35"/>
        <v>CLM</v>
      </c>
      <c r="K433" t="str">
        <f t="shared" si="36"/>
        <v>CLM44</v>
      </c>
      <c r="L433">
        <f t="shared" si="37"/>
        <v>3</v>
      </c>
    </row>
    <row r="434" spans="1:12" x14ac:dyDescent="0.4">
      <c r="A434">
        <v>455</v>
      </c>
      <c r="B434" t="s">
        <v>4724</v>
      </c>
      <c r="C434" t="s">
        <v>5908</v>
      </c>
      <c r="D434" t="s">
        <v>5975</v>
      </c>
      <c r="E434" t="s">
        <v>5976</v>
      </c>
      <c r="F434" t="s">
        <v>5216</v>
      </c>
      <c r="I434" s="11">
        <v>45</v>
      </c>
      <c r="J434" t="str">
        <f t="shared" si="35"/>
        <v>CLM</v>
      </c>
      <c r="K434" t="str">
        <f t="shared" si="36"/>
        <v>CLM45</v>
      </c>
      <c r="L434">
        <f t="shared" si="37"/>
        <v>3</v>
      </c>
    </row>
    <row r="435" spans="1:12" x14ac:dyDescent="0.4">
      <c r="A435">
        <v>456</v>
      </c>
      <c r="B435" t="s">
        <v>4724</v>
      </c>
      <c r="C435" t="s">
        <v>5908</v>
      </c>
      <c r="D435" t="s">
        <v>5977</v>
      </c>
      <c r="E435" t="s">
        <v>5978</v>
      </c>
      <c r="F435" t="s">
        <v>5224</v>
      </c>
      <c r="I435" s="11">
        <v>46</v>
      </c>
      <c r="J435" t="str">
        <f t="shared" si="35"/>
        <v>CLM</v>
      </c>
      <c r="K435" t="str">
        <f t="shared" si="36"/>
        <v>CLM46</v>
      </c>
      <c r="L435">
        <f t="shared" si="37"/>
        <v>3</v>
      </c>
    </row>
    <row r="436" spans="1:12" x14ac:dyDescent="0.4">
      <c r="A436">
        <v>457</v>
      </c>
      <c r="B436" t="s">
        <v>4724</v>
      </c>
      <c r="C436" t="s">
        <v>5908</v>
      </c>
      <c r="D436" t="s">
        <v>5979</v>
      </c>
      <c r="E436" t="s">
        <v>5980</v>
      </c>
      <c r="F436" t="s">
        <v>5216</v>
      </c>
      <c r="I436" s="11">
        <v>47</v>
      </c>
      <c r="J436" t="str">
        <f t="shared" si="35"/>
        <v>CLM</v>
      </c>
      <c r="K436" t="str">
        <f t="shared" si="36"/>
        <v>CLM47</v>
      </c>
      <c r="L436">
        <f t="shared" si="37"/>
        <v>3</v>
      </c>
    </row>
    <row r="437" spans="1:12" x14ac:dyDescent="0.4">
      <c r="A437">
        <v>458</v>
      </c>
      <c r="B437" t="s">
        <v>4724</v>
      </c>
      <c r="C437" t="s">
        <v>5908</v>
      </c>
      <c r="D437" t="s">
        <v>5981</v>
      </c>
      <c r="E437" t="s">
        <v>5982</v>
      </c>
      <c r="F437" t="s">
        <v>5216</v>
      </c>
      <c r="I437" s="11">
        <v>48</v>
      </c>
      <c r="J437" t="str">
        <f t="shared" si="35"/>
        <v>CLM</v>
      </c>
      <c r="K437" t="str">
        <f t="shared" si="36"/>
        <v>CLM48</v>
      </c>
      <c r="L437">
        <f t="shared" si="37"/>
        <v>3</v>
      </c>
    </row>
    <row r="438" spans="1:12" x14ac:dyDescent="0.4">
      <c r="A438">
        <v>459</v>
      </c>
      <c r="B438" t="s">
        <v>4724</v>
      </c>
      <c r="C438" t="s">
        <v>5908</v>
      </c>
      <c r="D438" t="s">
        <v>5983</v>
      </c>
      <c r="E438" t="s">
        <v>5984</v>
      </c>
      <c r="F438" t="s">
        <v>5216</v>
      </c>
      <c r="I438" s="11">
        <v>49</v>
      </c>
      <c r="J438" t="str">
        <f t="shared" si="35"/>
        <v>CLM</v>
      </c>
      <c r="K438" t="str">
        <f t="shared" si="36"/>
        <v>CLM49</v>
      </c>
      <c r="L438">
        <f t="shared" si="37"/>
        <v>3</v>
      </c>
    </row>
    <row r="439" spans="1:12" x14ac:dyDescent="0.4">
      <c r="A439">
        <v>460</v>
      </c>
      <c r="B439" t="s">
        <v>4724</v>
      </c>
      <c r="C439" t="s">
        <v>5908</v>
      </c>
      <c r="D439" t="s">
        <v>5985</v>
      </c>
      <c r="E439" t="s">
        <v>5754</v>
      </c>
      <c r="F439" t="s">
        <v>5224</v>
      </c>
      <c r="I439" s="11">
        <v>4</v>
      </c>
      <c r="J439" t="str">
        <f t="shared" si="35"/>
        <v>CLM</v>
      </c>
      <c r="K439" t="str">
        <f t="shared" si="36"/>
        <v>CLM4</v>
      </c>
      <c r="L439">
        <f t="shared" si="37"/>
        <v>3</v>
      </c>
    </row>
    <row r="440" spans="1:12" x14ac:dyDescent="0.4">
      <c r="A440">
        <v>461</v>
      </c>
      <c r="B440" t="s">
        <v>4724</v>
      </c>
      <c r="C440" t="s">
        <v>5908</v>
      </c>
      <c r="D440" t="s">
        <v>5986</v>
      </c>
      <c r="E440" t="s">
        <v>5987</v>
      </c>
      <c r="F440" t="s">
        <v>5256</v>
      </c>
      <c r="I440" s="11">
        <v>50</v>
      </c>
      <c r="J440" t="str">
        <f t="shared" si="35"/>
        <v>CLM</v>
      </c>
      <c r="K440" t="str">
        <f t="shared" si="36"/>
        <v>CLM50</v>
      </c>
      <c r="L440">
        <f t="shared" si="37"/>
        <v>2</v>
      </c>
    </row>
    <row r="441" spans="1:12" x14ac:dyDescent="0.4">
      <c r="A441">
        <v>462</v>
      </c>
      <c r="B441" t="s">
        <v>4724</v>
      </c>
      <c r="C441" t="s">
        <v>5908</v>
      </c>
      <c r="D441" t="s">
        <v>5988</v>
      </c>
      <c r="E441" t="s">
        <v>5989</v>
      </c>
      <c r="F441" t="s">
        <v>5256</v>
      </c>
      <c r="I441" s="11">
        <v>5</v>
      </c>
      <c r="J441" t="str">
        <f t="shared" si="35"/>
        <v>CLM</v>
      </c>
      <c r="K441" t="str">
        <f t="shared" si="36"/>
        <v>CLM5</v>
      </c>
      <c r="L441">
        <f t="shared" si="37"/>
        <v>2</v>
      </c>
    </row>
    <row r="442" spans="1:12" x14ac:dyDescent="0.4">
      <c r="A442">
        <v>463</v>
      </c>
      <c r="B442" t="s">
        <v>4724</v>
      </c>
      <c r="C442" t="s">
        <v>5908</v>
      </c>
      <c r="D442" t="s">
        <v>5990</v>
      </c>
      <c r="E442" t="s">
        <v>5991</v>
      </c>
      <c r="F442" t="s">
        <v>5216</v>
      </c>
      <c r="I442" s="11">
        <v>6</v>
      </c>
      <c r="J442" t="str">
        <f t="shared" si="35"/>
        <v>CLM</v>
      </c>
      <c r="K442" t="str">
        <f t="shared" si="36"/>
        <v>CLM6</v>
      </c>
      <c r="L442">
        <f t="shared" si="37"/>
        <v>3</v>
      </c>
    </row>
    <row r="443" spans="1:12" x14ac:dyDescent="0.4">
      <c r="A443">
        <v>464</v>
      </c>
      <c r="B443" t="s">
        <v>4724</v>
      </c>
      <c r="C443" t="s">
        <v>5908</v>
      </c>
      <c r="D443" t="s">
        <v>5992</v>
      </c>
      <c r="E443" t="s">
        <v>5993</v>
      </c>
      <c r="F443" t="s">
        <v>5224</v>
      </c>
      <c r="I443" s="11">
        <v>7</v>
      </c>
      <c r="J443" t="str">
        <f t="shared" si="35"/>
        <v>CLM</v>
      </c>
      <c r="K443" t="str">
        <f t="shared" si="36"/>
        <v>CLM7</v>
      </c>
      <c r="L443">
        <f t="shared" si="37"/>
        <v>3</v>
      </c>
    </row>
    <row r="444" spans="1:12" x14ac:dyDescent="0.4">
      <c r="A444">
        <v>465</v>
      </c>
      <c r="B444" t="s">
        <v>4724</v>
      </c>
      <c r="C444" t="s">
        <v>5908</v>
      </c>
      <c r="D444" t="s">
        <v>5994</v>
      </c>
      <c r="E444" t="s">
        <v>5995</v>
      </c>
      <c r="F444" t="s">
        <v>5216</v>
      </c>
      <c r="I444" s="11">
        <v>8</v>
      </c>
      <c r="J444" t="str">
        <f t="shared" si="35"/>
        <v>CLM</v>
      </c>
      <c r="K444" t="str">
        <f t="shared" si="36"/>
        <v>CLM8</v>
      </c>
      <c r="L444">
        <f t="shared" si="37"/>
        <v>3</v>
      </c>
    </row>
    <row r="445" spans="1:12" x14ac:dyDescent="0.4">
      <c r="A445">
        <v>466</v>
      </c>
      <c r="B445" t="s">
        <v>4724</v>
      </c>
      <c r="C445" t="s">
        <v>5908</v>
      </c>
      <c r="D445" t="s">
        <v>5996</v>
      </c>
      <c r="E445" t="s">
        <v>5516</v>
      </c>
      <c r="F445" t="s">
        <v>5216</v>
      </c>
      <c r="I445" s="11">
        <v>9</v>
      </c>
      <c r="J445" t="str">
        <f t="shared" si="35"/>
        <v>CLM</v>
      </c>
      <c r="K445" t="str">
        <f t="shared" si="36"/>
        <v>CLM9</v>
      </c>
      <c r="L445">
        <f t="shared" si="37"/>
        <v>2</v>
      </c>
    </row>
    <row r="446" spans="1:12" x14ac:dyDescent="0.4">
      <c r="A446">
        <v>467</v>
      </c>
      <c r="B446" t="s">
        <v>4725</v>
      </c>
      <c r="C446" t="s">
        <v>5997</v>
      </c>
      <c r="D446" t="s">
        <v>5998</v>
      </c>
      <c r="E446" t="s">
        <v>5999</v>
      </c>
      <c r="F446" t="s">
        <v>5216</v>
      </c>
      <c r="I446" s="11">
        <v>10</v>
      </c>
      <c r="J446" t="str">
        <f t="shared" si="35"/>
        <v>CLM</v>
      </c>
      <c r="K446" t="str">
        <f t="shared" si="36"/>
        <v>CLM10</v>
      </c>
      <c r="L446">
        <f t="shared" si="37"/>
        <v>3</v>
      </c>
    </row>
    <row r="447" spans="1:12" x14ac:dyDescent="0.4">
      <c r="A447">
        <v>468</v>
      </c>
      <c r="B447" t="s">
        <v>4725</v>
      </c>
      <c r="C447" t="s">
        <v>5997</v>
      </c>
      <c r="D447" t="s">
        <v>6000</v>
      </c>
      <c r="E447" t="s">
        <v>6001</v>
      </c>
      <c r="F447" t="s">
        <v>5216</v>
      </c>
      <c r="I447" s="11">
        <v>11</v>
      </c>
      <c r="J447" t="str">
        <f t="shared" si="35"/>
        <v>CLM</v>
      </c>
      <c r="K447" t="str">
        <f t="shared" si="36"/>
        <v>CLM11</v>
      </c>
      <c r="L447">
        <f t="shared" si="37"/>
        <v>3</v>
      </c>
    </row>
    <row r="448" spans="1:12" x14ac:dyDescent="0.4">
      <c r="A448">
        <v>469</v>
      </c>
      <c r="B448" t="s">
        <v>4725</v>
      </c>
      <c r="C448" t="s">
        <v>5997</v>
      </c>
      <c r="D448" t="s">
        <v>6002</v>
      </c>
      <c r="E448" t="s">
        <v>6003</v>
      </c>
      <c r="F448" t="s">
        <v>5216</v>
      </c>
      <c r="I448" s="11">
        <v>12</v>
      </c>
      <c r="J448" t="str">
        <f t="shared" si="35"/>
        <v>CLM</v>
      </c>
      <c r="K448" t="str">
        <f t="shared" si="36"/>
        <v>CLM12</v>
      </c>
      <c r="L448">
        <f t="shared" si="37"/>
        <v>3</v>
      </c>
    </row>
    <row r="449" spans="1:12" x14ac:dyDescent="0.4">
      <c r="A449">
        <v>470</v>
      </c>
      <c r="B449" t="s">
        <v>4725</v>
      </c>
      <c r="C449" t="s">
        <v>5997</v>
      </c>
      <c r="D449" t="s">
        <v>6004</v>
      </c>
      <c r="E449" t="s">
        <v>6005</v>
      </c>
      <c r="F449" t="s">
        <v>5216</v>
      </c>
      <c r="I449" s="11">
        <v>13</v>
      </c>
      <c r="J449" t="str">
        <f t="shared" si="35"/>
        <v>CLM</v>
      </c>
      <c r="K449" t="str">
        <f t="shared" si="36"/>
        <v>CLM13</v>
      </c>
      <c r="L449">
        <f t="shared" si="37"/>
        <v>3</v>
      </c>
    </row>
    <row r="450" spans="1:12" x14ac:dyDescent="0.4">
      <c r="A450">
        <v>471</v>
      </c>
      <c r="B450" t="s">
        <v>4725</v>
      </c>
      <c r="C450" t="s">
        <v>5997</v>
      </c>
      <c r="D450" t="s">
        <v>6006</v>
      </c>
      <c r="E450" t="s">
        <v>5594</v>
      </c>
      <c r="F450" t="s">
        <v>5256</v>
      </c>
      <c r="I450" s="11">
        <v>14</v>
      </c>
      <c r="J450" t="str">
        <f t="shared" ref="J450:J513" si="38">LEFT(B450,3)</f>
        <v>CLM</v>
      </c>
      <c r="K450" t="str">
        <f t="shared" ref="K450:K513" si="39">CONCATENATE(J450,I450)</f>
        <v>CLM14</v>
      </c>
      <c r="L450">
        <f t="shared" ref="L450:L513" si="40">COUNTIF($K$2:$K$1123, "gpn" &amp; I450&amp;""  )</f>
        <v>3</v>
      </c>
    </row>
    <row r="451" spans="1:12" x14ac:dyDescent="0.4">
      <c r="A451">
        <v>472</v>
      </c>
      <c r="B451" t="s">
        <v>4725</v>
      </c>
      <c r="C451" t="s">
        <v>5997</v>
      </c>
      <c r="D451" t="s">
        <v>6007</v>
      </c>
      <c r="E451" t="s">
        <v>6008</v>
      </c>
      <c r="F451" t="s">
        <v>5216</v>
      </c>
      <c r="I451" s="11">
        <v>15</v>
      </c>
      <c r="J451" t="str">
        <f t="shared" si="38"/>
        <v>CLM</v>
      </c>
      <c r="K451" t="str">
        <f t="shared" si="39"/>
        <v>CLM15</v>
      </c>
      <c r="L451">
        <f t="shared" si="40"/>
        <v>3</v>
      </c>
    </row>
    <row r="452" spans="1:12" x14ac:dyDescent="0.4">
      <c r="A452">
        <v>473</v>
      </c>
      <c r="B452" t="s">
        <v>4725</v>
      </c>
      <c r="C452" t="s">
        <v>5997</v>
      </c>
      <c r="D452" t="s">
        <v>6009</v>
      </c>
      <c r="E452" t="s">
        <v>6010</v>
      </c>
      <c r="F452" t="s">
        <v>5216</v>
      </c>
      <c r="I452" s="11">
        <v>16</v>
      </c>
      <c r="J452" t="str">
        <f t="shared" si="38"/>
        <v>CLM</v>
      </c>
      <c r="K452" t="str">
        <f t="shared" si="39"/>
        <v>CLM16</v>
      </c>
      <c r="L452">
        <f t="shared" si="40"/>
        <v>3</v>
      </c>
    </row>
    <row r="453" spans="1:12" x14ac:dyDescent="0.4">
      <c r="A453">
        <v>474</v>
      </c>
      <c r="B453" t="s">
        <v>4725</v>
      </c>
      <c r="C453" t="s">
        <v>5997</v>
      </c>
      <c r="D453" t="s">
        <v>6011</v>
      </c>
      <c r="E453" t="s">
        <v>6012</v>
      </c>
      <c r="F453" t="s">
        <v>5256</v>
      </c>
      <c r="I453" s="11">
        <v>17</v>
      </c>
      <c r="J453" t="str">
        <f t="shared" si="38"/>
        <v>CLM</v>
      </c>
      <c r="K453" t="str">
        <f t="shared" si="39"/>
        <v>CLM17</v>
      </c>
      <c r="L453">
        <f t="shared" si="40"/>
        <v>3</v>
      </c>
    </row>
    <row r="454" spans="1:12" x14ac:dyDescent="0.4">
      <c r="A454">
        <v>475</v>
      </c>
      <c r="B454" t="s">
        <v>4725</v>
      </c>
      <c r="C454" t="s">
        <v>5997</v>
      </c>
      <c r="D454" t="s">
        <v>6013</v>
      </c>
      <c r="E454" t="s">
        <v>5378</v>
      </c>
      <c r="F454" t="s">
        <v>5216</v>
      </c>
      <c r="I454" s="11">
        <v>18</v>
      </c>
      <c r="J454" t="str">
        <f t="shared" si="38"/>
        <v>CLM</v>
      </c>
      <c r="K454" t="str">
        <f t="shared" si="39"/>
        <v>CLM18</v>
      </c>
      <c r="L454">
        <f t="shared" si="40"/>
        <v>3</v>
      </c>
    </row>
    <row r="455" spans="1:12" x14ac:dyDescent="0.4">
      <c r="A455">
        <v>476</v>
      </c>
      <c r="B455" t="s">
        <v>4725</v>
      </c>
      <c r="C455" t="s">
        <v>5997</v>
      </c>
      <c r="D455" t="s">
        <v>6014</v>
      </c>
      <c r="E455" t="s">
        <v>6015</v>
      </c>
      <c r="F455" t="s">
        <v>5216</v>
      </c>
      <c r="I455" s="11">
        <v>19</v>
      </c>
      <c r="J455" t="str">
        <f t="shared" si="38"/>
        <v>CLM</v>
      </c>
      <c r="K455" t="str">
        <f t="shared" si="39"/>
        <v>CLM19</v>
      </c>
      <c r="L455">
        <f t="shared" si="40"/>
        <v>3</v>
      </c>
    </row>
    <row r="456" spans="1:12" x14ac:dyDescent="0.4">
      <c r="A456">
        <v>477</v>
      </c>
      <c r="B456" t="s">
        <v>4725</v>
      </c>
      <c r="C456" t="s">
        <v>5997</v>
      </c>
      <c r="D456" t="s">
        <v>6016</v>
      </c>
      <c r="E456" t="s">
        <v>5588</v>
      </c>
      <c r="F456" t="s">
        <v>5216</v>
      </c>
      <c r="I456" s="11">
        <v>1</v>
      </c>
      <c r="J456" t="str">
        <f t="shared" si="38"/>
        <v>CLM</v>
      </c>
      <c r="K456" t="str">
        <f t="shared" si="39"/>
        <v>CLM1</v>
      </c>
      <c r="L456">
        <f t="shared" si="40"/>
        <v>3</v>
      </c>
    </row>
    <row r="457" spans="1:12" x14ac:dyDescent="0.4">
      <c r="A457">
        <v>478</v>
      </c>
      <c r="B457" t="s">
        <v>4725</v>
      </c>
      <c r="C457" t="s">
        <v>5997</v>
      </c>
      <c r="D457" t="s">
        <v>6017</v>
      </c>
      <c r="E457" t="s">
        <v>6018</v>
      </c>
      <c r="F457" t="s">
        <v>6019</v>
      </c>
      <c r="I457" s="11">
        <v>20</v>
      </c>
      <c r="J457" t="str">
        <f t="shared" si="38"/>
        <v>CLM</v>
      </c>
      <c r="K457" t="str">
        <f t="shared" si="39"/>
        <v>CLM20</v>
      </c>
      <c r="L457">
        <f t="shared" si="40"/>
        <v>3</v>
      </c>
    </row>
    <row r="458" spans="1:12" x14ac:dyDescent="0.4">
      <c r="A458">
        <v>479</v>
      </c>
      <c r="B458" t="s">
        <v>4725</v>
      </c>
      <c r="C458" t="s">
        <v>5997</v>
      </c>
      <c r="D458" t="s">
        <v>6020</v>
      </c>
      <c r="E458" t="s">
        <v>5393</v>
      </c>
      <c r="F458" t="s">
        <v>5216</v>
      </c>
      <c r="I458" s="11">
        <v>21</v>
      </c>
      <c r="J458" t="str">
        <f t="shared" si="38"/>
        <v>CLM</v>
      </c>
      <c r="K458" t="str">
        <f t="shared" si="39"/>
        <v>CLM21</v>
      </c>
      <c r="L458">
        <f t="shared" si="40"/>
        <v>3</v>
      </c>
    </row>
    <row r="459" spans="1:12" x14ac:dyDescent="0.4">
      <c r="A459">
        <v>480</v>
      </c>
      <c r="B459" t="s">
        <v>4725</v>
      </c>
      <c r="C459" t="s">
        <v>5997</v>
      </c>
      <c r="D459" t="s">
        <v>6021</v>
      </c>
      <c r="E459" t="s">
        <v>6022</v>
      </c>
      <c r="F459" t="s">
        <v>5224</v>
      </c>
      <c r="I459" s="11">
        <v>22</v>
      </c>
      <c r="J459" t="str">
        <f t="shared" si="38"/>
        <v>CLM</v>
      </c>
      <c r="K459" t="str">
        <f t="shared" si="39"/>
        <v>CLM22</v>
      </c>
      <c r="L459">
        <f t="shared" si="40"/>
        <v>3</v>
      </c>
    </row>
    <row r="460" spans="1:12" x14ac:dyDescent="0.4">
      <c r="A460">
        <v>481</v>
      </c>
      <c r="B460" t="s">
        <v>4725</v>
      </c>
      <c r="C460" t="s">
        <v>5997</v>
      </c>
      <c r="D460" t="s">
        <v>6023</v>
      </c>
      <c r="E460" t="s">
        <v>6024</v>
      </c>
      <c r="F460" t="s">
        <v>5256</v>
      </c>
      <c r="I460" s="11">
        <v>23</v>
      </c>
      <c r="J460" t="str">
        <f t="shared" si="38"/>
        <v>CLM</v>
      </c>
      <c r="K460" t="str">
        <f t="shared" si="39"/>
        <v>CLM23</v>
      </c>
      <c r="L460">
        <f t="shared" si="40"/>
        <v>3</v>
      </c>
    </row>
    <row r="461" spans="1:12" x14ac:dyDescent="0.4">
      <c r="A461">
        <v>482</v>
      </c>
      <c r="B461" t="s">
        <v>4725</v>
      </c>
      <c r="C461" t="s">
        <v>5997</v>
      </c>
      <c r="D461" t="s">
        <v>6025</v>
      </c>
      <c r="E461" t="s">
        <v>6026</v>
      </c>
      <c r="F461" t="s">
        <v>5256</v>
      </c>
      <c r="I461" s="11">
        <v>24</v>
      </c>
      <c r="J461" t="str">
        <f t="shared" si="38"/>
        <v>CLM</v>
      </c>
      <c r="K461" t="str">
        <f t="shared" si="39"/>
        <v>CLM24</v>
      </c>
      <c r="L461">
        <f t="shared" si="40"/>
        <v>3</v>
      </c>
    </row>
    <row r="462" spans="1:12" x14ac:dyDescent="0.4">
      <c r="A462">
        <v>483</v>
      </c>
      <c r="B462" t="s">
        <v>4725</v>
      </c>
      <c r="C462" t="s">
        <v>5997</v>
      </c>
      <c r="D462" t="s">
        <v>6027</v>
      </c>
      <c r="E462" t="s">
        <v>6028</v>
      </c>
      <c r="F462" t="s">
        <v>5216</v>
      </c>
      <c r="I462" s="11">
        <v>25</v>
      </c>
      <c r="J462" t="str">
        <f t="shared" si="38"/>
        <v>CLM</v>
      </c>
      <c r="K462" t="str">
        <f t="shared" si="39"/>
        <v>CLM25</v>
      </c>
      <c r="L462">
        <f t="shared" si="40"/>
        <v>3</v>
      </c>
    </row>
    <row r="463" spans="1:12" x14ac:dyDescent="0.4">
      <c r="A463">
        <v>484</v>
      </c>
      <c r="B463" t="s">
        <v>4725</v>
      </c>
      <c r="C463" t="s">
        <v>5997</v>
      </c>
      <c r="D463" t="s">
        <v>6029</v>
      </c>
      <c r="E463" t="s">
        <v>5565</v>
      </c>
      <c r="F463" t="s">
        <v>5224</v>
      </c>
      <c r="I463" s="11">
        <v>26</v>
      </c>
      <c r="J463" t="str">
        <f t="shared" si="38"/>
        <v>CLM</v>
      </c>
      <c r="K463" t="str">
        <f t="shared" si="39"/>
        <v>CLM26</v>
      </c>
      <c r="L463">
        <f t="shared" si="40"/>
        <v>3</v>
      </c>
    </row>
    <row r="464" spans="1:12" x14ac:dyDescent="0.4">
      <c r="A464">
        <v>485</v>
      </c>
      <c r="B464" t="s">
        <v>4725</v>
      </c>
      <c r="C464" t="s">
        <v>5997</v>
      </c>
      <c r="D464" t="s">
        <v>6030</v>
      </c>
      <c r="E464" t="s">
        <v>6031</v>
      </c>
      <c r="F464" t="s">
        <v>5216</v>
      </c>
      <c r="I464" s="11">
        <v>27</v>
      </c>
      <c r="J464" t="str">
        <f t="shared" si="38"/>
        <v>CLM</v>
      </c>
      <c r="K464" t="str">
        <f t="shared" si="39"/>
        <v>CLM27</v>
      </c>
      <c r="L464">
        <f t="shared" si="40"/>
        <v>3</v>
      </c>
    </row>
    <row r="465" spans="1:12" x14ac:dyDescent="0.4">
      <c r="A465">
        <v>486</v>
      </c>
      <c r="B465" t="s">
        <v>4725</v>
      </c>
      <c r="C465" t="s">
        <v>5997</v>
      </c>
      <c r="D465" t="s">
        <v>6032</v>
      </c>
      <c r="E465" t="s">
        <v>6033</v>
      </c>
      <c r="F465" t="s">
        <v>5256</v>
      </c>
      <c r="I465" s="11">
        <v>28</v>
      </c>
      <c r="J465" t="str">
        <f t="shared" si="38"/>
        <v>CLM</v>
      </c>
      <c r="K465" t="str">
        <f t="shared" si="39"/>
        <v>CLM28</v>
      </c>
      <c r="L465">
        <f t="shared" si="40"/>
        <v>3</v>
      </c>
    </row>
    <row r="466" spans="1:12" x14ac:dyDescent="0.4">
      <c r="A466">
        <v>487</v>
      </c>
      <c r="B466" t="s">
        <v>4725</v>
      </c>
      <c r="C466" t="s">
        <v>5997</v>
      </c>
      <c r="D466" t="s">
        <v>6034</v>
      </c>
      <c r="E466" t="s">
        <v>5531</v>
      </c>
      <c r="F466" t="s">
        <v>5256</v>
      </c>
      <c r="I466" s="11">
        <v>29</v>
      </c>
      <c r="J466" t="str">
        <f t="shared" si="38"/>
        <v>CLM</v>
      </c>
      <c r="K466" t="str">
        <f t="shared" si="39"/>
        <v>CLM29</v>
      </c>
      <c r="L466">
        <f t="shared" si="40"/>
        <v>3</v>
      </c>
    </row>
    <row r="467" spans="1:12" x14ac:dyDescent="0.4">
      <c r="A467">
        <v>488</v>
      </c>
      <c r="B467" t="s">
        <v>4725</v>
      </c>
      <c r="C467" t="s">
        <v>5997</v>
      </c>
      <c r="D467" t="s">
        <v>6035</v>
      </c>
      <c r="E467" t="s">
        <v>6036</v>
      </c>
      <c r="F467" t="s">
        <v>5216</v>
      </c>
      <c r="I467" s="11">
        <v>2</v>
      </c>
      <c r="J467" t="str">
        <f t="shared" si="38"/>
        <v>CLM</v>
      </c>
      <c r="K467" t="str">
        <f t="shared" si="39"/>
        <v>CLM2</v>
      </c>
      <c r="L467">
        <f t="shared" si="40"/>
        <v>3</v>
      </c>
    </row>
    <row r="468" spans="1:12" x14ac:dyDescent="0.4">
      <c r="A468">
        <v>489</v>
      </c>
      <c r="B468" t="s">
        <v>4725</v>
      </c>
      <c r="C468" t="s">
        <v>5997</v>
      </c>
      <c r="D468" t="s">
        <v>6037</v>
      </c>
      <c r="E468" t="s">
        <v>6038</v>
      </c>
      <c r="F468" t="s">
        <v>5216</v>
      </c>
      <c r="I468" s="11">
        <v>30</v>
      </c>
      <c r="J468" t="str">
        <f t="shared" si="38"/>
        <v>CLM</v>
      </c>
      <c r="K468" t="str">
        <f t="shared" si="39"/>
        <v>CLM30</v>
      </c>
      <c r="L468">
        <f t="shared" si="40"/>
        <v>3</v>
      </c>
    </row>
    <row r="469" spans="1:12" x14ac:dyDescent="0.4">
      <c r="A469">
        <v>490</v>
      </c>
      <c r="B469" t="s">
        <v>4725</v>
      </c>
      <c r="C469" t="s">
        <v>5997</v>
      </c>
      <c r="D469" t="s">
        <v>6039</v>
      </c>
      <c r="E469" t="s">
        <v>5840</v>
      </c>
      <c r="F469" t="s">
        <v>5216</v>
      </c>
      <c r="I469" s="11">
        <v>31</v>
      </c>
      <c r="J469" t="str">
        <f t="shared" si="38"/>
        <v>CLM</v>
      </c>
      <c r="K469" t="str">
        <f t="shared" si="39"/>
        <v>CLM31</v>
      </c>
      <c r="L469">
        <f t="shared" si="40"/>
        <v>3</v>
      </c>
    </row>
    <row r="470" spans="1:12" x14ac:dyDescent="0.4">
      <c r="A470">
        <v>491</v>
      </c>
      <c r="B470" t="s">
        <v>4725</v>
      </c>
      <c r="C470" t="s">
        <v>5997</v>
      </c>
      <c r="D470" t="s">
        <v>6040</v>
      </c>
      <c r="E470" t="s">
        <v>5611</v>
      </c>
      <c r="F470" t="s">
        <v>5216</v>
      </c>
      <c r="I470" s="11">
        <v>32</v>
      </c>
      <c r="J470" t="str">
        <f t="shared" si="38"/>
        <v>CLM</v>
      </c>
      <c r="K470" t="str">
        <f t="shared" si="39"/>
        <v>CLM32</v>
      </c>
      <c r="L470">
        <f t="shared" si="40"/>
        <v>3</v>
      </c>
    </row>
    <row r="471" spans="1:12" x14ac:dyDescent="0.4">
      <c r="A471">
        <v>492</v>
      </c>
      <c r="B471" t="s">
        <v>4725</v>
      </c>
      <c r="C471" t="s">
        <v>5997</v>
      </c>
      <c r="D471" t="s">
        <v>6041</v>
      </c>
      <c r="E471" t="s">
        <v>6042</v>
      </c>
      <c r="F471" t="s">
        <v>5224</v>
      </c>
      <c r="I471" s="11">
        <v>33</v>
      </c>
      <c r="J471" t="str">
        <f t="shared" si="38"/>
        <v>CLM</v>
      </c>
      <c r="K471" t="str">
        <f t="shared" si="39"/>
        <v>CLM33</v>
      </c>
      <c r="L471">
        <f t="shared" si="40"/>
        <v>3</v>
      </c>
    </row>
    <row r="472" spans="1:12" x14ac:dyDescent="0.4">
      <c r="A472">
        <v>493</v>
      </c>
      <c r="B472" t="s">
        <v>4725</v>
      </c>
      <c r="C472" t="s">
        <v>5997</v>
      </c>
      <c r="D472" t="s">
        <v>6043</v>
      </c>
      <c r="E472" t="s">
        <v>5588</v>
      </c>
      <c r="F472" t="s">
        <v>5216</v>
      </c>
      <c r="I472" s="11">
        <v>34</v>
      </c>
      <c r="J472" t="str">
        <f t="shared" si="38"/>
        <v>CLM</v>
      </c>
      <c r="K472" t="str">
        <f t="shared" si="39"/>
        <v>CLM34</v>
      </c>
      <c r="L472">
        <f t="shared" si="40"/>
        <v>3</v>
      </c>
    </row>
    <row r="473" spans="1:12" x14ac:dyDescent="0.4">
      <c r="A473">
        <v>494</v>
      </c>
      <c r="B473" t="s">
        <v>4725</v>
      </c>
      <c r="C473" t="s">
        <v>5997</v>
      </c>
      <c r="D473" t="s">
        <v>6044</v>
      </c>
      <c r="E473" t="s">
        <v>6045</v>
      </c>
      <c r="F473" t="s">
        <v>5224</v>
      </c>
      <c r="I473" s="11">
        <v>35</v>
      </c>
      <c r="J473" t="str">
        <f t="shared" si="38"/>
        <v>CLM</v>
      </c>
      <c r="K473" t="str">
        <f t="shared" si="39"/>
        <v>CLM35</v>
      </c>
      <c r="L473">
        <f t="shared" si="40"/>
        <v>3</v>
      </c>
    </row>
    <row r="474" spans="1:12" x14ac:dyDescent="0.4">
      <c r="A474">
        <v>495</v>
      </c>
      <c r="B474" t="s">
        <v>4725</v>
      </c>
      <c r="C474" t="s">
        <v>5997</v>
      </c>
      <c r="D474" t="s">
        <v>6046</v>
      </c>
      <c r="E474" t="s">
        <v>6047</v>
      </c>
      <c r="F474" t="s">
        <v>5224</v>
      </c>
      <c r="I474" s="11">
        <v>36</v>
      </c>
      <c r="J474" t="str">
        <f t="shared" si="38"/>
        <v>CLM</v>
      </c>
      <c r="K474" t="str">
        <f t="shared" si="39"/>
        <v>CLM36</v>
      </c>
      <c r="L474">
        <f t="shared" si="40"/>
        <v>3</v>
      </c>
    </row>
    <row r="475" spans="1:12" x14ac:dyDescent="0.4">
      <c r="A475">
        <v>496</v>
      </c>
      <c r="B475" t="s">
        <v>4725</v>
      </c>
      <c r="C475" t="s">
        <v>5997</v>
      </c>
      <c r="D475" t="s">
        <v>6048</v>
      </c>
      <c r="E475" t="s">
        <v>5613</v>
      </c>
      <c r="F475" t="s">
        <v>5216</v>
      </c>
      <c r="I475" s="11">
        <v>37</v>
      </c>
      <c r="J475" t="str">
        <f t="shared" si="38"/>
        <v>CLM</v>
      </c>
      <c r="K475" t="str">
        <f t="shared" si="39"/>
        <v>CLM37</v>
      </c>
      <c r="L475">
        <f t="shared" si="40"/>
        <v>3</v>
      </c>
    </row>
    <row r="476" spans="1:12" x14ac:dyDescent="0.4">
      <c r="A476">
        <v>497</v>
      </c>
      <c r="B476" t="s">
        <v>4725</v>
      </c>
      <c r="C476" t="s">
        <v>5997</v>
      </c>
      <c r="D476" t="s">
        <v>6049</v>
      </c>
      <c r="E476" t="s">
        <v>6050</v>
      </c>
      <c r="F476" t="s">
        <v>5256</v>
      </c>
      <c r="I476" s="11">
        <v>38</v>
      </c>
      <c r="J476" t="str">
        <f t="shared" si="38"/>
        <v>CLM</v>
      </c>
      <c r="K476" t="str">
        <f t="shared" si="39"/>
        <v>CLM38</v>
      </c>
      <c r="L476">
        <f t="shared" si="40"/>
        <v>3</v>
      </c>
    </row>
    <row r="477" spans="1:12" x14ac:dyDescent="0.4">
      <c r="A477">
        <v>498</v>
      </c>
      <c r="B477" t="s">
        <v>4725</v>
      </c>
      <c r="C477" t="s">
        <v>5997</v>
      </c>
      <c r="D477" t="s">
        <v>6051</v>
      </c>
      <c r="E477" t="s">
        <v>6052</v>
      </c>
      <c r="F477" t="s">
        <v>5216</v>
      </c>
      <c r="I477" s="11">
        <v>39</v>
      </c>
      <c r="J477" t="str">
        <f t="shared" si="38"/>
        <v>CLM</v>
      </c>
      <c r="K477" t="str">
        <f t="shared" si="39"/>
        <v>CLM39</v>
      </c>
      <c r="L477">
        <f t="shared" si="40"/>
        <v>3</v>
      </c>
    </row>
    <row r="478" spans="1:12" x14ac:dyDescent="0.4">
      <c r="A478">
        <v>499</v>
      </c>
      <c r="B478" t="s">
        <v>4725</v>
      </c>
      <c r="C478" t="s">
        <v>5997</v>
      </c>
      <c r="D478" t="s">
        <v>6053</v>
      </c>
      <c r="E478" t="s">
        <v>6045</v>
      </c>
      <c r="F478" t="s">
        <v>5224</v>
      </c>
      <c r="I478" s="11">
        <v>3</v>
      </c>
      <c r="J478" t="str">
        <f t="shared" si="38"/>
        <v>CLM</v>
      </c>
      <c r="K478" t="str">
        <f t="shared" si="39"/>
        <v>CLM3</v>
      </c>
      <c r="L478">
        <f t="shared" si="40"/>
        <v>3</v>
      </c>
    </row>
    <row r="479" spans="1:12" x14ac:dyDescent="0.4">
      <c r="A479">
        <v>500</v>
      </c>
      <c r="B479" t="s">
        <v>4725</v>
      </c>
      <c r="C479" t="s">
        <v>5997</v>
      </c>
      <c r="D479" t="s">
        <v>6054</v>
      </c>
      <c r="E479" t="s">
        <v>6055</v>
      </c>
      <c r="F479" t="s">
        <v>5216</v>
      </c>
      <c r="I479" s="11">
        <v>40</v>
      </c>
      <c r="J479" t="str">
        <f t="shared" si="38"/>
        <v>CLM</v>
      </c>
      <c r="K479" t="str">
        <f t="shared" si="39"/>
        <v>CLM40</v>
      </c>
      <c r="L479">
        <f t="shared" si="40"/>
        <v>3</v>
      </c>
    </row>
    <row r="480" spans="1:12" x14ac:dyDescent="0.4">
      <c r="A480">
        <v>501</v>
      </c>
      <c r="B480" t="s">
        <v>4725</v>
      </c>
      <c r="C480" t="s">
        <v>5997</v>
      </c>
      <c r="D480" t="s">
        <v>6056</v>
      </c>
      <c r="E480" t="s">
        <v>5347</v>
      </c>
      <c r="F480" t="s">
        <v>5224</v>
      </c>
      <c r="I480" s="11">
        <v>41</v>
      </c>
      <c r="J480" t="str">
        <f t="shared" si="38"/>
        <v>CLM</v>
      </c>
      <c r="K480" t="str">
        <f t="shared" si="39"/>
        <v>CLM41</v>
      </c>
      <c r="L480">
        <f t="shared" si="40"/>
        <v>3</v>
      </c>
    </row>
    <row r="481" spans="1:12" x14ac:dyDescent="0.4">
      <c r="A481">
        <v>502</v>
      </c>
      <c r="B481" t="s">
        <v>4725</v>
      </c>
      <c r="C481" t="s">
        <v>5997</v>
      </c>
      <c r="D481" t="s">
        <v>6057</v>
      </c>
      <c r="E481" t="s">
        <v>5800</v>
      </c>
      <c r="F481" t="s">
        <v>5224</v>
      </c>
      <c r="I481" s="11">
        <v>42</v>
      </c>
      <c r="J481" t="str">
        <f t="shared" si="38"/>
        <v>CLM</v>
      </c>
      <c r="K481" t="str">
        <f t="shared" si="39"/>
        <v>CLM42</v>
      </c>
      <c r="L481">
        <f t="shared" si="40"/>
        <v>3</v>
      </c>
    </row>
    <row r="482" spans="1:12" x14ac:dyDescent="0.4">
      <c r="A482">
        <v>503</v>
      </c>
      <c r="B482" t="s">
        <v>4725</v>
      </c>
      <c r="C482" t="s">
        <v>5997</v>
      </c>
      <c r="D482" t="s">
        <v>6058</v>
      </c>
      <c r="E482" t="s">
        <v>5466</v>
      </c>
      <c r="F482" t="s">
        <v>5216</v>
      </c>
      <c r="I482" s="11">
        <v>43</v>
      </c>
      <c r="J482" t="str">
        <f t="shared" si="38"/>
        <v>CLM</v>
      </c>
      <c r="K482" t="str">
        <f t="shared" si="39"/>
        <v>CLM43</v>
      </c>
      <c r="L482">
        <f t="shared" si="40"/>
        <v>3</v>
      </c>
    </row>
    <row r="483" spans="1:12" x14ac:dyDescent="0.4">
      <c r="A483">
        <v>504</v>
      </c>
      <c r="B483" t="s">
        <v>4725</v>
      </c>
      <c r="C483" t="s">
        <v>5997</v>
      </c>
      <c r="D483" t="s">
        <v>6059</v>
      </c>
      <c r="E483" t="s">
        <v>6060</v>
      </c>
      <c r="F483" t="s">
        <v>5224</v>
      </c>
      <c r="I483" s="11">
        <v>44</v>
      </c>
      <c r="J483" t="str">
        <f t="shared" si="38"/>
        <v>CLM</v>
      </c>
      <c r="K483" t="str">
        <f t="shared" si="39"/>
        <v>CLM44</v>
      </c>
      <c r="L483">
        <f t="shared" si="40"/>
        <v>3</v>
      </c>
    </row>
    <row r="484" spans="1:12" x14ac:dyDescent="0.4">
      <c r="A484">
        <v>505</v>
      </c>
      <c r="B484" t="s">
        <v>4725</v>
      </c>
      <c r="C484" t="s">
        <v>5997</v>
      </c>
      <c r="D484" t="s">
        <v>6061</v>
      </c>
      <c r="E484" t="s">
        <v>6062</v>
      </c>
      <c r="F484" t="s">
        <v>5224</v>
      </c>
      <c r="I484" s="11">
        <v>45</v>
      </c>
      <c r="J484" t="str">
        <f t="shared" si="38"/>
        <v>CLM</v>
      </c>
      <c r="K484" t="str">
        <f t="shared" si="39"/>
        <v>CLM45</v>
      </c>
      <c r="L484">
        <f t="shared" si="40"/>
        <v>3</v>
      </c>
    </row>
    <row r="485" spans="1:12" x14ac:dyDescent="0.4">
      <c r="A485">
        <v>506</v>
      </c>
      <c r="B485" t="s">
        <v>4725</v>
      </c>
      <c r="C485" t="s">
        <v>5997</v>
      </c>
      <c r="D485" t="s">
        <v>6063</v>
      </c>
      <c r="E485" t="s">
        <v>6064</v>
      </c>
      <c r="F485" t="s">
        <v>5224</v>
      </c>
      <c r="I485" s="11">
        <v>46</v>
      </c>
      <c r="J485" t="str">
        <f t="shared" si="38"/>
        <v>CLM</v>
      </c>
      <c r="K485" t="str">
        <f t="shared" si="39"/>
        <v>CLM46</v>
      </c>
      <c r="L485">
        <f t="shared" si="40"/>
        <v>3</v>
      </c>
    </row>
    <row r="486" spans="1:12" x14ac:dyDescent="0.4">
      <c r="A486">
        <v>507</v>
      </c>
      <c r="B486" t="s">
        <v>4725</v>
      </c>
      <c r="C486" t="s">
        <v>5997</v>
      </c>
      <c r="D486" t="s">
        <v>6065</v>
      </c>
      <c r="E486" t="s">
        <v>6066</v>
      </c>
      <c r="F486" t="s">
        <v>5216</v>
      </c>
      <c r="I486" s="11">
        <v>47</v>
      </c>
      <c r="J486" t="str">
        <f t="shared" si="38"/>
        <v>CLM</v>
      </c>
      <c r="K486" t="str">
        <f t="shared" si="39"/>
        <v>CLM47</v>
      </c>
      <c r="L486">
        <f t="shared" si="40"/>
        <v>3</v>
      </c>
    </row>
    <row r="487" spans="1:12" x14ac:dyDescent="0.4">
      <c r="A487">
        <v>508</v>
      </c>
      <c r="B487" t="s">
        <v>4725</v>
      </c>
      <c r="C487" t="s">
        <v>5997</v>
      </c>
      <c r="D487" t="s">
        <v>6067</v>
      </c>
      <c r="E487" t="s">
        <v>5982</v>
      </c>
      <c r="F487" t="s">
        <v>5216</v>
      </c>
      <c r="I487" s="11">
        <v>48</v>
      </c>
      <c r="J487" t="str">
        <f t="shared" si="38"/>
        <v>CLM</v>
      </c>
      <c r="K487" t="str">
        <f t="shared" si="39"/>
        <v>CLM48</v>
      </c>
      <c r="L487">
        <f t="shared" si="40"/>
        <v>3</v>
      </c>
    </row>
    <row r="488" spans="1:12" x14ac:dyDescent="0.4">
      <c r="A488">
        <v>509</v>
      </c>
      <c r="B488" t="s">
        <v>4725</v>
      </c>
      <c r="C488" t="s">
        <v>5997</v>
      </c>
      <c r="D488" t="s">
        <v>6068</v>
      </c>
      <c r="E488" t="s">
        <v>5441</v>
      </c>
      <c r="F488" t="s">
        <v>5224</v>
      </c>
      <c r="I488" s="11">
        <v>49</v>
      </c>
      <c r="J488" t="str">
        <f t="shared" si="38"/>
        <v>CLM</v>
      </c>
      <c r="K488" t="str">
        <f t="shared" si="39"/>
        <v>CLM49</v>
      </c>
      <c r="L488">
        <f t="shared" si="40"/>
        <v>3</v>
      </c>
    </row>
    <row r="489" spans="1:12" x14ac:dyDescent="0.4">
      <c r="A489">
        <v>510</v>
      </c>
      <c r="B489" t="s">
        <v>4725</v>
      </c>
      <c r="C489" t="s">
        <v>5997</v>
      </c>
      <c r="D489" t="s">
        <v>6069</v>
      </c>
      <c r="E489" t="s">
        <v>6070</v>
      </c>
      <c r="F489" t="s">
        <v>5216</v>
      </c>
      <c r="I489" s="11">
        <v>4</v>
      </c>
      <c r="J489" t="str">
        <f t="shared" si="38"/>
        <v>CLM</v>
      </c>
      <c r="K489" t="str">
        <f t="shared" si="39"/>
        <v>CLM4</v>
      </c>
      <c r="L489">
        <f t="shared" si="40"/>
        <v>3</v>
      </c>
    </row>
    <row r="490" spans="1:12" x14ac:dyDescent="0.4">
      <c r="A490">
        <v>511</v>
      </c>
      <c r="B490" t="s">
        <v>4725</v>
      </c>
      <c r="C490" t="s">
        <v>5997</v>
      </c>
      <c r="D490" t="s">
        <v>6071</v>
      </c>
      <c r="E490" t="s">
        <v>6072</v>
      </c>
      <c r="F490" t="s">
        <v>5216</v>
      </c>
      <c r="I490" s="11">
        <v>50</v>
      </c>
      <c r="J490" t="str">
        <f t="shared" si="38"/>
        <v>CLM</v>
      </c>
      <c r="K490" t="str">
        <f t="shared" si="39"/>
        <v>CLM50</v>
      </c>
      <c r="L490">
        <f t="shared" si="40"/>
        <v>2</v>
      </c>
    </row>
    <row r="491" spans="1:12" x14ac:dyDescent="0.4">
      <c r="A491">
        <v>512</v>
      </c>
      <c r="B491" t="s">
        <v>4725</v>
      </c>
      <c r="C491" t="s">
        <v>5997</v>
      </c>
      <c r="D491" t="s">
        <v>6073</v>
      </c>
      <c r="E491" t="s">
        <v>6074</v>
      </c>
      <c r="F491" t="s">
        <v>5216</v>
      </c>
      <c r="I491" s="11">
        <v>5</v>
      </c>
      <c r="J491" t="str">
        <f t="shared" si="38"/>
        <v>CLM</v>
      </c>
      <c r="K491" t="str">
        <f t="shared" si="39"/>
        <v>CLM5</v>
      </c>
      <c r="L491">
        <f t="shared" si="40"/>
        <v>2</v>
      </c>
    </row>
    <row r="492" spans="1:12" x14ac:dyDescent="0.4">
      <c r="A492">
        <v>513</v>
      </c>
      <c r="B492" t="s">
        <v>4725</v>
      </c>
      <c r="C492" t="s">
        <v>5997</v>
      </c>
      <c r="D492" t="s">
        <v>6075</v>
      </c>
      <c r="E492" t="s">
        <v>6076</v>
      </c>
      <c r="F492" t="s">
        <v>5216</v>
      </c>
      <c r="I492" s="11">
        <v>6</v>
      </c>
      <c r="J492" t="str">
        <f t="shared" si="38"/>
        <v>CLM</v>
      </c>
      <c r="K492" t="str">
        <f t="shared" si="39"/>
        <v>CLM6</v>
      </c>
      <c r="L492">
        <f t="shared" si="40"/>
        <v>3</v>
      </c>
    </row>
    <row r="493" spans="1:12" x14ac:dyDescent="0.4">
      <c r="A493">
        <v>514</v>
      </c>
      <c r="B493" t="s">
        <v>4725</v>
      </c>
      <c r="C493" t="s">
        <v>5997</v>
      </c>
      <c r="D493" t="s">
        <v>6077</v>
      </c>
      <c r="E493" t="s">
        <v>6078</v>
      </c>
      <c r="F493" t="s">
        <v>5216</v>
      </c>
      <c r="I493" s="11">
        <v>7</v>
      </c>
      <c r="J493" t="str">
        <f t="shared" si="38"/>
        <v>CLM</v>
      </c>
      <c r="K493" t="str">
        <f t="shared" si="39"/>
        <v>CLM7</v>
      </c>
      <c r="L493">
        <f t="shared" si="40"/>
        <v>3</v>
      </c>
    </row>
    <row r="494" spans="1:12" x14ac:dyDescent="0.4">
      <c r="A494">
        <v>515</v>
      </c>
      <c r="B494" t="s">
        <v>4725</v>
      </c>
      <c r="C494" t="s">
        <v>5997</v>
      </c>
      <c r="D494" t="s">
        <v>6079</v>
      </c>
      <c r="E494" t="s">
        <v>6080</v>
      </c>
      <c r="F494" t="s">
        <v>5256</v>
      </c>
      <c r="I494" s="11">
        <v>8</v>
      </c>
      <c r="J494" t="str">
        <f t="shared" si="38"/>
        <v>CLM</v>
      </c>
      <c r="K494" t="str">
        <f t="shared" si="39"/>
        <v>CLM8</v>
      </c>
      <c r="L494">
        <f t="shared" si="40"/>
        <v>3</v>
      </c>
    </row>
    <row r="495" spans="1:12" x14ac:dyDescent="0.4">
      <c r="A495">
        <v>516</v>
      </c>
      <c r="B495" t="s">
        <v>4725</v>
      </c>
      <c r="C495" t="s">
        <v>5997</v>
      </c>
      <c r="D495" t="s">
        <v>6081</v>
      </c>
      <c r="E495" t="s">
        <v>5516</v>
      </c>
      <c r="F495" t="s">
        <v>5216</v>
      </c>
      <c r="I495" s="11">
        <v>9</v>
      </c>
      <c r="J495" t="str">
        <f t="shared" si="38"/>
        <v>CLM</v>
      </c>
      <c r="K495" t="str">
        <f t="shared" si="39"/>
        <v>CLM9</v>
      </c>
      <c r="L495">
        <f t="shared" si="40"/>
        <v>2</v>
      </c>
    </row>
    <row r="496" spans="1:12" x14ac:dyDescent="0.4">
      <c r="A496">
        <v>517</v>
      </c>
      <c r="B496" t="s">
        <v>1651</v>
      </c>
      <c r="C496" t="s">
        <v>6082</v>
      </c>
      <c r="D496" t="s">
        <v>6083</v>
      </c>
      <c r="E496" t="s">
        <v>6084</v>
      </c>
      <c r="F496" t="s">
        <v>5224</v>
      </c>
      <c r="I496" s="11">
        <v>11</v>
      </c>
      <c r="J496" t="str">
        <f t="shared" si="38"/>
        <v>DPM</v>
      </c>
      <c r="K496" t="str">
        <f t="shared" si="39"/>
        <v>DPM11</v>
      </c>
      <c r="L496">
        <f t="shared" si="40"/>
        <v>3</v>
      </c>
    </row>
    <row r="497" spans="1:12" x14ac:dyDescent="0.4">
      <c r="A497">
        <v>518</v>
      </c>
      <c r="B497" t="s">
        <v>1651</v>
      </c>
      <c r="C497" t="s">
        <v>6082</v>
      </c>
      <c r="D497" t="s">
        <v>6085</v>
      </c>
      <c r="E497" t="s">
        <v>6086</v>
      </c>
      <c r="F497" t="s">
        <v>5224</v>
      </c>
      <c r="I497" s="11">
        <v>12</v>
      </c>
      <c r="J497" t="str">
        <f t="shared" si="38"/>
        <v>DPM</v>
      </c>
      <c r="K497" t="str">
        <f t="shared" si="39"/>
        <v>DPM12</v>
      </c>
      <c r="L497">
        <f t="shared" si="40"/>
        <v>3</v>
      </c>
    </row>
    <row r="498" spans="1:12" x14ac:dyDescent="0.4">
      <c r="A498">
        <v>519</v>
      </c>
      <c r="B498" t="s">
        <v>1651</v>
      </c>
      <c r="C498" t="s">
        <v>6082</v>
      </c>
      <c r="D498" t="s">
        <v>6087</v>
      </c>
      <c r="E498" t="s">
        <v>6088</v>
      </c>
      <c r="F498" t="s">
        <v>5216</v>
      </c>
      <c r="I498" s="11">
        <v>15</v>
      </c>
      <c r="J498" t="str">
        <f t="shared" si="38"/>
        <v>DPM</v>
      </c>
      <c r="K498" t="str">
        <f t="shared" si="39"/>
        <v>DPM15</v>
      </c>
      <c r="L498">
        <f t="shared" si="40"/>
        <v>3</v>
      </c>
    </row>
    <row r="499" spans="1:12" x14ac:dyDescent="0.4">
      <c r="A499">
        <v>520</v>
      </c>
      <c r="B499" t="s">
        <v>1651</v>
      </c>
      <c r="C499" t="s">
        <v>6082</v>
      </c>
      <c r="D499" t="s">
        <v>6089</v>
      </c>
      <c r="E499" t="s">
        <v>6090</v>
      </c>
      <c r="F499" t="s">
        <v>5224</v>
      </c>
      <c r="I499" s="11">
        <v>16</v>
      </c>
      <c r="J499" t="str">
        <f t="shared" si="38"/>
        <v>DPM</v>
      </c>
      <c r="K499" t="str">
        <f t="shared" si="39"/>
        <v>DPM16</v>
      </c>
      <c r="L499">
        <f t="shared" si="40"/>
        <v>3</v>
      </c>
    </row>
    <row r="500" spans="1:12" x14ac:dyDescent="0.4">
      <c r="A500">
        <v>521</v>
      </c>
      <c r="B500" t="s">
        <v>1651</v>
      </c>
      <c r="C500" t="s">
        <v>6082</v>
      </c>
      <c r="D500" t="s">
        <v>6091</v>
      </c>
      <c r="E500" t="s">
        <v>6092</v>
      </c>
      <c r="F500" t="s">
        <v>5224</v>
      </c>
      <c r="I500" s="11">
        <v>17</v>
      </c>
      <c r="J500" t="str">
        <f t="shared" si="38"/>
        <v>DPM</v>
      </c>
      <c r="K500" t="str">
        <f t="shared" si="39"/>
        <v>DPM17</v>
      </c>
      <c r="L500">
        <f t="shared" si="40"/>
        <v>3</v>
      </c>
    </row>
    <row r="501" spans="1:12" x14ac:dyDescent="0.4">
      <c r="A501">
        <v>522</v>
      </c>
      <c r="B501" t="s">
        <v>1651</v>
      </c>
      <c r="C501" t="s">
        <v>6082</v>
      </c>
      <c r="D501" t="s">
        <v>6093</v>
      </c>
      <c r="E501" t="s">
        <v>6094</v>
      </c>
      <c r="F501" t="s">
        <v>5216</v>
      </c>
      <c r="I501" s="11">
        <v>19</v>
      </c>
      <c r="J501" t="str">
        <f t="shared" si="38"/>
        <v>DPM</v>
      </c>
      <c r="K501" t="str">
        <f t="shared" si="39"/>
        <v>DPM19</v>
      </c>
      <c r="L501">
        <f t="shared" si="40"/>
        <v>3</v>
      </c>
    </row>
    <row r="502" spans="1:12" x14ac:dyDescent="0.4">
      <c r="A502">
        <v>523</v>
      </c>
      <c r="B502" t="s">
        <v>1651</v>
      </c>
      <c r="C502" t="s">
        <v>6082</v>
      </c>
      <c r="D502" t="s">
        <v>6095</v>
      </c>
      <c r="E502" t="s">
        <v>6096</v>
      </c>
      <c r="F502" t="s">
        <v>5216</v>
      </c>
      <c r="I502" s="11">
        <v>1</v>
      </c>
      <c r="J502" t="str">
        <f t="shared" si="38"/>
        <v>DPM</v>
      </c>
      <c r="K502" t="str">
        <f t="shared" si="39"/>
        <v>DPM1</v>
      </c>
      <c r="L502">
        <f t="shared" si="40"/>
        <v>3</v>
      </c>
    </row>
    <row r="503" spans="1:12" x14ac:dyDescent="0.4">
      <c r="A503">
        <v>524</v>
      </c>
      <c r="B503" t="s">
        <v>1651</v>
      </c>
      <c r="C503" t="s">
        <v>6082</v>
      </c>
      <c r="D503" t="s">
        <v>6097</v>
      </c>
      <c r="E503" t="s">
        <v>6098</v>
      </c>
      <c r="F503" t="s">
        <v>5216</v>
      </c>
      <c r="I503" s="11">
        <v>20</v>
      </c>
      <c r="J503" t="str">
        <f t="shared" si="38"/>
        <v>DPM</v>
      </c>
      <c r="K503" t="str">
        <f t="shared" si="39"/>
        <v>DPM20</v>
      </c>
      <c r="L503">
        <f t="shared" si="40"/>
        <v>3</v>
      </c>
    </row>
    <row r="504" spans="1:12" x14ac:dyDescent="0.4">
      <c r="A504">
        <v>525</v>
      </c>
      <c r="B504" t="s">
        <v>1651</v>
      </c>
      <c r="C504" t="s">
        <v>6082</v>
      </c>
      <c r="D504" t="s">
        <v>6099</v>
      </c>
      <c r="E504" t="s">
        <v>6100</v>
      </c>
      <c r="F504" t="s">
        <v>5216</v>
      </c>
      <c r="I504" s="11">
        <v>22</v>
      </c>
      <c r="J504" t="str">
        <f t="shared" si="38"/>
        <v>DPM</v>
      </c>
      <c r="K504" t="str">
        <f t="shared" si="39"/>
        <v>DPM22</v>
      </c>
      <c r="L504">
        <f t="shared" si="40"/>
        <v>3</v>
      </c>
    </row>
    <row r="505" spans="1:12" x14ac:dyDescent="0.4">
      <c r="A505">
        <v>526</v>
      </c>
      <c r="B505" t="s">
        <v>1651</v>
      </c>
      <c r="C505" t="s">
        <v>6082</v>
      </c>
      <c r="D505" t="s">
        <v>6101</v>
      </c>
      <c r="E505" t="s">
        <v>6102</v>
      </c>
      <c r="F505" t="s">
        <v>5224</v>
      </c>
      <c r="I505" s="11">
        <v>23</v>
      </c>
      <c r="J505" t="str">
        <f t="shared" si="38"/>
        <v>DPM</v>
      </c>
      <c r="K505" t="str">
        <f t="shared" si="39"/>
        <v>DPM23</v>
      </c>
      <c r="L505">
        <f t="shared" si="40"/>
        <v>3</v>
      </c>
    </row>
    <row r="506" spans="1:12" x14ac:dyDescent="0.4">
      <c r="A506">
        <v>527</v>
      </c>
      <c r="B506" t="s">
        <v>1651</v>
      </c>
      <c r="C506" t="s">
        <v>6082</v>
      </c>
      <c r="D506" t="s">
        <v>6103</v>
      </c>
      <c r="E506" t="s">
        <v>6104</v>
      </c>
      <c r="F506" t="s">
        <v>5224</v>
      </c>
      <c r="I506" s="11">
        <v>24</v>
      </c>
      <c r="J506" t="str">
        <f t="shared" si="38"/>
        <v>DPM</v>
      </c>
      <c r="K506" t="str">
        <f t="shared" si="39"/>
        <v>DPM24</v>
      </c>
      <c r="L506">
        <f t="shared" si="40"/>
        <v>3</v>
      </c>
    </row>
    <row r="507" spans="1:12" x14ac:dyDescent="0.4">
      <c r="A507">
        <v>528</v>
      </c>
      <c r="B507" t="s">
        <v>1651</v>
      </c>
      <c r="C507" t="s">
        <v>6082</v>
      </c>
      <c r="D507" t="s">
        <v>6105</v>
      </c>
      <c r="E507" t="s">
        <v>6106</v>
      </c>
      <c r="F507" t="s">
        <v>5224</v>
      </c>
      <c r="I507" s="11">
        <v>25</v>
      </c>
      <c r="J507" t="str">
        <f t="shared" si="38"/>
        <v>DPM</v>
      </c>
      <c r="K507" t="str">
        <f t="shared" si="39"/>
        <v>DPM25</v>
      </c>
      <c r="L507">
        <f t="shared" si="40"/>
        <v>3</v>
      </c>
    </row>
    <row r="508" spans="1:12" x14ac:dyDescent="0.4">
      <c r="A508">
        <v>529</v>
      </c>
      <c r="B508" t="s">
        <v>1651</v>
      </c>
      <c r="C508" t="s">
        <v>6082</v>
      </c>
      <c r="D508" t="s">
        <v>6107</v>
      </c>
      <c r="E508" t="s">
        <v>6108</v>
      </c>
      <c r="F508" t="s">
        <v>5224</v>
      </c>
      <c r="I508" s="11">
        <v>27</v>
      </c>
      <c r="J508" t="str">
        <f t="shared" si="38"/>
        <v>DPM</v>
      </c>
      <c r="K508" t="str">
        <f t="shared" si="39"/>
        <v>DPM27</v>
      </c>
      <c r="L508">
        <f t="shared" si="40"/>
        <v>3</v>
      </c>
    </row>
    <row r="509" spans="1:12" x14ac:dyDescent="0.4">
      <c r="A509">
        <v>530</v>
      </c>
      <c r="B509" t="s">
        <v>1651</v>
      </c>
      <c r="C509" t="s">
        <v>6082</v>
      </c>
      <c r="D509" t="s">
        <v>6109</v>
      </c>
      <c r="E509" t="s">
        <v>6110</v>
      </c>
      <c r="F509" t="s">
        <v>5256</v>
      </c>
      <c r="I509" s="11">
        <v>29</v>
      </c>
      <c r="J509" t="str">
        <f t="shared" si="38"/>
        <v>DPM</v>
      </c>
      <c r="K509" t="str">
        <f t="shared" si="39"/>
        <v>DPM29</v>
      </c>
      <c r="L509">
        <f t="shared" si="40"/>
        <v>3</v>
      </c>
    </row>
    <row r="510" spans="1:12" x14ac:dyDescent="0.4">
      <c r="A510">
        <v>531</v>
      </c>
      <c r="B510" t="s">
        <v>1651</v>
      </c>
      <c r="C510" t="s">
        <v>6082</v>
      </c>
      <c r="D510" t="s">
        <v>6111</v>
      </c>
      <c r="E510" t="s">
        <v>6112</v>
      </c>
      <c r="F510" t="s">
        <v>5224</v>
      </c>
      <c r="I510" s="11">
        <v>2</v>
      </c>
      <c r="J510" t="str">
        <f t="shared" si="38"/>
        <v>DPM</v>
      </c>
      <c r="K510" t="str">
        <f t="shared" si="39"/>
        <v>DPM2</v>
      </c>
      <c r="L510">
        <f t="shared" si="40"/>
        <v>3</v>
      </c>
    </row>
    <row r="511" spans="1:12" x14ac:dyDescent="0.4">
      <c r="A511">
        <v>532</v>
      </c>
      <c r="B511" t="s">
        <v>1651</v>
      </c>
      <c r="C511" t="s">
        <v>6082</v>
      </c>
      <c r="D511" t="s">
        <v>6113</v>
      </c>
      <c r="E511" t="s">
        <v>6114</v>
      </c>
      <c r="F511" t="s">
        <v>5224</v>
      </c>
      <c r="I511" s="11">
        <v>31</v>
      </c>
      <c r="J511" t="str">
        <f t="shared" si="38"/>
        <v>DPM</v>
      </c>
      <c r="K511" t="str">
        <f t="shared" si="39"/>
        <v>DPM31</v>
      </c>
      <c r="L511">
        <f t="shared" si="40"/>
        <v>3</v>
      </c>
    </row>
    <row r="512" spans="1:12" x14ac:dyDescent="0.4">
      <c r="A512">
        <v>533</v>
      </c>
      <c r="B512" t="s">
        <v>1651</v>
      </c>
      <c r="C512" t="s">
        <v>6082</v>
      </c>
      <c r="D512" t="s">
        <v>6115</v>
      </c>
      <c r="E512" t="s">
        <v>6116</v>
      </c>
      <c r="F512" t="s">
        <v>5224</v>
      </c>
      <c r="I512" s="11">
        <v>32</v>
      </c>
      <c r="J512" t="str">
        <f t="shared" si="38"/>
        <v>DPM</v>
      </c>
      <c r="K512" t="str">
        <f t="shared" si="39"/>
        <v>DPM32</v>
      </c>
      <c r="L512">
        <f t="shared" si="40"/>
        <v>3</v>
      </c>
    </row>
    <row r="513" spans="1:12" x14ac:dyDescent="0.4">
      <c r="A513">
        <v>534</v>
      </c>
      <c r="B513" t="s">
        <v>1651</v>
      </c>
      <c r="C513" t="s">
        <v>6082</v>
      </c>
      <c r="D513" t="s">
        <v>6117</v>
      </c>
      <c r="E513" t="s">
        <v>6118</v>
      </c>
      <c r="F513" t="s">
        <v>5216</v>
      </c>
      <c r="I513" s="11">
        <v>34</v>
      </c>
      <c r="J513" t="str">
        <f t="shared" si="38"/>
        <v>DPM</v>
      </c>
      <c r="K513" t="str">
        <f t="shared" si="39"/>
        <v>DPM34</v>
      </c>
      <c r="L513">
        <f t="shared" si="40"/>
        <v>3</v>
      </c>
    </row>
    <row r="514" spans="1:12" x14ac:dyDescent="0.4">
      <c r="A514">
        <v>535</v>
      </c>
      <c r="B514" t="s">
        <v>1651</v>
      </c>
      <c r="C514" t="s">
        <v>6082</v>
      </c>
      <c r="D514" t="s">
        <v>6119</v>
      </c>
      <c r="E514" t="s">
        <v>6120</v>
      </c>
      <c r="F514" t="s">
        <v>5224</v>
      </c>
      <c r="I514" s="11">
        <v>35</v>
      </c>
      <c r="J514" t="str">
        <f t="shared" ref="J514:J577" si="41">LEFT(B514,3)</f>
        <v>DPM</v>
      </c>
      <c r="K514" t="str">
        <f t="shared" ref="K514:K577" si="42">CONCATENATE(J514,I514)</f>
        <v>DPM35</v>
      </c>
      <c r="L514">
        <f t="shared" ref="L514:L577" si="43">COUNTIF($K$2:$K$1123, "gpn" &amp; I514&amp;""  )</f>
        <v>3</v>
      </c>
    </row>
    <row r="515" spans="1:12" x14ac:dyDescent="0.4">
      <c r="A515">
        <v>536</v>
      </c>
      <c r="B515" t="s">
        <v>1651</v>
      </c>
      <c r="C515" t="s">
        <v>6082</v>
      </c>
      <c r="D515" t="s">
        <v>6121</v>
      </c>
      <c r="E515" t="s">
        <v>6122</v>
      </c>
      <c r="F515" t="s">
        <v>5224</v>
      </c>
      <c r="I515" s="11">
        <v>36</v>
      </c>
      <c r="J515" t="str">
        <f t="shared" si="41"/>
        <v>DPM</v>
      </c>
      <c r="K515" t="str">
        <f t="shared" si="42"/>
        <v>DPM36</v>
      </c>
      <c r="L515">
        <f t="shared" si="43"/>
        <v>3</v>
      </c>
    </row>
    <row r="516" spans="1:12" x14ac:dyDescent="0.4">
      <c r="A516">
        <v>537</v>
      </c>
      <c r="B516" t="s">
        <v>1651</v>
      </c>
      <c r="C516" t="s">
        <v>6082</v>
      </c>
      <c r="D516" t="s">
        <v>6123</v>
      </c>
      <c r="E516" t="s">
        <v>6124</v>
      </c>
      <c r="F516" t="s">
        <v>5216</v>
      </c>
      <c r="I516" s="11">
        <v>40</v>
      </c>
      <c r="J516" t="str">
        <f t="shared" si="41"/>
        <v>DPM</v>
      </c>
      <c r="K516" t="str">
        <f t="shared" si="42"/>
        <v>DPM40</v>
      </c>
      <c r="L516">
        <f t="shared" si="43"/>
        <v>3</v>
      </c>
    </row>
    <row r="517" spans="1:12" x14ac:dyDescent="0.4">
      <c r="A517">
        <v>538</v>
      </c>
      <c r="B517" t="s">
        <v>1651</v>
      </c>
      <c r="C517" t="s">
        <v>6082</v>
      </c>
      <c r="D517" t="s">
        <v>6125</v>
      </c>
      <c r="E517" t="s">
        <v>6126</v>
      </c>
      <c r="F517" t="s">
        <v>5224</v>
      </c>
      <c r="I517" s="11">
        <v>41</v>
      </c>
      <c r="J517" t="str">
        <f t="shared" si="41"/>
        <v>DPM</v>
      </c>
      <c r="K517" t="str">
        <f t="shared" si="42"/>
        <v>DPM41</v>
      </c>
      <c r="L517">
        <f t="shared" si="43"/>
        <v>3</v>
      </c>
    </row>
    <row r="518" spans="1:12" x14ac:dyDescent="0.4">
      <c r="A518">
        <v>539</v>
      </c>
      <c r="B518" t="s">
        <v>1651</v>
      </c>
      <c r="C518" t="s">
        <v>6082</v>
      </c>
      <c r="D518" t="s">
        <v>6127</v>
      </c>
      <c r="E518" t="s">
        <v>6128</v>
      </c>
      <c r="F518" t="s">
        <v>5216</v>
      </c>
      <c r="I518" s="11">
        <v>42</v>
      </c>
      <c r="J518" t="str">
        <f t="shared" si="41"/>
        <v>DPM</v>
      </c>
      <c r="K518" t="str">
        <f t="shared" si="42"/>
        <v>DPM42</v>
      </c>
      <c r="L518">
        <f t="shared" si="43"/>
        <v>3</v>
      </c>
    </row>
    <row r="519" spans="1:12" x14ac:dyDescent="0.4">
      <c r="A519">
        <v>540</v>
      </c>
      <c r="B519" t="s">
        <v>1651</v>
      </c>
      <c r="C519" t="s">
        <v>6082</v>
      </c>
      <c r="D519" t="s">
        <v>6129</v>
      </c>
      <c r="E519" t="s">
        <v>6130</v>
      </c>
      <c r="F519" t="s">
        <v>5256</v>
      </c>
      <c r="I519" s="11">
        <v>43</v>
      </c>
      <c r="J519" t="str">
        <f t="shared" si="41"/>
        <v>DPM</v>
      </c>
      <c r="K519" t="str">
        <f t="shared" si="42"/>
        <v>DPM43</v>
      </c>
      <c r="L519">
        <f t="shared" si="43"/>
        <v>3</v>
      </c>
    </row>
    <row r="520" spans="1:12" x14ac:dyDescent="0.4">
      <c r="A520">
        <v>541</v>
      </c>
      <c r="B520" t="s">
        <v>1651</v>
      </c>
      <c r="C520" t="s">
        <v>6082</v>
      </c>
      <c r="D520" t="s">
        <v>6131</v>
      </c>
      <c r="E520" t="s">
        <v>6124</v>
      </c>
      <c r="F520" t="s">
        <v>5216</v>
      </c>
      <c r="I520" s="11">
        <v>44</v>
      </c>
      <c r="J520" t="str">
        <f t="shared" si="41"/>
        <v>DPM</v>
      </c>
      <c r="K520" t="str">
        <f t="shared" si="42"/>
        <v>DPM44</v>
      </c>
      <c r="L520">
        <f t="shared" si="43"/>
        <v>3</v>
      </c>
    </row>
    <row r="521" spans="1:12" x14ac:dyDescent="0.4">
      <c r="A521">
        <v>542</v>
      </c>
      <c r="B521" t="s">
        <v>1651</v>
      </c>
      <c r="C521" t="s">
        <v>6082</v>
      </c>
      <c r="D521" t="s">
        <v>6132</v>
      </c>
      <c r="E521" t="s">
        <v>6133</v>
      </c>
      <c r="F521" t="s">
        <v>5256</v>
      </c>
      <c r="I521" s="11">
        <v>45</v>
      </c>
      <c r="J521" t="str">
        <f t="shared" si="41"/>
        <v>DPM</v>
      </c>
      <c r="K521" t="str">
        <f t="shared" si="42"/>
        <v>DPM45</v>
      </c>
      <c r="L521">
        <f t="shared" si="43"/>
        <v>3</v>
      </c>
    </row>
    <row r="522" spans="1:12" x14ac:dyDescent="0.4">
      <c r="A522">
        <v>543</v>
      </c>
      <c r="B522" t="s">
        <v>1651</v>
      </c>
      <c r="C522" t="s">
        <v>6082</v>
      </c>
      <c r="D522" t="s">
        <v>6134</v>
      </c>
      <c r="E522" t="s">
        <v>6135</v>
      </c>
      <c r="F522" t="s">
        <v>5224</v>
      </c>
      <c r="I522" s="11">
        <v>46</v>
      </c>
      <c r="J522" t="str">
        <f t="shared" si="41"/>
        <v>DPM</v>
      </c>
      <c r="K522" t="str">
        <f t="shared" si="42"/>
        <v>DPM46</v>
      </c>
      <c r="L522">
        <f t="shared" si="43"/>
        <v>3</v>
      </c>
    </row>
    <row r="523" spans="1:12" x14ac:dyDescent="0.4">
      <c r="A523">
        <v>544</v>
      </c>
      <c r="B523" t="s">
        <v>1651</v>
      </c>
      <c r="C523" t="s">
        <v>6082</v>
      </c>
      <c r="D523" t="s">
        <v>6136</v>
      </c>
      <c r="E523" t="s">
        <v>6137</v>
      </c>
      <c r="F523" t="s">
        <v>5216</v>
      </c>
      <c r="I523" s="11">
        <v>48</v>
      </c>
      <c r="J523" t="str">
        <f t="shared" si="41"/>
        <v>DPM</v>
      </c>
      <c r="K523" t="str">
        <f t="shared" si="42"/>
        <v>DPM48</v>
      </c>
      <c r="L523">
        <f t="shared" si="43"/>
        <v>3</v>
      </c>
    </row>
    <row r="524" spans="1:12" x14ac:dyDescent="0.4">
      <c r="A524">
        <v>545</v>
      </c>
      <c r="B524" t="s">
        <v>1651</v>
      </c>
      <c r="C524" t="s">
        <v>6082</v>
      </c>
      <c r="D524" t="s">
        <v>6138</v>
      </c>
      <c r="E524" t="s">
        <v>6076</v>
      </c>
      <c r="F524" t="s">
        <v>5216</v>
      </c>
      <c r="I524" s="11">
        <v>49</v>
      </c>
      <c r="J524" t="str">
        <f t="shared" si="41"/>
        <v>DPM</v>
      </c>
      <c r="K524" t="str">
        <f t="shared" si="42"/>
        <v>DPM49</v>
      </c>
      <c r="L524">
        <f t="shared" si="43"/>
        <v>3</v>
      </c>
    </row>
    <row r="525" spans="1:12" x14ac:dyDescent="0.4">
      <c r="A525">
        <v>546</v>
      </c>
      <c r="B525" t="s">
        <v>1651</v>
      </c>
      <c r="C525" t="s">
        <v>6082</v>
      </c>
      <c r="D525" t="s">
        <v>6139</v>
      </c>
      <c r="E525" t="s">
        <v>6140</v>
      </c>
      <c r="F525" t="s">
        <v>5216</v>
      </c>
      <c r="I525" s="11">
        <v>4</v>
      </c>
      <c r="J525" t="str">
        <f t="shared" si="41"/>
        <v>DPM</v>
      </c>
      <c r="K525" t="str">
        <f t="shared" si="42"/>
        <v>DPM4</v>
      </c>
      <c r="L525">
        <f t="shared" si="43"/>
        <v>3</v>
      </c>
    </row>
    <row r="526" spans="1:12" x14ac:dyDescent="0.4">
      <c r="A526">
        <v>547</v>
      </c>
      <c r="B526" t="s">
        <v>1651</v>
      </c>
      <c r="C526" t="s">
        <v>6082</v>
      </c>
      <c r="D526" t="s">
        <v>6141</v>
      </c>
      <c r="E526" t="s">
        <v>6142</v>
      </c>
      <c r="F526" t="s">
        <v>5224</v>
      </c>
      <c r="I526" s="11">
        <v>50</v>
      </c>
      <c r="J526" t="str">
        <f t="shared" si="41"/>
        <v>DPM</v>
      </c>
      <c r="K526" t="str">
        <f t="shared" si="42"/>
        <v>DPM50</v>
      </c>
      <c r="L526">
        <f t="shared" si="43"/>
        <v>2</v>
      </c>
    </row>
    <row r="527" spans="1:12" x14ac:dyDescent="0.4">
      <c r="A527">
        <v>548</v>
      </c>
      <c r="B527" t="s">
        <v>1651</v>
      </c>
      <c r="C527" t="s">
        <v>6082</v>
      </c>
      <c r="D527" t="s">
        <v>6143</v>
      </c>
      <c r="E527" t="s">
        <v>6144</v>
      </c>
      <c r="F527" t="s">
        <v>5224</v>
      </c>
      <c r="I527" s="11">
        <v>5</v>
      </c>
      <c r="J527" t="str">
        <f t="shared" si="41"/>
        <v>DPM</v>
      </c>
      <c r="K527" t="str">
        <f t="shared" si="42"/>
        <v>DPM5</v>
      </c>
      <c r="L527">
        <f t="shared" si="43"/>
        <v>2</v>
      </c>
    </row>
    <row r="528" spans="1:12" x14ac:dyDescent="0.4">
      <c r="A528">
        <v>549</v>
      </c>
      <c r="B528" t="s">
        <v>1651</v>
      </c>
      <c r="C528" t="s">
        <v>6082</v>
      </c>
      <c r="D528" t="s">
        <v>6145</v>
      </c>
      <c r="E528" t="s">
        <v>6146</v>
      </c>
      <c r="F528" t="s">
        <v>5224</v>
      </c>
      <c r="I528" s="11">
        <v>6</v>
      </c>
      <c r="J528" t="str">
        <f t="shared" si="41"/>
        <v>DPM</v>
      </c>
      <c r="K528" t="str">
        <f t="shared" si="42"/>
        <v>DPM6</v>
      </c>
      <c r="L528">
        <f t="shared" si="43"/>
        <v>3</v>
      </c>
    </row>
    <row r="529" spans="1:12" x14ac:dyDescent="0.4">
      <c r="A529">
        <v>550</v>
      </c>
      <c r="B529" t="s">
        <v>1652</v>
      </c>
      <c r="C529" t="s">
        <v>6147</v>
      </c>
      <c r="D529" t="s">
        <v>6148</v>
      </c>
      <c r="E529" t="s">
        <v>6149</v>
      </c>
      <c r="F529" t="s">
        <v>5224</v>
      </c>
      <c r="I529" s="11">
        <v>10</v>
      </c>
      <c r="J529" t="str">
        <f t="shared" si="41"/>
        <v>DPM</v>
      </c>
      <c r="K529" t="str">
        <f t="shared" si="42"/>
        <v>DPM10</v>
      </c>
      <c r="L529">
        <f t="shared" si="43"/>
        <v>3</v>
      </c>
    </row>
    <row r="530" spans="1:12" x14ac:dyDescent="0.4">
      <c r="A530">
        <v>551</v>
      </c>
      <c r="B530" t="s">
        <v>1652</v>
      </c>
      <c r="C530" t="s">
        <v>6147</v>
      </c>
      <c r="D530" t="s">
        <v>6150</v>
      </c>
      <c r="E530" t="s">
        <v>6116</v>
      </c>
      <c r="F530" t="s">
        <v>5224</v>
      </c>
      <c r="I530" s="11">
        <v>12</v>
      </c>
      <c r="J530" t="str">
        <f t="shared" si="41"/>
        <v>DPM</v>
      </c>
      <c r="K530" t="str">
        <f t="shared" si="42"/>
        <v>DPM12</v>
      </c>
      <c r="L530">
        <f t="shared" si="43"/>
        <v>3</v>
      </c>
    </row>
    <row r="531" spans="1:12" x14ac:dyDescent="0.4">
      <c r="A531">
        <v>552</v>
      </c>
      <c r="B531" t="s">
        <v>1652</v>
      </c>
      <c r="C531" t="s">
        <v>6147</v>
      </c>
      <c r="D531" t="s">
        <v>6151</v>
      </c>
      <c r="E531" t="s">
        <v>6152</v>
      </c>
      <c r="F531" t="s">
        <v>5224</v>
      </c>
      <c r="I531" s="11">
        <v>14</v>
      </c>
      <c r="J531" t="str">
        <f t="shared" si="41"/>
        <v>DPM</v>
      </c>
      <c r="K531" t="str">
        <f t="shared" si="42"/>
        <v>DPM14</v>
      </c>
      <c r="L531">
        <f t="shared" si="43"/>
        <v>3</v>
      </c>
    </row>
    <row r="532" spans="1:12" x14ac:dyDescent="0.4">
      <c r="A532">
        <v>553</v>
      </c>
      <c r="B532" t="s">
        <v>1652</v>
      </c>
      <c r="C532" t="s">
        <v>6147</v>
      </c>
      <c r="D532" t="s">
        <v>6153</v>
      </c>
      <c r="E532" t="s">
        <v>6154</v>
      </c>
      <c r="F532" t="s">
        <v>5216</v>
      </c>
      <c r="I532" s="11">
        <v>15</v>
      </c>
      <c r="J532" t="str">
        <f t="shared" si="41"/>
        <v>DPM</v>
      </c>
      <c r="K532" t="str">
        <f t="shared" si="42"/>
        <v>DPM15</v>
      </c>
      <c r="L532">
        <f t="shared" si="43"/>
        <v>3</v>
      </c>
    </row>
    <row r="533" spans="1:12" x14ac:dyDescent="0.4">
      <c r="A533">
        <v>554</v>
      </c>
      <c r="B533" t="s">
        <v>1652</v>
      </c>
      <c r="C533" t="s">
        <v>6147</v>
      </c>
      <c r="D533" t="s">
        <v>6155</v>
      </c>
      <c r="E533" t="s">
        <v>6090</v>
      </c>
      <c r="F533" t="s">
        <v>5224</v>
      </c>
      <c r="I533" s="11">
        <v>16</v>
      </c>
      <c r="J533" t="str">
        <f t="shared" si="41"/>
        <v>DPM</v>
      </c>
      <c r="K533" t="str">
        <f t="shared" si="42"/>
        <v>DPM16</v>
      </c>
      <c r="L533">
        <f t="shared" si="43"/>
        <v>3</v>
      </c>
    </row>
    <row r="534" spans="1:12" x14ac:dyDescent="0.4">
      <c r="A534">
        <v>555</v>
      </c>
      <c r="B534" t="s">
        <v>1652</v>
      </c>
      <c r="C534" t="s">
        <v>6147</v>
      </c>
      <c r="D534" t="s">
        <v>6156</v>
      </c>
      <c r="E534" t="s">
        <v>5427</v>
      </c>
      <c r="F534" t="s">
        <v>5216</v>
      </c>
      <c r="I534" s="11">
        <v>17</v>
      </c>
      <c r="J534" t="str">
        <f t="shared" si="41"/>
        <v>DPM</v>
      </c>
      <c r="K534" t="str">
        <f t="shared" si="42"/>
        <v>DPM17</v>
      </c>
      <c r="L534">
        <f t="shared" si="43"/>
        <v>3</v>
      </c>
    </row>
    <row r="535" spans="1:12" x14ac:dyDescent="0.4">
      <c r="A535">
        <v>556</v>
      </c>
      <c r="B535" t="s">
        <v>1652</v>
      </c>
      <c r="C535" t="s">
        <v>6147</v>
      </c>
      <c r="D535" t="s">
        <v>6157</v>
      </c>
      <c r="E535" t="s">
        <v>6158</v>
      </c>
      <c r="F535" t="s">
        <v>5224</v>
      </c>
      <c r="I535" s="11">
        <v>19</v>
      </c>
      <c r="J535" t="str">
        <f t="shared" si="41"/>
        <v>DPM</v>
      </c>
      <c r="K535" t="str">
        <f t="shared" si="42"/>
        <v>DPM19</v>
      </c>
      <c r="L535">
        <f t="shared" si="43"/>
        <v>3</v>
      </c>
    </row>
    <row r="536" spans="1:12" x14ac:dyDescent="0.4">
      <c r="A536">
        <v>557</v>
      </c>
      <c r="B536" t="s">
        <v>1652</v>
      </c>
      <c r="C536" t="s">
        <v>6147</v>
      </c>
      <c r="D536" t="s">
        <v>6159</v>
      </c>
      <c r="E536" t="s">
        <v>6160</v>
      </c>
      <c r="F536" t="s">
        <v>5224</v>
      </c>
      <c r="I536" s="11">
        <v>1</v>
      </c>
      <c r="J536" t="str">
        <f t="shared" si="41"/>
        <v>DPM</v>
      </c>
      <c r="K536" t="str">
        <f t="shared" si="42"/>
        <v>DPM1</v>
      </c>
      <c r="L536">
        <f t="shared" si="43"/>
        <v>3</v>
      </c>
    </row>
    <row r="537" spans="1:12" x14ac:dyDescent="0.4">
      <c r="A537">
        <v>558</v>
      </c>
      <c r="B537" t="s">
        <v>1652</v>
      </c>
      <c r="C537" t="s">
        <v>6147</v>
      </c>
      <c r="D537" t="s">
        <v>6161</v>
      </c>
      <c r="E537" t="s">
        <v>6162</v>
      </c>
      <c r="F537" t="s">
        <v>5224</v>
      </c>
      <c r="I537" s="11">
        <v>21</v>
      </c>
      <c r="J537" t="str">
        <f t="shared" si="41"/>
        <v>DPM</v>
      </c>
      <c r="K537" t="str">
        <f t="shared" si="42"/>
        <v>DPM21</v>
      </c>
      <c r="L537">
        <f t="shared" si="43"/>
        <v>3</v>
      </c>
    </row>
    <row r="538" spans="1:12" x14ac:dyDescent="0.4">
      <c r="A538">
        <v>559</v>
      </c>
      <c r="B538" t="s">
        <v>1652</v>
      </c>
      <c r="C538" t="s">
        <v>6147</v>
      </c>
      <c r="D538" t="s">
        <v>6163</v>
      </c>
      <c r="E538" t="s">
        <v>6164</v>
      </c>
      <c r="F538" t="s">
        <v>5256</v>
      </c>
      <c r="I538" s="11">
        <v>24</v>
      </c>
      <c r="J538" t="str">
        <f t="shared" si="41"/>
        <v>DPM</v>
      </c>
      <c r="K538" t="str">
        <f t="shared" si="42"/>
        <v>DPM24</v>
      </c>
      <c r="L538">
        <f t="shared" si="43"/>
        <v>3</v>
      </c>
    </row>
    <row r="539" spans="1:12" x14ac:dyDescent="0.4">
      <c r="A539">
        <v>560</v>
      </c>
      <c r="B539" t="s">
        <v>1652</v>
      </c>
      <c r="C539" t="s">
        <v>6147</v>
      </c>
      <c r="D539" t="s">
        <v>6165</v>
      </c>
      <c r="E539" t="s">
        <v>6166</v>
      </c>
      <c r="F539" t="s">
        <v>5216</v>
      </c>
      <c r="I539" s="11">
        <v>25</v>
      </c>
      <c r="J539" t="str">
        <f t="shared" si="41"/>
        <v>DPM</v>
      </c>
      <c r="K539" t="str">
        <f t="shared" si="42"/>
        <v>DPM25</v>
      </c>
      <c r="L539">
        <f t="shared" si="43"/>
        <v>3</v>
      </c>
    </row>
    <row r="540" spans="1:12" x14ac:dyDescent="0.4">
      <c r="A540">
        <v>561</v>
      </c>
      <c r="B540" t="s">
        <v>1652</v>
      </c>
      <c r="C540" t="s">
        <v>6147</v>
      </c>
      <c r="D540" t="s">
        <v>6167</v>
      </c>
      <c r="E540" t="s">
        <v>6168</v>
      </c>
      <c r="F540" t="s">
        <v>5216</v>
      </c>
      <c r="I540" s="11">
        <v>26</v>
      </c>
      <c r="J540" t="str">
        <f t="shared" si="41"/>
        <v>DPM</v>
      </c>
      <c r="K540" t="str">
        <f t="shared" si="42"/>
        <v>DPM26</v>
      </c>
      <c r="L540">
        <f t="shared" si="43"/>
        <v>3</v>
      </c>
    </row>
    <row r="541" spans="1:12" x14ac:dyDescent="0.4">
      <c r="A541">
        <v>562</v>
      </c>
      <c r="B541" t="s">
        <v>1652</v>
      </c>
      <c r="C541" t="s">
        <v>6147</v>
      </c>
      <c r="D541" t="s">
        <v>6169</v>
      </c>
      <c r="E541" t="s">
        <v>6170</v>
      </c>
      <c r="F541" t="s">
        <v>5224</v>
      </c>
      <c r="I541" s="11">
        <v>27</v>
      </c>
      <c r="J541" t="str">
        <f t="shared" si="41"/>
        <v>DPM</v>
      </c>
      <c r="K541" t="str">
        <f t="shared" si="42"/>
        <v>DPM27</v>
      </c>
      <c r="L541">
        <f t="shared" si="43"/>
        <v>3</v>
      </c>
    </row>
    <row r="542" spans="1:12" x14ac:dyDescent="0.4">
      <c r="A542">
        <v>563</v>
      </c>
      <c r="B542" t="s">
        <v>1652</v>
      </c>
      <c r="C542" t="s">
        <v>6147</v>
      </c>
      <c r="D542" t="s">
        <v>6171</v>
      </c>
      <c r="E542" t="s">
        <v>6110</v>
      </c>
      <c r="F542" t="s">
        <v>5256</v>
      </c>
      <c r="I542" s="11">
        <v>29</v>
      </c>
      <c r="J542" t="str">
        <f t="shared" si="41"/>
        <v>DPM</v>
      </c>
      <c r="K542" t="str">
        <f t="shared" si="42"/>
        <v>DPM29</v>
      </c>
      <c r="L542">
        <f t="shared" si="43"/>
        <v>3</v>
      </c>
    </row>
    <row r="543" spans="1:12" x14ac:dyDescent="0.4">
      <c r="A543">
        <v>564</v>
      </c>
      <c r="B543" t="s">
        <v>1652</v>
      </c>
      <c r="C543" t="s">
        <v>6147</v>
      </c>
      <c r="D543" t="s">
        <v>6172</v>
      </c>
      <c r="E543" t="s">
        <v>6173</v>
      </c>
      <c r="F543" t="s">
        <v>5224</v>
      </c>
      <c r="I543" s="11">
        <v>2</v>
      </c>
      <c r="J543" t="str">
        <f t="shared" si="41"/>
        <v>DPM</v>
      </c>
      <c r="K543" t="str">
        <f t="shared" si="42"/>
        <v>DPM2</v>
      </c>
      <c r="L543">
        <f t="shared" si="43"/>
        <v>3</v>
      </c>
    </row>
    <row r="544" spans="1:12" x14ac:dyDescent="0.4">
      <c r="A544">
        <v>565</v>
      </c>
      <c r="B544" t="s">
        <v>1652</v>
      </c>
      <c r="C544" t="s">
        <v>6147</v>
      </c>
      <c r="D544" t="s">
        <v>6174</v>
      </c>
      <c r="E544" t="s">
        <v>6175</v>
      </c>
      <c r="F544" t="s">
        <v>5224</v>
      </c>
      <c r="I544" s="11">
        <v>31</v>
      </c>
      <c r="J544" t="str">
        <f t="shared" si="41"/>
        <v>DPM</v>
      </c>
      <c r="K544" t="str">
        <f t="shared" si="42"/>
        <v>DPM31</v>
      </c>
      <c r="L544">
        <f t="shared" si="43"/>
        <v>3</v>
      </c>
    </row>
    <row r="545" spans="1:12" x14ac:dyDescent="0.4">
      <c r="A545">
        <v>566</v>
      </c>
      <c r="B545" t="s">
        <v>1652</v>
      </c>
      <c r="C545" t="s">
        <v>6147</v>
      </c>
      <c r="D545" t="s">
        <v>6176</v>
      </c>
      <c r="E545" t="s">
        <v>6177</v>
      </c>
      <c r="F545" t="s">
        <v>5216</v>
      </c>
      <c r="I545" s="11">
        <v>32</v>
      </c>
      <c r="J545" t="str">
        <f t="shared" si="41"/>
        <v>DPM</v>
      </c>
      <c r="K545" t="str">
        <f t="shared" si="42"/>
        <v>DPM32</v>
      </c>
      <c r="L545">
        <f t="shared" si="43"/>
        <v>3</v>
      </c>
    </row>
    <row r="546" spans="1:12" x14ac:dyDescent="0.4">
      <c r="A546">
        <v>567</v>
      </c>
      <c r="B546" t="s">
        <v>1652</v>
      </c>
      <c r="C546" t="s">
        <v>6147</v>
      </c>
      <c r="D546" t="s">
        <v>6178</v>
      </c>
      <c r="E546" t="s">
        <v>6179</v>
      </c>
      <c r="F546" t="s">
        <v>5216</v>
      </c>
      <c r="I546" s="11">
        <v>33</v>
      </c>
      <c r="J546" t="str">
        <f t="shared" si="41"/>
        <v>DPM</v>
      </c>
      <c r="K546" t="str">
        <f t="shared" si="42"/>
        <v>DPM33</v>
      </c>
      <c r="L546">
        <f t="shared" si="43"/>
        <v>3</v>
      </c>
    </row>
    <row r="547" spans="1:12" x14ac:dyDescent="0.4">
      <c r="A547">
        <v>568</v>
      </c>
      <c r="B547" t="s">
        <v>1652</v>
      </c>
      <c r="C547" t="s">
        <v>6147</v>
      </c>
      <c r="D547" t="s">
        <v>6180</v>
      </c>
      <c r="E547" t="s">
        <v>6181</v>
      </c>
      <c r="F547" t="s">
        <v>5216</v>
      </c>
      <c r="I547" s="11">
        <v>34</v>
      </c>
      <c r="J547" t="str">
        <f t="shared" si="41"/>
        <v>DPM</v>
      </c>
      <c r="K547" t="str">
        <f t="shared" si="42"/>
        <v>DPM34</v>
      </c>
      <c r="L547">
        <f t="shared" si="43"/>
        <v>3</v>
      </c>
    </row>
    <row r="548" spans="1:12" x14ac:dyDescent="0.4">
      <c r="A548">
        <v>569</v>
      </c>
      <c r="B548" t="s">
        <v>1652</v>
      </c>
      <c r="C548" t="s">
        <v>6147</v>
      </c>
      <c r="D548" t="s">
        <v>6182</v>
      </c>
      <c r="E548" t="s">
        <v>6183</v>
      </c>
      <c r="F548" t="s">
        <v>5216</v>
      </c>
      <c r="I548" s="11">
        <v>35</v>
      </c>
      <c r="J548" t="str">
        <f t="shared" si="41"/>
        <v>DPM</v>
      </c>
      <c r="K548" t="str">
        <f t="shared" si="42"/>
        <v>DPM35</v>
      </c>
      <c r="L548">
        <f t="shared" si="43"/>
        <v>3</v>
      </c>
    </row>
    <row r="549" spans="1:12" x14ac:dyDescent="0.4">
      <c r="A549">
        <v>570</v>
      </c>
      <c r="B549" t="s">
        <v>1652</v>
      </c>
      <c r="C549" t="s">
        <v>6147</v>
      </c>
      <c r="D549" t="s">
        <v>6184</v>
      </c>
      <c r="E549" t="s">
        <v>6185</v>
      </c>
      <c r="F549" t="s">
        <v>5224</v>
      </c>
      <c r="I549" s="11">
        <v>36</v>
      </c>
      <c r="J549" t="str">
        <f t="shared" si="41"/>
        <v>DPM</v>
      </c>
      <c r="K549" t="str">
        <f t="shared" si="42"/>
        <v>DPM36</v>
      </c>
      <c r="L549">
        <f t="shared" si="43"/>
        <v>3</v>
      </c>
    </row>
    <row r="550" spans="1:12" x14ac:dyDescent="0.4">
      <c r="A550">
        <v>571</v>
      </c>
      <c r="B550" t="s">
        <v>1652</v>
      </c>
      <c r="C550" t="s">
        <v>6147</v>
      </c>
      <c r="D550" t="s">
        <v>6186</v>
      </c>
      <c r="E550" t="s">
        <v>6187</v>
      </c>
      <c r="F550" t="s">
        <v>5224</v>
      </c>
      <c r="I550" s="11">
        <v>37</v>
      </c>
      <c r="J550" t="str">
        <f t="shared" si="41"/>
        <v>DPM</v>
      </c>
      <c r="K550" t="str">
        <f t="shared" si="42"/>
        <v>DPM37</v>
      </c>
      <c r="L550">
        <f t="shared" si="43"/>
        <v>3</v>
      </c>
    </row>
    <row r="551" spans="1:12" x14ac:dyDescent="0.4">
      <c r="A551">
        <v>572</v>
      </c>
      <c r="B551" t="s">
        <v>1652</v>
      </c>
      <c r="C551" t="s">
        <v>6147</v>
      </c>
      <c r="D551" t="s">
        <v>6188</v>
      </c>
      <c r="E551" t="s">
        <v>6189</v>
      </c>
      <c r="F551" t="s">
        <v>5216</v>
      </c>
      <c r="I551" s="11">
        <v>38</v>
      </c>
      <c r="J551" t="str">
        <f t="shared" si="41"/>
        <v>DPM</v>
      </c>
      <c r="K551" t="str">
        <f t="shared" si="42"/>
        <v>DPM38</v>
      </c>
      <c r="L551">
        <f t="shared" si="43"/>
        <v>3</v>
      </c>
    </row>
    <row r="552" spans="1:12" x14ac:dyDescent="0.4">
      <c r="A552">
        <v>573</v>
      </c>
      <c r="B552" t="s">
        <v>1652</v>
      </c>
      <c r="C552" t="s">
        <v>6147</v>
      </c>
      <c r="D552" t="s">
        <v>6190</v>
      </c>
      <c r="E552" t="s">
        <v>6191</v>
      </c>
      <c r="F552" t="s">
        <v>5224</v>
      </c>
      <c r="I552" s="11">
        <v>39</v>
      </c>
      <c r="J552" t="str">
        <f t="shared" si="41"/>
        <v>DPM</v>
      </c>
      <c r="K552" t="str">
        <f t="shared" si="42"/>
        <v>DPM39</v>
      </c>
      <c r="L552">
        <f t="shared" si="43"/>
        <v>3</v>
      </c>
    </row>
    <row r="553" spans="1:12" x14ac:dyDescent="0.4">
      <c r="A553">
        <v>574</v>
      </c>
      <c r="B553" t="s">
        <v>1652</v>
      </c>
      <c r="C553" t="s">
        <v>6147</v>
      </c>
      <c r="D553" t="s">
        <v>6192</v>
      </c>
      <c r="E553" t="s">
        <v>6124</v>
      </c>
      <c r="F553" t="s">
        <v>5216</v>
      </c>
      <c r="I553" s="11">
        <v>40</v>
      </c>
      <c r="J553" t="str">
        <f t="shared" si="41"/>
        <v>DPM</v>
      </c>
      <c r="K553" t="str">
        <f t="shared" si="42"/>
        <v>DPM40</v>
      </c>
      <c r="L553">
        <f t="shared" si="43"/>
        <v>3</v>
      </c>
    </row>
    <row r="554" spans="1:12" x14ac:dyDescent="0.4">
      <c r="A554">
        <v>575</v>
      </c>
      <c r="B554" t="s">
        <v>1652</v>
      </c>
      <c r="C554" t="s">
        <v>6147</v>
      </c>
      <c r="D554" t="s">
        <v>6193</v>
      </c>
      <c r="E554" t="s">
        <v>6194</v>
      </c>
      <c r="F554" t="s">
        <v>5216</v>
      </c>
      <c r="I554" s="11">
        <v>42</v>
      </c>
      <c r="J554" t="str">
        <f t="shared" si="41"/>
        <v>DPM</v>
      </c>
      <c r="K554" t="str">
        <f t="shared" si="42"/>
        <v>DPM42</v>
      </c>
      <c r="L554">
        <f t="shared" si="43"/>
        <v>3</v>
      </c>
    </row>
    <row r="555" spans="1:12" x14ac:dyDescent="0.4">
      <c r="A555">
        <v>576</v>
      </c>
      <c r="B555" t="s">
        <v>1652</v>
      </c>
      <c r="C555" t="s">
        <v>6147</v>
      </c>
      <c r="D555" t="s">
        <v>6195</v>
      </c>
      <c r="E555" t="s">
        <v>6124</v>
      </c>
      <c r="F555" t="s">
        <v>5216</v>
      </c>
      <c r="I555" s="11">
        <v>43</v>
      </c>
      <c r="J555" t="str">
        <f t="shared" si="41"/>
        <v>DPM</v>
      </c>
      <c r="K555" t="str">
        <f t="shared" si="42"/>
        <v>DPM43</v>
      </c>
      <c r="L555">
        <f t="shared" si="43"/>
        <v>3</v>
      </c>
    </row>
    <row r="556" spans="1:12" x14ac:dyDescent="0.4">
      <c r="A556">
        <v>577</v>
      </c>
      <c r="B556" t="s">
        <v>1652</v>
      </c>
      <c r="C556" t="s">
        <v>6147</v>
      </c>
      <c r="D556" t="s">
        <v>6196</v>
      </c>
      <c r="E556" t="s">
        <v>5793</v>
      </c>
      <c r="F556" t="s">
        <v>5224</v>
      </c>
      <c r="I556" s="11">
        <v>44</v>
      </c>
      <c r="J556" t="str">
        <f t="shared" si="41"/>
        <v>DPM</v>
      </c>
      <c r="K556" t="str">
        <f t="shared" si="42"/>
        <v>DPM44</v>
      </c>
      <c r="L556">
        <f t="shared" si="43"/>
        <v>3</v>
      </c>
    </row>
    <row r="557" spans="1:12" x14ac:dyDescent="0.4">
      <c r="A557">
        <v>578</v>
      </c>
      <c r="B557" t="s">
        <v>1652</v>
      </c>
      <c r="C557" t="s">
        <v>6147</v>
      </c>
      <c r="D557" t="s">
        <v>6197</v>
      </c>
      <c r="E557" t="s">
        <v>6133</v>
      </c>
      <c r="F557" t="s">
        <v>5256</v>
      </c>
      <c r="I557" s="11">
        <v>45</v>
      </c>
      <c r="J557" t="str">
        <f t="shared" si="41"/>
        <v>DPM</v>
      </c>
      <c r="K557" t="str">
        <f t="shared" si="42"/>
        <v>DPM45</v>
      </c>
      <c r="L557">
        <f t="shared" si="43"/>
        <v>3</v>
      </c>
    </row>
    <row r="558" spans="1:12" x14ac:dyDescent="0.4">
      <c r="A558">
        <v>579</v>
      </c>
      <c r="B558" t="s">
        <v>1652</v>
      </c>
      <c r="C558" t="s">
        <v>6147</v>
      </c>
      <c r="D558" t="s">
        <v>6198</v>
      </c>
      <c r="E558" t="s">
        <v>6135</v>
      </c>
      <c r="F558" t="s">
        <v>5224</v>
      </c>
      <c r="I558" s="11">
        <v>46</v>
      </c>
      <c r="J558" t="str">
        <f t="shared" si="41"/>
        <v>DPM</v>
      </c>
      <c r="K558" t="str">
        <f t="shared" si="42"/>
        <v>DPM46</v>
      </c>
      <c r="L558">
        <f t="shared" si="43"/>
        <v>3</v>
      </c>
    </row>
    <row r="559" spans="1:12" x14ac:dyDescent="0.4">
      <c r="A559">
        <v>580</v>
      </c>
      <c r="B559" t="s">
        <v>1652</v>
      </c>
      <c r="C559" t="s">
        <v>6147</v>
      </c>
      <c r="D559" t="s">
        <v>6199</v>
      </c>
      <c r="E559" t="s">
        <v>6200</v>
      </c>
      <c r="F559" t="s">
        <v>5224</v>
      </c>
      <c r="I559" s="11">
        <v>47</v>
      </c>
      <c r="J559" t="str">
        <f t="shared" si="41"/>
        <v>DPM</v>
      </c>
      <c r="K559" t="str">
        <f t="shared" si="42"/>
        <v>DPM47</v>
      </c>
      <c r="L559">
        <f t="shared" si="43"/>
        <v>3</v>
      </c>
    </row>
    <row r="560" spans="1:12" x14ac:dyDescent="0.4">
      <c r="A560">
        <v>581</v>
      </c>
      <c r="B560" t="s">
        <v>1652</v>
      </c>
      <c r="C560" t="s">
        <v>6147</v>
      </c>
      <c r="D560" t="s">
        <v>6201</v>
      </c>
      <c r="E560" t="s">
        <v>6202</v>
      </c>
      <c r="F560" t="s">
        <v>5224</v>
      </c>
      <c r="I560" s="11">
        <v>48</v>
      </c>
      <c r="J560" t="str">
        <f t="shared" si="41"/>
        <v>DPM</v>
      </c>
      <c r="K560" t="str">
        <f t="shared" si="42"/>
        <v>DPM48</v>
      </c>
      <c r="L560">
        <f t="shared" si="43"/>
        <v>3</v>
      </c>
    </row>
    <row r="561" spans="1:12" x14ac:dyDescent="0.4">
      <c r="A561">
        <v>582</v>
      </c>
      <c r="B561" t="s">
        <v>1652</v>
      </c>
      <c r="C561" t="s">
        <v>6147</v>
      </c>
      <c r="D561" t="s">
        <v>6203</v>
      </c>
      <c r="E561" t="s">
        <v>6076</v>
      </c>
      <c r="F561" t="s">
        <v>5216</v>
      </c>
      <c r="I561" s="11">
        <v>49</v>
      </c>
      <c r="J561" t="str">
        <f t="shared" si="41"/>
        <v>DPM</v>
      </c>
      <c r="K561" t="str">
        <f t="shared" si="42"/>
        <v>DPM49</v>
      </c>
      <c r="L561">
        <f t="shared" si="43"/>
        <v>3</v>
      </c>
    </row>
    <row r="562" spans="1:12" x14ac:dyDescent="0.4">
      <c r="A562">
        <v>583</v>
      </c>
      <c r="B562" t="s">
        <v>1652</v>
      </c>
      <c r="C562" t="s">
        <v>6147</v>
      </c>
      <c r="D562" t="s">
        <v>6204</v>
      </c>
      <c r="E562" t="s">
        <v>6205</v>
      </c>
      <c r="F562" t="s">
        <v>5224</v>
      </c>
      <c r="I562" s="11">
        <v>4</v>
      </c>
      <c r="J562" t="str">
        <f t="shared" si="41"/>
        <v>DPM</v>
      </c>
      <c r="K562" t="str">
        <f t="shared" si="42"/>
        <v>DPM4</v>
      </c>
      <c r="L562">
        <f t="shared" si="43"/>
        <v>3</v>
      </c>
    </row>
    <row r="563" spans="1:12" x14ac:dyDescent="0.4">
      <c r="A563">
        <v>584</v>
      </c>
      <c r="B563" t="s">
        <v>1652</v>
      </c>
      <c r="C563" t="s">
        <v>6147</v>
      </c>
      <c r="D563" t="s">
        <v>6206</v>
      </c>
      <c r="E563" t="s">
        <v>6207</v>
      </c>
      <c r="F563" t="s">
        <v>5224</v>
      </c>
      <c r="I563" s="11">
        <v>50</v>
      </c>
      <c r="J563" t="str">
        <f t="shared" si="41"/>
        <v>DPM</v>
      </c>
      <c r="K563" t="str">
        <f t="shared" si="42"/>
        <v>DPM50</v>
      </c>
      <c r="L563">
        <f t="shared" si="43"/>
        <v>2</v>
      </c>
    </row>
    <row r="564" spans="1:12" x14ac:dyDescent="0.4">
      <c r="A564">
        <v>585</v>
      </c>
      <c r="B564" t="s">
        <v>1652</v>
      </c>
      <c r="C564" t="s">
        <v>6147</v>
      </c>
      <c r="D564" t="s">
        <v>6208</v>
      </c>
      <c r="E564" t="s">
        <v>6209</v>
      </c>
      <c r="F564" t="s">
        <v>5216</v>
      </c>
      <c r="I564" s="11">
        <v>5</v>
      </c>
      <c r="J564" t="str">
        <f t="shared" si="41"/>
        <v>DPM</v>
      </c>
      <c r="K564" t="str">
        <f t="shared" si="42"/>
        <v>DPM5</v>
      </c>
      <c r="L564">
        <f t="shared" si="43"/>
        <v>2</v>
      </c>
    </row>
    <row r="565" spans="1:12" x14ac:dyDescent="0.4">
      <c r="A565">
        <v>586</v>
      </c>
      <c r="B565" t="s">
        <v>1653</v>
      </c>
      <c r="C565" t="s">
        <v>6210</v>
      </c>
      <c r="D565" t="s">
        <v>6211</v>
      </c>
      <c r="E565" t="s">
        <v>6212</v>
      </c>
      <c r="F565" t="s">
        <v>5216</v>
      </c>
      <c r="I565" s="11">
        <v>10</v>
      </c>
      <c r="J565" t="str">
        <f t="shared" si="41"/>
        <v>DPM</v>
      </c>
      <c r="K565" t="str">
        <f t="shared" si="42"/>
        <v>DPM10</v>
      </c>
      <c r="L565">
        <f t="shared" si="43"/>
        <v>3</v>
      </c>
    </row>
    <row r="566" spans="1:12" x14ac:dyDescent="0.4">
      <c r="A566">
        <v>587</v>
      </c>
      <c r="B566" t="s">
        <v>1653</v>
      </c>
      <c r="C566" t="s">
        <v>6210</v>
      </c>
      <c r="D566" t="s">
        <v>6213</v>
      </c>
      <c r="E566" t="s">
        <v>6214</v>
      </c>
      <c r="F566" t="s">
        <v>5216</v>
      </c>
      <c r="I566" s="11">
        <v>13</v>
      </c>
      <c r="J566" t="str">
        <f t="shared" si="41"/>
        <v>DPM</v>
      </c>
      <c r="K566" t="str">
        <f t="shared" si="42"/>
        <v>DPM13</v>
      </c>
      <c r="L566">
        <f t="shared" si="43"/>
        <v>3</v>
      </c>
    </row>
    <row r="567" spans="1:12" x14ac:dyDescent="0.4">
      <c r="A567">
        <v>588</v>
      </c>
      <c r="B567" t="s">
        <v>1653</v>
      </c>
      <c r="C567" t="s">
        <v>6210</v>
      </c>
      <c r="D567" t="s">
        <v>6215</v>
      </c>
      <c r="E567" t="s">
        <v>6216</v>
      </c>
      <c r="F567" t="s">
        <v>5224</v>
      </c>
      <c r="I567" s="11">
        <v>16</v>
      </c>
      <c r="J567" t="str">
        <f t="shared" si="41"/>
        <v>DPM</v>
      </c>
      <c r="K567" t="str">
        <f t="shared" si="42"/>
        <v>DPM16</v>
      </c>
      <c r="L567">
        <f t="shared" si="43"/>
        <v>3</v>
      </c>
    </row>
    <row r="568" spans="1:12" x14ac:dyDescent="0.4">
      <c r="A568">
        <v>589</v>
      </c>
      <c r="B568" t="s">
        <v>1653</v>
      </c>
      <c r="C568" t="s">
        <v>6210</v>
      </c>
      <c r="D568" t="s">
        <v>6217</v>
      </c>
      <c r="E568" t="s">
        <v>6218</v>
      </c>
      <c r="F568" t="s">
        <v>5224</v>
      </c>
      <c r="I568" s="11">
        <v>1</v>
      </c>
      <c r="J568" t="str">
        <f t="shared" si="41"/>
        <v>DPM</v>
      </c>
      <c r="K568" t="str">
        <f t="shared" si="42"/>
        <v>DPM1</v>
      </c>
      <c r="L568">
        <f t="shared" si="43"/>
        <v>3</v>
      </c>
    </row>
    <row r="569" spans="1:12" x14ac:dyDescent="0.4">
      <c r="A569">
        <v>590</v>
      </c>
      <c r="B569" t="s">
        <v>1653</v>
      </c>
      <c r="C569" t="s">
        <v>6210</v>
      </c>
      <c r="D569" t="s">
        <v>6219</v>
      </c>
      <c r="E569" t="s">
        <v>6220</v>
      </c>
      <c r="F569" t="s">
        <v>5216</v>
      </c>
      <c r="I569" s="11">
        <v>24</v>
      </c>
      <c r="J569" t="str">
        <f t="shared" si="41"/>
        <v>DPM</v>
      </c>
      <c r="K569" t="str">
        <f t="shared" si="42"/>
        <v>DPM24</v>
      </c>
      <c r="L569">
        <f t="shared" si="43"/>
        <v>3</v>
      </c>
    </row>
    <row r="570" spans="1:12" x14ac:dyDescent="0.4">
      <c r="A570">
        <v>591</v>
      </c>
      <c r="B570" t="s">
        <v>1653</v>
      </c>
      <c r="C570" t="s">
        <v>6210</v>
      </c>
      <c r="D570" t="s">
        <v>6221</v>
      </c>
      <c r="E570" t="s">
        <v>6222</v>
      </c>
      <c r="F570" t="s">
        <v>5256</v>
      </c>
      <c r="I570" s="11">
        <v>25</v>
      </c>
      <c r="J570" t="str">
        <f t="shared" si="41"/>
        <v>DPM</v>
      </c>
      <c r="K570" t="str">
        <f t="shared" si="42"/>
        <v>DPM25</v>
      </c>
      <c r="L570">
        <f t="shared" si="43"/>
        <v>3</v>
      </c>
    </row>
    <row r="571" spans="1:12" x14ac:dyDescent="0.4">
      <c r="A571">
        <v>592</v>
      </c>
      <c r="B571" t="s">
        <v>1653</v>
      </c>
      <c r="C571" t="s">
        <v>6210</v>
      </c>
      <c r="D571" t="s">
        <v>6223</v>
      </c>
      <c r="E571" t="s">
        <v>6224</v>
      </c>
      <c r="F571" t="s">
        <v>5216</v>
      </c>
      <c r="I571" s="11">
        <v>26</v>
      </c>
      <c r="J571" t="str">
        <f t="shared" si="41"/>
        <v>DPM</v>
      </c>
      <c r="K571" t="str">
        <f t="shared" si="42"/>
        <v>DPM26</v>
      </c>
      <c r="L571">
        <f t="shared" si="43"/>
        <v>3</v>
      </c>
    </row>
    <row r="572" spans="1:12" x14ac:dyDescent="0.4">
      <c r="A572">
        <v>593</v>
      </c>
      <c r="B572" t="s">
        <v>1653</v>
      </c>
      <c r="C572" t="s">
        <v>6210</v>
      </c>
      <c r="D572" t="s">
        <v>6225</v>
      </c>
      <c r="E572" t="s">
        <v>6226</v>
      </c>
      <c r="F572" t="s">
        <v>5224</v>
      </c>
      <c r="I572" s="11">
        <v>28</v>
      </c>
      <c r="J572" t="str">
        <f t="shared" si="41"/>
        <v>DPM</v>
      </c>
      <c r="K572" t="str">
        <f t="shared" si="42"/>
        <v>DPM28</v>
      </c>
      <c r="L572">
        <f t="shared" si="43"/>
        <v>3</v>
      </c>
    </row>
    <row r="573" spans="1:12" x14ac:dyDescent="0.4">
      <c r="A573">
        <v>594</v>
      </c>
      <c r="B573" t="s">
        <v>1653</v>
      </c>
      <c r="C573" t="s">
        <v>6210</v>
      </c>
      <c r="D573" t="s">
        <v>6227</v>
      </c>
      <c r="E573" t="s">
        <v>6228</v>
      </c>
      <c r="F573" t="s">
        <v>5216</v>
      </c>
      <c r="I573" s="11">
        <v>29</v>
      </c>
      <c r="J573" t="str">
        <f t="shared" si="41"/>
        <v>DPM</v>
      </c>
      <c r="K573" t="str">
        <f t="shared" si="42"/>
        <v>DPM29</v>
      </c>
      <c r="L573">
        <f t="shared" si="43"/>
        <v>3</v>
      </c>
    </row>
    <row r="574" spans="1:12" x14ac:dyDescent="0.4">
      <c r="A574">
        <v>595</v>
      </c>
      <c r="B574" t="s">
        <v>1653</v>
      </c>
      <c r="C574" t="s">
        <v>6210</v>
      </c>
      <c r="D574" t="s">
        <v>6229</v>
      </c>
      <c r="E574" t="s">
        <v>6230</v>
      </c>
      <c r="F574" t="s">
        <v>5224</v>
      </c>
      <c r="I574" s="11">
        <v>2</v>
      </c>
      <c r="J574" t="str">
        <f t="shared" si="41"/>
        <v>DPM</v>
      </c>
      <c r="K574" t="str">
        <f t="shared" si="42"/>
        <v>DPM2</v>
      </c>
      <c r="L574">
        <f t="shared" si="43"/>
        <v>3</v>
      </c>
    </row>
    <row r="575" spans="1:12" x14ac:dyDescent="0.4">
      <c r="A575">
        <v>596</v>
      </c>
      <c r="B575" t="s">
        <v>1653</v>
      </c>
      <c r="C575" t="s">
        <v>6210</v>
      </c>
      <c r="D575" t="s">
        <v>6231</v>
      </c>
      <c r="E575" t="s">
        <v>6114</v>
      </c>
      <c r="F575" t="s">
        <v>5224</v>
      </c>
      <c r="I575" s="11">
        <v>31</v>
      </c>
      <c r="J575" t="str">
        <f t="shared" si="41"/>
        <v>DPM</v>
      </c>
      <c r="K575" t="str">
        <f t="shared" si="42"/>
        <v>DPM31</v>
      </c>
      <c r="L575">
        <f t="shared" si="43"/>
        <v>3</v>
      </c>
    </row>
    <row r="576" spans="1:12" x14ac:dyDescent="0.4">
      <c r="A576">
        <v>597</v>
      </c>
      <c r="B576" t="s">
        <v>1653</v>
      </c>
      <c r="C576" t="s">
        <v>6210</v>
      </c>
      <c r="D576" t="s">
        <v>6232</v>
      </c>
      <c r="E576" t="s">
        <v>6116</v>
      </c>
      <c r="F576" t="s">
        <v>5224</v>
      </c>
      <c r="I576" s="11">
        <v>32</v>
      </c>
      <c r="J576" t="str">
        <f t="shared" si="41"/>
        <v>DPM</v>
      </c>
      <c r="K576" t="str">
        <f t="shared" si="42"/>
        <v>DPM32</v>
      </c>
      <c r="L576">
        <f t="shared" si="43"/>
        <v>3</v>
      </c>
    </row>
    <row r="577" spans="1:12" x14ac:dyDescent="0.4">
      <c r="A577">
        <v>598</v>
      </c>
      <c r="B577" t="s">
        <v>1653</v>
      </c>
      <c r="C577" t="s">
        <v>6210</v>
      </c>
      <c r="D577" t="s">
        <v>6233</v>
      </c>
      <c r="E577" t="s">
        <v>6234</v>
      </c>
      <c r="F577" t="s">
        <v>5216</v>
      </c>
      <c r="I577" s="11">
        <v>34</v>
      </c>
      <c r="J577" t="str">
        <f t="shared" si="41"/>
        <v>DPM</v>
      </c>
      <c r="K577" t="str">
        <f t="shared" si="42"/>
        <v>DPM34</v>
      </c>
      <c r="L577">
        <f t="shared" si="43"/>
        <v>3</v>
      </c>
    </row>
    <row r="578" spans="1:12" x14ac:dyDescent="0.4">
      <c r="A578">
        <v>599</v>
      </c>
      <c r="B578" t="s">
        <v>1653</v>
      </c>
      <c r="C578" t="s">
        <v>6210</v>
      </c>
      <c r="D578" t="s">
        <v>6235</v>
      </c>
      <c r="E578" t="s">
        <v>6236</v>
      </c>
      <c r="F578" t="s">
        <v>5224</v>
      </c>
      <c r="I578" s="11">
        <v>35</v>
      </c>
      <c r="J578" t="str">
        <f t="shared" ref="J578:J641" si="44">LEFT(B578,3)</f>
        <v>DPM</v>
      </c>
      <c r="K578" t="str">
        <f t="shared" ref="K578:K641" si="45">CONCATENATE(J578,I578)</f>
        <v>DPM35</v>
      </c>
      <c r="L578">
        <f t="shared" ref="L578:L641" si="46">COUNTIF($K$2:$K$1123, "gpn" &amp; I578&amp;""  )</f>
        <v>3</v>
      </c>
    </row>
    <row r="579" spans="1:12" x14ac:dyDescent="0.4">
      <c r="A579">
        <v>600</v>
      </c>
      <c r="B579" t="s">
        <v>1653</v>
      </c>
      <c r="C579" t="s">
        <v>6210</v>
      </c>
      <c r="D579" t="s">
        <v>6237</v>
      </c>
      <c r="E579" t="s">
        <v>6238</v>
      </c>
      <c r="F579" t="s">
        <v>5224</v>
      </c>
      <c r="I579" s="11">
        <v>36</v>
      </c>
      <c r="J579" t="str">
        <f t="shared" si="44"/>
        <v>DPM</v>
      </c>
      <c r="K579" t="str">
        <f t="shared" si="45"/>
        <v>DPM36</v>
      </c>
      <c r="L579">
        <f t="shared" si="46"/>
        <v>3</v>
      </c>
    </row>
    <row r="580" spans="1:12" x14ac:dyDescent="0.4">
      <c r="A580">
        <v>601</v>
      </c>
      <c r="B580" t="s">
        <v>1653</v>
      </c>
      <c r="C580" t="s">
        <v>6210</v>
      </c>
      <c r="D580" t="s">
        <v>6239</v>
      </c>
      <c r="E580" t="s">
        <v>6240</v>
      </c>
      <c r="F580" t="s">
        <v>5216</v>
      </c>
      <c r="I580" s="11">
        <v>37</v>
      </c>
      <c r="J580" t="str">
        <f t="shared" si="44"/>
        <v>DPM</v>
      </c>
      <c r="K580" t="str">
        <f t="shared" si="45"/>
        <v>DPM37</v>
      </c>
      <c r="L580">
        <f t="shared" si="46"/>
        <v>3</v>
      </c>
    </row>
    <row r="581" spans="1:12" x14ac:dyDescent="0.4">
      <c r="A581">
        <v>602</v>
      </c>
      <c r="B581" t="s">
        <v>1653</v>
      </c>
      <c r="C581" t="s">
        <v>6210</v>
      </c>
      <c r="D581" t="s">
        <v>6241</v>
      </c>
      <c r="E581" t="s">
        <v>6242</v>
      </c>
      <c r="F581" t="s">
        <v>5216</v>
      </c>
      <c r="I581" s="11">
        <v>38</v>
      </c>
      <c r="J581" t="str">
        <f t="shared" si="44"/>
        <v>DPM</v>
      </c>
      <c r="K581" t="str">
        <f t="shared" si="45"/>
        <v>DPM38</v>
      </c>
      <c r="L581">
        <f t="shared" si="46"/>
        <v>3</v>
      </c>
    </row>
    <row r="582" spans="1:12" x14ac:dyDescent="0.4">
      <c r="A582">
        <v>603</v>
      </c>
      <c r="B582" t="s">
        <v>1653</v>
      </c>
      <c r="C582" t="s">
        <v>6210</v>
      </c>
      <c r="D582" t="s">
        <v>6243</v>
      </c>
      <c r="E582" t="s">
        <v>6244</v>
      </c>
      <c r="F582" t="s">
        <v>5216</v>
      </c>
      <c r="I582" s="11">
        <v>39</v>
      </c>
      <c r="J582" t="str">
        <f t="shared" si="44"/>
        <v>DPM</v>
      </c>
      <c r="K582" t="str">
        <f t="shared" si="45"/>
        <v>DPM39</v>
      </c>
      <c r="L582">
        <f t="shared" si="46"/>
        <v>3</v>
      </c>
    </row>
    <row r="583" spans="1:12" x14ac:dyDescent="0.4">
      <c r="A583">
        <v>604</v>
      </c>
      <c r="B583" t="s">
        <v>1653</v>
      </c>
      <c r="C583" t="s">
        <v>6210</v>
      </c>
      <c r="D583" t="s">
        <v>6245</v>
      </c>
      <c r="E583" t="s">
        <v>6152</v>
      </c>
      <c r="F583" t="s">
        <v>5224</v>
      </c>
      <c r="I583" s="11">
        <v>40</v>
      </c>
      <c r="J583" t="str">
        <f t="shared" si="44"/>
        <v>DPM</v>
      </c>
      <c r="K583" t="str">
        <f t="shared" si="45"/>
        <v>DPM40</v>
      </c>
      <c r="L583">
        <f t="shared" si="46"/>
        <v>3</v>
      </c>
    </row>
    <row r="584" spans="1:12" x14ac:dyDescent="0.4">
      <c r="A584">
        <v>605</v>
      </c>
      <c r="B584" t="s">
        <v>1653</v>
      </c>
      <c r="C584" t="s">
        <v>6210</v>
      </c>
      <c r="D584" t="s">
        <v>6246</v>
      </c>
      <c r="E584" t="s">
        <v>6247</v>
      </c>
      <c r="F584" t="s">
        <v>5224</v>
      </c>
      <c r="I584" s="11">
        <v>41</v>
      </c>
      <c r="J584" t="str">
        <f t="shared" si="44"/>
        <v>DPM</v>
      </c>
      <c r="K584" t="str">
        <f t="shared" si="45"/>
        <v>DPM41</v>
      </c>
      <c r="L584">
        <f t="shared" si="46"/>
        <v>3</v>
      </c>
    </row>
    <row r="585" spans="1:12" x14ac:dyDescent="0.4">
      <c r="A585">
        <v>606</v>
      </c>
      <c r="B585" t="s">
        <v>1653</v>
      </c>
      <c r="C585" t="s">
        <v>6210</v>
      </c>
      <c r="D585" t="s">
        <v>6248</v>
      </c>
      <c r="E585" t="s">
        <v>6249</v>
      </c>
      <c r="F585" t="s">
        <v>5224</v>
      </c>
      <c r="I585" s="11">
        <v>42</v>
      </c>
      <c r="J585" t="str">
        <f t="shared" si="44"/>
        <v>DPM</v>
      </c>
      <c r="K585" t="str">
        <f t="shared" si="45"/>
        <v>DPM42</v>
      </c>
      <c r="L585">
        <f t="shared" si="46"/>
        <v>3</v>
      </c>
    </row>
    <row r="586" spans="1:12" x14ac:dyDescent="0.4">
      <c r="A586">
        <v>607</v>
      </c>
      <c r="B586" t="s">
        <v>1653</v>
      </c>
      <c r="C586" t="s">
        <v>6210</v>
      </c>
      <c r="D586" t="s">
        <v>6250</v>
      </c>
      <c r="E586" t="s">
        <v>6251</v>
      </c>
      <c r="F586" t="s">
        <v>5224</v>
      </c>
      <c r="I586" s="11">
        <v>43</v>
      </c>
      <c r="J586" t="str">
        <f t="shared" si="44"/>
        <v>DPM</v>
      </c>
      <c r="K586" t="str">
        <f t="shared" si="45"/>
        <v>DPM43</v>
      </c>
      <c r="L586">
        <f t="shared" si="46"/>
        <v>3</v>
      </c>
    </row>
    <row r="587" spans="1:12" x14ac:dyDescent="0.4">
      <c r="A587">
        <v>608</v>
      </c>
      <c r="B587" t="s">
        <v>1653</v>
      </c>
      <c r="C587" t="s">
        <v>6210</v>
      </c>
      <c r="D587" t="s">
        <v>6252</v>
      </c>
      <c r="E587" t="s">
        <v>6253</v>
      </c>
      <c r="F587" t="s">
        <v>5216</v>
      </c>
      <c r="I587" s="11">
        <v>45</v>
      </c>
      <c r="J587" t="str">
        <f t="shared" si="44"/>
        <v>DPM</v>
      </c>
      <c r="K587" t="str">
        <f t="shared" si="45"/>
        <v>DPM45</v>
      </c>
      <c r="L587">
        <f t="shared" si="46"/>
        <v>3</v>
      </c>
    </row>
    <row r="588" spans="1:12" x14ac:dyDescent="0.4">
      <c r="A588">
        <v>609</v>
      </c>
      <c r="B588" t="s">
        <v>1653</v>
      </c>
      <c r="C588" t="s">
        <v>6210</v>
      </c>
      <c r="D588" t="s">
        <v>6254</v>
      </c>
      <c r="E588" t="s">
        <v>6135</v>
      </c>
      <c r="F588" t="s">
        <v>5224</v>
      </c>
      <c r="I588" s="11">
        <v>46</v>
      </c>
      <c r="J588" t="str">
        <f t="shared" si="44"/>
        <v>DPM</v>
      </c>
      <c r="K588" t="str">
        <f t="shared" si="45"/>
        <v>DPM46</v>
      </c>
      <c r="L588">
        <f t="shared" si="46"/>
        <v>3</v>
      </c>
    </row>
    <row r="589" spans="1:12" x14ac:dyDescent="0.4">
      <c r="A589">
        <v>610</v>
      </c>
      <c r="B589" t="s">
        <v>1653</v>
      </c>
      <c r="C589" t="s">
        <v>6210</v>
      </c>
      <c r="D589" t="s">
        <v>6255</v>
      </c>
      <c r="E589" t="s">
        <v>6256</v>
      </c>
      <c r="F589" t="s">
        <v>5224</v>
      </c>
      <c r="I589" s="11">
        <v>47</v>
      </c>
      <c r="J589" t="str">
        <f t="shared" si="44"/>
        <v>DPM</v>
      </c>
      <c r="K589" t="str">
        <f t="shared" si="45"/>
        <v>DPM47</v>
      </c>
      <c r="L589">
        <f t="shared" si="46"/>
        <v>3</v>
      </c>
    </row>
    <row r="590" spans="1:12" x14ac:dyDescent="0.4">
      <c r="A590">
        <v>611</v>
      </c>
      <c r="B590" t="s">
        <v>1653</v>
      </c>
      <c r="C590" t="s">
        <v>6210</v>
      </c>
      <c r="D590" t="s">
        <v>6257</v>
      </c>
      <c r="E590" t="s">
        <v>6258</v>
      </c>
      <c r="F590" t="s">
        <v>5256</v>
      </c>
      <c r="I590" s="11">
        <v>48</v>
      </c>
      <c r="J590" t="str">
        <f t="shared" si="44"/>
        <v>DPM</v>
      </c>
      <c r="K590" t="str">
        <f t="shared" si="45"/>
        <v>DPM48</v>
      </c>
      <c r="L590">
        <f t="shared" si="46"/>
        <v>3</v>
      </c>
    </row>
    <row r="591" spans="1:12" x14ac:dyDescent="0.4">
      <c r="A591">
        <v>612</v>
      </c>
      <c r="B591" t="s">
        <v>1653</v>
      </c>
      <c r="C591" t="s">
        <v>6210</v>
      </c>
      <c r="D591" t="s">
        <v>6259</v>
      </c>
      <c r="E591" t="s">
        <v>6260</v>
      </c>
      <c r="F591" t="s">
        <v>5224</v>
      </c>
      <c r="I591" s="11">
        <v>49</v>
      </c>
      <c r="J591" t="str">
        <f t="shared" si="44"/>
        <v>DPM</v>
      </c>
      <c r="K591" t="str">
        <f t="shared" si="45"/>
        <v>DPM49</v>
      </c>
      <c r="L591">
        <f t="shared" si="46"/>
        <v>3</v>
      </c>
    </row>
    <row r="592" spans="1:12" x14ac:dyDescent="0.4">
      <c r="A592">
        <v>613</v>
      </c>
      <c r="B592" t="s">
        <v>1653</v>
      </c>
      <c r="C592" t="s">
        <v>6210</v>
      </c>
      <c r="D592" t="s">
        <v>6261</v>
      </c>
      <c r="E592" t="s">
        <v>6152</v>
      </c>
      <c r="F592" t="s">
        <v>5224</v>
      </c>
      <c r="I592" s="11">
        <v>4</v>
      </c>
      <c r="J592" t="str">
        <f t="shared" si="44"/>
        <v>DPM</v>
      </c>
      <c r="K592" t="str">
        <f t="shared" si="45"/>
        <v>DPM4</v>
      </c>
      <c r="L592">
        <f t="shared" si="46"/>
        <v>3</v>
      </c>
    </row>
    <row r="593" spans="1:12" x14ac:dyDescent="0.4">
      <c r="A593">
        <v>614</v>
      </c>
      <c r="B593" t="s">
        <v>1653</v>
      </c>
      <c r="C593" t="s">
        <v>6210</v>
      </c>
      <c r="D593" t="s">
        <v>6262</v>
      </c>
      <c r="E593" t="s">
        <v>6263</v>
      </c>
      <c r="F593" t="s">
        <v>5224</v>
      </c>
      <c r="I593" s="11">
        <v>5</v>
      </c>
      <c r="J593" t="str">
        <f t="shared" si="44"/>
        <v>DPM</v>
      </c>
      <c r="K593" t="str">
        <f t="shared" si="45"/>
        <v>DPM5</v>
      </c>
      <c r="L593">
        <f t="shared" si="46"/>
        <v>2</v>
      </c>
    </row>
    <row r="594" spans="1:12" x14ac:dyDescent="0.4">
      <c r="A594">
        <v>615</v>
      </c>
      <c r="B594" t="s">
        <v>5108</v>
      </c>
      <c r="C594" t="s">
        <v>6264</v>
      </c>
      <c r="D594" t="s">
        <v>6265</v>
      </c>
      <c r="E594" t="s">
        <v>6266</v>
      </c>
      <c r="F594" t="s">
        <v>5224</v>
      </c>
      <c r="I594" s="11">
        <v>12</v>
      </c>
      <c r="J594" t="str">
        <f t="shared" si="44"/>
        <v>DPM</v>
      </c>
      <c r="K594" t="str">
        <f t="shared" si="45"/>
        <v>DPM12</v>
      </c>
      <c r="L594">
        <f t="shared" si="46"/>
        <v>3</v>
      </c>
    </row>
    <row r="595" spans="1:12" x14ac:dyDescent="0.4">
      <c r="A595">
        <v>616</v>
      </c>
      <c r="B595" t="s">
        <v>5108</v>
      </c>
      <c r="C595" t="s">
        <v>6264</v>
      </c>
      <c r="D595" t="s">
        <v>6267</v>
      </c>
      <c r="E595" t="s">
        <v>6268</v>
      </c>
      <c r="F595" t="s">
        <v>5224</v>
      </c>
      <c r="I595" s="11">
        <v>13</v>
      </c>
      <c r="J595" t="str">
        <f t="shared" si="44"/>
        <v>DPM</v>
      </c>
      <c r="K595" t="str">
        <f t="shared" si="45"/>
        <v>DPM13</v>
      </c>
      <c r="L595">
        <f t="shared" si="46"/>
        <v>3</v>
      </c>
    </row>
    <row r="596" spans="1:12" x14ac:dyDescent="0.4">
      <c r="A596">
        <v>617</v>
      </c>
      <c r="B596" t="s">
        <v>5108</v>
      </c>
      <c r="C596" t="s">
        <v>6264</v>
      </c>
      <c r="D596" t="s">
        <v>6269</v>
      </c>
      <c r="E596" t="s">
        <v>6270</v>
      </c>
      <c r="F596" t="s">
        <v>5224</v>
      </c>
      <c r="I596" s="11">
        <v>14</v>
      </c>
      <c r="J596" t="str">
        <f t="shared" si="44"/>
        <v>DPM</v>
      </c>
      <c r="K596" t="str">
        <f t="shared" si="45"/>
        <v>DPM14</v>
      </c>
      <c r="L596">
        <f t="shared" si="46"/>
        <v>3</v>
      </c>
    </row>
    <row r="597" spans="1:12" x14ac:dyDescent="0.4">
      <c r="A597">
        <v>618</v>
      </c>
      <c r="B597" t="s">
        <v>5108</v>
      </c>
      <c r="C597" t="s">
        <v>6264</v>
      </c>
      <c r="D597" t="s">
        <v>6271</v>
      </c>
      <c r="E597" t="s">
        <v>6272</v>
      </c>
      <c r="F597" t="s">
        <v>5216</v>
      </c>
      <c r="I597" s="11">
        <v>15</v>
      </c>
      <c r="J597" t="str">
        <f t="shared" si="44"/>
        <v>DPM</v>
      </c>
      <c r="K597" t="str">
        <f t="shared" si="45"/>
        <v>DPM15</v>
      </c>
      <c r="L597">
        <f t="shared" si="46"/>
        <v>3</v>
      </c>
    </row>
    <row r="598" spans="1:12" x14ac:dyDescent="0.4">
      <c r="A598">
        <v>619</v>
      </c>
      <c r="B598" t="s">
        <v>5108</v>
      </c>
      <c r="C598" t="s">
        <v>6264</v>
      </c>
      <c r="D598" t="s">
        <v>6273</v>
      </c>
      <c r="E598" t="s">
        <v>6274</v>
      </c>
      <c r="F598" t="s">
        <v>5224</v>
      </c>
      <c r="I598" s="11">
        <v>16</v>
      </c>
      <c r="J598" t="str">
        <f t="shared" si="44"/>
        <v>DPM</v>
      </c>
      <c r="K598" t="str">
        <f t="shared" si="45"/>
        <v>DPM16</v>
      </c>
      <c r="L598">
        <f t="shared" si="46"/>
        <v>3</v>
      </c>
    </row>
    <row r="599" spans="1:12" x14ac:dyDescent="0.4">
      <c r="A599">
        <v>620</v>
      </c>
      <c r="B599" t="s">
        <v>5108</v>
      </c>
      <c r="C599" t="s">
        <v>6264</v>
      </c>
      <c r="D599" t="s">
        <v>6275</v>
      </c>
      <c r="E599" t="s">
        <v>6226</v>
      </c>
      <c r="F599" t="s">
        <v>5224</v>
      </c>
      <c r="I599" s="11">
        <v>19</v>
      </c>
      <c r="J599" t="str">
        <f t="shared" si="44"/>
        <v>DPM</v>
      </c>
      <c r="K599" t="str">
        <f t="shared" si="45"/>
        <v>DPM19</v>
      </c>
      <c r="L599">
        <f t="shared" si="46"/>
        <v>3</v>
      </c>
    </row>
    <row r="600" spans="1:12" x14ac:dyDescent="0.4">
      <c r="A600">
        <v>621</v>
      </c>
      <c r="B600" t="s">
        <v>5108</v>
      </c>
      <c r="C600" t="s">
        <v>6264</v>
      </c>
      <c r="D600" t="s">
        <v>6276</v>
      </c>
      <c r="E600" t="s">
        <v>6270</v>
      </c>
      <c r="F600" t="s">
        <v>5224</v>
      </c>
      <c r="I600" s="11">
        <v>1</v>
      </c>
      <c r="J600" t="str">
        <f t="shared" si="44"/>
        <v>DPM</v>
      </c>
      <c r="K600" t="str">
        <f t="shared" si="45"/>
        <v>DPM1</v>
      </c>
      <c r="L600">
        <f t="shared" si="46"/>
        <v>3</v>
      </c>
    </row>
    <row r="601" spans="1:12" x14ac:dyDescent="0.4">
      <c r="A601">
        <v>622</v>
      </c>
      <c r="B601" t="s">
        <v>5108</v>
      </c>
      <c r="C601" t="s">
        <v>6264</v>
      </c>
      <c r="D601" t="s">
        <v>6277</v>
      </c>
      <c r="E601" t="s">
        <v>6102</v>
      </c>
      <c r="F601" t="s">
        <v>5224</v>
      </c>
      <c r="I601" s="11">
        <v>24</v>
      </c>
      <c r="J601" t="str">
        <f t="shared" si="44"/>
        <v>DPM</v>
      </c>
      <c r="K601" t="str">
        <f t="shared" si="45"/>
        <v>DPM24</v>
      </c>
      <c r="L601">
        <f t="shared" si="46"/>
        <v>3</v>
      </c>
    </row>
    <row r="602" spans="1:12" x14ac:dyDescent="0.4">
      <c r="A602">
        <v>623</v>
      </c>
      <c r="B602" t="s">
        <v>5108</v>
      </c>
      <c r="C602" t="s">
        <v>6264</v>
      </c>
      <c r="D602" t="s">
        <v>6278</v>
      </c>
      <c r="E602" t="s">
        <v>6106</v>
      </c>
      <c r="F602" t="s">
        <v>5224</v>
      </c>
      <c r="I602" s="11">
        <v>25</v>
      </c>
      <c r="J602" t="str">
        <f t="shared" si="44"/>
        <v>DPM</v>
      </c>
      <c r="K602" t="str">
        <f t="shared" si="45"/>
        <v>DPM25</v>
      </c>
      <c r="L602">
        <f t="shared" si="46"/>
        <v>3</v>
      </c>
    </row>
    <row r="603" spans="1:12" x14ac:dyDescent="0.4">
      <c r="A603">
        <v>624</v>
      </c>
      <c r="B603" t="s">
        <v>5108</v>
      </c>
      <c r="C603" t="s">
        <v>6264</v>
      </c>
      <c r="D603" t="s">
        <v>6279</v>
      </c>
      <c r="E603" t="s">
        <v>6280</v>
      </c>
      <c r="F603" t="s">
        <v>5216</v>
      </c>
      <c r="I603" s="11">
        <v>26</v>
      </c>
      <c r="J603" t="str">
        <f t="shared" si="44"/>
        <v>DPM</v>
      </c>
      <c r="K603" t="str">
        <f t="shared" si="45"/>
        <v>DPM26</v>
      </c>
      <c r="L603">
        <f t="shared" si="46"/>
        <v>3</v>
      </c>
    </row>
    <row r="604" spans="1:12" x14ac:dyDescent="0.4">
      <c r="A604">
        <v>625</v>
      </c>
      <c r="B604" t="s">
        <v>5108</v>
      </c>
      <c r="C604" t="s">
        <v>6264</v>
      </c>
      <c r="D604" t="s">
        <v>6281</v>
      </c>
      <c r="E604" t="s">
        <v>6282</v>
      </c>
      <c r="F604" t="s">
        <v>5224</v>
      </c>
      <c r="I604" s="11">
        <v>27</v>
      </c>
      <c r="J604" t="str">
        <f t="shared" si="44"/>
        <v>DPM</v>
      </c>
      <c r="K604" t="str">
        <f t="shared" si="45"/>
        <v>DPM27</v>
      </c>
      <c r="L604">
        <f t="shared" si="46"/>
        <v>3</v>
      </c>
    </row>
    <row r="605" spans="1:12" x14ac:dyDescent="0.4">
      <c r="A605">
        <v>626</v>
      </c>
      <c r="B605" t="s">
        <v>5108</v>
      </c>
      <c r="C605" t="s">
        <v>6264</v>
      </c>
      <c r="D605" t="s">
        <v>6283</v>
      </c>
      <c r="E605" t="s">
        <v>6284</v>
      </c>
      <c r="F605" t="s">
        <v>5256</v>
      </c>
      <c r="I605" s="11">
        <v>28</v>
      </c>
      <c r="J605" t="str">
        <f t="shared" si="44"/>
        <v>DPM</v>
      </c>
      <c r="K605" t="str">
        <f t="shared" si="45"/>
        <v>DPM28</v>
      </c>
      <c r="L605">
        <f t="shared" si="46"/>
        <v>3</v>
      </c>
    </row>
    <row r="606" spans="1:12" x14ac:dyDescent="0.4">
      <c r="A606">
        <v>627</v>
      </c>
      <c r="B606" t="s">
        <v>5108</v>
      </c>
      <c r="C606" t="s">
        <v>6264</v>
      </c>
      <c r="D606" t="s">
        <v>6285</v>
      </c>
      <c r="E606" t="s">
        <v>6114</v>
      </c>
      <c r="F606" t="s">
        <v>5224</v>
      </c>
      <c r="I606" s="11">
        <v>31</v>
      </c>
      <c r="J606" t="str">
        <f t="shared" si="44"/>
        <v>DPM</v>
      </c>
      <c r="K606" t="str">
        <f t="shared" si="45"/>
        <v>DPM31</v>
      </c>
      <c r="L606">
        <f t="shared" si="46"/>
        <v>3</v>
      </c>
    </row>
    <row r="607" spans="1:12" x14ac:dyDescent="0.4">
      <c r="A607">
        <v>628</v>
      </c>
      <c r="B607" t="s">
        <v>5108</v>
      </c>
      <c r="C607" t="s">
        <v>6264</v>
      </c>
      <c r="D607" t="s">
        <v>6286</v>
      </c>
      <c r="E607" t="s">
        <v>6287</v>
      </c>
      <c r="F607" t="s">
        <v>5216</v>
      </c>
      <c r="I607" s="11">
        <v>32</v>
      </c>
      <c r="J607" t="str">
        <f t="shared" si="44"/>
        <v>DPM</v>
      </c>
      <c r="K607" t="str">
        <f t="shared" si="45"/>
        <v>DPM32</v>
      </c>
      <c r="L607">
        <f t="shared" si="46"/>
        <v>3</v>
      </c>
    </row>
    <row r="608" spans="1:12" x14ac:dyDescent="0.4">
      <c r="A608">
        <v>629</v>
      </c>
      <c r="B608" t="s">
        <v>5108</v>
      </c>
      <c r="C608" t="s">
        <v>6264</v>
      </c>
      <c r="D608" t="s">
        <v>6288</v>
      </c>
      <c r="E608" t="s">
        <v>6120</v>
      </c>
      <c r="F608" t="s">
        <v>5224</v>
      </c>
      <c r="I608" s="11">
        <v>35</v>
      </c>
      <c r="J608" t="str">
        <f t="shared" si="44"/>
        <v>DPM</v>
      </c>
      <c r="K608" t="str">
        <f t="shared" si="45"/>
        <v>DPM35</v>
      </c>
      <c r="L608">
        <f t="shared" si="46"/>
        <v>3</v>
      </c>
    </row>
    <row r="609" spans="1:12" x14ac:dyDescent="0.4">
      <c r="A609">
        <v>630</v>
      </c>
      <c r="B609" t="s">
        <v>5108</v>
      </c>
      <c r="C609" t="s">
        <v>6264</v>
      </c>
      <c r="D609" t="s">
        <v>6289</v>
      </c>
      <c r="E609" t="s">
        <v>6290</v>
      </c>
      <c r="F609" t="s">
        <v>5216</v>
      </c>
      <c r="I609" s="11">
        <v>36</v>
      </c>
      <c r="J609" t="str">
        <f t="shared" si="44"/>
        <v>DPM</v>
      </c>
      <c r="K609" t="str">
        <f t="shared" si="45"/>
        <v>DPM36</v>
      </c>
      <c r="L609">
        <f t="shared" si="46"/>
        <v>3</v>
      </c>
    </row>
    <row r="610" spans="1:12" x14ac:dyDescent="0.4">
      <c r="A610">
        <v>631</v>
      </c>
      <c r="B610" t="s">
        <v>5108</v>
      </c>
      <c r="C610" t="s">
        <v>6264</v>
      </c>
      <c r="D610" t="s">
        <v>6291</v>
      </c>
      <c r="E610" t="s">
        <v>6292</v>
      </c>
      <c r="F610" t="s">
        <v>5224</v>
      </c>
      <c r="I610" s="11">
        <v>37</v>
      </c>
      <c r="J610" t="str">
        <f t="shared" si="44"/>
        <v>DPM</v>
      </c>
      <c r="K610" t="str">
        <f t="shared" si="45"/>
        <v>DPM37</v>
      </c>
      <c r="L610">
        <f t="shared" si="46"/>
        <v>3</v>
      </c>
    </row>
    <row r="611" spans="1:12" x14ac:dyDescent="0.4">
      <c r="A611">
        <v>632</v>
      </c>
      <c r="B611" t="s">
        <v>5108</v>
      </c>
      <c r="C611" t="s">
        <v>6264</v>
      </c>
      <c r="D611" t="s">
        <v>6293</v>
      </c>
      <c r="E611" t="s">
        <v>6189</v>
      </c>
      <c r="F611" t="s">
        <v>5216</v>
      </c>
      <c r="I611" s="11">
        <v>38</v>
      </c>
      <c r="J611" t="str">
        <f t="shared" si="44"/>
        <v>DPM</v>
      </c>
      <c r="K611" t="str">
        <f t="shared" si="45"/>
        <v>DPM38</v>
      </c>
      <c r="L611">
        <f t="shared" si="46"/>
        <v>3</v>
      </c>
    </row>
    <row r="612" spans="1:12" x14ac:dyDescent="0.4">
      <c r="A612">
        <v>633</v>
      </c>
      <c r="B612" t="s">
        <v>5108</v>
      </c>
      <c r="C612" t="s">
        <v>6264</v>
      </c>
      <c r="D612" t="s">
        <v>6294</v>
      </c>
      <c r="E612" t="s">
        <v>6295</v>
      </c>
      <c r="F612" t="s">
        <v>5256</v>
      </c>
      <c r="I612" s="11">
        <v>39</v>
      </c>
      <c r="J612" t="str">
        <f t="shared" si="44"/>
        <v>DPM</v>
      </c>
      <c r="K612" t="str">
        <f t="shared" si="45"/>
        <v>DPM39</v>
      </c>
      <c r="L612">
        <f t="shared" si="46"/>
        <v>3</v>
      </c>
    </row>
    <row r="613" spans="1:12" x14ac:dyDescent="0.4">
      <c r="A613">
        <v>634</v>
      </c>
      <c r="B613" t="s">
        <v>5108</v>
      </c>
      <c r="C613" t="s">
        <v>6264</v>
      </c>
      <c r="D613" t="s">
        <v>6296</v>
      </c>
      <c r="E613" t="s">
        <v>6124</v>
      </c>
      <c r="F613" t="s">
        <v>5216</v>
      </c>
      <c r="I613" s="11">
        <v>40</v>
      </c>
      <c r="J613" t="str">
        <f t="shared" si="44"/>
        <v>DPM</v>
      </c>
      <c r="K613" t="str">
        <f t="shared" si="45"/>
        <v>DPM40</v>
      </c>
      <c r="L613">
        <f t="shared" si="46"/>
        <v>3</v>
      </c>
    </row>
    <row r="614" spans="1:12" x14ac:dyDescent="0.4">
      <c r="A614">
        <v>635</v>
      </c>
      <c r="B614" t="s">
        <v>5108</v>
      </c>
      <c r="C614" t="s">
        <v>6264</v>
      </c>
      <c r="D614" t="s">
        <v>6297</v>
      </c>
      <c r="E614" t="s">
        <v>6298</v>
      </c>
      <c r="F614" t="s">
        <v>5216</v>
      </c>
      <c r="I614" s="11">
        <v>41</v>
      </c>
      <c r="J614" t="str">
        <f t="shared" si="44"/>
        <v>DPM</v>
      </c>
      <c r="K614" t="str">
        <f t="shared" si="45"/>
        <v>DPM41</v>
      </c>
      <c r="L614">
        <f t="shared" si="46"/>
        <v>3</v>
      </c>
    </row>
    <row r="615" spans="1:12" x14ac:dyDescent="0.4">
      <c r="A615">
        <v>636</v>
      </c>
      <c r="B615" t="s">
        <v>5108</v>
      </c>
      <c r="C615" t="s">
        <v>6264</v>
      </c>
      <c r="D615" t="s">
        <v>6299</v>
      </c>
      <c r="E615" t="s">
        <v>6300</v>
      </c>
      <c r="F615" t="s">
        <v>5216</v>
      </c>
      <c r="I615" s="11">
        <v>42</v>
      </c>
      <c r="J615" t="str">
        <f t="shared" si="44"/>
        <v>DPM</v>
      </c>
      <c r="K615" t="str">
        <f t="shared" si="45"/>
        <v>DPM42</v>
      </c>
      <c r="L615">
        <f t="shared" si="46"/>
        <v>3</v>
      </c>
    </row>
    <row r="616" spans="1:12" x14ac:dyDescent="0.4">
      <c r="A616">
        <v>637</v>
      </c>
      <c r="B616" t="s">
        <v>5108</v>
      </c>
      <c r="C616" t="s">
        <v>6264</v>
      </c>
      <c r="D616" t="s">
        <v>6301</v>
      </c>
      <c r="E616" t="s">
        <v>6302</v>
      </c>
      <c r="F616" t="s">
        <v>5224</v>
      </c>
      <c r="I616" s="11">
        <v>43</v>
      </c>
      <c r="J616" t="str">
        <f t="shared" si="44"/>
        <v>DPM</v>
      </c>
      <c r="K616" t="str">
        <f t="shared" si="45"/>
        <v>DPM43</v>
      </c>
      <c r="L616">
        <f t="shared" si="46"/>
        <v>3</v>
      </c>
    </row>
    <row r="617" spans="1:12" x14ac:dyDescent="0.4">
      <c r="A617">
        <v>638</v>
      </c>
      <c r="B617" t="s">
        <v>5108</v>
      </c>
      <c r="C617" t="s">
        <v>6264</v>
      </c>
      <c r="D617" t="s">
        <v>6303</v>
      </c>
      <c r="E617" t="s">
        <v>6304</v>
      </c>
      <c r="F617" t="s">
        <v>5224</v>
      </c>
      <c r="I617" s="11">
        <v>44</v>
      </c>
      <c r="J617" t="str">
        <f t="shared" si="44"/>
        <v>DPM</v>
      </c>
      <c r="K617" t="str">
        <f t="shared" si="45"/>
        <v>DPM44</v>
      </c>
      <c r="L617">
        <f t="shared" si="46"/>
        <v>3</v>
      </c>
    </row>
    <row r="618" spans="1:12" x14ac:dyDescent="0.4">
      <c r="A618">
        <v>639</v>
      </c>
      <c r="B618" t="s">
        <v>5108</v>
      </c>
      <c r="C618" t="s">
        <v>6264</v>
      </c>
      <c r="D618" t="s">
        <v>6305</v>
      </c>
      <c r="E618" t="s">
        <v>6306</v>
      </c>
      <c r="F618" t="s">
        <v>5216</v>
      </c>
      <c r="I618" s="11">
        <v>45</v>
      </c>
      <c r="J618" t="str">
        <f t="shared" si="44"/>
        <v>DPM</v>
      </c>
      <c r="K618" t="str">
        <f t="shared" si="45"/>
        <v>DPM45</v>
      </c>
      <c r="L618">
        <f t="shared" si="46"/>
        <v>3</v>
      </c>
    </row>
    <row r="619" spans="1:12" x14ac:dyDescent="0.4">
      <c r="A619">
        <v>640</v>
      </c>
      <c r="B619" t="s">
        <v>5108</v>
      </c>
      <c r="C619" t="s">
        <v>6264</v>
      </c>
      <c r="D619" t="s">
        <v>6307</v>
      </c>
      <c r="E619" t="s">
        <v>6076</v>
      </c>
      <c r="F619" t="s">
        <v>5216</v>
      </c>
      <c r="I619" s="11">
        <v>46</v>
      </c>
      <c r="J619" t="str">
        <f t="shared" si="44"/>
        <v>DPM</v>
      </c>
      <c r="K619" t="str">
        <f t="shared" si="45"/>
        <v>DPM46</v>
      </c>
      <c r="L619">
        <f t="shared" si="46"/>
        <v>3</v>
      </c>
    </row>
    <row r="620" spans="1:12" x14ac:dyDescent="0.4">
      <c r="A620">
        <v>641</v>
      </c>
      <c r="B620" t="s">
        <v>5108</v>
      </c>
      <c r="C620" t="s">
        <v>6264</v>
      </c>
      <c r="D620" t="s">
        <v>6308</v>
      </c>
      <c r="E620" t="s">
        <v>6256</v>
      </c>
      <c r="F620" t="s">
        <v>5224</v>
      </c>
      <c r="I620" s="11">
        <v>47</v>
      </c>
      <c r="J620" t="str">
        <f t="shared" si="44"/>
        <v>DPM</v>
      </c>
      <c r="K620" t="str">
        <f t="shared" si="45"/>
        <v>DPM47</v>
      </c>
      <c r="L620">
        <f t="shared" si="46"/>
        <v>3</v>
      </c>
    </row>
    <row r="621" spans="1:12" x14ac:dyDescent="0.4">
      <c r="A621">
        <v>642</v>
      </c>
      <c r="B621" t="s">
        <v>5108</v>
      </c>
      <c r="C621" t="s">
        <v>6264</v>
      </c>
      <c r="D621" t="s">
        <v>6309</v>
      </c>
      <c r="E621" t="s">
        <v>6310</v>
      </c>
      <c r="F621" t="s">
        <v>5256</v>
      </c>
      <c r="I621" s="11">
        <v>48</v>
      </c>
      <c r="J621" t="str">
        <f t="shared" si="44"/>
        <v>DPM</v>
      </c>
      <c r="K621" t="str">
        <f t="shared" si="45"/>
        <v>DPM48</v>
      </c>
      <c r="L621">
        <f t="shared" si="46"/>
        <v>3</v>
      </c>
    </row>
    <row r="622" spans="1:12" x14ac:dyDescent="0.4">
      <c r="A622">
        <v>643</v>
      </c>
      <c r="B622" t="s">
        <v>5108</v>
      </c>
      <c r="C622" t="s">
        <v>6264</v>
      </c>
      <c r="D622" t="s">
        <v>6311</v>
      </c>
      <c r="E622" t="s">
        <v>6312</v>
      </c>
      <c r="F622" t="s">
        <v>5256</v>
      </c>
      <c r="I622" s="11">
        <v>49</v>
      </c>
      <c r="J622" t="str">
        <f t="shared" si="44"/>
        <v>DPM</v>
      </c>
      <c r="K622" t="str">
        <f t="shared" si="45"/>
        <v>DPM49</v>
      </c>
      <c r="L622">
        <f t="shared" si="46"/>
        <v>3</v>
      </c>
    </row>
    <row r="623" spans="1:12" x14ac:dyDescent="0.4">
      <c r="A623">
        <v>644</v>
      </c>
      <c r="B623" t="s">
        <v>5108</v>
      </c>
      <c r="C623" t="s">
        <v>6264</v>
      </c>
      <c r="D623" t="s">
        <v>6313</v>
      </c>
      <c r="E623" t="s">
        <v>6304</v>
      </c>
      <c r="F623" t="s">
        <v>5224</v>
      </c>
      <c r="I623" s="11">
        <v>4</v>
      </c>
      <c r="J623" t="str">
        <f t="shared" si="44"/>
        <v>DPM</v>
      </c>
      <c r="K623" t="str">
        <f t="shared" si="45"/>
        <v>DPM4</v>
      </c>
      <c r="L623">
        <f t="shared" si="46"/>
        <v>3</v>
      </c>
    </row>
    <row r="624" spans="1:12" x14ac:dyDescent="0.4">
      <c r="A624">
        <v>645</v>
      </c>
      <c r="B624" t="s">
        <v>5108</v>
      </c>
      <c r="C624" t="s">
        <v>6264</v>
      </c>
      <c r="D624" t="s">
        <v>6314</v>
      </c>
      <c r="E624" t="s">
        <v>6315</v>
      </c>
      <c r="F624" t="s">
        <v>5216</v>
      </c>
      <c r="I624" s="11">
        <v>50</v>
      </c>
      <c r="J624" t="str">
        <f t="shared" si="44"/>
        <v>DPM</v>
      </c>
      <c r="K624" t="str">
        <f t="shared" si="45"/>
        <v>DPM50</v>
      </c>
      <c r="L624">
        <f t="shared" si="46"/>
        <v>2</v>
      </c>
    </row>
    <row r="625" spans="1:12" x14ac:dyDescent="0.4">
      <c r="A625">
        <v>646</v>
      </c>
      <c r="B625" t="s">
        <v>5108</v>
      </c>
      <c r="C625" t="s">
        <v>6264</v>
      </c>
      <c r="D625" t="s">
        <v>6316</v>
      </c>
      <c r="E625" t="s">
        <v>6317</v>
      </c>
      <c r="F625" t="s">
        <v>5216</v>
      </c>
      <c r="I625" s="11">
        <v>5</v>
      </c>
      <c r="J625" t="str">
        <f t="shared" si="44"/>
        <v>DPM</v>
      </c>
      <c r="K625" t="str">
        <f t="shared" si="45"/>
        <v>DPM5</v>
      </c>
      <c r="L625">
        <f t="shared" si="46"/>
        <v>2</v>
      </c>
    </row>
    <row r="626" spans="1:12" x14ac:dyDescent="0.4">
      <c r="A626">
        <v>647</v>
      </c>
      <c r="B626" t="s">
        <v>5110</v>
      </c>
      <c r="C626" t="s">
        <v>6318</v>
      </c>
      <c r="D626" t="s">
        <v>6319</v>
      </c>
      <c r="E626" t="s">
        <v>6320</v>
      </c>
      <c r="F626" t="s">
        <v>5216</v>
      </c>
      <c r="I626" s="11">
        <v>12</v>
      </c>
      <c r="J626" t="str">
        <f t="shared" si="44"/>
        <v>DPM</v>
      </c>
      <c r="K626" t="str">
        <f t="shared" si="45"/>
        <v>DPM12</v>
      </c>
      <c r="L626">
        <f t="shared" si="46"/>
        <v>3</v>
      </c>
    </row>
    <row r="627" spans="1:12" x14ac:dyDescent="0.4">
      <c r="A627">
        <v>648</v>
      </c>
      <c r="B627" t="s">
        <v>5110</v>
      </c>
      <c r="C627" t="s">
        <v>6318</v>
      </c>
      <c r="D627" t="s">
        <v>6321</v>
      </c>
      <c r="E627" t="s">
        <v>6268</v>
      </c>
      <c r="F627" t="s">
        <v>5224</v>
      </c>
      <c r="I627" s="11">
        <v>13</v>
      </c>
      <c r="J627" t="str">
        <f t="shared" si="44"/>
        <v>DPM</v>
      </c>
      <c r="K627" t="str">
        <f t="shared" si="45"/>
        <v>DPM13</v>
      </c>
      <c r="L627">
        <f t="shared" si="46"/>
        <v>3</v>
      </c>
    </row>
    <row r="628" spans="1:12" x14ac:dyDescent="0.4">
      <c r="A628">
        <v>649</v>
      </c>
      <c r="B628" t="s">
        <v>5110</v>
      </c>
      <c r="C628" t="s">
        <v>6318</v>
      </c>
      <c r="D628" t="s">
        <v>6322</v>
      </c>
      <c r="E628" t="s">
        <v>6323</v>
      </c>
      <c r="F628" t="s">
        <v>5224</v>
      </c>
      <c r="I628" s="11">
        <v>15</v>
      </c>
      <c r="J628" t="str">
        <f t="shared" si="44"/>
        <v>DPM</v>
      </c>
      <c r="K628" t="str">
        <f t="shared" si="45"/>
        <v>DPM15</v>
      </c>
      <c r="L628">
        <f t="shared" si="46"/>
        <v>3</v>
      </c>
    </row>
    <row r="629" spans="1:12" x14ac:dyDescent="0.4">
      <c r="A629">
        <v>650</v>
      </c>
      <c r="B629" t="s">
        <v>5110</v>
      </c>
      <c r="C629" t="s">
        <v>6318</v>
      </c>
      <c r="D629" t="s">
        <v>6324</v>
      </c>
      <c r="E629" t="s">
        <v>6158</v>
      </c>
      <c r="F629" t="s">
        <v>5224</v>
      </c>
      <c r="I629" s="11">
        <v>19</v>
      </c>
      <c r="J629" t="str">
        <f t="shared" si="44"/>
        <v>DPM</v>
      </c>
      <c r="K629" t="str">
        <f t="shared" si="45"/>
        <v>DPM19</v>
      </c>
      <c r="L629">
        <f t="shared" si="46"/>
        <v>3</v>
      </c>
    </row>
    <row r="630" spans="1:12" x14ac:dyDescent="0.4">
      <c r="A630">
        <v>651</v>
      </c>
      <c r="B630" t="s">
        <v>5110</v>
      </c>
      <c r="C630" t="s">
        <v>6318</v>
      </c>
      <c r="D630" t="s">
        <v>6325</v>
      </c>
      <c r="E630" t="s">
        <v>6326</v>
      </c>
      <c r="F630" t="s">
        <v>5224</v>
      </c>
      <c r="I630" s="11">
        <v>20</v>
      </c>
      <c r="J630" t="str">
        <f t="shared" si="44"/>
        <v>DPM</v>
      </c>
      <c r="K630" t="str">
        <f t="shared" si="45"/>
        <v>DPM20</v>
      </c>
      <c r="L630">
        <f t="shared" si="46"/>
        <v>3</v>
      </c>
    </row>
    <row r="631" spans="1:12" x14ac:dyDescent="0.4">
      <c r="A631">
        <v>652</v>
      </c>
      <c r="B631" t="s">
        <v>5110</v>
      </c>
      <c r="C631" t="s">
        <v>6318</v>
      </c>
      <c r="D631" t="s">
        <v>6327</v>
      </c>
      <c r="E631" t="s">
        <v>6102</v>
      </c>
      <c r="F631" t="s">
        <v>5224</v>
      </c>
      <c r="I631" s="11">
        <v>23</v>
      </c>
      <c r="J631" t="str">
        <f t="shared" si="44"/>
        <v>DPM</v>
      </c>
      <c r="K631" t="str">
        <f t="shared" si="45"/>
        <v>DPM23</v>
      </c>
      <c r="L631">
        <f t="shared" si="46"/>
        <v>3</v>
      </c>
    </row>
    <row r="632" spans="1:12" x14ac:dyDescent="0.4">
      <c r="A632">
        <v>653</v>
      </c>
      <c r="B632" t="s">
        <v>5110</v>
      </c>
      <c r="C632" t="s">
        <v>6318</v>
      </c>
      <c r="D632" t="s">
        <v>6328</v>
      </c>
      <c r="E632" t="s">
        <v>6329</v>
      </c>
      <c r="F632" t="s">
        <v>5224</v>
      </c>
      <c r="I632" s="11">
        <v>24</v>
      </c>
      <c r="J632" t="str">
        <f t="shared" si="44"/>
        <v>DPM</v>
      </c>
      <c r="K632" t="str">
        <f t="shared" si="45"/>
        <v>DPM24</v>
      </c>
      <c r="L632">
        <f t="shared" si="46"/>
        <v>3</v>
      </c>
    </row>
    <row r="633" spans="1:12" x14ac:dyDescent="0.4">
      <c r="A633">
        <v>654</v>
      </c>
      <c r="B633" t="s">
        <v>5110</v>
      </c>
      <c r="C633" t="s">
        <v>6318</v>
      </c>
      <c r="D633" t="s">
        <v>6330</v>
      </c>
      <c r="E633" t="s">
        <v>6331</v>
      </c>
      <c r="F633" t="s">
        <v>5216</v>
      </c>
      <c r="I633" s="11">
        <v>25</v>
      </c>
      <c r="J633" t="str">
        <f t="shared" si="44"/>
        <v>DPM</v>
      </c>
      <c r="K633" t="str">
        <f t="shared" si="45"/>
        <v>DPM25</v>
      </c>
      <c r="L633">
        <f t="shared" si="46"/>
        <v>3</v>
      </c>
    </row>
    <row r="634" spans="1:12" x14ac:dyDescent="0.4">
      <c r="A634">
        <v>655</v>
      </c>
      <c r="B634" t="s">
        <v>5110</v>
      </c>
      <c r="C634" t="s">
        <v>6318</v>
      </c>
      <c r="D634" t="s">
        <v>6332</v>
      </c>
      <c r="E634" t="s">
        <v>6333</v>
      </c>
      <c r="F634" t="s">
        <v>5216</v>
      </c>
      <c r="I634" s="11">
        <v>28</v>
      </c>
      <c r="J634" t="str">
        <f t="shared" si="44"/>
        <v>DPM</v>
      </c>
      <c r="K634" t="str">
        <f t="shared" si="45"/>
        <v>DPM28</v>
      </c>
      <c r="L634">
        <f t="shared" si="46"/>
        <v>3</v>
      </c>
    </row>
    <row r="635" spans="1:12" x14ac:dyDescent="0.4">
      <c r="A635">
        <v>656</v>
      </c>
      <c r="B635" t="s">
        <v>5110</v>
      </c>
      <c r="C635" t="s">
        <v>6318</v>
      </c>
      <c r="D635" t="s">
        <v>6334</v>
      </c>
      <c r="E635" t="s">
        <v>6335</v>
      </c>
      <c r="F635" t="s">
        <v>5224</v>
      </c>
      <c r="I635" s="11">
        <v>29</v>
      </c>
      <c r="J635" t="str">
        <f t="shared" si="44"/>
        <v>DPM</v>
      </c>
      <c r="K635" t="str">
        <f t="shared" si="45"/>
        <v>DPM29</v>
      </c>
      <c r="L635">
        <f t="shared" si="46"/>
        <v>3</v>
      </c>
    </row>
    <row r="636" spans="1:12" x14ac:dyDescent="0.4">
      <c r="A636">
        <v>657</v>
      </c>
      <c r="B636" t="s">
        <v>5110</v>
      </c>
      <c r="C636" t="s">
        <v>6318</v>
      </c>
      <c r="D636" t="s">
        <v>6336</v>
      </c>
      <c r="E636" t="s">
        <v>6173</v>
      </c>
      <c r="F636" t="s">
        <v>5224</v>
      </c>
      <c r="I636" s="11">
        <v>2</v>
      </c>
      <c r="J636" t="str">
        <f t="shared" si="44"/>
        <v>DPM</v>
      </c>
      <c r="K636" t="str">
        <f t="shared" si="45"/>
        <v>DPM2</v>
      </c>
      <c r="L636">
        <f t="shared" si="46"/>
        <v>3</v>
      </c>
    </row>
    <row r="637" spans="1:12" x14ac:dyDescent="0.4">
      <c r="A637">
        <v>658</v>
      </c>
      <c r="B637" t="s">
        <v>5110</v>
      </c>
      <c r="C637" t="s">
        <v>6318</v>
      </c>
      <c r="D637" t="s">
        <v>6337</v>
      </c>
      <c r="E637" t="s">
        <v>6338</v>
      </c>
      <c r="F637" t="s">
        <v>5256</v>
      </c>
      <c r="I637" s="11">
        <v>30</v>
      </c>
      <c r="J637" t="str">
        <f t="shared" si="44"/>
        <v>DPM</v>
      </c>
      <c r="K637" t="str">
        <f t="shared" si="45"/>
        <v>DPM30</v>
      </c>
      <c r="L637">
        <f t="shared" si="46"/>
        <v>3</v>
      </c>
    </row>
    <row r="638" spans="1:12" x14ac:dyDescent="0.4">
      <c r="A638">
        <v>659</v>
      </c>
      <c r="B638" t="s">
        <v>5110</v>
      </c>
      <c r="C638" t="s">
        <v>6318</v>
      </c>
      <c r="D638" t="s">
        <v>6339</v>
      </c>
      <c r="E638" t="s">
        <v>6340</v>
      </c>
      <c r="F638" t="s">
        <v>5224</v>
      </c>
      <c r="I638" s="11">
        <v>31</v>
      </c>
      <c r="J638" t="str">
        <f t="shared" si="44"/>
        <v>DPM</v>
      </c>
      <c r="K638" t="str">
        <f t="shared" si="45"/>
        <v>DPM31</v>
      </c>
      <c r="L638">
        <f t="shared" si="46"/>
        <v>3</v>
      </c>
    </row>
    <row r="639" spans="1:12" x14ac:dyDescent="0.4">
      <c r="A639">
        <v>660</v>
      </c>
      <c r="B639" t="s">
        <v>5110</v>
      </c>
      <c r="C639" t="s">
        <v>6318</v>
      </c>
      <c r="D639" t="s">
        <v>6341</v>
      </c>
      <c r="E639" t="s">
        <v>6342</v>
      </c>
      <c r="F639" t="s">
        <v>5224</v>
      </c>
      <c r="I639" s="11">
        <v>32</v>
      </c>
      <c r="J639" t="str">
        <f t="shared" si="44"/>
        <v>DPM</v>
      </c>
      <c r="K639" t="str">
        <f t="shared" si="45"/>
        <v>DPM32</v>
      </c>
      <c r="L639">
        <f t="shared" si="46"/>
        <v>3</v>
      </c>
    </row>
    <row r="640" spans="1:12" x14ac:dyDescent="0.4">
      <c r="A640">
        <v>661</v>
      </c>
      <c r="B640" t="s">
        <v>5110</v>
      </c>
      <c r="C640" t="s">
        <v>6318</v>
      </c>
      <c r="D640" t="s">
        <v>6343</v>
      </c>
      <c r="E640" t="s">
        <v>6344</v>
      </c>
      <c r="F640" t="s">
        <v>5216</v>
      </c>
      <c r="I640" s="11">
        <v>34</v>
      </c>
      <c r="J640" t="str">
        <f t="shared" si="44"/>
        <v>DPM</v>
      </c>
      <c r="K640" t="str">
        <f t="shared" si="45"/>
        <v>DPM34</v>
      </c>
      <c r="L640">
        <f t="shared" si="46"/>
        <v>3</v>
      </c>
    </row>
    <row r="641" spans="1:12" x14ac:dyDescent="0.4">
      <c r="A641">
        <v>662</v>
      </c>
      <c r="B641" t="s">
        <v>5110</v>
      </c>
      <c r="C641" t="s">
        <v>6318</v>
      </c>
      <c r="D641" t="s">
        <v>6345</v>
      </c>
      <c r="E641" t="s">
        <v>6346</v>
      </c>
      <c r="F641" t="s">
        <v>5256</v>
      </c>
      <c r="I641" s="11">
        <v>36</v>
      </c>
      <c r="J641" t="str">
        <f t="shared" si="44"/>
        <v>DPM</v>
      </c>
      <c r="K641" t="str">
        <f t="shared" si="45"/>
        <v>DPM36</v>
      </c>
      <c r="L641">
        <f t="shared" si="46"/>
        <v>3</v>
      </c>
    </row>
    <row r="642" spans="1:12" x14ac:dyDescent="0.4">
      <c r="A642">
        <v>663</v>
      </c>
      <c r="B642" t="s">
        <v>5110</v>
      </c>
      <c r="C642" t="s">
        <v>6318</v>
      </c>
      <c r="D642" t="s">
        <v>6347</v>
      </c>
      <c r="E642" t="s">
        <v>6348</v>
      </c>
      <c r="F642" t="s">
        <v>5256</v>
      </c>
      <c r="I642" s="11">
        <v>37</v>
      </c>
      <c r="J642" t="str">
        <f t="shared" ref="J642:J705" si="47">LEFT(B642,3)</f>
        <v>DPM</v>
      </c>
      <c r="K642" t="str">
        <f t="shared" ref="K642:K705" si="48">CONCATENATE(J642,I642)</f>
        <v>DPM37</v>
      </c>
      <c r="L642">
        <f t="shared" ref="L642:L705" si="49">COUNTIF($K$2:$K$1123, "gpn" &amp; I642&amp;""  )</f>
        <v>3</v>
      </c>
    </row>
    <row r="643" spans="1:12" x14ac:dyDescent="0.4">
      <c r="A643">
        <v>664</v>
      </c>
      <c r="B643" t="s">
        <v>5110</v>
      </c>
      <c r="C643" t="s">
        <v>6318</v>
      </c>
      <c r="D643" t="s">
        <v>6349</v>
      </c>
      <c r="E643" t="s">
        <v>6244</v>
      </c>
      <c r="F643" t="s">
        <v>5216</v>
      </c>
      <c r="I643" s="11">
        <v>39</v>
      </c>
      <c r="J643" t="str">
        <f t="shared" si="47"/>
        <v>DPM</v>
      </c>
      <c r="K643" t="str">
        <f t="shared" si="48"/>
        <v>DPM39</v>
      </c>
      <c r="L643">
        <f t="shared" si="49"/>
        <v>3</v>
      </c>
    </row>
    <row r="644" spans="1:12" x14ac:dyDescent="0.4">
      <c r="A644">
        <v>665</v>
      </c>
      <c r="B644" t="s">
        <v>5110</v>
      </c>
      <c r="C644" t="s">
        <v>6318</v>
      </c>
      <c r="D644" t="s">
        <v>6350</v>
      </c>
      <c r="E644" t="s">
        <v>6351</v>
      </c>
      <c r="F644" t="s">
        <v>5216</v>
      </c>
      <c r="I644" s="11">
        <v>40</v>
      </c>
      <c r="J644" t="str">
        <f t="shared" si="47"/>
        <v>DPM</v>
      </c>
      <c r="K644" t="str">
        <f t="shared" si="48"/>
        <v>DPM40</v>
      </c>
      <c r="L644">
        <f t="shared" si="49"/>
        <v>3</v>
      </c>
    </row>
    <row r="645" spans="1:12" x14ac:dyDescent="0.4">
      <c r="A645">
        <v>666</v>
      </c>
      <c r="B645" t="s">
        <v>5110</v>
      </c>
      <c r="C645" t="s">
        <v>6318</v>
      </c>
      <c r="D645" t="s">
        <v>6352</v>
      </c>
      <c r="E645" t="s">
        <v>6353</v>
      </c>
      <c r="F645" t="s">
        <v>5224</v>
      </c>
      <c r="I645" s="11">
        <v>41</v>
      </c>
      <c r="J645" t="str">
        <f t="shared" si="47"/>
        <v>DPM</v>
      </c>
      <c r="K645" t="str">
        <f t="shared" si="48"/>
        <v>DPM41</v>
      </c>
      <c r="L645">
        <f t="shared" si="49"/>
        <v>3</v>
      </c>
    </row>
    <row r="646" spans="1:12" x14ac:dyDescent="0.4">
      <c r="A646">
        <v>667</v>
      </c>
      <c r="B646" t="s">
        <v>5110</v>
      </c>
      <c r="C646" t="s">
        <v>6318</v>
      </c>
      <c r="D646" t="s">
        <v>6354</v>
      </c>
      <c r="E646" t="s">
        <v>6355</v>
      </c>
      <c r="F646" t="s">
        <v>5224</v>
      </c>
      <c r="I646" s="11">
        <v>42</v>
      </c>
      <c r="J646" t="str">
        <f t="shared" si="47"/>
        <v>DPM</v>
      </c>
      <c r="K646" t="str">
        <f t="shared" si="48"/>
        <v>DPM42</v>
      </c>
      <c r="L646">
        <f t="shared" si="49"/>
        <v>3</v>
      </c>
    </row>
    <row r="647" spans="1:12" x14ac:dyDescent="0.4">
      <c r="A647">
        <v>668</v>
      </c>
      <c r="B647" t="s">
        <v>5110</v>
      </c>
      <c r="C647" t="s">
        <v>6318</v>
      </c>
      <c r="D647" t="s">
        <v>6356</v>
      </c>
      <c r="E647" t="s">
        <v>6357</v>
      </c>
      <c r="F647" t="s">
        <v>5224</v>
      </c>
      <c r="I647" s="11">
        <v>43</v>
      </c>
      <c r="J647" t="str">
        <f t="shared" si="47"/>
        <v>DPM</v>
      </c>
      <c r="K647" t="str">
        <f t="shared" si="48"/>
        <v>DPM43</v>
      </c>
      <c r="L647">
        <f t="shared" si="49"/>
        <v>3</v>
      </c>
    </row>
    <row r="648" spans="1:12" x14ac:dyDescent="0.4">
      <c r="A648">
        <v>669</v>
      </c>
      <c r="B648" t="s">
        <v>5110</v>
      </c>
      <c r="C648" t="s">
        <v>6318</v>
      </c>
      <c r="D648" t="s">
        <v>6358</v>
      </c>
      <c r="E648" t="s">
        <v>6359</v>
      </c>
      <c r="F648" t="s">
        <v>5224</v>
      </c>
      <c r="I648" s="11">
        <v>44</v>
      </c>
      <c r="J648" t="str">
        <f t="shared" si="47"/>
        <v>DPM</v>
      </c>
      <c r="K648" t="str">
        <f t="shared" si="48"/>
        <v>DPM44</v>
      </c>
      <c r="L648">
        <f t="shared" si="49"/>
        <v>3</v>
      </c>
    </row>
    <row r="649" spans="1:12" x14ac:dyDescent="0.4">
      <c r="A649">
        <v>670</v>
      </c>
      <c r="B649" t="s">
        <v>5110</v>
      </c>
      <c r="C649" t="s">
        <v>6318</v>
      </c>
      <c r="D649" t="s">
        <v>6360</v>
      </c>
      <c r="E649" t="s">
        <v>6270</v>
      </c>
      <c r="F649" t="s">
        <v>5224</v>
      </c>
      <c r="I649" s="11">
        <v>46</v>
      </c>
      <c r="J649" t="str">
        <f t="shared" si="47"/>
        <v>DPM</v>
      </c>
      <c r="K649" t="str">
        <f t="shared" si="48"/>
        <v>DPM46</v>
      </c>
      <c r="L649">
        <f t="shared" si="49"/>
        <v>3</v>
      </c>
    </row>
    <row r="650" spans="1:12" x14ac:dyDescent="0.4">
      <c r="A650">
        <v>671</v>
      </c>
      <c r="B650" t="s">
        <v>5110</v>
      </c>
      <c r="C650" t="s">
        <v>6318</v>
      </c>
      <c r="D650" t="s">
        <v>6361</v>
      </c>
      <c r="E650" t="s">
        <v>6362</v>
      </c>
      <c r="F650" t="s">
        <v>5216</v>
      </c>
      <c r="I650" s="11">
        <v>47</v>
      </c>
      <c r="J650" t="str">
        <f t="shared" si="47"/>
        <v>DPM</v>
      </c>
      <c r="K650" t="str">
        <f t="shared" si="48"/>
        <v>DPM47</v>
      </c>
      <c r="L650">
        <f t="shared" si="49"/>
        <v>3</v>
      </c>
    </row>
    <row r="651" spans="1:12" x14ac:dyDescent="0.4">
      <c r="A651">
        <v>672</v>
      </c>
      <c r="B651" t="s">
        <v>5110</v>
      </c>
      <c r="C651" t="s">
        <v>6318</v>
      </c>
      <c r="D651" t="s">
        <v>6363</v>
      </c>
      <c r="E651" t="s">
        <v>6364</v>
      </c>
      <c r="F651" t="s">
        <v>5256</v>
      </c>
      <c r="I651" s="11">
        <v>48</v>
      </c>
      <c r="J651" t="str">
        <f t="shared" si="47"/>
        <v>DPM</v>
      </c>
      <c r="K651" t="str">
        <f t="shared" si="48"/>
        <v>DPM48</v>
      </c>
      <c r="L651">
        <f t="shared" si="49"/>
        <v>3</v>
      </c>
    </row>
    <row r="652" spans="1:12" x14ac:dyDescent="0.4">
      <c r="A652">
        <v>673</v>
      </c>
      <c r="B652" t="s">
        <v>5110</v>
      </c>
      <c r="C652" t="s">
        <v>6318</v>
      </c>
      <c r="D652" t="s">
        <v>6365</v>
      </c>
      <c r="E652" t="s">
        <v>6366</v>
      </c>
      <c r="F652" t="s">
        <v>5216</v>
      </c>
      <c r="I652" s="11">
        <v>49</v>
      </c>
      <c r="J652" t="str">
        <f t="shared" si="47"/>
        <v>DPM</v>
      </c>
      <c r="K652" t="str">
        <f t="shared" si="48"/>
        <v>DPM49</v>
      </c>
      <c r="L652">
        <f t="shared" si="49"/>
        <v>3</v>
      </c>
    </row>
    <row r="653" spans="1:12" x14ac:dyDescent="0.4">
      <c r="A653">
        <v>674</v>
      </c>
      <c r="B653" t="s">
        <v>5110</v>
      </c>
      <c r="C653" t="s">
        <v>6318</v>
      </c>
      <c r="D653" t="s">
        <v>6367</v>
      </c>
      <c r="E653" t="s">
        <v>6368</v>
      </c>
      <c r="F653" t="s">
        <v>5224</v>
      </c>
      <c r="I653" s="11">
        <v>4</v>
      </c>
      <c r="J653" t="str">
        <f t="shared" si="47"/>
        <v>DPM</v>
      </c>
      <c r="K653" t="str">
        <f t="shared" si="48"/>
        <v>DPM4</v>
      </c>
      <c r="L653">
        <f t="shared" si="49"/>
        <v>3</v>
      </c>
    </row>
    <row r="654" spans="1:12" x14ac:dyDescent="0.4">
      <c r="A654">
        <v>675</v>
      </c>
      <c r="B654" t="s">
        <v>5110</v>
      </c>
      <c r="C654" t="s">
        <v>6318</v>
      </c>
      <c r="D654" t="s">
        <v>6369</v>
      </c>
      <c r="E654" t="s">
        <v>6116</v>
      </c>
      <c r="F654" t="s">
        <v>5224</v>
      </c>
      <c r="I654" s="11">
        <v>50</v>
      </c>
      <c r="J654" t="str">
        <f t="shared" si="47"/>
        <v>DPM</v>
      </c>
      <c r="K654" t="str">
        <f t="shared" si="48"/>
        <v>DPM50</v>
      </c>
      <c r="L654">
        <f t="shared" si="49"/>
        <v>2</v>
      </c>
    </row>
    <row r="655" spans="1:12" x14ac:dyDescent="0.4">
      <c r="A655">
        <v>676</v>
      </c>
      <c r="B655" t="s">
        <v>5110</v>
      </c>
      <c r="C655" t="s">
        <v>6318</v>
      </c>
      <c r="D655" t="s">
        <v>6370</v>
      </c>
      <c r="E655" t="s">
        <v>6371</v>
      </c>
      <c r="F655" t="s">
        <v>5224</v>
      </c>
      <c r="I655" s="11">
        <v>5</v>
      </c>
      <c r="J655" t="str">
        <f t="shared" si="47"/>
        <v>DPM</v>
      </c>
      <c r="K655" t="str">
        <f t="shared" si="48"/>
        <v>DPM5</v>
      </c>
      <c r="L655">
        <f t="shared" si="49"/>
        <v>2</v>
      </c>
    </row>
    <row r="656" spans="1:12" x14ac:dyDescent="0.4">
      <c r="A656">
        <v>677</v>
      </c>
      <c r="B656" t="s">
        <v>5110</v>
      </c>
      <c r="C656" t="s">
        <v>6318</v>
      </c>
      <c r="D656" t="s">
        <v>6372</v>
      </c>
      <c r="E656" t="s">
        <v>6146</v>
      </c>
      <c r="F656" t="s">
        <v>5224</v>
      </c>
      <c r="I656" s="11">
        <v>6</v>
      </c>
      <c r="J656" t="str">
        <f t="shared" si="47"/>
        <v>DPM</v>
      </c>
      <c r="K656" t="str">
        <f t="shared" si="48"/>
        <v>DPM6</v>
      </c>
      <c r="L656">
        <f t="shared" si="49"/>
        <v>3</v>
      </c>
    </row>
    <row r="657" spans="1:12" x14ac:dyDescent="0.4">
      <c r="A657">
        <v>678</v>
      </c>
      <c r="B657" t="s">
        <v>5112</v>
      </c>
      <c r="C657" t="s">
        <v>6373</v>
      </c>
      <c r="D657" t="s">
        <v>6374</v>
      </c>
      <c r="E657" t="s">
        <v>6375</v>
      </c>
      <c r="F657" t="s">
        <v>5224</v>
      </c>
      <c r="I657" s="11">
        <v>12</v>
      </c>
      <c r="J657" t="str">
        <f t="shared" si="47"/>
        <v>DPM</v>
      </c>
      <c r="K657" t="str">
        <f t="shared" si="48"/>
        <v>DPM12</v>
      </c>
      <c r="L657">
        <f t="shared" si="49"/>
        <v>3</v>
      </c>
    </row>
    <row r="658" spans="1:12" x14ac:dyDescent="0.4">
      <c r="A658">
        <v>679</v>
      </c>
      <c r="B658" t="s">
        <v>5112</v>
      </c>
      <c r="C658" t="s">
        <v>6373</v>
      </c>
      <c r="D658" t="s">
        <v>6376</v>
      </c>
      <c r="E658" t="s">
        <v>6377</v>
      </c>
      <c r="F658" t="s">
        <v>5216</v>
      </c>
      <c r="I658" s="11">
        <v>13</v>
      </c>
      <c r="J658" t="str">
        <f t="shared" si="47"/>
        <v>DPM</v>
      </c>
      <c r="K658" t="str">
        <f t="shared" si="48"/>
        <v>DPM13</v>
      </c>
      <c r="L658">
        <f t="shared" si="49"/>
        <v>3</v>
      </c>
    </row>
    <row r="659" spans="1:12" x14ac:dyDescent="0.4">
      <c r="A659">
        <v>680</v>
      </c>
      <c r="B659" t="s">
        <v>5112</v>
      </c>
      <c r="C659" t="s">
        <v>6373</v>
      </c>
      <c r="D659" t="s">
        <v>6378</v>
      </c>
      <c r="E659" t="s">
        <v>6379</v>
      </c>
      <c r="F659" t="s">
        <v>5224</v>
      </c>
      <c r="I659" s="11">
        <v>19</v>
      </c>
      <c r="J659" t="str">
        <f t="shared" si="47"/>
        <v>DPM</v>
      </c>
      <c r="K659" t="str">
        <f t="shared" si="48"/>
        <v>DPM19</v>
      </c>
      <c r="L659">
        <f t="shared" si="49"/>
        <v>3</v>
      </c>
    </row>
    <row r="660" spans="1:12" x14ac:dyDescent="0.4">
      <c r="A660">
        <v>681</v>
      </c>
      <c r="B660" t="s">
        <v>5112</v>
      </c>
      <c r="C660" t="s">
        <v>6373</v>
      </c>
      <c r="D660" t="s">
        <v>6380</v>
      </c>
      <c r="E660" t="s">
        <v>6381</v>
      </c>
      <c r="F660" t="s">
        <v>5224</v>
      </c>
      <c r="I660" s="11">
        <v>1</v>
      </c>
      <c r="J660" t="str">
        <f t="shared" si="47"/>
        <v>DPM</v>
      </c>
      <c r="K660" t="str">
        <f t="shared" si="48"/>
        <v>DPM1</v>
      </c>
      <c r="L660">
        <f t="shared" si="49"/>
        <v>3</v>
      </c>
    </row>
    <row r="661" spans="1:12" x14ac:dyDescent="0.4">
      <c r="A661">
        <v>682</v>
      </c>
      <c r="B661" t="s">
        <v>5112</v>
      </c>
      <c r="C661" t="s">
        <v>6373</v>
      </c>
      <c r="D661" t="s">
        <v>6382</v>
      </c>
      <c r="E661" t="s">
        <v>6383</v>
      </c>
      <c r="F661" t="s">
        <v>5216</v>
      </c>
      <c r="I661" s="11">
        <v>20</v>
      </c>
      <c r="J661" t="str">
        <f t="shared" si="47"/>
        <v>DPM</v>
      </c>
      <c r="K661" t="str">
        <f t="shared" si="48"/>
        <v>DPM20</v>
      </c>
      <c r="L661">
        <f t="shared" si="49"/>
        <v>3</v>
      </c>
    </row>
    <row r="662" spans="1:12" x14ac:dyDescent="0.4">
      <c r="A662">
        <v>683</v>
      </c>
      <c r="B662" t="s">
        <v>5112</v>
      </c>
      <c r="C662" t="s">
        <v>6373</v>
      </c>
      <c r="D662" t="s">
        <v>6384</v>
      </c>
      <c r="E662" t="s">
        <v>6385</v>
      </c>
      <c r="F662" t="s">
        <v>5224</v>
      </c>
      <c r="I662" s="11">
        <v>23</v>
      </c>
      <c r="J662" t="str">
        <f t="shared" si="47"/>
        <v>DPM</v>
      </c>
      <c r="K662" t="str">
        <f t="shared" si="48"/>
        <v>DPM23</v>
      </c>
      <c r="L662">
        <f t="shared" si="49"/>
        <v>3</v>
      </c>
    </row>
    <row r="663" spans="1:12" x14ac:dyDescent="0.4">
      <c r="A663">
        <v>684</v>
      </c>
      <c r="B663" t="s">
        <v>5112</v>
      </c>
      <c r="C663" t="s">
        <v>6373</v>
      </c>
      <c r="D663" t="s">
        <v>6386</v>
      </c>
      <c r="E663" t="s">
        <v>6387</v>
      </c>
      <c r="F663" t="s">
        <v>5216</v>
      </c>
      <c r="I663" s="11">
        <v>24</v>
      </c>
      <c r="J663" t="str">
        <f t="shared" si="47"/>
        <v>DPM</v>
      </c>
      <c r="K663" t="str">
        <f t="shared" si="48"/>
        <v>DPM24</v>
      </c>
      <c r="L663">
        <f t="shared" si="49"/>
        <v>3</v>
      </c>
    </row>
    <row r="664" spans="1:12" x14ac:dyDescent="0.4">
      <c r="A664">
        <v>685</v>
      </c>
      <c r="B664" t="s">
        <v>5112</v>
      </c>
      <c r="C664" t="s">
        <v>6373</v>
      </c>
      <c r="D664" t="s">
        <v>6388</v>
      </c>
      <c r="E664" t="s">
        <v>6381</v>
      </c>
      <c r="F664" t="s">
        <v>5224</v>
      </c>
      <c r="I664" s="11">
        <v>25</v>
      </c>
      <c r="J664" t="str">
        <f t="shared" si="47"/>
        <v>DPM</v>
      </c>
      <c r="K664" t="str">
        <f t="shared" si="48"/>
        <v>DPM25</v>
      </c>
      <c r="L664">
        <f t="shared" si="49"/>
        <v>3</v>
      </c>
    </row>
    <row r="665" spans="1:12" x14ac:dyDescent="0.4">
      <c r="A665">
        <v>686</v>
      </c>
      <c r="B665" t="s">
        <v>5112</v>
      </c>
      <c r="C665" t="s">
        <v>6373</v>
      </c>
      <c r="D665" t="s">
        <v>6389</v>
      </c>
      <c r="E665" t="s">
        <v>6135</v>
      </c>
      <c r="F665" t="s">
        <v>5224</v>
      </c>
      <c r="I665" s="11">
        <v>26</v>
      </c>
      <c r="J665" t="str">
        <f t="shared" si="47"/>
        <v>DPM</v>
      </c>
      <c r="K665" t="str">
        <f t="shared" si="48"/>
        <v>DPM26</v>
      </c>
      <c r="L665">
        <f t="shared" si="49"/>
        <v>3</v>
      </c>
    </row>
    <row r="666" spans="1:12" x14ac:dyDescent="0.4">
      <c r="A666">
        <v>687</v>
      </c>
      <c r="B666" t="s">
        <v>5112</v>
      </c>
      <c r="C666" t="s">
        <v>6373</v>
      </c>
      <c r="D666" t="s">
        <v>6390</v>
      </c>
      <c r="E666" t="s">
        <v>6335</v>
      </c>
      <c r="F666" t="s">
        <v>5224</v>
      </c>
      <c r="I666" s="11">
        <v>29</v>
      </c>
      <c r="J666" t="str">
        <f t="shared" si="47"/>
        <v>DPM</v>
      </c>
      <c r="K666" t="str">
        <f t="shared" si="48"/>
        <v>DPM29</v>
      </c>
      <c r="L666">
        <f t="shared" si="49"/>
        <v>3</v>
      </c>
    </row>
    <row r="667" spans="1:12" x14ac:dyDescent="0.4">
      <c r="A667">
        <v>688</v>
      </c>
      <c r="B667" t="s">
        <v>5112</v>
      </c>
      <c r="C667" t="s">
        <v>6373</v>
      </c>
      <c r="D667" t="s">
        <v>6391</v>
      </c>
      <c r="E667" t="s">
        <v>6392</v>
      </c>
      <c r="F667" t="s">
        <v>5224</v>
      </c>
      <c r="I667" s="11">
        <v>2</v>
      </c>
      <c r="J667" t="str">
        <f t="shared" si="47"/>
        <v>DPM</v>
      </c>
      <c r="K667" t="str">
        <f t="shared" si="48"/>
        <v>DPM2</v>
      </c>
      <c r="L667">
        <f t="shared" si="49"/>
        <v>3</v>
      </c>
    </row>
    <row r="668" spans="1:12" x14ac:dyDescent="0.4">
      <c r="A668">
        <v>689</v>
      </c>
      <c r="B668" t="s">
        <v>5112</v>
      </c>
      <c r="C668" t="s">
        <v>6373</v>
      </c>
      <c r="D668" t="s">
        <v>6393</v>
      </c>
      <c r="E668" t="s">
        <v>6394</v>
      </c>
      <c r="F668" t="s">
        <v>5224</v>
      </c>
      <c r="I668" s="11">
        <v>31</v>
      </c>
      <c r="J668" t="str">
        <f t="shared" si="47"/>
        <v>DPM</v>
      </c>
      <c r="K668" t="str">
        <f t="shared" si="48"/>
        <v>DPM31</v>
      </c>
      <c r="L668">
        <f t="shared" si="49"/>
        <v>3</v>
      </c>
    </row>
    <row r="669" spans="1:12" x14ac:dyDescent="0.4">
      <c r="A669">
        <v>690</v>
      </c>
      <c r="B669" t="s">
        <v>5112</v>
      </c>
      <c r="C669" t="s">
        <v>6373</v>
      </c>
      <c r="D669" t="s">
        <v>6395</v>
      </c>
      <c r="E669" t="s">
        <v>6396</v>
      </c>
      <c r="F669" t="s">
        <v>5216</v>
      </c>
      <c r="I669" s="11">
        <v>32</v>
      </c>
      <c r="J669" t="str">
        <f t="shared" si="47"/>
        <v>DPM</v>
      </c>
      <c r="K669" t="str">
        <f t="shared" si="48"/>
        <v>DPM32</v>
      </c>
      <c r="L669">
        <f t="shared" si="49"/>
        <v>3</v>
      </c>
    </row>
    <row r="670" spans="1:12" x14ac:dyDescent="0.4">
      <c r="A670">
        <v>691</v>
      </c>
      <c r="B670" t="s">
        <v>5112</v>
      </c>
      <c r="C670" t="s">
        <v>6373</v>
      </c>
      <c r="D670" t="s">
        <v>6397</v>
      </c>
      <c r="E670" t="s">
        <v>6398</v>
      </c>
      <c r="F670" t="s">
        <v>5216</v>
      </c>
      <c r="I670" s="11">
        <v>33</v>
      </c>
      <c r="J670" t="str">
        <f t="shared" si="47"/>
        <v>DPM</v>
      </c>
      <c r="K670" t="str">
        <f t="shared" si="48"/>
        <v>DPM33</v>
      </c>
      <c r="L670">
        <f t="shared" si="49"/>
        <v>3</v>
      </c>
    </row>
    <row r="671" spans="1:12" x14ac:dyDescent="0.4">
      <c r="A671">
        <v>692</v>
      </c>
      <c r="B671" t="s">
        <v>5112</v>
      </c>
      <c r="C671" t="s">
        <v>6373</v>
      </c>
      <c r="D671" t="s">
        <v>6399</v>
      </c>
      <c r="E671" t="s">
        <v>6400</v>
      </c>
      <c r="F671" t="s">
        <v>5216</v>
      </c>
      <c r="I671" s="11">
        <v>36</v>
      </c>
      <c r="J671" t="str">
        <f t="shared" si="47"/>
        <v>DPM</v>
      </c>
      <c r="K671" t="str">
        <f t="shared" si="48"/>
        <v>DPM36</v>
      </c>
      <c r="L671">
        <f t="shared" si="49"/>
        <v>3</v>
      </c>
    </row>
    <row r="672" spans="1:12" x14ac:dyDescent="0.4">
      <c r="A672">
        <v>693</v>
      </c>
      <c r="B672" t="s">
        <v>5112</v>
      </c>
      <c r="C672" t="s">
        <v>6373</v>
      </c>
      <c r="D672" t="s">
        <v>6401</v>
      </c>
      <c r="E672" t="s">
        <v>6402</v>
      </c>
      <c r="F672" t="s">
        <v>5216</v>
      </c>
      <c r="I672" s="11">
        <v>37</v>
      </c>
      <c r="J672" t="str">
        <f t="shared" si="47"/>
        <v>DPM</v>
      </c>
      <c r="K672" t="str">
        <f t="shared" si="48"/>
        <v>DPM37</v>
      </c>
      <c r="L672">
        <f t="shared" si="49"/>
        <v>3</v>
      </c>
    </row>
    <row r="673" spans="1:12" x14ac:dyDescent="0.4">
      <c r="A673">
        <v>694</v>
      </c>
      <c r="B673" t="s">
        <v>5112</v>
      </c>
      <c r="C673" t="s">
        <v>6373</v>
      </c>
      <c r="D673" t="s">
        <v>6403</v>
      </c>
      <c r="E673" t="s">
        <v>6404</v>
      </c>
      <c r="F673" t="s">
        <v>5216</v>
      </c>
      <c r="I673" s="11">
        <v>38</v>
      </c>
      <c r="J673" t="str">
        <f t="shared" si="47"/>
        <v>DPM</v>
      </c>
      <c r="K673" t="str">
        <f t="shared" si="48"/>
        <v>DPM38</v>
      </c>
      <c r="L673">
        <f t="shared" si="49"/>
        <v>3</v>
      </c>
    </row>
    <row r="674" spans="1:12" x14ac:dyDescent="0.4">
      <c r="A674">
        <v>695</v>
      </c>
      <c r="B674" t="s">
        <v>5112</v>
      </c>
      <c r="C674" t="s">
        <v>6373</v>
      </c>
      <c r="D674" t="s">
        <v>6405</v>
      </c>
      <c r="E674" t="s">
        <v>6406</v>
      </c>
      <c r="F674" t="s">
        <v>5216</v>
      </c>
      <c r="I674" s="11">
        <v>39</v>
      </c>
      <c r="J674" t="str">
        <f t="shared" si="47"/>
        <v>DPM</v>
      </c>
      <c r="K674" t="str">
        <f t="shared" si="48"/>
        <v>DPM39</v>
      </c>
      <c r="L674">
        <f t="shared" si="49"/>
        <v>3</v>
      </c>
    </row>
    <row r="675" spans="1:12" x14ac:dyDescent="0.4">
      <c r="A675">
        <v>696</v>
      </c>
      <c r="B675" t="s">
        <v>5112</v>
      </c>
      <c r="C675" t="s">
        <v>6373</v>
      </c>
      <c r="D675" t="s">
        <v>6407</v>
      </c>
      <c r="E675" t="s">
        <v>6408</v>
      </c>
      <c r="F675" t="s">
        <v>5224</v>
      </c>
      <c r="I675" s="11">
        <v>40</v>
      </c>
      <c r="J675" t="str">
        <f t="shared" si="47"/>
        <v>DPM</v>
      </c>
      <c r="K675" t="str">
        <f t="shared" si="48"/>
        <v>DPM40</v>
      </c>
      <c r="L675">
        <f t="shared" si="49"/>
        <v>3</v>
      </c>
    </row>
    <row r="676" spans="1:12" x14ac:dyDescent="0.4">
      <c r="A676">
        <v>697</v>
      </c>
      <c r="B676" t="s">
        <v>5112</v>
      </c>
      <c r="C676" t="s">
        <v>6373</v>
      </c>
      <c r="D676" t="s">
        <v>6409</v>
      </c>
      <c r="E676" t="s">
        <v>6410</v>
      </c>
      <c r="F676" t="s">
        <v>5216</v>
      </c>
      <c r="I676" s="11">
        <v>44</v>
      </c>
      <c r="J676" t="str">
        <f t="shared" si="47"/>
        <v>DPM</v>
      </c>
      <c r="K676" t="str">
        <f t="shared" si="48"/>
        <v>DPM44</v>
      </c>
      <c r="L676">
        <f t="shared" si="49"/>
        <v>3</v>
      </c>
    </row>
    <row r="677" spans="1:12" x14ac:dyDescent="0.4">
      <c r="A677">
        <v>698</v>
      </c>
      <c r="B677" t="s">
        <v>5112</v>
      </c>
      <c r="C677" t="s">
        <v>6373</v>
      </c>
      <c r="D677" t="s">
        <v>6411</v>
      </c>
      <c r="E677" t="s">
        <v>6412</v>
      </c>
      <c r="F677" t="s">
        <v>5216</v>
      </c>
      <c r="I677" s="11">
        <v>45</v>
      </c>
      <c r="J677" t="str">
        <f t="shared" si="47"/>
        <v>DPM</v>
      </c>
      <c r="K677" t="str">
        <f t="shared" si="48"/>
        <v>DPM45</v>
      </c>
      <c r="L677">
        <f t="shared" si="49"/>
        <v>3</v>
      </c>
    </row>
    <row r="678" spans="1:12" x14ac:dyDescent="0.4">
      <c r="A678">
        <v>699</v>
      </c>
      <c r="B678" t="s">
        <v>5112</v>
      </c>
      <c r="C678" t="s">
        <v>6373</v>
      </c>
      <c r="D678" t="s">
        <v>6413</v>
      </c>
      <c r="E678" t="s">
        <v>6414</v>
      </c>
      <c r="F678" t="s">
        <v>5224</v>
      </c>
      <c r="I678" s="11">
        <v>46</v>
      </c>
      <c r="J678" t="str">
        <f t="shared" si="47"/>
        <v>DPM</v>
      </c>
      <c r="K678" t="str">
        <f t="shared" si="48"/>
        <v>DPM46</v>
      </c>
      <c r="L678">
        <f t="shared" si="49"/>
        <v>3</v>
      </c>
    </row>
    <row r="679" spans="1:12" x14ac:dyDescent="0.4">
      <c r="A679">
        <v>700</v>
      </c>
      <c r="B679" t="s">
        <v>5112</v>
      </c>
      <c r="C679" t="s">
        <v>6373</v>
      </c>
      <c r="D679" t="s">
        <v>6415</v>
      </c>
      <c r="E679" t="s">
        <v>6416</v>
      </c>
      <c r="F679" t="s">
        <v>5224</v>
      </c>
      <c r="I679" s="11">
        <v>47</v>
      </c>
      <c r="J679" t="str">
        <f t="shared" si="47"/>
        <v>DPM</v>
      </c>
      <c r="K679" t="str">
        <f t="shared" si="48"/>
        <v>DPM47</v>
      </c>
      <c r="L679">
        <f t="shared" si="49"/>
        <v>3</v>
      </c>
    </row>
    <row r="680" spans="1:12" x14ac:dyDescent="0.4">
      <c r="A680">
        <v>701</v>
      </c>
      <c r="B680" t="s">
        <v>5112</v>
      </c>
      <c r="C680" t="s">
        <v>6373</v>
      </c>
      <c r="D680" t="s">
        <v>6417</v>
      </c>
      <c r="E680" t="s">
        <v>6418</v>
      </c>
      <c r="F680" t="s">
        <v>5216</v>
      </c>
      <c r="I680" s="11">
        <v>48</v>
      </c>
      <c r="J680" t="str">
        <f t="shared" si="47"/>
        <v>DPM</v>
      </c>
      <c r="K680" t="str">
        <f t="shared" si="48"/>
        <v>DPM48</v>
      </c>
      <c r="L680">
        <f t="shared" si="49"/>
        <v>3</v>
      </c>
    </row>
    <row r="681" spans="1:12" x14ac:dyDescent="0.4">
      <c r="A681">
        <v>702</v>
      </c>
      <c r="B681" t="s">
        <v>5112</v>
      </c>
      <c r="C681" t="s">
        <v>6373</v>
      </c>
      <c r="D681" t="s">
        <v>6419</v>
      </c>
      <c r="E681" t="s">
        <v>6304</v>
      </c>
      <c r="F681" t="s">
        <v>5224</v>
      </c>
      <c r="I681" s="11">
        <v>4</v>
      </c>
      <c r="J681" t="str">
        <f t="shared" si="47"/>
        <v>DPM</v>
      </c>
      <c r="K681" t="str">
        <f t="shared" si="48"/>
        <v>DPM4</v>
      </c>
      <c r="L681">
        <f t="shared" si="49"/>
        <v>3</v>
      </c>
    </row>
    <row r="682" spans="1:12" x14ac:dyDescent="0.4">
      <c r="A682">
        <v>703</v>
      </c>
      <c r="B682" t="s">
        <v>5112</v>
      </c>
      <c r="C682" t="s">
        <v>6373</v>
      </c>
      <c r="D682" t="s">
        <v>6420</v>
      </c>
      <c r="E682" t="s">
        <v>6421</v>
      </c>
      <c r="F682" t="s">
        <v>5256</v>
      </c>
      <c r="I682" s="11">
        <v>50</v>
      </c>
      <c r="J682" t="str">
        <f t="shared" si="47"/>
        <v>DPM</v>
      </c>
      <c r="K682" t="str">
        <f t="shared" si="48"/>
        <v>DPM50</v>
      </c>
      <c r="L682">
        <f t="shared" si="49"/>
        <v>2</v>
      </c>
    </row>
    <row r="683" spans="1:12" x14ac:dyDescent="0.4">
      <c r="A683">
        <v>704</v>
      </c>
      <c r="B683" t="s">
        <v>5112</v>
      </c>
      <c r="C683" t="s">
        <v>6373</v>
      </c>
      <c r="D683" t="s">
        <v>6422</v>
      </c>
      <c r="E683" t="s">
        <v>6423</v>
      </c>
      <c r="F683" t="s">
        <v>5256</v>
      </c>
      <c r="I683" s="11">
        <v>5</v>
      </c>
      <c r="J683" t="str">
        <f t="shared" si="47"/>
        <v>DPM</v>
      </c>
      <c r="K683" t="str">
        <f t="shared" si="48"/>
        <v>DPM5</v>
      </c>
      <c r="L683">
        <f t="shared" si="49"/>
        <v>2</v>
      </c>
    </row>
    <row r="684" spans="1:12" x14ac:dyDescent="0.4">
      <c r="A684">
        <v>705</v>
      </c>
      <c r="B684" t="s">
        <v>5112</v>
      </c>
      <c r="C684" t="s">
        <v>6373</v>
      </c>
      <c r="D684" t="s">
        <v>6424</v>
      </c>
      <c r="E684" t="s">
        <v>6425</v>
      </c>
      <c r="F684" t="s">
        <v>5256</v>
      </c>
      <c r="I684" s="11">
        <v>8</v>
      </c>
      <c r="J684" t="str">
        <f t="shared" si="47"/>
        <v>DPM</v>
      </c>
      <c r="K684" t="str">
        <f t="shared" si="48"/>
        <v>DPM8</v>
      </c>
      <c r="L684">
        <f t="shared" si="49"/>
        <v>3</v>
      </c>
    </row>
    <row r="685" spans="1:12" x14ac:dyDescent="0.4">
      <c r="A685">
        <v>706</v>
      </c>
      <c r="B685" t="s">
        <v>4726</v>
      </c>
      <c r="C685" t="s">
        <v>6426</v>
      </c>
      <c r="D685" t="s">
        <v>6427</v>
      </c>
      <c r="E685" t="s">
        <v>6428</v>
      </c>
      <c r="F685" t="s">
        <v>5256</v>
      </c>
      <c r="I685" s="11">
        <v>10</v>
      </c>
      <c r="J685" t="str">
        <f t="shared" si="47"/>
        <v>DPM</v>
      </c>
      <c r="K685" t="str">
        <f t="shared" si="48"/>
        <v>DPM10</v>
      </c>
      <c r="L685">
        <f t="shared" si="49"/>
        <v>3</v>
      </c>
    </row>
    <row r="686" spans="1:12" x14ac:dyDescent="0.4">
      <c r="A686">
        <v>707</v>
      </c>
      <c r="B686" t="s">
        <v>4726</v>
      </c>
      <c r="C686" t="s">
        <v>6426</v>
      </c>
      <c r="D686" t="s">
        <v>6429</v>
      </c>
      <c r="E686" t="s">
        <v>6430</v>
      </c>
      <c r="F686" t="s">
        <v>5216</v>
      </c>
      <c r="I686" s="11">
        <v>14</v>
      </c>
      <c r="J686" t="str">
        <f t="shared" si="47"/>
        <v>DPM</v>
      </c>
      <c r="K686" t="str">
        <f t="shared" si="48"/>
        <v>DPM14</v>
      </c>
      <c r="L686">
        <f t="shared" si="49"/>
        <v>3</v>
      </c>
    </row>
    <row r="687" spans="1:12" x14ac:dyDescent="0.4">
      <c r="A687">
        <v>708</v>
      </c>
      <c r="B687" t="s">
        <v>4726</v>
      </c>
      <c r="C687" t="s">
        <v>6426</v>
      </c>
      <c r="D687" t="s">
        <v>6431</v>
      </c>
      <c r="E687" t="s">
        <v>6432</v>
      </c>
      <c r="F687" t="s">
        <v>5224</v>
      </c>
      <c r="I687" s="11">
        <v>15</v>
      </c>
      <c r="J687" t="str">
        <f t="shared" si="47"/>
        <v>DPM</v>
      </c>
      <c r="K687" t="str">
        <f t="shared" si="48"/>
        <v>DPM15</v>
      </c>
      <c r="L687">
        <f t="shared" si="49"/>
        <v>3</v>
      </c>
    </row>
    <row r="688" spans="1:12" x14ac:dyDescent="0.4">
      <c r="A688">
        <v>709</v>
      </c>
      <c r="B688" t="s">
        <v>4726</v>
      </c>
      <c r="C688" t="s">
        <v>6426</v>
      </c>
      <c r="D688" t="s">
        <v>6433</v>
      </c>
      <c r="E688" t="s">
        <v>6434</v>
      </c>
      <c r="F688" t="s">
        <v>5224</v>
      </c>
      <c r="I688" s="11">
        <v>16</v>
      </c>
      <c r="J688" t="str">
        <f t="shared" si="47"/>
        <v>DPM</v>
      </c>
      <c r="K688" t="str">
        <f t="shared" si="48"/>
        <v>DPM16</v>
      </c>
      <c r="L688">
        <f t="shared" si="49"/>
        <v>3</v>
      </c>
    </row>
    <row r="689" spans="1:12" x14ac:dyDescent="0.4">
      <c r="A689">
        <v>710</v>
      </c>
      <c r="B689" t="s">
        <v>4726</v>
      </c>
      <c r="C689" t="s">
        <v>6426</v>
      </c>
      <c r="D689" t="s">
        <v>6435</v>
      </c>
      <c r="E689" t="s">
        <v>6436</v>
      </c>
      <c r="F689" t="s">
        <v>5224</v>
      </c>
      <c r="I689" s="11">
        <v>1</v>
      </c>
      <c r="J689" t="str">
        <f t="shared" si="47"/>
        <v>DPM</v>
      </c>
      <c r="K689" t="str">
        <f t="shared" si="48"/>
        <v>DPM1</v>
      </c>
      <c r="L689">
        <f t="shared" si="49"/>
        <v>3</v>
      </c>
    </row>
    <row r="690" spans="1:12" x14ac:dyDescent="0.4">
      <c r="A690">
        <v>711</v>
      </c>
      <c r="B690" t="s">
        <v>4726</v>
      </c>
      <c r="C690" t="s">
        <v>6426</v>
      </c>
      <c r="D690" t="s">
        <v>6437</v>
      </c>
      <c r="E690" t="s">
        <v>6438</v>
      </c>
      <c r="F690" t="s">
        <v>5256</v>
      </c>
      <c r="I690" s="11">
        <v>21</v>
      </c>
      <c r="J690" t="str">
        <f t="shared" si="47"/>
        <v>DPM</v>
      </c>
      <c r="K690" t="str">
        <f t="shared" si="48"/>
        <v>DPM21</v>
      </c>
      <c r="L690">
        <f t="shared" si="49"/>
        <v>3</v>
      </c>
    </row>
    <row r="691" spans="1:12" x14ac:dyDescent="0.4">
      <c r="A691">
        <v>712</v>
      </c>
      <c r="B691" t="s">
        <v>4726</v>
      </c>
      <c r="C691" t="s">
        <v>6426</v>
      </c>
      <c r="D691" t="s">
        <v>6439</v>
      </c>
      <c r="E691" t="s">
        <v>6440</v>
      </c>
      <c r="F691" t="s">
        <v>5224</v>
      </c>
      <c r="I691" s="11">
        <v>22</v>
      </c>
      <c r="J691" t="str">
        <f t="shared" si="47"/>
        <v>DPM</v>
      </c>
      <c r="K691" t="str">
        <f t="shared" si="48"/>
        <v>DPM22</v>
      </c>
      <c r="L691">
        <f t="shared" si="49"/>
        <v>3</v>
      </c>
    </row>
    <row r="692" spans="1:12" x14ac:dyDescent="0.4">
      <c r="A692">
        <v>713</v>
      </c>
      <c r="B692" t="s">
        <v>4726</v>
      </c>
      <c r="C692" t="s">
        <v>6426</v>
      </c>
      <c r="D692" t="s">
        <v>6441</v>
      </c>
      <c r="E692" t="s">
        <v>6442</v>
      </c>
      <c r="F692" t="s">
        <v>5216</v>
      </c>
      <c r="I692" s="11">
        <v>24</v>
      </c>
      <c r="J692" t="str">
        <f t="shared" si="47"/>
        <v>DPM</v>
      </c>
      <c r="K692" t="str">
        <f t="shared" si="48"/>
        <v>DPM24</v>
      </c>
      <c r="L692">
        <f t="shared" si="49"/>
        <v>3</v>
      </c>
    </row>
    <row r="693" spans="1:12" x14ac:dyDescent="0.4">
      <c r="A693">
        <v>714</v>
      </c>
      <c r="B693" t="s">
        <v>4726</v>
      </c>
      <c r="C693" t="s">
        <v>6426</v>
      </c>
      <c r="D693" t="s">
        <v>6443</v>
      </c>
      <c r="E693" t="s">
        <v>6444</v>
      </c>
      <c r="F693" t="s">
        <v>5224</v>
      </c>
      <c r="I693" s="11">
        <v>25</v>
      </c>
      <c r="J693" t="str">
        <f t="shared" si="47"/>
        <v>DPM</v>
      </c>
      <c r="K693" t="str">
        <f t="shared" si="48"/>
        <v>DPM25</v>
      </c>
      <c r="L693">
        <f t="shared" si="49"/>
        <v>3</v>
      </c>
    </row>
    <row r="694" spans="1:12" x14ac:dyDescent="0.4">
      <c r="A694">
        <v>715</v>
      </c>
      <c r="B694" t="s">
        <v>4726</v>
      </c>
      <c r="C694" t="s">
        <v>6426</v>
      </c>
      <c r="D694" t="s">
        <v>6445</v>
      </c>
      <c r="E694" t="s">
        <v>6446</v>
      </c>
      <c r="F694" t="s">
        <v>5224</v>
      </c>
      <c r="I694" s="11">
        <v>26</v>
      </c>
      <c r="J694" t="str">
        <f t="shared" si="47"/>
        <v>DPM</v>
      </c>
      <c r="K694" t="str">
        <f t="shared" si="48"/>
        <v>DPM26</v>
      </c>
      <c r="L694">
        <f t="shared" si="49"/>
        <v>3</v>
      </c>
    </row>
    <row r="695" spans="1:12" x14ac:dyDescent="0.4">
      <c r="A695">
        <v>716</v>
      </c>
      <c r="B695" t="s">
        <v>4726</v>
      </c>
      <c r="C695" t="s">
        <v>6426</v>
      </c>
      <c r="D695" t="s">
        <v>6447</v>
      </c>
      <c r="E695" t="s">
        <v>6152</v>
      </c>
      <c r="F695" t="s">
        <v>5224</v>
      </c>
      <c r="I695" s="11">
        <v>28</v>
      </c>
      <c r="J695" t="str">
        <f t="shared" si="47"/>
        <v>DPM</v>
      </c>
      <c r="K695" t="str">
        <f t="shared" si="48"/>
        <v>DPM28</v>
      </c>
      <c r="L695">
        <f t="shared" si="49"/>
        <v>3</v>
      </c>
    </row>
    <row r="696" spans="1:12" x14ac:dyDescent="0.4">
      <c r="A696">
        <v>717</v>
      </c>
      <c r="B696" t="s">
        <v>4726</v>
      </c>
      <c r="C696" t="s">
        <v>6426</v>
      </c>
      <c r="D696" t="s">
        <v>6448</v>
      </c>
      <c r="E696" t="s">
        <v>6449</v>
      </c>
      <c r="F696" t="s">
        <v>5256</v>
      </c>
      <c r="I696" s="11">
        <v>29</v>
      </c>
      <c r="J696" t="str">
        <f t="shared" si="47"/>
        <v>DPM</v>
      </c>
      <c r="K696" t="str">
        <f t="shared" si="48"/>
        <v>DPM29</v>
      </c>
      <c r="L696">
        <f t="shared" si="49"/>
        <v>3</v>
      </c>
    </row>
    <row r="697" spans="1:12" x14ac:dyDescent="0.4">
      <c r="A697">
        <v>718</v>
      </c>
      <c r="B697" t="s">
        <v>4726</v>
      </c>
      <c r="C697" t="s">
        <v>6426</v>
      </c>
      <c r="D697" t="s">
        <v>6450</v>
      </c>
      <c r="E697" t="s">
        <v>6451</v>
      </c>
      <c r="F697" t="s">
        <v>5224</v>
      </c>
      <c r="I697" s="11">
        <v>2</v>
      </c>
      <c r="J697" t="str">
        <f t="shared" si="47"/>
        <v>DPM</v>
      </c>
      <c r="K697" t="str">
        <f t="shared" si="48"/>
        <v>DPM2</v>
      </c>
      <c r="L697">
        <f t="shared" si="49"/>
        <v>3</v>
      </c>
    </row>
    <row r="698" spans="1:12" x14ac:dyDescent="0.4">
      <c r="A698">
        <v>719</v>
      </c>
      <c r="B698" t="s">
        <v>4726</v>
      </c>
      <c r="C698" t="s">
        <v>6426</v>
      </c>
      <c r="D698" t="s">
        <v>6452</v>
      </c>
      <c r="E698" t="s">
        <v>6453</v>
      </c>
      <c r="F698" t="s">
        <v>5224</v>
      </c>
      <c r="I698" s="11">
        <v>31</v>
      </c>
      <c r="J698" t="str">
        <f t="shared" si="47"/>
        <v>DPM</v>
      </c>
      <c r="K698" t="str">
        <f t="shared" si="48"/>
        <v>DPM31</v>
      </c>
      <c r="L698">
        <f t="shared" si="49"/>
        <v>3</v>
      </c>
    </row>
    <row r="699" spans="1:12" x14ac:dyDescent="0.4">
      <c r="A699">
        <v>720</v>
      </c>
      <c r="B699" t="s">
        <v>4726</v>
      </c>
      <c r="C699" t="s">
        <v>6426</v>
      </c>
      <c r="D699" t="s">
        <v>6454</v>
      </c>
      <c r="E699" t="s">
        <v>6455</v>
      </c>
      <c r="F699" t="s">
        <v>5224</v>
      </c>
      <c r="I699" s="11">
        <v>32</v>
      </c>
      <c r="J699" t="str">
        <f t="shared" si="47"/>
        <v>DPM</v>
      </c>
      <c r="K699" t="str">
        <f t="shared" si="48"/>
        <v>DPM32</v>
      </c>
      <c r="L699">
        <f t="shared" si="49"/>
        <v>3</v>
      </c>
    </row>
    <row r="700" spans="1:12" x14ac:dyDescent="0.4">
      <c r="A700">
        <v>721</v>
      </c>
      <c r="B700" t="s">
        <v>4726</v>
      </c>
      <c r="C700" t="s">
        <v>6426</v>
      </c>
      <c r="D700" t="s">
        <v>6456</v>
      </c>
      <c r="E700" t="s">
        <v>6457</v>
      </c>
      <c r="F700" t="s">
        <v>5224</v>
      </c>
      <c r="I700" s="11">
        <v>33</v>
      </c>
      <c r="J700" t="str">
        <f t="shared" si="47"/>
        <v>DPM</v>
      </c>
      <c r="K700" t="str">
        <f t="shared" si="48"/>
        <v>DPM33</v>
      </c>
      <c r="L700">
        <f t="shared" si="49"/>
        <v>3</v>
      </c>
    </row>
    <row r="701" spans="1:12" x14ac:dyDescent="0.4">
      <c r="A701">
        <v>722</v>
      </c>
      <c r="B701" t="s">
        <v>4726</v>
      </c>
      <c r="C701" t="s">
        <v>6426</v>
      </c>
      <c r="D701" t="s">
        <v>6458</v>
      </c>
      <c r="E701" t="s">
        <v>6459</v>
      </c>
      <c r="F701" t="s">
        <v>5216</v>
      </c>
      <c r="I701" s="11">
        <v>34</v>
      </c>
      <c r="J701" t="str">
        <f t="shared" si="47"/>
        <v>DPM</v>
      </c>
      <c r="K701" t="str">
        <f t="shared" si="48"/>
        <v>DPM34</v>
      </c>
      <c r="L701">
        <f t="shared" si="49"/>
        <v>3</v>
      </c>
    </row>
    <row r="702" spans="1:12" x14ac:dyDescent="0.4">
      <c r="A702">
        <v>723</v>
      </c>
      <c r="B702" t="s">
        <v>4726</v>
      </c>
      <c r="C702" t="s">
        <v>6426</v>
      </c>
      <c r="D702" t="s">
        <v>6460</v>
      </c>
      <c r="E702" t="s">
        <v>6461</v>
      </c>
      <c r="F702" t="s">
        <v>5216</v>
      </c>
      <c r="I702" s="11">
        <v>36</v>
      </c>
      <c r="J702" t="str">
        <f t="shared" si="47"/>
        <v>DPM</v>
      </c>
      <c r="K702" t="str">
        <f t="shared" si="48"/>
        <v>DPM36</v>
      </c>
      <c r="L702">
        <f t="shared" si="49"/>
        <v>3</v>
      </c>
    </row>
    <row r="703" spans="1:12" x14ac:dyDescent="0.4">
      <c r="A703">
        <v>724</v>
      </c>
      <c r="B703" t="s">
        <v>4726</v>
      </c>
      <c r="C703" t="s">
        <v>6426</v>
      </c>
      <c r="D703" t="s">
        <v>6462</v>
      </c>
      <c r="E703" t="s">
        <v>6463</v>
      </c>
      <c r="F703" t="s">
        <v>5216</v>
      </c>
      <c r="I703" s="11">
        <v>37</v>
      </c>
      <c r="J703" t="str">
        <f t="shared" si="47"/>
        <v>DPM</v>
      </c>
      <c r="K703" t="str">
        <f t="shared" si="48"/>
        <v>DPM37</v>
      </c>
      <c r="L703">
        <f t="shared" si="49"/>
        <v>3</v>
      </c>
    </row>
    <row r="704" spans="1:12" x14ac:dyDescent="0.4">
      <c r="A704">
        <v>725</v>
      </c>
      <c r="B704" t="s">
        <v>4726</v>
      </c>
      <c r="C704" t="s">
        <v>6426</v>
      </c>
      <c r="D704" t="s">
        <v>6464</v>
      </c>
      <c r="E704" t="s">
        <v>6465</v>
      </c>
      <c r="F704" t="s">
        <v>5216</v>
      </c>
      <c r="I704" s="11">
        <v>38</v>
      </c>
      <c r="J704" t="str">
        <f t="shared" si="47"/>
        <v>DPM</v>
      </c>
      <c r="K704" t="str">
        <f t="shared" si="48"/>
        <v>DPM38</v>
      </c>
      <c r="L704">
        <f t="shared" si="49"/>
        <v>3</v>
      </c>
    </row>
    <row r="705" spans="1:12" x14ac:dyDescent="0.4">
      <c r="A705">
        <v>726</v>
      </c>
      <c r="B705" t="s">
        <v>4726</v>
      </c>
      <c r="C705" t="s">
        <v>6426</v>
      </c>
      <c r="D705" t="s">
        <v>6466</v>
      </c>
      <c r="E705" t="s">
        <v>6076</v>
      </c>
      <c r="F705" t="s">
        <v>5216</v>
      </c>
      <c r="I705" s="11">
        <v>39</v>
      </c>
      <c r="J705" t="str">
        <f t="shared" si="47"/>
        <v>DPM</v>
      </c>
      <c r="K705" t="str">
        <f t="shared" si="48"/>
        <v>DPM39</v>
      </c>
      <c r="L705">
        <f t="shared" si="49"/>
        <v>3</v>
      </c>
    </row>
    <row r="706" spans="1:12" x14ac:dyDescent="0.4">
      <c r="A706">
        <v>727</v>
      </c>
      <c r="B706" t="s">
        <v>4726</v>
      </c>
      <c r="C706" t="s">
        <v>6426</v>
      </c>
      <c r="D706" t="s">
        <v>6467</v>
      </c>
      <c r="E706" t="s">
        <v>6251</v>
      </c>
      <c r="F706" t="s">
        <v>5224</v>
      </c>
      <c r="I706" s="11">
        <v>40</v>
      </c>
      <c r="J706" t="str">
        <f t="shared" ref="J706:J769" si="50">LEFT(B706,3)</f>
        <v>DPM</v>
      </c>
      <c r="K706" t="str">
        <f t="shared" ref="K706:K769" si="51">CONCATENATE(J706,I706)</f>
        <v>DPM40</v>
      </c>
      <c r="L706">
        <f t="shared" ref="L706:L769" si="52">COUNTIF($K$2:$K$1123, "gpn" &amp; I706&amp;""  )</f>
        <v>3</v>
      </c>
    </row>
    <row r="707" spans="1:12" x14ac:dyDescent="0.4">
      <c r="A707">
        <v>728</v>
      </c>
      <c r="B707" t="s">
        <v>4726</v>
      </c>
      <c r="C707" t="s">
        <v>6426</v>
      </c>
      <c r="D707" t="s">
        <v>6468</v>
      </c>
      <c r="E707" t="s">
        <v>6469</v>
      </c>
      <c r="F707" t="s">
        <v>5216</v>
      </c>
      <c r="I707" s="11">
        <v>41</v>
      </c>
      <c r="J707" t="str">
        <f t="shared" si="50"/>
        <v>DPM</v>
      </c>
      <c r="K707" t="str">
        <f t="shared" si="51"/>
        <v>DPM41</v>
      </c>
      <c r="L707">
        <f t="shared" si="52"/>
        <v>3</v>
      </c>
    </row>
    <row r="708" spans="1:12" x14ac:dyDescent="0.4">
      <c r="A708">
        <v>729</v>
      </c>
      <c r="B708" t="s">
        <v>4726</v>
      </c>
      <c r="C708" t="s">
        <v>6426</v>
      </c>
      <c r="D708" t="s">
        <v>6470</v>
      </c>
      <c r="E708" t="s">
        <v>6124</v>
      </c>
      <c r="F708" t="s">
        <v>5216</v>
      </c>
      <c r="I708" s="11">
        <v>43</v>
      </c>
      <c r="J708" t="str">
        <f t="shared" si="50"/>
        <v>DPM</v>
      </c>
      <c r="K708" t="str">
        <f t="shared" si="51"/>
        <v>DPM43</v>
      </c>
      <c r="L708">
        <f t="shared" si="52"/>
        <v>3</v>
      </c>
    </row>
    <row r="709" spans="1:12" x14ac:dyDescent="0.4">
      <c r="A709">
        <v>730</v>
      </c>
      <c r="B709" t="s">
        <v>4726</v>
      </c>
      <c r="C709" t="s">
        <v>6426</v>
      </c>
      <c r="D709" t="s">
        <v>6471</v>
      </c>
      <c r="E709" t="s">
        <v>6472</v>
      </c>
      <c r="F709" t="s">
        <v>6019</v>
      </c>
      <c r="I709" s="11">
        <v>44</v>
      </c>
      <c r="J709" t="str">
        <f t="shared" si="50"/>
        <v>DPM</v>
      </c>
      <c r="K709" t="str">
        <f t="shared" si="51"/>
        <v>DPM44</v>
      </c>
      <c r="L709">
        <f t="shared" si="52"/>
        <v>3</v>
      </c>
    </row>
    <row r="710" spans="1:12" x14ac:dyDescent="0.4">
      <c r="A710">
        <v>731</v>
      </c>
      <c r="B710" t="s">
        <v>4726</v>
      </c>
      <c r="C710" t="s">
        <v>6426</v>
      </c>
      <c r="D710" t="s">
        <v>6473</v>
      </c>
      <c r="E710" t="s">
        <v>6474</v>
      </c>
      <c r="F710" t="s">
        <v>5256</v>
      </c>
      <c r="I710" s="11">
        <v>45</v>
      </c>
      <c r="J710" t="str">
        <f t="shared" si="50"/>
        <v>DPM</v>
      </c>
      <c r="K710" t="str">
        <f t="shared" si="51"/>
        <v>DPM45</v>
      </c>
      <c r="L710">
        <f t="shared" si="52"/>
        <v>3</v>
      </c>
    </row>
    <row r="711" spans="1:12" x14ac:dyDescent="0.4">
      <c r="A711">
        <v>732</v>
      </c>
      <c r="B711" t="s">
        <v>4726</v>
      </c>
      <c r="C711" t="s">
        <v>6426</v>
      </c>
      <c r="D711" t="s">
        <v>6475</v>
      </c>
      <c r="E711" t="s">
        <v>6408</v>
      </c>
      <c r="F711" t="s">
        <v>5224</v>
      </c>
      <c r="I711" s="11">
        <v>47</v>
      </c>
      <c r="J711" t="str">
        <f t="shared" si="50"/>
        <v>DPM</v>
      </c>
      <c r="K711" t="str">
        <f t="shared" si="51"/>
        <v>DPM47</v>
      </c>
      <c r="L711">
        <f t="shared" si="52"/>
        <v>3</v>
      </c>
    </row>
    <row r="712" spans="1:12" x14ac:dyDescent="0.4">
      <c r="A712">
        <v>733</v>
      </c>
      <c r="B712" t="s">
        <v>4726</v>
      </c>
      <c r="C712" t="s">
        <v>6426</v>
      </c>
      <c r="D712" t="s">
        <v>6476</v>
      </c>
      <c r="E712" t="s">
        <v>6477</v>
      </c>
      <c r="F712" t="s">
        <v>5256</v>
      </c>
      <c r="I712" s="11">
        <v>48</v>
      </c>
      <c r="J712" t="str">
        <f t="shared" si="50"/>
        <v>DPM</v>
      </c>
      <c r="K712" t="str">
        <f t="shared" si="51"/>
        <v>DPM48</v>
      </c>
      <c r="L712">
        <f t="shared" si="52"/>
        <v>3</v>
      </c>
    </row>
    <row r="713" spans="1:12" x14ac:dyDescent="0.4">
      <c r="A713">
        <v>734</v>
      </c>
      <c r="B713" t="s">
        <v>4726</v>
      </c>
      <c r="C713" t="s">
        <v>6426</v>
      </c>
      <c r="D713" t="s">
        <v>6478</v>
      </c>
      <c r="E713" t="s">
        <v>6479</v>
      </c>
      <c r="F713" t="s">
        <v>5224</v>
      </c>
      <c r="I713" s="11">
        <v>49</v>
      </c>
      <c r="J713" t="str">
        <f t="shared" si="50"/>
        <v>DPM</v>
      </c>
      <c r="K713" t="str">
        <f t="shared" si="51"/>
        <v>DPM49</v>
      </c>
      <c r="L713">
        <f t="shared" si="52"/>
        <v>3</v>
      </c>
    </row>
    <row r="714" spans="1:12" x14ac:dyDescent="0.4">
      <c r="A714">
        <v>735</v>
      </c>
      <c r="B714" t="s">
        <v>4726</v>
      </c>
      <c r="C714" t="s">
        <v>6426</v>
      </c>
      <c r="D714" t="s">
        <v>6480</v>
      </c>
      <c r="E714" t="s">
        <v>6418</v>
      </c>
      <c r="F714" t="s">
        <v>5216</v>
      </c>
      <c r="I714" s="11">
        <v>4</v>
      </c>
      <c r="J714" t="str">
        <f t="shared" si="50"/>
        <v>DPM</v>
      </c>
      <c r="K714" t="str">
        <f t="shared" si="51"/>
        <v>DPM4</v>
      </c>
      <c r="L714">
        <f t="shared" si="52"/>
        <v>3</v>
      </c>
    </row>
    <row r="715" spans="1:12" x14ac:dyDescent="0.4">
      <c r="A715">
        <v>736</v>
      </c>
      <c r="B715" t="s">
        <v>4726</v>
      </c>
      <c r="C715" t="s">
        <v>6426</v>
      </c>
      <c r="D715" t="s">
        <v>6481</v>
      </c>
      <c r="E715" t="s">
        <v>6482</v>
      </c>
      <c r="F715" t="s">
        <v>5216</v>
      </c>
      <c r="I715" s="11">
        <v>50</v>
      </c>
      <c r="J715" t="str">
        <f t="shared" si="50"/>
        <v>DPM</v>
      </c>
      <c r="K715" t="str">
        <f t="shared" si="51"/>
        <v>DPM50</v>
      </c>
      <c r="L715">
        <f t="shared" si="52"/>
        <v>2</v>
      </c>
    </row>
    <row r="716" spans="1:12" x14ac:dyDescent="0.4">
      <c r="A716">
        <v>737</v>
      </c>
      <c r="B716" t="s">
        <v>4726</v>
      </c>
      <c r="C716" t="s">
        <v>6426</v>
      </c>
      <c r="D716" t="s">
        <v>6483</v>
      </c>
      <c r="E716" t="s">
        <v>6484</v>
      </c>
      <c r="F716" t="s">
        <v>5224</v>
      </c>
      <c r="I716" s="11">
        <v>6</v>
      </c>
      <c r="J716" t="str">
        <f t="shared" si="50"/>
        <v>DPM</v>
      </c>
      <c r="K716" t="str">
        <f t="shared" si="51"/>
        <v>DPM6</v>
      </c>
      <c r="L716">
        <f t="shared" si="52"/>
        <v>3</v>
      </c>
    </row>
    <row r="717" spans="1:12" x14ac:dyDescent="0.4">
      <c r="A717">
        <v>738</v>
      </c>
      <c r="B717" t="s">
        <v>4726</v>
      </c>
      <c r="C717" t="s">
        <v>6426</v>
      </c>
      <c r="D717" t="s">
        <v>6485</v>
      </c>
      <c r="E717" t="s">
        <v>6486</v>
      </c>
      <c r="F717" t="s">
        <v>6019</v>
      </c>
      <c r="I717" s="11">
        <v>7</v>
      </c>
      <c r="J717" t="str">
        <f t="shared" si="50"/>
        <v>DPM</v>
      </c>
      <c r="K717" t="str">
        <f t="shared" si="51"/>
        <v>DPM7</v>
      </c>
      <c r="L717">
        <f t="shared" si="52"/>
        <v>3</v>
      </c>
    </row>
    <row r="718" spans="1:12" x14ac:dyDescent="0.4">
      <c r="A718">
        <v>739</v>
      </c>
      <c r="B718" t="s">
        <v>4726</v>
      </c>
      <c r="C718" t="s">
        <v>6426</v>
      </c>
      <c r="D718" t="s">
        <v>6487</v>
      </c>
      <c r="E718" t="s">
        <v>6488</v>
      </c>
      <c r="F718" t="s">
        <v>5256</v>
      </c>
      <c r="I718" s="11">
        <v>8</v>
      </c>
      <c r="J718" t="str">
        <f t="shared" si="50"/>
        <v>DPM</v>
      </c>
      <c r="K718" t="str">
        <f t="shared" si="51"/>
        <v>DPM8</v>
      </c>
      <c r="L718">
        <f t="shared" si="52"/>
        <v>3</v>
      </c>
    </row>
    <row r="719" spans="1:12" x14ac:dyDescent="0.4">
      <c r="A719">
        <v>740</v>
      </c>
      <c r="B719" t="s">
        <v>4727</v>
      </c>
      <c r="C719" t="s">
        <v>6489</v>
      </c>
      <c r="D719" t="s">
        <v>6490</v>
      </c>
      <c r="E719" t="s">
        <v>6266</v>
      </c>
      <c r="F719" t="s">
        <v>5224</v>
      </c>
      <c r="I719" s="11">
        <v>12</v>
      </c>
      <c r="J719" t="str">
        <f t="shared" si="50"/>
        <v>DPM</v>
      </c>
      <c r="K719" t="str">
        <f t="shared" si="51"/>
        <v>DPM12</v>
      </c>
      <c r="L719">
        <f t="shared" si="52"/>
        <v>3</v>
      </c>
    </row>
    <row r="720" spans="1:12" x14ac:dyDescent="0.4">
      <c r="A720">
        <v>741</v>
      </c>
      <c r="B720" t="s">
        <v>4727</v>
      </c>
      <c r="C720" t="s">
        <v>6489</v>
      </c>
      <c r="D720" t="s">
        <v>6491</v>
      </c>
      <c r="E720" t="s">
        <v>6492</v>
      </c>
      <c r="F720" t="s">
        <v>5224</v>
      </c>
      <c r="I720" s="11">
        <v>13</v>
      </c>
      <c r="J720" t="str">
        <f t="shared" si="50"/>
        <v>DPM</v>
      </c>
      <c r="K720" t="str">
        <f t="shared" si="51"/>
        <v>DPM13</v>
      </c>
      <c r="L720">
        <f t="shared" si="52"/>
        <v>3</v>
      </c>
    </row>
    <row r="721" spans="1:12" x14ac:dyDescent="0.4">
      <c r="A721">
        <v>742</v>
      </c>
      <c r="B721" t="s">
        <v>4727</v>
      </c>
      <c r="C721" t="s">
        <v>6489</v>
      </c>
      <c r="D721" t="s">
        <v>6493</v>
      </c>
      <c r="E721" t="s">
        <v>6494</v>
      </c>
      <c r="F721" t="s">
        <v>5224</v>
      </c>
      <c r="I721" s="11">
        <v>16</v>
      </c>
      <c r="J721" t="str">
        <f t="shared" si="50"/>
        <v>DPM</v>
      </c>
      <c r="K721" t="str">
        <f t="shared" si="51"/>
        <v>DPM16</v>
      </c>
      <c r="L721">
        <f t="shared" si="52"/>
        <v>3</v>
      </c>
    </row>
    <row r="722" spans="1:12" x14ac:dyDescent="0.4">
      <c r="A722">
        <v>743</v>
      </c>
      <c r="B722" t="s">
        <v>4727</v>
      </c>
      <c r="C722" t="s">
        <v>6489</v>
      </c>
      <c r="D722" t="s">
        <v>6495</v>
      </c>
      <c r="E722" t="s">
        <v>6496</v>
      </c>
      <c r="F722" t="s">
        <v>5224</v>
      </c>
      <c r="I722" s="11">
        <v>19</v>
      </c>
      <c r="J722" t="str">
        <f t="shared" si="50"/>
        <v>DPM</v>
      </c>
      <c r="K722" t="str">
        <f t="shared" si="51"/>
        <v>DPM19</v>
      </c>
      <c r="L722">
        <f t="shared" si="52"/>
        <v>3</v>
      </c>
    </row>
    <row r="723" spans="1:12" x14ac:dyDescent="0.4">
      <c r="A723">
        <v>744</v>
      </c>
      <c r="B723" t="s">
        <v>4727</v>
      </c>
      <c r="C723" t="s">
        <v>6489</v>
      </c>
      <c r="D723" t="s">
        <v>6497</v>
      </c>
      <c r="E723" t="s">
        <v>6498</v>
      </c>
      <c r="F723" t="s">
        <v>5256</v>
      </c>
      <c r="I723" s="11">
        <v>1</v>
      </c>
      <c r="J723" t="str">
        <f t="shared" si="50"/>
        <v>DPM</v>
      </c>
      <c r="K723" t="str">
        <f t="shared" si="51"/>
        <v>DPM1</v>
      </c>
      <c r="L723">
        <f t="shared" si="52"/>
        <v>3</v>
      </c>
    </row>
    <row r="724" spans="1:12" x14ac:dyDescent="0.4">
      <c r="A724">
        <v>745</v>
      </c>
      <c r="B724" t="s">
        <v>4727</v>
      </c>
      <c r="C724" t="s">
        <v>6489</v>
      </c>
      <c r="D724" t="s">
        <v>6499</v>
      </c>
      <c r="E724" t="s">
        <v>6500</v>
      </c>
      <c r="F724" t="s">
        <v>5224</v>
      </c>
      <c r="I724" s="11">
        <v>20</v>
      </c>
      <c r="J724" t="str">
        <f t="shared" si="50"/>
        <v>DPM</v>
      </c>
      <c r="K724" t="str">
        <f t="shared" si="51"/>
        <v>DPM20</v>
      </c>
      <c r="L724">
        <f t="shared" si="52"/>
        <v>3</v>
      </c>
    </row>
    <row r="725" spans="1:12" x14ac:dyDescent="0.4">
      <c r="A725">
        <v>746</v>
      </c>
      <c r="B725" t="s">
        <v>4727</v>
      </c>
      <c r="C725" t="s">
        <v>6489</v>
      </c>
      <c r="D725" t="s">
        <v>6501</v>
      </c>
      <c r="E725" t="s">
        <v>6502</v>
      </c>
      <c r="F725" t="s">
        <v>5224</v>
      </c>
      <c r="I725" s="11">
        <v>21</v>
      </c>
      <c r="J725" t="str">
        <f t="shared" si="50"/>
        <v>DPM</v>
      </c>
      <c r="K725" t="str">
        <f t="shared" si="51"/>
        <v>DPM21</v>
      </c>
      <c r="L725">
        <f t="shared" si="52"/>
        <v>3</v>
      </c>
    </row>
    <row r="726" spans="1:12" x14ac:dyDescent="0.4">
      <c r="A726">
        <v>747</v>
      </c>
      <c r="B726" t="s">
        <v>4727</v>
      </c>
      <c r="C726" t="s">
        <v>6489</v>
      </c>
      <c r="D726" t="s">
        <v>6503</v>
      </c>
      <c r="E726" t="s">
        <v>6504</v>
      </c>
      <c r="F726" t="s">
        <v>5216</v>
      </c>
      <c r="I726" s="11">
        <v>22</v>
      </c>
      <c r="J726" t="str">
        <f t="shared" si="50"/>
        <v>DPM</v>
      </c>
      <c r="K726" t="str">
        <f t="shared" si="51"/>
        <v>DPM22</v>
      </c>
      <c r="L726">
        <f t="shared" si="52"/>
        <v>3</v>
      </c>
    </row>
    <row r="727" spans="1:12" x14ac:dyDescent="0.4">
      <c r="A727">
        <v>748</v>
      </c>
      <c r="B727" t="s">
        <v>4727</v>
      </c>
      <c r="C727" t="s">
        <v>6489</v>
      </c>
      <c r="D727" t="s">
        <v>6505</v>
      </c>
      <c r="E727" t="s">
        <v>6385</v>
      </c>
      <c r="F727" t="s">
        <v>5224</v>
      </c>
      <c r="I727" s="11">
        <v>23</v>
      </c>
      <c r="J727" t="str">
        <f t="shared" si="50"/>
        <v>DPM</v>
      </c>
      <c r="K727" t="str">
        <f t="shared" si="51"/>
        <v>DPM23</v>
      </c>
      <c r="L727">
        <f t="shared" si="52"/>
        <v>3</v>
      </c>
    </row>
    <row r="728" spans="1:12" x14ac:dyDescent="0.4">
      <c r="A728">
        <v>749</v>
      </c>
      <c r="B728" t="s">
        <v>4727</v>
      </c>
      <c r="C728" t="s">
        <v>6489</v>
      </c>
      <c r="D728" t="s">
        <v>6506</v>
      </c>
      <c r="E728" t="s">
        <v>6507</v>
      </c>
      <c r="F728" t="s">
        <v>5224</v>
      </c>
      <c r="I728" s="11">
        <v>24</v>
      </c>
      <c r="J728" t="str">
        <f t="shared" si="50"/>
        <v>DPM</v>
      </c>
      <c r="K728" t="str">
        <f t="shared" si="51"/>
        <v>DPM24</v>
      </c>
      <c r="L728">
        <f t="shared" si="52"/>
        <v>3</v>
      </c>
    </row>
    <row r="729" spans="1:12" x14ac:dyDescent="0.4">
      <c r="A729">
        <v>750</v>
      </c>
      <c r="B729" t="s">
        <v>4727</v>
      </c>
      <c r="C729" t="s">
        <v>6489</v>
      </c>
      <c r="D729" t="s">
        <v>6508</v>
      </c>
      <c r="E729" t="s">
        <v>6509</v>
      </c>
      <c r="F729" t="s">
        <v>5224</v>
      </c>
      <c r="I729" s="11">
        <v>25</v>
      </c>
      <c r="J729" t="str">
        <f t="shared" si="50"/>
        <v>DPM</v>
      </c>
      <c r="K729" t="str">
        <f t="shared" si="51"/>
        <v>DPM25</v>
      </c>
      <c r="L729">
        <f t="shared" si="52"/>
        <v>3</v>
      </c>
    </row>
    <row r="730" spans="1:12" x14ac:dyDescent="0.4">
      <c r="A730">
        <v>751</v>
      </c>
      <c r="B730" t="s">
        <v>4727</v>
      </c>
      <c r="C730" t="s">
        <v>6489</v>
      </c>
      <c r="D730" t="s">
        <v>6510</v>
      </c>
      <c r="E730" t="s">
        <v>6282</v>
      </c>
      <c r="F730" t="s">
        <v>5224</v>
      </c>
      <c r="I730" s="11">
        <v>27</v>
      </c>
      <c r="J730" t="str">
        <f t="shared" si="50"/>
        <v>DPM</v>
      </c>
      <c r="K730" t="str">
        <f t="shared" si="51"/>
        <v>DPM27</v>
      </c>
      <c r="L730">
        <f t="shared" si="52"/>
        <v>3</v>
      </c>
    </row>
    <row r="731" spans="1:12" x14ac:dyDescent="0.4">
      <c r="A731">
        <v>752</v>
      </c>
      <c r="B731" t="s">
        <v>4727</v>
      </c>
      <c r="C731" t="s">
        <v>6489</v>
      </c>
      <c r="D731" t="s">
        <v>6511</v>
      </c>
      <c r="E731" t="s">
        <v>6512</v>
      </c>
      <c r="F731" t="s">
        <v>5216</v>
      </c>
      <c r="I731" s="11">
        <v>29</v>
      </c>
      <c r="J731" t="str">
        <f t="shared" si="50"/>
        <v>DPM</v>
      </c>
      <c r="K731" t="str">
        <f t="shared" si="51"/>
        <v>DPM29</v>
      </c>
      <c r="L731">
        <f t="shared" si="52"/>
        <v>3</v>
      </c>
    </row>
    <row r="732" spans="1:12" x14ac:dyDescent="0.4">
      <c r="A732">
        <v>753</v>
      </c>
      <c r="B732" t="s">
        <v>4727</v>
      </c>
      <c r="C732" t="s">
        <v>6489</v>
      </c>
      <c r="D732" t="s">
        <v>6513</v>
      </c>
      <c r="E732" t="s">
        <v>6514</v>
      </c>
      <c r="F732" t="s">
        <v>5216</v>
      </c>
      <c r="I732" s="11">
        <v>2</v>
      </c>
      <c r="J732" t="str">
        <f t="shared" si="50"/>
        <v>DPM</v>
      </c>
      <c r="K732" t="str">
        <f t="shared" si="51"/>
        <v>DPM2</v>
      </c>
      <c r="L732">
        <f t="shared" si="52"/>
        <v>3</v>
      </c>
    </row>
    <row r="733" spans="1:12" x14ac:dyDescent="0.4">
      <c r="A733">
        <v>754</v>
      </c>
      <c r="B733" t="s">
        <v>4727</v>
      </c>
      <c r="C733" t="s">
        <v>6489</v>
      </c>
      <c r="D733" t="s">
        <v>6515</v>
      </c>
      <c r="E733" t="s">
        <v>6516</v>
      </c>
      <c r="F733" t="s">
        <v>5224</v>
      </c>
      <c r="I733" s="11">
        <v>31</v>
      </c>
      <c r="J733" t="str">
        <f t="shared" si="50"/>
        <v>DPM</v>
      </c>
      <c r="K733" t="str">
        <f t="shared" si="51"/>
        <v>DPM31</v>
      </c>
      <c r="L733">
        <f t="shared" si="52"/>
        <v>3</v>
      </c>
    </row>
    <row r="734" spans="1:12" x14ac:dyDescent="0.4">
      <c r="A734">
        <v>755</v>
      </c>
      <c r="B734" t="s">
        <v>4727</v>
      </c>
      <c r="C734" t="s">
        <v>6489</v>
      </c>
      <c r="D734" t="s">
        <v>6517</v>
      </c>
      <c r="E734" t="s">
        <v>6518</v>
      </c>
      <c r="F734" t="s">
        <v>5216</v>
      </c>
      <c r="I734" s="11">
        <v>32</v>
      </c>
      <c r="J734" t="str">
        <f t="shared" si="50"/>
        <v>DPM</v>
      </c>
      <c r="K734" t="str">
        <f t="shared" si="51"/>
        <v>DPM32</v>
      </c>
      <c r="L734">
        <f t="shared" si="52"/>
        <v>3</v>
      </c>
    </row>
    <row r="735" spans="1:12" x14ac:dyDescent="0.4">
      <c r="A735">
        <v>756</v>
      </c>
      <c r="B735" t="s">
        <v>4727</v>
      </c>
      <c r="C735" t="s">
        <v>6489</v>
      </c>
      <c r="D735" t="s">
        <v>6519</v>
      </c>
      <c r="E735" t="s">
        <v>6520</v>
      </c>
      <c r="F735" t="s">
        <v>5224</v>
      </c>
      <c r="I735" s="11">
        <v>34</v>
      </c>
      <c r="J735" t="str">
        <f t="shared" si="50"/>
        <v>DPM</v>
      </c>
      <c r="K735" t="str">
        <f t="shared" si="51"/>
        <v>DPM34</v>
      </c>
      <c r="L735">
        <f t="shared" si="52"/>
        <v>3</v>
      </c>
    </row>
    <row r="736" spans="1:12" x14ac:dyDescent="0.4">
      <c r="A736">
        <v>757</v>
      </c>
      <c r="B736" t="s">
        <v>4727</v>
      </c>
      <c r="C736" t="s">
        <v>6489</v>
      </c>
      <c r="D736" t="s">
        <v>6521</v>
      </c>
      <c r="E736" t="s">
        <v>6120</v>
      </c>
      <c r="F736" t="s">
        <v>5224</v>
      </c>
      <c r="I736" s="11">
        <v>35</v>
      </c>
      <c r="J736" t="str">
        <f t="shared" si="50"/>
        <v>DPM</v>
      </c>
      <c r="K736" t="str">
        <f t="shared" si="51"/>
        <v>DPM35</v>
      </c>
      <c r="L736">
        <f t="shared" si="52"/>
        <v>3</v>
      </c>
    </row>
    <row r="737" spans="1:12" x14ac:dyDescent="0.4">
      <c r="A737">
        <v>758</v>
      </c>
      <c r="B737" t="s">
        <v>4727</v>
      </c>
      <c r="C737" t="s">
        <v>6489</v>
      </c>
      <c r="D737" t="s">
        <v>6522</v>
      </c>
      <c r="E737" t="s">
        <v>6523</v>
      </c>
      <c r="F737" t="s">
        <v>5216</v>
      </c>
      <c r="I737" s="11">
        <v>36</v>
      </c>
      <c r="J737" t="str">
        <f t="shared" si="50"/>
        <v>DPM</v>
      </c>
      <c r="K737" t="str">
        <f t="shared" si="51"/>
        <v>DPM36</v>
      </c>
      <c r="L737">
        <f t="shared" si="52"/>
        <v>3</v>
      </c>
    </row>
    <row r="738" spans="1:12" x14ac:dyDescent="0.4">
      <c r="A738">
        <v>759</v>
      </c>
      <c r="B738" t="s">
        <v>4727</v>
      </c>
      <c r="C738" t="s">
        <v>6489</v>
      </c>
      <c r="D738" t="s">
        <v>6524</v>
      </c>
      <c r="E738" t="s">
        <v>6525</v>
      </c>
      <c r="F738" t="s">
        <v>5216</v>
      </c>
      <c r="I738" s="11">
        <v>37</v>
      </c>
      <c r="J738" t="str">
        <f t="shared" si="50"/>
        <v>DPM</v>
      </c>
      <c r="K738" t="str">
        <f t="shared" si="51"/>
        <v>DPM37</v>
      </c>
      <c r="L738">
        <f t="shared" si="52"/>
        <v>3</v>
      </c>
    </row>
    <row r="739" spans="1:12" x14ac:dyDescent="0.4">
      <c r="A739">
        <v>760</v>
      </c>
      <c r="B739" t="s">
        <v>4727</v>
      </c>
      <c r="C739" t="s">
        <v>6489</v>
      </c>
      <c r="D739" t="s">
        <v>6526</v>
      </c>
      <c r="E739" t="s">
        <v>6527</v>
      </c>
      <c r="F739" t="s">
        <v>5224</v>
      </c>
      <c r="I739" s="11">
        <v>38</v>
      </c>
      <c r="J739" t="str">
        <f t="shared" si="50"/>
        <v>DPM</v>
      </c>
      <c r="K739" t="str">
        <f t="shared" si="51"/>
        <v>DPM38</v>
      </c>
      <c r="L739">
        <f t="shared" si="52"/>
        <v>3</v>
      </c>
    </row>
    <row r="740" spans="1:12" x14ac:dyDescent="0.4">
      <c r="A740">
        <v>761</v>
      </c>
      <c r="B740" t="s">
        <v>4727</v>
      </c>
      <c r="C740" t="s">
        <v>6489</v>
      </c>
      <c r="D740" t="s">
        <v>6528</v>
      </c>
      <c r="E740" t="s">
        <v>6529</v>
      </c>
      <c r="F740" t="s">
        <v>5224</v>
      </c>
      <c r="I740" s="11">
        <v>39</v>
      </c>
      <c r="J740" t="str">
        <f t="shared" si="50"/>
        <v>DPM</v>
      </c>
      <c r="K740" t="str">
        <f t="shared" si="51"/>
        <v>DPM39</v>
      </c>
      <c r="L740">
        <f t="shared" si="52"/>
        <v>3</v>
      </c>
    </row>
    <row r="741" spans="1:12" x14ac:dyDescent="0.4">
      <c r="A741">
        <v>762</v>
      </c>
      <c r="B741" t="s">
        <v>4727</v>
      </c>
      <c r="C741" t="s">
        <v>6489</v>
      </c>
      <c r="D741" t="s">
        <v>6530</v>
      </c>
      <c r="E741" t="s">
        <v>6531</v>
      </c>
      <c r="F741" t="s">
        <v>5216</v>
      </c>
      <c r="I741" s="11">
        <v>40</v>
      </c>
      <c r="J741" t="str">
        <f t="shared" si="50"/>
        <v>DPM</v>
      </c>
      <c r="K741" t="str">
        <f t="shared" si="51"/>
        <v>DPM40</v>
      </c>
      <c r="L741">
        <f t="shared" si="52"/>
        <v>3</v>
      </c>
    </row>
    <row r="742" spans="1:12" x14ac:dyDescent="0.4">
      <c r="A742">
        <v>763</v>
      </c>
      <c r="B742" t="s">
        <v>4727</v>
      </c>
      <c r="C742" t="s">
        <v>6489</v>
      </c>
      <c r="D742" t="s">
        <v>6532</v>
      </c>
      <c r="E742" t="s">
        <v>6160</v>
      </c>
      <c r="F742" t="s">
        <v>5224</v>
      </c>
      <c r="I742" s="11">
        <v>41</v>
      </c>
      <c r="J742" t="str">
        <f t="shared" si="50"/>
        <v>DPM</v>
      </c>
      <c r="K742" t="str">
        <f t="shared" si="51"/>
        <v>DPM41</v>
      </c>
      <c r="L742">
        <f t="shared" si="52"/>
        <v>3</v>
      </c>
    </row>
    <row r="743" spans="1:12" x14ac:dyDescent="0.4">
      <c r="A743">
        <v>764</v>
      </c>
      <c r="B743" t="s">
        <v>4727</v>
      </c>
      <c r="C743" t="s">
        <v>6489</v>
      </c>
      <c r="D743" t="s">
        <v>6533</v>
      </c>
      <c r="E743" t="s">
        <v>6534</v>
      </c>
      <c r="F743" t="s">
        <v>5224</v>
      </c>
      <c r="I743" s="11">
        <v>42</v>
      </c>
      <c r="J743" t="str">
        <f t="shared" si="50"/>
        <v>DPM</v>
      </c>
      <c r="K743" t="str">
        <f t="shared" si="51"/>
        <v>DPM42</v>
      </c>
      <c r="L743">
        <f t="shared" si="52"/>
        <v>3</v>
      </c>
    </row>
    <row r="744" spans="1:12" x14ac:dyDescent="0.4">
      <c r="A744">
        <v>765</v>
      </c>
      <c r="B744" t="s">
        <v>4727</v>
      </c>
      <c r="C744" t="s">
        <v>6489</v>
      </c>
      <c r="D744" t="s">
        <v>6535</v>
      </c>
      <c r="E744" t="s">
        <v>6408</v>
      </c>
      <c r="F744" t="s">
        <v>5224</v>
      </c>
      <c r="I744" s="11">
        <v>44</v>
      </c>
      <c r="J744" t="str">
        <f t="shared" si="50"/>
        <v>DPM</v>
      </c>
      <c r="K744" t="str">
        <f t="shared" si="51"/>
        <v>DPM44</v>
      </c>
      <c r="L744">
        <f t="shared" si="52"/>
        <v>3</v>
      </c>
    </row>
    <row r="745" spans="1:12" x14ac:dyDescent="0.4">
      <c r="A745">
        <v>766</v>
      </c>
      <c r="B745" t="s">
        <v>4727</v>
      </c>
      <c r="C745" t="s">
        <v>6489</v>
      </c>
      <c r="D745" t="s">
        <v>6536</v>
      </c>
      <c r="E745" t="s">
        <v>6158</v>
      </c>
      <c r="F745" t="s">
        <v>5224</v>
      </c>
      <c r="I745" s="11">
        <v>47</v>
      </c>
      <c r="J745" t="str">
        <f t="shared" si="50"/>
        <v>DPM</v>
      </c>
      <c r="K745" t="str">
        <f t="shared" si="51"/>
        <v>DPM47</v>
      </c>
      <c r="L745">
        <f t="shared" si="52"/>
        <v>3</v>
      </c>
    </row>
    <row r="746" spans="1:12" x14ac:dyDescent="0.4">
      <c r="A746">
        <v>767</v>
      </c>
      <c r="B746" t="s">
        <v>4727</v>
      </c>
      <c r="C746" t="s">
        <v>6489</v>
      </c>
      <c r="D746" t="s">
        <v>6537</v>
      </c>
      <c r="E746" t="s">
        <v>6538</v>
      </c>
      <c r="F746" t="s">
        <v>5256</v>
      </c>
      <c r="I746" s="11">
        <v>48</v>
      </c>
      <c r="J746" t="str">
        <f t="shared" si="50"/>
        <v>DPM</v>
      </c>
      <c r="K746" t="str">
        <f t="shared" si="51"/>
        <v>DPM48</v>
      </c>
      <c r="L746">
        <f t="shared" si="52"/>
        <v>3</v>
      </c>
    </row>
    <row r="747" spans="1:12" x14ac:dyDescent="0.4">
      <c r="A747">
        <v>768</v>
      </c>
      <c r="B747" t="s">
        <v>4727</v>
      </c>
      <c r="C747" t="s">
        <v>6489</v>
      </c>
      <c r="D747" t="s">
        <v>6539</v>
      </c>
      <c r="E747" t="s">
        <v>6116</v>
      </c>
      <c r="F747" t="s">
        <v>5224</v>
      </c>
      <c r="I747" s="11">
        <v>49</v>
      </c>
      <c r="J747" t="str">
        <f t="shared" si="50"/>
        <v>DPM</v>
      </c>
      <c r="K747" t="str">
        <f t="shared" si="51"/>
        <v>DPM49</v>
      </c>
      <c r="L747">
        <f t="shared" si="52"/>
        <v>3</v>
      </c>
    </row>
    <row r="748" spans="1:12" x14ac:dyDescent="0.4">
      <c r="A748">
        <v>769</v>
      </c>
      <c r="B748" t="s">
        <v>4727</v>
      </c>
      <c r="C748" t="s">
        <v>6489</v>
      </c>
      <c r="D748" t="s">
        <v>6540</v>
      </c>
      <c r="E748" t="s">
        <v>6541</v>
      </c>
      <c r="F748" t="s">
        <v>5216</v>
      </c>
      <c r="I748" s="11">
        <v>4</v>
      </c>
      <c r="J748" t="str">
        <f t="shared" si="50"/>
        <v>DPM</v>
      </c>
      <c r="K748" t="str">
        <f t="shared" si="51"/>
        <v>DPM4</v>
      </c>
      <c r="L748">
        <f t="shared" si="52"/>
        <v>3</v>
      </c>
    </row>
    <row r="749" spans="1:12" x14ac:dyDescent="0.4">
      <c r="A749">
        <v>770</v>
      </c>
      <c r="B749" t="s">
        <v>4727</v>
      </c>
      <c r="C749" t="s">
        <v>6489</v>
      </c>
      <c r="D749" t="s">
        <v>6542</v>
      </c>
      <c r="E749" t="s">
        <v>6543</v>
      </c>
      <c r="F749" t="s">
        <v>5216</v>
      </c>
      <c r="I749" s="11">
        <v>50</v>
      </c>
      <c r="J749" t="str">
        <f t="shared" si="50"/>
        <v>DPM</v>
      </c>
      <c r="K749" t="str">
        <f t="shared" si="51"/>
        <v>DPM50</v>
      </c>
      <c r="L749">
        <f t="shared" si="52"/>
        <v>2</v>
      </c>
    </row>
    <row r="750" spans="1:12" x14ac:dyDescent="0.4">
      <c r="A750">
        <v>771</v>
      </c>
      <c r="B750" t="s">
        <v>4727</v>
      </c>
      <c r="C750" t="s">
        <v>6489</v>
      </c>
      <c r="D750" t="s">
        <v>6544</v>
      </c>
      <c r="E750" t="s">
        <v>6545</v>
      </c>
      <c r="F750" t="s">
        <v>5216</v>
      </c>
      <c r="I750" s="11">
        <v>9</v>
      </c>
      <c r="J750" t="str">
        <f t="shared" si="50"/>
        <v>DPM</v>
      </c>
      <c r="K750" t="str">
        <f t="shared" si="51"/>
        <v>DPM9</v>
      </c>
      <c r="L750">
        <f t="shared" si="52"/>
        <v>2</v>
      </c>
    </row>
    <row r="751" spans="1:12" x14ac:dyDescent="0.4">
      <c r="A751">
        <v>772</v>
      </c>
      <c r="B751" t="s">
        <v>4728</v>
      </c>
      <c r="C751" t="s">
        <v>6546</v>
      </c>
      <c r="D751" t="s">
        <v>6547</v>
      </c>
      <c r="E751" t="s">
        <v>6548</v>
      </c>
      <c r="F751" t="s">
        <v>5216</v>
      </c>
      <c r="I751" s="11">
        <v>12</v>
      </c>
      <c r="J751" t="str">
        <f t="shared" si="50"/>
        <v>DPM</v>
      </c>
      <c r="K751" t="str">
        <f t="shared" si="51"/>
        <v>DPM12</v>
      </c>
      <c r="L751">
        <f t="shared" si="52"/>
        <v>3</v>
      </c>
    </row>
    <row r="752" spans="1:12" x14ac:dyDescent="0.4">
      <c r="A752">
        <v>773</v>
      </c>
      <c r="B752" t="s">
        <v>4728</v>
      </c>
      <c r="C752" t="s">
        <v>6546</v>
      </c>
      <c r="D752" t="s">
        <v>6549</v>
      </c>
      <c r="E752" t="s">
        <v>6550</v>
      </c>
      <c r="F752" t="s">
        <v>5216</v>
      </c>
      <c r="I752" s="11">
        <v>13</v>
      </c>
      <c r="J752" t="str">
        <f t="shared" si="50"/>
        <v>DPM</v>
      </c>
      <c r="K752" t="str">
        <f t="shared" si="51"/>
        <v>DPM13</v>
      </c>
      <c r="L752">
        <f t="shared" si="52"/>
        <v>3</v>
      </c>
    </row>
    <row r="753" spans="1:12" x14ac:dyDescent="0.4">
      <c r="A753">
        <v>774</v>
      </c>
      <c r="B753" t="s">
        <v>4728</v>
      </c>
      <c r="C753" t="s">
        <v>6546</v>
      </c>
      <c r="D753" t="s">
        <v>6551</v>
      </c>
      <c r="E753" t="s">
        <v>6552</v>
      </c>
      <c r="F753" t="s">
        <v>5224</v>
      </c>
      <c r="I753" s="11">
        <v>14</v>
      </c>
      <c r="J753" t="str">
        <f t="shared" si="50"/>
        <v>DPM</v>
      </c>
      <c r="K753" t="str">
        <f t="shared" si="51"/>
        <v>DPM14</v>
      </c>
      <c r="L753">
        <f t="shared" si="52"/>
        <v>3</v>
      </c>
    </row>
    <row r="754" spans="1:12" x14ac:dyDescent="0.4">
      <c r="A754">
        <v>775</v>
      </c>
      <c r="B754" t="s">
        <v>4728</v>
      </c>
      <c r="C754" t="s">
        <v>6546</v>
      </c>
      <c r="D754" t="s">
        <v>6553</v>
      </c>
      <c r="E754" t="s">
        <v>6554</v>
      </c>
      <c r="F754" t="s">
        <v>5224</v>
      </c>
      <c r="I754" s="11">
        <v>15</v>
      </c>
      <c r="J754" t="str">
        <f t="shared" si="50"/>
        <v>DPM</v>
      </c>
      <c r="K754" t="str">
        <f t="shared" si="51"/>
        <v>DPM15</v>
      </c>
      <c r="L754">
        <f t="shared" si="52"/>
        <v>3</v>
      </c>
    </row>
    <row r="755" spans="1:12" x14ac:dyDescent="0.4">
      <c r="A755">
        <v>776</v>
      </c>
      <c r="B755" t="s">
        <v>4728</v>
      </c>
      <c r="C755" t="s">
        <v>6546</v>
      </c>
      <c r="D755" t="s">
        <v>6555</v>
      </c>
      <c r="E755" t="s">
        <v>6556</v>
      </c>
      <c r="F755" t="s">
        <v>5256</v>
      </c>
      <c r="I755" s="11">
        <v>16</v>
      </c>
      <c r="J755" t="str">
        <f t="shared" si="50"/>
        <v>DPM</v>
      </c>
      <c r="K755" t="str">
        <f t="shared" si="51"/>
        <v>DPM16</v>
      </c>
      <c r="L755">
        <f t="shared" si="52"/>
        <v>3</v>
      </c>
    </row>
    <row r="756" spans="1:12" x14ac:dyDescent="0.4">
      <c r="A756">
        <v>777</v>
      </c>
      <c r="B756" t="s">
        <v>4728</v>
      </c>
      <c r="C756" t="s">
        <v>6546</v>
      </c>
      <c r="D756" t="s">
        <v>6557</v>
      </c>
      <c r="E756" t="s">
        <v>6266</v>
      </c>
      <c r="F756" t="s">
        <v>5224</v>
      </c>
      <c r="I756" s="11">
        <v>1</v>
      </c>
      <c r="J756" t="str">
        <f t="shared" si="50"/>
        <v>DPM</v>
      </c>
      <c r="K756" t="str">
        <f t="shared" si="51"/>
        <v>DPM1</v>
      </c>
      <c r="L756">
        <f t="shared" si="52"/>
        <v>3</v>
      </c>
    </row>
    <row r="757" spans="1:12" x14ac:dyDescent="0.4">
      <c r="A757">
        <v>778</v>
      </c>
      <c r="B757" t="s">
        <v>4728</v>
      </c>
      <c r="C757" t="s">
        <v>6546</v>
      </c>
      <c r="D757" t="s">
        <v>6558</v>
      </c>
      <c r="E757" t="s">
        <v>6559</v>
      </c>
      <c r="F757" t="s">
        <v>5216</v>
      </c>
      <c r="I757" s="11">
        <v>23</v>
      </c>
      <c r="J757" t="str">
        <f t="shared" si="50"/>
        <v>DPM</v>
      </c>
      <c r="K757" t="str">
        <f t="shared" si="51"/>
        <v>DPM23</v>
      </c>
      <c r="L757">
        <f t="shared" si="52"/>
        <v>3</v>
      </c>
    </row>
    <row r="758" spans="1:12" x14ac:dyDescent="0.4">
      <c r="A758">
        <v>779</v>
      </c>
      <c r="B758" t="s">
        <v>4728</v>
      </c>
      <c r="C758" t="s">
        <v>6546</v>
      </c>
      <c r="D758" t="s">
        <v>6560</v>
      </c>
      <c r="E758" t="s">
        <v>6561</v>
      </c>
      <c r="F758" t="s">
        <v>5256</v>
      </c>
      <c r="I758" s="11">
        <v>25</v>
      </c>
      <c r="J758" t="str">
        <f t="shared" si="50"/>
        <v>DPM</v>
      </c>
      <c r="K758" t="str">
        <f t="shared" si="51"/>
        <v>DPM25</v>
      </c>
      <c r="L758">
        <f t="shared" si="52"/>
        <v>3</v>
      </c>
    </row>
    <row r="759" spans="1:12" x14ac:dyDescent="0.4">
      <c r="A759">
        <v>780</v>
      </c>
      <c r="B759" t="s">
        <v>4728</v>
      </c>
      <c r="C759" t="s">
        <v>6546</v>
      </c>
      <c r="D759" t="s">
        <v>6562</v>
      </c>
      <c r="E759" t="s">
        <v>6152</v>
      </c>
      <c r="F759" t="s">
        <v>5224</v>
      </c>
      <c r="I759" s="11">
        <v>28</v>
      </c>
      <c r="J759" t="str">
        <f t="shared" si="50"/>
        <v>DPM</v>
      </c>
      <c r="K759" t="str">
        <f t="shared" si="51"/>
        <v>DPM28</v>
      </c>
      <c r="L759">
        <f t="shared" si="52"/>
        <v>3</v>
      </c>
    </row>
    <row r="760" spans="1:12" x14ac:dyDescent="0.4">
      <c r="A760">
        <v>781</v>
      </c>
      <c r="B760" t="s">
        <v>4728</v>
      </c>
      <c r="C760" t="s">
        <v>6546</v>
      </c>
      <c r="D760" t="s">
        <v>6563</v>
      </c>
      <c r="E760" t="s">
        <v>6126</v>
      </c>
      <c r="F760" t="s">
        <v>5224</v>
      </c>
      <c r="I760" s="11">
        <v>2</v>
      </c>
      <c r="J760" t="str">
        <f t="shared" si="50"/>
        <v>DPM</v>
      </c>
      <c r="K760" t="str">
        <f t="shared" si="51"/>
        <v>DPM2</v>
      </c>
      <c r="L760">
        <f t="shared" si="52"/>
        <v>3</v>
      </c>
    </row>
    <row r="761" spans="1:12" x14ac:dyDescent="0.4">
      <c r="A761">
        <v>782</v>
      </c>
      <c r="B761" t="s">
        <v>4728</v>
      </c>
      <c r="C761" t="s">
        <v>6546</v>
      </c>
      <c r="D761" t="s">
        <v>6564</v>
      </c>
      <c r="E761" t="s">
        <v>6565</v>
      </c>
      <c r="F761" t="s">
        <v>5256</v>
      </c>
      <c r="I761" s="11">
        <v>30</v>
      </c>
      <c r="J761" t="str">
        <f t="shared" si="50"/>
        <v>DPM</v>
      </c>
      <c r="K761" t="str">
        <f t="shared" si="51"/>
        <v>DPM30</v>
      </c>
      <c r="L761">
        <f t="shared" si="52"/>
        <v>3</v>
      </c>
    </row>
    <row r="762" spans="1:12" x14ac:dyDescent="0.4">
      <c r="A762">
        <v>783</v>
      </c>
      <c r="B762" t="s">
        <v>4728</v>
      </c>
      <c r="C762" t="s">
        <v>6546</v>
      </c>
      <c r="D762" t="s">
        <v>6566</v>
      </c>
      <c r="E762" t="s">
        <v>6340</v>
      </c>
      <c r="F762" t="s">
        <v>5224</v>
      </c>
      <c r="I762" s="11">
        <v>31</v>
      </c>
      <c r="J762" t="str">
        <f t="shared" si="50"/>
        <v>DPM</v>
      </c>
      <c r="K762" t="str">
        <f t="shared" si="51"/>
        <v>DPM31</v>
      </c>
      <c r="L762">
        <f t="shared" si="52"/>
        <v>3</v>
      </c>
    </row>
    <row r="763" spans="1:12" x14ac:dyDescent="0.4">
      <c r="A763">
        <v>784</v>
      </c>
      <c r="B763" t="s">
        <v>4728</v>
      </c>
      <c r="C763" t="s">
        <v>6546</v>
      </c>
      <c r="D763" t="s">
        <v>6567</v>
      </c>
      <c r="E763" t="s">
        <v>6568</v>
      </c>
      <c r="F763" t="s">
        <v>5216</v>
      </c>
      <c r="I763" s="11">
        <v>32</v>
      </c>
      <c r="J763" t="str">
        <f t="shared" si="50"/>
        <v>DPM</v>
      </c>
      <c r="K763" t="str">
        <f t="shared" si="51"/>
        <v>DPM32</v>
      </c>
      <c r="L763">
        <f t="shared" si="52"/>
        <v>3</v>
      </c>
    </row>
    <row r="764" spans="1:12" x14ac:dyDescent="0.4">
      <c r="A764">
        <v>785</v>
      </c>
      <c r="B764" t="s">
        <v>4728</v>
      </c>
      <c r="C764" t="s">
        <v>6546</v>
      </c>
      <c r="D764" t="s">
        <v>6569</v>
      </c>
      <c r="E764" t="s">
        <v>6570</v>
      </c>
      <c r="F764" t="s">
        <v>5216</v>
      </c>
      <c r="I764" s="11">
        <v>34</v>
      </c>
      <c r="J764" t="str">
        <f t="shared" si="50"/>
        <v>DPM</v>
      </c>
      <c r="K764" t="str">
        <f t="shared" si="51"/>
        <v>DPM34</v>
      </c>
      <c r="L764">
        <f t="shared" si="52"/>
        <v>3</v>
      </c>
    </row>
    <row r="765" spans="1:12" x14ac:dyDescent="0.4">
      <c r="A765">
        <v>786</v>
      </c>
      <c r="B765" t="s">
        <v>4728</v>
      </c>
      <c r="C765" t="s">
        <v>6546</v>
      </c>
      <c r="D765" t="s">
        <v>6571</v>
      </c>
      <c r="E765" t="s">
        <v>6572</v>
      </c>
      <c r="F765" t="s">
        <v>5256</v>
      </c>
      <c r="I765" s="11">
        <v>35</v>
      </c>
      <c r="J765" t="str">
        <f t="shared" si="50"/>
        <v>DPM</v>
      </c>
      <c r="K765" t="str">
        <f t="shared" si="51"/>
        <v>DPM35</v>
      </c>
      <c r="L765">
        <f t="shared" si="52"/>
        <v>3</v>
      </c>
    </row>
    <row r="766" spans="1:12" x14ac:dyDescent="0.4">
      <c r="A766">
        <v>787</v>
      </c>
      <c r="B766" t="s">
        <v>4728</v>
      </c>
      <c r="C766" t="s">
        <v>6546</v>
      </c>
      <c r="D766" t="s">
        <v>6573</v>
      </c>
      <c r="E766" t="s">
        <v>6574</v>
      </c>
      <c r="F766" t="s">
        <v>5216</v>
      </c>
      <c r="I766" s="11">
        <v>36</v>
      </c>
      <c r="J766" t="str">
        <f t="shared" si="50"/>
        <v>DPM</v>
      </c>
      <c r="K766" t="str">
        <f t="shared" si="51"/>
        <v>DPM36</v>
      </c>
      <c r="L766">
        <f t="shared" si="52"/>
        <v>3</v>
      </c>
    </row>
    <row r="767" spans="1:12" x14ac:dyDescent="0.4">
      <c r="A767">
        <v>788</v>
      </c>
      <c r="B767" t="s">
        <v>4728</v>
      </c>
      <c r="C767" t="s">
        <v>6546</v>
      </c>
      <c r="D767" t="s">
        <v>6575</v>
      </c>
      <c r="E767" t="s">
        <v>6576</v>
      </c>
      <c r="F767" t="s">
        <v>5216</v>
      </c>
      <c r="I767" s="11">
        <v>37</v>
      </c>
      <c r="J767" t="str">
        <f t="shared" si="50"/>
        <v>DPM</v>
      </c>
      <c r="K767" t="str">
        <f t="shared" si="51"/>
        <v>DPM37</v>
      </c>
      <c r="L767">
        <f t="shared" si="52"/>
        <v>3</v>
      </c>
    </row>
    <row r="768" spans="1:12" x14ac:dyDescent="0.4">
      <c r="A768">
        <v>789</v>
      </c>
      <c r="B768" t="s">
        <v>4728</v>
      </c>
      <c r="C768" t="s">
        <v>6546</v>
      </c>
      <c r="D768" t="s">
        <v>6577</v>
      </c>
      <c r="E768" t="s">
        <v>6578</v>
      </c>
      <c r="F768" t="s">
        <v>5216</v>
      </c>
      <c r="I768" s="11">
        <v>39</v>
      </c>
      <c r="J768" t="str">
        <f t="shared" si="50"/>
        <v>DPM</v>
      </c>
      <c r="K768" t="str">
        <f t="shared" si="51"/>
        <v>DPM39</v>
      </c>
      <c r="L768">
        <f t="shared" si="52"/>
        <v>3</v>
      </c>
    </row>
    <row r="769" spans="1:12" x14ac:dyDescent="0.4">
      <c r="A769">
        <v>790</v>
      </c>
      <c r="B769" t="s">
        <v>4728</v>
      </c>
      <c r="C769" t="s">
        <v>6546</v>
      </c>
      <c r="D769" t="s">
        <v>6579</v>
      </c>
      <c r="E769" t="s">
        <v>6124</v>
      </c>
      <c r="F769" t="s">
        <v>5216</v>
      </c>
      <c r="I769" s="11">
        <v>40</v>
      </c>
      <c r="J769" t="str">
        <f t="shared" si="50"/>
        <v>DPM</v>
      </c>
      <c r="K769" t="str">
        <f t="shared" si="51"/>
        <v>DPM40</v>
      </c>
      <c r="L769">
        <f t="shared" si="52"/>
        <v>3</v>
      </c>
    </row>
    <row r="770" spans="1:12" x14ac:dyDescent="0.4">
      <c r="A770">
        <v>791</v>
      </c>
      <c r="B770" t="s">
        <v>4728</v>
      </c>
      <c r="C770" t="s">
        <v>6546</v>
      </c>
      <c r="D770" t="s">
        <v>6580</v>
      </c>
      <c r="E770" t="s">
        <v>6543</v>
      </c>
      <c r="F770" t="s">
        <v>5216</v>
      </c>
      <c r="I770" s="11">
        <v>41</v>
      </c>
      <c r="J770" t="str">
        <f t="shared" ref="J770:J833" si="53">LEFT(B770,3)</f>
        <v>DPM</v>
      </c>
      <c r="K770" t="str">
        <f t="shared" ref="K770:K833" si="54">CONCATENATE(J770,I770)</f>
        <v>DPM41</v>
      </c>
      <c r="L770">
        <f t="shared" ref="L770:L833" si="55">COUNTIF($K$2:$K$1123, "gpn" &amp; I770&amp;""  )</f>
        <v>3</v>
      </c>
    </row>
    <row r="771" spans="1:12" x14ac:dyDescent="0.4">
      <c r="A771">
        <v>792</v>
      </c>
      <c r="B771" t="s">
        <v>4728</v>
      </c>
      <c r="C771" t="s">
        <v>6546</v>
      </c>
      <c r="D771" t="s">
        <v>6581</v>
      </c>
      <c r="E771" t="s">
        <v>6582</v>
      </c>
      <c r="F771" t="s">
        <v>5216</v>
      </c>
      <c r="I771" s="11">
        <v>42</v>
      </c>
      <c r="J771" t="str">
        <f t="shared" si="53"/>
        <v>DPM</v>
      </c>
      <c r="K771" t="str">
        <f t="shared" si="54"/>
        <v>DPM42</v>
      </c>
      <c r="L771">
        <f t="shared" si="55"/>
        <v>3</v>
      </c>
    </row>
    <row r="772" spans="1:12" x14ac:dyDescent="0.4">
      <c r="A772">
        <v>793</v>
      </c>
      <c r="B772" t="s">
        <v>4728</v>
      </c>
      <c r="C772" t="s">
        <v>6546</v>
      </c>
      <c r="D772" t="s">
        <v>6583</v>
      </c>
      <c r="E772" t="s">
        <v>6584</v>
      </c>
      <c r="F772" t="s">
        <v>5256</v>
      </c>
      <c r="I772" s="11">
        <v>43</v>
      </c>
      <c r="J772" t="str">
        <f t="shared" si="53"/>
        <v>DPM</v>
      </c>
      <c r="K772" t="str">
        <f t="shared" si="54"/>
        <v>DPM43</v>
      </c>
      <c r="L772">
        <f t="shared" si="55"/>
        <v>3</v>
      </c>
    </row>
    <row r="773" spans="1:12" x14ac:dyDescent="0.4">
      <c r="A773">
        <v>794</v>
      </c>
      <c r="B773" t="s">
        <v>4728</v>
      </c>
      <c r="C773" t="s">
        <v>6546</v>
      </c>
      <c r="D773" t="s">
        <v>6585</v>
      </c>
      <c r="E773" t="s">
        <v>6586</v>
      </c>
      <c r="F773" t="s">
        <v>5216</v>
      </c>
      <c r="I773" s="11">
        <v>44</v>
      </c>
      <c r="J773" t="str">
        <f t="shared" si="53"/>
        <v>DPM</v>
      </c>
      <c r="K773" t="str">
        <f t="shared" si="54"/>
        <v>DPM44</v>
      </c>
      <c r="L773">
        <f t="shared" si="55"/>
        <v>3</v>
      </c>
    </row>
    <row r="774" spans="1:12" x14ac:dyDescent="0.4">
      <c r="A774">
        <v>795</v>
      </c>
      <c r="B774" t="s">
        <v>4728</v>
      </c>
      <c r="C774" t="s">
        <v>6546</v>
      </c>
      <c r="D774" t="s">
        <v>6587</v>
      </c>
      <c r="E774" t="s">
        <v>6412</v>
      </c>
      <c r="F774" t="s">
        <v>5216</v>
      </c>
      <c r="I774" s="11">
        <v>45</v>
      </c>
      <c r="J774" t="str">
        <f t="shared" si="53"/>
        <v>DPM</v>
      </c>
      <c r="K774" t="str">
        <f t="shared" si="54"/>
        <v>DPM45</v>
      </c>
      <c r="L774">
        <f t="shared" si="55"/>
        <v>3</v>
      </c>
    </row>
    <row r="775" spans="1:12" x14ac:dyDescent="0.4">
      <c r="A775">
        <v>796</v>
      </c>
      <c r="B775" t="s">
        <v>4728</v>
      </c>
      <c r="C775" t="s">
        <v>6546</v>
      </c>
      <c r="D775" t="s">
        <v>6588</v>
      </c>
      <c r="E775" t="s">
        <v>6589</v>
      </c>
      <c r="F775" t="s">
        <v>5224</v>
      </c>
      <c r="I775" s="11">
        <v>46</v>
      </c>
      <c r="J775" t="str">
        <f t="shared" si="53"/>
        <v>DPM</v>
      </c>
      <c r="K775" t="str">
        <f t="shared" si="54"/>
        <v>DPM46</v>
      </c>
      <c r="L775">
        <f t="shared" si="55"/>
        <v>3</v>
      </c>
    </row>
    <row r="776" spans="1:12" x14ac:dyDescent="0.4">
      <c r="A776">
        <v>797</v>
      </c>
      <c r="B776" t="s">
        <v>4728</v>
      </c>
      <c r="C776" t="s">
        <v>6546</v>
      </c>
      <c r="D776" t="s">
        <v>6590</v>
      </c>
      <c r="E776" t="s">
        <v>6256</v>
      </c>
      <c r="F776" t="s">
        <v>5224</v>
      </c>
      <c r="I776" s="11">
        <v>47</v>
      </c>
      <c r="J776" t="str">
        <f t="shared" si="53"/>
        <v>DPM</v>
      </c>
      <c r="K776" t="str">
        <f t="shared" si="54"/>
        <v>DPM47</v>
      </c>
      <c r="L776">
        <f t="shared" si="55"/>
        <v>3</v>
      </c>
    </row>
    <row r="777" spans="1:12" x14ac:dyDescent="0.4">
      <c r="A777">
        <v>798</v>
      </c>
      <c r="B777" t="s">
        <v>4728</v>
      </c>
      <c r="C777" t="s">
        <v>6546</v>
      </c>
      <c r="D777" t="s">
        <v>6591</v>
      </c>
      <c r="E777" t="s">
        <v>6592</v>
      </c>
      <c r="F777" t="s">
        <v>5216</v>
      </c>
      <c r="I777" s="11">
        <v>48</v>
      </c>
      <c r="J777" t="str">
        <f t="shared" si="53"/>
        <v>DPM</v>
      </c>
      <c r="K777" t="str">
        <f t="shared" si="54"/>
        <v>DPM48</v>
      </c>
      <c r="L777">
        <f t="shared" si="55"/>
        <v>3</v>
      </c>
    </row>
    <row r="778" spans="1:12" x14ac:dyDescent="0.4">
      <c r="A778">
        <v>799</v>
      </c>
      <c r="B778" t="s">
        <v>4728</v>
      </c>
      <c r="C778" t="s">
        <v>6546</v>
      </c>
      <c r="D778" t="s">
        <v>6593</v>
      </c>
      <c r="E778" t="s">
        <v>6594</v>
      </c>
      <c r="F778" t="s">
        <v>5224</v>
      </c>
      <c r="I778" s="11">
        <v>49</v>
      </c>
      <c r="J778" t="str">
        <f t="shared" si="53"/>
        <v>DPM</v>
      </c>
      <c r="K778" t="str">
        <f t="shared" si="54"/>
        <v>DPM49</v>
      </c>
      <c r="L778">
        <f t="shared" si="55"/>
        <v>3</v>
      </c>
    </row>
    <row r="779" spans="1:12" x14ac:dyDescent="0.4">
      <c r="A779">
        <v>800</v>
      </c>
      <c r="B779" t="s">
        <v>4728</v>
      </c>
      <c r="C779" t="s">
        <v>6546</v>
      </c>
      <c r="D779" t="s">
        <v>6595</v>
      </c>
      <c r="E779" t="s">
        <v>6108</v>
      </c>
      <c r="F779" t="s">
        <v>5224</v>
      </c>
      <c r="I779" s="11">
        <v>4</v>
      </c>
      <c r="J779" t="str">
        <f t="shared" si="53"/>
        <v>DPM</v>
      </c>
      <c r="K779" t="str">
        <f t="shared" si="54"/>
        <v>DPM4</v>
      </c>
      <c r="L779">
        <f t="shared" si="55"/>
        <v>3</v>
      </c>
    </row>
    <row r="780" spans="1:12" x14ac:dyDescent="0.4">
      <c r="A780">
        <v>801</v>
      </c>
      <c r="B780" t="s">
        <v>4728</v>
      </c>
      <c r="C780" t="s">
        <v>6546</v>
      </c>
      <c r="D780" t="s">
        <v>6596</v>
      </c>
      <c r="E780" t="s">
        <v>6207</v>
      </c>
      <c r="F780" t="s">
        <v>5224</v>
      </c>
      <c r="I780" s="11">
        <v>50</v>
      </c>
      <c r="J780" t="str">
        <f t="shared" si="53"/>
        <v>DPM</v>
      </c>
      <c r="K780" t="str">
        <f t="shared" si="54"/>
        <v>DPM50</v>
      </c>
      <c r="L780">
        <f t="shared" si="55"/>
        <v>2</v>
      </c>
    </row>
    <row r="781" spans="1:12" x14ac:dyDescent="0.4">
      <c r="A781">
        <v>802</v>
      </c>
      <c r="B781" t="s">
        <v>4728</v>
      </c>
      <c r="C781" t="s">
        <v>6546</v>
      </c>
      <c r="D781" t="s">
        <v>6597</v>
      </c>
      <c r="E781" t="s">
        <v>6598</v>
      </c>
      <c r="F781" t="s">
        <v>5256</v>
      </c>
      <c r="I781" s="11">
        <v>9</v>
      </c>
      <c r="J781" t="str">
        <f t="shared" si="53"/>
        <v>DPM</v>
      </c>
      <c r="K781" t="str">
        <f t="shared" si="54"/>
        <v>DPM9</v>
      </c>
      <c r="L781">
        <f t="shared" si="55"/>
        <v>2</v>
      </c>
    </row>
    <row r="782" spans="1:12" x14ac:dyDescent="0.4">
      <c r="A782">
        <v>803</v>
      </c>
      <c r="B782" t="s">
        <v>821</v>
      </c>
      <c r="C782" t="s">
        <v>6599</v>
      </c>
      <c r="D782" t="s">
        <v>6600</v>
      </c>
      <c r="E782" t="s">
        <v>6601</v>
      </c>
      <c r="F782" t="s">
        <v>5224</v>
      </c>
      <c r="I782" s="11">
        <v>20</v>
      </c>
      <c r="J782" t="str">
        <f t="shared" si="53"/>
        <v>DPS</v>
      </c>
      <c r="K782" t="str">
        <f t="shared" si="54"/>
        <v>DPS20</v>
      </c>
      <c r="L782">
        <f t="shared" si="55"/>
        <v>3</v>
      </c>
    </row>
    <row r="783" spans="1:12" x14ac:dyDescent="0.4">
      <c r="A783">
        <v>804</v>
      </c>
      <c r="B783" t="s">
        <v>822</v>
      </c>
      <c r="C783" t="s">
        <v>6602</v>
      </c>
      <c r="D783" t="s">
        <v>6603</v>
      </c>
      <c r="E783" t="s">
        <v>6604</v>
      </c>
      <c r="F783" t="s">
        <v>5224</v>
      </c>
      <c r="I783" s="11">
        <v>44</v>
      </c>
      <c r="J783" t="str">
        <f t="shared" si="53"/>
        <v>DPS</v>
      </c>
      <c r="K783" t="str">
        <f t="shared" si="54"/>
        <v>DPS44</v>
      </c>
      <c r="L783">
        <f t="shared" si="55"/>
        <v>3</v>
      </c>
    </row>
    <row r="784" spans="1:12" x14ac:dyDescent="0.4">
      <c r="A784">
        <v>805</v>
      </c>
      <c r="B784" t="s">
        <v>830</v>
      </c>
      <c r="C784" t="s">
        <v>6605</v>
      </c>
      <c r="D784" t="s">
        <v>6606</v>
      </c>
      <c r="E784" t="s">
        <v>6607</v>
      </c>
      <c r="F784" t="s">
        <v>5256</v>
      </c>
      <c r="I784" s="11">
        <v>2</v>
      </c>
      <c r="J784" t="str">
        <f t="shared" si="53"/>
        <v>DPS</v>
      </c>
      <c r="K784" t="str">
        <f t="shared" si="54"/>
        <v>DPS2</v>
      </c>
      <c r="L784">
        <f t="shared" si="55"/>
        <v>3</v>
      </c>
    </row>
    <row r="785" spans="1:12" x14ac:dyDescent="0.4">
      <c r="A785">
        <v>806</v>
      </c>
      <c r="B785" t="s">
        <v>845</v>
      </c>
      <c r="C785" t="s">
        <v>6608</v>
      </c>
      <c r="D785" t="s">
        <v>6609</v>
      </c>
      <c r="E785" t="s">
        <v>6610</v>
      </c>
      <c r="F785" t="s">
        <v>5216</v>
      </c>
      <c r="I785" s="11">
        <v>12</v>
      </c>
      <c r="J785" t="str">
        <f t="shared" si="53"/>
        <v>DPS</v>
      </c>
      <c r="K785" t="str">
        <f t="shared" si="54"/>
        <v>DPS12</v>
      </c>
      <c r="L785">
        <f t="shared" si="55"/>
        <v>3</v>
      </c>
    </row>
    <row r="786" spans="1:12" x14ac:dyDescent="0.4">
      <c r="A786">
        <v>807</v>
      </c>
      <c r="B786" t="s">
        <v>845</v>
      </c>
      <c r="C786" t="s">
        <v>6608</v>
      </c>
      <c r="D786" t="s">
        <v>6611</v>
      </c>
      <c r="E786" t="s">
        <v>6612</v>
      </c>
      <c r="F786" t="s">
        <v>5216</v>
      </c>
      <c r="I786" s="11">
        <v>19</v>
      </c>
      <c r="J786" t="str">
        <f t="shared" si="53"/>
        <v>DPS</v>
      </c>
      <c r="K786" t="str">
        <f t="shared" si="54"/>
        <v>DPS19</v>
      </c>
      <c r="L786">
        <f t="shared" si="55"/>
        <v>3</v>
      </c>
    </row>
    <row r="787" spans="1:12" x14ac:dyDescent="0.4">
      <c r="A787">
        <v>808</v>
      </c>
      <c r="B787" t="s">
        <v>845</v>
      </c>
      <c r="C787" t="s">
        <v>6608</v>
      </c>
      <c r="D787" t="s">
        <v>6613</v>
      </c>
      <c r="E787" t="s">
        <v>6614</v>
      </c>
      <c r="F787" t="s">
        <v>5216</v>
      </c>
      <c r="I787" s="11">
        <v>41</v>
      </c>
      <c r="J787" t="str">
        <f t="shared" si="53"/>
        <v>DPS</v>
      </c>
      <c r="K787" t="str">
        <f t="shared" si="54"/>
        <v>DPS41</v>
      </c>
      <c r="L787">
        <f t="shared" si="55"/>
        <v>3</v>
      </c>
    </row>
    <row r="788" spans="1:12" x14ac:dyDescent="0.4">
      <c r="A788">
        <v>809</v>
      </c>
      <c r="B788" t="s">
        <v>845</v>
      </c>
      <c r="C788" t="s">
        <v>6608</v>
      </c>
      <c r="D788" t="s">
        <v>6615</v>
      </c>
      <c r="E788" t="s">
        <v>6616</v>
      </c>
      <c r="F788" t="s">
        <v>5224</v>
      </c>
      <c r="I788" s="11">
        <v>43</v>
      </c>
      <c r="J788" t="str">
        <f t="shared" si="53"/>
        <v>DPS</v>
      </c>
      <c r="K788" t="str">
        <f t="shared" si="54"/>
        <v>DPS43</v>
      </c>
      <c r="L788">
        <f t="shared" si="55"/>
        <v>3</v>
      </c>
    </row>
    <row r="789" spans="1:12" x14ac:dyDescent="0.4">
      <c r="A789">
        <v>810</v>
      </c>
      <c r="B789" t="s">
        <v>867</v>
      </c>
      <c r="C789" t="s">
        <v>6617</v>
      </c>
      <c r="D789" t="s">
        <v>6618</v>
      </c>
      <c r="E789" t="s">
        <v>6619</v>
      </c>
      <c r="F789" t="s">
        <v>5216</v>
      </c>
      <c r="I789" s="11">
        <v>46</v>
      </c>
      <c r="J789" t="str">
        <f t="shared" si="53"/>
        <v>DPS</v>
      </c>
      <c r="K789" t="str">
        <f t="shared" si="54"/>
        <v>DPS46</v>
      </c>
      <c r="L789">
        <f t="shared" si="55"/>
        <v>3</v>
      </c>
    </row>
    <row r="790" spans="1:12" x14ac:dyDescent="0.4">
      <c r="A790">
        <v>811</v>
      </c>
      <c r="B790" t="s">
        <v>932</v>
      </c>
      <c r="C790" t="s">
        <v>6620</v>
      </c>
      <c r="D790" t="s">
        <v>6621</v>
      </c>
      <c r="E790" t="s">
        <v>6622</v>
      </c>
      <c r="F790" t="s">
        <v>5224</v>
      </c>
      <c r="I790" s="11">
        <v>12</v>
      </c>
      <c r="J790" t="str">
        <f t="shared" si="53"/>
        <v>DPS</v>
      </c>
      <c r="K790" t="str">
        <f t="shared" si="54"/>
        <v>DPS12</v>
      </c>
      <c r="L790">
        <f t="shared" si="55"/>
        <v>3</v>
      </c>
    </row>
    <row r="791" spans="1:12" x14ac:dyDescent="0.4">
      <c r="A791">
        <v>812</v>
      </c>
      <c r="B791" t="s">
        <v>932</v>
      </c>
      <c r="C791" t="s">
        <v>6620</v>
      </c>
      <c r="D791" t="s">
        <v>6623</v>
      </c>
      <c r="E791" t="s">
        <v>6624</v>
      </c>
      <c r="F791" t="s">
        <v>5224</v>
      </c>
      <c r="I791" s="11">
        <v>17</v>
      </c>
      <c r="J791" t="str">
        <f t="shared" si="53"/>
        <v>DPS</v>
      </c>
      <c r="K791" t="str">
        <f t="shared" si="54"/>
        <v>DPS17</v>
      </c>
      <c r="L791">
        <f t="shared" si="55"/>
        <v>3</v>
      </c>
    </row>
    <row r="792" spans="1:12" x14ac:dyDescent="0.4">
      <c r="A792">
        <v>813</v>
      </c>
      <c r="B792" t="s">
        <v>932</v>
      </c>
      <c r="C792" t="s">
        <v>6620</v>
      </c>
      <c r="D792" t="s">
        <v>6625</v>
      </c>
      <c r="E792" t="s">
        <v>6626</v>
      </c>
      <c r="F792" t="s">
        <v>5216</v>
      </c>
      <c r="I792" s="11">
        <v>39</v>
      </c>
      <c r="J792" t="str">
        <f t="shared" si="53"/>
        <v>DPS</v>
      </c>
      <c r="K792" t="str">
        <f t="shared" si="54"/>
        <v>DPS39</v>
      </c>
      <c r="L792">
        <f t="shared" si="55"/>
        <v>3</v>
      </c>
    </row>
    <row r="793" spans="1:12" x14ac:dyDescent="0.4">
      <c r="A793">
        <v>814</v>
      </c>
      <c r="B793" t="s">
        <v>975</v>
      </c>
      <c r="C793" t="s">
        <v>6627</v>
      </c>
      <c r="D793" t="s">
        <v>6628</v>
      </c>
      <c r="E793" t="s">
        <v>6629</v>
      </c>
      <c r="F793" t="s">
        <v>5224</v>
      </c>
      <c r="I793" s="11">
        <v>44</v>
      </c>
      <c r="J793" t="str">
        <f t="shared" si="53"/>
        <v>DPS</v>
      </c>
      <c r="K793" t="str">
        <f t="shared" si="54"/>
        <v>DPS44</v>
      </c>
      <c r="L793">
        <f t="shared" si="55"/>
        <v>3</v>
      </c>
    </row>
    <row r="794" spans="1:12" x14ac:dyDescent="0.4">
      <c r="A794">
        <v>815</v>
      </c>
      <c r="B794" t="s">
        <v>975</v>
      </c>
      <c r="C794" t="s">
        <v>6627</v>
      </c>
      <c r="D794" t="s">
        <v>6630</v>
      </c>
      <c r="E794" t="s">
        <v>6631</v>
      </c>
      <c r="F794" t="s">
        <v>5224</v>
      </c>
      <c r="I794" s="11">
        <v>49</v>
      </c>
      <c r="J794" t="str">
        <f t="shared" si="53"/>
        <v>DPS</v>
      </c>
      <c r="K794" t="str">
        <f t="shared" si="54"/>
        <v>DPS49</v>
      </c>
      <c r="L794">
        <f t="shared" si="55"/>
        <v>3</v>
      </c>
    </row>
    <row r="795" spans="1:12" x14ac:dyDescent="0.4">
      <c r="A795">
        <v>816</v>
      </c>
      <c r="B795" t="s">
        <v>1025</v>
      </c>
      <c r="C795" t="s">
        <v>6632</v>
      </c>
      <c r="D795" t="s">
        <v>6633</v>
      </c>
      <c r="E795" t="s">
        <v>6634</v>
      </c>
      <c r="F795" t="s">
        <v>5224</v>
      </c>
      <c r="I795" s="11">
        <v>44</v>
      </c>
      <c r="J795" t="str">
        <f t="shared" si="53"/>
        <v>DPS</v>
      </c>
      <c r="K795" t="str">
        <f t="shared" si="54"/>
        <v>DPS44</v>
      </c>
      <c r="L795">
        <f t="shared" si="55"/>
        <v>3</v>
      </c>
    </row>
    <row r="796" spans="1:12" x14ac:dyDescent="0.4">
      <c r="A796">
        <v>817</v>
      </c>
      <c r="B796" t="s">
        <v>1654</v>
      </c>
      <c r="C796" t="s">
        <v>6635</v>
      </c>
      <c r="D796" t="s">
        <v>6636</v>
      </c>
      <c r="E796" t="s">
        <v>6637</v>
      </c>
      <c r="F796" t="s">
        <v>5216</v>
      </c>
      <c r="I796" s="11">
        <v>16</v>
      </c>
      <c r="J796" t="str">
        <f t="shared" si="53"/>
        <v>GBN</v>
      </c>
      <c r="K796" t="str">
        <f t="shared" si="54"/>
        <v>GBN16</v>
      </c>
      <c r="L796">
        <f t="shared" si="55"/>
        <v>3</v>
      </c>
    </row>
    <row r="797" spans="1:12" x14ac:dyDescent="0.4">
      <c r="A797">
        <v>818</v>
      </c>
      <c r="B797" t="s">
        <v>1654</v>
      </c>
      <c r="C797" t="s">
        <v>6635</v>
      </c>
      <c r="D797" t="s">
        <v>6638</v>
      </c>
      <c r="E797" t="s">
        <v>6639</v>
      </c>
      <c r="F797" t="s">
        <v>5224</v>
      </c>
      <c r="I797" s="11">
        <v>17</v>
      </c>
      <c r="J797" t="str">
        <f t="shared" si="53"/>
        <v>GBN</v>
      </c>
      <c r="K797" t="str">
        <f t="shared" si="54"/>
        <v>GBN17</v>
      </c>
      <c r="L797">
        <f t="shared" si="55"/>
        <v>3</v>
      </c>
    </row>
    <row r="798" spans="1:12" x14ac:dyDescent="0.4">
      <c r="A798">
        <v>819</v>
      </c>
      <c r="B798" t="s">
        <v>1654</v>
      </c>
      <c r="C798" t="s">
        <v>6635</v>
      </c>
      <c r="D798" t="s">
        <v>6640</v>
      </c>
      <c r="E798" t="s">
        <v>6641</v>
      </c>
      <c r="F798" t="s">
        <v>5224</v>
      </c>
      <c r="I798" s="11">
        <v>30</v>
      </c>
      <c r="J798" t="str">
        <f t="shared" si="53"/>
        <v>GBN</v>
      </c>
      <c r="K798" t="str">
        <f t="shared" si="54"/>
        <v>GBN30</v>
      </c>
      <c r="L798">
        <f t="shared" si="55"/>
        <v>3</v>
      </c>
    </row>
    <row r="799" spans="1:12" x14ac:dyDescent="0.4">
      <c r="A799">
        <v>820</v>
      </c>
      <c r="B799" t="s">
        <v>1654</v>
      </c>
      <c r="C799" t="s">
        <v>6635</v>
      </c>
      <c r="D799" t="s">
        <v>6642</v>
      </c>
      <c r="E799" t="s">
        <v>6643</v>
      </c>
      <c r="F799" t="s">
        <v>5224</v>
      </c>
      <c r="I799" s="11">
        <v>34</v>
      </c>
      <c r="J799" t="str">
        <f t="shared" si="53"/>
        <v>GBN</v>
      </c>
      <c r="K799" t="str">
        <f t="shared" si="54"/>
        <v>GBN34</v>
      </c>
      <c r="L799">
        <f t="shared" si="55"/>
        <v>3</v>
      </c>
    </row>
    <row r="800" spans="1:12" x14ac:dyDescent="0.4">
      <c r="A800">
        <v>821</v>
      </c>
      <c r="B800" t="s">
        <v>1654</v>
      </c>
      <c r="C800" t="s">
        <v>6635</v>
      </c>
      <c r="D800" t="s">
        <v>6644</v>
      </c>
      <c r="E800" t="s">
        <v>6645</v>
      </c>
      <c r="F800" t="s">
        <v>5224</v>
      </c>
      <c r="I800" s="11">
        <v>38</v>
      </c>
      <c r="J800" t="str">
        <f t="shared" si="53"/>
        <v>GBN</v>
      </c>
      <c r="K800" t="str">
        <f t="shared" si="54"/>
        <v>GBN38</v>
      </c>
      <c r="L800">
        <f t="shared" si="55"/>
        <v>3</v>
      </c>
    </row>
    <row r="801" spans="1:12" x14ac:dyDescent="0.4">
      <c r="A801">
        <v>822</v>
      </c>
      <c r="B801" t="s">
        <v>1654</v>
      </c>
      <c r="C801" t="s">
        <v>6635</v>
      </c>
      <c r="D801" t="s">
        <v>6646</v>
      </c>
      <c r="E801" t="s">
        <v>6647</v>
      </c>
      <c r="F801" t="s">
        <v>5224</v>
      </c>
      <c r="I801" s="11">
        <v>42</v>
      </c>
      <c r="J801" t="str">
        <f t="shared" si="53"/>
        <v>GBN</v>
      </c>
      <c r="K801" t="str">
        <f t="shared" si="54"/>
        <v>GBN42</v>
      </c>
      <c r="L801">
        <f t="shared" si="55"/>
        <v>3</v>
      </c>
    </row>
    <row r="802" spans="1:12" x14ac:dyDescent="0.4">
      <c r="A802">
        <v>823</v>
      </c>
      <c r="B802" t="s">
        <v>1654</v>
      </c>
      <c r="C802" t="s">
        <v>6635</v>
      </c>
      <c r="D802" t="s">
        <v>6648</v>
      </c>
      <c r="E802" t="s">
        <v>6649</v>
      </c>
      <c r="F802" t="s">
        <v>5224</v>
      </c>
      <c r="I802" s="11">
        <v>44</v>
      </c>
      <c r="J802" t="str">
        <f t="shared" si="53"/>
        <v>GBN</v>
      </c>
      <c r="K802" t="str">
        <f t="shared" si="54"/>
        <v>GBN44</v>
      </c>
      <c r="L802">
        <f t="shared" si="55"/>
        <v>3</v>
      </c>
    </row>
    <row r="803" spans="1:12" x14ac:dyDescent="0.4">
      <c r="A803">
        <v>824</v>
      </c>
      <c r="B803" t="s">
        <v>1654</v>
      </c>
      <c r="C803" t="s">
        <v>6635</v>
      </c>
      <c r="D803" t="s">
        <v>6650</v>
      </c>
      <c r="E803" t="s">
        <v>6651</v>
      </c>
      <c r="F803" t="s">
        <v>5224</v>
      </c>
      <c r="I803" s="11">
        <v>46</v>
      </c>
      <c r="J803" t="str">
        <f t="shared" si="53"/>
        <v>GBN</v>
      </c>
      <c r="K803" t="str">
        <f t="shared" si="54"/>
        <v>GBN46</v>
      </c>
      <c r="L803">
        <f t="shared" si="55"/>
        <v>3</v>
      </c>
    </row>
    <row r="804" spans="1:12" x14ac:dyDescent="0.4">
      <c r="A804">
        <v>825</v>
      </c>
      <c r="B804" t="s">
        <v>1654</v>
      </c>
      <c r="C804" t="s">
        <v>6635</v>
      </c>
      <c r="D804" t="s">
        <v>6652</v>
      </c>
      <c r="E804" t="s">
        <v>6653</v>
      </c>
      <c r="F804" t="s">
        <v>5224</v>
      </c>
      <c r="I804" s="11">
        <v>48</v>
      </c>
      <c r="J804" t="str">
        <f t="shared" si="53"/>
        <v>GBN</v>
      </c>
      <c r="K804" t="str">
        <f t="shared" si="54"/>
        <v>GBN48</v>
      </c>
      <c r="L804">
        <f t="shared" si="55"/>
        <v>3</v>
      </c>
    </row>
    <row r="805" spans="1:12" x14ac:dyDescent="0.4">
      <c r="A805">
        <v>826</v>
      </c>
      <c r="B805" t="s">
        <v>1655</v>
      </c>
      <c r="C805" t="s">
        <v>6654</v>
      </c>
      <c r="D805" t="s">
        <v>6655</v>
      </c>
      <c r="E805" t="s">
        <v>6656</v>
      </c>
      <c r="F805" t="s">
        <v>5216</v>
      </c>
      <c r="I805" s="11">
        <v>24</v>
      </c>
      <c r="J805" t="str">
        <f t="shared" si="53"/>
        <v>GBN</v>
      </c>
      <c r="K805" t="str">
        <f t="shared" si="54"/>
        <v>GBN24</v>
      </c>
      <c r="L805">
        <f t="shared" si="55"/>
        <v>3</v>
      </c>
    </row>
    <row r="806" spans="1:12" x14ac:dyDescent="0.4">
      <c r="A806">
        <v>827</v>
      </c>
      <c r="B806" t="s">
        <v>1656</v>
      </c>
      <c r="C806" t="s">
        <v>6657</v>
      </c>
      <c r="D806" t="s">
        <v>6658</v>
      </c>
      <c r="E806" t="s">
        <v>6659</v>
      </c>
      <c r="F806" t="s">
        <v>5216</v>
      </c>
      <c r="I806" s="11">
        <v>26</v>
      </c>
      <c r="J806" t="str">
        <f t="shared" si="53"/>
        <v>GBN</v>
      </c>
      <c r="K806" t="str">
        <f t="shared" si="54"/>
        <v>GBN26</v>
      </c>
      <c r="L806">
        <f t="shared" si="55"/>
        <v>3</v>
      </c>
    </row>
    <row r="807" spans="1:12" x14ac:dyDescent="0.4">
      <c r="A807">
        <v>828</v>
      </c>
      <c r="B807" t="s">
        <v>1656</v>
      </c>
      <c r="C807" t="s">
        <v>6657</v>
      </c>
      <c r="D807" t="s">
        <v>6660</v>
      </c>
      <c r="E807" t="s">
        <v>6661</v>
      </c>
      <c r="F807" t="s">
        <v>5216</v>
      </c>
      <c r="I807" s="11">
        <v>36</v>
      </c>
      <c r="J807" t="str">
        <f t="shared" si="53"/>
        <v>GBN</v>
      </c>
      <c r="K807" t="str">
        <f t="shared" si="54"/>
        <v>GBN36</v>
      </c>
      <c r="L807">
        <f t="shared" si="55"/>
        <v>3</v>
      </c>
    </row>
    <row r="808" spans="1:12" x14ac:dyDescent="0.4">
      <c r="A808">
        <v>829</v>
      </c>
      <c r="B808" t="s">
        <v>1656</v>
      </c>
      <c r="C808" t="s">
        <v>6657</v>
      </c>
      <c r="D808" t="s">
        <v>6662</v>
      </c>
      <c r="E808" t="s">
        <v>6663</v>
      </c>
      <c r="F808" t="s">
        <v>5224</v>
      </c>
      <c r="I808" s="11">
        <v>37</v>
      </c>
      <c r="J808" t="str">
        <f t="shared" si="53"/>
        <v>GBN</v>
      </c>
      <c r="K808" t="str">
        <f t="shared" si="54"/>
        <v>GBN37</v>
      </c>
      <c r="L808">
        <f t="shared" si="55"/>
        <v>3</v>
      </c>
    </row>
    <row r="809" spans="1:12" x14ac:dyDescent="0.4">
      <c r="A809">
        <v>830</v>
      </c>
      <c r="B809" t="s">
        <v>1103</v>
      </c>
      <c r="C809" t="s">
        <v>6664</v>
      </c>
      <c r="D809" t="s">
        <v>6665</v>
      </c>
      <c r="E809" t="s">
        <v>6666</v>
      </c>
      <c r="F809" t="s">
        <v>5256</v>
      </c>
      <c r="I809" s="11">
        <v>24</v>
      </c>
      <c r="J809" t="str">
        <f t="shared" si="53"/>
        <v>GBT</v>
      </c>
      <c r="K809" t="str">
        <f t="shared" si="54"/>
        <v>GBT24</v>
      </c>
      <c r="L809">
        <f t="shared" si="55"/>
        <v>3</v>
      </c>
    </row>
    <row r="810" spans="1:12" x14ac:dyDescent="0.4">
      <c r="A810">
        <v>831</v>
      </c>
      <c r="B810" t="s">
        <v>1103</v>
      </c>
      <c r="C810" t="s">
        <v>6664</v>
      </c>
      <c r="D810" t="s">
        <v>6667</v>
      </c>
      <c r="E810" t="s">
        <v>5778</v>
      </c>
      <c r="F810" t="s">
        <v>5224</v>
      </c>
      <c r="I810" s="11">
        <v>30</v>
      </c>
      <c r="J810" t="str">
        <f t="shared" si="53"/>
        <v>GBT</v>
      </c>
      <c r="K810" t="str">
        <f t="shared" si="54"/>
        <v>GBT30</v>
      </c>
      <c r="L810">
        <f t="shared" si="55"/>
        <v>3</v>
      </c>
    </row>
    <row r="811" spans="1:12" x14ac:dyDescent="0.4">
      <c r="A811">
        <v>832</v>
      </c>
      <c r="B811" t="s">
        <v>1103</v>
      </c>
      <c r="C811" t="s">
        <v>6664</v>
      </c>
      <c r="D811" t="s">
        <v>6668</v>
      </c>
      <c r="E811" t="s">
        <v>6669</v>
      </c>
      <c r="F811" t="s">
        <v>5224</v>
      </c>
      <c r="I811" s="11">
        <v>37</v>
      </c>
      <c r="J811" t="str">
        <f t="shared" si="53"/>
        <v>GBT</v>
      </c>
      <c r="K811" t="str">
        <f t="shared" si="54"/>
        <v>GBT37</v>
      </c>
      <c r="L811">
        <f t="shared" si="55"/>
        <v>3</v>
      </c>
    </row>
    <row r="812" spans="1:12" x14ac:dyDescent="0.4">
      <c r="A812">
        <v>833</v>
      </c>
      <c r="B812" t="s">
        <v>1103</v>
      </c>
      <c r="C812" t="s">
        <v>6664</v>
      </c>
      <c r="D812" t="s">
        <v>6670</v>
      </c>
      <c r="E812" t="s">
        <v>6671</v>
      </c>
      <c r="F812" t="s">
        <v>5224</v>
      </c>
      <c r="I812" s="11">
        <v>40</v>
      </c>
      <c r="J812" t="str">
        <f t="shared" si="53"/>
        <v>GBT</v>
      </c>
      <c r="K812" t="str">
        <f t="shared" si="54"/>
        <v>GBT40</v>
      </c>
      <c r="L812">
        <f t="shared" si="55"/>
        <v>3</v>
      </c>
    </row>
    <row r="813" spans="1:12" x14ac:dyDescent="0.4">
      <c r="A813">
        <v>834</v>
      </c>
      <c r="B813" t="s">
        <v>1104</v>
      </c>
      <c r="C813" t="s">
        <v>6672</v>
      </c>
      <c r="D813" t="s">
        <v>6673</v>
      </c>
      <c r="E813" t="s">
        <v>6674</v>
      </c>
      <c r="F813" t="s">
        <v>5224</v>
      </c>
      <c r="I813" s="11">
        <v>27</v>
      </c>
      <c r="J813" t="str">
        <f t="shared" si="53"/>
        <v>GBT</v>
      </c>
      <c r="K813" t="str">
        <f t="shared" si="54"/>
        <v>GBT27</v>
      </c>
      <c r="L813">
        <f t="shared" si="55"/>
        <v>3</v>
      </c>
    </row>
    <row r="814" spans="1:12" x14ac:dyDescent="0.4">
      <c r="A814">
        <v>835</v>
      </c>
      <c r="B814" t="s">
        <v>1104</v>
      </c>
      <c r="C814" t="s">
        <v>6672</v>
      </c>
      <c r="D814" t="s">
        <v>6675</v>
      </c>
      <c r="E814" t="s">
        <v>6676</v>
      </c>
      <c r="F814" t="s">
        <v>5224</v>
      </c>
      <c r="I814" s="11">
        <v>41</v>
      </c>
      <c r="J814" t="str">
        <f t="shared" si="53"/>
        <v>GBT</v>
      </c>
      <c r="K814" t="str">
        <f t="shared" si="54"/>
        <v>GBT41</v>
      </c>
      <c r="L814">
        <f t="shared" si="55"/>
        <v>3</v>
      </c>
    </row>
    <row r="815" spans="1:12" x14ac:dyDescent="0.4">
      <c r="A815">
        <v>836</v>
      </c>
      <c r="B815" t="s">
        <v>1112</v>
      </c>
      <c r="C815" t="s">
        <v>6677</v>
      </c>
      <c r="D815" t="s">
        <v>6678</v>
      </c>
      <c r="E815" t="s">
        <v>5778</v>
      </c>
      <c r="F815" t="s">
        <v>5224</v>
      </c>
      <c r="I815" s="11">
        <v>30</v>
      </c>
      <c r="J815" t="str">
        <f t="shared" si="53"/>
        <v>GBT</v>
      </c>
      <c r="K815" t="str">
        <f t="shared" si="54"/>
        <v>GBT30</v>
      </c>
      <c r="L815">
        <f t="shared" si="55"/>
        <v>3</v>
      </c>
    </row>
    <row r="816" spans="1:12" x14ac:dyDescent="0.4">
      <c r="A816">
        <v>837</v>
      </c>
      <c r="B816" t="s">
        <v>1112</v>
      </c>
      <c r="C816" t="s">
        <v>6677</v>
      </c>
      <c r="D816" t="s">
        <v>6679</v>
      </c>
      <c r="E816" t="s">
        <v>6680</v>
      </c>
      <c r="F816" t="s">
        <v>5216</v>
      </c>
      <c r="I816" s="11">
        <v>31</v>
      </c>
      <c r="J816" t="str">
        <f t="shared" si="53"/>
        <v>GBT</v>
      </c>
      <c r="K816" t="str">
        <f t="shared" si="54"/>
        <v>GBT31</v>
      </c>
      <c r="L816">
        <f t="shared" si="55"/>
        <v>3</v>
      </c>
    </row>
    <row r="817" spans="1:12" x14ac:dyDescent="0.4">
      <c r="A817">
        <v>846</v>
      </c>
      <c r="B817" t="s">
        <v>1127</v>
      </c>
      <c r="C817" t="s">
        <v>6681</v>
      </c>
      <c r="D817" t="s">
        <v>6682</v>
      </c>
      <c r="E817" t="s">
        <v>5907</v>
      </c>
      <c r="F817" t="s">
        <v>5224</v>
      </c>
      <c r="I817" s="11">
        <v>11</v>
      </c>
      <c r="J817" t="str">
        <f t="shared" si="53"/>
        <v>GBT</v>
      </c>
      <c r="K817" t="str">
        <f t="shared" si="54"/>
        <v>GBT11</v>
      </c>
      <c r="L817">
        <f t="shared" si="55"/>
        <v>3</v>
      </c>
    </row>
    <row r="818" spans="1:12" x14ac:dyDescent="0.4">
      <c r="A818">
        <v>847</v>
      </c>
      <c r="B818" t="s">
        <v>1127</v>
      </c>
      <c r="C818" t="s">
        <v>6681</v>
      </c>
      <c r="D818" t="s">
        <v>6683</v>
      </c>
      <c r="E818" t="s">
        <v>6684</v>
      </c>
      <c r="F818" t="s">
        <v>5224</v>
      </c>
      <c r="I818" s="11">
        <v>16</v>
      </c>
      <c r="J818" t="str">
        <f t="shared" si="53"/>
        <v>GBT</v>
      </c>
      <c r="K818" t="str">
        <f t="shared" si="54"/>
        <v>GBT16</v>
      </c>
      <c r="L818">
        <f t="shared" si="55"/>
        <v>3</v>
      </c>
    </row>
    <row r="819" spans="1:12" x14ac:dyDescent="0.4">
      <c r="A819">
        <v>848</v>
      </c>
      <c r="B819" t="s">
        <v>1127</v>
      </c>
      <c r="C819" t="s">
        <v>6681</v>
      </c>
      <c r="D819" t="s">
        <v>6685</v>
      </c>
      <c r="E819" t="s">
        <v>6686</v>
      </c>
      <c r="F819" t="s">
        <v>5216</v>
      </c>
      <c r="I819" s="11">
        <v>27</v>
      </c>
      <c r="J819" t="str">
        <f t="shared" si="53"/>
        <v>GBT</v>
      </c>
      <c r="K819" t="str">
        <f t="shared" si="54"/>
        <v>GBT27</v>
      </c>
      <c r="L819">
        <f t="shared" si="55"/>
        <v>3</v>
      </c>
    </row>
    <row r="820" spans="1:12" x14ac:dyDescent="0.4">
      <c r="A820">
        <v>849</v>
      </c>
      <c r="B820" t="s">
        <v>1127</v>
      </c>
      <c r="C820" t="s">
        <v>6681</v>
      </c>
      <c r="D820" t="s">
        <v>6687</v>
      </c>
      <c r="E820" t="s">
        <v>6688</v>
      </c>
      <c r="F820" t="s">
        <v>5224</v>
      </c>
      <c r="I820" s="11">
        <v>35</v>
      </c>
      <c r="J820" t="str">
        <f t="shared" si="53"/>
        <v>GBT</v>
      </c>
      <c r="K820" t="str">
        <f t="shared" si="54"/>
        <v>GBT35</v>
      </c>
      <c r="L820">
        <f t="shared" si="55"/>
        <v>3</v>
      </c>
    </row>
    <row r="821" spans="1:12" x14ac:dyDescent="0.4">
      <c r="A821">
        <v>850</v>
      </c>
      <c r="B821" t="s">
        <v>1127</v>
      </c>
      <c r="C821" t="s">
        <v>6681</v>
      </c>
      <c r="D821" t="s">
        <v>6689</v>
      </c>
      <c r="E821" t="s">
        <v>6152</v>
      </c>
      <c r="F821" t="s">
        <v>5224</v>
      </c>
      <c r="I821" s="11">
        <v>37</v>
      </c>
      <c r="J821" t="str">
        <f t="shared" si="53"/>
        <v>GBT</v>
      </c>
      <c r="K821" t="str">
        <f t="shared" si="54"/>
        <v>GBT37</v>
      </c>
      <c r="L821">
        <f t="shared" si="55"/>
        <v>3</v>
      </c>
    </row>
    <row r="822" spans="1:12" x14ac:dyDescent="0.4">
      <c r="A822">
        <v>851</v>
      </c>
      <c r="B822" t="s">
        <v>1127</v>
      </c>
      <c r="C822" t="s">
        <v>6681</v>
      </c>
      <c r="D822" t="s">
        <v>6690</v>
      </c>
      <c r="E822" t="s">
        <v>6691</v>
      </c>
      <c r="F822" t="s">
        <v>5224</v>
      </c>
      <c r="I822" s="11">
        <v>41</v>
      </c>
      <c r="J822" t="str">
        <f t="shared" si="53"/>
        <v>GBT</v>
      </c>
      <c r="K822" t="str">
        <f t="shared" si="54"/>
        <v>GBT41</v>
      </c>
      <c r="L822">
        <f t="shared" si="55"/>
        <v>3</v>
      </c>
    </row>
    <row r="823" spans="1:12" x14ac:dyDescent="0.4">
      <c r="A823">
        <v>852</v>
      </c>
      <c r="B823" t="s">
        <v>1127</v>
      </c>
      <c r="C823" t="s">
        <v>6681</v>
      </c>
      <c r="D823" t="s">
        <v>6692</v>
      </c>
      <c r="E823" t="s">
        <v>6693</v>
      </c>
      <c r="F823" t="s">
        <v>5216</v>
      </c>
      <c r="I823" s="11">
        <v>44</v>
      </c>
      <c r="J823" t="str">
        <f t="shared" si="53"/>
        <v>GBT</v>
      </c>
      <c r="K823" t="str">
        <f t="shared" si="54"/>
        <v>GBT44</v>
      </c>
      <c r="L823">
        <f t="shared" si="55"/>
        <v>3</v>
      </c>
    </row>
    <row r="824" spans="1:12" x14ac:dyDescent="0.4">
      <c r="A824">
        <v>853</v>
      </c>
      <c r="B824" t="s">
        <v>1149</v>
      </c>
      <c r="C824" t="s">
        <v>6694</v>
      </c>
      <c r="D824" t="s">
        <v>6695</v>
      </c>
      <c r="E824" t="s">
        <v>6696</v>
      </c>
      <c r="F824" t="s">
        <v>5224</v>
      </c>
      <c r="I824" s="11">
        <v>24</v>
      </c>
      <c r="J824" t="str">
        <f t="shared" si="53"/>
        <v>GBT</v>
      </c>
      <c r="K824" t="str">
        <f t="shared" si="54"/>
        <v>GBT24</v>
      </c>
      <c r="L824">
        <f t="shared" si="55"/>
        <v>3</v>
      </c>
    </row>
    <row r="825" spans="1:12" x14ac:dyDescent="0.4">
      <c r="A825">
        <v>854</v>
      </c>
      <c r="B825" t="s">
        <v>1149</v>
      </c>
      <c r="C825" t="s">
        <v>6694</v>
      </c>
      <c r="D825" t="s">
        <v>6697</v>
      </c>
      <c r="E825" t="s">
        <v>6698</v>
      </c>
      <c r="F825" t="s">
        <v>5224</v>
      </c>
      <c r="I825" s="11">
        <v>2</v>
      </c>
      <c r="J825" t="str">
        <f t="shared" si="53"/>
        <v>GBT</v>
      </c>
      <c r="K825" t="str">
        <f t="shared" si="54"/>
        <v>GBT2</v>
      </c>
      <c r="L825">
        <f t="shared" si="55"/>
        <v>3</v>
      </c>
    </row>
    <row r="826" spans="1:12" x14ac:dyDescent="0.4">
      <c r="A826">
        <v>855</v>
      </c>
      <c r="B826" t="s">
        <v>1149</v>
      </c>
      <c r="C826" t="s">
        <v>6694</v>
      </c>
      <c r="D826" t="s">
        <v>6699</v>
      </c>
      <c r="E826" t="s">
        <v>5778</v>
      </c>
      <c r="F826" t="s">
        <v>5224</v>
      </c>
      <c r="I826" s="11">
        <v>30</v>
      </c>
      <c r="J826" t="str">
        <f t="shared" si="53"/>
        <v>GBT</v>
      </c>
      <c r="K826" t="str">
        <f t="shared" si="54"/>
        <v>GBT30</v>
      </c>
      <c r="L826">
        <f t="shared" si="55"/>
        <v>3</v>
      </c>
    </row>
    <row r="827" spans="1:12" x14ac:dyDescent="0.4">
      <c r="A827">
        <v>856</v>
      </c>
      <c r="B827" t="s">
        <v>1149</v>
      </c>
      <c r="C827" t="s">
        <v>6694</v>
      </c>
      <c r="D827" t="s">
        <v>6700</v>
      </c>
      <c r="E827" t="s">
        <v>6701</v>
      </c>
      <c r="F827" t="s">
        <v>5216</v>
      </c>
      <c r="I827" s="11">
        <v>34</v>
      </c>
      <c r="J827" t="str">
        <f t="shared" si="53"/>
        <v>GBT</v>
      </c>
      <c r="K827" t="str">
        <f t="shared" si="54"/>
        <v>GBT34</v>
      </c>
      <c r="L827">
        <f t="shared" si="55"/>
        <v>3</v>
      </c>
    </row>
    <row r="828" spans="1:12" x14ac:dyDescent="0.4">
      <c r="A828">
        <v>857</v>
      </c>
      <c r="B828" t="s">
        <v>1149</v>
      </c>
      <c r="C828" t="s">
        <v>6694</v>
      </c>
      <c r="D828" t="s">
        <v>6702</v>
      </c>
      <c r="E828" t="s">
        <v>6703</v>
      </c>
      <c r="F828" t="s">
        <v>5224</v>
      </c>
      <c r="I828" s="11">
        <v>41</v>
      </c>
      <c r="J828" t="str">
        <f t="shared" si="53"/>
        <v>GBT</v>
      </c>
      <c r="K828" t="str">
        <f t="shared" si="54"/>
        <v>GBT41</v>
      </c>
      <c r="L828">
        <f t="shared" si="55"/>
        <v>3</v>
      </c>
    </row>
    <row r="829" spans="1:12" x14ac:dyDescent="0.4">
      <c r="A829">
        <v>858</v>
      </c>
      <c r="B829" t="s">
        <v>1149</v>
      </c>
      <c r="C829" t="s">
        <v>6694</v>
      </c>
      <c r="D829" t="s">
        <v>6704</v>
      </c>
      <c r="E829" t="s">
        <v>6705</v>
      </c>
      <c r="F829" t="s">
        <v>5224</v>
      </c>
      <c r="I829" s="11">
        <v>46</v>
      </c>
      <c r="J829" t="str">
        <f t="shared" si="53"/>
        <v>GBT</v>
      </c>
      <c r="K829" t="str">
        <f t="shared" si="54"/>
        <v>GBT46</v>
      </c>
      <c r="L829">
        <f t="shared" si="55"/>
        <v>3</v>
      </c>
    </row>
    <row r="830" spans="1:12" x14ac:dyDescent="0.4">
      <c r="A830">
        <v>859</v>
      </c>
      <c r="B830" t="s">
        <v>1149</v>
      </c>
      <c r="C830" t="s">
        <v>6694</v>
      </c>
      <c r="D830" t="s">
        <v>6706</v>
      </c>
      <c r="E830" t="s">
        <v>6707</v>
      </c>
      <c r="F830" t="s">
        <v>5216</v>
      </c>
      <c r="I830" s="11">
        <v>47</v>
      </c>
      <c r="J830" t="str">
        <f t="shared" si="53"/>
        <v>GBT</v>
      </c>
      <c r="K830" t="str">
        <f t="shared" si="54"/>
        <v>GBT47</v>
      </c>
      <c r="L830">
        <f t="shared" si="55"/>
        <v>3</v>
      </c>
    </row>
    <row r="831" spans="1:12" x14ac:dyDescent="0.4">
      <c r="A831">
        <v>860</v>
      </c>
      <c r="B831" t="s">
        <v>1178</v>
      </c>
      <c r="C831" t="s">
        <v>6708</v>
      </c>
      <c r="D831" t="s">
        <v>6709</v>
      </c>
      <c r="E831" t="s">
        <v>6710</v>
      </c>
      <c r="F831" t="s">
        <v>5216</v>
      </c>
      <c r="I831" s="11">
        <v>16</v>
      </c>
      <c r="J831" t="str">
        <f t="shared" si="53"/>
        <v>GBT</v>
      </c>
      <c r="K831" t="str">
        <f t="shared" si="54"/>
        <v>GBT16</v>
      </c>
      <c r="L831">
        <f t="shared" si="55"/>
        <v>3</v>
      </c>
    </row>
    <row r="832" spans="1:12" x14ac:dyDescent="0.4">
      <c r="A832">
        <v>861</v>
      </c>
      <c r="B832" t="s">
        <v>1178</v>
      </c>
      <c r="C832" t="s">
        <v>6708</v>
      </c>
      <c r="D832" t="s">
        <v>6711</v>
      </c>
      <c r="E832" t="s">
        <v>6712</v>
      </c>
      <c r="F832" t="s">
        <v>5224</v>
      </c>
      <c r="I832" s="11">
        <v>20</v>
      </c>
      <c r="J832" t="str">
        <f t="shared" si="53"/>
        <v>GBT</v>
      </c>
      <c r="K832" t="str">
        <f t="shared" si="54"/>
        <v>GBT20</v>
      </c>
      <c r="L832">
        <f t="shared" si="55"/>
        <v>3</v>
      </c>
    </row>
    <row r="833" spans="1:12" x14ac:dyDescent="0.4">
      <c r="A833">
        <v>862</v>
      </c>
      <c r="B833" t="s">
        <v>1178</v>
      </c>
      <c r="C833" t="s">
        <v>6708</v>
      </c>
      <c r="D833" t="s">
        <v>6713</v>
      </c>
      <c r="E833" t="s">
        <v>6714</v>
      </c>
      <c r="F833" t="s">
        <v>5224</v>
      </c>
      <c r="I833" s="11">
        <v>24</v>
      </c>
      <c r="J833" t="str">
        <f t="shared" si="53"/>
        <v>GBT</v>
      </c>
      <c r="K833" t="str">
        <f t="shared" si="54"/>
        <v>GBT24</v>
      </c>
      <c r="L833">
        <f t="shared" si="55"/>
        <v>3</v>
      </c>
    </row>
    <row r="834" spans="1:12" x14ac:dyDescent="0.4">
      <c r="A834">
        <v>863</v>
      </c>
      <c r="B834" t="s">
        <v>1178</v>
      </c>
      <c r="C834" t="s">
        <v>6708</v>
      </c>
      <c r="D834" t="s">
        <v>6715</v>
      </c>
      <c r="E834" t="s">
        <v>6716</v>
      </c>
      <c r="F834" t="s">
        <v>5256</v>
      </c>
      <c r="I834" s="11">
        <v>26</v>
      </c>
      <c r="J834" t="str">
        <f t="shared" ref="J834:J897" si="56">LEFT(B834,3)</f>
        <v>GBT</v>
      </c>
      <c r="K834" t="str">
        <f t="shared" ref="K834:K897" si="57">CONCATENATE(J834,I834)</f>
        <v>GBT26</v>
      </c>
      <c r="L834">
        <f t="shared" ref="L834:L897" si="58">COUNTIF($K$2:$K$1123, "gpn" &amp; I834&amp;""  )</f>
        <v>3</v>
      </c>
    </row>
    <row r="835" spans="1:12" x14ac:dyDescent="0.4">
      <c r="A835">
        <v>864</v>
      </c>
      <c r="B835" t="s">
        <v>1178</v>
      </c>
      <c r="C835" t="s">
        <v>6708</v>
      </c>
      <c r="D835" t="s">
        <v>6717</v>
      </c>
      <c r="E835" t="s">
        <v>6718</v>
      </c>
      <c r="F835" t="s">
        <v>5224</v>
      </c>
      <c r="I835" s="11">
        <v>41</v>
      </c>
      <c r="J835" t="str">
        <f t="shared" si="56"/>
        <v>GBT</v>
      </c>
      <c r="K835" t="str">
        <f t="shared" si="57"/>
        <v>GBT41</v>
      </c>
      <c r="L835">
        <f t="shared" si="58"/>
        <v>3</v>
      </c>
    </row>
    <row r="836" spans="1:12" x14ac:dyDescent="0.4">
      <c r="A836">
        <v>865</v>
      </c>
      <c r="B836" t="s">
        <v>1214</v>
      </c>
      <c r="C836" t="s">
        <v>6719</v>
      </c>
      <c r="D836" t="s">
        <v>6720</v>
      </c>
      <c r="E836" t="s">
        <v>6721</v>
      </c>
      <c r="F836" t="s">
        <v>5224</v>
      </c>
      <c r="I836" s="11">
        <v>10</v>
      </c>
      <c r="J836" t="str">
        <f t="shared" si="56"/>
        <v>GBT</v>
      </c>
      <c r="K836" t="str">
        <f t="shared" si="57"/>
        <v>GBT10</v>
      </c>
      <c r="L836">
        <f t="shared" si="58"/>
        <v>3</v>
      </c>
    </row>
    <row r="837" spans="1:12" x14ac:dyDescent="0.4">
      <c r="A837">
        <v>866</v>
      </c>
      <c r="B837" t="s">
        <v>1214</v>
      </c>
      <c r="C837" t="s">
        <v>6719</v>
      </c>
      <c r="D837" t="s">
        <v>6668</v>
      </c>
      <c r="E837" t="s">
        <v>6722</v>
      </c>
      <c r="F837" t="s">
        <v>5224</v>
      </c>
      <c r="I837" s="11">
        <v>37</v>
      </c>
      <c r="J837" t="str">
        <f t="shared" si="56"/>
        <v>GBT</v>
      </c>
      <c r="K837" t="str">
        <f t="shared" si="57"/>
        <v>GBT37</v>
      </c>
      <c r="L837">
        <f t="shared" si="58"/>
        <v>3</v>
      </c>
    </row>
    <row r="838" spans="1:12" x14ac:dyDescent="0.4">
      <c r="A838">
        <v>867</v>
      </c>
      <c r="B838" t="s">
        <v>1214</v>
      </c>
      <c r="C838" t="s">
        <v>6719</v>
      </c>
      <c r="D838" t="s">
        <v>6670</v>
      </c>
      <c r="E838" t="s">
        <v>6671</v>
      </c>
      <c r="F838" t="s">
        <v>5224</v>
      </c>
      <c r="I838" s="11">
        <v>40</v>
      </c>
      <c r="J838" t="str">
        <f t="shared" si="56"/>
        <v>GBT</v>
      </c>
      <c r="K838" t="str">
        <f t="shared" si="57"/>
        <v>GBT40</v>
      </c>
      <c r="L838">
        <f t="shared" si="58"/>
        <v>3</v>
      </c>
    </row>
    <row r="839" spans="1:12" x14ac:dyDescent="0.4">
      <c r="A839">
        <v>868</v>
      </c>
      <c r="B839" t="s">
        <v>1214</v>
      </c>
      <c r="C839" t="s">
        <v>6719</v>
      </c>
      <c r="D839" t="s">
        <v>6723</v>
      </c>
      <c r="E839" t="s">
        <v>6724</v>
      </c>
      <c r="F839" t="s">
        <v>5256</v>
      </c>
      <c r="I839" s="11">
        <v>46</v>
      </c>
      <c r="J839" t="str">
        <f t="shared" si="56"/>
        <v>GBT</v>
      </c>
      <c r="K839" t="str">
        <f t="shared" si="57"/>
        <v>GBT46</v>
      </c>
      <c r="L839">
        <f t="shared" si="58"/>
        <v>3</v>
      </c>
    </row>
    <row r="840" spans="1:12" x14ac:dyDescent="0.4">
      <c r="A840">
        <v>869</v>
      </c>
      <c r="B840" t="s">
        <v>1257</v>
      </c>
      <c r="C840" t="s">
        <v>6725</v>
      </c>
      <c r="D840" t="s">
        <v>6726</v>
      </c>
      <c r="E840" t="s">
        <v>6684</v>
      </c>
      <c r="F840" t="s">
        <v>5224</v>
      </c>
      <c r="I840" s="11">
        <v>16</v>
      </c>
      <c r="J840" t="str">
        <f t="shared" si="56"/>
        <v>GBT</v>
      </c>
      <c r="K840" t="str">
        <f t="shared" si="57"/>
        <v>GBT16</v>
      </c>
      <c r="L840">
        <f t="shared" si="58"/>
        <v>3</v>
      </c>
    </row>
    <row r="841" spans="1:12" x14ac:dyDescent="0.4">
      <c r="A841">
        <v>870</v>
      </c>
      <c r="B841" t="s">
        <v>1257</v>
      </c>
      <c r="C841" t="s">
        <v>6725</v>
      </c>
      <c r="D841" t="s">
        <v>6727</v>
      </c>
      <c r="E841" t="s">
        <v>6728</v>
      </c>
      <c r="F841" t="s">
        <v>5216</v>
      </c>
      <c r="I841" s="11">
        <v>19</v>
      </c>
      <c r="J841" t="str">
        <f t="shared" si="56"/>
        <v>GBT</v>
      </c>
      <c r="K841" t="str">
        <f t="shared" si="57"/>
        <v>GBT19</v>
      </c>
      <c r="L841">
        <f t="shared" si="58"/>
        <v>3</v>
      </c>
    </row>
    <row r="842" spans="1:12" x14ac:dyDescent="0.4">
      <c r="A842">
        <v>871</v>
      </c>
      <c r="B842" t="s">
        <v>1257</v>
      </c>
      <c r="C842" t="s">
        <v>6725</v>
      </c>
      <c r="D842" t="s">
        <v>6729</v>
      </c>
      <c r="E842" t="s">
        <v>6730</v>
      </c>
      <c r="F842" t="s">
        <v>5216</v>
      </c>
      <c r="I842" s="11">
        <v>26</v>
      </c>
      <c r="J842" t="str">
        <f t="shared" si="56"/>
        <v>GBT</v>
      </c>
      <c r="K842" t="str">
        <f t="shared" si="57"/>
        <v>GBT26</v>
      </c>
      <c r="L842">
        <f t="shared" si="58"/>
        <v>3</v>
      </c>
    </row>
    <row r="843" spans="1:12" x14ac:dyDescent="0.4">
      <c r="A843">
        <v>872</v>
      </c>
      <c r="B843" t="s">
        <v>1257</v>
      </c>
      <c r="C843" t="s">
        <v>6725</v>
      </c>
      <c r="D843" t="s">
        <v>6731</v>
      </c>
      <c r="E843" t="s">
        <v>6732</v>
      </c>
      <c r="F843" t="s">
        <v>5224</v>
      </c>
      <c r="I843" s="11">
        <v>27</v>
      </c>
      <c r="J843" t="str">
        <f t="shared" si="56"/>
        <v>GBT</v>
      </c>
      <c r="K843" t="str">
        <f t="shared" si="57"/>
        <v>GBT27</v>
      </c>
      <c r="L843">
        <f t="shared" si="58"/>
        <v>3</v>
      </c>
    </row>
    <row r="844" spans="1:12" x14ac:dyDescent="0.4">
      <c r="A844">
        <v>873</v>
      </c>
      <c r="B844" t="s">
        <v>1257</v>
      </c>
      <c r="C844" t="s">
        <v>6725</v>
      </c>
      <c r="D844" t="s">
        <v>6733</v>
      </c>
      <c r="E844" t="s">
        <v>6734</v>
      </c>
      <c r="F844" t="s">
        <v>5216</v>
      </c>
      <c r="I844" s="11">
        <v>33</v>
      </c>
      <c r="J844" t="str">
        <f t="shared" si="56"/>
        <v>GBT</v>
      </c>
      <c r="K844" t="str">
        <f t="shared" si="57"/>
        <v>GBT33</v>
      </c>
      <c r="L844">
        <f t="shared" si="58"/>
        <v>3</v>
      </c>
    </row>
    <row r="845" spans="1:12" x14ac:dyDescent="0.4">
      <c r="A845">
        <v>874</v>
      </c>
      <c r="B845" t="s">
        <v>1257</v>
      </c>
      <c r="C845" t="s">
        <v>6725</v>
      </c>
      <c r="D845" t="s">
        <v>6735</v>
      </c>
      <c r="E845" t="s">
        <v>6736</v>
      </c>
      <c r="F845" t="s">
        <v>5224</v>
      </c>
      <c r="I845" s="11">
        <v>34</v>
      </c>
      <c r="J845" t="str">
        <f t="shared" si="56"/>
        <v>GBT</v>
      </c>
      <c r="K845" t="str">
        <f t="shared" si="57"/>
        <v>GBT34</v>
      </c>
      <c r="L845">
        <f t="shared" si="58"/>
        <v>3</v>
      </c>
    </row>
    <row r="846" spans="1:12" x14ac:dyDescent="0.4">
      <c r="A846">
        <v>875</v>
      </c>
      <c r="B846" t="s">
        <v>1257</v>
      </c>
      <c r="C846" t="s">
        <v>6725</v>
      </c>
      <c r="D846" t="s">
        <v>6737</v>
      </c>
      <c r="E846" t="s">
        <v>6738</v>
      </c>
      <c r="F846" t="s">
        <v>5216</v>
      </c>
      <c r="I846" s="11">
        <v>41</v>
      </c>
      <c r="J846" t="str">
        <f t="shared" si="56"/>
        <v>GBT</v>
      </c>
      <c r="K846" t="str">
        <f t="shared" si="57"/>
        <v>GBT41</v>
      </c>
      <c r="L846">
        <f t="shared" si="58"/>
        <v>3</v>
      </c>
    </row>
    <row r="847" spans="1:12" x14ac:dyDescent="0.4">
      <c r="A847">
        <v>876</v>
      </c>
      <c r="B847" t="s">
        <v>1257</v>
      </c>
      <c r="C847" t="s">
        <v>6725</v>
      </c>
      <c r="D847" t="s">
        <v>6739</v>
      </c>
      <c r="E847" t="s">
        <v>6740</v>
      </c>
      <c r="F847" t="s">
        <v>5216</v>
      </c>
      <c r="I847" s="11">
        <v>44</v>
      </c>
      <c r="J847" t="str">
        <f t="shared" si="56"/>
        <v>GBT</v>
      </c>
      <c r="K847" t="str">
        <f t="shared" si="57"/>
        <v>GBT44</v>
      </c>
      <c r="L847">
        <f t="shared" si="58"/>
        <v>3</v>
      </c>
    </row>
    <row r="848" spans="1:12" x14ac:dyDescent="0.4">
      <c r="A848">
        <v>877</v>
      </c>
      <c r="B848" t="s">
        <v>1307</v>
      </c>
      <c r="C848" t="s">
        <v>6741</v>
      </c>
      <c r="D848" t="s">
        <v>6742</v>
      </c>
      <c r="E848" t="s">
        <v>6743</v>
      </c>
      <c r="F848" t="s">
        <v>5224</v>
      </c>
      <c r="I848" s="11">
        <v>19</v>
      </c>
      <c r="J848" t="str">
        <f t="shared" si="56"/>
        <v>GBT</v>
      </c>
      <c r="K848" t="str">
        <f t="shared" si="57"/>
        <v>GBT19</v>
      </c>
      <c r="L848">
        <f t="shared" si="58"/>
        <v>3</v>
      </c>
    </row>
    <row r="849" spans="1:12" x14ac:dyDescent="0.4">
      <c r="A849">
        <v>878</v>
      </c>
      <c r="B849" t="s">
        <v>1307</v>
      </c>
      <c r="C849" t="s">
        <v>6741</v>
      </c>
      <c r="D849" t="s">
        <v>6744</v>
      </c>
      <c r="E849" t="s">
        <v>6745</v>
      </c>
      <c r="F849" t="s">
        <v>5216</v>
      </c>
      <c r="I849" s="11">
        <v>39</v>
      </c>
      <c r="J849" t="str">
        <f t="shared" si="56"/>
        <v>GBT</v>
      </c>
      <c r="K849" t="str">
        <f t="shared" si="57"/>
        <v>GBT39</v>
      </c>
      <c r="L849">
        <f t="shared" si="58"/>
        <v>3</v>
      </c>
    </row>
    <row r="850" spans="1:12" x14ac:dyDescent="0.4">
      <c r="A850">
        <v>879</v>
      </c>
      <c r="B850" t="s">
        <v>1657</v>
      </c>
      <c r="C850" t="s">
        <v>6746</v>
      </c>
      <c r="D850" t="s">
        <v>6747</v>
      </c>
      <c r="E850" t="s">
        <v>6748</v>
      </c>
      <c r="F850" t="s">
        <v>5224</v>
      </c>
      <c r="I850" s="11">
        <v>24</v>
      </c>
      <c r="J850" t="str">
        <f t="shared" si="56"/>
        <v>GPM</v>
      </c>
      <c r="K850" t="str">
        <f t="shared" si="57"/>
        <v>GPM24</v>
      </c>
      <c r="L850">
        <f t="shared" si="58"/>
        <v>3</v>
      </c>
    </row>
    <row r="851" spans="1:12" x14ac:dyDescent="0.4">
      <c r="A851">
        <v>880</v>
      </c>
      <c r="B851" t="s">
        <v>1657</v>
      </c>
      <c r="C851" t="s">
        <v>6746</v>
      </c>
      <c r="D851" t="s">
        <v>6749</v>
      </c>
      <c r="E851" t="s">
        <v>6750</v>
      </c>
      <c r="F851" t="s">
        <v>5224</v>
      </c>
      <c r="I851" s="11">
        <v>34</v>
      </c>
      <c r="J851" t="str">
        <f t="shared" si="56"/>
        <v>GPM</v>
      </c>
      <c r="K851" t="str">
        <f t="shared" si="57"/>
        <v>GPM34</v>
      </c>
      <c r="L851">
        <f t="shared" si="58"/>
        <v>3</v>
      </c>
    </row>
    <row r="852" spans="1:12" x14ac:dyDescent="0.4">
      <c r="A852">
        <v>881</v>
      </c>
      <c r="B852" t="s">
        <v>1657</v>
      </c>
      <c r="C852" t="s">
        <v>6746</v>
      </c>
      <c r="D852" t="s">
        <v>6751</v>
      </c>
      <c r="E852" t="s">
        <v>6752</v>
      </c>
      <c r="F852" t="s">
        <v>5224</v>
      </c>
      <c r="I852" s="11">
        <v>42</v>
      </c>
      <c r="J852" t="str">
        <f t="shared" si="56"/>
        <v>GPM</v>
      </c>
      <c r="K852" t="str">
        <f t="shared" si="57"/>
        <v>GPM42</v>
      </c>
      <c r="L852">
        <f t="shared" si="58"/>
        <v>3</v>
      </c>
    </row>
    <row r="853" spans="1:12" x14ac:dyDescent="0.4">
      <c r="A853">
        <v>882</v>
      </c>
      <c r="B853" t="s">
        <v>1657</v>
      </c>
      <c r="C853" t="s">
        <v>6746</v>
      </c>
      <c r="D853" t="s">
        <v>6753</v>
      </c>
      <c r="E853" t="s">
        <v>6754</v>
      </c>
      <c r="F853" t="s">
        <v>5216</v>
      </c>
      <c r="I853" s="11">
        <v>49</v>
      </c>
      <c r="J853" t="str">
        <f t="shared" si="56"/>
        <v>GPM</v>
      </c>
      <c r="K853" t="str">
        <f t="shared" si="57"/>
        <v>GPM49</v>
      </c>
      <c r="L853">
        <f t="shared" si="58"/>
        <v>3</v>
      </c>
    </row>
    <row r="854" spans="1:12" x14ac:dyDescent="0.4">
      <c r="A854">
        <v>883</v>
      </c>
      <c r="B854" t="s">
        <v>1657</v>
      </c>
      <c r="C854" t="s">
        <v>6746</v>
      </c>
      <c r="D854" t="s">
        <v>6755</v>
      </c>
      <c r="E854" t="s">
        <v>6756</v>
      </c>
      <c r="F854" t="s">
        <v>5256</v>
      </c>
      <c r="I854" s="11">
        <v>6</v>
      </c>
      <c r="J854" t="str">
        <f t="shared" si="56"/>
        <v>GPM</v>
      </c>
      <c r="K854" t="str">
        <f t="shared" si="57"/>
        <v>GPM6</v>
      </c>
      <c r="L854">
        <f t="shared" si="58"/>
        <v>3</v>
      </c>
    </row>
    <row r="855" spans="1:12" x14ac:dyDescent="0.4">
      <c r="A855">
        <v>884</v>
      </c>
      <c r="B855" t="s">
        <v>1658</v>
      </c>
      <c r="C855" t="s">
        <v>6757</v>
      </c>
      <c r="D855" t="s">
        <v>6758</v>
      </c>
      <c r="E855" t="s">
        <v>6759</v>
      </c>
      <c r="F855" t="s">
        <v>5256</v>
      </c>
      <c r="I855" s="11">
        <v>15</v>
      </c>
      <c r="J855" t="str">
        <f t="shared" si="56"/>
        <v>GPM</v>
      </c>
      <c r="K855" t="str">
        <f t="shared" si="57"/>
        <v>GPM15</v>
      </c>
      <c r="L855">
        <f t="shared" si="58"/>
        <v>3</v>
      </c>
    </row>
    <row r="856" spans="1:12" x14ac:dyDescent="0.4">
      <c r="A856">
        <v>885</v>
      </c>
      <c r="B856" t="s">
        <v>1658</v>
      </c>
      <c r="C856" t="s">
        <v>6757</v>
      </c>
      <c r="D856" t="s">
        <v>6760</v>
      </c>
      <c r="E856" t="s">
        <v>6761</v>
      </c>
      <c r="F856" t="s">
        <v>5216</v>
      </c>
      <c r="I856" s="11">
        <v>17</v>
      </c>
      <c r="J856" t="str">
        <f t="shared" si="56"/>
        <v>GPM</v>
      </c>
      <c r="K856" t="str">
        <f t="shared" si="57"/>
        <v>GPM17</v>
      </c>
      <c r="L856">
        <f t="shared" si="58"/>
        <v>3</v>
      </c>
    </row>
    <row r="857" spans="1:12" x14ac:dyDescent="0.4">
      <c r="A857">
        <v>886</v>
      </c>
      <c r="B857" t="s">
        <v>1658</v>
      </c>
      <c r="C857" t="s">
        <v>6757</v>
      </c>
      <c r="D857" t="s">
        <v>6762</v>
      </c>
      <c r="E857" t="s">
        <v>6763</v>
      </c>
      <c r="F857" t="s">
        <v>5256</v>
      </c>
      <c r="I857" s="11">
        <v>26</v>
      </c>
      <c r="J857" t="str">
        <f t="shared" si="56"/>
        <v>GPM</v>
      </c>
      <c r="K857" t="str">
        <f t="shared" si="57"/>
        <v>GPM26</v>
      </c>
      <c r="L857">
        <f t="shared" si="58"/>
        <v>3</v>
      </c>
    </row>
    <row r="858" spans="1:12" x14ac:dyDescent="0.4">
      <c r="A858">
        <v>887</v>
      </c>
      <c r="B858" t="s">
        <v>1658</v>
      </c>
      <c r="C858" t="s">
        <v>6757</v>
      </c>
      <c r="D858" t="s">
        <v>6764</v>
      </c>
      <c r="E858" t="s">
        <v>6765</v>
      </c>
      <c r="F858" t="s">
        <v>5256</v>
      </c>
      <c r="I858" s="11">
        <v>34</v>
      </c>
      <c r="J858" t="str">
        <f t="shared" si="56"/>
        <v>GPM</v>
      </c>
      <c r="K858" t="str">
        <f t="shared" si="57"/>
        <v>GPM34</v>
      </c>
      <c r="L858">
        <f t="shared" si="58"/>
        <v>3</v>
      </c>
    </row>
    <row r="859" spans="1:12" x14ac:dyDescent="0.4">
      <c r="A859">
        <v>888</v>
      </c>
      <c r="B859" t="s">
        <v>1658</v>
      </c>
      <c r="C859" t="s">
        <v>6757</v>
      </c>
      <c r="D859" t="s">
        <v>6766</v>
      </c>
      <c r="E859" t="s">
        <v>6767</v>
      </c>
      <c r="F859" t="s">
        <v>5216</v>
      </c>
      <c r="I859" s="11">
        <v>40</v>
      </c>
      <c r="J859" t="str">
        <f t="shared" si="56"/>
        <v>GPM</v>
      </c>
      <c r="K859" t="str">
        <f t="shared" si="57"/>
        <v>GPM40</v>
      </c>
      <c r="L859">
        <f t="shared" si="58"/>
        <v>3</v>
      </c>
    </row>
    <row r="860" spans="1:12" x14ac:dyDescent="0.4">
      <c r="A860">
        <v>889</v>
      </c>
      <c r="B860" t="s">
        <v>1658</v>
      </c>
      <c r="C860" t="s">
        <v>6757</v>
      </c>
      <c r="D860" t="s">
        <v>6768</v>
      </c>
      <c r="E860" t="s">
        <v>6769</v>
      </c>
      <c r="F860" t="s">
        <v>6019</v>
      </c>
      <c r="I860" s="11">
        <v>44</v>
      </c>
      <c r="J860" t="str">
        <f t="shared" si="56"/>
        <v>GPM</v>
      </c>
      <c r="K860" t="str">
        <f t="shared" si="57"/>
        <v>GPM44</v>
      </c>
      <c r="L860">
        <f t="shared" si="58"/>
        <v>3</v>
      </c>
    </row>
    <row r="861" spans="1:12" x14ac:dyDescent="0.4">
      <c r="A861">
        <v>890</v>
      </c>
      <c r="B861" t="s">
        <v>1658</v>
      </c>
      <c r="C861" t="s">
        <v>6757</v>
      </c>
      <c r="D861" t="s">
        <v>6770</v>
      </c>
      <c r="E861" t="s">
        <v>6771</v>
      </c>
      <c r="F861" t="s">
        <v>5216</v>
      </c>
      <c r="I861" s="11">
        <v>46</v>
      </c>
      <c r="J861" t="str">
        <f t="shared" si="56"/>
        <v>GPM</v>
      </c>
      <c r="K861" t="str">
        <f t="shared" si="57"/>
        <v>GPM46</v>
      </c>
      <c r="L861">
        <f t="shared" si="58"/>
        <v>3</v>
      </c>
    </row>
    <row r="862" spans="1:12" x14ac:dyDescent="0.4">
      <c r="A862">
        <v>891</v>
      </c>
      <c r="B862" t="s">
        <v>1658</v>
      </c>
      <c r="C862" t="s">
        <v>6757</v>
      </c>
      <c r="D862" t="s">
        <v>6772</v>
      </c>
      <c r="E862" t="s">
        <v>6754</v>
      </c>
      <c r="F862" t="s">
        <v>5216</v>
      </c>
      <c r="I862" s="11">
        <v>49</v>
      </c>
      <c r="J862" t="str">
        <f t="shared" si="56"/>
        <v>GPM</v>
      </c>
      <c r="K862" t="str">
        <f t="shared" si="57"/>
        <v>GPM49</v>
      </c>
      <c r="L862">
        <f t="shared" si="58"/>
        <v>3</v>
      </c>
    </row>
    <row r="863" spans="1:12" x14ac:dyDescent="0.4">
      <c r="A863">
        <v>892</v>
      </c>
      <c r="B863" t="s">
        <v>1659</v>
      </c>
      <c r="C863" t="s">
        <v>6773</v>
      </c>
      <c r="D863" t="s">
        <v>6774</v>
      </c>
      <c r="E863" t="s">
        <v>6775</v>
      </c>
      <c r="F863" t="s">
        <v>6019</v>
      </c>
      <c r="I863" s="11">
        <v>10</v>
      </c>
      <c r="J863" t="str">
        <f t="shared" si="56"/>
        <v>GPM</v>
      </c>
      <c r="K863" t="str">
        <f t="shared" si="57"/>
        <v>GPM10</v>
      </c>
      <c r="L863">
        <f t="shared" si="58"/>
        <v>3</v>
      </c>
    </row>
    <row r="864" spans="1:12" x14ac:dyDescent="0.4">
      <c r="A864">
        <v>893</v>
      </c>
      <c r="B864" t="s">
        <v>1659</v>
      </c>
      <c r="C864" t="s">
        <v>6773</v>
      </c>
      <c r="D864" t="s">
        <v>6776</v>
      </c>
      <c r="E864" t="s">
        <v>6777</v>
      </c>
      <c r="F864" t="s">
        <v>5224</v>
      </c>
      <c r="I864" s="11">
        <v>13</v>
      </c>
      <c r="J864" t="str">
        <f t="shared" si="56"/>
        <v>GPM</v>
      </c>
      <c r="K864" t="str">
        <f t="shared" si="57"/>
        <v>GPM13</v>
      </c>
      <c r="L864">
        <f t="shared" si="58"/>
        <v>3</v>
      </c>
    </row>
    <row r="865" spans="1:12" x14ac:dyDescent="0.4">
      <c r="A865">
        <v>894</v>
      </c>
      <c r="B865" t="s">
        <v>1659</v>
      </c>
      <c r="C865" t="s">
        <v>6773</v>
      </c>
      <c r="D865" t="s">
        <v>6778</v>
      </c>
      <c r="E865" t="s">
        <v>6779</v>
      </c>
      <c r="F865" t="s">
        <v>6019</v>
      </c>
      <c r="I865" s="11">
        <v>24</v>
      </c>
      <c r="J865" t="str">
        <f t="shared" si="56"/>
        <v>GPM</v>
      </c>
      <c r="K865" t="str">
        <f t="shared" si="57"/>
        <v>GPM24</v>
      </c>
      <c r="L865">
        <f t="shared" si="58"/>
        <v>3</v>
      </c>
    </row>
    <row r="866" spans="1:12" x14ac:dyDescent="0.4">
      <c r="A866">
        <v>895</v>
      </c>
      <c r="B866" t="s">
        <v>1659</v>
      </c>
      <c r="C866" t="s">
        <v>6773</v>
      </c>
      <c r="D866" t="s">
        <v>6780</v>
      </c>
      <c r="E866" t="s">
        <v>6781</v>
      </c>
      <c r="F866" t="s">
        <v>5256</v>
      </c>
      <c r="I866" s="11">
        <v>26</v>
      </c>
      <c r="J866" t="str">
        <f t="shared" si="56"/>
        <v>GPM</v>
      </c>
      <c r="K866" t="str">
        <f t="shared" si="57"/>
        <v>GPM26</v>
      </c>
      <c r="L866">
        <f t="shared" si="58"/>
        <v>3</v>
      </c>
    </row>
    <row r="867" spans="1:12" x14ac:dyDescent="0.4">
      <c r="A867">
        <v>896</v>
      </c>
      <c r="B867" t="s">
        <v>1659</v>
      </c>
      <c r="C867" t="s">
        <v>6773</v>
      </c>
      <c r="D867" t="s">
        <v>6782</v>
      </c>
      <c r="E867" t="s">
        <v>6783</v>
      </c>
      <c r="F867" t="s">
        <v>5216</v>
      </c>
      <c r="I867" s="11">
        <v>27</v>
      </c>
      <c r="J867" t="str">
        <f t="shared" si="56"/>
        <v>GPM</v>
      </c>
      <c r="K867" t="str">
        <f t="shared" si="57"/>
        <v>GPM27</v>
      </c>
      <c r="L867">
        <f t="shared" si="58"/>
        <v>3</v>
      </c>
    </row>
    <row r="868" spans="1:12" x14ac:dyDescent="0.4">
      <c r="A868">
        <v>897</v>
      </c>
      <c r="B868" t="s">
        <v>1659</v>
      </c>
      <c r="C868" t="s">
        <v>6773</v>
      </c>
      <c r="D868" t="s">
        <v>6784</v>
      </c>
      <c r="E868" t="s">
        <v>6785</v>
      </c>
      <c r="F868" t="s">
        <v>5256</v>
      </c>
      <c r="I868" s="11">
        <v>34</v>
      </c>
      <c r="J868" t="str">
        <f t="shared" si="56"/>
        <v>GPM</v>
      </c>
      <c r="K868" t="str">
        <f t="shared" si="57"/>
        <v>GPM34</v>
      </c>
      <c r="L868">
        <f t="shared" si="58"/>
        <v>3</v>
      </c>
    </row>
    <row r="869" spans="1:12" x14ac:dyDescent="0.4">
      <c r="A869">
        <v>898</v>
      </c>
      <c r="B869" t="s">
        <v>1659</v>
      </c>
      <c r="C869" t="s">
        <v>6773</v>
      </c>
      <c r="D869" t="s">
        <v>6786</v>
      </c>
      <c r="E869" t="s">
        <v>6787</v>
      </c>
      <c r="F869" t="s">
        <v>5216</v>
      </c>
      <c r="I869" s="11">
        <v>3</v>
      </c>
      <c r="J869" t="str">
        <f t="shared" si="56"/>
        <v>GPM</v>
      </c>
      <c r="K869" t="str">
        <f t="shared" si="57"/>
        <v>GPM3</v>
      </c>
      <c r="L869">
        <f t="shared" si="58"/>
        <v>3</v>
      </c>
    </row>
    <row r="870" spans="1:12" x14ac:dyDescent="0.4">
      <c r="A870">
        <v>899</v>
      </c>
      <c r="B870" t="s">
        <v>5141</v>
      </c>
      <c r="C870" t="s">
        <v>6788</v>
      </c>
      <c r="D870" t="s">
        <v>6789</v>
      </c>
      <c r="E870" t="s">
        <v>6790</v>
      </c>
      <c r="F870" t="s">
        <v>5216</v>
      </c>
      <c r="I870" s="11">
        <v>13</v>
      </c>
      <c r="J870" t="str">
        <f t="shared" si="56"/>
        <v>GPM</v>
      </c>
      <c r="K870" t="str">
        <f t="shared" si="57"/>
        <v>GPM13</v>
      </c>
      <c r="L870">
        <f t="shared" si="58"/>
        <v>3</v>
      </c>
    </row>
    <row r="871" spans="1:12" x14ac:dyDescent="0.4">
      <c r="A871">
        <v>900</v>
      </c>
      <c r="B871" t="s">
        <v>5141</v>
      </c>
      <c r="C871" t="s">
        <v>6788</v>
      </c>
      <c r="D871" t="s">
        <v>6791</v>
      </c>
      <c r="E871" t="s">
        <v>6792</v>
      </c>
      <c r="F871" t="s">
        <v>5256</v>
      </c>
      <c r="I871" s="11">
        <v>14</v>
      </c>
      <c r="J871" t="str">
        <f t="shared" si="56"/>
        <v>GPM</v>
      </c>
      <c r="K871" t="str">
        <f t="shared" si="57"/>
        <v>GPM14</v>
      </c>
      <c r="L871">
        <f t="shared" si="58"/>
        <v>3</v>
      </c>
    </row>
    <row r="872" spans="1:12" x14ac:dyDescent="0.4">
      <c r="A872">
        <v>901</v>
      </c>
      <c r="B872" t="s">
        <v>5141</v>
      </c>
      <c r="C872" t="s">
        <v>6788</v>
      </c>
      <c r="D872" t="s">
        <v>6793</v>
      </c>
      <c r="E872" t="s">
        <v>6794</v>
      </c>
      <c r="F872" t="s">
        <v>5216</v>
      </c>
      <c r="I872" s="11">
        <v>15</v>
      </c>
      <c r="J872" t="str">
        <f t="shared" si="56"/>
        <v>GPM</v>
      </c>
      <c r="K872" t="str">
        <f t="shared" si="57"/>
        <v>GPM15</v>
      </c>
      <c r="L872">
        <f t="shared" si="58"/>
        <v>3</v>
      </c>
    </row>
    <row r="873" spans="1:12" x14ac:dyDescent="0.4">
      <c r="A873">
        <v>902</v>
      </c>
      <c r="B873" t="s">
        <v>5141</v>
      </c>
      <c r="C873" t="s">
        <v>6788</v>
      </c>
      <c r="D873" t="s">
        <v>6795</v>
      </c>
      <c r="E873" t="s">
        <v>6796</v>
      </c>
      <c r="F873" t="s">
        <v>5256</v>
      </c>
      <c r="I873" s="11">
        <v>16</v>
      </c>
      <c r="J873" t="str">
        <f t="shared" si="56"/>
        <v>GPM</v>
      </c>
      <c r="K873" t="str">
        <f t="shared" si="57"/>
        <v>GPM16</v>
      </c>
      <c r="L873">
        <f t="shared" si="58"/>
        <v>3</v>
      </c>
    </row>
    <row r="874" spans="1:12" x14ac:dyDescent="0.4">
      <c r="A874">
        <v>903</v>
      </c>
      <c r="B874" t="s">
        <v>5141</v>
      </c>
      <c r="C874" t="s">
        <v>6788</v>
      </c>
      <c r="D874" t="s">
        <v>6797</v>
      </c>
      <c r="E874" t="s">
        <v>6798</v>
      </c>
      <c r="F874" t="s">
        <v>5256</v>
      </c>
      <c r="I874" s="11">
        <v>18</v>
      </c>
      <c r="J874" t="str">
        <f t="shared" si="56"/>
        <v>GPM</v>
      </c>
      <c r="K874" t="str">
        <f t="shared" si="57"/>
        <v>GPM18</v>
      </c>
      <c r="L874">
        <f t="shared" si="58"/>
        <v>3</v>
      </c>
    </row>
    <row r="875" spans="1:12" x14ac:dyDescent="0.4">
      <c r="A875">
        <v>904</v>
      </c>
      <c r="B875" t="s">
        <v>5141</v>
      </c>
      <c r="C875" t="s">
        <v>6788</v>
      </c>
      <c r="D875" t="s">
        <v>6799</v>
      </c>
      <c r="E875" t="s">
        <v>6800</v>
      </c>
      <c r="F875" t="s">
        <v>5216</v>
      </c>
      <c r="I875" s="11">
        <v>20</v>
      </c>
      <c r="J875" t="str">
        <f t="shared" si="56"/>
        <v>GPM</v>
      </c>
      <c r="K875" t="str">
        <f t="shared" si="57"/>
        <v>GPM20</v>
      </c>
      <c r="L875">
        <f t="shared" si="58"/>
        <v>3</v>
      </c>
    </row>
    <row r="876" spans="1:12" x14ac:dyDescent="0.4">
      <c r="A876">
        <v>905</v>
      </c>
      <c r="B876" t="s">
        <v>5141</v>
      </c>
      <c r="C876" t="s">
        <v>6788</v>
      </c>
      <c r="D876" t="s">
        <v>6801</v>
      </c>
      <c r="E876" t="s">
        <v>6802</v>
      </c>
      <c r="F876" t="s">
        <v>5224</v>
      </c>
      <c r="I876" s="11">
        <v>22</v>
      </c>
      <c r="J876" t="str">
        <f t="shared" si="56"/>
        <v>GPM</v>
      </c>
      <c r="K876" t="str">
        <f t="shared" si="57"/>
        <v>GPM22</v>
      </c>
      <c r="L876">
        <f t="shared" si="58"/>
        <v>3</v>
      </c>
    </row>
    <row r="877" spans="1:12" x14ac:dyDescent="0.4">
      <c r="A877">
        <v>906</v>
      </c>
      <c r="B877" t="s">
        <v>5141</v>
      </c>
      <c r="C877" t="s">
        <v>6788</v>
      </c>
      <c r="D877" t="s">
        <v>6803</v>
      </c>
      <c r="E877" t="s">
        <v>6804</v>
      </c>
      <c r="F877" t="s">
        <v>6019</v>
      </c>
      <c r="I877" s="11">
        <v>24</v>
      </c>
      <c r="J877" t="str">
        <f t="shared" si="56"/>
        <v>GPM</v>
      </c>
      <c r="K877" t="str">
        <f t="shared" si="57"/>
        <v>GPM24</v>
      </c>
      <c r="L877">
        <f t="shared" si="58"/>
        <v>3</v>
      </c>
    </row>
    <row r="878" spans="1:12" x14ac:dyDescent="0.4">
      <c r="A878">
        <v>907</v>
      </c>
      <c r="B878" t="s">
        <v>5141</v>
      </c>
      <c r="C878" t="s">
        <v>6788</v>
      </c>
      <c r="D878" t="s">
        <v>6805</v>
      </c>
      <c r="E878" t="s">
        <v>6806</v>
      </c>
      <c r="F878" t="s">
        <v>5256</v>
      </c>
      <c r="I878" s="11">
        <v>30</v>
      </c>
      <c r="J878" t="str">
        <f t="shared" si="56"/>
        <v>GPM</v>
      </c>
      <c r="K878" t="str">
        <f t="shared" si="57"/>
        <v>GPM30</v>
      </c>
      <c r="L878">
        <f t="shared" si="58"/>
        <v>3</v>
      </c>
    </row>
    <row r="879" spans="1:12" x14ac:dyDescent="0.4">
      <c r="A879">
        <v>908</v>
      </c>
      <c r="B879" t="s">
        <v>5141</v>
      </c>
      <c r="C879" t="s">
        <v>6788</v>
      </c>
      <c r="D879" t="s">
        <v>6807</v>
      </c>
      <c r="E879" t="s">
        <v>6808</v>
      </c>
      <c r="F879" t="s">
        <v>5256</v>
      </c>
      <c r="I879" s="11">
        <v>31</v>
      </c>
      <c r="J879" t="str">
        <f t="shared" si="56"/>
        <v>GPM</v>
      </c>
      <c r="K879" t="str">
        <f t="shared" si="57"/>
        <v>GPM31</v>
      </c>
      <c r="L879">
        <f t="shared" si="58"/>
        <v>3</v>
      </c>
    </row>
    <row r="880" spans="1:12" x14ac:dyDescent="0.4">
      <c r="A880">
        <v>909</v>
      </c>
      <c r="B880" t="s">
        <v>5141</v>
      </c>
      <c r="C880" t="s">
        <v>6788</v>
      </c>
      <c r="D880" t="s">
        <v>6809</v>
      </c>
      <c r="E880" t="s">
        <v>6810</v>
      </c>
      <c r="F880" t="s">
        <v>5216</v>
      </c>
      <c r="I880" s="11">
        <v>35</v>
      </c>
      <c r="J880" t="str">
        <f t="shared" si="56"/>
        <v>GPM</v>
      </c>
      <c r="K880" t="str">
        <f t="shared" si="57"/>
        <v>GPM35</v>
      </c>
      <c r="L880">
        <f t="shared" si="58"/>
        <v>3</v>
      </c>
    </row>
    <row r="881" spans="1:12" x14ac:dyDescent="0.4">
      <c r="A881">
        <v>910</v>
      </c>
      <c r="B881" t="s">
        <v>5141</v>
      </c>
      <c r="C881" t="s">
        <v>6788</v>
      </c>
      <c r="D881" t="s">
        <v>6811</v>
      </c>
      <c r="E881" t="s">
        <v>6812</v>
      </c>
      <c r="F881" t="s">
        <v>5224</v>
      </c>
      <c r="I881" s="11">
        <v>41</v>
      </c>
      <c r="J881" t="str">
        <f t="shared" si="56"/>
        <v>GPM</v>
      </c>
      <c r="K881" t="str">
        <f t="shared" si="57"/>
        <v>GPM41</v>
      </c>
      <c r="L881">
        <f t="shared" si="58"/>
        <v>3</v>
      </c>
    </row>
    <row r="882" spans="1:12" x14ac:dyDescent="0.4">
      <c r="A882">
        <v>911</v>
      </c>
      <c r="B882" t="s">
        <v>5141</v>
      </c>
      <c r="C882" t="s">
        <v>6788</v>
      </c>
      <c r="D882" t="s">
        <v>6813</v>
      </c>
      <c r="E882" t="s">
        <v>6752</v>
      </c>
      <c r="F882" t="s">
        <v>5224</v>
      </c>
      <c r="I882" s="11">
        <v>42</v>
      </c>
      <c r="J882" t="str">
        <f t="shared" si="56"/>
        <v>GPM</v>
      </c>
      <c r="K882" t="str">
        <f t="shared" si="57"/>
        <v>GPM42</v>
      </c>
      <c r="L882">
        <f t="shared" si="58"/>
        <v>3</v>
      </c>
    </row>
    <row r="883" spans="1:12" x14ac:dyDescent="0.4">
      <c r="A883">
        <v>912</v>
      </c>
      <c r="B883" t="s">
        <v>5141</v>
      </c>
      <c r="C883" t="s">
        <v>6788</v>
      </c>
      <c r="D883" t="s">
        <v>6814</v>
      </c>
      <c r="E883" t="s">
        <v>6076</v>
      </c>
      <c r="F883" t="s">
        <v>5216</v>
      </c>
      <c r="I883" s="11">
        <v>49</v>
      </c>
      <c r="J883" t="str">
        <f t="shared" si="56"/>
        <v>GPM</v>
      </c>
      <c r="K883" t="str">
        <f t="shared" si="57"/>
        <v>GPM49</v>
      </c>
      <c r="L883">
        <f t="shared" si="58"/>
        <v>3</v>
      </c>
    </row>
    <row r="884" spans="1:12" x14ac:dyDescent="0.4">
      <c r="A884">
        <v>913</v>
      </c>
      <c r="B884" t="s">
        <v>5141</v>
      </c>
      <c r="C884" t="s">
        <v>6788</v>
      </c>
      <c r="D884" t="s">
        <v>6815</v>
      </c>
      <c r="E884" t="s">
        <v>6816</v>
      </c>
      <c r="F884" t="s">
        <v>5216</v>
      </c>
      <c r="I884" s="11">
        <v>6</v>
      </c>
      <c r="J884" t="str">
        <f t="shared" si="56"/>
        <v>GPM</v>
      </c>
      <c r="K884" t="str">
        <f t="shared" si="57"/>
        <v>GPM6</v>
      </c>
      <c r="L884">
        <f t="shared" si="58"/>
        <v>3</v>
      </c>
    </row>
    <row r="885" spans="1:12" x14ac:dyDescent="0.4">
      <c r="A885">
        <v>914</v>
      </c>
      <c r="B885" t="s">
        <v>5143</v>
      </c>
      <c r="C885" t="s">
        <v>6817</v>
      </c>
      <c r="D885" t="s">
        <v>6818</v>
      </c>
      <c r="E885" t="s">
        <v>6819</v>
      </c>
      <c r="F885" t="s">
        <v>5216</v>
      </c>
      <c r="I885" s="11">
        <v>12</v>
      </c>
      <c r="J885" t="str">
        <f t="shared" si="56"/>
        <v>GPM</v>
      </c>
      <c r="K885" t="str">
        <f t="shared" si="57"/>
        <v>GPM12</v>
      </c>
      <c r="L885">
        <f t="shared" si="58"/>
        <v>3</v>
      </c>
    </row>
    <row r="886" spans="1:12" x14ac:dyDescent="0.4">
      <c r="A886">
        <v>915</v>
      </c>
      <c r="B886" t="s">
        <v>5143</v>
      </c>
      <c r="C886" t="s">
        <v>6817</v>
      </c>
      <c r="D886" t="s">
        <v>6820</v>
      </c>
      <c r="E886" t="s">
        <v>6821</v>
      </c>
      <c r="F886" t="s">
        <v>5256</v>
      </c>
      <c r="I886" s="11">
        <v>13</v>
      </c>
      <c r="J886" t="str">
        <f t="shared" si="56"/>
        <v>GPM</v>
      </c>
      <c r="K886" t="str">
        <f t="shared" si="57"/>
        <v>GPM13</v>
      </c>
      <c r="L886">
        <f t="shared" si="58"/>
        <v>3</v>
      </c>
    </row>
    <row r="887" spans="1:12" x14ac:dyDescent="0.4">
      <c r="A887">
        <v>916</v>
      </c>
      <c r="B887" t="s">
        <v>5143</v>
      </c>
      <c r="C887" t="s">
        <v>6817</v>
      </c>
      <c r="D887" t="s">
        <v>6822</v>
      </c>
      <c r="E887" t="s">
        <v>6823</v>
      </c>
      <c r="F887" t="s">
        <v>5224</v>
      </c>
      <c r="I887" s="11">
        <v>20</v>
      </c>
      <c r="J887" t="str">
        <f t="shared" si="56"/>
        <v>GPM</v>
      </c>
      <c r="K887" t="str">
        <f t="shared" si="57"/>
        <v>GPM20</v>
      </c>
      <c r="L887">
        <f t="shared" si="58"/>
        <v>3</v>
      </c>
    </row>
    <row r="888" spans="1:12" x14ac:dyDescent="0.4">
      <c r="A888">
        <v>917</v>
      </c>
      <c r="B888" t="s">
        <v>5143</v>
      </c>
      <c r="C888" t="s">
        <v>6817</v>
      </c>
      <c r="D888" t="s">
        <v>6824</v>
      </c>
      <c r="E888" t="s">
        <v>6825</v>
      </c>
      <c r="F888" t="s">
        <v>5256</v>
      </c>
      <c r="I888" s="11">
        <v>21</v>
      </c>
      <c r="J888" t="str">
        <f t="shared" si="56"/>
        <v>GPM</v>
      </c>
      <c r="K888" t="str">
        <f t="shared" si="57"/>
        <v>GPM21</v>
      </c>
      <c r="L888">
        <f t="shared" si="58"/>
        <v>3</v>
      </c>
    </row>
    <row r="889" spans="1:12" x14ac:dyDescent="0.4">
      <c r="A889">
        <v>918</v>
      </c>
      <c r="B889" t="s">
        <v>5143</v>
      </c>
      <c r="C889" t="s">
        <v>6817</v>
      </c>
      <c r="D889" t="s">
        <v>6826</v>
      </c>
      <c r="E889" t="s">
        <v>6827</v>
      </c>
      <c r="F889" t="s">
        <v>6019</v>
      </c>
      <c r="I889" s="11">
        <v>23</v>
      </c>
      <c r="J889" t="str">
        <f t="shared" si="56"/>
        <v>GPM</v>
      </c>
      <c r="K889" t="str">
        <f t="shared" si="57"/>
        <v>GPM23</v>
      </c>
      <c r="L889">
        <f t="shared" si="58"/>
        <v>3</v>
      </c>
    </row>
    <row r="890" spans="1:12" x14ac:dyDescent="0.4">
      <c r="A890">
        <v>919</v>
      </c>
      <c r="B890" t="s">
        <v>5143</v>
      </c>
      <c r="C890" t="s">
        <v>6817</v>
      </c>
      <c r="D890" t="s">
        <v>6828</v>
      </c>
      <c r="E890" t="s">
        <v>6829</v>
      </c>
      <c r="F890" t="s">
        <v>6019</v>
      </c>
      <c r="I890" s="11">
        <v>33</v>
      </c>
      <c r="J890" t="str">
        <f t="shared" si="56"/>
        <v>GPM</v>
      </c>
      <c r="K890" t="str">
        <f t="shared" si="57"/>
        <v>GPM33</v>
      </c>
      <c r="L890">
        <f t="shared" si="58"/>
        <v>3</v>
      </c>
    </row>
    <row r="891" spans="1:12" x14ac:dyDescent="0.4">
      <c r="A891">
        <v>920</v>
      </c>
      <c r="B891" t="s">
        <v>5143</v>
      </c>
      <c r="C891" t="s">
        <v>6817</v>
      </c>
      <c r="D891" t="s">
        <v>6830</v>
      </c>
      <c r="E891" t="s">
        <v>6831</v>
      </c>
      <c r="F891" t="s">
        <v>5224</v>
      </c>
      <c r="I891" s="11">
        <v>34</v>
      </c>
      <c r="J891" t="str">
        <f t="shared" si="56"/>
        <v>GPM</v>
      </c>
      <c r="K891" t="str">
        <f t="shared" si="57"/>
        <v>GPM34</v>
      </c>
      <c r="L891">
        <f t="shared" si="58"/>
        <v>3</v>
      </c>
    </row>
    <row r="892" spans="1:12" x14ac:dyDescent="0.4">
      <c r="A892">
        <v>921</v>
      </c>
      <c r="B892" t="s">
        <v>5143</v>
      </c>
      <c r="C892" t="s">
        <v>6817</v>
      </c>
      <c r="D892" t="s">
        <v>6832</v>
      </c>
      <c r="E892" t="s">
        <v>6833</v>
      </c>
      <c r="F892" t="s">
        <v>5216</v>
      </c>
      <c r="I892" s="11">
        <v>35</v>
      </c>
      <c r="J892" t="str">
        <f t="shared" si="56"/>
        <v>GPM</v>
      </c>
      <c r="K892" t="str">
        <f t="shared" si="57"/>
        <v>GPM35</v>
      </c>
      <c r="L892">
        <f t="shared" si="58"/>
        <v>3</v>
      </c>
    </row>
    <row r="893" spans="1:12" x14ac:dyDescent="0.4">
      <c r="A893">
        <v>922</v>
      </c>
      <c r="B893" t="s">
        <v>5143</v>
      </c>
      <c r="C893" t="s">
        <v>6817</v>
      </c>
      <c r="D893" t="s">
        <v>6834</v>
      </c>
      <c r="E893" t="s">
        <v>6835</v>
      </c>
      <c r="F893" t="s">
        <v>5224</v>
      </c>
      <c r="I893" s="11">
        <v>39</v>
      </c>
      <c r="J893" t="str">
        <f t="shared" si="56"/>
        <v>GPM</v>
      </c>
      <c r="K893" t="str">
        <f t="shared" si="57"/>
        <v>GPM39</v>
      </c>
      <c r="L893">
        <f t="shared" si="58"/>
        <v>3</v>
      </c>
    </row>
    <row r="894" spans="1:12" x14ac:dyDescent="0.4">
      <c r="A894">
        <v>923</v>
      </c>
      <c r="B894" t="s">
        <v>5143</v>
      </c>
      <c r="C894" t="s">
        <v>6817</v>
      </c>
      <c r="D894" t="s">
        <v>6836</v>
      </c>
      <c r="E894" t="s">
        <v>6837</v>
      </c>
      <c r="F894" t="s">
        <v>5216</v>
      </c>
      <c r="I894" s="11">
        <v>3</v>
      </c>
      <c r="J894" t="str">
        <f t="shared" si="56"/>
        <v>GPM</v>
      </c>
      <c r="K894" t="str">
        <f t="shared" si="57"/>
        <v>GPM3</v>
      </c>
      <c r="L894">
        <f t="shared" si="58"/>
        <v>3</v>
      </c>
    </row>
    <row r="895" spans="1:12" x14ac:dyDescent="0.4">
      <c r="A895">
        <v>924</v>
      </c>
      <c r="B895" t="s">
        <v>5143</v>
      </c>
      <c r="C895" t="s">
        <v>6817</v>
      </c>
      <c r="D895" t="s">
        <v>6838</v>
      </c>
      <c r="E895" t="s">
        <v>6839</v>
      </c>
      <c r="F895" t="s">
        <v>5224</v>
      </c>
      <c r="I895" s="11">
        <v>41</v>
      </c>
      <c r="J895" t="str">
        <f t="shared" si="56"/>
        <v>GPM</v>
      </c>
      <c r="K895" t="str">
        <f t="shared" si="57"/>
        <v>GPM41</v>
      </c>
      <c r="L895">
        <f t="shared" si="58"/>
        <v>3</v>
      </c>
    </row>
    <row r="896" spans="1:12" x14ac:dyDescent="0.4">
      <c r="A896">
        <v>925</v>
      </c>
      <c r="B896" t="s">
        <v>5143</v>
      </c>
      <c r="C896" t="s">
        <v>6817</v>
      </c>
      <c r="D896" t="s">
        <v>6840</v>
      </c>
      <c r="E896" t="s">
        <v>6841</v>
      </c>
      <c r="F896" t="s">
        <v>6842</v>
      </c>
      <c r="I896" s="11">
        <v>46</v>
      </c>
      <c r="J896" t="str">
        <f t="shared" si="56"/>
        <v>GPM</v>
      </c>
      <c r="K896" t="str">
        <f t="shared" si="57"/>
        <v>GPM46</v>
      </c>
      <c r="L896">
        <f t="shared" si="58"/>
        <v>3</v>
      </c>
    </row>
    <row r="897" spans="1:12" x14ac:dyDescent="0.4">
      <c r="A897">
        <v>926</v>
      </c>
      <c r="B897" t="s">
        <v>5143</v>
      </c>
      <c r="C897" t="s">
        <v>6817</v>
      </c>
      <c r="D897" t="s">
        <v>6843</v>
      </c>
      <c r="E897" t="s">
        <v>6844</v>
      </c>
      <c r="F897" t="s">
        <v>6019</v>
      </c>
      <c r="I897" s="11">
        <v>4</v>
      </c>
      <c r="J897" t="str">
        <f t="shared" si="56"/>
        <v>GPM</v>
      </c>
      <c r="K897" t="str">
        <f t="shared" si="57"/>
        <v>GPM4</v>
      </c>
      <c r="L897">
        <f t="shared" si="58"/>
        <v>3</v>
      </c>
    </row>
    <row r="898" spans="1:12" x14ac:dyDescent="0.4">
      <c r="A898">
        <v>927</v>
      </c>
      <c r="B898" t="s">
        <v>5143</v>
      </c>
      <c r="C898" t="s">
        <v>6817</v>
      </c>
      <c r="D898" t="s">
        <v>6845</v>
      </c>
      <c r="E898" t="s">
        <v>6846</v>
      </c>
      <c r="F898" t="s">
        <v>5256</v>
      </c>
      <c r="I898" s="11">
        <v>50</v>
      </c>
      <c r="J898" t="str">
        <f t="shared" ref="J898:J961" si="59">LEFT(B898,3)</f>
        <v>GPM</v>
      </c>
      <c r="K898" t="str">
        <f t="shared" ref="K898:K961" si="60">CONCATENATE(J898,I898)</f>
        <v>GPM50</v>
      </c>
      <c r="L898">
        <f t="shared" ref="L898:L961" si="61">COUNTIF($K$2:$K$1123, "gpn" &amp; I898&amp;""  )</f>
        <v>2</v>
      </c>
    </row>
    <row r="899" spans="1:12" x14ac:dyDescent="0.4">
      <c r="A899">
        <v>928</v>
      </c>
      <c r="B899" t="s">
        <v>5143</v>
      </c>
      <c r="C899" t="s">
        <v>6817</v>
      </c>
      <c r="D899" t="s">
        <v>6847</v>
      </c>
      <c r="E899" t="s">
        <v>6848</v>
      </c>
      <c r="F899" t="s">
        <v>5216</v>
      </c>
      <c r="I899" s="11">
        <v>9</v>
      </c>
      <c r="J899" t="str">
        <f t="shared" si="59"/>
        <v>GPM</v>
      </c>
      <c r="K899" t="str">
        <f t="shared" si="60"/>
        <v>GPM9</v>
      </c>
      <c r="L899">
        <f t="shared" si="61"/>
        <v>2</v>
      </c>
    </row>
    <row r="900" spans="1:12" x14ac:dyDescent="0.4">
      <c r="A900">
        <v>929</v>
      </c>
      <c r="B900" t="s">
        <v>5145</v>
      </c>
      <c r="C900" t="s">
        <v>6849</v>
      </c>
      <c r="D900" t="s">
        <v>6850</v>
      </c>
      <c r="E900" t="s">
        <v>6851</v>
      </c>
      <c r="F900" t="s">
        <v>5224</v>
      </c>
      <c r="I900" s="11">
        <v>16</v>
      </c>
      <c r="J900" t="str">
        <f t="shared" si="59"/>
        <v>GPM</v>
      </c>
      <c r="K900" t="str">
        <f t="shared" si="60"/>
        <v>GPM16</v>
      </c>
      <c r="L900">
        <f t="shared" si="61"/>
        <v>3</v>
      </c>
    </row>
    <row r="901" spans="1:12" x14ac:dyDescent="0.4">
      <c r="A901">
        <v>930</v>
      </c>
      <c r="B901" t="s">
        <v>5145</v>
      </c>
      <c r="C901" t="s">
        <v>6849</v>
      </c>
      <c r="D901" t="s">
        <v>6852</v>
      </c>
      <c r="E901" t="s">
        <v>6853</v>
      </c>
      <c r="F901" t="s">
        <v>5216</v>
      </c>
      <c r="I901" s="11">
        <v>22</v>
      </c>
      <c r="J901" t="str">
        <f t="shared" si="59"/>
        <v>GPM</v>
      </c>
      <c r="K901" t="str">
        <f t="shared" si="60"/>
        <v>GPM22</v>
      </c>
      <c r="L901">
        <f t="shared" si="61"/>
        <v>3</v>
      </c>
    </row>
    <row r="902" spans="1:12" x14ac:dyDescent="0.4">
      <c r="A902">
        <v>931</v>
      </c>
      <c r="B902" t="s">
        <v>5145</v>
      </c>
      <c r="C902" t="s">
        <v>6849</v>
      </c>
      <c r="D902" t="s">
        <v>6854</v>
      </c>
      <c r="E902" t="s">
        <v>6855</v>
      </c>
      <c r="F902" t="s">
        <v>5224</v>
      </c>
      <c r="I902" s="11">
        <v>23</v>
      </c>
      <c r="J902" t="str">
        <f t="shared" si="59"/>
        <v>GPM</v>
      </c>
      <c r="K902" t="str">
        <f t="shared" si="60"/>
        <v>GPM23</v>
      </c>
      <c r="L902">
        <f t="shared" si="61"/>
        <v>3</v>
      </c>
    </row>
    <row r="903" spans="1:12" x14ac:dyDescent="0.4">
      <c r="A903">
        <v>932</v>
      </c>
      <c r="B903" t="s">
        <v>5145</v>
      </c>
      <c r="C903" t="s">
        <v>6849</v>
      </c>
      <c r="D903" t="s">
        <v>6856</v>
      </c>
      <c r="E903" t="s">
        <v>6857</v>
      </c>
      <c r="F903" t="s">
        <v>6842</v>
      </c>
      <c r="I903" s="11">
        <v>24</v>
      </c>
      <c r="J903" t="str">
        <f t="shared" si="59"/>
        <v>GPM</v>
      </c>
      <c r="K903" t="str">
        <f t="shared" si="60"/>
        <v>GPM24</v>
      </c>
      <c r="L903">
        <f t="shared" si="61"/>
        <v>3</v>
      </c>
    </row>
    <row r="904" spans="1:12" x14ac:dyDescent="0.4">
      <c r="A904">
        <v>933</v>
      </c>
      <c r="B904" t="s">
        <v>5145</v>
      </c>
      <c r="C904" t="s">
        <v>6849</v>
      </c>
      <c r="D904" t="s">
        <v>6858</v>
      </c>
      <c r="E904" t="s">
        <v>5316</v>
      </c>
      <c r="F904" t="s">
        <v>5224</v>
      </c>
      <c r="I904" s="11">
        <v>27</v>
      </c>
      <c r="J904" t="str">
        <f t="shared" si="59"/>
        <v>GPM</v>
      </c>
      <c r="K904" t="str">
        <f t="shared" si="60"/>
        <v>GPM27</v>
      </c>
      <c r="L904">
        <f t="shared" si="61"/>
        <v>3</v>
      </c>
    </row>
    <row r="905" spans="1:12" x14ac:dyDescent="0.4">
      <c r="A905">
        <v>934</v>
      </c>
      <c r="B905" t="s">
        <v>5145</v>
      </c>
      <c r="C905" t="s">
        <v>6849</v>
      </c>
      <c r="D905" t="s">
        <v>6859</v>
      </c>
      <c r="E905" t="s">
        <v>6860</v>
      </c>
      <c r="F905" t="s">
        <v>5216</v>
      </c>
      <c r="I905" s="11">
        <v>29</v>
      </c>
      <c r="J905" t="str">
        <f t="shared" si="59"/>
        <v>GPM</v>
      </c>
      <c r="K905" t="str">
        <f t="shared" si="60"/>
        <v>GPM29</v>
      </c>
      <c r="L905">
        <f t="shared" si="61"/>
        <v>3</v>
      </c>
    </row>
    <row r="906" spans="1:12" x14ac:dyDescent="0.4">
      <c r="A906">
        <v>935</v>
      </c>
      <c r="B906" t="s">
        <v>5145</v>
      </c>
      <c r="C906" t="s">
        <v>6849</v>
      </c>
      <c r="D906" t="s">
        <v>6861</v>
      </c>
      <c r="E906" t="s">
        <v>6862</v>
      </c>
      <c r="F906" t="s">
        <v>5216</v>
      </c>
      <c r="I906" s="11">
        <v>31</v>
      </c>
      <c r="J906" t="str">
        <f t="shared" si="59"/>
        <v>GPM</v>
      </c>
      <c r="K906" t="str">
        <f t="shared" si="60"/>
        <v>GPM31</v>
      </c>
      <c r="L906">
        <f t="shared" si="61"/>
        <v>3</v>
      </c>
    </row>
    <row r="907" spans="1:12" x14ac:dyDescent="0.4">
      <c r="A907">
        <v>936</v>
      </c>
      <c r="B907" t="s">
        <v>5145</v>
      </c>
      <c r="C907" t="s">
        <v>6849</v>
      </c>
      <c r="D907" t="s">
        <v>6863</v>
      </c>
      <c r="E907" t="s">
        <v>6864</v>
      </c>
      <c r="F907" t="s">
        <v>6842</v>
      </c>
      <c r="I907" s="11">
        <v>34</v>
      </c>
      <c r="J907" t="str">
        <f t="shared" si="59"/>
        <v>GPM</v>
      </c>
      <c r="K907" t="str">
        <f t="shared" si="60"/>
        <v>GPM34</v>
      </c>
      <c r="L907">
        <f t="shared" si="61"/>
        <v>3</v>
      </c>
    </row>
    <row r="908" spans="1:12" x14ac:dyDescent="0.4">
      <c r="A908">
        <v>937</v>
      </c>
      <c r="B908" t="s">
        <v>5145</v>
      </c>
      <c r="C908" t="s">
        <v>6849</v>
      </c>
      <c r="D908" t="s">
        <v>6865</v>
      </c>
      <c r="E908" t="s">
        <v>6866</v>
      </c>
      <c r="F908" t="s">
        <v>5224</v>
      </c>
      <c r="I908" s="11">
        <v>37</v>
      </c>
      <c r="J908" t="str">
        <f t="shared" si="59"/>
        <v>GPM</v>
      </c>
      <c r="K908" t="str">
        <f t="shared" si="60"/>
        <v>GPM37</v>
      </c>
      <c r="L908">
        <f t="shared" si="61"/>
        <v>3</v>
      </c>
    </row>
    <row r="909" spans="1:12" x14ac:dyDescent="0.4">
      <c r="A909">
        <v>938</v>
      </c>
      <c r="B909" t="s">
        <v>5145</v>
      </c>
      <c r="C909" t="s">
        <v>6849</v>
      </c>
      <c r="D909" t="s">
        <v>6867</v>
      </c>
      <c r="E909" t="s">
        <v>6868</v>
      </c>
      <c r="F909" t="s">
        <v>5224</v>
      </c>
      <c r="I909" s="11">
        <v>46</v>
      </c>
      <c r="J909" t="str">
        <f t="shared" si="59"/>
        <v>GPM</v>
      </c>
      <c r="K909" t="str">
        <f t="shared" si="60"/>
        <v>GPM46</v>
      </c>
      <c r="L909">
        <f t="shared" si="61"/>
        <v>3</v>
      </c>
    </row>
    <row r="910" spans="1:12" x14ac:dyDescent="0.4">
      <c r="A910">
        <v>939</v>
      </c>
      <c r="B910" t="s">
        <v>5145</v>
      </c>
      <c r="C910" t="s">
        <v>6849</v>
      </c>
      <c r="D910" t="s">
        <v>6869</v>
      </c>
      <c r="E910" t="s">
        <v>6870</v>
      </c>
      <c r="F910" t="s">
        <v>6019</v>
      </c>
      <c r="I910" s="11">
        <v>48</v>
      </c>
      <c r="J910" t="str">
        <f t="shared" si="59"/>
        <v>GPM</v>
      </c>
      <c r="K910" t="str">
        <f t="shared" si="60"/>
        <v>GPM48</v>
      </c>
      <c r="L910">
        <f t="shared" si="61"/>
        <v>3</v>
      </c>
    </row>
    <row r="911" spans="1:12" x14ac:dyDescent="0.4">
      <c r="A911">
        <v>940</v>
      </c>
      <c r="B911" t="s">
        <v>5145</v>
      </c>
      <c r="C911" t="s">
        <v>6849</v>
      </c>
      <c r="D911" t="s">
        <v>6871</v>
      </c>
      <c r="E911" t="s">
        <v>6872</v>
      </c>
      <c r="F911" t="s">
        <v>5256</v>
      </c>
      <c r="I911" s="11">
        <v>5</v>
      </c>
      <c r="J911" t="str">
        <f t="shared" si="59"/>
        <v>GPM</v>
      </c>
      <c r="K911" t="str">
        <f t="shared" si="60"/>
        <v>GPM5</v>
      </c>
      <c r="L911">
        <f t="shared" si="61"/>
        <v>2</v>
      </c>
    </row>
    <row r="912" spans="1:12" x14ac:dyDescent="0.4">
      <c r="A912">
        <v>941</v>
      </c>
      <c r="B912" t="s">
        <v>5145</v>
      </c>
      <c r="C912" t="s">
        <v>6849</v>
      </c>
      <c r="D912" t="s">
        <v>6873</v>
      </c>
      <c r="E912" t="s">
        <v>6874</v>
      </c>
      <c r="F912" t="s">
        <v>5224</v>
      </c>
      <c r="I912" s="11">
        <v>8</v>
      </c>
      <c r="J912" t="str">
        <f t="shared" si="59"/>
        <v>GPM</v>
      </c>
      <c r="K912" t="str">
        <f t="shared" si="60"/>
        <v>GPM8</v>
      </c>
      <c r="L912">
        <f t="shared" si="61"/>
        <v>3</v>
      </c>
    </row>
    <row r="913" spans="1:12" x14ac:dyDescent="0.4">
      <c r="A913">
        <v>942</v>
      </c>
      <c r="B913" t="s">
        <v>4729</v>
      </c>
      <c r="C913" t="s">
        <v>6875</v>
      </c>
      <c r="D913" t="s">
        <v>6876</v>
      </c>
      <c r="E913" t="s">
        <v>6877</v>
      </c>
      <c r="F913" t="s">
        <v>5224</v>
      </c>
      <c r="I913" s="11">
        <v>10</v>
      </c>
      <c r="J913" t="str">
        <f t="shared" si="59"/>
        <v>GPM</v>
      </c>
      <c r="K913" t="str">
        <f t="shared" si="60"/>
        <v>GPM10</v>
      </c>
      <c r="L913">
        <f t="shared" si="61"/>
        <v>3</v>
      </c>
    </row>
    <row r="914" spans="1:12" x14ac:dyDescent="0.4">
      <c r="A914">
        <v>943</v>
      </c>
      <c r="B914" t="s">
        <v>4729</v>
      </c>
      <c r="C914" t="s">
        <v>6875</v>
      </c>
      <c r="D914" t="s">
        <v>6878</v>
      </c>
      <c r="E914" t="s">
        <v>6879</v>
      </c>
      <c r="F914" t="s">
        <v>5216</v>
      </c>
      <c r="I914" s="11">
        <v>13</v>
      </c>
      <c r="J914" t="str">
        <f t="shared" si="59"/>
        <v>GPM</v>
      </c>
      <c r="K914" t="str">
        <f t="shared" si="60"/>
        <v>GPM13</v>
      </c>
      <c r="L914">
        <f t="shared" si="61"/>
        <v>3</v>
      </c>
    </row>
    <row r="915" spans="1:12" x14ac:dyDescent="0.4">
      <c r="A915">
        <v>944</v>
      </c>
      <c r="B915" t="s">
        <v>4729</v>
      </c>
      <c r="C915" t="s">
        <v>6875</v>
      </c>
      <c r="D915" t="s">
        <v>6880</v>
      </c>
      <c r="E915" t="s">
        <v>6881</v>
      </c>
      <c r="F915" t="s">
        <v>5216</v>
      </c>
      <c r="I915" s="11">
        <v>15</v>
      </c>
      <c r="J915" t="str">
        <f t="shared" si="59"/>
        <v>GPM</v>
      </c>
      <c r="K915" t="str">
        <f t="shared" si="60"/>
        <v>GPM15</v>
      </c>
      <c r="L915">
        <f t="shared" si="61"/>
        <v>3</v>
      </c>
    </row>
    <row r="916" spans="1:12" x14ac:dyDescent="0.4">
      <c r="A916">
        <v>945</v>
      </c>
      <c r="B916" t="s">
        <v>4729</v>
      </c>
      <c r="C916" t="s">
        <v>6875</v>
      </c>
      <c r="D916" t="s">
        <v>6882</v>
      </c>
      <c r="E916" t="s">
        <v>6883</v>
      </c>
      <c r="F916" t="s">
        <v>6842</v>
      </c>
      <c r="I916" s="11">
        <v>18</v>
      </c>
      <c r="J916" t="str">
        <f t="shared" si="59"/>
        <v>GPM</v>
      </c>
      <c r="K916" t="str">
        <f t="shared" si="60"/>
        <v>GPM18</v>
      </c>
      <c r="L916">
        <f t="shared" si="61"/>
        <v>3</v>
      </c>
    </row>
    <row r="917" spans="1:12" x14ac:dyDescent="0.4">
      <c r="A917">
        <v>946</v>
      </c>
      <c r="B917" t="s">
        <v>4729</v>
      </c>
      <c r="C917" t="s">
        <v>6875</v>
      </c>
      <c r="D917" t="s">
        <v>6884</v>
      </c>
      <c r="E917" t="s">
        <v>6885</v>
      </c>
      <c r="F917" t="s">
        <v>5216</v>
      </c>
      <c r="I917" s="11">
        <v>22</v>
      </c>
      <c r="J917" t="str">
        <f t="shared" si="59"/>
        <v>GPM</v>
      </c>
      <c r="K917" t="str">
        <f t="shared" si="60"/>
        <v>GPM22</v>
      </c>
      <c r="L917">
        <f t="shared" si="61"/>
        <v>3</v>
      </c>
    </row>
    <row r="918" spans="1:12" x14ac:dyDescent="0.4">
      <c r="A918">
        <v>947</v>
      </c>
      <c r="B918" t="s">
        <v>4729</v>
      </c>
      <c r="C918" t="s">
        <v>6875</v>
      </c>
      <c r="D918" t="s">
        <v>6886</v>
      </c>
      <c r="E918" t="s">
        <v>6887</v>
      </c>
      <c r="F918" t="s">
        <v>5216</v>
      </c>
      <c r="I918" s="11">
        <v>24</v>
      </c>
      <c r="J918" t="str">
        <f t="shared" si="59"/>
        <v>GPM</v>
      </c>
      <c r="K918" t="str">
        <f t="shared" si="60"/>
        <v>GPM24</v>
      </c>
      <c r="L918">
        <f t="shared" si="61"/>
        <v>3</v>
      </c>
    </row>
    <row r="919" spans="1:12" x14ac:dyDescent="0.4">
      <c r="A919">
        <v>948</v>
      </c>
      <c r="B919" t="s">
        <v>4729</v>
      </c>
      <c r="C919" t="s">
        <v>6875</v>
      </c>
      <c r="D919" t="s">
        <v>6888</v>
      </c>
      <c r="E919" t="s">
        <v>6889</v>
      </c>
      <c r="F919" t="s">
        <v>5216</v>
      </c>
      <c r="I919" s="11">
        <v>26</v>
      </c>
      <c r="J919" t="str">
        <f t="shared" si="59"/>
        <v>GPM</v>
      </c>
      <c r="K919" t="str">
        <f t="shared" si="60"/>
        <v>GPM26</v>
      </c>
      <c r="L919">
        <f t="shared" si="61"/>
        <v>3</v>
      </c>
    </row>
    <row r="920" spans="1:12" x14ac:dyDescent="0.4">
      <c r="A920">
        <v>949</v>
      </c>
      <c r="B920" t="s">
        <v>4729</v>
      </c>
      <c r="C920" t="s">
        <v>6875</v>
      </c>
      <c r="D920" t="s">
        <v>6890</v>
      </c>
      <c r="E920" t="s">
        <v>6891</v>
      </c>
      <c r="F920" t="s">
        <v>5216</v>
      </c>
      <c r="I920" s="11">
        <v>27</v>
      </c>
      <c r="J920" t="str">
        <f t="shared" si="59"/>
        <v>GPM</v>
      </c>
      <c r="K920" t="str">
        <f t="shared" si="60"/>
        <v>GPM27</v>
      </c>
      <c r="L920">
        <f t="shared" si="61"/>
        <v>3</v>
      </c>
    </row>
    <row r="921" spans="1:12" x14ac:dyDescent="0.4">
      <c r="A921">
        <v>950</v>
      </c>
      <c r="B921" t="s">
        <v>4729</v>
      </c>
      <c r="C921" t="s">
        <v>6875</v>
      </c>
      <c r="D921" t="s">
        <v>6892</v>
      </c>
      <c r="E921" t="s">
        <v>6893</v>
      </c>
      <c r="F921" t="s">
        <v>5216</v>
      </c>
      <c r="I921" s="11">
        <v>29</v>
      </c>
      <c r="J921" t="str">
        <f t="shared" si="59"/>
        <v>GPM</v>
      </c>
      <c r="K921" t="str">
        <f t="shared" si="60"/>
        <v>GPM29</v>
      </c>
      <c r="L921">
        <f t="shared" si="61"/>
        <v>3</v>
      </c>
    </row>
    <row r="922" spans="1:12" x14ac:dyDescent="0.4">
      <c r="A922">
        <v>951</v>
      </c>
      <c r="B922" t="s">
        <v>4729</v>
      </c>
      <c r="C922" t="s">
        <v>6875</v>
      </c>
      <c r="D922" t="s">
        <v>6894</v>
      </c>
      <c r="E922" t="s">
        <v>6895</v>
      </c>
      <c r="F922" t="s">
        <v>5216</v>
      </c>
      <c r="I922" s="11">
        <v>32</v>
      </c>
      <c r="J922" t="str">
        <f t="shared" si="59"/>
        <v>GPM</v>
      </c>
      <c r="K922" t="str">
        <f t="shared" si="60"/>
        <v>GPM32</v>
      </c>
      <c r="L922">
        <f t="shared" si="61"/>
        <v>3</v>
      </c>
    </row>
    <row r="923" spans="1:12" x14ac:dyDescent="0.4">
      <c r="A923">
        <v>952</v>
      </c>
      <c r="B923" t="s">
        <v>4729</v>
      </c>
      <c r="C923" t="s">
        <v>6875</v>
      </c>
      <c r="D923" t="s">
        <v>6896</v>
      </c>
      <c r="E923" t="s">
        <v>6897</v>
      </c>
      <c r="F923" t="s">
        <v>5256</v>
      </c>
      <c r="I923" s="11">
        <v>33</v>
      </c>
      <c r="J923" t="str">
        <f t="shared" si="59"/>
        <v>GPM</v>
      </c>
      <c r="K923" t="str">
        <f t="shared" si="60"/>
        <v>GPM33</v>
      </c>
      <c r="L923">
        <f t="shared" si="61"/>
        <v>3</v>
      </c>
    </row>
    <row r="924" spans="1:12" x14ac:dyDescent="0.4">
      <c r="A924">
        <v>953</v>
      </c>
      <c r="B924" t="s">
        <v>4729</v>
      </c>
      <c r="C924" t="s">
        <v>6875</v>
      </c>
      <c r="D924" t="s">
        <v>6898</v>
      </c>
      <c r="E924" t="s">
        <v>6899</v>
      </c>
      <c r="F924" t="s">
        <v>5224</v>
      </c>
      <c r="I924" s="11">
        <v>34</v>
      </c>
      <c r="J924" t="str">
        <f t="shared" si="59"/>
        <v>GPM</v>
      </c>
      <c r="K924" t="str">
        <f t="shared" si="60"/>
        <v>GPM34</v>
      </c>
      <c r="L924">
        <f t="shared" si="61"/>
        <v>3</v>
      </c>
    </row>
    <row r="925" spans="1:12" x14ac:dyDescent="0.4">
      <c r="A925">
        <v>954</v>
      </c>
      <c r="B925" t="s">
        <v>4729</v>
      </c>
      <c r="C925" t="s">
        <v>6875</v>
      </c>
      <c r="D925" t="s">
        <v>6900</v>
      </c>
      <c r="E925" t="s">
        <v>6901</v>
      </c>
      <c r="F925" t="s">
        <v>5224</v>
      </c>
      <c r="I925" s="11">
        <v>36</v>
      </c>
      <c r="J925" t="str">
        <f t="shared" si="59"/>
        <v>GPM</v>
      </c>
      <c r="K925" t="str">
        <f t="shared" si="60"/>
        <v>GPM36</v>
      </c>
      <c r="L925">
        <f t="shared" si="61"/>
        <v>3</v>
      </c>
    </row>
    <row r="926" spans="1:12" x14ac:dyDescent="0.4">
      <c r="A926">
        <v>955</v>
      </c>
      <c r="B926" t="s">
        <v>4729</v>
      </c>
      <c r="C926" t="s">
        <v>6875</v>
      </c>
      <c r="D926" t="s">
        <v>6902</v>
      </c>
      <c r="E926" t="s">
        <v>6903</v>
      </c>
      <c r="F926" t="s">
        <v>5216</v>
      </c>
      <c r="I926" s="11">
        <v>42</v>
      </c>
      <c r="J926" t="str">
        <f t="shared" si="59"/>
        <v>GPM</v>
      </c>
      <c r="K926" t="str">
        <f t="shared" si="60"/>
        <v>GPM42</v>
      </c>
      <c r="L926">
        <f t="shared" si="61"/>
        <v>3</v>
      </c>
    </row>
    <row r="927" spans="1:12" x14ac:dyDescent="0.4">
      <c r="A927">
        <v>956</v>
      </c>
      <c r="B927" t="s">
        <v>4729</v>
      </c>
      <c r="C927" t="s">
        <v>6875</v>
      </c>
      <c r="D927" t="s">
        <v>6904</v>
      </c>
      <c r="E927" t="s">
        <v>6905</v>
      </c>
      <c r="F927" t="s">
        <v>5216</v>
      </c>
      <c r="I927" s="11">
        <v>44</v>
      </c>
      <c r="J927" t="str">
        <f t="shared" si="59"/>
        <v>GPM</v>
      </c>
      <c r="K927" t="str">
        <f t="shared" si="60"/>
        <v>GPM44</v>
      </c>
      <c r="L927">
        <f t="shared" si="61"/>
        <v>3</v>
      </c>
    </row>
    <row r="928" spans="1:12" x14ac:dyDescent="0.4">
      <c r="A928">
        <v>957</v>
      </c>
      <c r="B928" t="s">
        <v>4729</v>
      </c>
      <c r="C928" t="s">
        <v>6875</v>
      </c>
      <c r="D928" t="s">
        <v>6906</v>
      </c>
      <c r="E928" t="s">
        <v>6907</v>
      </c>
      <c r="F928" t="s">
        <v>5216</v>
      </c>
      <c r="I928" s="11">
        <v>45</v>
      </c>
      <c r="J928" t="str">
        <f t="shared" si="59"/>
        <v>GPM</v>
      </c>
      <c r="K928" t="str">
        <f t="shared" si="60"/>
        <v>GPM45</v>
      </c>
      <c r="L928">
        <f t="shared" si="61"/>
        <v>3</v>
      </c>
    </row>
    <row r="929" spans="1:12" x14ac:dyDescent="0.4">
      <c r="A929">
        <v>958</v>
      </c>
      <c r="B929" t="s">
        <v>4729</v>
      </c>
      <c r="C929" t="s">
        <v>6875</v>
      </c>
      <c r="D929" t="s">
        <v>6908</v>
      </c>
      <c r="E929" t="s">
        <v>6909</v>
      </c>
      <c r="F929" t="s">
        <v>5224</v>
      </c>
      <c r="I929" s="11">
        <v>46</v>
      </c>
      <c r="J929" t="str">
        <f t="shared" si="59"/>
        <v>GPM</v>
      </c>
      <c r="K929" t="str">
        <f t="shared" si="60"/>
        <v>GPM46</v>
      </c>
      <c r="L929">
        <f t="shared" si="61"/>
        <v>3</v>
      </c>
    </row>
    <row r="930" spans="1:12" x14ac:dyDescent="0.4">
      <c r="A930">
        <v>959</v>
      </c>
      <c r="B930" t="s">
        <v>4729</v>
      </c>
      <c r="C930" t="s">
        <v>6875</v>
      </c>
      <c r="D930" t="s">
        <v>6910</v>
      </c>
      <c r="E930" t="s">
        <v>6911</v>
      </c>
      <c r="F930" t="s">
        <v>5256</v>
      </c>
      <c r="I930" s="11">
        <v>48</v>
      </c>
      <c r="J930" t="str">
        <f t="shared" si="59"/>
        <v>GPM</v>
      </c>
      <c r="K930" t="str">
        <f t="shared" si="60"/>
        <v>GPM48</v>
      </c>
      <c r="L930">
        <f t="shared" si="61"/>
        <v>3</v>
      </c>
    </row>
    <row r="931" spans="1:12" x14ac:dyDescent="0.4">
      <c r="A931">
        <v>960</v>
      </c>
      <c r="B931" t="s">
        <v>4729</v>
      </c>
      <c r="C931" t="s">
        <v>6875</v>
      </c>
      <c r="D931" t="s">
        <v>6912</v>
      </c>
      <c r="E931" t="s">
        <v>6913</v>
      </c>
      <c r="F931" t="s">
        <v>5224</v>
      </c>
      <c r="I931" s="11">
        <v>49</v>
      </c>
      <c r="J931" t="str">
        <f t="shared" si="59"/>
        <v>GPM</v>
      </c>
      <c r="K931" t="str">
        <f t="shared" si="60"/>
        <v>GPM49</v>
      </c>
      <c r="L931">
        <f t="shared" si="61"/>
        <v>3</v>
      </c>
    </row>
    <row r="932" spans="1:12" x14ac:dyDescent="0.4">
      <c r="A932">
        <v>961</v>
      </c>
      <c r="B932" t="s">
        <v>4729</v>
      </c>
      <c r="C932" t="s">
        <v>6875</v>
      </c>
      <c r="D932" t="s">
        <v>6914</v>
      </c>
      <c r="E932" t="s">
        <v>6915</v>
      </c>
      <c r="F932" t="s">
        <v>5256</v>
      </c>
      <c r="I932" s="11">
        <v>5</v>
      </c>
      <c r="J932" t="str">
        <f t="shared" si="59"/>
        <v>GPM</v>
      </c>
      <c r="K932" t="str">
        <f t="shared" si="60"/>
        <v>GPM5</v>
      </c>
      <c r="L932">
        <f t="shared" si="61"/>
        <v>2</v>
      </c>
    </row>
    <row r="933" spans="1:12" x14ac:dyDescent="0.4">
      <c r="A933">
        <v>962</v>
      </c>
      <c r="B933" t="s">
        <v>4729</v>
      </c>
      <c r="C933" t="s">
        <v>6875</v>
      </c>
      <c r="D933" t="s">
        <v>6916</v>
      </c>
      <c r="E933" t="s">
        <v>6917</v>
      </c>
      <c r="F933" t="s">
        <v>5216</v>
      </c>
      <c r="I933" s="11">
        <v>6</v>
      </c>
      <c r="J933" t="str">
        <f t="shared" si="59"/>
        <v>GPM</v>
      </c>
      <c r="K933" t="str">
        <f t="shared" si="60"/>
        <v>GPM6</v>
      </c>
      <c r="L933">
        <f t="shared" si="61"/>
        <v>3</v>
      </c>
    </row>
    <row r="934" spans="1:12" x14ac:dyDescent="0.4">
      <c r="A934">
        <v>963</v>
      </c>
      <c r="B934" t="s">
        <v>4729</v>
      </c>
      <c r="C934" t="s">
        <v>6875</v>
      </c>
      <c r="D934" t="s">
        <v>6918</v>
      </c>
      <c r="E934" t="s">
        <v>6919</v>
      </c>
      <c r="F934" t="s">
        <v>5216</v>
      </c>
      <c r="I934" s="11">
        <v>7</v>
      </c>
      <c r="J934" t="str">
        <f t="shared" si="59"/>
        <v>GPM</v>
      </c>
      <c r="K934" t="str">
        <f t="shared" si="60"/>
        <v>GPM7</v>
      </c>
      <c r="L934">
        <f t="shared" si="61"/>
        <v>3</v>
      </c>
    </row>
    <row r="935" spans="1:12" x14ac:dyDescent="0.4">
      <c r="A935">
        <v>964</v>
      </c>
      <c r="B935" t="s">
        <v>4730</v>
      </c>
      <c r="C935" t="s">
        <v>6920</v>
      </c>
      <c r="D935" t="s">
        <v>6921</v>
      </c>
      <c r="E935" t="s">
        <v>6922</v>
      </c>
      <c r="F935" t="s">
        <v>6842</v>
      </c>
      <c r="I935" s="11">
        <v>13</v>
      </c>
      <c r="J935" t="str">
        <f t="shared" si="59"/>
        <v>GPM</v>
      </c>
      <c r="K935" t="str">
        <f t="shared" si="60"/>
        <v>GPM13</v>
      </c>
      <c r="L935">
        <f t="shared" si="61"/>
        <v>3</v>
      </c>
    </row>
    <row r="936" spans="1:12" x14ac:dyDescent="0.4">
      <c r="A936">
        <v>965</v>
      </c>
      <c r="B936" t="s">
        <v>4730</v>
      </c>
      <c r="C936" t="s">
        <v>6920</v>
      </c>
      <c r="D936" t="s">
        <v>6923</v>
      </c>
      <c r="E936" t="s">
        <v>5877</v>
      </c>
      <c r="F936" t="s">
        <v>5216</v>
      </c>
      <c r="I936" s="11">
        <v>15</v>
      </c>
      <c r="J936" t="str">
        <f t="shared" si="59"/>
        <v>GPM</v>
      </c>
      <c r="K936" t="str">
        <f t="shared" si="60"/>
        <v>GPM15</v>
      </c>
      <c r="L936">
        <f t="shared" si="61"/>
        <v>3</v>
      </c>
    </row>
    <row r="937" spans="1:12" x14ac:dyDescent="0.4">
      <c r="A937">
        <v>966</v>
      </c>
      <c r="B937" t="s">
        <v>4730</v>
      </c>
      <c r="C937" t="s">
        <v>6920</v>
      </c>
      <c r="D937" t="s">
        <v>6924</v>
      </c>
      <c r="E937" t="s">
        <v>6925</v>
      </c>
      <c r="F937" t="s">
        <v>5224</v>
      </c>
      <c r="I937" s="11">
        <v>17</v>
      </c>
      <c r="J937" t="str">
        <f t="shared" si="59"/>
        <v>GPM</v>
      </c>
      <c r="K937" t="str">
        <f t="shared" si="60"/>
        <v>GPM17</v>
      </c>
      <c r="L937">
        <f t="shared" si="61"/>
        <v>3</v>
      </c>
    </row>
    <row r="938" spans="1:12" x14ac:dyDescent="0.4">
      <c r="A938">
        <v>967</v>
      </c>
      <c r="B938" t="s">
        <v>4730</v>
      </c>
      <c r="C938" t="s">
        <v>6920</v>
      </c>
      <c r="D938" t="s">
        <v>6926</v>
      </c>
      <c r="E938" t="s">
        <v>6927</v>
      </c>
      <c r="F938" t="s">
        <v>5256</v>
      </c>
      <c r="I938" s="11">
        <v>18</v>
      </c>
      <c r="J938" t="str">
        <f t="shared" si="59"/>
        <v>GPM</v>
      </c>
      <c r="K938" t="str">
        <f t="shared" si="60"/>
        <v>GPM18</v>
      </c>
      <c r="L938">
        <f t="shared" si="61"/>
        <v>3</v>
      </c>
    </row>
    <row r="939" spans="1:12" x14ac:dyDescent="0.4">
      <c r="A939">
        <v>968</v>
      </c>
      <c r="B939" t="s">
        <v>4730</v>
      </c>
      <c r="C939" t="s">
        <v>6920</v>
      </c>
      <c r="D939" t="s">
        <v>6928</v>
      </c>
      <c r="E939" t="s">
        <v>6929</v>
      </c>
      <c r="F939" t="s">
        <v>5224</v>
      </c>
      <c r="I939" s="11">
        <v>19</v>
      </c>
      <c r="J939" t="str">
        <f t="shared" si="59"/>
        <v>GPM</v>
      </c>
      <c r="K939" t="str">
        <f t="shared" si="60"/>
        <v>GPM19</v>
      </c>
      <c r="L939">
        <f t="shared" si="61"/>
        <v>3</v>
      </c>
    </row>
    <row r="940" spans="1:12" x14ac:dyDescent="0.4">
      <c r="A940">
        <v>969</v>
      </c>
      <c r="B940" t="s">
        <v>4730</v>
      </c>
      <c r="C940" t="s">
        <v>6920</v>
      </c>
      <c r="D940" t="s">
        <v>6930</v>
      </c>
      <c r="E940" t="s">
        <v>6931</v>
      </c>
      <c r="F940" t="s">
        <v>5224</v>
      </c>
      <c r="I940" s="11">
        <v>24</v>
      </c>
      <c r="J940" t="str">
        <f t="shared" si="59"/>
        <v>GPM</v>
      </c>
      <c r="K940" t="str">
        <f t="shared" si="60"/>
        <v>GPM24</v>
      </c>
      <c r="L940">
        <f t="shared" si="61"/>
        <v>3</v>
      </c>
    </row>
    <row r="941" spans="1:12" x14ac:dyDescent="0.4">
      <c r="A941">
        <v>970</v>
      </c>
      <c r="B941" t="s">
        <v>4730</v>
      </c>
      <c r="C941" t="s">
        <v>6920</v>
      </c>
      <c r="D941" t="s">
        <v>6932</v>
      </c>
      <c r="E941" t="s">
        <v>6933</v>
      </c>
      <c r="F941" t="s">
        <v>5216</v>
      </c>
      <c r="I941" s="11">
        <v>25</v>
      </c>
      <c r="J941" t="str">
        <f t="shared" si="59"/>
        <v>GPM</v>
      </c>
      <c r="K941" t="str">
        <f t="shared" si="60"/>
        <v>GPM25</v>
      </c>
      <c r="L941">
        <f t="shared" si="61"/>
        <v>3</v>
      </c>
    </row>
    <row r="942" spans="1:12" x14ac:dyDescent="0.4">
      <c r="A942">
        <v>971</v>
      </c>
      <c r="B942" t="s">
        <v>4730</v>
      </c>
      <c r="C942" t="s">
        <v>6920</v>
      </c>
      <c r="D942" t="s">
        <v>6934</v>
      </c>
      <c r="E942" t="s">
        <v>6935</v>
      </c>
      <c r="F942" t="s">
        <v>5224</v>
      </c>
      <c r="I942" s="11">
        <v>26</v>
      </c>
      <c r="J942" t="str">
        <f t="shared" si="59"/>
        <v>GPM</v>
      </c>
      <c r="K942" t="str">
        <f t="shared" si="60"/>
        <v>GPM26</v>
      </c>
      <c r="L942">
        <f t="shared" si="61"/>
        <v>3</v>
      </c>
    </row>
    <row r="943" spans="1:12" x14ac:dyDescent="0.4">
      <c r="A943">
        <v>972</v>
      </c>
      <c r="B943" t="s">
        <v>4730</v>
      </c>
      <c r="C943" t="s">
        <v>6920</v>
      </c>
      <c r="D943" t="s">
        <v>6936</v>
      </c>
      <c r="E943" t="s">
        <v>6937</v>
      </c>
      <c r="F943" t="s">
        <v>5256</v>
      </c>
      <c r="I943" s="11">
        <v>27</v>
      </c>
      <c r="J943" t="str">
        <f t="shared" si="59"/>
        <v>GPM</v>
      </c>
      <c r="K943" t="str">
        <f t="shared" si="60"/>
        <v>GPM27</v>
      </c>
      <c r="L943">
        <f t="shared" si="61"/>
        <v>3</v>
      </c>
    </row>
    <row r="944" spans="1:12" x14ac:dyDescent="0.4">
      <c r="A944">
        <v>973</v>
      </c>
      <c r="B944" t="s">
        <v>4730</v>
      </c>
      <c r="C944" t="s">
        <v>6920</v>
      </c>
      <c r="D944" t="s">
        <v>6938</v>
      </c>
      <c r="E944" t="s">
        <v>6939</v>
      </c>
      <c r="F944" t="s">
        <v>5216</v>
      </c>
      <c r="I944" s="11">
        <v>31</v>
      </c>
      <c r="J944" t="str">
        <f t="shared" si="59"/>
        <v>GPM</v>
      </c>
      <c r="K944" t="str">
        <f t="shared" si="60"/>
        <v>GPM31</v>
      </c>
      <c r="L944">
        <f t="shared" si="61"/>
        <v>3</v>
      </c>
    </row>
    <row r="945" spans="1:12" x14ac:dyDescent="0.4">
      <c r="A945">
        <v>974</v>
      </c>
      <c r="B945" t="s">
        <v>4730</v>
      </c>
      <c r="C945" t="s">
        <v>6920</v>
      </c>
      <c r="D945" t="s">
        <v>6940</v>
      </c>
      <c r="E945" t="s">
        <v>6831</v>
      </c>
      <c r="F945" t="s">
        <v>5224</v>
      </c>
      <c r="I945" s="11">
        <v>34</v>
      </c>
      <c r="J945" t="str">
        <f t="shared" si="59"/>
        <v>GPM</v>
      </c>
      <c r="K945" t="str">
        <f t="shared" si="60"/>
        <v>GPM34</v>
      </c>
      <c r="L945">
        <f t="shared" si="61"/>
        <v>3</v>
      </c>
    </row>
    <row r="946" spans="1:12" x14ac:dyDescent="0.4">
      <c r="A946">
        <v>975</v>
      </c>
      <c r="B946" t="s">
        <v>4730</v>
      </c>
      <c r="C946" t="s">
        <v>6920</v>
      </c>
      <c r="D946" t="s">
        <v>6941</v>
      </c>
      <c r="E946" t="s">
        <v>6942</v>
      </c>
      <c r="F946" t="s">
        <v>5216</v>
      </c>
      <c r="I946" s="11">
        <v>37</v>
      </c>
      <c r="J946" t="str">
        <f t="shared" si="59"/>
        <v>GPM</v>
      </c>
      <c r="K946" t="str">
        <f t="shared" si="60"/>
        <v>GPM37</v>
      </c>
      <c r="L946">
        <f t="shared" si="61"/>
        <v>3</v>
      </c>
    </row>
    <row r="947" spans="1:12" x14ac:dyDescent="0.4">
      <c r="A947">
        <v>976</v>
      </c>
      <c r="B947" t="s">
        <v>4730</v>
      </c>
      <c r="C947" t="s">
        <v>6920</v>
      </c>
      <c r="D947" t="s">
        <v>6943</v>
      </c>
      <c r="E947" t="s">
        <v>6913</v>
      </c>
      <c r="F947" t="s">
        <v>5224</v>
      </c>
      <c r="I947" s="11">
        <v>39</v>
      </c>
      <c r="J947" t="str">
        <f t="shared" si="59"/>
        <v>GPM</v>
      </c>
      <c r="K947" t="str">
        <f t="shared" si="60"/>
        <v>GPM39</v>
      </c>
      <c r="L947">
        <f t="shared" si="61"/>
        <v>3</v>
      </c>
    </row>
    <row r="948" spans="1:12" x14ac:dyDescent="0.4">
      <c r="A948">
        <v>977</v>
      </c>
      <c r="B948" t="s">
        <v>4730</v>
      </c>
      <c r="C948" t="s">
        <v>6920</v>
      </c>
      <c r="D948" t="s">
        <v>6944</v>
      </c>
      <c r="E948" t="s">
        <v>6945</v>
      </c>
      <c r="F948" t="s">
        <v>5224</v>
      </c>
      <c r="I948" s="11">
        <v>3</v>
      </c>
      <c r="J948" t="str">
        <f t="shared" si="59"/>
        <v>GPM</v>
      </c>
      <c r="K948" t="str">
        <f t="shared" si="60"/>
        <v>GPM3</v>
      </c>
      <c r="L948">
        <f t="shared" si="61"/>
        <v>3</v>
      </c>
    </row>
    <row r="949" spans="1:12" x14ac:dyDescent="0.4">
      <c r="A949">
        <v>978</v>
      </c>
      <c r="B949" t="s">
        <v>4730</v>
      </c>
      <c r="C949" t="s">
        <v>6920</v>
      </c>
      <c r="D949" t="s">
        <v>6946</v>
      </c>
      <c r="E949" t="s">
        <v>6947</v>
      </c>
      <c r="F949" t="s">
        <v>5216</v>
      </c>
      <c r="I949" s="11">
        <v>42</v>
      </c>
      <c r="J949" t="str">
        <f t="shared" si="59"/>
        <v>GPM</v>
      </c>
      <c r="K949" t="str">
        <f t="shared" si="60"/>
        <v>GPM42</v>
      </c>
      <c r="L949">
        <f t="shared" si="61"/>
        <v>3</v>
      </c>
    </row>
    <row r="950" spans="1:12" x14ac:dyDescent="0.4">
      <c r="A950">
        <v>979</v>
      </c>
      <c r="B950" t="s">
        <v>4730</v>
      </c>
      <c r="C950" t="s">
        <v>6920</v>
      </c>
      <c r="D950" t="s">
        <v>6948</v>
      </c>
      <c r="E950" t="s">
        <v>5818</v>
      </c>
      <c r="F950" t="s">
        <v>5216</v>
      </c>
      <c r="I950" s="11">
        <v>46</v>
      </c>
      <c r="J950" t="str">
        <f t="shared" si="59"/>
        <v>GPM</v>
      </c>
      <c r="K950" t="str">
        <f t="shared" si="60"/>
        <v>GPM46</v>
      </c>
      <c r="L950">
        <f t="shared" si="61"/>
        <v>3</v>
      </c>
    </row>
    <row r="951" spans="1:12" x14ac:dyDescent="0.4">
      <c r="A951">
        <v>980</v>
      </c>
      <c r="B951" t="s">
        <v>4730</v>
      </c>
      <c r="C951" t="s">
        <v>6920</v>
      </c>
      <c r="D951" t="s">
        <v>6949</v>
      </c>
      <c r="E951" t="s">
        <v>6950</v>
      </c>
      <c r="F951" t="s">
        <v>5216</v>
      </c>
      <c r="I951" s="11">
        <v>48</v>
      </c>
      <c r="J951" t="str">
        <f t="shared" si="59"/>
        <v>GPM</v>
      </c>
      <c r="K951" t="str">
        <f t="shared" si="60"/>
        <v>GPM48</v>
      </c>
      <c r="L951">
        <f t="shared" si="61"/>
        <v>3</v>
      </c>
    </row>
    <row r="952" spans="1:12" x14ac:dyDescent="0.4">
      <c r="A952">
        <v>981</v>
      </c>
      <c r="B952" t="s">
        <v>4730</v>
      </c>
      <c r="C952" t="s">
        <v>6920</v>
      </c>
      <c r="D952" t="s">
        <v>6951</v>
      </c>
      <c r="E952" t="s">
        <v>6952</v>
      </c>
      <c r="F952" t="s">
        <v>5224</v>
      </c>
      <c r="I952" s="11">
        <v>49</v>
      </c>
      <c r="J952" t="str">
        <f t="shared" si="59"/>
        <v>GPM</v>
      </c>
      <c r="K952" t="str">
        <f t="shared" si="60"/>
        <v>GPM49</v>
      </c>
      <c r="L952">
        <f t="shared" si="61"/>
        <v>3</v>
      </c>
    </row>
    <row r="953" spans="1:12" x14ac:dyDescent="0.4">
      <c r="A953">
        <v>982</v>
      </c>
      <c r="B953" t="s">
        <v>4730</v>
      </c>
      <c r="C953" t="s">
        <v>6920</v>
      </c>
      <c r="D953" t="s">
        <v>6953</v>
      </c>
      <c r="E953" t="s">
        <v>6954</v>
      </c>
      <c r="F953" t="s">
        <v>6019</v>
      </c>
      <c r="I953" s="11">
        <v>6</v>
      </c>
      <c r="J953" t="str">
        <f t="shared" si="59"/>
        <v>GPM</v>
      </c>
      <c r="K953" t="str">
        <f t="shared" si="60"/>
        <v>GPM6</v>
      </c>
      <c r="L953">
        <f t="shared" si="61"/>
        <v>3</v>
      </c>
    </row>
    <row r="954" spans="1:12" x14ac:dyDescent="0.4">
      <c r="A954">
        <v>983</v>
      </c>
      <c r="B954" t="s">
        <v>4730</v>
      </c>
      <c r="C954" t="s">
        <v>6920</v>
      </c>
      <c r="D954" t="s">
        <v>6955</v>
      </c>
      <c r="E954" t="s">
        <v>6956</v>
      </c>
      <c r="F954" t="s">
        <v>5224</v>
      </c>
      <c r="I954" s="11">
        <v>7</v>
      </c>
      <c r="J954" t="str">
        <f t="shared" si="59"/>
        <v>GPM</v>
      </c>
      <c r="K954" t="str">
        <f t="shared" si="60"/>
        <v>GPM7</v>
      </c>
      <c r="L954">
        <f t="shared" si="61"/>
        <v>3</v>
      </c>
    </row>
    <row r="955" spans="1:12" x14ac:dyDescent="0.4">
      <c r="A955">
        <v>984</v>
      </c>
      <c r="B955" t="s">
        <v>4730</v>
      </c>
      <c r="C955" t="s">
        <v>6920</v>
      </c>
      <c r="D955" t="s">
        <v>6957</v>
      </c>
      <c r="E955" t="s">
        <v>6958</v>
      </c>
      <c r="F955" t="s">
        <v>5216</v>
      </c>
      <c r="I955" s="11">
        <v>9</v>
      </c>
      <c r="J955" t="str">
        <f t="shared" si="59"/>
        <v>GPM</v>
      </c>
      <c r="K955" t="str">
        <f t="shared" si="60"/>
        <v>GPM9</v>
      </c>
      <c r="L955">
        <f t="shared" si="61"/>
        <v>2</v>
      </c>
    </row>
    <row r="956" spans="1:12" x14ac:dyDescent="0.4">
      <c r="A956">
        <v>985</v>
      </c>
      <c r="B956" t="s">
        <v>4731</v>
      </c>
      <c r="C956" t="s">
        <v>6959</v>
      </c>
      <c r="D956" t="s">
        <v>6960</v>
      </c>
      <c r="E956" t="s">
        <v>6961</v>
      </c>
      <c r="F956" t="s">
        <v>5224</v>
      </c>
      <c r="I956" s="11">
        <v>12</v>
      </c>
      <c r="J956" t="str">
        <f t="shared" si="59"/>
        <v>GPM</v>
      </c>
      <c r="K956" t="str">
        <f t="shared" si="60"/>
        <v>GPM12</v>
      </c>
      <c r="L956">
        <f t="shared" si="61"/>
        <v>3</v>
      </c>
    </row>
    <row r="957" spans="1:12" x14ac:dyDescent="0.4">
      <c r="A957">
        <v>986</v>
      </c>
      <c r="B957" t="s">
        <v>4731</v>
      </c>
      <c r="C957" t="s">
        <v>6959</v>
      </c>
      <c r="D957" t="s">
        <v>6962</v>
      </c>
      <c r="E957" t="s">
        <v>6963</v>
      </c>
      <c r="F957" t="s">
        <v>5224</v>
      </c>
      <c r="I957" s="11">
        <v>13</v>
      </c>
      <c r="J957" t="str">
        <f t="shared" si="59"/>
        <v>GPM</v>
      </c>
      <c r="K957" t="str">
        <f t="shared" si="60"/>
        <v>GPM13</v>
      </c>
      <c r="L957">
        <f t="shared" si="61"/>
        <v>3</v>
      </c>
    </row>
    <row r="958" spans="1:12" x14ac:dyDescent="0.4">
      <c r="A958">
        <v>987</v>
      </c>
      <c r="B958" t="s">
        <v>4731</v>
      </c>
      <c r="C958" t="s">
        <v>6959</v>
      </c>
      <c r="D958" t="s">
        <v>6964</v>
      </c>
      <c r="E958" t="s">
        <v>6965</v>
      </c>
      <c r="F958" t="s">
        <v>5256</v>
      </c>
      <c r="I958" s="11">
        <v>15</v>
      </c>
      <c r="J958" t="str">
        <f t="shared" si="59"/>
        <v>GPM</v>
      </c>
      <c r="K958" t="str">
        <f t="shared" si="60"/>
        <v>GPM15</v>
      </c>
      <c r="L958">
        <f t="shared" si="61"/>
        <v>3</v>
      </c>
    </row>
    <row r="959" spans="1:12" x14ac:dyDescent="0.4">
      <c r="A959">
        <v>988</v>
      </c>
      <c r="B959" t="s">
        <v>4731</v>
      </c>
      <c r="C959" t="s">
        <v>6959</v>
      </c>
      <c r="D959" t="s">
        <v>6966</v>
      </c>
      <c r="E959" t="s">
        <v>6967</v>
      </c>
      <c r="F959" t="s">
        <v>5224</v>
      </c>
      <c r="I959" s="11">
        <v>16</v>
      </c>
      <c r="J959" t="str">
        <f t="shared" si="59"/>
        <v>GPM</v>
      </c>
      <c r="K959" t="str">
        <f t="shared" si="60"/>
        <v>GPM16</v>
      </c>
      <c r="L959">
        <f t="shared" si="61"/>
        <v>3</v>
      </c>
    </row>
    <row r="960" spans="1:12" x14ac:dyDescent="0.4">
      <c r="A960">
        <v>989</v>
      </c>
      <c r="B960" t="s">
        <v>4731</v>
      </c>
      <c r="C960" t="s">
        <v>6959</v>
      </c>
      <c r="D960" t="s">
        <v>6968</v>
      </c>
      <c r="E960" t="s">
        <v>6969</v>
      </c>
      <c r="F960" t="s">
        <v>5256</v>
      </c>
      <c r="I960" s="11">
        <v>18</v>
      </c>
      <c r="J960" t="str">
        <f t="shared" si="59"/>
        <v>GPM</v>
      </c>
      <c r="K960" t="str">
        <f t="shared" si="60"/>
        <v>GPM18</v>
      </c>
      <c r="L960">
        <f t="shared" si="61"/>
        <v>3</v>
      </c>
    </row>
    <row r="961" spans="1:12" x14ac:dyDescent="0.4">
      <c r="A961">
        <v>990</v>
      </c>
      <c r="B961" t="s">
        <v>4731</v>
      </c>
      <c r="C961" t="s">
        <v>6959</v>
      </c>
      <c r="D961" t="s">
        <v>6970</v>
      </c>
      <c r="E961" t="s">
        <v>6971</v>
      </c>
      <c r="F961" t="s">
        <v>5216</v>
      </c>
      <c r="I961" s="11">
        <v>1</v>
      </c>
      <c r="J961" t="str">
        <f t="shared" si="59"/>
        <v>GPM</v>
      </c>
      <c r="K961" t="str">
        <f t="shared" si="60"/>
        <v>GPM1</v>
      </c>
      <c r="L961">
        <f t="shared" si="61"/>
        <v>3</v>
      </c>
    </row>
    <row r="962" spans="1:12" x14ac:dyDescent="0.4">
      <c r="A962">
        <v>991</v>
      </c>
      <c r="B962" t="s">
        <v>4731</v>
      </c>
      <c r="C962" t="s">
        <v>6959</v>
      </c>
      <c r="D962" t="s">
        <v>6972</v>
      </c>
      <c r="E962" t="s">
        <v>6973</v>
      </c>
      <c r="F962" t="s">
        <v>5224</v>
      </c>
      <c r="I962" s="11">
        <v>20</v>
      </c>
      <c r="J962" t="str">
        <f t="shared" ref="J962:J1025" si="62">LEFT(B962,3)</f>
        <v>GPM</v>
      </c>
      <c r="K962" t="str">
        <f t="shared" ref="K962:K1025" si="63">CONCATENATE(J962,I962)</f>
        <v>GPM20</v>
      </c>
      <c r="L962">
        <f t="shared" ref="L962:L1025" si="64">COUNTIF($K$2:$K$1123, "gpn" &amp; I962&amp;""  )</f>
        <v>3</v>
      </c>
    </row>
    <row r="963" spans="1:12" x14ac:dyDescent="0.4">
      <c r="A963">
        <v>992</v>
      </c>
      <c r="B963" t="s">
        <v>4731</v>
      </c>
      <c r="C963" t="s">
        <v>6959</v>
      </c>
      <c r="D963" t="s">
        <v>6974</v>
      </c>
      <c r="E963" t="s">
        <v>6975</v>
      </c>
      <c r="F963" t="s">
        <v>6019</v>
      </c>
      <c r="I963" s="11">
        <v>21</v>
      </c>
      <c r="J963" t="str">
        <f t="shared" si="62"/>
        <v>GPM</v>
      </c>
      <c r="K963" t="str">
        <f t="shared" si="63"/>
        <v>GPM21</v>
      </c>
      <c r="L963">
        <f t="shared" si="64"/>
        <v>3</v>
      </c>
    </row>
    <row r="964" spans="1:12" x14ac:dyDescent="0.4">
      <c r="A964">
        <v>993</v>
      </c>
      <c r="B964" t="s">
        <v>4731</v>
      </c>
      <c r="C964" t="s">
        <v>6959</v>
      </c>
      <c r="D964" t="s">
        <v>6976</v>
      </c>
      <c r="E964" t="s">
        <v>6977</v>
      </c>
      <c r="F964" t="s">
        <v>5216</v>
      </c>
      <c r="I964" s="11">
        <v>22</v>
      </c>
      <c r="J964" t="str">
        <f t="shared" si="62"/>
        <v>GPM</v>
      </c>
      <c r="K964" t="str">
        <f t="shared" si="63"/>
        <v>GPM22</v>
      </c>
      <c r="L964">
        <f t="shared" si="64"/>
        <v>3</v>
      </c>
    </row>
    <row r="965" spans="1:12" x14ac:dyDescent="0.4">
      <c r="A965">
        <v>994</v>
      </c>
      <c r="B965" t="s">
        <v>4731</v>
      </c>
      <c r="C965" t="s">
        <v>6959</v>
      </c>
      <c r="D965" t="s">
        <v>6978</v>
      </c>
      <c r="E965" t="s">
        <v>6979</v>
      </c>
      <c r="F965" t="s">
        <v>6842</v>
      </c>
      <c r="I965" s="11">
        <v>24</v>
      </c>
      <c r="J965" t="str">
        <f t="shared" si="62"/>
        <v>GPM</v>
      </c>
      <c r="K965" t="str">
        <f t="shared" si="63"/>
        <v>GPM24</v>
      </c>
      <c r="L965">
        <f t="shared" si="64"/>
        <v>3</v>
      </c>
    </row>
    <row r="966" spans="1:12" x14ac:dyDescent="0.4">
      <c r="A966">
        <v>995</v>
      </c>
      <c r="B966" t="s">
        <v>4731</v>
      </c>
      <c r="C966" t="s">
        <v>6959</v>
      </c>
      <c r="D966" t="s">
        <v>6980</v>
      </c>
      <c r="E966" t="s">
        <v>6981</v>
      </c>
      <c r="F966" t="s">
        <v>5256</v>
      </c>
      <c r="I966" s="11">
        <v>25</v>
      </c>
      <c r="J966" t="str">
        <f t="shared" si="62"/>
        <v>GPM</v>
      </c>
      <c r="K966" t="str">
        <f t="shared" si="63"/>
        <v>GPM25</v>
      </c>
      <c r="L966">
        <f t="shared" si="64"/>
        <v>3</v>
      </c>
    </row>
    <row r="967" spans="1:12" x14ac:dyDescent="0.4">
      <c r="A967">
        <v>996</v>
      </c>
      <c r="B967" t="s">
        <v>4731</v>
      </c>
      <c r="C967" t="s">
        <v>6959</v>
      </c>
      <c r="D967" t="s">
        <v>6982</v>
      </c>
      <c r="E967" t="s">
        <v>6983</v>
      </c>
      <c r="F967" t="s">
        <v>5224</v>
      </c>
      <c r="I967" s="11">
        <v>26</v>
      </c>
      <c r="J967" t="str">
        <f t="shared" si="62"/>
        <v>GPM</v>
      </c>
      <c r="K967" t="str">
        <f t="shared" si="63"/>
        <v>GPM26</v>
      </c>
      <c r="L967">
        <f t="shared" si="64"/>
        <v>3</v>
      </c>
    </row>
    <row r="968" spans="1:12" x14ac:dyDescent="0.4">
      <c r="A968">
        <v>997</v>
      </c>
      <c r="B968" t="s">
        <v>4731</v>
      </c>
      <c r="C968" t="s">
        <v>6959</v>
      </c>
      <c r="D968" t="s">
        <v>6984</v>
      </c>
      <c r="E968" t="s">
        <v>6985</v>
      </c>
      <c r="F968" t="s">
        <v>5224</v>
      </c>
      <c r="I968" s="11">
        <v>27</v>
      </c>
      <c r="J968" t="str">
        <f t="shared" si="62"/>
        <v>GPM</v>
      </c>
      <c r="K968" t="str">
        <f t="shared" si="63"/>
        <v>GPM27</v>
      </c>
      <c r="L968">
        <f t="shared" si="64"/>
        <v>3</v>
      </c>
    </row>
    <row r="969" spans="1:12" x14ac:dyDescent="0.4">
      <c r="A969">
        <v>998</v>
      </c>
      <c r="B969" t="s">
        <v>4731</v>
      </c>
      <c r="C969" t="s">
        <v>6959</v>
      </c>
      <c r="D969" t="s">
        <v>6986</v>
      </c>
      <c r="E969" t="s">
        <v>6987</v>
      </c>
      <c r="F969" t="s">
        <v>5224</v>
      </c>
      <c r="I969" s="11">
        <v>32</v>
      </c>
      <c r="J969" t="str">
        <f t="shared" si="62"/>
        <v>GPM</v>
      </c>
      <c r="K969" t="str">
        <f t="shared" si="63"/>
        <v>GPM32</v>
      </c>
      <c r="L969">
        <f t="shared" si="64"/>
        <v>3</v>
      </c>
    </row>
    <row r="970" spans="1:12" x14ac:dyDescent="0.4">
      <c r="A970">
        <v>999</v>
      </c>
      <c r="B970" t="s">
        <v>4731</v>
      </c>
      <c r="C970" t="s">
        <v>6959</v>
      </c>
      <c r="D970" t="s">
        <v>6988</v>
      </c>
      <c r="E970" t="s">
        <v>6989</v>
      </c>
      <c r="F970" t="s">
        <v>5216</v>
      </c>
      <c r="I970" s="11">
        <v>33</v>
      </c>
      <c r="J970" t="str">
        <f t="shared" si="62"/>
        <v>GPM</v>
      </c>
      <c r="K970" t="str">
        <f t="shared" si="63"/>
        <v>GPM33</v>
      </c>
      <c r="L970">
        <f t="shared" si="64"/>
        <v>3</v>
      </c>
    </row>
    <row r="971" spans="1:12" x14ac:dyDescent="0.4">
      <c r="A971">
        <v>1000</v>
      </c>
      <c r="B971" t="s">
        <v>4731</v>
      </c>
      <c r="C971" t="s">
        <v>6959</v>
      </c>
      <c r="D971" t="s">
        <v>6990</v>
      </c>
      <c r="E971" t="s">
        <v>6991</v>
      </c>
      <c r="F971" t="s">
        <v>5256</v>
      </c>
      <c r="I971" s="11">
        <v>34</v>
      </c>
      <c r="J971" t="str">
        <f t="shared" si="62"/>
        <v>GPM</v>
      </c>
      <c r="K971" t="str">
        <f t="shared" si="63"/>
        <v>GPM34</v>
      </c>
      <c r="L971">
        <f t="shared" si="64"/>
        <v>3</v>
      </c>
    </row>
    <row r="972" spans="1:12" x14ac:dyDescent="0.4">
      <c r="A972">
        <v>1001</v>
      </c>
      <c r="B972" t="s">
        <v>4731</v>
      </c>
      <c r="C972" t="s">
        <v>6959</v>
      </c>
      <c r="D972" t="s">
        <v>6992</v>
      </c>
      <c r="E972" t="s">
        <v>6993</v>
      </c>
      <c r="F972" t="s">
        <v>5216</v>
      </c>
      <c r="I972" s="11">
        <v>40</v>
      </c>
      <c r="J972" t="str">
        <f t="shared" si="62"/>
        <v>GPM</v>
      </c>
      <c r="K972" t="str">
        <f t="shared" si="63"/>
        <v>GPM40</v>
      </c>
      <c r="L972">
        <f t="shared" si="64"/>
        <v>3</v>
      </c>
    </row>
    <row r="973" spans="1:12" x14ac:dyDescent="0.4">
      <c r="A973">
        <v>1002</v>
      </c>
      <c r="B973" t="s">
        <v>4731</v>
      </c>
      <c r="C973" t="s">
        <v>6959</v>
      </c>
      <c r="D973" t="s">
        <v>6994</v>
      </c>
      <c r="E973" t="s">
        <v>6995</v>
      </c>
      <c r="F973" t="s">
        <v>5216</v>
      </c>
      <c r="I973" s="11">
        <v>42</v>
      </c>
      <c r="J973" t="str">
        <f t="shared" si="62"/>
        <v>GPM</v>
      </c>
      <c r="K973" t="str">
        <f t="shared" si="63"/>
        <v>GPM42</v>
      </c>
      <c r="L973">
        <f t="shared" si="64"/>
        <v>3</v>
      </c>
    </row>
    <row r="974" spans="1:12" x14ac:dyDescent="0.4">
      <c r="A974">
        <v>1003</v>
      </c>
      <c r="B974" t="s">
        <v>4731</v>
      </c>
      <c r="C974" t="s">
        <v>6959</v>
      </c>
      <c r="D974" t="s">
        <v>6996</v>
      </c>
      <c r="E974" t="s">
        <v>6997</v>
      </c>
      <c r="F974" t="s">
        <v>5216</v>
      </c>
      <c r="I974" s="11">
        <v>44</v>
      </c>
      <c r="J974" t="str">
        <f t="shared" si="62"/>
        <v>GPM</v>
      </c>
      <c r="K974" t="str">
        <f t="shared" si="63"/>
        <v>GPM44</v>
      </c>
      <c r="L974">
        <f t="shared" si="64"/>
        <v>3</v>
      </c>
    </row>
    <row r="975" spans="1:12" x14ac:dyDescent="0.4">
      <c r="A975">
        <v>1004</v>
      </c>
      <c r="B975" t="s">
        <v>4731</v>
      </c>
      <c r="C975" t="s">
        <v>6959</v>
      </c>
      <c r="D975" t="s">
        <v>6998</v>
      </c>
      <c r="E975" t="s">
        <v>6999</v>
      </c>
      <c r="F975" t="s">
        <v>5224</v>
      </c>
      <c r="I975" s="11">
        <v>5</v>
      </c>
      <c r="J975" t="str">
        <f t="shared" si="62"/>
        <v>GPM</v>
      </c>
      <c r="K975" t="str">
        <f t="shared" si="63"/>
        <v>GPM5</v>
      </c>
      <c r="L975">
        <f t="shared" si="64"/>
        <v>2</v>
      </c>
    </row>
    <row r="976" spans="1:12" x14ac:dyDescent="0.4">
      <c r="A976">
        <v>1005</v>
      </c>
      <c r="B976" t="s">
        <v>4731</v>
      </c>
      <c r="C976" t="s">
        <v>6959</v>
      </c>
      <c r="D976" t="s">
        <v>7000</v>
      </c>
      <c r="E976" t="s">
        <v>7001</v>
      </c>
      <c r="F976" t="s">
        <v>6019</v>
      </c>
      <c r="I976" s="11">
        <v>8</v>
      </c>
      <c r="J976" t="str">
        <f t="shared" si="62"/>
        <v>GPM</v>
      </c>
      <c r="K976" t="str">
        <f t="shared" si="63"/>
        <v>GPM8</v>
      </c>
      <c r="L976">
        <f t="shared" si="64"/>
        <v>3</v>
      </c>
    </row>
    <row r="977" spans="1:12" x14ac:dyDescent="0.4">
      <c r="A977">
        <v>1006</v>
      </c>
      <c r="B977" t="s">
        <v>1660</v>
      </c>
      <c r="C977" t="s">
        <v>7002</v>
      </c>
      <c r="D977" t="s">
        <v>7003</v>
      </c>
      <c r="E977" t="s">
        <v>7004</v>
      </c>
      <c r="F977" t="s">
        <v>5216</v>
      </c>
      <c r="I977" s="11">
        <v>10</v>
      </c>
      <c r="J977" t="str">
        <f t="shared" si="62"/>
        <v>GPN</v>
      </c>
      <c r="K977" t="str">
        <f t="shared" si="63"/>
        <v>GPN10</v>
      </c>
      <c r="L977">
        <f t="shared" si="64"/>
        <v>3</v>
      </c>
    </row>
    <row r="978" spans="1:12" x14ac:dyDescent="0.4">
      <c r="A978">
        <v>1007</v>
      </c>
      <c r="B978" t="s">
        <v>1660</v>
      </c>
      <c r="C978" t="s">
        <v>7002</v>
      </c>
      <c r="D978" t="s">
        <v>7005</v>
      </c>
      <c r="E978" t="s">
        <v>7006</v>
      </c>
      <c r="F978" t="s">
        <v>5224</v>
      </c>
      <c r="I978" s="11">
        <v>11</v>
      </c>
      <c r="J978" t="str">
        <f t="shared" si="62"/>
        <v>GPN</v>
      </c>
      <c r="K978" t="str">
        <f t="shared" si="63"/>
        <v>GPN11</v>
      </c>
      <c r="L978">
        <f t="shared" si="64"/>
        <v>3</v>
      </c>
    </row>
    <row r="979" spans="1:12" x14ac:dyDescent="0.4">
      <c r="A979">
        <v>1008</v>
      </c>
      <c r="B979" t="s">
        <v>1660</v>
      </c>
      <c r="C979" t="s">
        <v>7002</v>
      </c>
      <c r="D979" t="s">
        <v>7007</v>
      </c>
      <c r="E979" t="s">
        <v>7008</v>
      </c>
      <c r="F979" t="s">
        <v>5224</v>
      </c>
      <c r="I979" s="11">
        <v>12</v>
      </c>
      <c r="J979" t="str">
        <f t="shared" si="62"/>
        <v>GPN</v>
      </c>
      <c r="K979" t="str">
        <f t="shared" si="63"/>
        <v>GPN12</v>
      </c>
      <c r="L979">
        <f t="shared" si="64"/>
        <v>3</v>
      </c>
    </row>
    <row r="980" spans="1:12" x14ac:dyDescent="0.4">
      <c r="A980">
        <v>1009</v>
      </c>
      <c r="B980" t="s">
        <v>1660</v>
      </c>
      <c r="C980" t="s">
        <v>7002</v>
      </c>
      <c r="D980" t="s">
        <v>7009</v>
      </c>
      <c r="E980" t="s">
        <v>7010</v>
      </c>
      <c r="F980" t="s">
        <v>5216</v>
      </c>
      <c r="I980" s="11">
        <v>13</v>
      </c>
      <c r="J980" t="str">
        <f t="shared" si="62"/>
        <v>GPN</v>
      </c>
      <c r="K980" t="str">
        <f t="shared" si="63"/>
        <v>GPN13</v>
      </c>
      <c r="L980">
        <f t="shared" si="64"/>
        <v>3</v>
      </c>
    </row>
    <row r="981" spans="1:12" x14ac:dyDescent="0.4">
      <c r="A981">
        <v>1010</v>
      </c>
      <c r="B981" t="s">
        <v>1660</v>
      </c>
      <c r="C981" t="s">
        <v>7002</v>
      </c>
      <c r="D981" t="s">
        <v>7011</v>
      </c>
      <c r="E981" t="s">
        <v>7012</v>
      </c>
      <c r="F981" t="s">
        <v>5224</v>
      </c>
      <c r="I981" s="11">
        <v>14</v>
      </c>
      <c r="J981" t="str">
        <f t="shared" si="62"/>
        <v>GPN</v>
      </c>
      <c r="K981" t="str">
        <f t="shared" si="63"/>
        <v>GPN14</v>
      </c>
      <c r="L981">
        <f t="shared" si="64"/>
        <v>3</v>
      </c>
    </row>
    <row r="982" spans="1:12" x14ac:dyDescent="0.4">
      <c r="A982">
        <v>1011</v>
      </c>
      <c r="B982" t="s">
        <v>1660</v>
      </c>
      <c r="C982" t="s">
        <v>7002</v>
      </c>
      <c r="D982" t="s">
        <v>7013</v>
      </c>
      <c r="E982" t="s">
        <v>7014</v>
      </c>
      <c r="F982" t="s">
        <v>5224</v>
      </c>
      <c r="I982" s="11">
        <v>15</v>
      </c>
      <c r="J982" t="str">
        <f t="shared" si="62"/>
        <v>GPN</v>
      </c>
      <c r="K982" t="str">
        <f t="shared" si="63"/>
        <v>GPN15</v>
      </c>
      <c r="L982">
        <f t="shared" si="64"/>
        <v>3</v>
      </c>
    </row>
    <row r="983" spans="1:12" x14ac:dyDescent="0.4">
      <c r="A983">
        <v>1012</v>
      </c>
      <c r="B983" t="s">
        <v>1660</v>
      </c>
      <c r="C983" t="s">
        <v>7002</v>
      </c>
      <c r="D983" t="s">
        <v>7015</v>
      </c>
      <c r="E983" t="s">
        <v>7016</v>
      </c>
      <c r="F983" t="s">
        <v>5216</v>
      </c>
      <c r="I983" s="11">
        <v>16</v>
      </c>
      <c r="J983" t="str">
        <f t="shared" si="62"/>
        <v>GPN</v>
      </c>
      <c r="K983" t="str">
        <f t="shared" si="63"/>
        <v>GPN16</v>
      </c>
      <c r="L983">
        <f t="shared" si="64"/>
        <v>3</v>
      </c>
    </row>
    <row r="984" spans="1:12" x14ac:dyDescent="0.4">
      <c r="A984">
        <v>1013</v>
      </c>
      <c r="B984" t="s">
        <v>1660</v>
      </c>
      <c r="C984" t="s">
        <v>7002</v>
      </c>
      <c r="D984" t="s">
        <v>7017</v>
      </c>
      <c r="E984" t="s">
        <v>7018</v>
      </c>
      <c r="F984" t="s">
        <v>5216</v>
      </c>
      <c r="I984" s="11">
        <v>17</v>
      </c>
      <c r="J984" t="str">
        <f t="shared" si="62"/>
        <v>GPN</v>
      </c>
      <c r="K984" t="str">
        <f t="shared" si="63"/>
        <v>GPN17</v>
      </c>
      <c r="L984">
        <f t="shared" si="64"/>
        <v>3</v>
      </c>
    </row>
    <row r="985" spans="1:12" x14ac:dyDescent="0.4">
      <c r="A985">
        <v>1014</v>
      </c>
      <c r="B985" t="s">
        <v>1660</v>
      </c>
      <c r="C985" t="s">
        <v>7002</v>
      </c>
      <c r="D985" t="s">
        <v>7019</v>
      </c>
      <c r="E985" t="s">
        <v>7020</v>
      </c>
      <c r="F985" t="s">
        <v>5224</v>
      </c>
      <c r="I985" s="11">
        <v>18</v>
      </c>
      <c r="J985" t="str">
        <f t="shared" si="62"/>
        <v>GPN</v>
      </c>
      <c r="K985" t="str">
        <f t="shared" si="63"/>
        <v>GPN18</v>
      </c>
      <c r="L985">
        <f t="shared" si="64"/>
        <v>3</v>
      </c>
    </row>
    <row r="986" spans="1:12" x14ac:dyDescent="0.4">
      <c r="A986">
        <v>1015</v>
      </c>
      <c r="B986" t="s">
        <v>1660</v>
      </c>
      <c r="C986" t="s">
        <v>7002</v>
      </c>
      <c r="D986" t="s">
        <v>7021</v>
      </c>
      <c r="E986" t="s">
        <v>7022</v>
      </c>
      <c r="F986" t="s">
        <v>5216</v>
      </c>
      <c r="I986" s="11">
        <v>19</v>
      </c>
      <c r="J986" t="str">
        <f t="shared" si="62"/>
        <v>GPN</v>
      </c>
      <c r="K986" t="str">
        <f t="shared" si="63"/>
        <v>GPN19</v>
      </c>
      <c r="L986">
        <f t="shared" si="64"/>
        <v>3</v>
      </c>
    </row>
    <row r="987" spans="1:12" x14ac:dyDescent="0.4">
      <c r="A987">
        <v>1016</v>
      </c>
      <c r="B987" t="s">
        <v>1660</v>
      </c>
      <c r="C987" t="s">
        <v>7002</v>
      </c>
      <c r="D987" t="s">
        <v>7023</v>
      </c>
      <c r="E987" t="s">
        <v>7024</v>
      </c>
      <c r="F987" t="s">
        <v>5224</v>
      </c>
      <c r="I987" s="11">
        <v>1</v>
      </c>
      <c r="J987" t="str">
        <f t="shared" si="62"/>
        <v>GPN</v>
      </c>
      <c r="K987" t="str">
        <f t="shared" si="63"/>
        <v>GPN1</v>
      </c>
      <c r="L987">
        <f t="shared" si="64"/>
        <v>3</v>
      </c>
    </row>
    <row r="988" spans="1:12" x14ac:dyDescent="0.4">
      <c r="A988">
        <v>1017</v>
      </c>
      <c r="B988" t="s">
        <v>1660</v>
      </c>
      <c r="C988" t="s">
        <v>7002</v>
      </c>
      <c r="D988" t="s">
        <v>7025</v>
      </c>
      <c r="E988" t="s">
        <v>7026</v>
      </c>
      <c r="F988" t="s">
        <v>5216</v>
      </c>
      <c r="I988" s="11">
        <v>20</v>
      </c>
      <c r="J988" t="str">
        <f t="shared" si="62"/>
        <v>GPN</v>
      </c>
      <c r="K988" t="str">
        <f t="shared" si="63"/>
        <v>GPN20</v>
      </c>
      <c r="L988">
        <f t="shared" si="64"/>
        <v>3</v>
      </c>
    </row>
    <row r="989" spans="1:12" x14ac:dyDescent="0.4">
      <c r="A989">
        <v>1018</v>
      </c>
      <c r="B989" t="s">
        <v>1660</v>
      </c>
      <c r="C989" t="s">
        <v>7002</v>
      </c>
      <c r="D989" t="s">
        <v>7027</v>
      </c>
      <c r="E989" t="s">
        <v>7028</v>
      </c>
      <c r="F989" t="s">
        <v>5224</v>
      </c>
      <c r="I989" s="11">
        <v>21</v>
      </c>
      <c r="J989" t="str">
        <f t="shared" si="62"/>
        <v>GPN</v>
      </c>
      <c r="K989" t="str">
        <f t="shared" si="63"/>
        <v>GPN21</v>
      </c>
      <c r="L989">
        <f t="shared" si="64"/>
        <v>3</v>
      </c>
    </row>
    <row r="990" spans="1:12" x14ac:dyDescent="0.4">
      <c r="A990">
        <v>1019</v>
      </c>
      <c r="B990" t="s">
        <v>1660</v>
      </c>
      <c r="C990" t="s">
        <v>7002</v>
      </c>
      <c r="D990" t="s">
        <v>7029</v>
      </c>
      <c r="E990" t="s">
        <v>6516</v>
      </c>
      <c r="F990" t="s">
        <v>5224</v>
      </c>
      <c r="I990" s="11">
        <v>22</v>
      </c>
      <c r="J990" t="str">
        <f t="shared" si="62"/>
        <v>GPN</v>
      </c>
      <c r="K990" t="str">
        <f t="shared" si="63"/>
        <v>GPN22</v>
      </c>
      <c r="L990">
        <f t="shared" si="64"/>
        <v>3</v>
      </c>
    </row>
    <row r="991" spans="1:12" x14ac:dyDescent="0.4">
      <c r="A991">
        <v>1020</v>
      </c>
      <c r="B991" t="s">
        <v>1660</v>
      </c>
      <c r="C991" t="s">
        <v>7002</v>
      </c>
      <c r="D991" t="s">
        <v>7030</v>
      </c>
      <c r="E991" t="s">
        <v>6684</v>
      </c>
      <c r="F991" t="s">
        <v>5224</v>
      </c>
      <c r="I991" s="11">
        <v>23</v>
      </c>
      <c r="J991" t="str">
        <f t="shared" si="62"/>
        <v>GPN</v>
      </c>
      <c r="K991" t="str">
        <f t="shared" si="63"/>
        <v>GPN23</v>
      </c>
      <c r="L991">
        <f t="shared" si="64"/>
        <v>3</v>
      </c>
    </row>
    <row r="992" spans="1:12" x14ac:dyDescent="0.4">
      <c r="A992">
        <v>1021</v>
      </c>
      <c r="B992" t="s">
        <v>1660</v>
      </c>
      <c r="C992" t="s">
        <v>7002</v>
      </c>
      <c r="D992" t="s">
        <v>7031</v>
      </c>
      <c r="E992" t="s">
        <v>7032</v>
      </c>
      <c r="F992" t="s">
        <v>6019</v>
      </c>
      <c r="I992" s="11">
        <v>24</v>
      </c>
      <c r="J992" t="str">
        <f t="shared" si="62"/>
        <v>GPN</v>
      </c>
      <c r="K992" t="str">
        <f t="shared" si="63"/>
        <v>GPN24</v>
      </c>
      <c r="L992">
        <f t="shared" si="64"/>
        <v>3</v>
      </c>
    </row>
    <row r="993" spans="1:12" x14ac:dyDescent="0.4">
      <c r="A993">
        <v>1022</v>
      </c>
      <c r="B993" t="s">
        <v>1660</v>
      </c>
      <c r="C993" t="s">
        <v>7002</v>
      </c>
      <c r="D993" t="s">
        <v>7033</v>
      </c>
      <c r="E993" t="s">
        <v>7034</v>
      </c>
      <c r="F993" t="s">
        <v>6019</v>
      </c>
      <c r="I993" s="11">
        <v>25</v>
      </c>
      <c r="J993" t="str">
        <f t="shared" si="62"/>
        <v>GPN</v>
      </c>
      <c r="K993" t="str">
        <f t="shared" si="63"/>
        <v>GPN25</v>
      </c>
      <c r="L993">
        <f t="shared" si="64"/>
        <v>3</v>
      </c>
    </row>
    <row r="994" spans="1:12" x14ac:dyDescent="0.4">
      <c r="A994">
        <v>1023</v>
      </c>
      <c r="B994" t="s">
        <v>1660</v>
      </c>
      <c r="C994" t="s">
        <v>7002</v>
      </c>
      <c r="D994" t="s">
        <v>7035</v>
      </c>
      <c r="E994" t="s">
        <v>7036</v>
      </c>
      <c r="F994" t="s">
        <v>5216</v>
      </c>
      <c r="I994" s="11">
        <v>26</v>
      </c>
      <c r="J994" t="str">
        <f t="shared" si="62"/>
        <v>GPN</v>
      </c>
      <c r="K994" t="str">
        <f t="shared" si="63"/>
        <v>GPN26</v>
      </c>
      <c r="L994">
        <f t="shared" si="64"/>
        <v>3</v>
      </c>
    </row>
    <row r="995" spans="1:12" x14ac:dyDescent="0.4">
      <c r="A995">
        <v>1024</v>
      </c>
      <c r="B995" t="s">
        <v>1660</v>
      </c>
      <c r="C995" t="s">
        <v>7002</v>
      </c>
      <c r="D995" t="s">
        <v>7037</v>
      </c>
      <c r="E995" t="s">
        <v>7038</v>
      </c>
      <c r="F995" t="s">
        <v>5224</v>
      </c>
      <c r="I995" s="11">
        <v>27</v>
      </c>
      <c r="J995" t="str">
        <f t="shared" si="62"/>
        <v>GPN</v>
      </c>
      <c r="K995" t="str">
        <f t="shared" si="63"/>
        <v>GPN27</v>
      </c>
      <c r="L995">
        <f t="shared" si="64"/>
        <v>3</v>
      </c>
    </row>
    <row r="996" spans="1:12" x14ac:dyDescent="0.4">
      <c r="A996">
        <v>1025</v>
      </c>
      <c r="B996" t="s">
        <v>1660</v>
      </c>
      <c r="C996" t="s">
        <v>7002</v>
      </c>
      <c r="D996" t="s">
        <v>7039</v>
      </c>
      <c r="E996" t="s">
        <v>7040</v>
      </c>
      <c r="F996" t="s">
        <v>6019</v>
      </c>
      <c r="I996" s="11">
        <v>28</v>
      </c>
      <c r="J996" t="str">
        <f t="shared" si="62"/>
        <v>GPN</v>
      </c>
      <c r="K996" t="str">
        <f t="shared" si="63"/>
        <v>GPN28</v>
      </c>
      <c r="L996">
        <f t="shared" si="64"/>
        <v>3</v>
      </c>
    </row>
    <row r="997" spans="1:12" x14ac:dyDescent="0.4">
      <c r="A997">
        <v>1026</v>
      </c>
      <c r="B997" t="s">
        <v>1660</v>
      </c>
      <c r="C997" t="s">
        <v>7002</v>
      </c>
      <c r="D997" t="s">
        <v>7041</v>
      </c>
      <c r="E997" t="s">
        <v>7042</v>
      </c>
      <c r="F997" t="s">
        <v>5216</v>
      </c>
      <c r="I997" s="11">
        <v>29</v>
      </c>
      <c r="J997" t="str">
        <f t="shared" si="62"/>
        <v>GPN</v>
      </c>
      <c r="K997" t="str">
        <f t="shared" si="63"/>
        <v>GPN29</v>
      </c>
      <c r="L997">
        <f t="shared" si="64"/>
        <v>3</v>
      </c>
    </row>
    <row r="998" spans="1:12" x14ac:dyDescent="0.4">
      <c r="A998">
        <v>1027</v>
      </c>
      <c r="B998" t="s">
        <v>1660</v>
      </c>
      <c r="C998" t="s">
        <v>7002</v>
      </c>
      <c r="D998" t="s">
        <v>7043</v>
      </c>
      <c r="E998" t="s">
        <v>7044</v>
      </c>
      <c r="F998" t="s">
        <v>5216</v>
      </c>
      <c r="I998" s="11">
        <v>2</v>
      </c>
      <c r="J998" t="str">
        <f t="shared" si="62"/>
        <v>GPN</v>
      </c>
      <c r="K998" t="str">
        <f t="shared" si="63"/>
        <v>GPN2</v>
      </c>
      <c r="L998">
        <f t="shared" si="64"/>
        <v>3</v>
      </c>
    </row>
    <row r="999" spans="1:12" x14ac:dyDescent="0.4">
      <c r="A999">
        <v>1028</v>
      </c>
      <c r="B999" t="s">
        <v>1660</v>
      </c>
      <c r="C999" t="s">
        <v>7002</v>
      </c>
      <c r="D999" t="s">
        <v>7045</v>
      </c>
      <c r="E999" t="s">
        <v>7046</v>
      </c>
      <c r="F999" t="s">
        <v>5216</v>
      </c>
      <c r="I999" s="11">
        <v>30</v>
      </c>
      <c r="J999" t="str">
        <f t="shared" si="62"/>
        <v>GPN</v>
      </c>
      <c r="K999" t="str">
        <f t="shared" si="63"/>
        <v>GPN30</v>
      </c>
      <c r="L999">
        <f t="shared" si="64"/>
        <v>3</v>
      </c>
    </row>
    <row r="1000" spans="1:12" x14ac:dyDescent="0.4">
      <c r="A1000">
        <v>1029</v>
      </c>
      <c r="B1000" t="s">
        <v>1660</v>
      </c>
      <c r="C1000" t="s">
        <v>7002</v>
      </c>
      <c r="D1000" t="s">
        <v>7047</v>
      </c>
      <c r="E1000" t="s">
        <v>7048</v>
      </c>
      <c r="F1000" t="s">
        <v>5224</v>
      </c>
      <c r="I1000" s="11">
        <v>31</v>
      </c>
      <c r="J1000" t="str">
        <f t="shared" si="62"/>
        <v>GPN</v>
      </c>
      <c r="K1000" t="str">
        <f t="shared" si="63"/>
        <v>GPN31</v>
      </c>
      <c r="L1000">
        <f t="shared" si="64"/>
        <v>3</v>
      </c>
    </row>
    <row r="1001" spans="1:12" x14ac:dyDescent="0.4">
      <c r="A1001">
        <v>1030</v>
      </c>
      <c r="B1001" t="s">
        <v>1660</v>
      </c>
      <c r="C1001" t="s">
        <v>7002</v>
      </c>
      <c r="D1001" t="s">
        <v>7049</v>
      </c>
      <c r="E1001" t="s">
        <v>7050</v>
      </c>
      <c r="F1001" t="s">
        <v>5216</v>
      </c>
      <c r="I1001" s="11">
        <v>32</v>
      </c>
      <c r="J1001" t="str">
        <f t="shared" si="62"/>
        <v>GPN</v>
      </c>
      <c r="K1001" t="str">
        <f t="shared" si="63"/>
        <v>GPN32</v>
      </c>
      <c r="L1001">
        <f t="shared" si="64"/>
        <v>3</v>
      </c>
    </row>
    <row r="1002" spans="1:12" x14ac:dyDescent="0.4">
      <c r="A1002">
        <v>1031</v>
      </c>
      <c r="B1002" t="s">
        <v>1660</v>
      </c>
      <c r="C1002" t="s">
        <v>7002</v>
      </c>
      <c r="D1002" t="s">
        <v>7051</v>
      </c>
      <c r="E1002" t="s">
        <v>7052</v>
      </c>
      <c r="F1002" t="s">
        <v>5216</v>
      </c>
      <c r="I1002" s="11">
        <v>33</v>
      </c>
      <c r="J1002" t="str">
        <f t="shared" si="62"/>
        <v>GPN</v>
      </c>
      <c r="K1002" t="str">
        <f t="shared" si="63"/>
        <v>GPN33</v>
      </c>
      <c r="L1002">
        <f t="shared" si="64"/>
        <v>3</v>
      </c>
    </row>
    <row r="1003" spans="1:12" x14ac:dyDescent="0.4">
      <c r="A1003">
        <v>1032</v>
      </c>
      <c r="B1003" t="s">
        <v>1660</v>
      </c>
      <c r="C1003" t="s">
        <v>7002</v>
      </c>
      <c r="D1003" t="s">
        <v>7053</v>
      </c>
      <c r="E1003" t="s">
        <v>7054</v>
      </c>
      <c r="F1003" t="s">
        <v>5224</v>
      </c>
      <c r="I1003" s="11">
        <v>34</v>
      </c>
      <c r="J1003" t="str">
        <f t="shared" si="62"/>
        <v>GPN</v>
      </c>
      <c r="K1003" t="str">
        <f t="shared" si="63"/>
        <v>GPN34</v>
      </c>
      <c r="L1003">
        <f t="shared" si="64"/>
        <v>3</v>
      </c>
    </row>
    <row r="1004" spans="1:12" x14ac:dyDescent="0.4">
      <c r="A1004">
        <v>1033</v>
      </c>
      <c r="B1004" t="s">
        <v>1660</v>
      </c>
      <c r="C1004" t="s">
        <v>7002</v>
      </c>
      <c r="D1004" t="s">
        <v>7055</v>
      </c>
      <c r="E1004" t="s">
        <v>7056</v>
      </c>
      <c r="F1004" t="s">
        <v>5256</v>
      </c>
      <c r="I1004" s="11">
        <v>35</v>
      </c>
      <c r="J1004" t="str">
        <f t="shared" si="62"/>
        <v>GPN</v>
      </c>
      <c r="K1004" t="str">
        <f t="shared" si="63"/>
        <v>GPN35</v>
      </c>
      <c r="L1004">
        <f t="shared" si="64"/>
        <v>3</v>
      </c>
    </row>
    <row r="1005" spans="1:12" x14ac:dyDescent="0.4">
      <c r="A1005">
        <v>1034</v>
      </c>
      <c r="B1005" t="s">
        <v>1660</v>
      </c>
      <c r="C1005" t="s">
        <v>7002</v>
      </c>
      <c r="D1005" t="s">
        <v>7057</v>
      </c>
      <c r="E1005" t="s">
        <v>7058</v>
      </c>
      <c r="F1005" t="s">
        <v>5224</v>
      </c>
      <c r="I1005" s="11">
        <v>36</v>
      </c>
      <c r="J1005" t="str">
        <f t="shared" si="62"/>
        <v>GPN</v>
      </c>
      <c r="K1005" t="str">
        <f t="shared" si="63"/>
        <v>GPN36</v>
      </c>
      <c r="L1005">
        <f t="shared" si="64"/>
        <v>3</v>
      </c>
    </row>
    <row r="1006" spans="1:12" x14ac:dyDescent="0.4">
      <c r="A1006">
        <v>1035</v>
      </c>
      <c r="B1006" t="s">
        <v>1660</v>
      </c>
      <c r="C1006" t="s">
        <v>7002</v>
      </c>
      <c r="D1006" t="s">
        <v>7059</v>
      </c>
      <c r="E1006" t="s">
        <v>7060</v>
      </c>
      <c r="F1006" t="s">
        <v>5216</v>
      </c>
      <c r="I1006" s="11">
        <v>37</v>
      </c>
      <c r="J1006" t="str">
        <f t="shared" si="62"/>
        <v>GPN</v>
      </c>
      <c r="K1006" t="str">
        <f t="shared" si="63"/>
        <v>GPN37</v>
      </c>
      <c r="L1006">
        <f t="shared" si="64"/>
        <v>3</v>
      </c>
    </row>
    <row r="1007" spans="1:12" x14ac:dyDescent="0.4">
      <c r="A1007">
        <v>1036</v>
      </c>
      <c r="B1007" t="s">
        <v>1660</v>
      </c>
      <c r="C1007" t="s">
        <v>7002</v>
      </c>
      <c r="D1007" t="s">
        <v>7061</v>
      </c>
      <c r="E1007" t="s">
        <v>7062</v>
      </c>
      <c r="F1007" t="s">
        <v>5256</v>
      </c>
      <c r="I1007" s="11">
        <v>38</v>
      </c>
      <c r="J1007" t="str">
        <f t="shared" si="62"/>
        <v>GPN</v>
      </c>
      <c r="K1007" t="str">
        <f t="shared" si="63"/>
        <v>GPN38</v>
      </c>
      <c r="L1007">
        <f t="shared" si="64"/>
        <v>3</v>
      </c>
    </row>
    <row r="1008" spans="1:12" x14ac:dyDescent="0.4">
      <c r="A1008">
        <v>1037</v>
      </c>
      <c r="B1008" t="s">
        <v>1660</v>
      </c>
      <c r="C1008" t="s">
        <v>7002</v>
      </c>
      <c r="D1008" t="s">
        <v>7063</v>
      </c>
      <c r="E1008" t="s">
        <v>7064</v>
      </c>
      <c r="F1008" t="s">
        <v>5224</v>
      </c>
      <c r="I1008" s="11">
        <v>39</v>
      </c>
      <c r="J1008" t="str">
        <f t="shared" si="62"/>
        <v>GPN</v>
      </c>
      <c r="K1008" t="str">
        <f t="shared" si="63"/>
        <v>GPN39</v>
      </c>
      <c r="L1008">
        <f t="shared" si="64"/>
        <v>3</v>
      </c>
    </row>
    <row r="1009" spans="1:12" x14ac:dyDescent="0.4">
      <c r="A1009">
        <v>1038</v>
      </c>
      <c r="B1009" t="s">
        <v>1660</v>
      </c>
      <c r="C1009" t="s">
        <v>7002</v>
      </c>
      <c r="D1009" t="s">
        <v>7065</v>
      </c>
      <c r="E1009" t="s">
        <v>7066</v>
      </c>
      <c r="F1009" t="s">
        <v>5256</v>
      </c>
      <c r="I1009" s="11">
        <v>3</v>
      </c>
      <c r="J1009" t="str">
        <f t="shared" si="62"/>
        <v>GPN</v>
      </c>
      <c r="K1009" t="str">
        <f t="shared" si="63"/>
        <v>GPN3</v>
      </c>
      <c r="L1009">
        <f t="shared" si="64"/>
        <v>3</v>
      </c>
    </row>
    <row r="1010" spans="1:12" x14ac:dyDescent="0.4">
      <c r="A1010">
        <v>1039</v>
      </c>
      <c r="B1010" t="s">
        <v>1660</v>
      </c>
      <c r="C1010" t="s">
        <v>7002</v>
      </c>
      <c r="D1010" t="s">
        <v>7067</v>
      </c>
      <c r="E1010" t="s">
        <v>7068</v>
      </c>
      <c r="F1010" t="s">
        <v>5216</v>
      </c>
      <c r="I1010" s="11">
        <v>40</v>
      </c>
      <c r="J1010" t="str">
        <f t="shared" si="62"/>
        <v>GPN</v>
      </c>
      <c r="K1010" t="str">
        <f t="shared" si="63"/>
        <v>GPN40</v>
      </c>
      <c r="L1010">
        <f t="shared" si="64"/>
        <v>3</v>
      </c>
    </row>
    <row r="1011" spans="1:12" x14ac:dyDescent="0.4">
      <c r="A1011">
        <v>1040</v>
      </c>
      <c r="B1011" t="s">
        <v>1660</v>
      </c>
      <c r="C1011" t="s">
        <v>7002</v>
      </c>
      <c r="D1011" t="s">
        <v>7069</v>
      </c>
      <c r="E1011" t="s">
        <v>7070</v>
      </c>
      <c r="F1011" t="s">
        <v>5256</v>
      </c>
      <c r="I1011" s="11">
        <v>41</v>
      </c>
      <c r="J1011" t="str">
        <f t="shared" si="62"/>
        <v>GPN</v>
      </c>
      <c r="K1011" t="str">
        <f t="shared" si="63"/>
        <v>GPN41</v>
      </c>
      <c r="L1011">
        <f t="shared" si="64"/>
        <v>3</v>
      </c>
    </row>
    <row r="1012" spans="1:12" x14ac:dyDescent="0.4">
      <c r="A1012">
        <v>1041</v>
      </c>
      <c r="B1012" t="s">
        <v>1660</v>
      </c>
      <c r="C1012" t="s">
        <v>7002</v>
      </c>
      <c r="D1012" t="s">
        <v>7071</v>
      </c>
      <c r="E1012" t="s">
        <v>7072</v>
      </c>
      <c r="F1012" t="s">
        <v>5216</v>
      </c>
      <c r="I1012" s="11">
        <v>42</v>
      </c>
      <c r="J1012" t="str">
        <f t="shared" si="62"/>
        <v>GPN</v>
      </c>
      <c r="K1012" t="str">
        <f t="shared" si="63"/>
        <v>GPN42</v>
      </c>
      <c r="L1012">
        <f t="shared" si="64"/>
        <v>3</v>
      </c>
    </row>
    <row r="1013" spans="1:12" x14ac:dyDescent="0.4">
      <c r="A1013">
        <v>1042</v>
      </c>
      <c r="B1013" t="s">
        <v>1660</v>
      </c>
      <c r="C1013" t="s">
        <v>7002</v>
      </c>
      <c r="D1013" t="s">
        <v>7073</v>
      </c>
      <c r="E1013" t="s">
        <v>7074</v>
      </c>
      <c r="F1013" t="s">
        <v>5256</v>
      </c>
      <c r="I1013" s="11">
        <v>43</v>
      </c>
      <c r="J1013" t="str">
        <f t="shared" si="62"/>
        <v>GPN</v>
      </c>
      <c r="K1013" t="str">
        <f t="shared" si="63"/>
        <v>GPN43</v>
      </c>
      <c r="L1013">
        <f t="shared" si="64"/>
        <v>3</v>
      </c>
    </row>
    <row r="1014" spans="1:12" x14ac:dyDescent="0.4">
      <c r="A1014">
        <v>1043</v>
      </c>
      <c r="B1014" t="s">
        <v>1660</v>
      </c>
      <c r="C1014" t="s">
        <v>7002</v>
      </c>
      <c r="D1014" t="s">
        <v>7075</v>
      </c>
      <c r="E1014" t="s">
        <v>7076</v>
      </c>
      <c r="F1014" t="s">
        <v>5256</v>
      </c>
      <c r="I1014" s="11">
        <v>44</v>
      </c>
      <c r="J1014" t="str">
        <f t="shared" si="62"/>
        <v>GPN</v>
      </c>
      <c r="K1014" t="str">
        <f t="shared" si="63"/>
        <v>GPN44</v>
      </c>
      <c r="L1014">
        <f t="shared" si="64"/>
        <v>3</v>
      </c>
    </row>
    <row r="1015" spans="1:12" x14ac:dyDescent="0.4">
      <c r="A1015">
        <v>1044</v>
      </c>
      <c r="B1015" t="s">
        <v>1660</v>
      </c>
      <c r="C1015" t="s">
        <v>7002</v>
      </c>
      <c r="D1015" t="s">
        <v>7077</v>
      </c>
      <c r="E1015" t="s">
        <v>7078</v>
      </c>
      <c r="F1015" t="s">
        <v>5216</v>
      </c>
      <c r="I1015" s="11">
        <v>45</v>
      </c>
      <c r="J1015" t="str">
        <f t="shared" si="62"/>
        <v>GPN</v>
      </c>
      <c r="K1015" t="str">
        <f t="shared" si="63"/>
        <v>GPN45</v>
      </c>
      <c r="L1015">
        <f t="shared" si="64"/>
        <v>3</v>
      </c>
    </row>
    <row r="1016" spans="1:12" x14ac:dyDescent="0.4">
      <c r="A1016">
        <v>1045</v>
      </c>
      <c r="B1016" t="s">
        <v>1660</v>
      </c>
      <c r="C1016" t="s">
        <v>7002</v>
      </c>
      <c r="D1016" t="s">
        <v>7079</v>
      </c>
      <c r="E1016" t="s">
        <v>7080</v>
      </c>
      <c r="F1016" t="s">
        <v>5224</v>
      </c>
      <c r="I1016" s="11">
        <v>46</v>
      </c>
      <c r="J1016" t="str">
        <f t="shared" si="62"/>
        <v>GPN</v>
      </c>
      <c r="K1016" t="str">
        <f t="shared" si="63"/>
        <v>GPN46</v>
      </c>
      <c r="L1016">
        <f t="shared" si="64"/>
        <v>3</v>
      </c>
    </row>
    <row r="1017" spans="1:12" x14ac:dyDescent="0.4">
      <c r="A1017">
        <v>1046</v>
      </c>
      <c r="B1017" t="s">
        <v>1660</v>
      </c>
      <c r="C1017" t="s">
        <v>7002</v>
      </c>
      <c r="D1017" t="s">
        <v>7081</v>
      </c>
      <c r="E1017" t="s">
        <v>7082</v>
      </c>
      <c r="F1017" t="s">
        <v>5224</v>
      </c>
      <c r="I1017" s="11">
        <v>47</v>
      </c>
      <c r="J1017" t="str">
        <f t="shared" si="62"/>
        <v>GPN</v>
      </c>
      <c r="K1017" t="str">
        <f t="shared" si="63"/>
        <v>GPN47</v>
      </c>
      <c r="L1017">
        <f t="shared" si="64"/>
        <v>3</v>
      </c>
    </row>
    <row r="1018" spans="1:12" x14ac:dyDescent="0.4">
      <c r="A1018">
        <v>1047</v>
      </c>
      <c r="B1018" t="s">
        <v>1660</v>
      </c>
      <c r="C1018" t="s">
        <v>7002</v>
      </c>
      <c r="D1018" t="s">
        <v>7083</v>
      </c>
      <c r="E1018" t="s">
        <v>7084</v>
      </c>
      <c r="F1018" t="s">
        <v>5224</v>
      </c>
      <c r="I1018" s="11">
        <v>48</v>
      </c>
      <c r="J1018" t="str">
        <f t="shared" si="62"/>
        <v>GPN</v>
      </c>
      <c r="K1018" t="str">
        <f t="shared" si="63"/>
        <v>GPN48</v>
      </c>
      <c r="L1018">
        <f t="shared" si="64"/>
        <v>3</v>
      </c>
    </row>
    <row r="1019" spans="1:12" x14ac:dyDescent="0.4">
      <c r="A1019">
        <v>1048</v>
      </c>
      <c r="B1019" t="s">
        <v>1660</v>
      </c>
      <c r="C1019" t="s">
        <v>7002</v>
      </c>
      <c r="D1019" t="s">
        <v>7085</v>
      </c>
      <c r="E1019" t="s">
        <v>7086</v>
      </c>
      <c r="F1019" t="s">
        <v>5256</v>
      </c>
      <c r="I1019" s="11">
        <v>49</v>
      </c>
      <c r="J1019" t="str">
        <f t="shared" si="62"/>
        <v>GPN</v>
      </c>
      <c r="K1019" t="str">
        <f t="shared" si="63"/>
        <v>GPN49</v>
      </c>
      <c r="L1019">
        <f t="shared" si="64"/>
        <v>3</v>
      </c>
    </row>
    <row r="1020" spans="1:12" x14ac:dyDescent="0.4">
      <c r="A1020">
        <v>1049</v>
      </c>
      <c r="B1020" t="s">
        <v>1660</v>
      </c>
      <c r="C1020" t="s">
        <v>7002</v>
      </c>
      <c r="D1020" t="s">
        <v>7087</v>
      </c>
      <c r="E1020" t="s">
        <v>6116</v>
      </c>
      <c r="F1020" t="s">
        <v>5224</v>
      </c>
      <c r="I1020" s="11">
        <v>4</v>
      </c>
      <c r="J1020" t="str">
        <f t="shared" si="62"/>
        <v>GPN</v>
      </c>
      <c r="K1020" t="str">
        <f t="shared" si="63"/>
        <v>GPN4</v>
      </c>
      <c r="L1020">
        <f t="shared" si="64"/>
        <v>3</v>
      </c>
    </row>
    <row r="1021" spans="1:12" x14ac:dyDescent="0.4">
      <c r="A1021">
        <v>1050</v>
      </c>
      <c r="B1021" t="s">
        <v>1660</v>
      </c>
      <c r="C1021" t="s">
        <v>7002</v>
      </c>
      <c r="D1021" t="s">
        <v>7088</v>
      </c>
      <c r="E1021" t="s">
        <v>7089</v>
      </c>
      <c r="F1021" t="s">
        <v>5224</v>
      </c>
      <c r="I1021" s="11">
        <v>50</v>
      </c>
      <c r="J1021" t="str">
        <f t="shared" si="62"/>
        <v>GPN</v>
      </c>
      <c r="K1021" t="str">
        <f t="shared" si="63"/>
        <v>GPN50</v>
      </c>
      <c r="L1021">
        <f t="shared" si="64"/>
        <v>2</v>
      </c>
    </row>
    <row r="1022" spans="1:12" x14ac:dyDescent="0.4">
      <c r="A1022">
        <v>1051</v>
      </c>
      <c r="B1022" t="s">
        <v>1660</v>
      </c>
      <c r="C1022" t="s">
        <v>7002</v>
      </c>
      <c r="D1022" t="s">
        <v>7090</v>
      </c>
      <c r="E1022" t="s">
        <v>7020</v>
      </c>
      <c r="F1022" t="s">
        <v>5224</v>
      </c>
      <c r="I1022" s="11">
        <v>5</v>
      </c>
      <c r="J1022" t="str">
        <f t="shared" si="62"/>
        <v>GPN</v>
      </c>
      <c r="K1022" t="str">
        <f t="shared" si="63"/>
        <v>GPN5</v>
      </c>
      <c r="L1022">
        <f t="shared" si="64"/>
        <v>2</v>
      </c>
    </row>
    <row r="1023" spans="1:12" x14ac:dyDescent="0.4">
      <c r="A1023">
        <v>1052</v>
      </c>
      <c r="B1023" t="s">
        <v>1660</v>
      </c>
      <c r="C1023" t="s">
        <v>7002</v>
      </c>
      <c r="D1023" t="s">
        <v>7091</v>
      </c>
      <c r="E1023" t="s">
        <v>7092</v>
      </c>
      <c r="F1023" t="s">
        <v>5256</v>
      </c>
      <c r="I1023" s="11">
        <v>6</v>
      </c>
      <c r="J1023" t="str">
        <f t="shared" si="62"/>
        <v>GPN</v>
      </c>
      <c r="K1023" t="str">
        <f t="shared" si="63"/>
        <v>GPN6</v>
      </c>
      <c r="L1023">
        <f t="shared" si="64"/>
        <v>3</v>
      </c>
    </row>
    <row r="1024" spans="1:12" x14ac:dyDescent="0.4">
      <c r="A1024">
        <v>1053</v>
      </c>
      <c r="B1024" t="s">
        <v>1660</v>
      </c>
      <c r="C1024" t="s">
        <v>7002</v>
      </c>
      <c r="D1024" t="s">
        <v>7093</v>
      </c>
      <c r="E1024" t="s">
        <v>7094</v>
      </c>
      <c r="F1024" t="s">
        <v>5224</v>
      </c>
      <c r="I1024" s="11">
        <v>7</v>
      </c>
      <c r="J1024" t="str">
        <f t="shared" si="62"/>
        <v>GPN</v>
      </c>
      <c r="K1024" t="str">
        <f t="shared" si="63"/>
        <v>GPN7</v>
      </c>
      <c r="L1024">
        <f t="shared" si="64"/>
        <v>3</v>
      </c>
    </row>
    <row r="1025" spans="1:12" x14ac:dyDescent="0.4">
      <c r="A1025">
        <v>1054</v>
      </c>
      <c r="B1025" t="s">
        <v>1660</v>
      </c>
      <c r="C1025" t="s">
        <v>7002</v>
      </c>
      <c r="D1025" t="s">
        <v>7095</v>
      </c>
      <c r="E1025" t="s">
        <v>7096</v>
      </c>
      <c r="F1025" t="s">
        <v>5224</v>
      </c>
      <c r="I1025" s="11">
        <v>8</v>
      </c>
      <c r="J1025" t="str">
        <f t="shared" si="62"/>
        <v>GPN</v>
      </c>
      <c r="K1025" t="str">
        <f t="shared" si="63"/>
        <v>GPN8</v>
      </c>
      <c r="L1025">
        <f t="shared" si="64"/>
        <v>3</v>
      </c>
    </row>
    <row r="1026" spans="1:12" x14ac:dyDescent="0.4">
      <c r="A1026">
        <v>1055</v>
      </c>
      <c r="B1026" t="s">
        <v>1661</v>
      </c>
      <c r="C1026" t="s">
        <v>7097</v>
      </c>
      <c r="D1026" t="s">
        <v>7098</v>
      </c>
      <c r="E1026" t="s">
        <v>7099</v>
      </c>
      <c r="F1026" t="s">
        <v>5224</v>
      </c>
      <c r="I1026" s="11">
        <v>10</v>
      </c>
      <c r="J1026" t="str">
        <f t="shared" ref="J1026:J1089" si="65">LEFT(B1026,3)</f>
        <v>GPN</v>
      </c>
      <c r="K1026" t="str">
        <f t="shared" ref="K1026:K1089" si="66">CONCATENATE(J1026,I1026)</f>
        <v>GPN10</v>
      </c>
      <c r="L1026">
        <f t="shared" ref="L1026:L1089" si="67">COUNTIF($K$2:$K$1123, "gpn" &amp; I1026&amp;""  )</f>
        <v>3</v>
      </c>
    </row>
    <row r="1027" spans="1:12" x14ac:dyDescent="0.4">
      <c r="A1027">
        <v>1056</v>
      </c>
      <c r="B1027" t="s">
        <v>1661</v>
      </c>
      <c r="C1027" t="s">
        <v>7097</v>
      </c>
      <c r="D1027" t="s">
        <v>7100</v>
      </c>
      <c r="E1027" t="s">
        <v>7101</v>
      </c>
      <c r="F1027" t="s">
        <v>5216</v>
      </c>
      <c r="I1027" s="11">
        <v>11</v>
      </c>
      <c r="J1027" t="str">
        <f t="shared" si="65"/>
        <v>GPN</v>
      </c>
      <c r="K1027" t="str">
        <f t="shared" si="66"/>
        <v>GPN11</v>
      </c>
      <c r="L1027">
        <f t="shared" si="67"/>
        <v>3</v>
      </c>
    </row>
    <row r="1028" spans="1:12" x14ac:dyDescent="0.4">
      <c r="A1028">
        <v>1057</v>
      </c>
      <c r="B1028" t="s">
        <v>1661</v>
      </c>
      <c r="C1028" t="s">
        <v>7097</v>
      </c>
      <c r="D1028" t="s">
        <v>7102</v>
      </c>
      <c r="E1028" t="s">
        <v>7103</v>
      </c>
      <c r="F1028" t="s">
        <v>5216</v>
      </c>
      <c r="I1028" s="11">
        <v>12</v>
      </c>
      <c r="J1028" t="str">
        <f t="shared" si="65"/>
        <v>GPN</v>
      </c>
      <c r="K1028" t="str">
        <f t="shared" si="66"/>
        <v>GPN12</v>
      </c>
      <c r="L1028">
        <f t="shared" si="67"/>
        <v>3</v>
      </c>
    </row>
    <row r="1029" spans="1:12" x14ac:dyDescent="0.4">
      <c r="A1029">
        <v>1058</v>
      </c>
      <c r="B1029" t="s">
        <v>1661</v>
      </c>
      <c r="C1029" t="s">
        <v>7097</v>
      </c>
      <c r="D1029" t="s">
        <v>7104</v>
      </c>
      <c r="E1029" t="s">
        <v>7105</v>
      </c>
      <c r="F1029" t="s">
        <v>5256</v>
      </c>
      <c r="I1029" s="11">
        <v>13</v>
      </c>
      <c r="J1029" t="str">
        <f t="shared" si="65"/>
        <v>GPN</v>
      </c>
      <c r="K1029" t="str">
        <f t="shared" si="66"/>
        <v>GPN13</v>
      </c>
      <c r="L1029">
        <f t="shared" si="67"/>
        <v>3</v>
      </c>
    </row>
    <row r="1030" spans="1:12" x14ac:dyDescent="0.4">
      <c r="A1030">
        <v>1059</v>
      </c>
      <c r="B1030" t="s">
        <v>1661</v>
      </c>
      <c r="C1030" t="s">
        <v>7097</v>
      </c>
      <c r="D1030" t="s">
        <v>7106</v>
      </c>
      <c r="E1030" t="s">
        <v>7107</v>
      </c>
      <c r="F1030" t="s">
        <v>5224</v>
      </c>
      <c r="I1030" s="11">
        <v>14</v>
      </c>
      <c r="J1030" t="str">
        <f t="shared" si="65"/>
        <v>GPN</v>
      </c>
      <c r="K1030" t="str">
        <f t="shared" si="66"/>
        <v>GPN14</v>
      </c>
      <c r="L1030">
        <f t="shared" si="67"/>
        <v>3</v>
      </c>
    </row>
    <row r="1031" spans="1:12" x14ac:dyDescent="0.4">
      <c r="A1031">
        <v>1060</v>
      </c>
      <c r="B1031" t="s">
        <v>1661</v>
      </c>
      <c r="C1031" t="s">
        <v>7097</v>
      </c>
      <c r="D1031" t="s">
        <v>7108</v>
      </c>
      <c r="E1031" t="s">
        <v>7109</v>
      </c>
      <c r="F1031" t="s">
        <v>5256</v>
      </c>
      <c r="I1031" s="11">
        <v>15</v>
      </c>
      <c r="J1031" t="str">
        <f t="shared" si="65"/>
        <v>GPN</v>
      </c>
      <c r="K1031" t="str">
        <f t="shared" si="66"/>
        <v>GPN15</v>
      </c>
      <c r="L1031">
        <f t="shared" si="67"/>
        <v>3</v>
      </c>
    </row>
    <row r="1032" spans="1:12" x14ac:dyDescent="0.4">
      <c r="A1032">
        <v>1061</v>
      </c>
      <c r="B1032" t="s">
        <v>1661</v>
      </c>
      <c r="C1032" t="s">
        <v>7097</v>
      </c>
      <c r="D1032" t="s">
        <v>7110</v>
      </c>
      <c r="E1032" t="s">
        <v>7111</v>
      </c>
      <c r="F1032" t="s">
        <v>6019</v>
      </c>
      <c r="I1032" s="11">
        <v>16</v>
      </c>
      <c r="J1032" t="str">
        <f t="shared" si="65"/>
        <v>GPN</v>
      </c>
      <c r="K1032" t="str">
        <f t="shared" si="66"/>
        <v>GPN16</v>
      </c>
      <c r="L1032">
        <f t="shared" si="67"/>
        <v>3</v>
      </c>
    </row>
    <row r="1033" spans="1:12" x14ac:dyDescent="0.4">
      <c r="A1033">
        <v>1062</v>
      </c>
      <c r="B1033" t="s">
        <v>1661</v>
      </c>
      <c r="C1033" t="s">
        <v>7097</v>
      </c>
      <c r="D1033" t="s">
        <v>7112</v>
      </c>
      <c r="E1033" t="s">
        <v>7113</v>
      </c>
      <c r="F1033" t="s">
        <v>5224</v>
      </c>
      <c r="I1033" s="11">
        <v>17</v>
      </c>
      <c r="J1033" t="str">
        <f t="shared" si="65"/>
        <v>GPN</v>
      </c>
      <c r="K1033" t="str">
        <f t="shared" si="66"/>
        <v>GPN17</v>
      </c>
      <c r="L1033">
        <f t="shared" si="67"/>
        <v>3</v>
      </c>
    </row>
    <row r="1034" spans="1:12" x14ac:dyDescent="0.4">
      <c r="A1034">
        <v>1063</v>
      </c>
      <c r="B1034" t="s">
        <v>1661</v>
      </c>
      <c r="C1034" t="s">
        <v>7097</v>
      </c>
      <c r="D1034" t="s">
        <v>7114</v>
      </c>
      <c r="E1034" t="s">
        <v>7115</v>
      </c>
      <c r="F1034" t="s">
        <v>5216</v>
      </c>
      <c r="I1034" s="11">
        <v>18</v>
      </c>
      <c r="J1034" t="str">
        <f t="shared" si="65"/>
        <v>GPN</v>
      </c>
      <c r="K1034" t="str">
        <f t="shared" si="66"/>
        <v>GPN18</v>
      </c>
      <c r="L1034">
        <f t="shared" si="67"/>
        <v>3</v>
      </c>
    </row>
    <row r="1035" spans="1:12" x14ac:dyDescent="0.4">
      <c r="A1035">
        <v>1064</v>
      </c>
      <c r="B1035" t="s">
        <v>1661</v>
      </c>
      <c r="C1035" t="s">
        <v>7097</v>
      </c>
      <c r="D1035" t="s">
        <v>7116</v>
      </c>
      <c r="E1035" t="s">
        <v>7117</v>
      </c>
      <c r="F1035" t="s">
        <v>5216</v>
      </c>
      <c r="I1035" s="11">
        <v>19</v>
      </c>
      <c r="J1035" t="str">
        <f t="shared" si="65"/>
        <v>GPN</v>
      </c>
      <c r="K1035" t="str">
        <f t="shared" si="66"/>
        <v>GPN19</v>
      </c>
      <c r="L1035">
        <f t="shared" si="67"/>
        <v>3</v>
      </c>
    </row>
    <row r="1036" spans="1:12" x14ac:dyDescent="0.4">
      <c r="A1036">
        <v>1065</v>
      </c>
      <c r="B1036" t="s">
        <v>1661</v>
      </c>
      <c r="C1036" t="s">
        <v>7097</v>
      </c>
      <c r="D1036" t="s">
        <v>7118</v>
      </c>
      <c r="E1036" t="s">
        <v>7094</v>
      </c>
      <c r="F1036" t="s">
        <v>5224</v>
      </c>
      <c r="I1036" s="11">
        <v>1</v>
      </c>
      <c r="J1036" t="str">
        <f t="shared" si="65"/>
        <v>GPN</v>
      </c>
      <c r="K1036" t="str">
        <f t="shared" si="66"/>
        <v>GPN1</v>
      </c>
      <c r="L1036">
        <f t="shared" si="67"/>
        <v>3</v>
      </c>
    </row>
    <row r="1037" spans="1:12" x14ac:dyDescent="0.4">
      <c r="A1037">
        <v>1066</v>
      </c>
      <c r="B1037" t="s">
        <v>1661</v>
      </c>
      <c r="C1037" t="s">
        <v>7097</v>
      </c>
      <c r="D1037" t="s">
        <v>7119</v>
      </c>
      <c r="E1037" t="s">
        <v>7120</v>
      </c>
      <c r="F1037" t="s">
        <v>5216</v>
      </c>
      <c r="I1037" s="11">
        <v>20</v>
      </c>
      <c r="J1037" t="str">
        <f t="shared" si="65"/>
        <v>GPN</v>
      </c>
      <c r="K1037" t="str">
        <f t="shared" si="66"/>
        <v>GPN20</v>
      </c>
      <c r="L1037">
        <f t="shared" si="67"/>
        <v>3</v>
      </c>
    </row>
    <row r="1038" spans="1:12" x14ac:dyDescent="0.4">
      <c r="A1038">
        <v>1067</v>
      </c>
      <c r="B1038" t="s">
        <v>1661</v>
      </c>
      <c r="C1038" t="s">
        <v>7097</v>
      </c>
      <c r="D1038" t="s">
        <v>7121</v>
      </c>
      <c r="E1038" t="s">
        <v>7122</v>
      </c>
      <c r="F1038" t="s">
        <v>5216</v>
      </c>
      <c r="I1038" s="11">
        <v>21</v>
      </c>
      <c r="J1038" t="str">
        <f t="shared" si="65"/>
        <v>GPN</v>
      </c>
      <c r="K1038" t="str">
        <f t="shared" si="66"/>
        <v>GPN21</v>
      </c>
      <c r="L1038">
        <f t="shared" si="67"/>
        <v>3</v>
      </c>
    </row>
    <row r="1039" spans="1:12" x14ac:dyDescent="0.4">
      <c r="A1039">
        <v>1068</v>
      </c>
      <c r="B1039" t="s">
        <v>1661</v>
      </c>
      <c r="C1039" t="s">
        <v>7097</v>
      </c>
      <c r="D1039" t="s">
        <v>7123</v>
      </c>
      <c r="E1039" t="s">
        <v>7124</v>
      </c>
      <c r="F1039" t="s">
        <v>5216</v>
      </c>
      <c r="I1039" s="11">
        <v>22</v>
      </c>
      <c r="J1039" t="str">
        <f t="shared" si="65"/>
        <v>GPN</v>
      </c>
      <c r="K1039" t="str">
        <f t="shared" si="66"/>
        <v>GPN22</v>
      </c>
      <c r="L1039">
        <f t="shared" si="67"/>
        <v>3</v>
      </c>
    </row>
    <row r="1040" spans="1:12" x14ac:dyDescent="0.4">
      <c r="A1040">
        <v>1069</v>
      </c>
      <c r="B1040" t="s">
        <v>1661</v>
      </c>
      <c r="C1040" t="s">
        <v>7097</v>
      </c>
      <c r="D1040" t="s">
        <v>7125</v>
      </c>
      <c r="E1040" t="s">
        <v>7126</v>
      </c>
      <c r="F1040" t="s">
        <v>5224</v>
      </c>
      <c r="I1040" s="11">
        <v>23</v>
      </c>
      <c r="J1040" t="str">
        <f t="shared" si="65"/>
        <v>GPN</v>
      </c>
      <c r="K1040" t="str">
        <f t="shared" si="66"/>
        <v>GPN23</v>
      </c>
      <c r="L1040">
        <f t="shared" si="67"/>
        <v>3</v>
      </c>
    </row>
    <row r="1041" spans="1:12" x14ac:dyDescent="0.4">
      <c r="A1041">
        <v>1070</v>
      </c>
      <c r="B1041" t="s">
        <v>1661</v>
      </c>
      <c r="C1041" t="s">
        <v>7097</v>
      </c>
      <c r="D1041" t="s">
        <v>7127</v>
      </c>
      <c r="E1041" t="s">
        <v>7128</v>
      </c>
      <c r="F1041" t="s">
        <v>5216</v>
      </c>
      <c r="I1041" s="11">
        <v>24</v>
      </c>
      <c r="J1041" t="str">
        <f t="shared" si="65"/>
        <v>GPN</v>
      </c>
      <c r="K1041" t="str">
        <f t="shared" si="66"/>
        <v>GPN24</v>
      </c>
      <c r="L1041">
        <f t="shared" si="67"/>
        <v>3</v>
      </c>
    </row>
    <row r="1042" spans="1:12" x14ac:dyDescent="0.4">
      <c r="A1042">
        <v>1071</v>
      </c>
      <c r="B1042" t="s">
        <v>1661</v>
      </c>
      <c r="C1042" t="s">
        <v>7097</v>
      </c>
      <c r="D1042" t="s">
        <v>7129</v>
      </c>
      <c r="E1042" t="s">
        <v>7130</v>
      </c>
      <c r="F1042" t="s">
        <v>5224</v>
      </c>
      <c r="I1042" s="11">
        <v>25</v>
      </c>
      <c r="J1042" t="str">
        <f t="shared" si="65"/>
        <v>GPN</v>
      </c>
      <c r="K1042" t="str">
        <f t="shared" si="66"/>
        <v>GPN25</v>
      </c>
      <c r="L1042">
        <f t="shared" si="67"/>
        <v>3</v>
      </c>
    </row>
    <row r="1043" spans="1:12" x14ac:dyDescent="0.4">
      <c r="A1043">
        <v>1072</v>
      </c>
      <c r="B1043" t="s">
        <v>1661</v>
      </c>
      <c r="C1043" t="s">
        <v>7097</v>
      </c>
      <c r="D1043" t="s">
        <v>7131</v>
      </c>
      <c r="E1043" t="s">
        <v>7132</v>
      </c>
      <c r="F1043" t="s">
        <v>5216</v>
      </c>
      <c r="I1043" s="11">
        <v>26</v>
      </c>
      <c r="J1043" t="str">
        <f t="shared" si="65"/>
        <v>GPN</v>
      </c>
      <c r="K1043" t="str">
        <f t="shared" si="66"/>
        <v>GPN26</v>
      </c>
      <c r="L1043">
        <f t="shared" si="67"/>
        <v>3</v>
      </c>
    </row>
    <row r="1044" spans="1:12" x14ac:dyDescent="0.4">
      <c r="A1044">
        <v>1073</v>
      </c>
      <c r="B1044" t="s">
        <v>1661</v>
      </c>
      <c r="C1044" t="s">
        <v>7097</v>
      </c>
      <c r="D1044" t="s">
        <v>7133</v>
      </c>
      <c r="E1044" t="s">
        <v>7134</v>
      </c>
      <c r="F1044" t="s">
        <v>5224</v>
      </c>
      <c r="I1044" s="11">
        <v>27</v>
      </c>
      <c r="J1044" t="str">
        <f t="shared" si="65"/>
        <v>GPN</v>
      </c>
      <c r="K1044" t="str">
        <f t="shared" si="66"/>
        <v>GPN27</v>
      </c>
      <c r="L1044">
        <f t="shared" si="67"/>
        <v>3</v>
      </c>
    </row>
    <row r="1045" spans="1:12" x14ac:dyDescent="0.4">
      <c r="A1045">
        <v>1074</v>
      </c>
      <c r="B1045" t="s">
        <v>1661</v>
      </c>
      <c r="C1045" t="s">
        <v>7097</v>
      </c>
      <c r="D1045" t="s">
        <v>7135</v>
      </c>
      <c r="E1045" t="s">
        <v>7136</v>
      </c>
      <c r="F1045" t="s">
        <v>5224</v>
      </c>
      <c r="I1045" s="11">
        <v>28</v>
      </c>
      <c r="J1045" t="str">
        <f t="shared" si="65"/>
        <v>GPN</v>
      </c>
      <c r="K1045" t="str">
        <f t="shared" si="66"/>
        <v>GPN28</v>
      </c>
      <c r="L1045">
        <f t="shared" si="67"/>
        <v>3</v>
      </c>
    </row>
    <row r="1046" spans="1:12" x14ac:dyDescent="0.4">
      <c r="A1046">
        <v>1075</v>
      </c>
      <c r="B1046" t="s">
        <v>1661</v>
      </c>
      <c r="C1046" t="s">
        <v>7097</v>
      </c>
      <c r="D1046" t="s">
        <v>7137</v>
      </c>
      <c r="E1046" t="s">
        <v>7138</v>
      </c>
      <c r="F1046" t="s">
        <v>5216</v>
      </c>
      <c r="I1046" s="11">
        <v>29</v>
      </c>
      <c r="J1046" t="str">
        <f t="shared" si="65"/>
        <v>GPN</v>
      </c>
      <c r="K1046" t="str">
        <f t="shared" si="66"/>
        <v>GPN29</v>
      </c>
      <c r="L1046">
        <f t="shared" si="67"/>
        <v>3</v>
      </c>
    </row>
    <row r="1047" spans="1:12" x14ac:dyDescent="0.4">
      <c r="A1047">
        <v>1076</v>
      </c>
      <c r="B1047" t="s">
        <v>1661</v>
      </c>
      <c r="C1047" t="s">
        <v>7097</v>
      </c>
      <c r="D1047" t="s">
        <v>7139</v>
      </c>
      <c r="E1047" t="s">
        <v>7140</v>
      </c>
      <c r="F1047" t="s">
        <v>5224</v>
      </c>
      <c r="I1047" s="11">
        <v>2</v>
      </c>
      <c r="J1047" t="str">
        <f t="shared" si="65"/>
        <v>GPN</v>
      </c>
      <c r="K1047" t="str">
        <f t="shared" si="66"/>
        <v>GPN2</v>
      </c>
      <c r="L1047">
        <f t="shared" si="67"/>
        <v>3</v>
      </c>
    </row>
    <row r="1048" spans="1:12" x14ac:dyDescent="0.4">
      <c r="A1048">
        <v>1077</v>
      </c>
      <c r="B1048" t="s">
        <v>1661</v>
      </c>
      <c r="C1048" t="s">
        <v>7097</v>
      </c>
      <c r="D1048" t="s">
        <v>7141</v>
      </c>
      <c r="E1048" t="s">
        <v>7142</v>
      </c>
      <c r="F1048" t="s">
        <v>5224</v>
      </c>
      <c r="I1048" s="11">
        <v>30</v>
      </c>
      <c r="J1048" t="str">
        <f t="shared" si="65"/>
        <v>GPN</v>
      </c>
      <c r="K1048" t="str">
        <f t="shared" si="66"/>
        <v>GPN30</v>
      </c>
      <c r="L1048">
        <f t="shared" si="67"/>
        <v>3</v>
      </c>
    </row>
    <row r="1049" spans="1:12" x14ac:dyDescent="0.4">
      <c r="A1049">
        <v>1078</v>
      </c>
      <c r="B1049" t="s">
        <v>1661</v>
      </c>
      <c r="C1049" t="s">
        <v>7097</v>
      </c>
      <c r="D1049" t="s">
        <v>7143</v>
      </c>
      <c r="E1049" t="s">
        <v>7144</v>
      </c>
      <c r="F1049" t="s">
        <v>5216</v>
      </c>
      <c r="I1049" s="11">
        <v>31</v>
      </c>
      <c r="J1049" t="str">
        <f t="shared" si="65"/>
        <v>GPN</v>
      </c>
      <c r="K1049" t="str">
        <f t="shared" si="66"/>
        <v>GPN31</v>
      </c>
      <c r="L1049">
        <f t="shared" si="67"/>
        <v>3</v>
      </c>
    </row>
    <row r="1050" spans="1:12" x14ac:dyDescent="0.4">
      <c r="A1050">
        <v>1079</v>
      </c>
      <c r="B1050" t="s">
        <v>1661</v>
      </c>
      <c r="C1050" t="s">
        <v>7097</v>
      </c>
      <c r="D1050" t="s">
        <v>7145</v>
      </c>
      <c r="E1050" t="s">
        <v>7146</v>
      </c>
      <c r="F1050" t="s">
        <v>5216</v>
      </c>
      <c r="I1050" s="11">
        <v>32</v>
      </c>
      <c r="J1050" t="str">
        <f t="shared" si="65"/>
        <v>GPN</v>
      </c>
      <c r="K1050" t="str">
        <f t="shared" si="66"/>
        <v>GPN32</v>
      </c>
      <c r="L1050">
        <f t="shared" si="67"/>
        <v>3</v>
      </c>
    </row>
    <row r="1051" spans="1:12" x14ac:dyDescent="0.4">
      <c r="A1051">
        <v>1080</v>
      </c>
      <c r="B1051" t="s">
        <v>1661</v>
      </c>
      <c r="C1051" t="s">
        <v>7097</v>
      </c>
      <c r="D1051" t="s">
        <v>7147</v>
      </c>
      <c r="E1051" t="s">
        <v>7148</v>
      </c>
      <c r="F1051" t="s">
        <v>5216</v>
      </c>
      <c r="I1051" s="11">
        <v>33</v>
      </c>
      <c r="J1051" t="str">
        <f t="shared" si="65"/>
        <v>GPN</v>
      </c>
      <c r="K1051" t="str">
        <f t="shared" si="66"/>
        <v>GPN33</v>
      </c>
      <c r="L1051">
        <f t="shared" si="67"/>
        <v>3</v>
      </c>
    </row>
    <row r="1052" spans="1:12" x14ac:dyDescent="0.4">
      <c r="A1052">
        <v>1081</v>
      </c>
      <c r="B1052" t="s">
        <v>1661</v>
      </c>
      <c r="C1052" t="s">
        <v>7097</v>
      </c>
      <c r="D1052" t="s">
        <v>7149</v>
      </c>
      <c r="E1052" t="s">
        <v>7150</v>
      </c>
      <c r="F1052" t="s">
        <v>5216</v>
      </c>
      <c r="I1052" s="11">
        <v>34</v>
      </c>
      <c r="J1052" t="str">
        <f t="shared" si="65"/>
        <v>GPN</v>
      </c>
      <c r="K1052" t="str">
        <f t="shared" si="66"/>
        <v>GPN34</v>
      </c>
      <c r="L1052">
        <f t="shared" si="67"/>
        <v>3</v>
      </c>
    </row>
    <row r="1053" spans="1:12" x14ac:dyDescent="0.4">
      <c r="A1053">
        <v>1082</v>
      </c>
      <c r="B1053" t="s">
        <v>1661</v>
      </c>
      <c r="C1053" t="s">
        <v>7097</v>
      </c>
      <c r="D1053" t="s">
        <v>7151</v>
      </c>
      <c r="E1053" t="s">
        <v>7152</v>
      </c>
      <c r="F1053" t="s">
        <v>5224</v>
      </c>
      <c r="I1053" s="11">
        <v>35</v>
      </c>
      <c r="J1053" t="str">
        <f t="shared" si="65"/>
        <v>GPN</v>
      </c>
      <c r="K1053" t="str">
        <f t="shared" si="66"/>
        <v>GPN35</v>
      </c>
      <c r="L1053">
        <f t="shared" si="67"/>
        <v>3</v>
      </c>
    </row>
    <row r="1054" spans="1:12" x14ac:dyDescent="0.4">
      <c r="A1054">
        <v>1083</v>
      </c>
      <c r="B1054" t="s">
        <v>1661</v>
      </c>
      <c r="C1054" t="s">
        <v>7097</v>
      </c>
      <c r="D1054" t="s">
        <v>7153</v>
      </c>
      <c r="E1054" t="s">
        <v>7154</v>
      </c>
      <c r="F1054" t="s">
        <v>5256</v>
      </c>
      <c r="I1054" s="11">
        <v>36</v>
      </c>
      <c r="J1054" t="str">
        <f t="shared" si="65"/>
        <v>GPN</v>
      </c>
      <c r="K1054" t="str">
        <f t="shared" si="66"/>
        <v>GPN36</v>
      </c>
      <c r="L1054">
        <f t="shared" si="67"/>
        <v>3</v>
      </c>
    </row>
    <row r="1055" spans="1:12" x14ac:dyDescent="0.4">
      <c r="A1055">
        <v>1084</v>
      </c>
      <c r="B1055" t="s">
        <v>1661</v>
      </c>
      <c r="C1055" t="s">
        <v>7097</v>
      </c>
      <c r="D1055" t="s">
        <v>7155</v>
      </c>
      <c r="E1055" t="s">
        <v>7156</v>
      </c>
      <c r="F1055" t="s">
        <v>5224</v>
      </c>
      <c r="I1055" s="11">
        <v>37</v>
      </c>
      <c r="J1055" t="str">
        <f t="shared" si="65"/>
        <v>GPN</v>
      </c>
      <c r="K1055" t="str">
        <f t="shared" si="66"/>
        <v>GPN37</v>
      </c>
      <c r="L1055">
        <f t="shared" si="67"/>
        <v>3</v>
      </c>
    </row>
    <row r="1056" spans="1:12" x14ac:dyDescent="0.4">
      <c r="A1056">
        <v>1085</v>
      </c>
      <c r="B1056" t="s">
        <v>1661</v>
      </c>
      <c r="C1056" t="s">
        <v>7097</v>
      </c>
      <c r="D1056" t="s">
        <v>7157</v>
      </c>
      <c r="E1056" t="s">
        <v>7158</v>
      </c>
      <c r="F1056" t="s">
        <v>5256</v>
      </c>
      <c r="I1056" s="11">
        <v>38</v>
      </c>
      <c r="J1056" t="str">
        <f t="shared" si="65"/>
        <v>GPN</v>
      </c>
      <c r="K1056" t="str">
        <f t="shared" si="66"/>
        <v>GPN38</v>
      </c>
      <c r="L1056">
        <f t="shared" si="67"/>
        <v>3</v>
      </c>
    </row>
    <row r="1057" spans="1:12" x14ac:dyDescent="0.4">
      <c r="A1057">
        <v>1086</v>
      </c>
      <c r="B1057" t="s">
        <v>1661</v>
      </c>
      <c r="C1057" t="s">
        <v>7097</v>
      </c>
      <c r="D1057" t="s">
        <v>7159</v>
      </c>
      <c r="E1057" t="s">
        <v>7160</v>
      </c>
      <c r="F1057" t="s">
        <v>5216</v>
      </c>
      <c r="I1057" s="11">
        <v>39</v>
      </c>
      <c r="J1057" t="str">
        <f t="shared" si="65"/>
        <v>GPN</v>
      </c>
      <c r="K1057" t="str">
        <f t="shared" si="66"/>
        <v>GPN39</v>
      </c>
      <c r="L1057">
        <f t="shared" si="67"/>
        <v>3</v>
      </c>
    </row>
    <row r="1058" spans="1:12" x14ac:dyDescent="0.4">
      <c r="A1058">
        <v>1087</v>
      </c>
      <c r="B1058" t="s">
        <v>1661</v>
      </c>
      <c r="C1058" t="s">
        <v>7097</v>
      </c>
      <c r="D1058" t="s">
        <v>7161</v>
      </c>
      <c r="E1058" t="s">
        <v>7162</v>
      </c>
      <c r="F1058" t="s">
        <v>5216</v>
      </c>
      <c r="I1058" s="11">
        <v>3</v>
      </c>
      <c r="J1058" t="str">
        <f t="shared" si="65"/>
        <v>GPN</v>
      </c>
      <c r="K1058" t="str">
        <f t="shared" si="66"/>
        <v>GPN3</v>
      </c>
      <c r="L1058">
        <f t="shared" si="67"/>
        <v>3</v>
      </c>
    </row>
    <row r="1059" spans="1:12" x14ac:dyDescent="0.4">
      <c r="A1059">
        <v>1088</v>
      </c>
      <c r="B1059" t="s">
        <v>1661</v>
      </c>
      <c r="C1059" t="s">
        <v>7097</v>
      </c>
      <c r="D1059" t="s">
        <v>7163</v>
      </c>
      <c r="E1059" t="s">
        <v>7164</v>
      </c>
      <c r="F1059" t="s">
        <v>5224</v>
      </c>
      <c r="I1059" s="11">
        <v>40</v>
      </c>
      <c r="J1059" t="str">
        <f t="shared" si="65"/>
        <v>GPN</v>
      </c>
      <c r="K1059" t="str">
        <f t="shared" si="66"/>
        <v>GPN40</v>
      </c>
      <c r="L1059">
        <f t="shared" si="67"/>
        <v>3</v>
      </c>
    </row>
    <row r="1060" spans="1:12" x14ac:dyDescent="0.4">
      <c r="A1060">
        <v>1089</v>
      </c>
      <c r="B1060" t="s">
        <v>1661</v>
      </c>
      <c r="C1060" t="s">
        <v>7097</v>
      </c>
      <c r="D1060" t="s">
        <v>7165</v>
      </c>
      <c r="E1060" t="s">
        <v>7166</v>
      </c>
      <c r="F1060" t="s">
        <v>5224</v>
      </c>
      <c r="I1060" s="11">
        <v>41</v>
      </c>
      <c r="J1060" t="str">
        <f t="shared" si="65"/>
        <v>GPN</v>
      </c>
      <c r="K1060" t="str">
        <f t="shared" si="66"/>
        <v>GPN41</v>
      </c>
      <c r="L1060">
        <f t="shared" si="67"/>
        <v>3</v>
      </c>
    </row>
    <row r="1061" spans="1:12" x14ac:dyDescent="0.4">
      <c r="A1061">
        <v>1090</v>
      </c>
      <c r="B1061" t="s">
        <v>1661</v>
      </c>
      <c r="C1061" t="s">
        <v>7097</v>
      </c>
      <c r="D1061" t="s">
        <v>7167</v>
      </c>
      <c r="E1061" t="s">
        <v>7168</v>
      </c>
      <c r="F1061" t="s">
        <v>5224</v>
      </c>
      <c r="I1061" s="11">
        <v>42</v>
      </c>
      <c r="J1061" t="str">
        <f t="shared" si="65"/>
        <v>GPN</v>
      </c>
      <c r="K1061" t="str">
        <f t="shared" si="66"/>
        <v>GPN42</v>
      </c>
      <c r="L1061">
        <f t="shared" si="67"/>
        <v>3</v>
      </c>
    </row>
    <row r="1062" spans="1:12" x14ac:dyDescent="0.4">
      <c r="A1062">
        <v>1091</v>
      </c>
      <c r="B1062" t="s">
        <v>1661</v>
      </c>
      <c r="C1062" t="s">
        <v>7097</v>
      </c>
      <c r="D1062" t="s">
        <v>7169</v>
      </c>
      <c r="E1062" t="s">
        <v>7170</v>
      </c>
      <c r="F1062" t="s">
        <v>5216</v>
      </c>
      <c r="I1062" s="11">
        <v>43</v>
      </c>
      <c r="J1062" t="str">
        <f t="shared" si="65"/>
        <v>GPN</v>
      </c>
      <c r="K1062" t="str">
        <f t="shared" si="66"/>
        <v>GPN43</v>
      </c>
      <c r="L1062">
        <f t="shared" si="67"/>
        <v>3</v>
      </c>
    </row>
    <row r="1063" spans="1:12" x14ac:dyDescent="0.4">
      <c r="A1063">
        <v>1092</v>
      </c>
      <c r="B1063" t="s">
        <v>1661</v>
      </c>
      <c r="C1063" t="s">
        <v>7097</v>
      </c>
      <c r="D1063" t="s">
        <v>7171</v>
      </c>
      <c r="E1063" t="s">
        <v>7172</v>
      </c>
      <c r="F1063" t="s">
        <v>5224</v>
      </c>
      <c r="I1063" s="11">
        <v>44</v>
      </c>
      <c r="J1063" t="str">
        <f t="shared" si="65"/>
        <v>GPN</v>
      </c>
      <c r="K1063" t="str">
        <f t="shared" si="66"/>
        <v>GPN44</v>
      </c>
      <c r="L1063">
        <f t="shared" si="67"/>
        <v>3</v>
      </c>
    </row>
    <row r="1064" spans="1:12" x14ac:dyDescent="0.4">
      <c r="A1064">
        <v>1093</v>
      </c>
      <c r="B1064" t="s">
        <v>1661</v>
      </c>
      <c r="C1064" t="s">
        <v>7097</v>
      </c>
      <c r="D1064" t="s">
        <v>7173</v>
      </c>
      <c r="E1064" t="s">
        <v>7174</v>
      </c>
      <c r="F1064" t="s">
        <v>5256</v>
      </c>
      <c r="I1064" s="11">
        <v>45</v>
      </c>
      <c r="J1064" t="str">
        <f t="shared" si="65"/>
        <v>GPN</v>
      </c>
      <c r="K1064" t="str">
        <f t="shared" si="66"/>
        <v>GPN45</v>
      </c>
      <c r="L1064">
        <f t="shared" si="67"/>
        <v>3</v>
      </c>
    </row>
    <row r="1065" spans="1:12" x14ac:dyDescent="0.4">
      <c r="A1065">
        <v>1094</v>
      </c>
      <c r="B1065" t="s">
        <v>1661</v>
      </c>
      <c r="C1065" t="s">
        <v>7097</v>
      </c>
      <c r="D1065" t="s">
        <v>7175</v>
      </c>
      <c r="E1065" t="s">
        <v>7176</v>
      </c>
      <c r="F1065" t="s">
        <v>5224</v>
      </c>
      <c r="I1065" s="11">
        <v>46</v>
      </c>
      <c r="J1065" t="str">
        <f t="shared" si="65"/>
        <v>GPN</v>
      </c>
      <c r="K1065" t="str">
        <f t="shared" si="66"/>
        <v>GPN46</v>
      </c>
      <c r="L1065">
        <f t="shared" si="67"/>
        <v>3</v>
      </c>
    </row>
    <row r="1066" spans="1:12" x14ac:dyDescent="0.4">
      <c r="A1066">
        <v>1095</v>
      </c>
      <c r="B1066" t="s">
        <v>1661</v>
      </c>
      <c r="C1066" t="s">
        <v>7097</v>
      </c>
      <c r="D1066" t="s">
        <v>7177</v>
      </c>
      <c r="E1066" t="s">
        <v>7178</v>
      </c>
      <c r="F1066" t="s">
        <v>5224</v>
      </c>
      <c r="I1066" s="11">
        <v>47</v>
      </c>
      <c r="J1066" t="str">
        <f t="shared" si="65"/>
        <v>GPN</v>
      </c>
      <c r="K1066" t="str">
        <f t="shared" si="66"/>
        <v>GPN47</v>
      </c>
      <c r="L1066">
        <f t="shared" si="67"/>
        <v>3</v>
      </c>
    </row>
    <row r="1067" spans="1:12" x14ac:dyDescent="0.4">
      <c r="A1067">
        <v>1096</v>
      </c>
      <c r="B1067" t="s">
        <v>1661</v>
      </c>
      <c r="C1067" t="s">
        <v>7097</v>
      </c>
      <c r="D1067" t="s">
        <v>7179</v>
      </c>
      <c r="E1067" t="s">
        <v>7180</v>
      </c>
      <c r="F1067" t="s">
        <v>5224</v>
      </c>
      <c r="I1067" s="11">
        <v>48</v>
      </c>
      <c r="J1067" t="str">
        <f t="shared" si="65"/>
        <v>GPN</v>
      </c>
      <c r="K1067" t="str">
        <f t="shared" si="66"/>
        <v>GPN48</v>
      </c>
      <c r="L1067">
        <f t="shared" si="67"/>
        <v>3</v>
      </c>
    </row>
    <row r="1068" spans="1:12" x14ac:dyDescent="0.4">
      <c r="A1068">
        <v>1097</v>
      </c>
      <c r="B1068" t="s">
        <v>1661</v>
      </c>
      <c r="C1068" t="s">
        <v>7097</v>
      </c>
      <c r="D1068" t="s">
        <v>7181</v>
      </c>
      <c r="E1068" t="s">
        <v>7182</v>
      </c>
      <c r="F1068" t="s">
        <v>5224</v>
      </c>
      <c r="I1068" s="11">
        <v>49</v>
      </c>
      <c r="J1068" t="str">
        <f t="shared" si="65"/>
        <v>GPN</v>
      </c>
      <c r="K1068" t="str">
        <f t="shared" si="66"/>
        <v>GPN49</v>
      </c>
      <c r="L1068">
        <f t="shared" si="67"/>
        <v>3</v>
      </c>
    </row>
    <row r="1069" spans="1:12" x14ac:dyDescent="0.4">
      <c r="A1069">
        <v>1098</v>
      </c>
      <c r="B1069" t="s">
        <v>1661</v>
      </c>
      <c r="C1069" t="s">
        <v>7097</v>
      </c>
      <c r="D1069" t="s">
        <v>7183</v>
      </c>
      <c r="E1069" t="s">
        <v>7184</v>
      </c>
      <c r="F1069" t="s">
        <v>5224</v>
      </c>
      <c r="I1069" s="11">
        <v>4</v>
      </c>
      <c r="J1069" t="str">
        <f t="shared" si="65"/>
        <v>GPN</v>
      </c>
      <c r="K1069" t="str">
        <f t="shared" si="66"/>
        <v>GPN4</v>
      </c>
      <c r="L1069">
        <f t="shared" si="67"/>
        <v>3</v>
      </c>
    </row>
    <row r="1070" spans="1:12" x14ac:dyDescent="0.4">
      <c r="A1070">
        <v>1099</v>
      </c>
      <c r="B1070" t="s">
        <v>1661</v>
      </c>
      <c r="C1070" t="s">
        <v>7097</v>
      </c>
      <c r="D1070" t="s">
        <v>7185</v>
      </c>
      <c r="E1070" t="s">
        <v>7186</v>
      </c>
      <c r="F1070" t="s">
        <v>5224</v>
      </c>
      <c r="I1070" s="11">
        <v>5</v>
      </c>
      <c r="J1070" t="str">
        <f t="shared" si="65"/>
        <v>GPN</v>
      </c>
      <c r="K1070" t="str">
        <f t="shared" si="66"/>
        <v>GPN5</v>
      </c>
      <c r="L1070">
        <f t="shared" si="67"/>
        <v>2</v>
      </c>
    </row>
    <row r="1071" spans="1:12" x14ac:dyDescent="0.4">
      <c r="A1071">
        <v>1100</v>
      </c>
      <c r="B1071" t="s">
        <v>1661</v>
      </c>
      <c r="C1071" t="s">
        <v>7097</v>
      </c>
      <c r="D1071" t="s">
        <v>7187</v>
      </c>
      <c r="E1071" t="s">
        <v>7188</v>
      </c>
      <c r="F1071" t="s">
        <v>5256</v>
      </c>
      <c r="I1071" s="11">
        <v>6</v>
      </c>
      <c r="J1071" t="str">
        <f t="shared" si="65"/>
        <v>GPN</v>
      </c>
      <c r="K1071" t="str">
        <f t="shared" si="66"/>
        <v>GPN6</v>
      </c>
      <c r="L1071">
        <f t="shared" si="67"/>
        <v>3</v>
      </c>
    </row>
    <row r="1072" spans="1:12" x14ac:dyDescent="0.4">
      <c r="A1072">
        <v>1101</v>
      </c>
      <c r="B1072" t="s">
        <v>1661</v>
      </c>
      <c r="C1072" t="s">
        <v>7097</v>
      </c>
      <c r="D1072" t="s">
        <v>7189</v>
      </c>
      <c r="E1072" t="s">
        <v>7190</v>
      </c>
      <c r="F1072" t="s">
        <v>5216</v>
      </c>
      <c r="I1072" s="11">
        <v>7</v>
      </c>
      <c r="J1072" t="str">
        <f t="shared" si="65"/>
        <v>GPN</v>
      </c>
      <c r="K1072" t="str">
        <f t="shared" si="66"/>
        <v>GPN7</v>
      </c>
      <c r="L1072">
        <f t="shared" si="67"/>
        <v>3</v>
      </c>
    </row>
    <row r="1073" spans="1:12" x14ac:dyDescent="0.4">
      <c r="A1073">
        <v>1102</v>
      </c>
      <c r="B1073" t="s">
        <v>1661</v>
      </c>
      <c r="C1073" t="s">
        <v>7097</v>
      </c>
      <c r="D1073" t="s">
        <v>7191</v>
      </c>
      <c r="E1073" t="s">
        <v>7192</v>
      </c>
      <c r="F1073" t="s">
        <v>5224</v>
      </c>
      <c r="I1073" s="11">
        <v>8</v>
      </c>
      <c r="J1073" t="str">
        <f t="shared" si="65"/>
        <v>GPN</v>
      </c>
      <c r="K1073" t="str">
        <f t="shared" si="66"/>
        <v>GPN8</v>
      </c>
      <c r="L1073">
        <f t="shared" si="67"/>
        <v>3</v>
      </c>
    </row>
    <row r="1074" spans="1:12" x14ac:dyDescent="0.4">
      <c r="A1074">
        <v>1103</v>
      </c>
      <c r="B1074" t="s">
        <v>1661</v>
      </c>
      <c r="C1074" t="s">
        <v>7097</v>
      </c>
      <c r="D1074" t="s">
        <v>7193</v>
      </c>
      <c r="E1074" t="s">
        <v>7194</v>
      </c>
      <c r="F1074" t="s">
        <v>5224</v>
      </c>
      <c r="I1074" s="11">
        <v>9</v>
      </c>
      <c r="J1074" t="str">
        <f t="shared" si="65"/>
        <v>GPN</v>
      </c>
      <c r="K1074" t="str">
        <f t="shared" si="66"/>
        <v>GPN9</v>
      </c>
      <c r="L1074">
        <f t="shared" si="67"/>
        <v>2</v>
      </c>
    </row>
    <row r="1075" spans="1:12" x14ac:dyDescent="0.4">
      <c r="A1075">
        <v>1104</v>
      </c>
      <c r="B1075" t="s">
        <v>1662</v>
      </c>
      <c r="C1075" t="s">
        <v>7195</v>
      </c>
      <c r="D1075" t="s">
        <v>7196</v>
      </c>
      <c r="E1075" t="s">
        <v>7197</v>
      </c>
      <c r="F1075" t="s">
        <v>5216</v>
      </c>
      <c r="I1075" s="11">
        <v>10</v>
      </c>
      <c r="J1075" t="str">
        <f t="shared" si="65"/>
        <v>GPN</v>
      </c>
      <c r="K1075" t="str">
        <f t="shared" si="66"/>
        <v>GPN10</v>
      </c>
      <c r="L1075">
        <f t="shared" si="67"/>
        <v>3</v>
      </c>
    </row>
    <row r="1076" spans="1:12" x14ac:dyDescent="0.4">
      <c r="A1076">
        <v>1105</v>
      </c>
      <c r="B1076" t="s">
        <v>1662</v>
      </c>
      <c r="C1076" t="s">
        <v>7195</v>
      </c>
      <c r="D1076" t="s">
        <v>7198</v>
      </c>
      <c r="E1076" t="s">
        <v>7199</v>
      </c>
      <c r="F1076" t="s">
        <v>5216</v>
      </c>
      <c r="I1076" s="11">
        <v>11</v>
      </c>
      <c r="J1076" t="str">
        <f t="shared" si="65"/>
        <v>GPN</v>
      </c>
      <c r="K1076" t="str">
        <f t="shared" si="66"/>
        <v>GPN11</v>
      </c>
      <c r="L1076">
        <f t="shared" si="67"/>
        <v>3</v>
      </c>
    </row>
    <row r="1077" spans="1:12" x14ac:dyDescent="0.4">
      <c r="A1077">
        <v>1106</v>
      </c>
      <c r="B1077" t="s">
        <v>1662</v>
      </c>
      <c r="C1077" t="s">
        <v>7195</v>
      </c>
      <c r="D1077" t="s">
        <v>7200</v>
      </c>
      <c r="E1077" t="s">
        <v>7201</v>
      </c>
      <c r="F1077" t="s">
        <v>5216</v>
      </c>
      <c r="I1077" s="11">
        <v>12</v>
      </c>
      <c r="J1077" t="str">
        <f t="shared" si="65"/>
        <v>GPN</v>
      </c>
      <c r="K1077" t="str">
        <f t="shared" si="66"/>
        <v>GPN12</v>
      </c>
      <c r="L1077">
        <f t="shared" si="67"/>
        <v>3</v>
      </c>
    </row>
    <row r="1078" spans="1:12" x14ac:dyDescent="0.4">
      <c r="A1078">
        <v>1107</v>
      </c>
      <c r="B1078" t="s">
        <v>1662</v>
      </c>
      <c r="C1078" t="s">
        <v>7195</v>
      </c>
      <c r="D1078" t="s">
        <v>7202</v>
      </c>
      <c r="E1078" t="s">
        <v>7203</v>
      </c>
      <c r="F1078" t="s">
        <v>5224</v>
      </c>
      <c r="I1078" s="11">
        <v>13</v>
      </c>
      <c r="J1078" t="str">
        <f t="shared" si="65"/>
        <v>GPN</v>
      </c>
      <c r="K1078" t="str">
        <f t="shared" si="66"/>
        <v>GPN13</v>
      </c>
      <c r="L1078">
        <f t="shared" si="67"/>
        <v>3</v>
      </c>
    </row>
    <row r="1079" spans="1:12" x14ac:dyDescent="0.4">
      <c r="A1079">
        <v>1108</v>
      </c>
      <c r="B1079" t="s">
        <v>1662</v>
      </c>
      <c r="C1079" t="s">
        <v>7195</v>
      </c>
      <c r="D1079" t="s">
        <v>7204</v>
      </c>
      <c r="E1079" t="s">
        <v>7205</v>
      </c>
      <c r="F1079" t="s">
        <v>6019</v>
      </c>
      <c r="I1079" s="11">
        <v>14</v>
      </c>
      <c r="J1079" t="str">
        <f t="shared" si="65"/>
        <v>GPN</v>
      </c>
      <c r="K1079" t="str">
        <f t="shared" si="66"/>
        <v>GPN14</v>
      </c>
      <c r="L1079">
        <f t="shared" si="67"/>
        <v>3</v>
      </c>
    </row>
    <row r="1080" spans="1:12" x14ac:dyDescent="0.4">
      <c r="A1080">
        <v>1109</v>
      </c>
      <c r="B1080" t="s">
        <v>1662</v>
      </c>
      <c r="C1080" t="s">
        <v>7195</v>
      </c>
      <c r="D1080" t="s">
        <v>7206</v>
      </c>
      <c r="E1080" t="s">
        <v>7192</v>
      </c>
      <c r="F1080" t="s">
        <v>5224</v>
      </c>
      <c r="I1080" s="11">
        <v>15</v>
      </c>
      <c r="J1080" t="str">
        <f t="shared" si="65"/>
        <v>GPN</v>
      </c>
      <c r="K1080" t="str">
        <f t="shared" si="66"/>
        <v>GPN15</v>
      </c>
      <c r="L1080">
        <f t="shared" si="67"/>
        <v>3</v>
      </c>
    </row>
    <row r="1081" spans="1:12" x14ac:dyDescent="0.4">
      <c r="A1081">
        <v>1110</v>
      </c>
      <c r="B1081" t="s">
        <v>1662</v>
      </c>
      <c r="C1081" t="s">
        <v>7195</v>
      </c>
      <c r="D1081" t="s">
        <v>7207</v>
      </c>
      <c r="E1081" t="s">
        <v>7208</v>
      </c>
      <c r="F1081" t="s">
        <v>5216</v>
      </c>
      <c r="I1081" s="11">
        <v>16</v>
      </c>
      <c r="J1081" t="str">
        <f t="shared" si="65"/>
        <v>GPN</v>
      </c>
      <c r="K1081" t="str">
        <f t="shared" si="66"/>
        <v>GPN16</v>
      </c>
      <c r="L1081">
        <f t="shared" si="67"/>
        <v>3</v>
      </c>
    </row>
    <row r="1082" spans="1:12" x14ac:dyDescent="0.4">
      <c r="A1082">
        <v>1111</v>
      </c>
      <c r="B1082" t="s">
        <v>1662</v>
      </c>
      <c r="C1082" t="s">
        <v>7195</v>
      </c>
      <c r="D1082" t="s">
        <v>7209</v>
      </c>
      <c r="E1082" t="s">
        <v>7210</v>
      </c>
      <c r="F1082" t="s">
        <v>5216</v>
      </c>
      <c r="I1082" s="11">
        <v>17</v>
      </c>
      <c r="J1082" t="str">
        <f t="shared" si="65"/>
        <v>GPN</v>
      </c>
      <c r="K1082" t="str">
        <f t="shared" si="66"/>
        <v>GPN17</v>
      </c>
      <c r="L1082">
        <f t="shared" si="67"/>
        <v>3</v>
      </c>
    </row>
    <row r="1083" spans="1:12" x14ac:dyDescent="0.4">
      <c r="A1083">
        <v>1112</v>
      </c>
      <c r="B1083" t="s">
        <v>1662</v>
      </c>
      <c r="C1083" t="s">
        <v>7195</v>
      </c>
      <c r="D1083" t="s">
        <v>7211</v>
      </c>
      <c r="E1083" t="s">
        <v>7212</v>
      </c>
      <c r="F1083" t="s">
        <v>5224</v>
      </c>
      <c r="I1083" s="11">
        <v>18</v>
      </c>
      <c r="J1083" t="str">
        <f t="shared" si="65"/>
        <v>GPN</v>
      </c>
      <c r="K1083" t="str">
        <f t="shared" si="66"/>
        <v>GPN18</v>
      </c>
      <c r="L1083">
        <f t="shared" si="67"/>
        <v>3</v>
      </c>
    </row>
    <row r="1084" spans="1:12" x14ac:dyDescent="0.4">
      <c r="A1084">
        <v>1113</v>
      </c>
      <c r="B1084" t="s">
        <v>1662</v>
      </c>
      <c r="C1084" t="s">
        <v>7195</v>
      </c>
      <c r="D1084" t="s">
        <v>7213</v>
      </c>
      <c r="E1084" t="s">
        <v>7214</v>
      </c>
      <c r="F1084" t="s">
        <v>5216</v>
      </c>
      <c r="I1084" s="11">
        <v>19</v>
      </c>
      <c r="J1084" t="str">
        <f t="shared" si="65"/>
        <v>GPN</v>
      </c>
      <c r="K1084" t="str">
        <f t="shared" si="66"/>
        <v>GPN19</v>
      </c>
      <c r="L1084">
        <f t="shared" si="67"/>
        <v>3</v>
      </c>
    </row>
    <row r="1085" spans="1:12" x14ac:dyDescent="0.4">
      <c r="A1085">
        <v>1114</v>
      </c>
      <c r="B1085" t="s">
        <v>1662</v>
      </c>
      <c r="C1085" t="s">
        <v>7195</v>
      </c>
      <c r="D1085" t="s">
        <v>7215</v>
      </c>
      <c r="E1085" t="s">
        <v>7216</v>
      </c>
      <c r="F1085" t="s">
        <v>5216</v>
      </c>
      <c r="I1085" s="11">
        <v>1</v>
      </c>
      <c r="J1085" t="str">
        <f t="shared" si="65"/>
        <v>GPN</v>
      </c>
      <c r="K1085" t="str">
        <f t="shared" si="66"/>
        <v>GPN1</v>
      </c>
      <c r="L1085">
        <f t="shared" si="67"/>
        <v>3</v>
      </c>
    </row>
    <row r="1086" spans="1:12" x14ac:dyDescent="0.4">
      <c r="A1086">
        <v>1115</v>
      </c>
      <c r="B1086" t="s">
        <v>1662</v>
      </c>
      <c r="C1086" t="s">
        <v>7195</v>
      </c>
      <c r="D1086" t="s">
        <v>7217</v>
      </c>
      <c r="E1086" t="s">
        <v>7218</v>
      </c>
      <c r="F1086" t="s">
        <v>5216</v>
      </c>
      <c r="I1086" s="11">
        <v>20</v>
      </c>
      <c r="J1086" t="str">
        <f t="shared" si="65"/>
        <v>GPN</v>
      </c>
      <c r="K1086" t="str">
        <f t="shared" si="66"/>
        <v>GPN20</v>
      </c>
      <c r="L1086">
        <f t="shared" si="67"/>
        <v>3</v>
      </c>
    </row>
    <row r="1087" spans="1:12" x14ac:dyDescent="0.4">
      <c r="A1087">
        <v>1116</v>
      </c>
      <c r="B1087" t="s">
        <v>1662</v>
      </c>
      <c r="C1087" t="s">
        <v>7195</v>
      </c>
      <c r="D1087" t="s">
        <v>7219</v>
      </c>
      <c r="E1087" t="s">
        <v>7194</v>
      </c>
      <c r="F1087" t="s">
        <v>5224</v>
      </c>
      <c r="I1087" s="11">
        <v>21</v>
      </c>
      <c r="J1087" t="str">
        <f t="shared" si="65"/>
        <v>GPN</v>
      </c>
      <c r="K1087" t="str">
        <f t="shared" si="66"/>
        <v>GPN21</v>
      </c>
      <c r="L1087">
        <f t="shared" si="67"/>
        <v>3</v>
      </c>
    </row>
    <row r="1088" spans="1:12" x14ac:dyDescent="0.4">
      <c r="A1088">
        <v>1117</v>
      </c>
      <c r="B1088" t="s">
        <v>1662</v>
      </c>
      <c r="C1088" t="s">
        <v>7195</v>
      </c>
      <c r="D1088" t="s">
        <v>7220</v>
      </c>
      <c r="E1088" t="s">
        <v>7221</v>
      </c>
      <c r="F1088" t="s">
        <v>5224</v>
      </c>
      <c r="I1088" s="11">
        <v>22</v>
      </c>
      <c r="J1088" t="str">
        <f t="shared" si="65"/>
        <v>GPN</v>
      </c>
      <c r="K1088" t="str">
        <f t="shared" si="66"/>
        <v>GPN22</v>
      </c>
      <c r="L1088">
        <f t="shared" si="67"/>
        <v>3</v>
      </c>
    </row>
    <row r="1089" spans="1:12" x14ac:dyDescent="0.4">
      <c r="A1089">
        <v>1118</v>
      </c>
      <c r="B1089" t="s">
        <v>1662</v>
      </c>
      <c r="C1089" t="s">
        <v>7195</v>
      </c>
      <c r="D1089" t="s">
        <v>7222</v>
      </c>
      <c r="E1089" t="s">
        <v>6142</v>
      </c>
      <c r="F1089" t="s">
        <v>5224</v>
      </c>
      <c r="I1089" s="11">
        <v>23</v>
      </c>
      <c r="J1089" t="str">
        <f t="shared" si="65"/>
        <v>GPN</v>
      </c>
      <c r="K1089" t="str">
        <f t="shared" si="66"/>
        <v>GPN23</v>
      </c>
      <c r="L1089">
        <f t="shared" si="67"/>
        <v>3</v>
      </c>
    </row>
    <row r="1090" spans="1:12" x14ac:dyDescent="0.4">
      <c r="A1090">
        <v>1119</v>
      </c>
      <c r="B1090" t="s">
        <v>1662</v>
      </c>
      <c r="C1090" t="s">
        <v>7195</v>
      </c>
      <c r="D1090" t="s">
        <v>7223</v>
      </c>
      <c r="E1090" t="s">
        <v>5968</v>
      </c>
      <c r="F1090" t="s">
        <v>5224</v>
      </c>
      <c r="I1090" s="11">
        <v>24</v>
      </c>
      <c r="J1090" t="str">
        <f t="shared" ref="J1090:J1123" si="68">LEFT(B1090,3)</f>
        <v>GPN</v>
      </c>
      <c r="K1090" t="str">
        <f t="shared" ref="K1090:K1123" si="69">CONCATENATE(J1090,I1090)</f>
        <v>GPN24</v>
      </c>
      <c r="L1090">
        <f t="shared" ref="L1090:L1123" si="70">COUNTIF($K$2:$K$1123, "gpn" &amp; I1090&amp;""  )</f>
        <v>3</v>
      </c>
    </row>
    <row r="1091" spans="1:12" x14ac:dyDescent="0.4">
      <c r="A1091">
        <v>1120</v>
      </c>
      <c r="B1091" t="s">
        <v>1662</v>
      </c>
      <c r="C1091" t="s">
        <v>7195</v>
      </c>
      <c r="D1091" t="s">
        <v>7224</v>
      </c>
      <c r="E1091" t="s">
        <v>7225</v>
      </c>
      <c r="F1091" t="s">
        <v>5256</v>
      </c>
      <c r="I1091" s="11">
        <v>25</v>
      </c>
      <c r="J1091" t="str">
        <f t="shared" si="68"/>
        <v>GPN</v>
      </c>
      <c r="K1091" t="str">
        <f t="shared" si="69"/>
        <v>GPN25</v>
      </c>
      <c r="L1091">
        <f t="shared" si="70"/>
        <v>3</v>
      </c>
    </row>
    <row r="1092" spans="1:12" x14ac:dyDescent="0.4">
      <c r="A1092">
        <v>1121</v>
      </c>
      <c r="B1092" t="s">
        <v>1662</v>
      </c>
      <c r="C1092" t="s">
        <v>7195</v>
      </c>
      <c r="D1092" t="s">
        <v>7226</v>
      </c>
      <c r="E1092" t="s">
        <v>7227</v>
      </c>
      <c r="F1092" t="s">
        <v>5216</v>
      </c>
      <c r="I1092" s="11">
        <v>26</v>
      </c>
      <c r="J1092" t="str">
        <f t="shared" si="68"/>
        <v>GPN</v>
      </c>
      <c r="K1092" t="str">
        <f t="shared" si="69"/>
        <v>GPN26</v>
      </c>
      <c r="L1092">
        <f t="shared" si="70"/>
        <v>3</v>
      </c>
    </row>
    <row r="1093" spans="1:12" x14ac:dyDescent="0.4">
      <c r="A1093">
        <v>1122</v>
      </c>
      <c r="B1093" t="s">
        <v>1662</v>
      </c>
      <c r="C1093" t="s">
        <v>7195</v>
      </c>
      <c r="D1093" t="s">
        <v>7228</v>
      </c>
      <c r="E1093" t="s">
        <v>7229</v>
      </c>
      <c r="F1093" t="s">
        <v>5224</v>
      </c>
      <c r="I1093" s="11">
        <v>27</v>
      </c>
      <c r="J1093" t="str">
        <f t="shared" si="68"/>
        <v>GPN</v>
      </c>
      <c r="K1093" t="str">
        <f t="shared" si="69"/>
        <v>GPN27</v>
      </c>
      <c r="L1093">
        <f t="shared" si="70"/>
        <v>3</v>
      </c>
    </row>
    <row r="1094" spans="1:12" x14ac:dyDescent="0.4">
      <c r="A1094">
        <v>1123</v>
      </c>
      <c r="B1094" t="s">
        <v>1662</v>
      </c>
      <c r="C1094" t="s">
        <v>7195</v>
      </c>
      <c r="D1094" t="s">
        <v>7230</v>
      </c>
      <c r="E1094" t="s">
        <v>7231</v>
      </c>
      <c r="F1094" t="s">
        <v>5224</v>
      </c>
      <c r="I1094" s="11">
        <v>28</v>
      </c>
      <c r="J1094" t="str">
        <f t="shared" si="68"/>
        <v>GPN</v>
      </c>
      <c r="K1094" t="str">
        <f t="shared" si="69"/>
        <v>GPN28</v>
      </c>
      <c r="L1094">
        <f t="shared" si="70"/>
        <v>3</v>
      </c>
    </row>
    <row r="1095" spans="1:12" x14ac:dyDescent="0.4">
      <c r="A1095">
        <v>1124</v>
      </c>
      <c r="B1095" t="s">
        <v>1662</v>
      </c>
      <c r="C1095" t="s">
        <v>7195</v>
      </c>
      <c r="D1095" t="s">
        <v>7232</v>
      </c>
      <c r="E1095" t="s">
        <v>7233</v>
      </c>
      <c r="F1095" t="s">
        <v>5216</v>
      </c>
      <c r="I1095" s="11">
        <v>29</v>
      </c>
      <c r="J1095" t="str">
        <f t="shared" si="68"/>
        <v>GPN</v>
      </c>
      <c r="K1095" t="str">
        <f t="shared" si="69"/>
        <v>GPN29</v>
      </c>
      <c r="L1095">
        <f t="shared" si="70"/>
        <v>3</v>
      </c>
    </row>
    <row r="1096" spans="1:12" x14ac:dyDescent="0.4">
      <c r="A1096">
        <v>1125</v>
      </c>
      <c r="B1096" t="s">
        <v>1662</v>
      </c>
      <c r="C1096" t="s">
        <v>7195</v>
      </c>
      <c r="D1096" t="s">
        <v>7234</v>
      </c>
      <c r="E1096" t="s">
        <v>7235</v>
      </c>
      <c r="F1096" t="s">
        <v>5216</v>
      </c>
      <c r="I1096" s="11">
        <v>2</v>
      </c>
      <c r="J1096" t="str">
        <f t="shared" si="68"/>
        <v>GPN</v>
      </c>
      <c r="K1096" t="str">
        <f t="shared" si="69"/>
        <v>GPN2</v>
      </c>
      <c r="L1096">
        <f t="shared" si="70"/>
        <v>3</v>
      </c>
    </row>
    <row r="1097" spans="1:12" x14ac:dyDescent="0.4">
      <c r="A1097">
        <v>1126</v>
      </c>
      <c r="B1097" t="s">
        <v>1662</v>
      </c>
      <c r="C1097" t="s">
        <v>7195</v>
      </c>
      <c r="D1097" t="s">
        <v>7236</v>
      </c>
      <c r="E1097" t="s">
        <v>7237</v>
      </c>
      <c r="F1097" t="s">
        <v>5256</v>
      </c>
      <c r="I1097" s="11">
        <v>30</v>
      </c>
      <c r="J1097" t="str">
        <f t="shared" si="68"/>
        <v>GPN</v>
      </c>
      <c r="K1097" t="str">
        <f t="shared" si="69"/>
        <v>GPN30</v>
      </c>
      <c r="L1097">
        <f t="shared" si="70"/>
        <v>3</v>
      </c>
    </row>
    <row r="1098" spans="1:12" x14ac:dyDescent="0.4">
      <c r="A1098">
        <v>1127</v>
      </c>
      <c r="B1098" t="s">
        <v>1662</v>
      </c>
      <c r="C1098" t="s">
        <v>7195</v>
      </c>
      <c r="D1098" t="s">
        <v>7238</v>
      </c>
      <c r="E1098" t="s">
        <v>7239</v>
      </c>
      <c r="F1098" t="s">
        <v>5224</v>
      </c>
      <c r="I1098" s="11">
        <v>31</v>
      </c>
      <c r="J1098" t="str">
        <f t="shared" si="68"/>
        <v>GPN</v>
      </c>
      <c r="K1098" t="str">
        <f t="shared" si="69"/>
        <v>GPN31</v>
      </c>
      <c r="L1098">
        <f t="shared" si="70"/>
        <v>3</v>
      </c>
    </row>
    <row r="1099" spans="1:12" x14ac:dyDescent="0.4">
      <c r="A1099">
        <v>1128</v>
      </c>
      <c r="B1099" t="s">
        <v>1662</v>
      </c>
      <c r="C1099" t="s">
        <v>7195</v>
      </c>
      <c r="D1099" t="s">
        <v>7240</v>
      </c>
      <c r="E1099" t="s">
        <v>7241</v>
      </c>
      <c r="F1099" t="s">
        <v>5224</v>
      </c>
      <c r="I1099" s="11">
        <v>32</v>
      </c>
      <c r="J1099" t="str">
        <f t="shared" si="68"/>
        <v>GPN</v>
      </c>
      <c r="K1099" t="str">
        <f t="shared" si="69"/>
        <v>GPN32</v>
      </c>
      <c r="L1099">
        <f t="shared" si="70"/>
        <v>3</v>
      </c>
    </row>
    <row r="1100" spans="1:12" x14ac:dyDescent="0.4">
      <c r="A1100">
        <v>1129</v>
      </c>
      <c r="B1100" t="s">
        <v>1662</v>
      </c>
      <c r="C1100" t="s">
        <v>7195</v>
      </c>
      <c r="D1100" t="s">
        <v>7242</v>
      </c>
      <c r="E1100" t="s">
        <v>7180</v>
      </c>
      <c r="F1100" t="s">
        <v>5224</v>
      </c>
      <c r="I1100" s="11">
        <v>33</v>
      </c>
      <c r="J1100" t="str">
        <f t="shared" si="68"/>
        <v>GPN</v>
      </c>
      <c r="K1100" t="str">
        <f t="shared" si="69"/>
        <v>GPN33</v>
      </c>
      <c r="L1100">
        <f t="shared" si="70"/>
        <v>3</v>
      </c>
    </row>
    <row r="1101" spans="1:12" x14ac:dyDescent="0.4">
      <c r="A1101">
        <v>1130</v>
      </c>
      <c r="B1101" t="s">
        <v>1662</v>
      </c>
      <c r="C1101" t="s">
        <v>7195</v>
      </c>
      <c r="D1101" t="s">
        <v>7243</v>
      </c>
      <c r="E1101" t="s">
        <v>7244</v>
      </c>
      <c r="F1101" t="s">
        <v>5216</v>
      </c>
      <c r="I1101" s="11">
        <v>34</v>
      </c>
      <c r="J1101" t="str">
        <f t="shared" si="68"/>
        <v>GPN</v>
      </c>
      <c r="K1101" t="str">
        <f t="shared" si="69"/>
        <v>GPN34</v>
      </c>
      <c r="L1101">
        <f t="shared" si="70"/>
        <v>3</v>
      </c>
    </row>
    <row r="1102" spans="1:12" x14ac:dyDescent="0.4">
      <c r="A1102">
        <v>1131</v>
      </c>
      <c r="B1102" t="s">
        <v>1662</v>
      </c>
      <c r="C1102" t="s">
        <v>7195</v>
      </c>
      <c r="D1102" t="s">
        <v>7245</v>
      </c>
      <c r="E1102" t="s">
        <v>7246</v>
      </c>
      <c r="F1102" t="s">
        <v>5216</v>
      </c>
      <c r="I1102" s="11">
        <v>35</v>
      </c>
      <c r="J1102" t="str">
        <f t="shared" si="68"/>
        <v>GPN</v>
      </c>
      <c r="K1102" t="str">
        <f t="shared" si="69"/>
        <v>GPN35</v>
      </c>
      <c r="L1102">
        <f t="shared" si="70"/>
        <v>3</v>
      </c>
    </row>
    <row r="1103" spans="1:12" x14ac:dyDescent="0.4">
      <c r="A1103">
        <v>1132</v>
      </c>
      <c r="B1103" t="s">
        <v>1662</v>
      </c>
      <c r="C1103" t="s">
        <v>7195</v>
      </c>
      <c r="D1103" t="s">
        <v>7247</v>
      </c>
      <c r="E1103" t="s">
        <v>7248</v>
      </c>
      <c r="F1103" t="s">
        <v>5224</v>
      </c>
      <c r="I1103" s="11">
        <v>36</v>
      </c>
      <c r="J1103" t="str">
        <f t="shared" si="68"/>
        <v>GPN</v>
      </c>
      <c r="K1103" t="str">
        <f t="shared" si="69"/>
        <v>GPN36</v>
      </c>
      <c r="L1103">
        <f t="shared" si="70"/>
        <v>3</v>
      </c>
    </row>
    <row r="1104" spans="1:12" x14ac:dyDescent="0.4">
      <c r="A1104">
        <v>1133</v>
      </c>
      <c r="B1104" t="s">
        <v>1662</v>
      </c>
      <c r="C1104" t="s">
        <v>7195</v>
      </c>
      <c r="D1104" t="s">
        <v>7249</v>
      </c>
      <c r="E1104" t="s">
        <v>7250</v>
      </c>
      <c r="F1104" t="s">
        <v>5216</v>
      </c>
      <c r="I1104" s="11">
        <v>37</v>
      </c>
      <c r="J1104" t="str">
        <f t="shared" si="68"/>
        <v>GPN</v>
      </c>
      <c r="K1104" t="str">
        <f t="shared" si="69"/>
        <v>GPN37</v>
      </c>
      <c r="L1104">
        <f t="shared" si="70"/>
        <v>3</v>
      </c>
    </row>
    <row r="1105" spans="1:12" x14ac:dyDescent="0.4">
      <c r="A1105">
        <v>1134</v>
      </c>
      <c r="B1105" t="s">
        <v>1662</v>
      </c>
      <c r="C1105" t="s">
        <v>7195</v>
      </c>
      <c r="D1105" t="s">
        <v>7251</v>
      </c>
      <c r="E1105" t="s">
        <v>7252</v>
      </c>
      <c r="F1105" t="s">
        <v>5224</v>
      </c>
      <c r="I1105" s="11">
        <v>38</v>
      </c>
      <c r="J1105" t="str">
        <f t="shared" si="68"/>
        <v>GPN</v>
      </c>
      <c r="K1105" t="str">
        <f t="shared" si="69"/>
        <v>GPN38</v>
      </c>
      <c r="L1105">
        <f t="shared" si="70"/>
        <v>3</v>
      </c>
    </row>
    <row r="1106" spans="1:12" x14ac:dyDescent="0.4">
      <c r="A1106">
        <v>1135</v>
      </c>
      <c r="B1106" t="s">
        <v>1662</v>
      </c>
      <c r="C1106" t="s">
        <v>7195</v>
      </c>
      <c r="D1106" t="s">
        <v>7253</v>
      </c>
      <c r="E1106" t="s">
        <v>7254</v>
      </c>
      <c r="F1106" t="s">
        <v>5224</v>
      </c>
      <c r="I1106" s="11">
        <v>39</v>
      </c>
      <c r="J1106" t="str">
        <f t="shared" si="68"/>
        <v>GPN</v>
      </c>
      <c r="K1106" t="str">
        <f t="shared" si="69"/>
        <v>GPN39</v>
      </c>
      <c r="L1106">
        <f t="shared" si="70"/>
        <v>3</v>
      </c>
    </row>
    <row r="1107" spans="1:12" x14ac:dyDescent="0.4">
      <c r="A1107">
        <v>1136</v>
      </c>
      <c r="B1107" t="s">
        <v>1662</v>
      </c>
      <c r="C1107" t="s">
        <v>7195</v>
      </c>
      <c r="D1107" t="s">
        <v>7255</v>
      </c>
      <c r="E1107" t="s">
        <v>7256</v>
      </c>
      <c r="F1107" t="s">
        <v>5224</v>
      </c>
      <c r="I1107" s="11">
        <v>3</v>
      </c>
      <c r="J1107" t="str">
        <f t="shared" si="68"/>
        <v>GPN</v>
      </c>
      <c r="K1107" t="str">
        <f t="shared" si="69"/>
        <v>GPN3</v>
      </c>
      <c r="L1107">
        <f t="shared" si="70"/>
        <v>3</v>
      </c>
    </row>
    <row r="1108" spans="1:12" x14ac:dyDescent="0.4">
      <c r="A1108">
        <v>1137</v>
      </c>
      <c r="B1108" t="s">
        <v>1662</v>
      </c>
      <c r="C1108" t="s">
        <v>7195</v>
      </c>
      <c r="D1108" t="s">
        <v>7257</v>
      </c>
      <c r="E1108" t="s">
        <v>6268</v>
      </c>
      <c r="F1108" t="s">
        <v>5224</v>
      </c>
      <c r="I1108" s="11">
        <v>40</v>
      </c>
      <c r="J1108" t="str">
        <f t="shared" si="68"/>
        <v>GPN</v>
      </c>
      <c r="K1108" t="str">
        <f t="shared" si="69"/>
        <v>GPN40</v>
      </c>
      <c r="L1108">
        <f t="shared" si="70"/>
        <v>3</v>
      </c>
    </row>
    <row r="1109" spans="1:12" x14ac:dyDescent="0.4">
      <c r="A1109">
        <v>1138</v>
      </c>
      <c r="B1109" t="s">
        <v>1662</v>
      </c>
      <c r="C1109" t="s">
        <v>7195</v>
      </c>
      <c r="D1109" t="s">
        <v>7258</v>
      </c>
      <c r="E1109" t="s">
        <v>7259</v>
      </c>
      <c r="F1109" t="s">
        <v>5216</v>
      </c>
      <c r="I1109" s="11">
        <v>41</v>
      </c>
      <c r="J1109" t="str">
        <f t="shared" si="68"/>
        <v>GPN</v>
      </c>
      <c r="K1109" t="str">
        <f t="shared" si="69"/>
        <v>GPN41</v>
      </c>
      <c r="L1109">
        <f t="shared" si="70"/>
        <v>3</v>
      </c>
    </row>
    <row r="1110" spans="1:12" x14ac:dyDescent="0.4">
      <c r="A1110">
        <v>1139</v>
      </c>
      <c r="B1110" t="s">
        <v>1662</v>
      </c>
      <c r="C1110" t="s">
        <v>7195</v>
      </c>
      <c r="D1110" t="s">
        <v>7260</v>
      </c>
      <c r="E1110" t="s">
        <v>7261</v>
      </c>
      <c r="F1110" t="s">
        <v>5224</v>
      </c>
      <c r="I1110" s="11">
        <v>42</v>
      </c>
      <c r="J1110" t="str">
        <f t="shared" si="68"/>
        <v>GPN</v>
      </c>
      <c r="K1110" t="str">
        <f t="shared" si="69"/>
        <v>GPN42</v>
      </c>
      <c r="L1110">
        <f t="shared" si="70"/>
        <v>3</v>
      </c>
    </row>
    <row r="1111" spans="1:12" x14ac:dyDescent="0.4">
      <c r="A1111">
        <v>1140</v>
      </c>
      <c r="B1111" t="s">
        <v>1662</v>
      </c>
      <c r="C1111" t="s">
        <v>7195</v>
      </c>
      <c r="D1111" t="s">
        <v>7262</v>
      </c>
      <c r="E1111" t="s">
        <v>7263</v>
      </c>
      <c r="F1111" t="s">
        <v>5256</v>
      </c>
      <c r="I1111" s="11">
        <v>43</v>
      </c>
      <c r="J1111" t="str">
        <f t="shared" si="68"/>
        <v>GPN</v>
      </c>
      <c r="K1111" t="str">
        <f t="shared" si="69"/>
        <v>GPN43</v>
      </c>
      <c r="L1111">
        <f t="shared" si="70"/>
        <v>3</v>
      </c>
    </row>
    <row r="1112" spans="1:12" x14ac:dyDescent="0.4">
      <c r="A1112">
        <v>1141</v>
      </c>
      <c r="B1112" t="s">
        <v>1662</v>
      </c>
      <c r="C1112" t="s">
        <v>7195</v>
      </c>
      <c r="D1112" t="s">
        <v>7264</v>
      </c>
      <c r="E1112" t="s">
        <v>6173</v>
      </c>
      <c r="F1112" t="s">
        <v>5224</v>
      </c>
      <c r="I1112" s="11">
        <v>44</v>
      </c>
      <c r="J1112" t="str">
        <f t="shared" si="68"/>
        <v>GPN</v>
      </c>
      <c r="K1112" t="str">
        <f t="shared" si="69"/>
        <v>GPN44</v>
      </c>
      <c r="L1112">
        <f t="shared" si="70"/>
        <v>3</v>
      </c>
    </row>
    <row r="1113" spans="1:12" x14ac:dyDescent="0.4">
      <c r="A1113">
        <v>1142</v>
      </c>
      <c r="B1113" t="s">
        <v>1662</v>
      </c>
      <c r="C1113" t="s">
        <v>7195</v>
      </c>
      <c r="D1113" t="s">
        <v>7265</v>
      </c>
      <c r="E1113" t="s">
        <v>7266</v>
      </c>
      <c r="F1113" t="s">
        <v>5224</v>
      </c>
      <c r="I1113" s="11">
        <v>45</v>
      </c>
      <c r="J1113" t="str">
        <f t="shared" si="68"/>
        <v>GPN</v>
      </c>
      <c r="K1113" t="str">
        <f t="shared" si="69"/>
        <v>GPN45</v>
      </c>
      <c r="L1113">
        <f t="shared" si="70"/>
        <v>3</v>
      </c>
    </row>
    <row r="1114" spans="1:12" x14ac:dyDescent="0.4">
      <c r="A1114">
        <v>1143</v>
      </c>
      <c r="B1114" t="s">
        <v>1662</v>
      </c>
      <c r="C1114" t="s">
        <v>7195</v>
      </c>
      <c r="D1114" t="s">
        <v>7267</v>
      </c>
      <c r="E1114" t="s">
        <v>7268</v>
      </c>
      <c r="F1114" t="s">
        <v>5224</v>
      </c>
      <c r="I1114" s="11">
        <v>46</v>
      </c>
      <c r="J1114" t="str">
        <f t="shared" si="68"/>
        <v>GPN</v>
      </c>
      <c r="K1114" t="str">
        <f t="shared" si="69"/>
        <v>GPN46</v>
      </c>
      <c r="L1114">
        <f t="shared" si="70"/>
        <v>3</v>
      </c>
    </row>
    <row r="1115" spans="1:12" x14ac:dyDescent="0.4">
      <c r="A1115">
        <v>1144</v>
      </c>
      <c r="B1115" t="s">
        <v>1662</v>
      </c>
      <c r="C1115" t="s">
        <v>7195</v>
      </c>
      <c r="D1115" t="s">
        <v>7269</v>
      </c>
      <c r="E1115" t="s">
        <v>7270</v>
      </c>
      <c r="F1115" t="s">
        <v>5224</v>
      </c>
      <c r="I1115" s="11">
        <v>47</v>
      </c>
      <c r="J1115" t="str">
        <f t="shared" si="68"/>
        <v>GPN</v>
      </c>
      <c r="K1115" t="str">
        <f t="shared" si="69"/>
        <v>GPN47</v>
      </c>
      <c r="L1115">
        <f t="shared" si="70"/>
        <v>3</v>
      </c>
    </row>
    <row r="1116" spans="1:12" x14ac:dyDescent="0.4">
      <c r="A1116">
        <v>1145</v>
      </c>
      <c r="B1116" t="s">
        <v>1662</v>
      </c>
      <c r="C1116" t="s">
        <v>7195</v>
      </c>
      <c r="D1116" t="s">
        <v>7271</v>
      </c>
      <c r="E1116" t="s">
        <v>7272</v>
      </c>
      <c r="F1116" t="s">
        <v>5224</v>
      </c>
      <c r="I1116" s="11">
        <v>48</v>
      </c>
      <c r="J1116" t="str">
        <f t="shared" si="68"/>
        <v>GPN</v>
      </c>
      <c r="K1116" t="str">
        <f t="shared" si="69"/>
        <v>GPN48</v>
      </c>
      <c r="L1116">
        <f t="shared" si="70"/>
        <v>3</v>
      </c>
    </row>
    <row r="1117" spans="1:12" x14ac:dyDescent="0.4">
      <c r="A1117">
        <v>1146</v>
      </c>
      <c r="B1117" t="s">
        <v>1662</v>
      </c>
      <c r="C1117" t="s">
        <v>7195</v>
      </c>
      <c r="D1117" t="s">
        <v>7273</v>
      </c>
      <c r="E1117" t="s">
        <v>7274</v>
      </c>
      <c r="F1117" t="s">
        <v>5224</v>
      </c>
      <c r="I1117" s="11">
        <v>49</v>
      </c>
      <c r="J1117" t="str">
        <f t="shared" si="68"/>
        <v>GPN</v>
      </c>
      <c r="K1117" t="str">
        <f t="shared" si="69"/>
        <v>GPN49</v>
      </c>
      <c r="L1117">
        <f t="shared" si="70"/>
        <v>3</v>
      </c>
    </row>
    <row r="1118" spans="1:12" x14ac:dyDescent="0.4">
      <c r="A1118">
        <v>1147</v>
      </c>
      <c r="B1118" t="s">
        <v>1662</v>
      </c>
      <c r="C1118" t="s">
        <v>7195</v>
      </c>
      <c r="D1118" t="s">
        <v>7275</v>
      </c>
      <c r="E1118" t="s">
        <v>7276</v>
      </c>
      <c r="F1118" t="s">
        <v>5256</v>
      </c>
      <c r="I1118" s="11">
        <v>4</v>
      </c>
      <c r="J1118" t="str">
        <f t="shared" si="68"/>
        <v>GPN</v>
      </c>
      <c r="K1118" t="str">
        <f t="shared" si="69"/>
        <v>GPN4</v>
      </c>
      <c r="L1118">
        <f t="shared" si="70"/>
        <v>3</v>
      </c>
    </row>
    <row r="1119" spans="1:12" x14ac:dyDescent="0.4">
      <c r="A1119">
        <v>1148</v>
      </c>
      <c r="B1119" t="s">
        <v>1662</v>
      </c>
      <c r="C1119" t="s">
        <v>7195</v>
      </c>
      <c r="D1119" t="s">
        <v>7277</v>
      </c>
      <c r="E1119" t="s">
        <v>7278</v>
      </c>
      <c r="F1119" t="s">
        <v>5216</v>
      </c>
      <c r="I1119" s="11">
        <v>50</v>
      </c>
      <c r="J1119" t="str">
        <f t="shared" si="68"/>
        <v>GPN</v>
      </c>
      <c r="K1119" t="str">
        <f t="shared" si="69"/>
        <v>GPN50</v>
      </c>
      <c r="L1119">
        <f t="shared" si="70"/>
        <v>2</v>
      </c>
    </row>
    <row r="1120" spans="1:12" x14ac:dyDescent="0.4">
      <c r="A1120">
        <v>1149</v>
      </c>
      <c r="B1120" t="s">
        <v>1662</v>
      </c>
      <c r="C1120" t="s">
        <v>7195</v>
      </c>
      <c r="D1120" t="s">
        <v>7279</v>
      </c>
      <c r="E1120" t="s">
        <v>7280</v>
      </c>
      <c r="F1120" t="s">
        <v>5224</v>
      </c>
      <c r="I1120" s="11">
        <v>6</v>
      </c>
      <c r="J1120" t="str">
        <f t="shared" si="68"/>
        <v>GPN</v>
      </c>
      <c r="K1120" t="str">
        <f t="shared" si="69"/>
        <v>GPN6</v>
      </c>
      <c r="L1120">
        <f t="shared" si="70"/>
        <v>3</v>
      </c>
    </row>
    <row r="1121" spans="1:12" x14ac:dyDescent="0.4">
      <c r="A1121">
        <v>1150</v>
      </c>
      <c r="B1121" t="s">
        <v>1662</v>
      </c>
      <c r="C1121" t="s">
        <v>7195</v>
      </c>
      <c r="D1121" t="s">
        <v>7281</v>
      </c>
      <c r="E1121" t="s">
        <v>7282</v>
      </c>
      <c r="F1121" t="s">
        <v>5216</v>
      </c>
      <c r="I1121" s="11">
        <v>7</v>
      </c>
      <c r="J1121" t="str">
        <f t="shared" si="68"/>
        <v>GPN</v>
      </c>
      <c r="K1121" t="str">
        <f t="shared" si="69"/>
        <v>GPN7</v>
      </c>
      <c r="L1121">
        <f t="shared" si="70"/>
        <v>3</v>
      </c>
    </row>
    <row r="1122" spans="1:12" x14ac:dyDescent="0.4">
      <c r="A1122">
        <v>1151</v>
      </c>
      <c r="B1122" t="s">
        <v>1662</v>
      </c>
      <c r="C1122" t="s">
        <v>7195</v>
      </c>
      <c r="D1122" t="s">
        <v>7283</v>
      </c>
      <c r="E1122" t="s">
        <v>7284</v>
      </c>
      <c r="F1122" t="s">
        <v>5216</v>
      </c>
      <c r="I1122" s="11">
        <v>8</v>
      </c>
      <c r="J1122" t="str">
        <f t="shared" si="68"/>
        <v>GPN</v>
      </c>
      <c r="K1122" t="str">
        <f t="shared" si="69"/>
        <v>GPN8</v>
      </c>
      <c r="L1122">
        <f t="shared" si="70"/>
        <v>3</v>
      </c>
    </row>
    <row r="1123" spans="1:12" x14ac:dyDescent="0.4">
      <c r="A1123">
        <v>1152</v>
      </c>
      <c r="B1123" t="s">
        <v>1662</v>
      </c>
      <c r="C1123" t="s">
        <v>7195</v>
      </c>
      <c r="D1123" t="s">
        <v>7285</v>
      </c>
      <c r="E1123" t="s">
        <v>7286</v>
      </c>
      <c r="F1123" t="s">
        <v>5224</v>
      </c>
      <c r="I1123" s="11">
        <v>9</v>
      </c>
      <c r="J1123" t="str">
        <f t="shared" si="68"/>
        <v>GPN</v>
      </c>
      <c r="K1123" t="str">
        <f t="shared" si="69"/>
        <v>GPN9</v>
      </c>
      <c r="L1123">
        <f t="shared" si="70"/>
        <v>2</v>
      </c>
    </row>
  </sheetData>
  <autoFilter ref="A1:V1123" xr:uid="{B6DAE410-7DC0-436B-B3E4-BA5989EF6C6E}"/>
  <mergeCells count="26">
    <mergeCell ref="P96:T96"/>
    <mergeCell ref="P110:T110"/>
    <mergeCell ref="P124:T124"/>
    <mergeCell ref="AC64:AE64"/>
    <mergeCell ref="Y65:Y66"/>
    <mergeCell ref="Z65:AB65"/>
    <mergeCell ref="AC65:AE65"/>
    <mergeCell ref="P82:P83"/>
    <mergeCell ref="Q82:S82"/>
    <mergeCell ref="P68:P69"/>
    <mergeCell ref="Q68:S68"/>
    <mergeCell ref="P51:Y51"/>
    <mergeCell ref="P52:S52"/>
    <mergeCell ref="T52:V52"/>
    <mergeCell ref="W52:Y52"/>
    <mergeCell ref="P56:Y56"/>
    <mergeCell ref="P57:S57"/>
    <mergeCell ref="T57:V57"/>
    <mergeCell ref="W57:Y57"/>
    <mergeCell ref="Y64:AB64"/>
    <mergeCell ref="S30:T30"/>
    <mergeCell ref="AH11:AH12"/>
    <mergeCell ref="AI11:AI12"/>
    <mergeCell ref="AJ11:AM11"/>
    <mergeCell ref="AH21:AI21"/>
    <mergeCell ref="AJ21:AL2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890399-7AEA-4722-A679-76F36C93EAE8}">
  <sheetPr filterMode="1"/>
  <dimension ref="A1:BF202"/>
  <sheetViews>
    <sheetView topLeftCell="C164" zoomScale="60" zoomScaleNormal="60" workbookViewId="0">
      <selection activeCell="L116" sqref="L116"/>
    </sheetView>
  </sheetViews>
  <sheetFormatPr defaultRowHeight="14.6" x14ac:dyDescent="0.4"/>
  <cols>
    <col min="3" max="3" width="20.23046875" customWidth="1"/>
    <col min="4" max="4" width="17.23046875" customWidth="1"/>
  </cols>
  <sheetData>
    <row r="1" spans="1:55" x14ac:dyDescent="0.4">
      <c r="A1" t="s">
        <v>1710</v>
      </c>
      <c r="B1" t="s">
        <v>1711</v>
      </c>
      <c r="C1" t="s">
        <v>3</v>
      </c>
      <c r="D1" t="s">
        <v>1712</v>
      </c>
      <c r="E1" t="s">
        <v>5083</v>
      </c>
      <c r="F1" t="s">
        <v>1714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 hidden="1" x14ac:dyDescent="0.4">
      <c r="A2" t="s">
        <v>1667</v>
      </c>
      <c r="B2" t="s">
        <v>56</v>
      </c>
      <c r="C2" t="s">
        <v>4722</v>
      </c>
      <c r="D2" t="s">
        <v>2145</v>
      </c>
      <c r="E2">
        <f>CORREL(F2:BC2,F3:BC3)</f>
        <v>0.86063831470844987</v>
      </c>
      <c r="F2">
        <v>70.599999999999994</v>
      </c>
      <c r="G2">
        <v>69.2</v>
      </c>
      <c r="H2">
        <v>66.2</v>
      </c>
      <c r="I2">
        <v>80.900000000000006</v>
      </c>
      <c r="J2">
        <v>63.6</v>
      </c>
      <c r="K2">
        <v>55.4</v>
      </c>
      <c r="L2">
        <v>76.099999999999994</v>
      </c>
      <c r="M2">
        <v>75.5</v>
      </c>
      <c r="N2">
        <v>76.599999999999994</v>
      </c>
      <c r="O2">
        <v>72.7</v>
      </c>
      <c r="P2">
        <v>72.7</v>
      </c>
      <c r="Q2">
        <v>72.7</v>
      </c>
      <c r="R2">
        <v>78.8</v>
      </c>
      <c r="S2">
        <v>69.3</v>
      </c>
      <c r="T2">
        <v>67.8</v>
      </c>
      <c r="U2">
        <v>80.599999999999994</v>
      </c>
      <c r="V2">
        <v>67.7</v>
      </c>
      <c r="W2">
        <v>59.3</v>
      </c>
      <c r="X2">
        <v>64.2</v>
      </c>
      <c r="Y2">
        <v>73.400000000000006</v>
      </c>
      <c r="Z2">
        <v>70.7</v>
      </c>
      <c r="AA2">
        <v>73</v>
      </c>
      <c r="AB2">
        <v>71</v>
      </c>
      <c r="AC2">
        <v>70.400000000000006</v>
      </c>
      <c r="AD2">
        <v>76.599999999999994</v>
      </c>
      <c r="AE2">
        <v>77</v>
      </c>
      <c r="AF2">
        <v>73.099999999999994</v>
      </c>
      <c r="AG2">
        <v>59</v>
      </c>
      <c r="AH2">
        <v>44</v>
      </c>
      <c r="AI2">
        <v>61.3</v>
      </c>
      <c r="AJ2">
        <v>77.2</v>
      </c>
      <c r="AK2">
        <v>37.5</v>
      </c>
      <c r="AL2">
        <v>62.2</v>
      </c>
      <c r="AM2">
        <v>67.7</v>
      </c>
      <c r="AN2">
        <v>72.400000000000006</v>
      </c>
      <c r="AO2">
        <v>68.8</v>
      </c>
      <c r="AP2">
        <v>78.2</v>
      </c>
      <c r="AQ2">
        <v>74.8</v>
      </c>
      <c r="AR2">
        <v>76.2</v>
      </c>
      <c r="AS2">
        <v>71</v>
      </c>
      <c r="AT2">
        <v>66.099999999999994</v>
      </c>
      <c r="AU2">
        <v>79.599999999999994</v>
      </c>
      <c r="AV2">
        <v>76.3</v>
      </c>
      <c r="AW2">
        <v>81.3</v>
      </c>
      <c r="AX2">
        <v>76.5</v>
      </c>
      <c r="AY2">
        <v>77.599999999999994</v>
      </c>
      <c r="AZ2">
        <v>71.599999999999994</v>
      </c>
      <c r="BA2">
        <v>79.099999999999994</v>
      </c>
      <c r="BB2">
        <v>79</v>
      </c>
      <c r="BC2">
        <v>78.7</v>
      </c>
    </row>
    <row r="3" spans="1:55" hidden="1" x14ac:dyDescent="0.4">
      <c r="A3" t="s">
        <v>1667</v>
      </c>
      <c r="B3" t="s">
        <v>57</v>
      </c>
      <c r="C3" t="s">
        <v>4722</v>
      </c>
      <c r="D3" t="s">
        <v>2199</v>
      </c>
      <c r="E3">
        <f>CORREL(F3:BC3,F4:BC4)</f>
        <v>0.8590530286533411</v>
      </c>
      <c r="F3">
        <v>69.8</v>
      </c>
      <c r="G3">
        <v>69.2</v>
      </c>
      <c r="H3">
        <v>69.3</v>
      </c>
      <c r="I3">
        <v>78</v>
      </c>
      <c r="J3">
        <v>63.6</v>
      </c>
      <c r="K3">
        <v>58.5</v>
      </c>
      <c r="L3">
        <v>78.7</v>
      </c>
      <c r="M3">
        <v>76.400000000000006</v>
      </c>
      <c r="N3">
        <v>75.7</v>
      </c>
      <c r="O3">
        <v>72.7</v>
      </c>
      <c r="P3">
        <v>79.099999999999994</v>
      </c>
      <c r="Q3">
        <v>76</v>
      </c>
      <c r="R3">
        <v>78.7</v>
      </c>
      <c r="S3">
        <v>69.3</v>
      </c>
      <c r="T3">
        <v>67.8</v>
      </c>
      <c r="U3">
        <v>78.5</v>
      </c>
      <c r="V3">
        <v>67.2</v>
      </c>
      <c r="W3">
        <v>58.9</v>
      </c>
      <c r="X3">
        <v>71.099999999999994</v>
      </c>
      <c r="Y3">
        <v>73.400000000000006</v>
      </c>
      <c r="Z3">
        <v>66.2</v>
      </c>
      <c r="AA3">
        <v>60</v>
      </c>
      <c r="AB3">
        <v>72.3</v>
      </c>
      <c r="AC3">
        <v>67.3</v>
      </c>
      <c r="AD3">
        <v>76.599999999999994</v>
      </c>
      <c r="AE3">
        <v>75.099999999999994</v>
      </c>
      <c r="AF3">
        <v>73.099999999999994</v>
      </c>
      <c r="AG3">
        <v>59</v>
      </c>
      <c r="AH3">
        <v>56</v>
      </c>
      <c r="AI3">
        <v>61.3</v>
      </c>
      <c r="AJ3">
        <v>77.2</v>
      </c>
      <c r="AK3">
        <v>56.4</v>
      </c>
      <c r="AL3">
        <v>62.2</v>
      </c>
      <c r="AM3">
        <v>67.7</v>
      </c>
      <c r="AN3">
        <v>72.400000000000006</v>
      </c>
      <c r="AO3">
        <v>74.5</v>
      </c>
      <c r="AP3">
        <v>77.400000000000006</v>
      </c>
      <c r="AQ3">
        <v>68.900000000000006</v>
      </c>
      <c r="AR3">
        <v>74.900000000000006</v>
      </c>
      <c r="AS3">
        <v>78.2</v>
      </c>
      <c r="AT3">
        <v>71.900000000000006</v>
      </c>
      <c r="AU3">
        <v>79.599999999999994</v>
      </c>
      <c r="AV3">
        <v>76.3</v>
      </c>
      <c r="AW3">
        <v>82.1</v>
      </c>
      <c r="AX3">
        <v>72.599999999999994</v>
      </c>
      <c r="AY3">
        <v>76.8</v>
      </c>
      <c r="AZ3">
        <v>71.599999999999994</v>
      </c>
      <c r="BA3">
        <v>79.099999999999994</v>
      </c>
      <c r="BB3">
        <v>79.900000000000006</v>
      </c>
      <c r="BC3">
        <v>78.7</v>
      </c>
    </row>
    <row r="4" spans="1:55" hidden="1" x14ac:dyDescent="0.4">
      <c r="A4" t="s">
        <v>1667</v>
      </c>
      <c r="B4" t="s">
        <v>65</v>
      </c>
      <c r="C4" t="s">
        <v>4722</v>
      </c>
      <c r="D4" t="s">
        <v>2242</v>
      </c>
      <c r="E4">
        <f>CORREL(F4:BC4,F2:BC2)</f>
        <v>0.9292094378068384</v>
      </c>
      <c r="F4">
        <v>70.599999999999994</v>
      </c>
      <c r="G4">
        <v>72.400000000000006</v>
      </c>
      <c r="H4">
        <v>69.3</v>
      </c>
      <c r="I4">
        <v>78</v>
      </c>
      <c r="J4">
        <v>63.6</v>
      </c>
      <c r="K4">
        <v>58.5</v>
      </c>
      <c r="L4">
        <v>76.099999999999994</v>
      </c>
      <c r="M4">
        <v>75.5</v>
      </c>
      <c r="N4">
        <v>75.7</v>
      </c>
      <c r="O4">
        <v>71.099999999999994</v>
      </c>
      <c r="P4">
        <v>72.7</v>
      </c>
      <c r="Q4">
        <v>69.3</v>
      </c>
      <c r="R4">
        <v>76.3</v>
      </c>
      <c r="S4">
        <v>69.3</v>
      </c>
      <c r="T4">
        <v>61.4</v>
      </c>
      <c r="U4">
        <v>78.5</v>
      </c>
      <c r="V4">
        <v>70.7</v>
      </c>
      <c r="W4">
        <v>58.9</v>
      </c>
      <c r="X4">
        <v>76.900000000000006</v>
      </c>
      <c r="Y4">
        <v>74.400000000000006</v>
      </c>
      <c r="Z4">
        <v>66.2</v>
      </c>
      <c r="AA4">
        <v>71.3</v>
      </c>
      <c r="AB4">
        <v>71</v>
      </c>
      <c r="AC4">
        <v>67.400000000000006</v>
      </c>
      <c r="AD4">
        <v>76.599999999999994</v>
      </c>
      <c r="AE4">
        <v>75.099999999999994</v>
      </c>
      <c r="AF4">
        <v>71.900000000000006</v>
      </c>
      <c r="AG4">
        <v>56.2</v>
      </c>
      <c r="AH4">
        <v>56</v>
      </c>
      <c r="AI4">
        <v>61.3</v>
      </c>
      <c r="AJ4">
        <v>76.400000000000006</v>
      </c>
      <c r="AK4">
        <v>37.1</v>
      </c>
      <c r="AL4">
        <v>62.2</v>
      </c>
      <c r="AM4">
        <v>67.7</v>
      </c>
      <c r="AN4">
        <v>72.400000000000006</v>
      </c>
      <c r="AO4">
        <v>68.8</v>
      </c>
      <c r="AP4">
        <v>77.400000000000006</v>
      </c>
      <c r="AQ4">
        <v>75.8</v>
      </c>
      <c r="AR4">
        <v>76.2</v>
      </c>
      <c r="AS4">
        <v>77.400000000000006</v>
      </c>
      <c r="AT4">
        <v>66.099999999999994</v>
      </c>
      <c r="AU4">
        <v>78.400000000000006</v>
      </c>
      <c r="AV4">
        <v>76.3</v>
      </c>
      <c r="AW4">
        <v>79.599999999999994</v>
      </c>
      <c r="AX4">
        <v>76.5</v>
      </c>
      <c r="AY4">
        <v>76.400000000000006</v>
      </c>
      <c r="AZ4">
        <v>71.599999999999994</v>
      </c>
      <c r="BA4">
        <v>79.099999999999994</v>
      </c>
      <c r="BB4">
        <v>79</v>
      </c>
      <c r="BC4">
        <v>79.3</v>
      </c>
    </row>
    <row r="5" spans="1:55" hidden="1" x14ac:dyDescent="0.4">
      <c r="A5" t="s">
        <v>1667</v>
      </c>
      <c r="B5" t="s">
        <v>80</v>
      </c>
      <c r="C5" t="s">
        <v>4722</v>
      </c>
      <c r="D5" t="s">
        <v>2275</v>
      </c>
      <c r="E5">
        <f t="shared" ref="E5:E6" si="0">CORREL(F5:BC5,F6:BC6)</f>
        <v>0.88753413186731833</v>
      </c>
      <c r="F5">
        <v>75.5</v>
      </c>
      <c r="G5">
        <v>72.400000000000006</v>
      </c>
      <c r="H5">
        <v>72.400000000000006</v>
      </c>
      <c r="I5">
        <v>85.4</v>
      </c>
      <c r="J5">
        <v>65.099999999999994</v>
      </c>
      <c r="K5">
        <v>69.8</v>
      </c>
      <c r="L5">
        <v>73.2</v>
      </c>
      <c r="M5">
        <v>83.3</v>
      </c>
      <c r="N5">
        <v>80</v>
      </c>
      <c r="O5">
        <v>78.900000000000006</v>
      </c>
      <c r="P5">
        <v>76.599999999999994</v>
      </c>
      <c r="Q5">
        <v>78.400000000000006</v>
      </c>
      <c r="R5">
        <v>78.900000000000006</v>
      </c>
      <c r="S5">
        <v>74.8</v>
      </c>
      <c r="T5">
        <v>75.5</v>
      </c>
      <c r="U5">
        <v>77.099999999999994</v>
      </c>
      <c r="V5">
        <v>75.099999999999994</v>
      </c>
      <c r="W5">
        <v>61.4</v>
      </c>
      <c r="X5">
        <v>72.599999999999994</v>
      </c>
      <c r="Y5">
        <v>77.8</v>
      </c>
      <c r="Z5">
        <v>75.7</v>
      </c>
      <c r="AA5">
        <v>68.3</v>
      </c>
      <c r="AB5">
        <v>70.2</v>
      </c>
      <c r="AC5">
        <v>78.7</v>
      </c>
      <c r="AD5">
        <v>79.2</v>
      </c>
      <c r="AE5">
        <v>80.2</v>
      </c>
      <c r="AF5">
        <v>76</v>
      </c>
      <c r="AG5">
        <v>74.5</v>
      </c>
      <c r="AH5">
        <v>71.7</v>
      </c>
      <c r="AI5">
        <v>67.8</v>
      </c>
      <c r="AJ5">
        <v>80.2</v>
      </c>
      <c r="AK5">
        <v>63.6</v>
      </c>
      <c r="AL5">
        <v>67.8</v>
      </c>
      <c r="AM5">
        <v>80.400000000000006</v>
      </c>
      <c r="AN5">
        <v>76.900000000000006</v>
      </c>
      <c r="AO5">
        <v>75.5</v>
      </c>
      <c r="AP5">
        <v>85.2</v>
      </c>
      <c r="AQ5">
        <v>80.2</v>
      </c>
      <c r="AR5">
        <v>84.1</v>
      </c>
      <c r="AS5">
        <v>78.7</v>
      </c>
      <c r="AT5">
        <v>83.5</v>
      </c>
      <c r="AU5">
        <v>85.3</v>
      </c>
      <c r="AV5">
        <v>85.4</v>
      </c>
      <c r="AW5">
        <v>87.1</v>
      </c>
      <c r="AX5">
        <v>83.4</v>
      </c>
      <c r="AY5">
        <v>86.5</v>
      </c>
      <c r="AZ5">
        <v>83.7</v>
      </c>
      <c r="BA5">
        <v>85.1</v>
      </c>
      <c r="BB5">
        <v>86.6</v>
      </c>
      <c r="BC5">
        <v>81</v>
      </c>
    </row>
    <row r="6" spans="1:55" hidden="1" x14ac:dyDescent="0.4">
      <c r="A6" t="s">
        <v>1667</v>
      </c>
      <c r="B6" t="s">
        <v>102</v>
      </c>
      <c r="C6" t="s">
        <v>4722</v>
      </c>
      <c r="D6" t="s">
        <v>2331</v>
      </c>
      <c r="E6">
        <f t="shared" si="0"/>
        <v>0.79644436459643997</v>
      </c>
      <c r="F6">
        <v>76.400000000000006</v>
      </c>
      <c r="G6">
        <v>68.3</v>
      </c>
      <c r="H6">
        <v>71.099999999999994</v>
      </c>
      <c r="I6">
        <v>84.6</v>
      </c>
      <c r="J6">
        <v>70.400000000000006</v>
      </c>
      <c r="K6">
        <v>73.099999999999994</v>
      </c>
      <c r="L6">
        <v>73.2</v>
      </c>
      <c r="M6">
        <v>83.7</v>
      </c>
      <c r="N6">
        <v>79.099999999999994</v>
      </c>
      <c r="O6">
        <v>76.599999999999994</v>
      </c>
      <c r="P6">
        <v>76.599999999999994</v>
      </c>
      <c r="Q6">
        <v>78.400000000000006</v>
      </c>
      <c r="R6">
        <v>79.599999999999994</v>
      </c>
      <c r="S6">
        <v>63.6</v>
      </c>
      <c r="T6">
        <v>77.2</v>
      </c>
      <c r="U6">
        <v>78.5</v>
      </c>
      <c r="V6">
        <v>76</v>
      </c>
      <c r="W6">
        <v>63.5</v>
      </c>
      <c r="X6">
        <v>74</v>
      </c>
      <c r="Y6">
        <v>74.099999999999994</v>
      </c>
      <c r="Z6">
        <v>75.7</v>
      </c>
      <c r="AA6">
        <v>75.099999999999994</v>
      </c>
      <c r="AB6">
        <v>67.2</v>
      </c>
      <c r="AC6">
        <v>73.8</v>
      </c>
      <c r="AD6">
        <v>80</v>
      </c>
      <c r="AE6">
        <v>83</v>
      </c>
      <c r="AF6">
        <v>83.4</v>
      </c>
      <c r="AG6">
        <v>73.099999999999994</v>
      </c>
      <c r="AH6">
        <v>74.2</v>
      </c>
      <c r="AI6">
        <v>71.900000000000006</v>
      </c>
      <c r="AJ6">
        <v>79.599999999999994</v>
      </c>
      <c r="AK6">
        <v>58.9</v>
      </c>
      <c r="AL6">
        <v>67.8</v>
      </c>
      <c r="AM6">
        <v>75.8</v>
      </c>
      <c r="AN6">
        <v>78.2</v>
      </c>
      <c r="AO6">
        <v>76.3</v>
      </c>
      <c r="AP6">
        <v>86.8</v>
      </c>
      <c r="AQ6">
        <v>80.2</v>
      </c>
      <c r="AR6">
        <v>83.7</v>
      </c>
      <c r="AS6">
        <v>82.2</v>
      </c>
      <c r="AT6">
        <v>83.8</v>
      </c>
      <c r="AU6">
        <v>84.6</v>
      </c>
      <c r="AV6">
        <v>88.9</v>
      </c>
      <c r="AW6">
        <v>86.3</v>
      </c>
      <c r="AX6">
        <v>84.6</v>
      </c>
      <c r="AY6">
        <v>85.6</v>
      </c>
      <c r="AZ6">
        <v>88.4</v>
      </c>
      <c r="BA6">
        <v>84.4</v>
      </c>
      <c r="BB6">
        <v>85.3</v>
      </c>
      <c r="BC6">
        <v>82.5</v>
      </c>
    </row>
    <row r="7" spans="1:55" hidden="1" x14ac:dyDescent="0.4">
      <c r="A7" t="s">
        <v>1667</v>
      </c>
      <c r="B7" t="s">
        <v>131</v>
      </c>
      <c r="C7" t="s">
        <v>4722</v>
      </c>
      <c r="D7" t="s">
        <v>2384</v>
      </c>
      <c r="E7">
        <f t="shared" ref="E7" si="1">CORREL(F7:BC7,F5:BC5)</f>
        <v>0.88718398323515402</v>
      </c>
      <c r="F7">
        <v>75.5</v>
      </c>
      <c r="G7">
        <v>73.8</v>
      </c>
      <c r="H7">
        <v>80.8</v>
      </c>
      <c r="I7">
        <v>82.8</v>
      </c>
      <c r="J7">
        <v>65.2</v>
      </c>
      <c r="K7">
        <v>72.400000000000006</v>
      </c>
      <c r="L7">
        <v>76</v>
      </c>
      <c r="M7">
        <v>82.7</v>
      </c>
      <c r="N7">
        <v>79.8</v>
      </c>
      <c r="O7">
        <v>76.099999999999994</v>
      </c>
      <c r="P7">
        <v>76.599999999999994</v>
      </c>
      <c r="Q7">
        <v>81.099999999999994</v>
      </c>
      <c r="R7">
        <v>82.6</v>
      </c>
      <c r="S7">
        <v>75.7</v>
      </c>
      <c r="T7">
        <v>75.5</v>
      </c>
      <c r="U7">
        <v>72.8</v>
      </c>
      <c r="V7">
        <v>76</v>
      </c>
      <c r="W7">
        <v>63.5</v>
      </c>
      <c r="X7">
        <v>71.099999999999994</v>
      </c>
      <c r="Y7">
        <v>78.599999999999994</v>
      </c>
      <c r="Z7">
        <v>75.7</v>
      </c>
      <c r="AA7">
        <v>72.400000000000006</v>
      </c>
      <c r="AB7">
        <v>77.900000000000006</v>
      </c>
      <c r="AC7">
        <v>71.900000000000006</v>
      </c>
      <c r="AD7">
        <v>79.8</v>
      </c>
      <c r="AE7">
        <v>80.599999999999994</v>
      </c>
      <c r="AF7">
        <v>82.5</v>
      </c>
      <c r="AG7">
        <v>76</v>
      </c>
      <c r="AH7">
        <v>72.8</v>
      </c>
      <c r="AI7">
        <v>59</v>
      </c>
      <c r="AJ7">
        <v>80.2</v>
      </c>
      <c r="AK7">
        <v>67.2</v>
      </c>
      <c r="AL7">
        <v>67.8</v>
      </c>
      <c r="AM7">
        <v>80</v>
      </c>
      <c r="AN7">
        <v>76.900000000000006</v>
      </c>
      <c r="AO7">
        <v>77.2</v>
      </c>
      <c r="AP7">
        <v>85.3</v>
      </c>
      <c r="AQ7">
        <v>74.900000000000006</v>
      </c>
      <c r="AR7">
        <v>84.1</v>
      </c>
      <c r="AS7">
        <v>80.400000000000006</v>
      </c>
      <c r="AT7">
        <v>83</v>
      </c>
      <c r="AU7">
        <v>85.7</v>
      </c>
      <c r="AV7">
        <v>84.3</v>
      </c>
      <c r="AW7">
        <v>88.4</v>
      </c>
      <c r="AX7">
        <v>83.4</v>
      </c>
      <c r="AY7">
        <v>85.8</v>
      </c>
      <c r="AZ7">
        <v>85.2</v>
      </c>
      <c r="BA7">
        <v>84.4</v>
      </c>
      <c r="BB7">
        <v>86.3</v>
      </c>
      <c r="BC7">
        <v>81</v>
      </c>
    </row>
    <row r="8" spans="1:55" x14ac:dyDescent="0.4">
      <c r="A8" t="s">
        <v>1667</v>
      </c>
      <c r="B8" t="s">
        <v>167</v>
      </c>
      <c r="C8" t="s">
        <v>4722</v>
      </c>
      <c r="D8" t="s">
        <v>2427</v>
      </c>
      <c r="E8">
        <f t="shared" ref="E8:E9" si="2">CORREL(F8:BC8,F9:BC9)</f>
        <v>0.68632080115837457</v>
      </c>
      <c r="F8">
        <v>69.8</v>
      </c>
      <c r="G8">
        <v>66.099999999999994</v>
      </c>
      <c r="H8">
        <v>69.3</v>
      </c>
      <c r="I8">
        <v>80.599999999999994</v>
      </c>
      <c r="J8">
        <v>63.6</v>
      </c>
      <c r="K8">
        <v>56.5</v>
      </c>
      <c r="L8">
        <v>77.900000000000006</v>
      </c>
      <c r="M8">
        <v>78.2</v>
      </c>
      <c r="N8">
        <v>76</v>
      </c>
      <c r="O8">
        <v>67.900000000000006</v>
      </c>
      <c r="P8">
        <v>59.7</v>
      </c>
      <c r="Q8">
        <v>76.599999999999994</v>
      </c>
      <c r="R8">
        <v>80.8</v>
      </c>
      <c r="S8">
        <v>65.5</v>
      </c>
      <c r="T8">
        <v>77.2</v>
      </c>
      <c r="U8">
        <v>75.5</v>
      </c>
      <c r="V8">
        <v>76.3</v>
      </c>
      <c r="W8">
        <v>58.9</v>
      </c>
      <c r="X8">
        <v>68.400000000000006</v>
      </c>
      <c r="Y8">
        <v>69.2</v>
      </c>
      <c r="Z8">
        <v>72.8</v>
      </c>
      <c r="AA8">
        <v>71.3</v>
      </c>
      <c r="AB8">
        <v>69.3</v>
      </c>
      <c r="AC8">
        <v>70.3</v>
      </c>
      <c r="AD8">
        <v>77.5</v>
      </c>
      <c r="AE8">
        <v>79.2</v>
      </c>
      <c r="AF8">
        <v>76.900000000000006</v>
      </c>
      <c r="AG8">
        <v>67.8</v>
      </c>
      <c r="AH8">
        <v>60.7</v>
      </c>
      <c r="AI8">
        <v>61.3</v>
      </c>
      <c r="AJ8">
        <v>77.5</v>
      </c>
      <c r="AK8">
        <v>64.2</v>
      </c>
      <c r="AL8">
        <v>62.2</v>
      </c>
      <c r="AM8">
        <v>71.900000000000006</v>
      </c>
      <c r="AN8">
        <v>68.8</v>
      </c>
      <c r="AO8">
        <v>80.7</v>
      </c>
      <c r="AP8">
        <v>77.2</v>
      </c>
      <c r="AQ8">
        <v>74.8</v>
      </c>
      <c r="AR8">
        <v>74.900000000000006</v>
      </c>
      <c r="AS8">
        <v>77.400000000000006</v>
      </c>
      <c r="AT8">
        <v>69.3</v>
      </c>
      <c r="AU8">
        <v>75.599999999999994</v>
      </c>
      <c r="AV8">
        <v>75.2</v>
      </c>
      <c r="AW8">
        <v>82.8</v>
      </c>
      <c r="AX8">
        <v>79.599999999999994</v>
      </c>
      <c r="AY8">
        <v>78.599999999999994</v>
      </c>
      <c r="AZ8">
        <v>71.599999999999994</v>
      </c>
      <c r="BA8">
        <v>72</v>
      </c>
      <c r="BB8">
        <v>81.2</v>
      </c>
      <c r="BC8">
        <v>81.3</v>
      </c>
    </row>
    <row r="9" spans="1:55" x14ac:dyDescent="0.4">
      <c r="A9" t="s">
        <v>1667</v>
      </c>
      <c r="B9" t="s">
        <v>210</v>
      </c>
      <c r="C9" t="s">
        <v>4722</v>
      </c>
      <c r="D9" t="s">
        <v>2472</v>
      </c>
      <c r="E9">
        <f t="shared" si="2"/>
        <v>0.71762404177787387</v>
      </c>
      <c r="F9">
        <v>70.599999999999994</v>
      </c>
      <c r="G9">
        <v>70.7</v>
      </c>
      <c r="H9">
        <v>67.8</v>
      </c>
      <c r="I9">
        <v>77.2</v>
      </c>
      <c r="J9">
        <v>43.2</v>
      </c>
      <c r="K9">
        <v>46.3</v>
      </c>
      <c r="L9">
        <v>69.900000000000006</v>
      </c>
      <c r="M9">
        <v>76.400000000000006</v>
      </c>
      <c r="N9">
        <v>73.5</v>
      </c>
      <c r="O9">
        <v>73.2</v>
      </c>
      <c r="P9">
        <v>73.400000000000006</v>
      </c>
      <c r="Q9">
        <v>80.599999999999994</v>
      </c>
      <c r="R9">
        <v>66.900000000000006</v>
      </c>
      <c r="S9">
        <v>63.1</v>
      </c>
      <c r="T9">
        <v>61.4</v>
      </c>
      <c r="U9">
        <v>74.900000000000006</v>
      </c>
      <c r="V9">
        <v>67.2</v>
      </c>
      <c r="W9">
        <v>58.9</v>
      </c>
      <c r="X9">
        <v>71.5</v>
      </c>
      <c r="Y9">
        <v>72.3</v>
      </c>
      <c r="Z9">
        <v>73.8</v>
      </c>
      <c r="AA9">
        <v>71.3</v>
      </c>
      <c r="AB9">
        <v>68.2</v>
      </c>
      <c r="AC9">
        <v>78.900000000000006</v>
      </c>
      <c r="AD9">
        <v>79.3</v>
      </c>
      <c r="AE9">
        <v>77.8</v>
      </c>
      <c r="AF9">
        <v>71.900000000000006</v>
      </c>
      <c r="AG9">
        <v>68.099999999999994</v>
      </c>
      <c r="AH9">
        <v>71.2</v>
      </c>
      <c r="AI9">
        <v>62.2</v>
      </c>
      <c r="AJ9">
        <v>76.7</v>
      </c>
      <c r="AK9">
        <v>57.4</v>
      </c>
      <c r="AL9">
        <v>62.2</v>
      </c>
      <c r="AM9">
        <v>65.7</v>
      </c>
      <c r="AN9">
        <v>68.8</v>
      </c>
      <c r="AO9">
        <v>71.900000000000006</v>
      </c>
      <c r="AP9">
        <v>77.400000000000006</v>
      </c>
      <c r="AQ9">
        <v>75.400000000000006</v>
      </c>
      <c r="AR9">
        <v>80</v>
      </c>
      <c r="AS9">
        <v>78.900000000000006</v>
      </c>
      <c r="AT9">
        <v>66.8</v>
      </c>
      <c r="AU9">
        <v>77.099999999999994</v>
      </c>
      <c r="AV9">
        <v>78.900000000000006</v>
      </c>
      <c r="AW9">
        <v>82.5</v>
      </c>
      <c r="AX9">
        <v>78</v>
      </c>
      <c r="AY9">
        <v>79.5</v>
      </c>
      <c r="AZ9">
        <v>73.900000000000006</v>
      </c>
      <c r="BA9">
        <v>75.2</v>
      </c>
      <c r="BB9">
        <v>81.099999999999994</v>
      </c>
      <c r="BC9">
        <v>81.3</v>
      </c>
    </row>
    <row r="10" spans="1:55" x14ac:dyDescent="0.4">
      <c r="A10" t="s">
        <v>1667</v>
      </c>
      <c r="B10" t="s">
        <v>260</v>
      </c>
      <c r="C10" t="s">
        <v>4722</v>
      </c>
      <c r="D10" t="s">
        <v>2516</v>
      </c>
      <c r="E10">
        <f t="shared" ref="E10" si="3">CORREL(F10:BC10,F8:BC8)</f>
        <v>0.70659549635756114</v>
      </c>
      <c r="F10">
        <v>70.599999999999994</v>
      </c>
      <c r="G10">
        <v>71.2</v>
      </c>
      <c r="H10">
        <v>56.1</v>
      </c>
      <c r="I10">
        <v>82.8</v>
      </c>
      <c r="J10">
        <v>66.7</v>
      </c>
      <c r="K10">
        <v>62.9</v>
      </c>
      <c r="L10">
        <v>75.7</v>
      </c>
      <c r="M10">
        <v>78.5</v>
      </c>
      <c r="N10">
        <v>76.599999999999994</v>
      </c>
      <c r="O10">
        <v>71.5</v>
      </c>
      <c r="P10">
        <v>74.8</v>
      </c>
      <c r="Q10">
        <v>82.5</v>
      </c>
      <c r="R10">
        <v>73.5</v>
      </c>
      <c r="S10">
        <v>68.400000000000006</v>
      </c>
      <c r="T10">
        <v>71</v>
      </c>
      <c r="U10">
        <v>81.2</v>
      </c>
      <c r="V10">
        <v>69.3</v>
      </c>
      <c r="W10">
        <v>58.9</v>
      </c>
      <c r="X10">
        <v>68.400000000000006</v>
      </c>
      <c r="Y10">
        <v>71.099999999999994</v>
      </c>
      <c r="Z10">
        <v>58.7</v>
      </c>
      <c r="AA10">
        <v>73</v>
      </c>
      <c r="AB10">
        <v>71.5</v>
      </c>
      <c r="AC10">
        <v>77.7</v>
      </c>
      <c r="AD10">
        <v>78.2</v>
      </c>
      <c r="AE10">
        <v>75.7</v>
      </c>
      <c r="AF10">
        <v>72.900000000000006</v>
      </c>
      <c r="AG10">
        <v>62.9</v>
      </c>
      <c r="AH10">
        <v>68.400000000000006</v>
      </c>
      <c r="AI10">
        <v>61.4</v>
      </c>
      <c r="AJ10">
        <v>76.900000000000006</v>
      </c>
      <c r="AK10">
        <v>60</v>
      </c>
      <c r="AL10">
        <v>62.2</v>
      </c>
      <c r="AM10">
        <v>67.8</v>
      </c>
      <c r="AN10">
        <v>70.7</v>
      </c>
      <c r="AO10">
        <v>74.5</v>
      </c>
      <c r="AP10">
        <v>73.900000000000006</v>
      </c>
      <c r="AQ10">
        <v>75.5</v>
      </c>
      <c r="AR10">
        <v>75.5</v>
      </c>
      <c r="AS10">
        <v>73.5</v>
      </c>
      <c r="AT10">
        <v>66.099999999999994</v>
      </c>
      <c r="AU10">
        <v>77.900000000000006</v>
      </c>
      <c r="AV10">
        <v>76.3</v>
      </c>
      <c r="AW10">
        <v>80.5</v>
      </c>
      <c r="AX10">
        <v>77.5</v>
      </c>
      <c r="AY10">
        <v>81.099999999999994</v>
      </c>
      <c r="AZ10">
        <v>71.599999999999994</v>
      </c>
      <c r="BA10">
        <v>81.400000000000006</v>
      </c>
      <c r="BB10">
        <v>79.900000000000006</v>
      </c>
      <c r="BC10">
        <v>82.7</v>
      </c>
    </row>
    <row r="11" spans="1:55" s="58" customFormat="1" hidden="1" x14ac:dyDescent="0.4">
      <c r="A11" s="58" t="s">
        <v>1667</v>
      </c>
      <c r="B11" s="58" t="s">
        <v>56</v>
      </c>
      <c r="C11" s="58" t="s">
        <v>4722</v>
      </c>
      <c r="D11" s="58" t="s">
        <v>2145</v>
      </c>
      <c r="E11" s="58">
        <f>CORREL(F11:BC11,F12:BC12)</f>
        <v>0.72850482947145456</v>
      </c>
      <c r="F11" s="58">
        <v>70.599999999999994</v>
      </c>
      <c r="G11" s="58">
        <v>69.2</v>
      </c>
      <c r="H11" s="58">
        <v>66.2</v>
      </c>
      <c r="I11" s="58">
        <v>80.900000000000006</v>
      </c>
      <c r="J11" s="58">
        <v>63.6</v>
      </c>
      <c r="K11" s="58">
        <v>55.4</v>
      </c>
      <c r="L11" s="58">
        <v>76.099999999999994</v>
      </c>
      <c r="M11" s="58">
        <v>75.5</v>
      </c>
      <c r="N11" s="58">
        <v>76.599999999999994</v>
      </c>
      <c r="O11" s="58">
        <v>72.7</v>
      </c>
      <c r="P11" s="58">
        <v>72.7</v>
      </c>
      <c r="Q11" s="58">
        <v>72.7</v>
      </c>
      <c r="R11" s="58">
        <v>78.8</v>
      </c>
      <c r="S11" s="58">
        <v>69.3</v>
      </c>
      <c r="T11" s="58">
        <v>67.8</v>
      </c>
      <c r="U11" s="58">
        <v>80.599999999999994</v>
      </c>
      <c r="V11" s="58">
        <v>67.7</v>
      </c>
      <c r="W11" s="58">
        <v>59.3</v>
      </c>
      <c r="X11" s="58">
        <v>64.2</v>
      </c>
      <c r="Y11" s="58">
        <v>73.400000000000006</v>
      </c>
      <c r="Z11" s="58">
        <v>70.7</v>
      </c>
      <c r="AA11" s="58">
        <v>73</v>
      </c>
      <c r="AB11" s="58">
        <v>71</v>
      </c>
      <c r="AC11" s="58">
        <v>70.400000000000006</v>
      </c>
      <c r="AD11" s="58">
        <v>76.599999999999994</v>
      </c>
      <c r="AE11" s="58">
        <v>77</v>
      </c>
      <c r="AF11" s="58">
        <v>73.099999999999994</v>
      </c>
      <c r="AG11" s="58">
        <v>59</v>
      </c>
      <c r="AH11" s="58">
        <v>44</v>
      </c>
      <c r="AI11" s="58">
        <v>61.3</v>
      </c>
      <c r="AJ11" s="58">
        <v>77.2</v>
      </c>
      <c r="AK11" s="58">
        <v>37.5</v>
      </c>
      <c r="AL11" s="58">
        <v>62.2</v>
      </c>
      <c r="AM11" s="58">
        <v>67.7</v>
      </c>
      <c r="AN11" s="58">
        <v>72.400000000000006</v>
      </c>
      <c r="AO11" s="58">
        <v>68.8</v>
      </c>
      <c r="AP11" s="58">
        <v>78.2</v>
      </c>
      <c r="AQ11" s="58">
        <v>74.8</v>
      </c>
      <c r="AR11" s="58">
        <v>76.2</v>
      </c>
      <c r="AS11" s="58">
        <v>71</v>
      </c>
      <c r="AT11" s="58">
        <v>66.099999999999994</v>
      </c>
      <c r="AU11" s="58">
        <v>79.599999999999994</v>
      </c>
      <c r="AV11" s="58">
        <v>76.3</v>
      </c>
      <c r="AW11" s="58">
        <v>81.3</v>
      </c>
      <c r="AX11" s="58">
        <v>76.5</v>
      </c>
      <c r="AY11" s="58">
        <v>77.599999999999994</v>
      </c>
      <c r="AZ11" s="58">
        <v>71.599999999999994</v>
      </c>
      <c r="BA11" s="58">
        <v>79.099999999999994</v>
      </c>
      <c r="BB11" s="58">
        <v>79</v>
      </c>
      <c r="BC11" s="58">
        <v>78.7</v>
      </c>
    </row>
    <row r="12" spans="1:55" s="58" customFormat="1" hidden="1" x14ac:dyDescent="0.4">
      <c r="A12" s="58" t="s">
        <v>1667</v>
      </c>
      <c r="B12" s="58" t="s">
        <v>80</v>
      </c>
      <c r="C12" s="58" t="s">
        <v>4722</v>
      </c>
      <c r="D12" s="58" t="s">
        <v>2275</v>
      </c>
      <c r="E12" s="58">
        <f>CORREL(F12:BC12,F13:BC13)</f>
        <v>0.70411867884503021</v>
      </c>
      <c r="F12" s="58">
        <v>75.5</v>
      </c>
      <c r="G12" s="58">
        <v>72.400000000000006</v>
      </c>
      <c r="H12" s="58">
        <v>72.400000000000006</v>
      </c>
      <c r="I12" s="58">
        <v>85.4</v>
      </c>
      <c r="J12" s="58">
        <v>65.099999999999994</v>
      </c>
      <c r="K12" s="58">
        <v>69.8</v>
      </c>
      <c r="L12" s="58">
        <v>73.2</v>
      </c>
      <c r="M12" s="58">
        <v>83.3</v>
      </c>
      <c r="N12" s="58">
        <v>80</v>
      </c>
      <c r="O12" s="58">
        <v>78.900000000000006</v>
      </c>
      <c r="P12" s="58">
        <v>76.599999999999994</v>
      </c>
      <c r="Q12" s="58">
        <v>78.400000000000006</v>
      </c>
      <c r="R12" s="58">
        <v>78.900000000000006</v>
      </c>
      <c r="S12" s="58">
        <v>74.8</v>
      </c>
      <c r="T12" s="58">
        <v>75.5</v>
      </c>
      <c r="U12" s="58">
        <v>77.099999999999994</v>
      </c>
      <c r="V12" s="58">
        <v>75.099999999999994</v>
      </c>
      <c r="W12" s="58">
        <v>61.4</v>
      </c>
      <c r="X12" s="58">
        <v>72.599999999999994</v>
      </c>
      <c r="Y12" s="58">
        <v>77.8</v>
      </c>
      <c r="Z12" s="58">
        <v>75.7</v>
      </c>
      <c r="AA12" s="58">
        <v>68.3</v>
      </c>
      <c r="AB12" s="58">
        <v>70.2</v>
      </c>
      <c r="AC12" s="58">
        <v>78.7</v>
      </c>
      <c r="AD12" s="58">
        <v>79.2</v>
      </c>
      <c r="AE12" s="58">
        <v>80.2</v>
      </c>
      <c r="AF12" s="58">
        <v>76</v>
      </c>
      <c r="AG12" s="58">
        <v>74.5</v>
      </c>
      <c r="AH12" s="58">
        <v>71.7</v>
      </c>
      <c r="AI12" s="58">
        <v>67.8</v>
      </c>
      <c r="AJ12" s="58">
        <v>80.2</v>
      </c>
      <c r="AK12" s="58">
        <v>63.6</v>
      </c>
      <c r="AL12" s="58">
        <v>67.8</v>
      </c>
      <c r="AM12" s="58">
        <v>80.400000000000006</v>
      </c>
      <c r="AN12" s="58">
        <v>76.900000000000006</v>
      </c>
      <c r="AO12" s="58">
        <v>75.5</v>
      </c>
      <c r="AP12" s="58">
        <v>85.2</v>
      </c>
      <c r="AQ12" s="58">
        <v>80.2</v>
      </c>
      <c r="AR12" s="58">
        <v>84.1</v>
      </c>
      <c r="AS12" s="58">
        <v>78.7</v>
      </c>
      <c r="AT12" s="58">
        <v>83.5</v>
      </c>
      <c r="AU12" s="58">
        <v>85.3</v>
      </c>
      <c r="AV12" s="58">
        <v>85.4</v>
      </c>
      <c r="AW12" s="58">
        <v>87.1</v>
      </c>
      <c r="AX12" s="58">
        <v>83.4</v>
      </c>
      <c r="AY12" s="58">
        <v>86.5</v>
      </c>
      <c r="AZ12" s="58">
        <v>83.7</v>
      </c>
      <c r="BA12" s="58">
        <v>85.1</v>
      </c>
      <c r="BB12" s="58">
        <v>86.6</v>
      </c>
      <c r="BC12" s="58">
        <v>81</v>
      </c>
    </row>
    <row r="13" spans="1:55" s="58" customFormat="1" x14ac:dyDescent="0.4">
      <c r="A13" s="58" t="s">
        <v>1667</v>
      </c>
      <c r="B13" s="58" t="s">
        <v>167</v>
      </c>
      <c r="C13" s="58" t="s">
        <v>4722</v>
      </c>
      <c r="D13" s="58" t="s">
        <v>2427</v>
      </c>
      <c r="E13" s="58">
        <f>CORREL(F13:BC13,F11:BC11)</f>
        <v>0.72660691188437709</v>
      </c>
      <c r="F13" s="58">
        <v>69.8</v>
      </c>
      <c r="G13" s="58">
        <v>66.099999999999994</v>
      </c>
      <c r="H13" s="58">
        <v>69.3</v>
      </c>
      <c r="I13" s="58">
        <v>80.599999999999994</v>
      </c>
      <c r="J13" s="58">
        <v>63.6</v>
      </c>
      <c r="K13" s="58">
        <v>56.5</v>
      </c>
      <c r="L13" s="58">
        <v>77.900000000000006</v>
      </c>
      <c r="M13" s="58">
        <v>78.2</v>
      </c>
      <c r="N13" s="58">
        <v>76</v>
      </c>
      <c r="O13" s="58">
        <v>67.900000000000006</v>
      </c>
      <c r="P13" s="58">
        <v>59.7</v>
      </c>
      <c r="Q13" s="58">
        <v>76.599999999999994</v>
      </c>
      <c r="R13" s="58">
        <v>80.8</v>
      </c>
      <c r="S13" s="58">
        <v>65.5</v>
      </c>
      <c r="T13" s="58">
        <v>77.2</v>
      </c>
      <c r="U13" s="58">
        <v>75.5</v>
      </c>
      <c r="V13" s="58">
        <v>76.3</v>
      </c>
      <c r="W13" s="58">
        <v>58.9</v>
      </c>
      <c r="X13" s="58">
        <v>68.400000000000006</v>
      </c>
      <c r="Y13" s="58">
        <v>69.2</v>
      </c>
      <c r="Z13" s="58">
        <v>72.8</v>
      </c>
      <c r="AA13" s="58">
        <v>71.3</v>
      </c>
      <c r="AB13" s="58">
        <v>69.3</v>
      </c>
      <c r="AC13" s="58">
        <v>70.3</v>
      </c>
      <c r="AD13" s="58">
        <v>77.5</v>
      </c>
      <c r="AE13" s="58">
        <v>79.2</v>
      </c>
      <c r="AF13" s="58">
        <v>76.900000000000006</v>
      </c>
      <c r="AG13" s="58">
        <v>67.8</v>
      </c>
      <c r="AH13" s="58">
        <v>60.7</v>
      </c>
      <c r="AI13" s="58">
        <v>61.3</v>
      </c>
      <c r="AJ13" s="58">
        <v>77.5</v>
      </c>
      <c r="AK13" s="58">
        <v>64.2</v>
      </c>
      <c r="AL13" s="58">
        <v>62.2</v>
      </c>
      <c r="AM13" s="58">
        <v>71.900000000000006</v>
      </c>
      <c r="AN13" s="58">
        <v>68.8</v>
      </c>
      <c r="AO13" s="58">
        <v>80.7</v>
      </c>
      <c r="AP13" s="58">
        <v>77.2</v>
      </c>
      <c r="AQ13" s="58">
        <v>74.8</v>
      </c>
      <c r="AR13" s="58">
        <v>74.900000000000006</v>
      </c>
      <c r="AS13" s="58">
        <v>77.400000000000006</v>
      </c>
      <c r="AT13" s="58">
        <v>69.3</v>
      </c>
      <c r="AU13" s="58">
        <v>75.599999999999994</v>
      </c>
      <c r="AV13" s="58">
        <v>75.2</v>
      </c>
      <c r="AW13" s="58">
        <v>82.8</v>
      </c>
      <c r="AX13" s="58">
        <v>79.599999999999994</v>
      </c>
      <c r="AY13" s="58">
        <v>78.599999999999994</v>
      </c>
      <c r="AZ13" s="58">
        <v>71.599999999999994</v>
      </c>
      <c r="BA13" s="58">
        <v>72</v>
      </c>
      <c r="BB13" s="58">
        <v>81.2</v>
      </c>
      <c r="BC13" s="58">
        <v>81.3</v>
      </c>
    </row>
    <row r="14" spans="1:55" hidden="1" x14ac:dyDescent="0.4">
      <c r="A14" t="s">
        <v>1668</v>
      </c>
      <c r="B14" t="s">
        <v>1648</v>
      </c>
      <c r="C14" t="s">
        <v>4722</v>
      </c>
      <c r="D14" t="s">
        <v>3055</v>
      </c>
      <c r="E14">
        <f t="shared" ref="E14:E15" si="4">CORREL(F14:BC14,F15:BC15)</f>
        <v>0.98486373767991298</v>
      </c>
      <c r="F14">
        <v>84.7</v>
      </c>
      <c r="G14">
        <v>82.2</v>
      </c>
      <c r="H14">
        <v>84.3</v>
      </c>
      <c r="I14">
        <v>86.9</v>
      </c>
      <c r="J14">
        <v>86.1</v>
      </c>
      <c r="K14">
        <v>83.4</v>
      </c>
      <c r="L14">
        <v>83.6</v>
      </c>
      <c r="M14">
        <v>87.9</v>
      </c>
      <c r="N14">
        <v>82.7</v>
      </c>
      <c r="O14">
        <v>85.3</v>
      </c>
      <c r="P14">
        <v>87</v>
      </c>
      <c r="Q14">
        <v>87.3</v>
      </c>
      <c r="R14">
        <v>84.1</v>
      </c>
      <c r="S14">
        <v>82.5</v>
      </c>
      <c r="T14">
        <v>82.8</v>
      </c>
      <c r="U14">
        <v>87.7</v>
      </c>
      <c r="V14">
        <v>88.3</v>
      </c>
      <c r="W14">
        <v>82.6</v>
      </c>
      <c r="X14">
        <v>84.6</v>
      </c>
      <c r="Y14">
        <v>82.4</v>
      </c>
      <c r="Z14">
        <v>86.3</v>
      </c>
      <c r="AA14">
        <v>79.7</v>
      </c>
      <c r="AB14">
        <v>84</v>
      </c>
      <c r="AC14">
        <v>81.900000000000006</v>
      </c>
      <c r="AD14">
        <v>88.1</v>
      </c>
      <c r="AE14">
        <v>92.5</v>
      </c>
      <c r="AF14">
        <v>87</v>
      </c>
      <c r="AG14">
        <v>80.2</v>
      </c>
      <c r="AH14">
        <v>83</v>
      </c>
      <c r="AI14">
        <v>81</v>
      </c>
      <c r="AJ14">
        <v>82.5</v>
      </c>
      <c r="AK14">
        <v>86</v>
      </c>
      <c r="AL14">
        <v>81.400000000000006</v>
      </c>
      <c r="AM14">
        <v>84.1</v>
      </c>
      <c r="AN14">
        <v>86.7</v>
      </c>
      <c r="AO14">
        <v>87.7</v>
      </c>
      <c r="AP14">
        <v>89.7</v>
      </c>
      <c r="AQ14">
        <v>85.9</v>
      </c>
      <c r="AR14">
        <v>92.5</v>
      </c>
      <c r="AS14">
        <v>89.1</v>
      </c>
      <c r="AT14">
        <v>88.9</v>
      </c>
      <c r="AU14">
        <v>89.4</v>
      </c>
      <c r="AV14">
        <v>89</v>
      </c>
      <c r="AW14">
        <v>92.6</v>
      </c>
      <c r="AX14">
        <v>86</v>
      </c>
      <c r="AY14">
        <v>88.9</v>
      </c>
      <c r="AZ14">
        <v>85.8</v>
      </c>
      <c r="BA14">
        <v>91.2</v>
      </c>
      <c r="BB14">
        <v>89.6</v>
      </c>
      <c r="BC14">
        <v>89.4</v>
      </c>
    </row>
    <row r="15" spans="1:55" hidden="1" x14ac:dyDescent="0.4">
      <c r="A15" t="s">
        <v>1668</v>
      </c>
      <c r="B15" t="s">
        <v>1649</v>
      </c>
      <c r="C15" t="s">
        <v>4722</v>
      </c>
      <c r="D15" t="s">
        <v>3250</v>
      </c>
      <c r="E15">
        <f t="shared" si="4"/>
        <v>0.98715282997722475</v>
      </c>
      <c r="F15">
        <v>84.7</v>
      </c>
      <c r="G15">
        <v>82.2</v>
      </c>
      <c r="H15">
        <v>84.3</v>
      </c>
      <c r="I15">
        <v>87.9</v>
      </c>
      <c r="J15">
        <v>86.1</v>
      </c>
      <c r="K15">
        <v>83.4</v>
      </c>
      <c r="L15">
        <v>83.6</v>
      </c>
      <c r="M15">
        <v>86.9</v>
      </c>
      <c r="N15">
        <v>82.7</v>
      </c>
      <c r="O15">
        <v>85.3</v>
      </c>
      <c r="P15">
        <v>89.3</v>
      </c>
      <c r="Q15">
        <v>87.3</v>
      </c>
      <c r="R15">
        <v>84.1</v>
      </c>
      <c r="S15">
        <v>82.5</v>
      </c>
      <c r="T15">
        <v>82.8</v>
      </c>
      <c r="U15">
        <v>87.7</v>
      </c>
      <c r="V15">
        <v>87.3</v>
      </c>
      <c r="W15">
        <v>82.6</v>
      </c>
      <c r="X15">
        <v>84.6</v>
      </c>
      <c r="Y15">
        <v>82.4</v>
      </c>
      <c r="Z15">
        <v>86.3</v>
      </c>
      <c r="AA15">
        <v>79.7</v>
      </c>
      <c r="AB15">
        <v>85.5</v>
      </c>
      <c r="AC15">
        <v>83.3</v>
      </c>
      <c r="AD15">
        <v>89.3</v>
      </c>
      <c r="AE15">
        <v>92.5</v>
      </c>
      <c r="AF15">
        <v>87</v>
      </c>
      <c r="AG15">
        <v>80.2</v>
      </c>
      <c r="AH15">
        <v>83</v>
      </c>
      <c r="AI15">
        <v>81</v>
      </c>
      <c r="AJ15">
        <v>82.5</v>
      </c>
      <c r="AK15">
        <v>86</v>
      </c>
      <c r="AL15">
        <v>81.400000000000006</v>
      </c>
      <c r="AM15">
        <v>84.1</v>
      </c>
      <c r="AN15">
        <v>87.3</v>
      </c>
      <c r="AO15">
        <v>87</v>
      </c>
      <c r="AP15">
        <v>89.7</v>
      </c>
      <c r="AQ15">
        <v>85.2</v>
      </c>
      <c r="AR15">
        <v>92.5</v>
      </c>
      <c r="AS15">
        <v>89.1</v>
      </c>
      <c r="AT15">
        <v>89.6</v>
      </c>
      <c r="AU15">
        <v>89.4</v>
      </c>
      <c r="AV15">
        <v>89</v>
      </c>
      <c r="AW15">
        <v>92.6</v>
      </c>
      <c r="AX15">
        <v>86.2</v>
      </c>
      <c r="AY15">
        <v>88.9</v>
      </c>
      <c r="AZ15">
        <v>85.8</v>
      </c>
      <c r="BA15">
        <v>91.1</v>
      </c>
      <c r="BB15">
        <v>89.8</v>
      </c>
      <c r="BC15">
        <v>90.5</v>
      </c>
    </row>
    <row r="16" spans="1:55" hidden="1" x14ac:dyDescent="0.4">
      <c r="A16" t="s">
        <v>1668</v>
      </c>
      <c r="B16" t="s">
        <v>1650</v>
      </c>
      <c r="C16" t="s">
        <v>4722</v>
      </c>
      <c r="D16" t="s">
        <v>3419</v>
      </c>
      <c r="E16">
        <f t="shared" ref="E16" si="5">CORREL(F16:BC16,F14:BC14)</f>
        <v>0.97365081049402591</v>
      </c>
      <c r="F16">
        <v>84.7</v>
      </c>
      <c r="G16">
        <v>82.2</v>
      </c>
      <c r="H16">
        <v>84.3</v>
      </c>
      <c r="I16">
        <v>87.9</v>
      </c>
      <c r="J16">
        <v>86.7</v>
      </c>
      <c r="K16">
        <v>83.4</v>
      </c>
      <c r="L16">
        <v>83.6</v>
      </c>
      <c r="M16">
        <v>87.9</v>
      </c>
      <c r="N16">
        <v>82.7</v>
      </c>
      <c r="O16">
        <v>85.3</v>
      </c>
      <c r="P16">
        <v>89.3</v>
      </c>
      <c r="Q16">
        <v>87.3</v>
      </c>
      <c r="R16">
        <v>84.1</v>
      </c>
      <c r="S16">
        <v>82.5</v>
      </c>
      <c r="T16">
        <v>82.8</v>
      </c>
      <c r="U16">
        <v>87.7</v>
      </c>
      <c r="V16">
        <v>87.3</v>
      </c>
      <c r="W16">
        <v>82.6</v>
      </c>
      <c r="X16">
        <v>84.6</v>
      </c>
      <c r="Y16">
        <v>82.4</v>
      </c>
      <c r="Z16">
        <v>86.3</v>
      </c>
      <c r="AA16">
        <v>79.7</v>
      </c>
      <c r="AB16">
        <v>85.5</v>
      </c>
      <c r="AC16">
        <v>83.3</v>
      </c>
      <c r="AD16">
        <v>88.1</v>
      </c>
      <c r="AE16">
        <v>92.5</v>
      </c>
      <c r="AF16">
        <v>87</v>
      </c>
      <c r="AG16">
        <v>80.2</v>
      </c>
      <c r="AH16">
        <v>81.900000000000006</v>
      </c>
      <c r="AI16">
        <v>79</v>
      </c>
      <c r="AJ16">
        <v>82.5</v>
      </c>
      <c r="AK16">
        <v>86</v>
      </c>
      <c r="AL16">
        <v>81.400000000000006</v>
      </c>
      <c r="AM16">
        <v>84</v>
      </c>
      <c r="AN16">
        <v>86.7</v>
      </c>
      <c r="AO16">
        <v>85.3</v>
      </c>
      <c r="AP16">
        <v>89.7</v>
      </c>
      <c r="AQ16">
        <v>84.5</v>
      </c>
      <c r="AR16">
        <v>92.5</v>
      </c>
      <c r="AS16">
        <v>89.1</v>
      </c>
      <c r="AT16">
        <v>88.9</v>
      </c>
      <c r="AU16">
        <v>89.4</v>
      </c>
      <c r="AV16">
        <v>89</v>
      </c>
      <c r="AW16">
        <v>92.6</v>
      </c>
      <c r="AX16">
        <v>86.1</v>
      </c>
      <c r="AY16">
        <v>90.2</v>
      </c>
      <c r="AZ16">
        <v>85.8</v>
      </c>
      <c r="BA16">
        <v>90</v>
      </c>
      <c r="BB16">
        <v>89.6</v>
      </c>
      <c r="BC16">
        <v>90.5</v>
      </c>
    </row>
    <row r="17" spans="1:55" hidden="1" x14ac:dyDescent="0.4">
      <c r="A17" t="s">
        <v>1668</v>
      </c>
      <c r="B17" t="s">
        <v>5096</v>
      </c>
      <c r="C17" t="s">
        <v>4722</v>
      </c>
      <c r="D17" t="s">
        <v>3122</v>
      </c>
      <c r="E17">
        <f t="shared" ref="E17:E18" si="6">CORREL(F17:BC17,F18:BC18)</f>
        <v>0.64899612781839855</v>
      </c>
      <c r="F17">
        <v>88.7</v>
      </c>
      <c r="G17">
        <v>81.8</v>
      </c>
      <c r="H17">
        <v>84</v>
      </c>
      <c r="I17">
        <v>91.1</v>
      </c>
      <c r="J17">
        <v>80.3</v>
      </c>
      <c r="K17">
        <v>78.7</v>
      </c>
      <c r="L17">
        <v>83.8</v>
      </c>
      <c r="M17">
        <v>81</v>
      </c>
      <c r="N17">
        <v>84.3</v>
      </c>
      <c r="O17">
        <v>86.9</v>
      </c>
      <c r="P17">
        <v>85</v>
      </c>
      <c r="Q17">
        <v>90.4</v>
      </c>
      <c r="R17">
        <v>87</v>
      </c>
      <c r="S17">
        <v>81.599999999999994</v>
      </c>
      <c r="T17">
        <v>83.1</v>
      </c>
      <c r="U17">
        <v>87.7</v>
      </c>
      <c r="V17">
        <v>87.2</v>
      </c>
      <c r="W17">
        <v>81.099999999999994</v>
      </c>
      <c r="X17">
        <v>84.9</v>
      </c>
      <c r="Y17">
        <v>90.4</v>
      </c>
      <c r="Z17">
        <v>88.6</v>
      </c>
      <c r="AA17">
        <v>85.4</v>
      </c>
      <c r="AB17">
        <v>84.4</v>
      </c>
      <c r="AC17">
        <v>83.8</v>
      </c>
      <c r="AD17">
        <v>88.4</v>
      </c>
      <c r="AE17">
        <v>87.3</v>
      </c>
      <c r="AF17">
        <v>88.1</v>
      </c>
      <c r="AG17">
        <v>82.1</v>
      </c>
      <c r="AH17">
        <v>81.900000000000006</v>
      </c>
      <c r="AI17">
        <v>78.400000000000006</v>
      </c>
      <c r="AJ17">
        <v>81.8</v>
      </c>
      <c r="AK17">
        <v>84.1</v>
      </c>
      <c r="AL17">
        <v>82.9</v>
      </c>
      <c r="AM17">
        <v>85.6</v>
      </c>
      <c r="AN17">
        <v>85.8</v>
      </c>
      <c r="AO17">
        <v>89.1</v>
      </c>
      <c r="AP17">
        <v>90.8</v>
      </c>
      <c r="AQ17">
        <v>85.8</v>
      </c>
      <c r="AR17">
        <v>87.1</v>
      </c>
      <c r="AS17">
        <v>84.3</v>
      </c>
      <c r="AT17">
        <v>90.6</v>
      </c>
      <c r="AU17">
        <v>90.6</v>
      </c>
      <c r="AV17">
        <v>90.3</v>
      </c>
      <c r="AW17">
        <v>91.6</v>
      </c>
      <c r="AX17">
        <v>84.5</v>
      </c>
      <c r="AY17">
        <v>86.1</v>
      </c>
      <c r="AZ17">
        <v>85.9</v>
      </c>
      <c r="BA17">
        <v>90.1</v>
      </c>
      <c r="BB17">
        <v>91.1</v>
      </c>
      <c r="BC17">
        <v>89.9</v>
      </c>
    </row>
    <row r="18" spans="1:55" hidden="1" x14ac:dyDescent="0.4">
      <c r="A18" t="s">
        <v>1668</v>
      </c>
      <c r="B18" t="s">
        <v>5098</v>
      </c>
      <c r="C18" t="s">
        <v>4722</v>
      </c>
      <c r="D18" t="s">
        <v>3283</v>
      </c>
      <c r="E18">
        <f t="shared" si="6"/>
        <v>0.6267508043043043</v>
      </c>
      <c r="F18">
        <v>87.5</v>
      </c>
      <c r="G18">
        <v>83.6</v>
      </c>
      <c r="H18">
        <v>83.8</v>
      </c>
      <c r="I18">
        <v>86.9</v>
      </c>
      <c r="J18">
        <v>81.599999999999994</v>
      </c>
      <c r="K18">
        <v>85.8</v>
      </c>
      <c r="L18">
        <v>87</v>
      </c>
      <c r="M18">
        <v>91</v>
      </c>
      <c r="N18">
        <v>83.4</v>
      </c>
      <c r="O18">
        <v>87.3</v>
      </c>
      <c r="P18">
        <v>82</v>
      </c>
      <c r="Q18">
        <v>87.1</v>
      </c>
      <c r="R18">
        <v>83.8</v>
      </c>
      <c r="S18">
        <v>79.5</v>
      </c>
      <c r="T18">
        <v>80.900000000000006</v>
      </c>
      <c r="U18">
        <v>87.5</v>
      </c>
      <c r="V18">
        <v>82.4</v>
      </c>
      <c r="W18">
        <v>81</v>
      </c>
      <c r="X18">
        <v>86</v>
      </c>
      <c r="Y18">
        <v>89.3</v>
      </c>
      <c r="Z18">
        <v>79.900000000000006</v>
      </c>
      <c r="AA18">
        <v>88.8</v>
      </c>
      <c r="AB18">
        <v>83.2</v>
      </c>
      <c r="AC18">
        <v>84.4</v>
      </c>
      <c r="AD18">
        <v>84.7</v>
      </c>
      <c r="AE18">
        <v>90.8</v>
      </c>
      <c r="AF18">
        <v>87.6</v>
      </c>
      <c r="AG18">
        <v>79.5</v>
      </c>
      <c r="AH18">
        <v>85.5</v>
      </c>
      <c r="AI18">
        <v>73.8</v>
      </c>
      <c r="AJ18">
        <v>79.099999999999994</v>
      </c>
      <c r="AK18">
        <v>83</v>
      </c>
      <c r="AL18">
        <v>82.4</v>
      </c>
      <c r="AM18">
        <v>85.1</v>
      </c>
      <c r="AN18">
        <v>88.3</v>
      </c>
      <c r="AO18">
        <v>85.2</v>
      </c>
      <c r="AP18">
        <v>90.8</v>
      </c>
      <c r="AQ18">
        <v>88.8</v>
      </c>
      <c r="AR18">
        <v>86</v>
      </c>
      <c r="AS18">
        <v>85.8</v>
      </c>
      <c r="AT18">
        <v>89.9</v>
      </c>
      <c r="AU18">
        <v>89.6</v>
      </c>
      <c r="AV18">
        <v>90.1</v>
      </c>
      <c r="AW18">
        <v>92.3</v>
      </c>
      <c r="AX18">
        <v>88</v>
      </c>
      <c r="AY18">
        <v>90</v>
      </c>
      <c r="AZ18">
        <v>89.5</v>
      </c>
      <c r="BA18">
        <v>91.1</v>
      </c>
      <c r="BB18">
        <v>91.1</v>
      </c>
      <c r="BC18">
        <v>90.4</v>
      </c>
    </row>
    <row r="19" spans="1:55" hidden="1" x14ac:dyDescent="0.4">
      <c r="A19" t="s">
        <v>1668</v>
      </c>
      <c r="B19" t="s">
        <v>5100</v>
      </c>
      <c r="C19" t="s">
        <v>4722</v>
      </c>
      <c r="D19" t="s">
        <v>3446</v>
      </c>
      <c r="E19">
        <f t="shared" ref="E19" si="7">CORREL(F19:BC19,F17:BC17)</f>
        <v>0.55623353718082236</v>
      </c>
      <c r="F19">
        <v>86.2</v>
      </c>
      <c r="G19">
        <v>82.6</v>
      </c>
      <c r="H19">
        <v>86.1</v>
      </c>
      <c r="I19">
        <v>90</v>
      </c>
      <c r="J19">
        <v>84.2</v>
      </c>
      <c r="K19">
        <v>82.4</v>
      </c>
      <c r="L19">
        <v>85.6</v>
      </c>
      <c r="M19">
        <v>87.8</v>
      </c>
      <c r="N19">
        <v>86.1</v>
      </c>
      <c r="O19">
        <v>86.1</v>
      </c>
      <c r="P19">
        <v>91.5</v>
      </c>
      <c r="Q19">
        <v>86.7</v>
      </c>
      <c r="R19">
        <v>86.6</v>
      </c>
      <c r="S19">
        <v>79.099999999999994</v>
      </c>
      <c r="T19">
        <v>84.1</v>
      </c>
      <c r="U19">
        <v>85.8</v>
      </c>
      <c r="V19">
        <v>86.1</v>
      </c>
      <c r="W19">
        <v>82.2</v>
      </c>
      <c r="X19">
        <v>85.8</v>
      </c>
      <c r="Y19">
        <v>88</v>
      </c>
      <c r="Z19">
        <v>77.400000000000006</v>
      </c>
      <c r="AA19">
        <v>80.400000000000006</v>
      </c>
      <c r="AB19">
        <v>77.3</v>
      </c>
      <c r="AC19">
        <v>82.5</v>
      </c>
      <c r="AD19">
        <v>85.4</v>
      </c>
      <c r="AE19">
        <v>86.1</v>
      </c>
      <c r="AF19">
        <v>87.4</v>
      </c>
      <c r="AG19">
        <v>78.099999999999994</v>
      </c>
      <c r="AH19">
        <v>86.4</v>
      </c>
      <c r="AI19">
        <v>80.099999999999994</v>
      </c>
      <c r="AJ19">
        <v>81.900000000000006</v>
      </c>
      <c r="AK19">
        <v>84.9</v>
      </c>
      <c r="AL19">
        <v>81.900000000000006</v>
      </c>
      <c r="AM19">
        <v>84.1</v>
      </c>
      <c r="AN19">
        <v>87.4</v>
      </c>
      <c r="AO19">
        <v>86.1</v>
      </c>
      <c r="AP19">
        <v>89.1</v>
      </c>
      <c r="AQ19">
        <v>81.3</v>
      </c>
      <c r="AR19">
        <v>88</v>
      </c>
      <c r="AS19">
        <v>90.3</v>
      </c>
      <c r="AT19">
        <v>88</v>
      </c>
      <c r="AU19">
        <v>89.5</v>
      </c>
      <c r="AV19">
        <v>88.7</v>
      </c>
      <c r="AW19">
        <v>89.5</v>
      </c>
      <c r="AX19">
        <v>84.8</v>
      </c>
      <c r="AY19">
        <v>85.7</v>
      </c>
      <c r="AZ19">
        <v>90.1</v>
      </c>
      <c r="BA19">
        <v>90.2</v>
      </c>
      <c r="BB19">
        <v>90.7</v>
      </c>
      <c r="BC19">
        <v>85.2</v>
      </c>
    </row>
    <row r="20" spans="1:55" x14ac:dyDescent="0.4">
      <c r="A20" t="s">
        <v>1668</v>
      </c>
      <c r="B20" t="s">
        <v>4723</v>
      </c>
      <c r="C20" t="s">
        <v>4722</v>
      </c>
      <c r="D20" t="s">
        <v>3187</v>
      </c>
      <c r="E20">
        <f t="shared" ref="E20:E21" si="8">CORREL(F20:BC20,F21:BC21)</f>
        <v>0.61964880598453365</v>
      </c>
      <c r="F20">
        <v>82.5</v>
      </c>
      <c r="G20">
        <v>83.3</v>
      </c>
      <c r="H20">
        <v>87.4</v>
      </c>
      <c r="I20">
        <v>88.8</v>
      </c>
      <c r="J20">
        <v>78.099999999999994</v>
      </c>
      <c r="K20">
        <v>80.8</v>
      </c>
      <c r="L20">
        <v>86.6</v>
      </c>
      <c r="M20">
        <v>89.6</v>
      </c>
      <c r="N20">
        <v>85.1</v>
      </c>
      <c r="O20">
        <v>85.2</v>
      </c>
      <c r="P20">
        <v>85</v>
      </c>
      <c r="Q20">
        <v>88.4</v>
      </c>
      <c r="R20">
        <v>88</v>
      </c>
      <c r="S20">
        <v>82.2</v>
      </c>
      <c r="T20">
        <v>85.1</v>
      </c>
      <c r="U20">
        <v>85.1</v>
      </c>
      <c r="V20">
        <v>85</v>
      </c>
      <c r="W20">
        <v>79.7</v>
      </c>
      <c r="X20">
        <v>84.5</v>
      </c>
      <c r="Y20">
        <v>87.5</v>
      </c>
      <c r="Z20">
        <v>83.8</v>
      </c>
      <c r="AA20">
        <v>78.8</v>
      </c>
      <c r="AB20">
        <v>82.9</v>
      </c>
      <c r="AC20">
        <v>83.5</v>
      </c>
      <c r="AD20">
        <v>85.3</v>
      </c>
      <c r="AE20">
        <v>82.2</v>
      </c>
      <c r="AF20">
        <v>89.6</v>
      </c>
      <c r="AG20">
        <v>83.6</v>
      </c>
      <c r="AH20">
        <v>82.1</v>
      </c>
      <c r="AI20">
        <v>76.099999999999994</v>
      </c>
      <c r="AJ20">
        <v>81.900000000000006</v>
      </c>
      <c r="AK20">
        <v>81.7</v>
      </c>
      <c r="AL20">
        <v>81.2</v>
      </c>
      <c r="AM20">
        <v>75</v>
      </c>
      <c r="AN20">
        <v>87.7</v>
      </c>
      <c r="AO20">
        <v>85.7</v>
      </c>
      <c r="AP20">
        <v>89.1</v>
      </c>
      <c r="AQ20">
        <v>78.900000000000006</v>
      </c>
      <c r="AR20">
        <v>86.4</v>
      </c>
      <c r="AS20">
        <v>86.1</v>
      </c>
      <c r="AT20">
        <v>86.9</v>
      </c>
      <c r="AU20">
        <v>85.8</v>
      </c>
      <c r="AV20">
        <v>89.2</v>
      </c>
      <c r="AW20">
        <v>92.4</v>
      </c>
      <c r="AX20">
        <v>87.3</v>
      </c>
      <c r="AY20">
        <v>87.8</v>
      </c>
      <c r="AZ20">
        <v>87.2</v>
      </c>
      <c r="BA20">
        <v>89</v>
      </c>
      <c r="BB20">
        <v>91.1</v>
      </c>
      <c r="BC20">
        <v>86.6</v>
      </c>
    </row>
    <row r="21" spans="1:55" x14ac:dyDescent="0.4">
      <c r="A21" t="s">
        <v>1668</v>
      </c>
      <c r="B21" t="s">
        <v>4724</v>
      </c>
      <c r="C21" t="s">
        <v>4722</v>
      </c>
      <c r="D21" t="s">
        <v>3351</v>
      </c>
      <c r="E21">
        <f t="shared" si="8"/>
        <v>0.64636641581361254</v>
      </c>
      <c r="F21">
        <v>79.7</v>
      </c>
      <c r="G21">
        <v>84</v>
      </c>
      <c r="H21">
        <v>83.8</v>
      </c>
      <c r="I21">
        <v>88.2</v>
      </c>
      <c r="J21">
        <v>79.900000000000006</v>
      </c>
      <c r="K21">
        <v>79.3</v>
      </c>
      <c r="L21">
        <v>82.9</v>
      </c>
      <c r="M21">
        <v>89.5</v>
      </c>
      <c r="N21">
        <v>81.900000000000006</v>
      </c>
      <c r="O21">
        <v>86.8</v>
      </c>
      <c r="P21">
        <v>89.3</v>
      </c>
      <c r="Q21">
        <v>84.8</v>
      </c>
      <c r="R21">
        <v>83.5</v>
      </c>
      <c r="S21">
        <v>85.8</v>
      </c>
      <c r="T21">
        <v>86.3</v>
      </c>
      <c r="U21">
        <v>81.2</v>
      </c>
      <c r="V21">
        <v>85.4</v>
      </c>
      <c r="W21">
        <v>83.6</v>
      </c>
      <c r="X21">
        <v>81.2</v>
      </c>
      <c r="Y21">
        <v>87.8</v>
      </c>
      <c r="Z21">
        <v>86.7</v>
      </c>
      <c r="AA21">
        <v>82.4</v>
      </c>
      <c r="AB21">
        <v>82.1</v>
      </c>
      <c r="AC21">
        <v>84.6</v>
      </c>
      <c r="AD21">
        <v>87.2</v>
      </c>
      <c r="AE21">
        <v>88.5</v>
      </c>
      <c r="AF21">
        <v>86.1</v>
      </c>
      <c r="AG21">
        <v>81.900000000000006</v>
      </c>
      <c r="AH21">
        <v>83.5</v>
      </c>
      <c r="AI21">
        <v>81.5</v>
      </c>
      <c r="AJ21">
        <v>84.1</v>
      </c>
      <c r="AK21">
        <v>81.900000000000006</v>
      </c>
      <c r="AL21">
        <v>79.8</v>
      </c>
      <c r="AM21">
        <v>84.2</v>
      </c>
      <c r="AN21">
        <v>85</v>
      </c>
      <c r="AO21">
        <v>82.9</v>
      </c>
      <c r="AP21">
        <v>89.9</v>
      </c>
      <c r="AQ21">
        <v>83.3</v>
      </c>
      <c r="AR21">
        <v>87.6</v>
      </c>
      <c r="AS21">
        <v>91.2</v>
      </c>
      <c r="AT21">
        <v>87.7</v>
      </c>
      <c r="AU21">
        <v>88.8</v>
      </c>
      <c r="AV21">
        <v>89.1</v>
      </c>
      <c r="AW21">
        <v>88.4</v>
      </c>
      <c r="AX21">
        <v>84.9</v>
      </c>
      <c r="AY21">
        <v>86.9</v>
      </c>
      <c r="AZ21">
        <v>87.4</v>
      </c>
      <c r="BA21">
        <v>87.7</v>
      </c>
      <c r="BB21">
        <v>90.5</v>
      </c>
      <c r="BC21">
        <v>87.2</v>
      </c>
    </row>
    <row r="22" spans="1:55" x14ac:dyDescent="0.4">
      <c r="A22" t="s">
        <v>1668</v>
      </c>
      <c r="B22" t="s">
        <v>4725</v>
      </c>
      <c r="C22" t="s">
        <v>4722</v>
      </c>
      <c r="D22" t="s">
        <v>3510</v>
      </c>
      <c r="E22">
        <f t="shared" ref="E22" si="9">CORREL(F22:BC22,F20:BC20)</f>
        <v>0.47487665521402811</v>
      </c>
      <c r="F22">
        <v>88.3</v>
      </c>
      <c r="G22">
        <v>82.6</v>
      </c>
      <c r="H22">
        <v>82.3</v>
      </c>
      <c r="I22">
        <v>89.6</v>
      </c>
      <c r="J22">
        <v>84.7</v>
      </c>
      <c r="K22">
        <v>81.099999999999994</v>
      </c>
      <c r="L22">
        <v>82.5</v>
      </c>
      <c r="M22">
        <v>88</v>
      </c>
      <c r="N22">
        <v>87.3</v>
      </c>
      <c r="O22">
        <v>88.4</v>
      </c>
      <c r="P22">
        <v>86.5</v>
      </c>
      <c r="Q22">
        <v>88</v>
      </c>
      <c r="R22">
        <v>82.5</v>
      </c>
      <c r="S22">
        <v>83.9</v>
      </c>
      <c r="T22">
        <v>86.2</v>
      </c>
      <c r="U22">
        <v>86.7</v>
      </c>
      <c r="V22">
        <v>86.1</v>
      </c>
      <c r="W22">
        <v>82.8</v>
      </c>
      <c r="X22">
        <v>82.7</v>
      </c>
      <c r="Y22">
        <v>87.7</v>
      </c>
      <c r="Z22">
        <v>79.400000000000006</v>
      </c>
      <c r="AA22">
        <v>84.3</v>
      </c>
      <c r="AB22">
        <v>84</v>
      </c>
      <c r="AC22">
        <v>80.8</v>
      </c>
      <c r="AD22">
        <v>84.6</v>
      </c>
      <c r="AE22">
        <v>90.2</v>
      </c>
      <c r="AF22">
        <v>86.6</v>
      </c>
      <c r="AG22">
        <v>79.8</v>
      </c>
      <c r="AH22">
        <v>82.7</v>
      </c>
      <c r="AI22">
        <v>83.5</v>
      </c>
      <c r="AJ22">
        <v>83.1</v>
      </c>
      <c r="AK22">
        <v>83.5</v>
      </c>
      <c r="AL22">
        <v>79.599999999999994</v>
      </c>
      <c r="AM22">
        <v>84.5</v>
      </c>
      <c r="AN22">
        <v>81.8</v>
      </c>
      <c r="AO22">
        <v>82.5</v>
      </c>
      <c r="AP22">
        <v>89.8</v>
      </c>
      <c r="AQ22">
        <v>86</v>
      </c>
      <c r="AR22">
        <v>87.8</v>
      </c>
      <c r="AS22">
        <v>87.6</v>
      </c>
      <c r="AT22">
        <v>91.2</v>
      </c>
      <c r="AU22">
        <v>90.1</v>
      </c>
      <c r="AV22">
        <v>89.8</v>
      </c>
      <c r="AW22">
        <v>90.3</v>
      </c>
      <c r="AX22">
        <v>83.6</v>
      </c>
      <c r="AY22">
        <v>87.7</v>
      </c>
      <c r="AZ22">
        <v>87.6</v>
      </c>
      <c r="BA22">
        <v>88.1</v>
      </c>
      <c r="BB22">
        <v>89</v>
      </c>
      <c r="BC22">
        <v>88.6</v>
      </c>
    </row>
    <row r="23" spans="1:55" s="58" customFormat="1" hidden="1" x14ac:dyDescent="0.4">
      <c r="A23" s="58" t="s">
        <v>1668</v>
      </c>
      <c r="B23" s="58" t="s">
        <v>1648</v>
      </c>
      <c r="C23" s="58" t="s">
        <v>4722</v>
      </c>
      <c r="D23" s="58" t="s">
        <v>3055</v>
      </c>
      <c r="E23" s="58">
        <f t="shared" ref="E23:E24" si="10">CORREL(F23:BC23,F24:BC24)</f>
        <v>0.64887435859116682</v>
      </c>
      <c r="F23" s="58">
        <v>84.7</v>
      </c>
      <c r="G23" s="58">
        <v>82.2</v>
      </c>
      <c r="H23" s="58">
        <v>84.3</v>
      </c>
      <c r="I23" s="58">
        <v>86.9</v>
      </c>
      <c r="J23" s="58">
        <v>86.1</v>
      </c>
      <c r="K23" s="58">
        <v>83.4</v>
      </c>
      <c r="L23" s="58">
        <v>83.6</v>
      </c>
      <c r="M23" s="58">
        <v>87.9</v>
      </c>
      <c r="N23" s="58">
        <v>82.7</v>
      </c>
      <c r="O23" s="58">
        <v>85.3</v>
      </c>
      <c r="P23" s="58">
        <v>87</v>
      </c>
      <c r="Q23" s="58">
        <v>87.3</v>
      </c>
      <c r="R23" s="58">
        <v>84.1</v>
      </c>
      <c r="S23" s="58">
        <v>82.5</v>
      </c>
      <c r="T23" s="58">
        <v>82.8</v>
      </c>
      <c r="U23" s="58">
        <v>87.7</v>
      </c>
      <c r="V23" s="58">
        <v>88.3</v>
      </c>
      <c r="W23" s="58">
        <v>82.6</v>
      </c>
      <c r="X23" s="58">
        <v>84.6</v>
      </c>
      <c r="Y23" s="58">
        <v>82.4</v>
      </c>
      <c r="Z23" s="58">
        <v>86.3</v>
      </c>
      <c r="AA23" s="58">
        <v>79.7</v>
      </c>
      <c r="AB23" s="58">
        <v>84</v>
      </c>
      <c r="AC23" s="58">
        <v>81.900000000000006</v>
      </c>
      <c r="AD23" s="58">
        <v>88.1</v>
      </c>
      <c r="AE23" s="58">
        <v>92.5</v>
      </c>
      <c r="AF23" s="58">
        <v>87</v>
      </c>
      <c r="AG23" s="58">
        <v>80.2</v>
      </c>
      <c r="AH23" s="58">
        <v>83</v>
      </c>
      <c r="AI23" s="58">
        <v>81</v>
      </c>
      <c r="AJ23" s="58">
        <v>82.5</v>
      </c>
      <c r="AK23" s="58">
        <v>86</v>
      </c>
      <c r="AL23" s="58">
        <v>81.400000000000006</v>
      </c>
      <c r="AM23" s="58">
        <v>84.1</v>
      </c>
      <c r="AN23" s="58">
        <v>86.7</v>
      </c>
      <c r="AO23" s="58">
        <v>87.7</v>
      </c>
      <c r="AP23" s="58">
        <v>89.7</v>
      </c>
      <c r="AQ23" s="58">
        <v>85.9</v>
      </c>
      <c r="AR23" s="58">
        <v>92.5</v>
      </c>
      <c r="AS23" s="58">
        <v>89.1</v>
      </c>
      <c r="AT23" s="58">
        <v>88.9</v>
      </c>
      <c r="AU23" s="58">
        <v>89.4</v>
      </c>
      <c r="AV23" s="58">
        <v>89</v>
      </c>
      <c r="AW23" s="58">
        <v>92.6</v>
      </c>
      <c r="AX23" s="58">
        <v>86</v>
      </c>
      <c r="AY23" s="58">
        <v>88.9</v>
      </c>
      <c r="AZ23" s="58">
        <v>85.8</v>
      </c>
      <c r="BA23" s="58">
        <v>91.2</v>
      </c>
      <c r="BB23" s="58">
        <v>89.6</v>
      </c>
      <c r="BC23" s="58">
        <v>89.4</v>
      </c>
    </row>
    <row r="24" spans="1:55" s="58" customFormat="1" hidden="1" x14ac:dyDescent="0.4">
      <c r="A24" s="58" t="s">
        <v>1668</v>
      </c>
      <c r="B24" s="58" t="s">
        <v>5096</v>
      </c>
      <c r="C24" s="58" t="s">
        <v>4722</v>
      </c>
      <c r="D24" s="58" t="s">
        <v>3122</v>
      </c>
      <c r="E24" s="58">
        <f t="shared" si="10"/>
        <v>0.62094717808763633</v>
      </c>
      <c r="F24" s="58">
        <v>88.7</v>
      </c>
      <c r="G24" s="58">
        <v>81.8</v>
      </c>
      <c r="H24" s="58">
        <v>84</v>
      </c>
      <c r="I24" s="58">
        <v>91.1</v>
      </c>
      <c r="J24" s="58">
        <v>80.3</v>
      </c>
      <c r="K24" s="58">
        <v>78.7</v>
      </c>
      <c r="L24" s="58">
        <v>83.8</v>
      </c>
      <c r="M24" s="58">
        <v>81</v>
      </c>
      <c r="N24" s="58">
        <v>84.3</v>
      </c>
      <c r="O24" s="58">
        <v>86.9</v>
      </c>
      <c r="P24" s="58">
        <v>85</v>
      </c>
      <c r="Q24" s="58">
        <v>90.4</v>
      </c>
      <c r="R24" s="58">
        <v>87</v>
      </c>
      <c r="S24" s="58">
        <v>81.599999999999994</v>
      </c>
      <c r="T24" s="58">
        <v>83.1</v>
      </c>
      <c r="U24" s="58">
        <v>87.7</v>
      </c>
      <c r="V24" s="58">
        <v>87.2</v>
      </c>
      <c r="W24" s="58">
        <v>81.099999999999994</v>
      </c>
      <c r="X24" s="58">
        <v>84.9</v>
      </c>
      <c r="Y24" s="58">
        <v>90.4</v>
      </c>
      <c r="Z24" s="58">
        <v>88.6</v>
      </c>
      <c r="AA24" s="58">
        <v>85.4</v>
      </c>
      <c r="AB24" s="58">
        <v>84.4</v>
      </c>
      <c r="AC24" s="58">
        <v>83.8</v>
      </c>
      <c r="AD24" s="58">
        <v>88.4</v>
      </c>
      <c r="AE24" s="58">
        <v>87.3</v>
      </c>
      <c r="AF24" s="58">
        <v>88.1</v>
      </c>
      <c r="AG24" s="58">
        <v>82.1</v>
      </c>
      <c r="AH24" s="58">
        <v>81.900000000000006</v>
      </c>
      <c r="AI24" s="58">
        <v>78.400000000000006</v>
      </c>
      <c r="AJ24" s="58">
        <v>81.8</v>
      </c>
      <c r="AK24" s="58">
        <v>84.1</v>
      </c>
      <c r="AL24" s="58">
        <v>82.9</v>
      </c>
      <c r="AM24" s="58">
        <v>85.6</v>
      </c>
      <c r="AN24" s="58">
        <v>85.8</v>
      </c>
      <c r="AO24" s="58">
        <v>89.1</v>
      </c>
      <c r="AP24" s="58">
        <v>90.8</v>
      </c>
      <c r="AQ24" s="58">
        <v>85.8</v>
      </c>
      <c r="AR24" s="58">
        <v>87.1</v>
      </c>
      <c r="AS24" s="58">
        <v>84.3</v>
      </c>
      <c r="AT24" s="58">
        <v>90.6</v>
      </c>
      <c r="AU24" s="58">
        <v>90.6</v>
      </c>
      <c r="AV24" s="58">
        <v>90.3</v>
      </c>
      <c r="AW24" s="58">
        <v>91.6</v>
      </c>
      <c r="AX24" s="58">
        <v>84.5</v>
      </c>
      <c r="AY24" s="58">
        <v>86.1</v>
      </c>
      <c r="AZ24" s="58">
        <v>85.9</v>
      </c>
      <c r="BA24" s="58">
        <v>90.1</v>
      </c>
      <c r="BB24" s="58">
        <v>91.1</v>
      </c>
      <c r="BC24" s="58">
        <v>89.9</v>
      </c>
    </row>
    <row r="25" spans="1:55" s="58" customFormat="1" x14ac:dyDescent="0.4">
      <c r="A25" s="58" t="s">
        <v>1668</v>
      </c>
      <c r="B25" s="58" t="s">
        <v>4723</v>
      </c>
      <c r="C25" s="58" t="s">
        <v>4722</v>
      </c>
      <c r="D25" s="58" t="s">
        <v>3187</v>
      </c>
      <c r="E25" s="58">
        <f t="shared" ref="E25" si="11">CORREL(F25:BC25,F23:BC23)</f>
        <v>0.56743111456053996</v>
      </c>
      <c r="F25" s="58">
        <v>82.5</v>
      </c>
      <c r="G25" s="58">
        <v>83.3</v>
      </c>
      <c r="H25" s="58">
        <v>87.4</v>
      </c>
      <c r="I25" s="58">
        <v>88.8</v>
      </c>
      <c r="J25" s="58">
        <v>78.099999999999994</v>
      </c>
      <c r="K25" s="58">
        <v>80.8</v>
      </c>
      <c r="L25" s="58">
        <v>86.6</v>
      </c>
      <c r="M25" s="58">
        <v>89.6</v>
      </c>
      <c r="N25" s="58">
        <v>85.1</v>
      </c>
      <c r="O25" s="58">
        <v>85.2</v>
      </c>
      <c r="P25" s="58">
        <v>85</v>
      </c>
      <c r="Q25" s="58">
        <v>88.4</v>
      </c>
      <c r="R25" s="58">
        <v>88</v>
      </c>
      <c r="S25" s="58">
        <v>82.2</v>
      </c>
      <c r="T25" s="58">
        <v>85.1</v>
      </c>
      <c r="U25" s="58">
        <v>85.1</v>
      </c>
      <c r="V25" s="58">
        <v>85</v>
      </c>
      <c r="W25" s="58">
        <v>79.7</v>
      </c>
      <c r="X25" s="58">
        <v>84.5</v>
      </c>
      <c r="Y25" s="58">
        <v>87.5</v>
      </c>
      <c r="Z25" s="58">
        <v>83.8</v>
      </c>
      <c r="AA25" s="58">
        <v>78.8</v>
      </c>
      <c r="AB25" s="58">
        <v>82.9</v>
      </c>
      <c r="AC25" s="58">
        <v>83.5</v>
      </c>
      <c r="AD25" s="58">
        <v>85.3</v>
      </c>
      <c r="AE25" s="58">
        <v>82.2</v>
      </c>
      <c r="AF25" s="58">
        <v>89.6</v>
      </c>
      <c r="AG25" s="58">
        <v>83.6</v>
      </c>
      <c r="AH25" s="58">
        <v>82.1</v>
      </c>
      <c r="AI25" s="58">
        <v>76.099999999999994</v>
      </c>
      <c r="AJ25" s="58">
        <v>81.900000000000006</v>
      </c>
      <c r="AK25" s="58">
        <v>81.7</v>
      </c>
      <c r="AL25" s="58">
        <v>81.2</v>
      </c>
      <c r="AM25" s="58">
        <v>75</v>
      </c>
      <c r="AN25" s="58">
        <v>87.7</v>
      </c>
      <c r="AO25" s="58">
        <v>85.7</v>
      </c>
      <c r="AP25" s="58">
        <v>89.1</v>
      </c>
      <c r="AQ25" s="58">
        <v>78.900000000000006</v>
      </c>
      <c r="AR25" s="58">
        <v>86.4</v>
      </c>
      <c r="AS25" s="58">
        <v>86.1</v>
      </c>
      <c r="AT25" s="58">
        <v>86.9</v>
      </c>
      <c r="AU25" s="58">
        <v>85.8</v>
      </c>
      <c r="AV25" s="58">
        <v>89.2</v>
      </c>
      <c r="AW25" s="58">
        <v>92.4</v>
      </c>
      <c r="AX25" s="58">
        <v>87.3</v>
      </c>
      <c r="AY25" s="58">
        <v>87.8</v>
      </c>
      <c r="AZ25" s="58">
        <v>87.2</v>
      </c>
      <c r="BA25" s="58">
        <v>89</v>
      </c>
      <c r="BB25" s="58">
        <v>91.1</v>
      </c>
      <c r="BC25" s="58">
        <v>86.6</v>
      </c>
    </row>
    <row r="26" spans="1:55" hidden="1" x14ac:dyDescent="0.4">
      <c r="A26" t="s">
        <v>1669</v>
      </c>
      <c r="B26" t="s">
        <v>1651</v>
      </c>
      <c r="C26" t="s">
        <v>4722</v>
      </c>
      <c r="D26" t="s">
        <v>3571</v>
      </c>
      <c r="E26">
        <f t="shared" ref="E26:E27" si="12">CORREL(F26:BC26,F27:BC27)</f>
        <v>0.384637493698259</v>
      </c>
      <c r="F26">
        <v>56.7</v>
      </c>
      <c r="G26">
        <v>30.1</v>
      </c>
      <c r="H26">
        <v>68.8</v>
      </c>
      <c r="I26">
        <v>31.4</v>
      </c>
      <c r="J26">
        <v>78.400000000000006</v>
      </c>
      <c r="K26">
        <v>2.7</v>
      </c>
      <c r="L26">
        <v>78</v>
      </c>
      <c r="M26">
        <v>80.7</v>
      </c>
      <c r="N26">
        <v>75.900000000000006</v>
      </c>
      <c r="O26">
        <v>74.099999999999994</v>
      </c>
      <c r="P26">
        <v>14.2</v>
      </c>
      <c r="Q26">
        <v>86.3</v>
      </c>
      <c r="R26">
        <v>73.2</v>
      </c>
      <c r="S26">
        <v>69.3</v>
      </c>
      <c r="T26">
        <v>27.4</v>
      </c>
      <c r="U26">
        <v>66.3</v>
      </c>
      <c r="V26">
        <v>82.7</v>
      </c>
      <c r="W26">
        <v>63.6</v>
      </c>
      <c r="X26">
        <v>13.7</v>
      </c>
      <c r="Y26">
        <v>32.299999999999997</v>
      </c>
      <c r="Z26">
        <v>73.8</v>
      </c>
      <c r="AA26">
        <v>82.6</v>
      </c>
      <c r="AB26">
        <v>78.7</v>
      </c>
      <c r="AC26">
        <v>23.2</v>
      </c>
      <c r="AD26">
        <v>77.599999999999994</v>
      </c>
      <c r="AE26">
        <v>80.2</v>
      </c>
      <c r="AF26">
        <v>72</v>
      </c>
      <c r="AG26">
        <v>74.599999999999994</v>
      </c>
      <c r="AH26">
        <v>27</v>
      </c>
      <c r="AI26">
        <v>68.3</v>
      </c>
      <c r="AJ26">
        <v>85</v>
      </c>
      <c r="AK26">
        <v>78.400000000000006</v>
      </c>
      <c r="AL26">
        <v>72.5</v>
      </c>
      <c r="AM26">
        <v>20.9</v>
      </c>
      <c r="AN26">
        <v>73.8</v>
      </c>
      <c r="AO26">
        <v>34.799999999999997</v>
      </c>
      <c r="AP26">
        <v>86.9</v>
      </c>
      <c r="AQ26">
        <v>85.4</v>
      </c>
      <c r="AR26">
        <v>63.2</v>
      </c>
      <c r="AS26">
        <v>42.2</v>
      </c>
      <c r="AT26">
        <v>25.1</v>
      </c>
      <c r="AU26">
        <v>25.4</v>
      </c>
      <c r="AV26">
        <v>41</v>
      </c>
      <c r="AW26">
        <v>31.7</v>
      </c>
      <c r="AX26">
        <v>34.200000000000003</v>
      </c>
      <c r="AY26">
        <v>85</v>
      </c>
      <c r="AZ26">
        <v>81.900000000000006</v>
      </c>
      <c r="BA26">
        <v>47.3</v>
      </c>
      <c r="BB26">
        <v>86.4</v>
      </c>
      <c r="BC26">
        <v>84</v>
      </c>
    </row>
    <row r="27" spans="1:55" hidden="1" x14ac:dyDescent="0.4">
      <c r="A27" t="s">
        <v>1669</v>
      </c>
      <c r="B27" t="s">
        <v>1652</v>
      </c>
      <c r="C27" t="s">
        <v>4722</v>
      </c>
      <c r="D27" t="s">
        <v>3741</v>
      </c>
      <c r="E27">
        <f t="shared" si="12"/>
        <v>0.2384386421881228</v>
      </c>
      <c r="F27">
        <v>22.1</v>
      </c>
      <c r="G27">
        <v>64.2</v>
      </c>
      <c r="H27">
        <v>70.7</v>
      </c>
      <c r="I27">
        <v>34.1</v>
      </c>
      <c r="J27">
        <v>31.9</v>
      </c>
      <c r="K27">
        <v>72.400000000000006</v>
      </c>
      <c r="L27">
        <v>72.7</v>
      </c>
      <c r="M27">
        <v>79.599999999999994</v>
      </c>
      <c r="N27">
        <v>75.099999999999994</v>
      </c>
      <c r="O27">
        <v>23.7</v>
      </c>
      <c r="P27">
        <v>74.900000000000006</v>
      </c>
      <c r="Q27">
        <v>79.8</v>
      </c>
      <c r="R27">
        <v>81.400000000000006</v>
      </c>
      <c r="S27">
        <v>12.6</v>
      </c>
      <c r="T27">
        <v>30.1</v>
      </c>
      <c r="U27">
        <v>62.4</v>
      </c>
      <c r="V27">
        <v>78.900000000000006</v>
      </c>
      <c r="W27">
        <v>69.3</v>
      </c>
      <c r="X27">
        <v>18.3</v>
      </c>
      <c r="Y27">
        <v>78.3</v>
      </c>
      <c r="Z27">
        <v>72.599999999999994</v>
      </c>
      <c r="AA27">
        <v>80.8</v>
      </c>
      <c r="AB27">
        <v>86.5</v>
      </c>
      <c r="AC27">
        <v>33.1</v>
      </c>
      <c r="AD27">
        <v>17.5</v>
      </c>
      <c r="AE27">
        <v>83.3</v>
      </c>
      <c r="AF27">
        <v>73.099999999999994</v>
      </c>
      <c r="AG27">
        <v>77.2</v>
      </c>
      <c r="AH27">
        <v>13.5</v>
      </c>
      <c r="AI27">
        <v>67.3</v>
      </c>
      <c r="AJ27">
        <v>78.599999999999994</v>
      </c>
      <c r="AK27">
        <v>79.5</v>
      </c>
      <c r="AL27">
        <v>73.2</v>
      </c>
      <c r="AM27">
        <v>74.599999999999994</v>
      </c>
      <c r="AN27">
        <v>76</v>
      </c>
      <c r="AO27">
        <v>35.200000000000003</v>
      </c>
      <c r="AP27">
        <v>32</v>
      </c>
      <c r="AQ27">
        <v>50.9</v>
      </c>
      <c r="AR27">
        <v>69</v>
      </c>
      <c r="AS27">
        <v>24.8</v>
      </c>
      <c r="AT27">
        <v>75.2</v>
      </c>
      <c r="AU27">
        <v>38.799999999999997</v>
      </c>
      <c r="AV27">
        <v>32.700000000000003</v>
      </c>
      <c r="AW27">
        <v>29.2</v>
      </c>
      <c r="AX27">
        <v>28.3</v>
      </c>
      <c r="AY27">
        <v>86.7</v>
      </c>
      <c r="AZ27">
        <v>45.6</v>
      </c>
      <c r="BA27">
        <v>27.6</v>
      </c>
      <c r="BB27">
        <v>84.1</v>
      </c>
      <c r="BC27">
        <v>83.7</v>
      </c>
    </row>
    <row r="28" spans="1:55" hidden="1" x14ac:dyDescent="0.4">
      <c r="A28" t="s">
        <v>1669</v>
      </c>
      <c r="B28" t="s">
        <v>1653</v>
      </c>
      <c r="C28" t="s">
        <v>4722</v>
      </c>
      <c r="D28" t="s">
        <v>3906</v>
      </c>
      <c r="E28">
        <f t="shared" ref="E28" si="13">CORREL(F28:BC28,F26:BC26)</f>
        <v>2.7380544028526167E-2</v>
      </c>
      <c r="F28">
        <v>19.2</v>
      </c>
      <c r="G28">
        <v>18.5</v>
      </c>
      <c r="H28">
        <v>73</v>
      </c>
      <c r="I28">
        <v>77</v>
      </c>
      <c r="J28">
        <v>78</v>
      </c>
      <c r="K28">
        <v>74.2</v>
      </c>
      <c r="L28">
        <v>80.8</v>
      </c>
      <c r="M28">
        <v>80.099999999999994</v>
      </c>
      <c r="N28">
        <v>76.3</v>
      </c>
      <c r="O28">
        <v>77.5</v>
      </c>
      <c r="P28">
        <v>69.2</v>
      </c>
      <c r="Q28">
        <v>84.4</v>
      </c>
      <c r="R28">
        <v>74.5</v>
      </c>
      <c r="S28">
        <v>72.5</v>
      </c>
      <c r="T28">
        <v>84.7</v>
      </c>
      <c r="U28">
        <v>54.7</v>
      </c>
      <c r="V28">
        <v>80.8</v>
      </c>
      <c r="W28">
        <v>65.5</v>
      </c>
      <c r="X28">
        <v>82.5</v>
      </c>
      <c r="Y28">
        <v>79.599999999999994</v>
      </c>
      <c r="Z28">
        <v>78.599999999999994</v>
      </c>
      <c r="AA28">
        <v>77.599999999999994</v>
      </c>
      <c r="AB28">
        <v>79</v>
      </c>
      <c r="AC28">
        <v>80.5</v>
      </c>
      <c r="AD28">
        <v>27.8</v>
      </c>
      <c r="AE28">
        <v>38.799999999999997</v>
      </c>
      <c r="AF28">
        <v>69.3</v>
      </c>
      <c r="AG28">
        <v>27.3</v>
      </c>
      <c r="AH28">
        <v>81.5</v>
      </c>
      <c r="AI28">
        <v>61.4</v>
      </c>
      <c r="AJ28">
        <v>32.799999999999997</v>
      </c>
      <c r="AK28">
        <v>57.3</v>
      </c>
      <c r="AL28">
        <v>77</v>
      </c>
      <c r="AM28">
        <v>65.900000000000006</v>
      </c>
      <c r="AN28">
        <v>71.099999999999994</v>
      </c>
      <c r="AO28">
        <v>23.6</v>
      </c>
      <c r="AP28">
        <v>62.4</v>
      </c>
      <c r="AQ28">
        <v>36.200000000000003</v>
      </c>
      <c r="AR28">
        <v>55.1</v>
      </c>
      <c r="AS28">
        <v>43.9</v>
      </c>
      <c r="AT28">
        <v>76.599999999999994</v>
      </c>
      <c r="AU28">
        <v>82.7</v>
      </c>
      <c r="AV28">
        <v>24.5</v>
      </c>
      <c r="AW28">
        <v>81.5</v>
      </c>
      <c r="AX28">
        <v>30.3</v>
      </c>
      <c r="AY28">
        <v>83.6</v>
      </c>
      <c r="AZ28">
        <v>69.900000000000006</v>
      </c>
      <c r="BA28">
        <v>33.799999999999997</v>
      </c>
      <c r="BB28">
        <v>85.3</v>
      </c>
      <c r="BC28">
        <v>83.5</v>
      </c>
    </row>
    <row r="29" spans="1:55" hidden="1" x14ac:dyDescent="0.4">
      <c r="A29" t="s">
        <v>1669</v>
      </c>
      <c r="B29" t="s">
        <v>5108</v>
      </c>
      <c r="C29" t="s">
        <v>4722</v>
      </c>
      <c r="D29" t="s">
        <v>3629</v>
      </c>
      <c r="E29">
        <f t="shared" ref="E29:E30" si="14">CORREL(F29:BC29,F30:BC30)</f>
        <v>0.28361795656404409</v>
      </c>
      <c r="F29">
        <v>16.3</v>
      </c>
      <c r="G29">
        <v>79.8</v>
      </c>
      <c r="H29">
        <v>70.7</v>
      </c>
      <c r="I29">
        <v>39.299999999999997</v>
      </c>
      <c r="J29">
        <v>15.5</v>
      </c>
      <c r="K29">
        <v>73.099999999999994</v>
      </c>
      <c r="L29">
        <v>75.599999999999994</v>
      </c>
      <c r="M29">
        <v>80.5</v>
      </c>
      <c r="N29">
        <v>77.3</v>
      </c>
      <c r="O29">
        <v>72</v>
      </c>
      <c r="P29">
        <v>80.099999999999994</v>
      </c>
      <c r="Q29">
        <v>20.3</v>
      </c>
      <c r="R29">
        <v>86.8</v>
      </c>
      <c r="S29">
        <v>32.200000000000003</v>
      </c>
      <c r="T29">
        <v>81.099999999999994</v>
      </c>
      <c r="U29">
        <v>67.7</v>
      </c>
      <c r="V29">
        <v>77.2</v>
      </c>
      <c r="W29">
        <v>78</v>
      </c>
      <c r="X29">
        <v>24.2</v>
      </c>
      <c r="Y29">
        <v>80.400000000000006</v>
      </c>
      <c r="Z29">
        <v>75.8</v>
      </c>
      <c r="AA29">
        <v>63.7</v>
      </c>
      <c r="AB29">
        <v>81.2</v>
      </c>
      <c r="AC29">
        <v>77.599999999999994</v>
      </c>
      <c r="AD29">
        <v>80.099999999999994</v>
      </c>
      <c r="AE29">
        <v>78.400000000000006</v>
      </c>
      <c r="AF29">
        <v>66.2</v>
      </c>
      <c r="AG29">
        <v>78.599999999999994</v>
      </c>
      <c r="AH29">
        <v>74.599999999999994</v>
      </c>
      <c r="AI29">
        <v>72.8</v>
      </c>
      <c r="AJ29">
        <v>46.4</v>
      </c>
      <c r="AK29">
        <v>70.5</v>
      </c>
      <c r="AL29">
        <v>74.5</v>
      </c>
      <c r="AM29">
        <v>83.2</v>
      </c>
      <c r="AN29">
        <v>82.4</v>
      </c>
      <c r="AO29">
        <v>27.7</v>
      </c>
      <c r="AP29">
        <v>36.9</v>
      </c>
      <c r="AQ29">
        <v>57.6</v>
      </c>
      <c r="AR29">
        <v>35.4</v>
      </c>
      <c r="AS29">
        <v>29.9</v>
      </c>
      <c r="AT29">
        <v>3.3</v>
      </c>
      <c r="AU29">
        <v>70.3</v>
      </c>
      <c r="AV29">
        <v>43.7</v>
      </c>
      <c r="AW29">
        <v>27.5</v>
      </c>
      <c r="AX29">
        <v>13.5</v>
      </c>
      <c r="AY29">
        <v>83.6</v>
      </c>
      <c r="AZ29">
        <v>61.8</v>
      </c>
      <c r="BA29">
        <v>23.7</v>
      </c>
      <c r="BB29">
        <v>42.2</v>
      </c>
      <c r="BC29">
        <v>38</v>
      </c>
    </row>
    <row r="30" spans="1:55" hidden="1" x14ac:dyDescent="0.4">
      <c r="A30" t="s">
        <v>1669</v>
      </c>
      <c r="B30" t="s">
        <v>5110</v>
      </c>
      <c r="C30" t="s">
        <v>4722</v>
      </c>
      <c r="D30" t="s">
        <v>3796</v>
      </c>
      <c r="E30">
        <f t="shared" si="14"/>
        <v>2.6291058272616373E-2</v>
      </c>
      <c r="F30">
        <v>86.7</v>
      </c>
      <c r="G30">
        <v>77.7</v>
      </c>
      <c r="H30">
        <v>59.8</v>
      </c>
      <c r="I30">
        <v>76.7</v>
      </c>
      <c r="J30">
        <v>30</v>
      </c>
      <c r="K30">
        <v>12.1</v>
      </c>
      <c r="L30">
        <v>73.8</v>
      </c>
      <c r="M30">
        <v>77.400000000000006</v>
      </c>
      <c r="N30">
        <v>77.599999999999994</v>
      </c>
      <c r="O30">
        <v>70</v>
      </c>
      <c r="P30">
        <v>73.2</v>
      </c>
      <c r="Q30">
        <v>78.400000000000006</v>
      </c>
      <c r="R30">
        <v>88.2</v>
      </c>
      <c r="S30">
        <v>76.099999999999994</v>
      </c>
      <c r="T30">
        <v>33.9</v>
      </c>
      <c r="U30">
        <v>78.599999999999994</v>
      </c>
      <c r="V30">
        <v>80.5</v>
      </c>
      <c r="W30">
        <v>69.8</v>
      </c>
      <c r="X30">
        <v>18.100000000000001</v>
      </c>
      <c r="Y30">
        <v>82.8</v>
      </c>
      <c r="Z30">
        <v>73.400000000000006</v>
      </c>
      <c r="AA30">
        <v>77.400000000000006</v>
      </c>
      <c r="AB30">
        <v>82.2</v>
      </c>
      <c r="AC30">
        <v>81.2</v>
      </c>
      <c r="AD30">
        <v>37.1</v>
      </c>
      <c r="AE30">
        <v>81.2</v>
      </c>
      <c r="AF30">
        <v>77.8</v>
      </c>
      <c r="AG30">
        <v>10.9</v>
      </c>
      <c r="AH30">
        <v>77.8</v>
      </c>
      <c r="AI30">
        <v>65.3</v>
      </c>
      <c r="AJ30">
        <v>30.4</v>
      </c>
      <c r="AK30">
        <v>17.5</v>
      </c>
      <c r="AL30">
        <v>75.3</v>
      </c>
      <c r="AM30">
        <v>48.9</v>
      </c>
      <c r="AN30">
        <v>78.2</v>
      </c>
      <c r="AO30">
        <v>16.399999999999999</v>
      </c>
      <c r="AP30">
        <v>33</v>
      </c>
      <c r="AQ30">
        <v>76.5</v>
      </c>
      <c r="AR30">
        <v>51.6</v>
      </c>
      <c r="AS30">
        <v>24.7</v>
      </c>
      <c r="AT30">
        <v>29.3</v>
      </c>
      <c r="AU30">
        <v>38.299999999999997</v>
      </c>
      <c r="AV30">
        <v>29.3</v>
      </c>
      <c r="AW30">
        <v>35</v>
      </c>
      <c r="AX30">
        <v>82.8</v>
      </c>
      <c r="AY30">
        <v>32.299999999999997</v>
      </c>
      <c r="AZ30">
        <v>38.1</v>
      </c>
      <c r="BA30">
        <v>38.5</v>
      </c>
      <c r="BB30">
        <v>85.5</v>
      </c>
      <c r="BC30">
        <v>38.700000000000003</v>
      </c>
    </row>
    <row r="31" spans="1:55" hidden="1" x14ac:dyDescent="0.4">
      <c r="A31" t="s">
        <v>1669</v>
      </c>
      <c r="B31" t="s">
        <v>5112</v>
      </c>
      <c r="C31" t="s">
        <v>4722</v>
      </c>
      <c r="D31" t="s">
        <v>3958</v>
      </c>
      <c r="E31">
        <f t="shared" ref="E31" si="15">CORREL(F31:BC31,F29:BC29)</f>
        <v>0.37749128043390717</v>
      </c>
      <c r="F31">
        <v>35.9</v>
      </c>
      <c r="G31">
        <v>77.3</v>
      </c>
      <c r="H31">
        <v>71.099999999999994</v>
      </c>
      <c r="I31">
        <v>36.700000000000003</v>
      </c>
      <c r="J31">
        <v>77.099999999999994</v>
      </c>
      <c r="K31">
        <v>65.5</v>
      </c>
      <c r="L31">
        <v>71.599999999999994</v>
      </c>
      <c r="M31">
        <v>78.400000000000006</v>
      </c>
      <c r="N31">
        <v>76</v>
      </c>
      <c r="O31">
        <v>67.3</v>
      </c>
      <c r="P31">
        <v>70.099999999999994</v>
      </c>
      <c r="Q31">
        <v>74.7</v>
      </c>
      <c r="R31">
        <v>77.400000000000006</v>
      </c>
      <c r="S31">
        <v>69.8</v>
      </c>
      <c r="T31">
        <v>79.599999999999994</v>
      </c>
      <c r="U31">
        <v>71.7</v>
      </c>
      <c r="V31">
        <v>78.400000000000006</v>
      </c>
      <c r="W31">
        <v>67.8</v>
      </c>
      <c r="X31">
        <v>19.5</v>
      </c>
      <c r="Y31">
        <v>22.6</v>
      </c>
      <c r="Z31">
        <v>72.3</v>
      </c>
      <c r="AA31">
        <v>85.3</v>
      </c>
      <c r="AB31">
        <v>22.6</v>
      </c>
      <c r="AC31">
        <v>31.3</v>
      </c>
      <c r="AD31">
        <v>78.5</v>
      </c>
      <c r="AE31">
        <v>57.3</v>
      </c>
      <c r="AF31">
        <v>75.2</v>
      </c>
      <c r="AG31">
        <v>74.2</v>
      </c>
      <c r="AH31">
        <v>85</v>
      </c>
      <c r="AI31">
        <v>66.599999999999994</v>
      </c>
      <c r="AJ31">
        <v>75</v>
      </c>
      <c r="AK31">
        <v>75.7</v>
      </c>
      <c r="AL31">
        <v>73.7</v>
      </c>
      <c r="AM31">
        <v>79.7</v>
      </c>
      <c r="AN31">
        <v>76.400000000000006</v>
      </c>
      <c r="AO31">
        <v>15</v>
      </c>
      <c r="AP31">
        <v>53.4</v>
      </c>
      <c r="AQ31">
        <v>84.5</v>
      </c>
      <c r="AR31">
        <v>82.4</v>
      </c>
      <c r="AS31">
        <v>29</v>
      </c>
      <c r="AT31">
        <v>74.599999999999994</v>
      </c>
      <c r="AU31">
        <v>79.8</v>
      </c>
      <c r="AV31">
        <v>84</v>
      </c>
      <c r="AW31">
        <v>33.6</v>
      </c>
      <c r="AX31">
        <v>0</v>
      </c>
      <c r="AY31">
        <v>82.2</v>
      </c>
      <c r="AZ31">
        <v>67.3</v>
      </c>
      <c r="BA31">
        <v>34.299999999999997</v>
      </c>
      <c r="BB31">
        <v>84.9</v>
      </c>
      <c r="BC31">
        <v>88.8</v>
      </c>
    </row>
    <row r="32" spans="1:55" x14ac:dyDescent="0.4">
      <c r="A32" t="s">
        <v>1669</v>
      </c>
      <c r="B32" t="s">
        <v>4726</v>
      </c>
      <c r="C32" t="s">
        <v>4722</v>
      </c>
      <c r="D32" t="s">
        <v>3686</v>
      </c>
      <c r="E32">
        <f t="shared" ref="E32:E33" si="16">CORREL(F32:BC32,F33:BC33)</f>
        <v>-0.17319993236875111</v>
      </c>
      <c r="F32">
        <v>87.2</v>
      </c>
      <c r="G32">
        <v>74.599999999999994</v>
      </c>
      <c r="H32">
        <v>70.3</v>
      </c>
      <c r="I32">
        <v>47.7</v>
      </c>
      <c r="J32">
        <v>71.099999999999994</v>
      </c>
      <c r="K32">
        <v>2.7</v>
      </c>
      <c r="L32">
        <v>10.1</v>
      </c>
      <c r="M32">
        <v>25.9</v>
      </c>
      <c r="N32">
        <v>76.5</v>
      </c>
      <c r="O32">
        <v>24.4</v>
      </c>
      <c r="P32">
        <v>78.2</v>
      </c>
      <c r="Q32">
        <v>87.2</v>
      </c>
      <c r="R32">
        <v>81.2</v>
      </c>
      <c r="S32">
        <v>75.2</v>
      </c>
      <c r="T32">
        <v>81.7</v>
      </c>
      <c r="U32">
        <v>69.099999999999994</v>
      </c>
      <c r="V32">
        <v>79.8</v>
      </c>
      <c r="W32">
        <v>69.2</v>
      </c>
      <c r="X32">
        <v>81.2</v>
      </c>
      <c r="Y32">
        <v>77</v>
      </c>
      <c r="Z32">
        <v>20.6</v>
      </c>
      <c r="AA32">
        <v>67.099999999999994</v>
      </c>
      <c r="AB32">
        <v>77.7</v>
      </c>
      <c r="AC32">
        <v>59.2</v>
      </c>
      <c r="AD32">
        <v>77</v>
      </c>
      <c r="AE32">
        <v>22.5</v>
      </c>
      <c r="AF32">
        <v>71.900000000000006</v>
      </c>
      <c r="AG32">
        <v>10.199999999999999</v>
      </c>
      <c r="AH32">
        <v>79.7</v>
      </c>
      <c r="AI32">
        <v>67.900000000000006</v>
      </c>
      <c r="AJ32">
        <v>82.3</v>
      </c>
      <c r="AK32">
        <v>39.700000000000003</v>
      </c>
      <c r="AL32">
        <v>13</v>
      </c>
      <c r="AM32">
        <v>77.599999999999994</v>
      </c>
      <c r="AN32">
        <v>78.2</v>
      </c>
      <c r="AO32">
        <v>25.2</v>
      </c>
      <c r="AP32">
        <v>36.4</v>
      </c>
      <c r="AQ32">
        <v>82.8</v>
      </c>
      <c r="AR32">
        <v>64.5</v>
      </c>
      <c r="AS32">
        <v>27.5</v>
      </c>
      <c r="AT32">
        <v>80.5</v>
      </c>
      <c r="AU32">
        <v>76.900000000000006</v>
      </c>
      <c r="AV32">
        <v>39.200000000000003</v>
      </c>
      <c r="AW32">
        <v>25.4</v>
      </c>
      <c r="AX32">
        <v>30</v>
      </c>
      <c r="AY32">
        <v>81.7</v>
      </c>
      <c r="AZ32">
        <v>36</v>
      </c>
      <c r="BA32">
        <v>32.299999999999997</v>
      </c>
      <c r="BB32">
        <v>85.8</v>
      </c>
      <c r="BC32">
        <v>84.8</v>
      </c>
    </row>
    <row r="33" spans="1:55" x14ac:dyDescent="0.4">
      <c r="A33" t="s">
        <v>1669</v>
      </c>
      <c r="B33" t="s">
        <v>4727</v>
      </c>
      <c r="C33" t="s">
        <v>4722</v>
      </c>
      <c r="D33" t="s">
        <v>3849</v>
      </c>
      <c r="E33">
        <f t="shared" si="16"/>
        <v>0.10199121419285542</v>
      </c>
      <c r="F33">
        <v>34.299999999999997</v>
      </c>
      <c r="G33">
        <v>80.099999999999994</v>
      </c>
      <c r="H33">
        <v>76.099999999999994</v>
      </c>
      <c r="I33">
        <v>81.8</v>
      </c>
      <c r="J33">
        <v>75.400000000000006</v>
      </c>
      <c r="K33">
        <v>73.5</v>
      </c>
      <c r="L33">
        <v>73.5</v>
      </c>
      <c r="M33">
        <v>78.3</v>
      </c>
      <c r="N33">
        <v>69.8</v>
      </c>
      <c r="O33">
        <v>67.8</v>
      </c>
      <c r="P33">
        <v>63.2</v>
      </c>
      <c r="Q33">
        <v>24.6</v>
      </c>
      <c r="R33">
        <v>73.5</v>
      </c>
      <c r="S33">
        <v>66.099999999999994</v>
      </c>
      <c r="T33">
        <v>75</v>
      </c>
      <c r="U33">
        <v>48.1</v>
      </c>
      <c r="V33">
        <v>77.900000000000006</v>
      </c>
      <c r="W33">
        <v>67.2</v>
      </c>
      <c r="X33">
        <v>5.4</v>
      </c>
      <c r="Y33">
        <v>19.8</v>
      </c>
      <c r="Z33">
        <v>67.400000000000006</v>
      </c>
      <c r="AA33">
        <v>81.599999999999994</v>
      </c>
      <c r="AB33">
        <v>16.3</v>
      </c>
      <c r="AC33">
        <v>22.9</v>
      </c>
      <c r="AD33">
        <v>72.8</v>
      </c>
      <c r="AE33">
        <v>82.4</v>
      </c>
      <c r="AF33">
        <v>77.5</v>
      </c>
      <c r="AG33">
        <v>66.900000000000006</v>
      </c>
      <c r="AH33">
        <v>30.5</v>
      </c>
      <c r="AI33">
        <v>66.2</v>
      </c>
      <c r="AJ33">
        <v>81.400000000000006</v>
      </c>
      <c r="AK33">
        <v>16.5</v>
      </c>
      <c r="AL33">
        <v>75.3</v>
      </c>
      <c r="AM33">
        <v>64.5</v>
      </c>
      <c r="AN33">
        <v>76</v>
      </c>
      <c r="AO33">
        <v>30.3</v>
      </c>
      <c r="AP33">
        <v>69.7</v>
      </c>
      <c r="AQ33">
        <v>45.5</v>
      </c>
      <c r="AR33">
        <v>87.1</v>
      </c>
      <c r="AS33">
        <v>20.5</v>
      </c>
      <c r="AT33">
        <v>39</v>
      </c>
      <c r="AU33">
        <v>31.2</v>
      </c>
      <c r="AV33">
        <v>83</v>
      </c>
      <c r="AW33">
        <v>32</v>
      </c>
      <c r="AX33">
        <v>75.3</v>
      </c>
      <c r="AY33">
        <v>84.8</v>
      </c>
      <c r="AZ33">
        <v>45.6</v>
      </c>
      <c r="BA33">
        <v>70.400000000000006</v>
      </c>
      <c r="BB33">
        <v>33.9</v>
      </c>
      <c r="BC33">
        <v>38.700000000000003</v>
      </c>
    </row>
    <row r="34" spans="1:55" x14ac:dyDescent="0.4">
      <c r="A34" t="s">
        <v>1669</v>
      </c>
      <c r="B34" t="s">
        <v>4728</v>
      </c>
      <c r="C34" t="s">
        <v>4722</v>
      </c>
      <c r="D34" t="s">
        <v>4017</v>
      </c>
      <c r="E34">
        <f t="shared" ref="E34" si="17">CORREL(F34:BC34,F32:BC32)</f>
        <v>-3.4130862712631327E-2</v>
      </c>
      <c r="F34">
        <v>43.4</v>
      </c>
      <c r="G34">
        <v>21.3</v>
      </c>
      <c r="H34">
        <v>70.2</v>
      </c>
      <c r="I34">
        <v>80.599999999999994</v>
      </c>
      <c r="J34">
        <v>74.8</v>
      </c>
      <c r="K34">
        <v>69.3</v>
      </c>
      <c r="L34">
        <v>81</v>
      </c>
      <c r="M34">
        <v>79.099999999999994</v>
      </c>
      <c r="N34">
        <v>74.7</v>
      </c>
      <c r="O34">
        <v>67.2</v>
      </c>
      <c r="P34">
        <v>73.5</v>
      </c>
      <c r="Q34">
        <v>28.5</v>
      </c>
      <c r="R34">
        <v>51.1</v>
      </c>
      <c r="S34">
        <v>16</v>
      </c>
      <c r="T34">
        <v>27.6</v>
      </c>
      <c r="U34">
        <v>32.799999999999997</v>
      </c>
      <c r="V34">
        <v>82.4</v>
      </c>
      <c r="W34">
        <v>68.8</v>
      </c>
      <c r="X34">
        <v>81.900000000000006</v>
      </c>
      <c r="Y34">
        <v>76.099999999999994</v>
      </c>
      <c r="Z34">
        <v>82.2</v>
      </c>
      <c r="AA34">
        <v>83.2</v>
      </c>
      <c r="AB34">
        <v>24.9</v>
      </c>
      <c r="AC34">
        <v>82.7</v>
      </c>
      <c r="AD34">
        <v>13.7</v>
      </c>
      <c r="AE34">
        <v>80.8</v>
      </c>
      <c r="AF34">
        <v>79.900000000000006</v>
      </c>
      <c r="AG34">
        <v>13.5</v>
      </c>
      <c r="AH34">
        <v>78.8</v>
      </c>
      <c r="AI34">
        <v>65.5</v>
      </c>
      <c r="AJ34">
        <v>28.6</v>
      </c>
      <c r="AK34">
        <v>76</v>
      </c>
      <c r="AL34">
        <v>72.400000000000006</v>
      </c>
      <c r="AM34">
        <v>83.1</v>
      </c>
      <c r="AN34">
        <v>77.599999999999994</v>
      </c>
      <c r="AO34">
        <v>78.8</v>
      </c>
      <c r="AP34">
        <v>30.5</v>
      </c>
      <c r="AQ34">
        <v>80.400000000000006</v>
      </c>
      <c r="AR34">
        <v>80.099999999999994</v>
      </c>
      <c r="AS34">
        <v>36.6</v>
      </c>
      <c r="AT34">
        <v>41.7</v>
      </c>
      <c r="AU34">
        <v>20.7</v>
      </c>
      <c r="AV34">
        <v>51.2</v>
      </c>
      <c r="AW34">
        <v>11.8</v>
      </c>
      <c r="AX34">
        <v>0</v>
      </c>
      <c r="AY34">
        <v>86.3</v>
      </c>
      <c r="AZ34">
        <v>73.5</v>
      </c>
      <c r="BA34">
        <v>67.2</v>
      </c>
      <c r="BB34">
        <v>46.8</v>
      </c>
      <c r="BC34">
        <v>81.8</v>
      </c>
    </row>
    <row r="35" spans="1:55" s="58" customFormat="1" hidden="1" x14ac:dyDescent="0.4">
      <c r="A35" s="58" t="s">
        <v>1669</v>
      </c>
      <c r="B35" s="58" t="s">
        <v>1651</v>
      </c>
      <c r="C35" s="58" t="s">
        <v>4722</v>
      </c>
      <c r="D35" s="58" t="s">
        <v>3571</v>
      </c>
      <c r="E35" s="58">
        <f t="shared" ref="E35:E36" si="18">CORREL(F35:BC35,F36:BC36)</f>
        <v>0.12401942325786021</v>
      </c>
      <c r="F35" s="58">
        <v>56.7</v>
      </c>
      <c r="G35" s="58">
        <v>30.1</v>
      </c>
      <c r="H35" s="58">
        <v>68.8</v>
      </c>
      <c r="I35" s="58">
        <v>31.4</v>
      </c>
      <c r="J35" s="58">
        <v>78.400000000000006</v>
      </c>
      <c r="K35" s="58">
        <v>2.7</v>
      </c>
      <c r="L35" s="58">
        <v>78</v>
      </c>
      <c r="M35" s="58">
        <v>80.7</v>
      </c>
      <c r="N35" s="58">
        <v>75.900000000000006</v>
      </c>
      <c r="O35" s="58">
        <v>74.099999999999994</v>
      </c>
      <c r="P35" s="58">
        <v>14.2</v>
      </c>
      <c r="Q35" s="58">
        <v>86.3</v>
      </c>
      <c r="R35" s="58">
        <v>73.2</v>
      </c>
      <c r="S35" s="58">
        <v>69.3</v>
      </c>
      <c r="T35" s="58">
        <v>27.4</v>
      </c>
      <c r="U35" s="58">
        <v>66.3</v>
      </c>
      <c r="V35" s="58">
        <v>82.7</v>
      </c>
      <c r="W35" s="58">
        <v>63.6</v>
      </c>
      <c r="X35" s="58">
        <v>13.7</v>
      </c>
      <c r="Y35" s="58">
        <v>32.299999999999997</v>
      </c>
      <c r="Z35" s="58">
        <v>73.8</v>
      </c>
      <c r="AA35" s="58">
        <v>82.6</v>
      </c>
      <c r="AB35" s="58">
        <v>78.7</v>
      </c>
      <c r="AC35" s="58">
        <v>23.2</v>
      </c>
      <c r="AD35" s="58">
        <v>77.599999999999994</v>
      </c>
      <c r="AE35" s="58">
        <v>80.2</v>
      </c>
      <c r="AF35" s="58">
        <v>72</v>
      </c>
      <c r="AG35" s="58">
        <v>74.599999999999994</v>
      </c>
      <c r="AH35" s="58">
        <v>27</v>
      </c>
      <c r="AI35" s="58">
        <v>68.3</v>
      </c>
      <c r="AJ35" s="58">
        <v>85</v>
      </c>
      <c r="AK35" s="58">
        <v>78.400000000000006</v>
      </c>
      <c r="AL35" s="58">
        <v>72.5</v>
      </c>
      <c r="AM35" s="58">
        <v>20.9</v>
      </c>
      <c r="AN35" s="58">
        <v>73.8</v>
      </c>
      <c r="AO35" s="58">
        <v>34.799999999999997</v>
      </c>
      <c r="AP35" s="58">
        <v>86.9</v>
      </c>
      <c r="AQ35" s="58">
        <v>85.4</v>
      </c>
      <c r="AR35" s="58">
        <v>63.2</v>
      </c>
      <c r="AS35" s="58">
        <v>42.2</v>
      </c>
      <c r="AT35" s="58">
        <v>25.1</v>
      </c>
      <c r="AU35" s="58">
        <v>25.4</v>
      </c>
      <c r="AV35" s="58">
        <v>41</v>
      </c>
      <c r="AW35" s="58">
        <v>31.7</v>
      </c>
      <c r="AX35" s="58">
        <v>34.200000000000003</v>
      </c>
      <c r="AY35" s="58">
        <v>85</v>
      </c>
      <c r="AZ35" s="58">
        <v>81.900000000000006</v>
      </c>
      <c r="BA35" s="58">
        <v>47.3</v>
      </c>
      <c r="BB35" s="58">
        <v>86.4</v>
      </c>
      <c r="BC35" s="58">
        <v>84</v>
      </c>
    </row>
    <row r="36" spans="1:55" s="58" customFormat="1" hidden="1" x14ac:dyDescent="0.4">
      <c r="A36" s="58" t="s">
        <v>1669</v>
      </c>
      <c r="B36" s="58" t="s">
        <v>5108</v>
      </c>
      <c r="C36" s="58" t="s">
        <v>4722</v>
      </c>
      <c r="D36" s="58" t="s">
        <v>3629</v>
      </c>
      <c r="E36" s="58">
        <f t="shared" si="18"/>
        <v>-1.9309703888870306E-3</v>
      </c>
      <c r="F36" s="58">
        <v>16.3</v>
      </c>
      <c r="G36" s="58">
        <v>79.8</v>
      </c>
      <c r="H36" s="58">
        <v>70.7</v>
      </c>
      <c r="I36" s="58">
        <v>39.299999999999997</v>
      </c>
      <c r="J36" s="58">
        <v>15.5</v>
      </c>
      <c r="K36" s="58">
        <v>73.099999999999994</v>
      </c>
      <c r="L36" s="58">
        <v>75.599999999999994</v>
      </c>
      <c r="M36" s="58">
        <v>80.5</v>
      </c>
      <c r="N36" s="58">
        <v>77.3</v>
      </c>
      <c r="O36" s="58">
        <v>72</v>
      </c>
      <c r="P36" s="58">
        <v>80.099999999999994</v>
      </c>
      <c r="Q36" s="58">
        <v>20.3</v>
      </c>
      <c r="R36" s="58">
        <v>86.8</v>
      </c>
      <c r="S36" s="58">
        <v>32.200000000000003</v>
      </c>
      <c r="T36" s="58">
        <v>81.099999999999994</v>
      </c>
      <c r="U36" s="58">
        <v>67.7</v>
      </c>
      <c r="V36" s="58">
        <v>77.2</v>
      </c>
      <c r="W36" s="58">
        <v>78</v>
      </c>
      <c r="X36" s="58">
        <v>24.2</v>
      </c>
      <c r="Y36" s="58">
        <v>80.400000000000006</v>
      </c>
      <c r="Z36" s="58">
        <v>75.8</v>
      </c>
      <c r="AA36" s="58">
        <v>63.7</v>
      </c>
      <c r="AB36" s="58">
        <v>81.2</v>
      </c>
      <c r="AC36" s="58">
        <v>77.599999999999994</v>
      </c>
      <c r="AD36" s="58">
        <v>80.099999999999994</v>
      </c>
      <c r="AE36" s="58">
        <v>78.400000000000006</v>
      </c>
      <c r="AF36" s="58">
        <v>66.2</v>
      </c>
      <c r="AG36" s="58">
        <v>78.599999999999994</v>
      </c>
      <c r="AH36" s="58">
        <v>74.599999999999994</v>
      </c>
      <c r="AI36" s="58">
        <v>72.8</v>
      </c>
      <c r="AJ36" s="58">
        <v>46.4</v>
      </c>
      <c r="AK36" s="58">
        <v>70.5</v>
      </c>
      <c r="AL36" s="58">
        <v>74.5</v>
      </c>
      <c r="AM36" s="58">
        <v>83.2</v>
      </c>
      <c r="AN36" s="58">
        <v>82.4</v>
      </c>
      <c r="AO36" s="58">
        <v>27.7</v>
      </c>
      <c r="AP36" s="58">
        <v>36.9</v>
      </c>
      <c r="AQ36" s="58">
        <v>57.6</v>
      </c>
      <c r="AR36" s="58">
        <v>35.4</v>
      </c>
      <c r="AS36" s="58">
        <v>29.9</v>
      </c>
      <c r="AT36" s="58">
        <v>3.3</v>
      </c>
      <c r="AU36" s="58">
        <v>70.3</v>
      </c>
      <c r="AV36" s="58">
        <v>43.7</v>
      </c>
      <c r="AW36" s="58">
        <v>27.5</v>
      </c>
      <c r="AX36" s="58">
        <v>13.5</v>
      </c>
      <c r="AY36" s="58">
        <v>83.6</v>
      </c>
      <c r="AZ36" s="58">
        <v>61.8</v>
      </c>
      <c r="BA36" s="58">
        <v>23.7</v>
      </c>
      <c r="BB36" s="58">
        <v>42.2</v>
      </c>
      <c r="BC36" s="58">
        <v>38</v>
      </c>
    </row>
    <row r="37" spans="1:55" s="58" customFormat="1" x14ac:dyDescent="0.4">
      <c r="A37" s="58" t="s">
        <v>1669</v>
      </c>
      <c r="B37" s="58" t="s">
        <v>4726</v>
      </c>
      <c r="C37" s="58" t="s">
        <v>4722</v>
      </c>
      <c r="D37" s="58" t="s">
        <v>3686</v>
      </c>
      <c r="E37" s="58">
        <f t="shared" ref="E37" si="19">CORREL(F37:BC37,F35:BC35)</f>
        <v>4.9398470162790274E-2</v>
      </c>
      <c r="F37" s="58">
        <v>87.2</v>
      </c>
      <c r="G37" s="58">
        <v>74.599999999999994</v>
      </c>
      <c r="H37" s="58">
        <v>70.3</v>
      </c>
      <c r="I37" s="58">
        <v>47.7</v>
      </c>
      <c r="J37" s="58">
        <v>71.099999999999994</v>
      </c>
      <c r="K37" s="58">
        <v>2.7</v>
      </c>
      <c r="L37" s="58">
        <v>10.1</v>
      </c>
      <c r="M37" s="58">
        <v>25.9</v>
      </c>
      <c r="N37" s="58">
        <v>76.5</v>
      </c>
      <c r="O37" s="58">
        <v>24.4</v>
      </c>
      <c r="P37" s="58">
        <v>78.2</v>
      </c>
      <c r="Q37" s="58">
        <v>87.2</v>
      </c>
      <c r="R37" s="58">
        <v>81.2</v>
      </c>
      <c r="S37" s="58">
        <v>75.2</v>
      </c>
      <c r="T37" s="58">
        <v>81.7</v>
      </c>
      <c r="U37" s="58">
        <v>69.099999999999994</v>
      </c>
      <c r="V37" s="58">
        <v>79.8</v>
      </c>
      <c r="W37" s="58">
        <v>69.2</v>
      </c>
      <c r="X37" s="58">
        <v>81.2</v>
      </c>
      <c r="Y37" s="58">
        <v>77</v>
      </c>
      <c r="Z37" s="58">
        <v>20.6</v>
      </c>
      <c r="AA37" s="58">
        <v>67.099999999999994</v>
      </c>
      <c r="AB37" s="58">
        <v>77.7</v>
      </c>
      <c r="AC37" s="58">
        <v>59.2</v>
      </c>
      <c r="AD37" s="58">
        <v>77</v>
      </c>
      <c r="AE37" s="58">
        <v>22.5</v>
      </c>
      <c r="AF37" s="58">
        <v>71.900000000000006</v>
      </c>
      <c r="AG37" s="58">
        <v>10.199999999999999</v>
      </c>
      <c r="AH37" s="58">
        <v>79.7</v>
      </c>
      <c r="AI37" s="58">
        <v>67.900000000000006</v>
      </c>
      <c r="AJ37" s="58">
        <v>82.3</v>
      </c>
      <c r="AK37" s="58">
        <v>39.700000000000003</v>
      </c>
      <c r="AL37" s="58">
        <v>13</v>
      </c>
      <c r="AM37" s="58">
        <v>77.599999999999994</v>
      </c>
      <c r="AN37" s="58">
        <v>78.2</v>
      </c>
      <c r="AO37" s="58">
        <v>25.2</v>
      </c>
      <c r="AP37" s="58">
        <v>36.4</v>
      </c>
      <c r="AQ37" s="58">
        <v>82.8</v>
      </c>
      <c r="AR37" s="58">
        <v>64.5</v>
      </c>
      <c r="AS37" s="58">
        <v>27.5</v>
      </c>
      <c r="AT37" s="58">
        <v>80.5</v>
      </c>
      <c r="AU37" s="58">
        <v>76.900000000000006</v>
      </c>
      <c r="AV37" s="58">
        <v>39.200000000000003</v>
      </c>
      <c r="AW37" s="58">
        <v>25.4</v>
      </c>
      <c r="AX37" s="58">
        <v>30</v>
      </c>
      <c r="AY37" s="58">
        <v>81.7</v>
      </c>
      <c r="AZ37" s="58">
        <v>36</v>
      </c>
      <c r="BA37" s="58">
        <v>32.299999999999997</v>
      </c>
      <c r="BB37" s="58">
        <v>85.8</v>
      </c>
      <c r="BC37" s="58">
        <v>84.8</v>
      </c>
    </row>
    <row r="38" spans="1:55" hidden="1" x14ac:dyDescent="0.4">
      <c r="A38" t="s">
        <v>1670</v>
      </c>
      <c r="B38" t="s">
        <v>821</v>
      </c>
      <c r="C38" t="s">
        <v>4722</v>
      </c>
      <c r="D38" t="s">
        <v>2558</v>
      </c>
      <c r="E38">
        <f t="shared" ref="E38:E39" si="20">CORREL(F38:BC38,F39:BC39)</f>
        <v>0.84432422142774133</v>
      </c>
      <c r="F38">
        <v>75.5</v>
      </c>
      <c r="G38">
        <v>58.9</v>
      </c>
      <c r="H38">
        <v>62.3</v>
      </c>
      <c r="I38">
        <v>62.2</v>
      </c>
      <c r="J38">
        <v>62.2</v>
      </c>
      <c r="K38">
        <v>53</v>
      </c>
      <c r="L38">
        <v>69.900000000000006</v>
      </c>
      <c r="M38">
        <v>69.8</v>
      </c>
      <c r="N38">
        <v>53</v>
      </c>
      <c r="O38">
        <v>63.5</v>
      </c>
      <c r="P38">
        <v>61.4</v>
      </c>
      <c r="Q38">
        <v>73.599999999999994</v>
      </c>
      <c r="R38">
        <v>72</v>
      </c>
      <c r="S38">
        <v>60.7</v>
      </c>
      <c r="T38">
        <v>53.3</v>
      </c>
      <c r="U38">
        <v>74.900000000000006</v>
      </c>
      <c r="V38">
        <v>72</v>
      </c>
      <c r="W38">
        <v>45.2</v>
      </c>
      <c r="X38">
        <v>60</v>
      </c>
      <c r="Y38">
        <v>61.5</v>
      </c>
      <c r="Z38">
        <v>62.3</v>
      </c>
      <c r="AA38">
        <v>49.4</v>
      </c>
      <c r="AB38">
        <v>56.1</v>
      </c>
      <c r="AC38">
        <v>49.7</v>
      </c>
      <c r="AD38">
        <v>73.5</v>
      </c>
      <c r="AE38">
        <v>78.5</v>
      </c>
      <c r="AF38">
        <v>64.900000000000006</v>
      </c>
      <c r="AG38">
        <v>56.2</v>
      </c>
      <c r="AH38">
        <v>54.1</v>
      </c>
      <c r="AI38">
        <v>40.1</v>
      </c>
      <c r="AJ38">
        <v>75.900000000000006</v>
      </c>
      <c r="AK38">
        <v>45.1</v>
      </c>
      <c r="AL38">
        <v>60</v>
      </c>
      <c r="AM38">
        <v>56.2</v>
      </c>
      <c r="AN38">
        <v>53.1</v>
      </c>
      <c r="AO38">
        <v>64.2</v>
      </c>
      <c r="AP38">
        <v>77.3</v>
      </c>
      <c r="AQ38">
        <v>69.8</v>
      </c>
      <c r="AR38">
        <v>79.400000000000006</v>
      </c>
      <c r="AS38">
        <v>71.099999999999994</v>
      </c>
      <c r="AT38">
        <v>69.3</v>
      </c>
      <c r="AU38">
        <v>67.7</v>
      </c>
      <c r="AV38">
        <v>81</v>
      </c>
      <c r="AW38">
        <v>72</v>
      </c>
      <c r="AX38">
        <v>67.599999999999994</v>
      </c>
      <c r="AY38">
        <v>70.8</v>
      </c>
      <c r="AZ38">
        <v>81.900000000000006</v>
      </c>
      <c r="BA38">
        <v>66.400000000000006</v>
      </c>
      <c r="BB38">
        <v>76.400000000000006</v>
      </c>
      <c r="BC38">
        <v>76</v>
      </c>
    </row>
    <row r="39" spans="1:55" hidden="1" x14ac:dyDescent="0.4">
      <c r="A39" t="s">
        <v>1670</v>
      </c>
      <c r="B39" t="s">
        <v>822</v>
      </c>
      <c r="C39" t="s">
        <v>4722</v>
      </c>
      <c r="D39" t="s">
        <v>2607</v>
      </c>
      <c r="E39">
        <f t="shared" si="20"/>
        <v>0.70345372482227042</v>
      </c>
      <c r="F39">
        <v>75.5</v>
      </c>
      <c r="G39">
        <v>68.400000000000006</v>
      </c>
      <c r="H39">
        <v>53.1</v>
      </c>
      <c r="I39">
        <v>69.8</v>
      </c>
      <c r="J39">
        <v>62.2</v>
      </c>
      <c r="K39">
        <v>53.1</v>
      </c>
      <c r="L39">
        <v>74.8</v>
      </c>
      <c r="M39">
        <v>71.2</v>
      </c>
      <c r="N39">
        <v>56.1</v>
      </c>
      <c r="O39">
        <v>56.4</v>
      </c>
      <c r="P39">
        <v>61.4</v>
      </c>
      <c r="Q39">
        <v>65.400000000000006</v>
      </c>
      <c r="R39">
        <v>65.5</v>
      </c>
      <c r="S39">
        <v>59.9</v>
      </c>
      <c r="T39">
        <v>56.2</v>
      </c>
      <c r="U39">
        <v>72.400000000000006</v>
      </c>
      <c r="V39">
        <v>69.3</v>
      </c>
      <c r="W39">
        <v>45.2</v>
      </c>
      <c r="X39">
        <v>76.7</v>
      </c>
      <c r="Y39">
        <v>63.1</v>
      </c>
      <c r="Z39">
        <v>53.3</v>
      </c>
      <c r="AA39">
        <v>49.4</v>
      </c>
      <c r="AB39">
        <v>57.1</v>
      </c>
      <c r="AC39">
        <v>45.5</v>
      </c>
      <c r="AD39">
        <v>69.2</v>
      </c>
      <c r="AE39">
        <v>73.8</v>
      </c>
      <c r="AF39">
        <v>59.8</v>
      </c>
      <c r="AG39">
        <v>56.1</v>
      </c>
      <c r="AH39">
        <v>40.6</v>
      </c>
      <c r="AI39">
        <v>40.1</v>
      </c>
      <c r="AJ39">
        <v>64.2</v>
      </c>
      <c r="AK39">
        <v>40.6</v>
      </c>
      <c r="AL39">
        <v>62.3</v>
      </c>
      <c r="AM39">
        <v>73.5</v>
      </c>
      <c r="AN39">
        <v>49.4</v>
      </c>
      <c r="AO39">
        <v>64.2</v>
      </c>
      <c r="AP39">
        <v>80</v>
      </c>
      <c r="AQ39">
        <v>68.400000000000006</v>
      </c>
      <c r="AR39">
        <v>80.7</v>
      </c>
      <c r="AS39">
        <v>76</v>
      </c>
      <c r="AT39">
        <v>71.099999999999994</v>
      </c>
      <c r="AU39">
        <v>71.900000000000006</v>
      </c>
      <c r="AV39">
        <v>73.099999999999994</v>
      </c>
      <c r="AW39">
        <v>67.900000000000006</v>
      </c>
      <c r="AX39">
        <v>66.7</v>
      </c>
      <c r="AY39">
        <v>70.8</v>
      </c>
      <c r="AZ39">
        <v>77.099999999999994</v>
      </c>
      <c r="BA39">
        <v>64.5</v>
      </c>
      <c r="BB39">
        <v>75.3</v>
      </c>
      <c r="BC39">
        <v>74.900000000000006</v>
      </c>
    </row>
    <row r="40" spans="1:55" hidden="1" x14ac:dyDescent="0.4">
      <c r="A40" t="s">
        <v>1670</v>
      </c>
      <c r="B40" t="s">
        <v>830</v>
      </c>
      <c r="C40" t="s">
        <v>4722</v>
      </c>
      <c r="D40" t="s">
        <v>2645</v>
      </c>
      <c r="E40">
        <f t="shared" ref="E40" si="21">CORREL(F40:BC40,F38:BC38)</f>
        <v>0.75355526471139278</v>
      </c>
      <c r="F40">
        <v>66</v>
      </c>
      <c r="G40">
        <v>57.2</v>
      </c>
      <c r="H40">
        <v>45.3</v>
      </c>
      <c r="I40">
        <v>68.400000000000006</v>
      </c>
      <c r="J40">
        <v>53</v>
      </c>
      <c r="K40">
        <v>53.1</v>
      </c>
      <c r="L40">
        <v>68.3</v>
      </c>
      <c r="M40">
        <v>71.099999999999994</v>
      </c>
      <c r="N40">
        <v>66</v>
      </c>
      <c r="O40">
        <v>63.5</v>
      </c>
      <c r="P40">
        <v>63.5</v>
      </c>
      <c r="Q40">
        <v>60</v>
      </c>
      <c r="R40">
        <v>63.5</v>
      </c>
      <c r="S40">
        <v>62.2</v>
      </c>
      <c r="T40">
        <v>53.3</v>
      </c>
      <c r="U40">
        <v>69.2</v>
      </c>
      <c r="V40">
        <v>61.4</v>
      </c>
      <c r="W40">
        <v>49.4</v>
      </c>
      <c r="X40">
        <v>64.2</v>
      </c>
      <c r="Y40">
        <v>64.3</v>
      </c>
      <c r="Z40">
        <v>67.7</v>
      </c>
      <c r="AA40">
        <v>49.4</v>
      </c>
      <c r="AB40">
        <v>58</v>
      </c>
      <c r="AC40">
        <v>66.2</v>
      </c>
      <c r="AD40">
        <v>67.7</v>
      </c>
      <c r="AE40">
        <v>72.5</v>
      </c>
      <c r="AF40">
        <v>71.900000000000006</v>
      </c>
      <c r="AG40">
        <v>57.1</v>
      </c>
      <c r="AH40">
        <v>66.8</v>
      </c>
      <c r="AI40">
        <v>45.1</v>
      </c>
      <c r="AJ40">
        <v>64.2</v>
      </c>
      <c r="AK40">
        <v>40.6</v>
      </c>
      <c r="AL40">
        <v>49.4</v>
      </c>
      <c r="AM40">
        <v>56.2</v>
      </c>
      <c r="AN40">
        <v>53.1</v>
      </c>
      <c r="AO40">
        <v>64.2</v>
      </c>
      <c r="AP40">
        <v>79.8</v>
      </c>
      <c r="AQ40">
        <v>64.2</v>
      </c>
      <c r="AR40">
        <v>72.400000000000006</v>
      </c>
      <c r="AS40">
        <v>74.8</v>
      </c>
      <c r="AT40">
        <v>71.099999999999994</v>
      </c>
      <c r="AU40">
        <v>75.5</v>
      </c>
      <c r="AV40">
        <v>73.2</v>
      </c>
      <c r="AW40">
        <v>72.400000000000006</v>
      </c>
      <c r="AX40">
        <v>67.599999999999994</v>
      </c>
      <c r="AY40">
        <v>77</v>
      </c>
      <c r="AZ40">
        <v>73.400000000000006</v>
      </c>
      <c r="BA40">
        <v>64.599999999999994</v>
      </c>
      <c r="BB40">
        <v>80.900000000000006</v>
      </c>
      <c r="BC40">
        <v>74.900000000000006</v>
      </c>
    </row>
    <row r="41" spans="1:55" hidden="1" x14ac:dyDescent="0.4">
      <c r="A41" t="s">
        <v>1670</v>
      </c>
      <c r="B41" t="s">
        <v>845</v>
      </c>
      <c r="C41" t="s">
        <v>4722</v>
      </c>
      <c r="D41" t="s">
        <v>2677</v>
      </c>
      <c r="E41">
        <f t="shared" ref="E41:E42" si="22">CORREL(F41:BC41,F42:BC42)</f>
        <v>0.78275569717801674</v>
      </c>
      <c r="F41">
        <v>64.2</v>
      </c>
      <c r="G41">
        <v>53</v>
      </c>
      <c r="H41">
        <v>53.1</v>
      </c>
      <c r="I41">
        <v>70.599999999999994</v>
      </c>
      <c r="J41">
        <v>53</v>
      </c>
      <c r="K41">
        <v>64.3</v>
      </c>
      <c r="L41">
        <v>53.1</v>
      </c>
      <c r="M41">
        <v>72.400000000000006</v>
      </c>
      <c r="N41">
        <v>56.1</v>
      </c>
      <c r="O41">
        <v>63.5</v>
      </c>
      <c r="P41">
        <v>61.4</v>
      </c>
      <c r="Q41">
        <v>73.8</v>
      </c>
      <c r="R41">
        <v>63.5</v>
      </c>
      <c r="S41">
        <v>62.2</v>
      </c>
      <c r="T41">
        <v>56.1</v>
      </c>
      <c r="U41">
        <v>70.099999999999994</v>
      </c>
      <c r="V41">
        <v>61.3</v>
      </c>
      <c r="W41">
        <v>49.4</v>
      </c>
      <c r="X41">
        <v>69</v>
      </c>
      <c r="Y41">
        <v>64.2</v>
      </c>
      <c r="Z41">
        <v>53.3</v>
      </c>
      <c r="AA41">
        <v>49.4</v>
      </c>
      <c r="AB41">
        <v>60.6</v>
      </c>
      <c r="AC41">
        <v>49.7</v>
      </c>
      <c r="AD41">
        <v>61.3</v>
      </c>
      <c r="AE41">
        <v>71.3</v>
      </c>
      <c r="AF41">
        <v>62.8</v>
      </c>
      <c r="AG41">
        <v>53.1</v>
      </c>
      <c r="AH41">
        <v>53.1</v>
      </c>
      <c r="AI41">
        <v>51</v>
      </c>
      <c r="AJ41">
        <v>70.7</v>
      </c>
      <c r="AK41">
        <v>34.700000000000003</v>
      </c>
      <c r="AL41">
        <v>57.3</v>
      </c>
      <c r="AM41">
        <v>56.2</v>
      </c>
      <c r="AN41">
        <v>59.9</v>
      </c>
      <c r="AO41">
        <v>74.5</v>
      </c>
      <c r="AP41">
        <v>79.2</v>
      </c>
      <c r="AQ41">
        <v>75.8</v>
      </c>
      <c r="AR41">
        <v>77</v>
      </c>
      <c r="AS41">
        <v>77.2</v>
      </c>
      <c r="AT41">
        <v>63.2</v>
      </c>
      <c r="AU41">
        <v>71.900000000000006</v>
      </c>
      <c r="AV41">
        <v>77.900000000000006</v>
      </c>
      <c r="AW41">
        <v>77.5</v>
      </c>
      <c r="AX41">
        <v>57.7</v>
      </c>
      <c r="AY41">
        <v>74.8</v>
      </c>
      <c r="AZ41">
        <v>68.5</v>
      </c>
      <c r="BA41">
        <v>68.7</v>
      </c>
      <c r="BB41">
        <v>80.900000000000006</v>
      </c>
      <c r="BC41">
        <v>77</v>
      </c>
    </row>
    <row r="42" spans="1:55" hidden="1" x14ac:dyDescent="0.4">
      <c r="A42" t="s">
        <v>1670</v>
      </c>
      <c r="B42" t="s">
        <v>867</v>
      </c>
      <c r="C42" t="s">
        <v>4722</v>
      </c>
      <c r="D42" t="s">
        <v>2711</v>
      </c>
      <c r="E42">
        <f t="shared" si="22"/>
        <v>0.79446197591576839</v>
      </c>
      <c r="F42">
        <v>66</v>
      </c>
      <c r="G42">
        <v>66.099999999999994</v>
      </c>
      <c r="H42">
        <v>45.3</v>
      </c>
      <c r="I42">
        <v>71.900000000000006</v>
      </c>
      <c r="J42">
        <v>59.9</v>
      </c>
      <c r="K42">
        <v>53.1</v>
      </c>
      <c r="L42">
        <v>67.7</v>
      </c>
      <c r="M42">
        <v>75.8</v>
      </c>
      <c r="N42">
        <v>64.2</v>
      </c>
      <c r="O42">
        <v>58.9</v>
      </c>
      <c r="P42">
        <v>61.4</v>
      </c>
      <c r="Q42">
        <v>56.2</v>
      </c>
      <c r="R42">
        <v>54.4</v>
      </c>
      <c r="S42">
        <v>59.9</v>
      </c>
      <c r="T42">
        <v>53.3</v>
      </c>
      <c r="U42">
        <v>73.900000000000006</v>
      </c>
      <c r="V42">
        <v>69.400000000000006</v>
      </c>
      <c r="W42">
        <v>45.2</v>
      </c>
      <c r="X42">
        <v>76.7</v>
      </c>
      <c r="Y42">
        <v>65</v>
      </c>
      <c r="Z42">
        <v>53.5</v>
      </c>
      <c r="AA42">
        <v>49.4</v>
      </c>
      <c r="AB42">
        <v>58</v>
      </c>
      <c r="AC42">
        <v>49.7</v>
      </c>
      <c r="AD42">
        <v>66</v>
      </c>
      <c r="AE42">
        <v>79.400000000000006</v>
      </c>
      <c r="AF42">
        <v>60.6</v>
      </c>
      <c r="AG42">
        <v>57.1</v>
      </c>
      <c r="AH42">
        <v>50.1</v>
      </c>
      <c r="AI42">
        <v>45.1</v>
      </c>
      <c r="AJ42">
        <v>69.3</v>
      </c>
      <c r="AK42">
        <v>40.6</v>
      </c>
      <c r="AL42">
        <v>53</v>
      </c>
      <c r="AM42">
        <v>57.4</v>
      </c>
      <c r="AN42">
        <v>62.3</v>
      </c>
      <c r="AO42">
        <v>66.099999999999994</v>
      </c>
      <c r="AP42">
        <v>77.3</v>
      </c>
      <c r="AQ42">
        <v>67.7</v>
      </c>
      <c r="AR42">
        <v>72.400000000000006</v>
      </c>
      <c r="AS42">
        <v>70.400000000000006</v>
      </c>
      <c r="AT42">
        <v>77</v>
      </c>
      <c r="AU42">
        <v>67.7</v>
      </c>
      <c r="AV42">
        <v>70.7</v>
      </c>
      <c r="AW42">
        <v>69.099999999999994</v>
      </c>
      <c r="AX42">
        <v>66.7</v>
      </c>
      <c r="AY42">
        <v>79.900000000000006</v>
      </c>
      <c r="AZ42">
        <v>77.400000000000006</v>
      </c>
      <c r="BA42">
        <v>64.599999999999994</v>
      </c>
      <c r="BB42">
        <v>81.5</v>
      </c>
      <c r="BC42">
        <v>76.599999999999994</v>
      </c>
    </row>
    <row r="43" spans="1:55" hidden="1" x14ac:dyDescent="0.4">
      <c r="A43" t="s">
        <v>1670</v>
      </c>
      <c r="B43" t="s">
        <v>896</v>
      </c>
      <c r="C43" t="s">
        <v>4722</v>
      </c>
      <c r="D43" t="s">
        <v>2741</v>
      </c>
      <c r="E43">
        <f t="shared" ref="E43" si="23">CORREL(F43:BC43,F41:BC41)</f>
        <v>0.72112131155463521</v>
      </c>
      <c r="F43">
        <v>74.900000000000006</v>
      </c>
      <c r="G43">
        <v>66.099999999999994</v>
      </c>
      <c r="H43">
        <v>62.2</v>
      </c>
      <c r="I43">
        <v>71.099999999999994</v>
      </c>
      <c r="J43">
        <v>56.1</v>
      </c>
      <c r="K43">
        <v>53.1</v>
      </c>
      <c r="L43">
        <v>69.3</v>
      </c>
      <c r="M43">
        <v>70</v>
      </c>
      <c r="N43">
        <v>53</v>
      </c>
      <c r="O43">
        <v>58.9</v>
      </c>
      <c r="P43">
        <v>61.4</v>
      </c>
      <c r="Q43">
        <v>73.099999999999994</v>
      </c>
      <c r="R43">
        <v>70.7</v>
      </c>
      <c r="S43">
        <v>40.6</v>
      </c>
      <c r="T43">
        <v>53</v>
      </c>
      <c r="U43">
        <v>73.5</v>
      </c>
      <c r="V43">
        <v>70.7</v>
      </c>
      <c r="W43">
        <v>53</v>
      </c>
      <c r="X43">
        <v>74.3</v>
      </c>
      <c r="Y43">
        <v>64.2</v>
      </c>
      <c r="Z43">
        <v>62.3</v>
      </c>
      <c r="AA43">
        <v>49.4</v>
      </c>
      <c r="AB43">
        <v>60.5</v>
      </c>
      <c r="AC43">
        <v>49.7</v>
      </c>
      <c r="AD43">
        <v>71.2</v>
      </c>
      <c r="AE43">
        <v>68.099999999999994</v>
      </c>
      <c r="AF43">
        <v>66</v>
      </c>
      <c r="AG43">
        <v>57.1</v>
      </c>
      <c r="AH43">
        <v>56.2</v>
      </c>
      <c r="AI43">
        <v>40.1</v>
      </c>
      <c r="AJ43">
        <v>62.5</v>
      </c>
      <c r="AK43">
        <v>40.6</v>
      </c>
      <c r="AL43">
        <v>45.2</v>
      </c>
      <c r="AM43">
        <v>60</v>
      </c>
      <c r="AN43">
        <v>64.3</v>
      </c>
      <c r="AO43">
        <v>64.3</v>
      </c>
      <c r="AP43">
        <v>79.8</v>
      </c>
      <c r="AQ43">
        <v>67.8</v>
      </c>
      <c r="AR43">
        <v>71.5</v>
      </c>
      <c r="AS43">
        <v>72.3</v>
      </c>
      <c r="AT43">
        <v>73.400000000000006</v>
      </c>
      <c r="AU43">
        <v>67.7</v>
      </c>
      <c r="AV43">
        <v>71.900000000000006</v>
      </c>
      <c r="AW43">
        <v>70.8</v>
      </c>
      <c r="AX43">
        <v>67.8</v>
      </c>
      <c r="AY43">
        <v>70.099999999999994</v>
      </c>
      <c r="AZ43">
        <v>79.8</v>
      </c>
      <c r="BA43">
        <v>62.5</v>
      </c>
      <c r="BB43">
        <v>79.2</v>
      </c>
      <c r="BC43">
        <v>73.8</v>
      </c>
    </row>
    <row r="44" spans="1:55" x14ac:dyDescent="0.4">
      <c r="A44" t="s">
        <v>1670</v>
      </c>
      <c r="B44" t="s">
        <v>932</v>
      </c>
      <c r="C44" t="s">
        <v>4722</v>
      </c>
      <c r="D44" t="s">
        <v>2769</v>
      </c>
      <c r="E44">
        <f t="shared" ref="E44:E45" si="24">CORREL(F44:BC44,F45:BC45)</f>
        <v>0.82541548364027784</v>
      </c>
      <c r="F44">
        <v>69.2</v>
      </c>
      <c r="G44">
        <v>62.3</v>
      </c>
      <c r="H44">
        <v>45.3</v>
      </c>
      <c r="I44">
        <v>71.599999999999994</v>
      </c>
      <c r="J44">
        <v>59.9</v>
      </c>
      <c r="K44">
        <v>53.1</v>
      </c>
      <c r="L44">
        <v>66.900000000000006</v>
      </c>
      <c r="M44">
        <v>67.8</v>
      </c>
      <c r="N44">
        <v>66</v>
      </c>
      <c r="O44">
        <v>69.900000000000006</v>
      </c>
      <c r="P44">
        <v>49.4</v>
      </c>
      <c r="Q44">
        <v>71.599999999999994</v>
      </c>
      <c r="R44">
        <v>65.5</v>
      </c>
      <c r="S44">
        <v>56.2</v>
      </c>
      <c r="T44">
        <v>58.9</v>
      </c>
      <c r="U44">
        <v>73.5</v>
      </c>
      <c r="V44">
        <v>58.9</v>
      </c>
      <c r="W44">
        <v>49.4</v>
      </c>
      <c r="X44">
        <v>66.2</v>
      </c>
      <c r="Y44">
        <v>64.2</v>
      </c>
      <c r="Z44">
        <v>53.3</v>
      </c>
      <c r="AA44">
        <v>49.4</v>
      </c>
      <c r="AB44">
        <v>60.6</v>
      </c>
      <c r="AC44">
        <v>49.7</v>
      </c>
      <c r="AD44">
        <v>66.099999999999994</v>
      </c>
      <c r="AE44">
        <v>68.099999999999994</v>
      </c>
      <c r="AF44">
        <v>60.6</v>
      </c>
      <c r="AG44">
        <v>56.2</v>
      </c>
      <c r="AH44">
        <v>54.5</v>
      </c>
      <c r="AI44">
        <v>40.1</v>
      </c>
      <c r="AJ44">
        <v>64.2</v>
      </c>
      <c r="AK44">
        <v>40.6</v>
      </c>
      <c r="AL44">
        <v>57.2</v>
      </c>
      <c r="AM44">
        <v>56.3</v>
      </c>
      <c r="AN44">
        <v>64.3</v>
      </c>
      <c r="AO44">
        <v>64.2</v>
      </c>
      <c r="AP44">
        <v>77</v>
      </c>
      <c r="AQ44">
        <v>73.5</v>
      </c>
      <c r="AR44">
        <v>74.5</v>
      </c>
      <c r="AS44">
        <v>76</v>
      </c>
      <c r="AT44">
        <v>72.3</v>
      </c>
      <c r="AU44">
        <v>74.099999999999994</v>
      </c>
      <c r="AV44">
        <v>76.8</v>
      </c>
      <c r="AW44">
        <v>70.400000000000006</v>
      </c>
      <c r="AX44">
        <v>71.099999999999994</v>
      </c>
      <c r="AY44">
        <v>74.3</v>
      </c>
      <c r="AZ44">
        <v>74.900000000000006</v>
      </c>
      <c r="BA44">
        <v>64.599999999999994</v>
      </c>
      <c r="BB44">
        <v>79.599999999999994</v>
      </c>
      <c r="BC44">
        <v>77.3</v>
      </c>
    </row>
    <row r="45" spans="1:55" x14ac:dyDescent="0.4">
      <c r="A45" t="s">
        <v>1670</v>
      </c>
      <c r="B45" t="s">
        <v>975</v>
      </c>
      <c r="C45" t="s">
        <v>4722</v>
      </c>
      <c r="D45" t="s">
        <v>2799</v>
      </c>
      <c r="E45">
        <f t="shared" si="24"/>
        <v>0.85927730254974366</v>
      </c>
      <c r="F45">
        <v>76.7</v>
      </c>
      <c r="G45">
        <v>62.3</v>
      </c>
      <c r="H45">
        <v>62.9</v>
      </c>
      <c r="I45">
        <v>71.2</v>
      </c>
      <c r="J45">
        <v>57.4</v>
      </c>
      <c r="K45">
        <v>49.4</v>
      </c>
      <c r="L45">
        <v>64.3</v>
      </c>
      <c r="M45">
        <v>72.3</v>
      </c>
      <c r="N45">
        <v>64.2</v>
      </c>
      <c r="O45">
        <v>67.7</v>
      </c>
      <c r="P45">
        <v>61.4</v>
      </c>
      <c r="Q45">
        <v>71.099999999999994</v>
      </c>
      <c r="R45">
        <v>69.900000000000006</v>
      </c>
      <c r="S45">
        <v>49.4</v>
      </c>
      <c r="T45">
        <v>56.1</v>
      </c>
      <c r="U45">
        <v>67.8</v>
      </c>
      <c r="V45">
        <v>70.7</v>
      </c>
      <c r="W45">
        <v>45.2</v>
      </c>
      <c r="X45">
        <v>74.3</v>
      </c>
      <c r="Y45">
        <v>62.1</v>
      </c>
      <c r="Z45">
        <v>69.400000000000006</v>
      </c>
      <c r="AA45">
        <v>49.4</v>
      </c>
      <c r="AB45">
        <v>58</v>
      </c>
      <c r="AC45">
        <v>49.7</v>
      </c>
      <c r="AD45">
        <v>69.2</v>
      </c>
      <c r="AE45">
        <v>73.599999999999994</v>
      </c>
      <c r="AF45">
        <v>77.5</v>
      </c>
      <c r="AG45">
        <v>56.2</v>
      </c>
      <c r="AH45">
        <v>51</v>
      </c>
      <c r="AI45">
        <v>31.6</v>
      </c>
      <c r="AJ45">
        <v>77.5</v>
      </c>
      <c r="AK45">
        <v>40.6</v>
      </c>
      <c r="AL45">
        <v>66.2</v>
      </c>
      <c r="AM45">
        <v>56.2</v>
      </c>
      <c r="AN45">
        <v>62.2</v>
      </c>
      <c r="AO45">
        <v>64.2</v>
      </c>
      <c r="AP45">
        <v>77.8</v>
      </c>
      <c r="AQ45">
        <v>72.5</v>
      </c>
      <c r="AR45">
        <v>71.099999999999994</v>
      </c>
      <c r="AS45">
        <v>74.8</v>
      </c>
      <c r="AT45">
        <v>67.7</v>
      </c>
      <c r="AU45">
        <v>74.099999999999994</v>
      </c>
      <c r="AV45">
        <v>79.2</v>
      </c>
      <c r="AW45">
        <v>67.5</v>
      </c>
      <c r="AX45">
        <v>63.3</v>
      </c>
      <c r="AY45">
        <v>74.900000000000006</v>
      </c>
      <c r="AZ45">
        <v>77.099999999999994</v>
      </c>
      <c r="BA45">
        <v>60.2</v>
      </c>
      <c r="BB45">
        <v>78.900000000000006</v>
      </c>
      <c r="BC45">
        <v>80.599999999999994</v>
      </c>
    </row>
    <row r="46" spans="1:55" x14ac:dyDescent="0.4">
      <c r="A46" t="s">
        <v>1670</v>
      </c>
      <c r="B46" t="s">
        <v>1025</v>
      </c>
      <c r="C46" t="s">
        <v>4722</v>
      </c>
      <c r="D46" t="s">
        <v>2828</v>
      </c>
      <c r="E46">
        <f t="shared" ref="E46" si="25">CORREL(F46:BC46,F44:BC44)</f>
        <v>0.83023250527492598</v>
      </c>
      <c r="F46">
        <v>77.7</v>
      </c>
      <c r="G46">
        <v>53</v>
      </c>
      <c r="H46">
        <v>59.9</v>
      </c>
      <c r="I46">
        <v>71.900000000000006</v>
      </c>
      <c r="J46">
        <v>65</v>
      </c>
      <c r="K46">
        <v>49.4</v>
      </c>
      <c r="L46">
        <v>63.8</v>
      </c>
      <c r="M46">
        <v>66.099999999999994</v>
      </c>
      <c r="N46">
        <v>56.1</v>
      </c>
      <c r="O46">
        <v>58.9</v>
      </c>
      <c r="P46">
        <v>45.1</v>
      </c>
      <c r="Q46">
        <v>76.900000000000006</v>
      </c>
      <c r="R46">
        <v>58.4</v>
      </c>
      <c r="S46">
        <v>49.7</v>
      </c>
      <c r="T46">
        <v>53.3</v>
      </c>
      <c r="U46">
        <v>66.3</v>
      </c>
      <c r="V46">
        <v>69.3</v>
      </c>
      <c r="W46">
        <v>53</v>
      </c>
      <c r="X46">
        <v>64.2</v>
      </c>
      <c r="Y46">
        <v>66</v>
      </c>
      <c r="Z46">
        <v>66.8</v>
      </c>
      <c r="AA46">
        <v>49.4</v>
      </c>
      <c r="AB46">
        <v>58.9</v>
      </c>
      <c r="AC46">
        <v>45.5</v>
      </c>
      <c r="AD46">
        <v>67.7</v>
      </c>
      <c r="AE46">
        <v>68.599999999999994</v>
      </c>
      <c r="AF46">
        <v>71.099999999999994</v>
      </c>
      <c r="AG46">
        <v>57.1</v>
      </c>
      <c r="AH46">
        <v>53.3</v>
      </c>
      <c r="AI46">
        <v>45.1</v>
      </c>
      <c r="AJ46">
        <v>71.400000000000006</v>
      </c>
      <c r="AK46">
        <v>40.6</v>
      </c>
      <c r="AL46">
        <v>62.3</v>
      </c>
      <c r="AM46">
        <v>53.1</v>
      </c>
      <c r="AN46">
        <v>66.2</v>
      </c>
      <c r="AO46">
        <v>68.3</v>
      </c>
      <c r="AP46">
        <v>77.8</v>
      </c>
      <c r="AQ46">
        <v>64.3</v>
      </c>
      <c r="AR46">
        <v>73.900000000000006</v>
      </c>
      <c r="AS46">
        <v>73.2</v>
      </c>
      <c r="AT46">
        <v>67.7</v>
      </c>
      <c r="AU46">
        <v>68.2</v>
      </c>
      <c r="AV46">
        <v>75.8</v>
      </c>
      <c r="AW46">
        <v>67.900000000000006</v>
      </c>
      <c r="AX46">
        <v>67.599999999999994</v>
      </c>
      <c r="AY46">
        <v>75.8</v>
      </c>
      <c r="AZ46">
        <v>77.400000000000006</v>
      </c>
      <c r="BA46">
        <v>72.5</v>
      </c>
      <c r="BB46">
        <v>78.8</v>
      </c>
      <c r="BC46">
        <v>79.099999999999994</v>
      </c>
    </row>
    <row r="47" spans="1:55" s="58" customFormat="1" hidden="1" x14ac:dyDescent="0.4">
      <c r="A47" s="58" t="s">
        <v>1670</v>
      </c>
      <c r="B47" s="58" t="s">
        <v>821</v>
      </c>
      <c r="C47" s="58" t="s">
        <v>4722</v>
      </c>
      <c r="D47" s="58" t="s">
        <v>2558</v>
      </c>
      <c r="E47" s="58">
        <f t="shared" ref="E47:E48" si="26">CORREL(F47:BC47,F48:BC48)</f>
        <v>0.7701723732535527</v>
      </c>
      <c r="F47" s="58">
        <v>75.5</v>
      </c>
      <c r="G47" s="58">
        <v>58.9</v>
      </c>
      <c r="H47" s="58">
        <v>62.3</v>
      </c>
      <c r="I47" s="58">
        <v>62.2</v>
      </c>
      <c r="J47" s="58">
        <v>62.2</v>
      </c>
      <c r="K47" s="58">
        <v>53</v>
      </c>
      <c r="L47" s="58">
        <v>69.900000000000006</v>
      </c>
      <c r="M47" s="58">
        <v>69.8</v>
      </c>
      <c r="N47" s="58">
        <v>53</v>
      </c>
      <c r="O47" s="58">
        <v>63.5</v>
      </c>
      <c r="P47" s="58">
        <v>61.4</v>
      </c>
      <c r="Q47" s="58">
        <v>73.599999999999994</v>
      </c>
      <c r="R47" s="58">
        <v>72</v>
      </c>
      <c r="S47" s="58">
        <v>60.7</v>
      </c>
      <c r="T47" s="58">
        <v>53.3</v>
      </c>
      <c r="U47" s="58">
        <v>74.900000000000006</v>
      </c>
      <c r="V47" s="58">
        <v>72</v>
      </c>
      <c r="W47" s="58">
        <v>45.2</v>
      </c>
      <c r="X47" s="58">
        <v>60</v>
      </c>
      <c r="Y47" s="58">
        <v>61.5</v>
      </c>
      <c r="Z47" s="58">
        <v>62.3</v>
      </c>
      <c r="AA47" s="58">
        <v>49.4</v>
      </c>
      <c r="AB47" s="58">
        <v>56.1</v>
      </c>
      <c r="AC47" s="58">
        <v>49.7</v>
      </c>
      <c r="AD47" s="58">
        <v>73.5</v>
      </c>
      <c r="AE47" s="58">
        <v>78.5</v>
      </c>
      <c r="AF47" s="58">
        <v>64.900000000000006</v>
      </c>
      <c r="AG47" s="58">
        <v>56.2</v>
      </c>
      <c r="AH47" s="58">
        <v>54.1</v>
      </c>
      <c r="AI47" s="58">
        <v>40.1</v>
      </c>
      <c r="AJ47" s="58">
        <v>75.900000000000006</v>
      </c>
      <c r="AK47" s="58">
        <v>45.1</v>
      </c>
      <c r="AL47" s="58">
        <v>60</v>
      </c>
      <c r="AM47" s="58">
        <v>56.2</v>
      </c>
      <c r="AN47" s="58">
        <v>53.1</v>
      </c>
      <c r="AO47" s="58">
        <v>64.2</v>
      </c>
      <c r="AP47" s="58">
        <v>77.3</v>
      </c>
      <c r="AQ47" s="58">
        <v>69.8</v>
      </c>
      <c r="AR47" s="58">
        <v>79.400000000000006</v>
      </c>
      <c r="AS47" s="58">
        <v>71.099999999999994</v>
      </c>
      <c r="AT47" s="58">
        <v>69.3</v>
      </c>
      <c r="AU47" s="58">
        <v>67.7</v>
      </c>
      <c r="AV47" s="58">
        <v>81</v>
      </c>
      <c r="AW47" s="58">
        <v>72</v>
      </c>
      <c r="AX47" s="58">
        <v>67.599999999999994</v>
      </c>
      <c r="AY47" s="58">
        <v>70.8</v>
      </c>
      <c r="AZ47" s="58">
        <v>81.900000000000006</v>
      </c>
      <c r="BA47" s="58">
        <v>66.400000000000006</v>
      </c>
      <c r="BB47" s="58">
        <v>76.400000000000006</v>
      </c>
      <c r="BC47" s="58">
        <v>76</v>
      </c>
    </row>
    <row r="48" spans="1:55" s="58" customFormat="1" hidden="1" x14ac:dyDescent="0.4">
      <c r="A48" s="58" t="s">
        <v>1670</v>
      </c>
      <c r="B48" s="58" t="s">
        <v>845</v>
      </c>
      <c r="C48" s="58" t="s">
        <v>4722</v>
      </c>
      <c r="D48" s="58" t="s">
        <v>2677</v>
      </c>
      <c r="E48" s="58">
        <f t="shared" si="26"/>
        <v>0.83022105989386163</v>
      </c>
      <c r="F48" s="58">
        <v>64.2</v>
      </c>
      <c r="G48" s="58">
        <v>53</v>
      </c>
      <c r="H48" s="58">
        <v>53.1</v>
      </c>
      <c r="I48" s="58">
        <v>70.599999999999994</v>
      </c>
      <c r="J48" s="58">
        <v>53</v>
      </c>
      <c r="K48" s="58">
        <v>64.3</v>
      </c>
      <c r="L48" s="58">
        <v>53.1</v>
      </c>
      <c r="M48" s="58">
        <v>72.400000000000006</v>
      </c>
      <c r="N48" s="58">
        <v>56.1</v>
      </c>
      <c r="O48" s="58">
        <v>63.5</v>
      </c>
      <c r="P48" s="58">
        <v>61.4</v>
      </c>
      <c r="Q48" s="58">
        <v>73.8</v>
      </c>
      <c r="R48" s="58">
        <v>63.5</v>
      </c>
      <c r="S48" s="58">
        <v>62.2</v>
      </c>
      <c r="T48" s="58">
        <v>56.1</v>
      </c>
      <c r="U48" s="58">
        <v>70.099999999999994</v>
      </c>
      <c r="V48" s="58">
        <v>61.3</v>
      </c>
      <c r="W48" s="58">
        <v>49.4</v>
      </c>
      <c r="X48" s="58">
        <v>69</v>
      </c>
      <c r="Y48" s="58">
        <v>64.2</v>
      </c>
      <c r="Z48" s="58">
        <v>53.3</v>
      </c>
      <c r="AA48" s="58">
        <v>49.4</v>
      </c>
      <c r="AB48" s="58">
        <v>60.6</v>
      </c>
      <c r="AC48" s="58">
        <v>49.7</v>
      </c>
      <c r="AD48" s="58">
        <v>61.3</v>
      </c>
      <c r="AE48" s="58">
        <v>71.3</v>
      </c>
      <c r="AF48" s="58">
        <v>62.8</v>
      </c>
      <c r="AG48" s="58">
        <v>53.1</v>
      </c>
      <c r="AH48" s="58">
        <v>53.1</v>
      </c>
      <c r="AI48" s="58">
        <v>51</v>
      </c>
      <c r="AJ48" s="58">
        <v>70.7</v>
      </c>
      <c r="AK48" s="58">
        <v>34.700000000000003</v>
      </c>
      <c r="AL48" s="58">
        <v>57.3</v>
      </c>
      <c r="AM48" s="58">
        <v>56.2</v>
      </c>
      <c r="AN48" s="58">
        <v>59.9</v>
      </c>
      <c r="AO48" s="58">
        <v>74.5</v>
      </c>
      <c r="AP48" s="58">
        <v>79.2</v>
      </c>
      <c r="AQ48" s="58">
        <v>75.8</v>
      </c>
      <c r="AR48" s="58">
        <v>77</v>
      </c>
      <c r="AS48" s="58">
        <v>77.2</v>
      </c>
      <c r="AT48" s="58">
        <v>63.2</v>
      </c>
      <c r="AU48" s="58">
        <v>71.900000000000006</v>
      </c>
      <c r="AV48" s="58">
        <v>77.900000000000006</v>
      </c>
      <c r="AW48" s="58">
        <v>77.5</v>
      </c>
      <c r="AX48" s="58">
        <v>57.7</v>
      </c>
      <c r="AY48" s="58">
        <v>74.8</v>
      </c>
      <c r="AZ48" s="58">
        <v>68.5</v>
      </c>
      <c r="BA48" s="58">
        <v>68.7</v>
      </c>
      <c r="BB48" s="58">
        <v>80.900000000000006</v>
      </c>
      <c r="BC48" s="58">
        <v>77</v>
      </c>
    </row>
    <row r="49" spans="1:55" s="58" customFormat="1" x14ac:dyDescent="0.4">
      <c r="A49" s="58" t="s">
        <v>1670</v>
      </c>
      <c r="B49" s="58" t="s">
        <v>932</v>
      </c>
      <c r="C49" s="58" t="s">
        <v>4722</v>
      </c>
      <c r="D49" s="58" t="s">
        <v>2769</v>
      </c>
      <c r="E49" s="58">
        <f t="shared" ref="E49" si="27">CORREL(F49:BC49,F47:BC47)</f>
        <v>0.81013143595694992</v>
      </c>
      <c r="F49" s="58">
        <v>69.2</v>
      </c>
      <c r="G49" s="58">
        <v>62.3</v>
      </c>
      <c r="H49" s="58">
        <v>45.3</v>
      </c>
      <c r="I49" s="58">
        <v>71.599999999999994</v>
      </c>
      <c r="J49" s="58">
        <v>59.9</v>
      </c>
      <c r="K49" s="58">
        <v>53.1</v>
      </c>
      <c r="L49" s="58">
        <v>66.900000000000006</v>
      </c>
      <c r="M49" s="58">
        <v>67.8</v>
      </c>
      <c r="N49" s="58">
        <v>66</v>
      </c>
      <c r="O49" s="58">
        <v>69.900000000000006</v>
      </c>
      <c r="P49" s="58">
        <v>49.4</v>
      </c>
      <c r="Q49" s="58">
        <v>71.599999999999994</v>
      </c>
      <c r="R49" s="58">
        <v>65.5</v>
      </c>
      <c r="S49" s="58">
        <v>56.2</v>
      </c>
      <c r="T49" s="58">
        <v>58.9</v>
      </c>
      <c r="U49" s="58">
        <v>73.5</v>
      </c>
      <c r="V49" s="58">
        <v>58.9</v>
      </c>
      <c r="W49" s="58">
        <v>49.4</v>
      </c>
      <c r="X49" s="58">
        <v>66.2</v>
      </c>
      <c r="Y49" s="58">
        <v>64.2</v>
      </c>
      <c r="Z49" s="58">
        <v>53.3</v>
      </c>
      <c r="AA49" s="58">
        <v>49.4</v>
      </c>
      <c r="AB49" s="58">
        <v>60.6</v>
      </c>
      <c r="AC49" s="58">
        <v>49.7</v>
      </c>
      <c r="AD49" s="58">
        <v>66.099999999999994</v>
      </c>
      <c r="AE49" s="58">
        <v>68.099999999999994</v>
      </c>
      <c r="AF49" s="58">
        <v>60.6</v>
      </c>
      <c r="AG49" s="58">
        <v>56.2</v>
      </c>
      <c r="AH49" s="58">
        <v>54.5</v>
      </c>
      <c r="AI49" s="58">
        <v>40.1</v>
      </c>
      <c r="AJ49" s="58">
        <v>64.2</v>
      </c>
      <c r="AK49" s="58">
        <v>40.6</v>
      </c>
      <c r="AL49" s="58">
        <v>57.2</v>
      </c>
      <c r="AM49" s="58">
        <v>56.3</v>
      </c>
      <c r="AN49" s="58">
        <v>64.3</v>
      </c>
      <c r="AO49" s="58">
        <v>64.2</v>
      </c>
      <c r="AP49" s="58">
        <v>77</v>
      </c>
      <c r="AQ49" s="58">
        <v>73.5</v>
      </c>
      <c r="AR49" s="58">
        <v>74.5</v>
      </c>
      <c r="AS49" s="58">
        <v>76</v>
      </c>
      <c r="AT49" s="58">
        <v>72.3</v>
      </c>
      <c r="AU49" s="58">
        <v>74.099999999999994</v>
      </c>
      <c r="AV49" s="58">
        <v>76.8</v>
      </c>
      <c r="AW49" s="58">
        <v>70.400000000000006</v>
      </c>
      <c r="AX49" s="58">
        <v>71.099999999999994</v>
      </c>
      <c r="AY49" s="58">
        <v>74.3</v>
      </c>
      <c r="AZ49" s="58">
        <v>74.900000000000006</v>
      </c>
      <c r="BA49" s="58">
        <v>64.599999999999994</v>
      </c>
      <c r="BB49" s="58">
        <v>79.599999999999994</v>
      </c>
      <c r="BC49" s="58">
        <v>77.3</v>
      </c>
    </row>
    <row r="50" spans="1:55" hidden="1" x14ac:dyDescent="0.4">
      <c r="A50" t="s">
        <v>1671</v>
      </c>
      <c r="B50" t="s">
        <v>1654</v>
      </c>
      <c r="C50" t="s">
        <v>4722</v>
      </c>
      <c r="D50" t="s">
        <v>2861</v>
      </c>
      <c r="E50">
        <f t="shared" ref="E50:E51" si="28">CORREL(F50:BC50,F51:BC51)</f>
        <v>0.61962186129088326</v>
      </c>
      <c r="F50">
        <v>78.2</v>
      </c>
      <c r="G50">
        <v>85.8</v>
      </c>
      <c r="H50">
        <v>81.099999999999994</v>
      </c>
      <c r="I50">
        <v>86.1</v>
      </c>
      <c r="J50">
        <v>87</v>
      </c>
      <c r="K50">
        <v>83.8</v>
      </c>
      <c r="L50">
        <v>86.7</v>
      </c>
      <c r="M50">
        <v>84.7</v>
      </c>
      <c r="N50">
        <v>82.3</v>
      </c>
      <c r="O50">
        <v>74.099999999999994</v>
      </c>
      <c r="P50">
        <v>84.9</v>
      </c>
      <c r="Q50">
        <v>87.9</v>
      </c>
      <c r="R50">
        <v>86.3</v>
      </c>
      <c r="S50">
        <v>83.9</v>
      </c>
      <c r="T50">
        <v>86.6</v>
      </c>
      <c r="U50">
        <v>87.7</v>
      </c>
      <c r="V50">
        <v>85</v>
      </c>
      <c r="W50">
        <v>87</v>
      </c>
      <c r="X50">
        <v>78.099999999999994</v>
      </c>
      <c r="Y50">
        <v>81.8</v>
      </c>
      <c r="Z50">
        <v>86.1</v>
      </c>
      <c r="AA50">
        <v>77.8</v>
      </c>
      <c r="AB50">
        <v>76.900000000000006</v>
      </c>
      <c r="AC50">
        <v>83.6</v>
      </c>
      <c r="AD50">
        <v>82.8</v>
      </c>
      <c r="AE50">
        <v>77.7</v>
      </c>
      <c r="AF50">
        <v>81</v>
      </c>
      <c r="AG50">
        <v>78.2</v>
      </c>
      <c r="AH50">
        <v>81.7</v>
      </c>
      <c r="AI50">
        <v>82</v>
      </c>
      <c r="AJ50">
        <v>86.6</v>
      </c>
      <c r="AK50">
        <v>78.400000000000006</v>
      </c>
      <c r="AL50">
        <v>78.099999999999994</v>
      </c>
      <c r="AM50">
        <v>80.900000000000006</v>
      </c>
      <c r="AN50">
        <v>83.9</v>
      </c>
      <c r="AO50">
        <v>81.3</v>
      </c>
      <c r="AP50">
        <v>88.6</v>
      </c>
      <c r="AQ50">
        <v>86.8</v>
      </c>
      <c r="AR50">
        <v>91.4</v>
      </c>
      <c r="AS50">
        <v>90.2</v>
      </c>
      <c r="AT50">
        <v>90</v>
      </c>
      <c r="AU50">
        <v>92</v>
      </c>
      <c r="AV50">
        <v>92.7</v>
      </c>
      <c r="AW50">
        <v>91.7</v>
      </c>
      <c r="AX50">
        <v>87</v>
      </c>
      <c r="AY50">
        <v>92.2</v>
      </c>
      <c r="AZ50">
        <v>90.7</v>
      </c>
      <c r="BA50">
        <v>87</v>
      </c>
      <c r="BB50">
        <v>89.4</v>
      </c>
      <c r="BC50">
        <v>93</v>
      </c>
    </row>
    <row r="51" spans="1:55" hidden="1" x14ac:dyDescent="0.4">
      <c r="A51" t="s">
        <v>1671</v>
      </c>
      <c r="B51" t="s">
        <v>1655</v>
      </c>
      <c r="C51" t="s">
        <v>4722</v>
      </c>
      <c r="D51" t="s">
        <v>2926</v>
      </c>
      <c r="E51">
        <f t="shared" si="28"/>
        <v>0.61469360167823439</v>
      </c>
      <c r="F51">
        <v>78.8</v>
      </c>
      <c r="G51">
        <v>82.7</v>
      </c>
      <c r="H51">
        <v>83.7</v>
      </c>
      <c r="I51">
        <v>86.7</v>
      </c>
      <c r="J51">
        <v>81.8</v>
      </c>
      <c r="K51">
        <v>84.3</v>
      </c>
      <c r="L51">
        <v>90.1</v>
      </c>
      <c r="M51">
        <v>87.5</v>
      </c>
      <c r="N51">
        <v>80.5</v>
      </c>
      <c r="O51">
        <v>80.8</v>
      </c>
      <c r="P51">
        <v>85.9</v>
      </c>
      <c r="Q51">
        <v>86</v>
      </c>
      <c r="R51">
        <v>86.2</v>
      </c>
      <c r="S51">
        <v>80.900000000000006</v>
      </c>
      <c r="T51">
        <v>77.2</v>
      </c>
      <c r="U51">
        <v>88.1</v>
      </c>
      <c r="V51">
        <v>83.5</v>
      </c>
      <c r="W51">
        <v>79.8</v>
      </c>
      <c r="X51">
        <v>83.1</v>
      </c>
      <c r="Y51">
        <v>59.1</v>
      </c>
      <c r="Z51">
        <v>85.3</v>
      </c>
      <c r="AA51">
        <v>77.099999999999994</v>
      </c>
      <c r="AB51">
        <v>80.900000000000006</v>
      </c>
      <c r="AC51">
        <v>81.099999999999994</v>
      </c>
      <c r="AD51">
        <v>77</v>
      </c>
      <c r="AE51">
        <v>82.2</v>
      </c>
      <c r="AF51">
        <v>85.2</v>
      </c>
      <c r="AG51">
        <v>74.099999999999994</v>
      </c>
      <c r="AH51">
        <v>87.1</v>
      </c>
      <c r="AI51">
        <v>78.400000000000006</v>
      </c>
      <c r="AJ51">
        <v>86</v>
      </c>
      <c r="AK51">
        <v>73.900000000000006</v>
      </c>
      <c r="AL51">
        <v>69.900000000000006</v>
      </c>
      <c r="AM51">
        <v>86.5</v>
      </c>
      <c r="AN51">
        <v>76.900000000000006</v>
      </c>
      <c r="AO51">
        <v>88.3</v>
      </c>
      <c r="AP51">
        <v>89.6</v>
      </c>
      <c r="AQ51">
        <v>92.6</v>
      </c>
      <c r="AR51">
        <v>89.1</v>
      </c>
      <c r="AS51">
        <v>87.2</v>
      </c>
      <c r="AT51">
        <v>91.4</v>
      </c>
      <c r="AU51">
        <v>88.4</v>
      </c>
      <c r="AV51">
        <v>89.9</v>
      </c>
      <c r="AW51">
        <v>90.2</v>
      </c>
      <c r="AX51">
        <v>92.1</v>
      </c>
      <c r="AY51">
        <v>91.3</v>
      </c>
      <c r="AZ51">
        <v>85</v>
      </c>
      <c r="BA51">
        <v>87.8</v>
      </c>
      <c r="BB51">
        <v>90.9</v>
      </c>
      <c r="BC51">
        <v>93</v>
      </c>
    </row>
    <row r="52" spans="1:55" hidden="1" x14ac:dyDescent="0.4">
      <c r="A52" t="s">
        <v>1671</v>
      </c>
      <c r="B52" t="s">
        <v>1656</v>
      </c>
      <c r="C52" t="s">
        <v>4722</v>
      </c>
      <c r="D52" t="s">
        <v>2991</v>
      </c>
      <c r="E52">
        <f t="shared" ref="E52" si="29">CORREL(F52:BC52,F50:BC50)</f>
        <v>0.57817922607552186</v>
      </c>
      <c r="F52">
        <v>80.7</v>
      </c>
      <c r="G52">
        <v>87</v>
      </c>
      <c r="H52">
        <v>84.9</v>
      </c>
      <c r="I52">
        <v>88.5</v>
      </c>
      <c r="J52">
        <v>83.5</v>
      </c>
      <c r="K52">
        <v>82.9</v>
      </c>
      <c r="L52">
        <v>85.2</v>
      </c>
      <c r="M52">
        <v>87.5</v>
      </c>
      <c r="N52">
        <v>87.9</v>
      </c>
      <c r="O52">
        <v>80.400000000000006</v>
      </c>
      <c r="P52">
        <v>86.3</v>
      </c>
      <c r="Q52">
        <v>85.6</v>
      </c>
      <c r="R52">
        <v>88.6</v>
      </c>
      <c r="S52">
        <v>77.400000000000006</v>
      </c>
      <c r="T52">
        <v>81.099999999999994</v>
      </c>
      <c r="U52">
        <v>91.3</v>
      </c>
      <c r="V52">
        <v>86.2</v>
      </c>
      <c r="W52">
        <v>82.6</v>
      </c>
      <c r="X52">
        <v>85</v>
      </c>
      <c r="Y52">
        <v>85.3</v>
      </c>
      <c r="Z52">
        <v>79.2</v>
      </c>
      <c r="AA52">
        <v>85.9</v>
      </c>
      <c r="AB52">
        <v>78.900000000000006</v>
      </c>
      <c r="AC52">
        <v>81.8</v>
      </c>
      <c r="AD52">
        <v>85.6</v>
      </c>
      <c r="AE52">
        <v>80.400000000000006</v>
      </c>
      <c r="AF52">
        <v>85.3</v>
      </c>
      <c r="AG52">
        <v>79</v>
      </c>
      <c r="AH52">
        <v>86.2</v>
      </c>
      <c r="AI52">
        <v>80.400000000000006</v>
      </c>
      <c r="AJ52">
        <v>83.1</v>
      </c>
      <c r="AK52">
        <v>82</v>
      </c>
      <c r="AL52">
        <v>71.3</v>
      </c>
      <c r="AM52">
        <v>87.4</v>
      </c>
      <c r="AN52">
        <v>81.599999999999994</v>
      </c>
      <c r="AO52">
        <v>86.9</v>
      </c>
      <c r="AP52">
        <v>83.3</v>
      </c>
      <c r="AQ52">
        <v>92.7</v>
      </c>
      <c r="AR52">
        <v>86.3</v>
      </c>
      <c r="AS52">
        <v>88.5</v>
      </c>
      <c r="AT52">
        <v>90.6</v>
      </c>
      <c r="AU52">
        <v>87.2</v>
      </c>
      <c r="AV52">
        <v>92.8</v>
      </c>
      <c r="AW52">
        <v>91.2</v>
      </c>
      <c r="AX52">
        <v>93.7</v>
      </c>
      <c r="AY52">
        <v>89.9</v>
      </c>
      <c r="AZ52">
        <v>86.6</v>
      </c>
      <c r="BA52">
        <v>79.2</v>
      </c>
      <c r="BB52">
        <v>89.2</v>
      </c>
      <c r="BC52">
        <v>89.4</v>
      </c>
    </row>
    <row r="53" spans="1:55" hidden="1" x14ac:dyDescent="0.4">
      <c r="A53" t="s">
        <v>1672</v>
      </c>
      <c r="B53" s="90" t="s">
        <v>1103</v>
      </c>
      <c r="C53" t="s">
        <v>4722</v>
      </c>
      <c r="D53" t="s">
        <v>1727</v>
      </c>
      <c r="E53">
        <f t="shared" ref="E53:E54" si="30">CORREL(F53:BC53,F54:BC54)</f>
        <v>0.88354804812707943</v>
      </c>
      <c r="F53" s="90">
        <v>62.1</v>
      </c>
      <c r="G53" s="90">
        <v>61.3</v>
      </c>
      <c r="H53" s="90">
        <v>41.8</v>
      </c>
      <c r="I53" s="90">
        <v>71.099999999999994</v>
      </c>
      <c r="J53" s="90">
        <v>41.8</v>
      </c>
      <c r="K53" s="90">
        <v>60.5</v>
      </c>
      <c r="L53" s="90">
        <v>73.400000000000006</v>
      </c>
      <c r="M53" s="90">
        <v>68.3</v>
      </c>
      <c r="N53" s="90">
        <v>67.7</v>
      </c>
      <c r="O53" s="90">
        <v>55.1</v>
      </c>
      <c r="P53" s="90">
        <v>60.6</v>
      </c>
      <c r="Q53" s="90">
        <v>55.2</v>
      </c>
      <c r="R53" s="90">
        <v>73.599999999999994</v>
      </c>
      <c r="S53" s="90">
        <v>48.2</v>
      </c>
      <c r="T53" s="90">
        <v>54</v>
      </c>
      <c r="U53" s="90">
        <v>64.8</v>
      </c>
      <c r="V53" s="90">
        <v>62.8</v>
      </c>
      <c r="W53" s="90">
        <v>55.1</v>
      </c>
      <c r="X53" s="90">
        <v>73.099999999999994</v>
      </c>
      <c r="Y53" s="90">
        <v>70.599999999999994</v>
      </c>
      <c r="Z53" s="90">
        <v>70.099999999999994</v>
      </c>
      <c r="AA53" s="90">
        <v>48.7</v>
      </c>
      <c r="AB53" s="90">
        <v>60.6</v>
      </c>
      <c r="AC53" s="90">
        <v>70.7</v>
      </c>
      <c r="AD53" s="90">
        <v>68.8</v>
      </c>
      <c r="AE53" s="90">
        <v>73.400000000000006</v>
      </c>
      <c r="AF53" s="90">
        <v>77.2</v>
      </c>
      <c r="AG53" s="90">
        <v>50.7</v>
      </c>
      <c r="AH53" s="90">
        <v>51.8</v>
      </c>
      <c r="AI53" s="90">
        <v>55.3</v>
      </c>
      <c r="AJ53" s="90">
        <v>68.8</v>
      </c>
      <c r="AK53" s="90">
        <v>64.8</v>
      </c>
      <c r="AL53" s="90">
        <v>60.6</v>
      </c>
      <c r="AM53" s="90">
        <v>71.2</v>
      </c>
      <c r="AN53" s="90">
        <v>70.7</v>
      </c>
      <c r="AO53" s="90">
        <v>74.2</v>
      </c>
      <c r="AP53" s="90">
        <v>68.400000000000006</v>
      </c>
      <c r="AQ53" s="90">
        <v>70.2</v>
      </c>
      <c r="AR53" s="90">
        <v>74.5</v>
      </c>
      <c r="AS53" s="90">
        <v>72</v>
      </c>
      <c r="AT53" s="90">
        <v>80.3</v>
      </c>
      <c r="AU53" s="90">
        <v>74.2</v>
      </c>
      <c r="AV53" s="90">
        <v>60</v>
      </c>
      <c r="AW53" s="90">
        <v>74.2</v>
      </c>
      <c r="AX53" s="90">
        <v>74.8</v>
      </c>
      <c r="AY53" s="90">
        <v>75.099999999999994</v>
      </c>
      <c r="AZ53" s="90">
        <v>78</v>
      </c>
      <c r="BA53" s="90">
        <v>44.4</v>
      </c>
      <c r="BB53" s="90">
        <v>78.3</v>
      </c>
      <c r="BC53" s="90">
        <v>72.3</v>
      </c>
    </row>
    <row r="54" spans="1:55" hidden="1" x14ac:dyDescent="0.4">
      <c r="A54" t="s">
        <v>1672</v>
      </c>
      <c r="B54" t="s">
        <v>1104</v>
      </c>
      <c r="C54" t="s">
        <v>4722</v>
      </c>
      <c r="D54" t="s">
        <v>1793</v>
      </c>
      <c r="E54">
        <f t="shared" si="30"/>
        <v>0.94143947126626204</v>
      </c>
      <c r="F54">
        <v>66.599999999999994</v>
      </c>
      <c r="G54">
        <v>61.3</v>
      </c>
      <c r="H54">
        <v>41.8</v>
      </c>
      <c r="I54">
        <v>71.099999999999994</v>
      </c>
      <c r="J54">
        <v>46.5</v>
      </c>
      <c r="K54">
        <v>58</v>
      </c>
      <c r="L54">
        <v>71.400000000000006</v>
      </c>
      <c r="M54">
        <v>68.3</v>
      </c>
      <c r="N54">
        <v>67.7</v>
      </c>
      <c r="O54">
        <v>59.7</v>
      </c>
      <c r="P54">
        <v>56.2</v>
      </c>
      <c r="Q54">
        <v>51.9</v>
      </c>
      <c r="R54">
        <v>72.5</v>
      </c>
      <c r="S54">
        <v>48.2</v>
      </c>
      <c r="T54">
        <v>54</v>
      </c>
      <c r="U54">
        <v>69.3</v>
      </c>
      <c r="V54">
        <v>62.8</v>
      </c>
      <c r="W54">
        <v>55.1</v>
      </c>
      <c r="X54">
        <v>66.099999999999994</v>
      </c>
      <c r="Y54">
        <v>68.3</v>
      </c>
      <c r="Z54">
        <v>70.099999999999994</v>
      </c>
      <c r="AA54">
        <v>60.6</v>
      </c>
      <c r="AB54">
        <v>60.6</v>
      </c>
      <c r="AC54">
        <v>70.7</v>
      </c>
      <c r="AD54">
        <v>67.2</v>
      </c>
      <c r="AE54">
        <v>66.900000000000006</v>
      </c>
      <c r="AF54">
        <v>72</v>
      </c>
      <c r="AG54">
        <v>51.9</v>
      </c>
      <c r="AH54">
        <v>51.8</v>
      </c>
      <c r="AI54">
        <v>58.9</v>
      </c>
      <c r="AJ54">
        <v>66.599999999999994</v>
      </c>
      <c r="AK54">
        <v>48</v>
      </c>
      <c r="AL54">
        <v>59.8</v>
      </c>
      <c r="AM54">
        <v>65.3</v>
      </c>
      <c r="AN54">
        <v>67.8</v>
      </c>
      <c r="AO54">
        <v>73.400000000000006</v>
      </c>
      <c r="AP54">
        <v>78.400000000000006</v>
      </c>
      <c r="AQ54">
        <v>64.900000000000006</v>
      </c>
      <c r="AR54">
        <v>74.3</v>
      </c>
      <c r="AS54">
        <v>77.400000000000006</v>
      </c>
      <c r="AT54">
        <v>79.7</v>
      </c>
      <c r="AU54">
        <v>74.2</v>
      </c>
      <c r="AV54">
        <v>71.099999999999994</v>
      </c>
      <c r="AW54">
        <v>70.3</v>
      </c>
      <c r="AX54">
        <v>69.7</v>
      </c>
      <c r="AY54">
        <v>73.3</v>
      </c>
      <c r="AZ54">
        <v>78</v>
      </c>
      <c r="BA54">
        <v>48.7</v>
      </c>
      <c r="BB54">
        <v>75.599999999999994</v>
      </c>
      <c r="BC54">
        <v>77.5</v>
      </c>
    </row>
    <row r="55" spans="1:55" hidden="1" x14ac:dyDescent="0.4">
      <c r="A55" t="s">
        <v>1672</v>
      </c>
      <c r="B55" t="s">
        <v>1112</v>
      </c>
      <c r="C55" t="s">
        <v>4722</v>
      </c>
      <c r="D55" t="s">
        <v>1842</v>
      </c>
      <c r="E55">
        <f t="shared" ref="E55" si="31">CORREL(F55:BC55,F53:BC53)</f>
        <v>0.86224489343860689</v>
      </c>
      <c r="F55">
        <v>62.1</v>
      </c>
      <c r="G55">
        <v>61.3</v>
      </c>
      <c r="H55">
        <v>41.8</v>
      </c>
      <c r="I55">
        <v>71.099999999999994</v>
      </c>
      <c r="J55">
        <v>41.8</v>
      </c>
      <c r="K55">
        <v>58</v>
      </c>
      <c r="L55">
        <v>76.7</v>
      </c>
      <c r="M55">
        <v>71.099999999999994</v>
      </c>
      <c r="N55">
        <v>67.7</v>
      </c>
      <c r="O55">
        <v>57.1</v>
      </c>
      <c r="P55">
        <v>60.6</v>
      </c>
      <c r="Q55">
        <v>55.2</v>
      </c>
      <c r="R55">
        <v>72.5</v>
      </c>
      <c r="S55">
        <v>51.9</v>
      </c>
      <c r="T55">
        <v>54</v>
      </c>
      <c r="U55">
        <v>64.8</v>
      </c>
      <c r="V55">
        <v>62.8</v>
      </c>
      <c r="W55">
        <v>55.1</v>
      </c>
      <c r="X55">
        <v>64.3</v>
      </c>
      <c r="Y55">
        <v>69.5</v>
      </c>
      <c r="Z55">
        <v>70.099999999999994</v>
      </c>
      <c r="AA55">
        <v>60.6</v>
      </c>
      <c r="AB55">
        <v>60.6</v>
      </c>
      <c r="AC55">
        <v>70.7</v>
      </c>
      <c r="AD55">
        <v>67.2</v>
      </c>
      <c r="AE55">
        <v>65.2</v>
      </c>
      <c r="AF55">
        <v>73.099999999999994</v>
      </c>
      <c r="AG55">
        <v>40.1</v>
      </c>
      <c r="AH55">
        <v>55.1</v>
      </c>
      <c r="AI55">
        <v>55.3</v>
      </c>
      <c r="AJ55">
        <v>64.3</v>
      </c>
      <c r="AK55">
        <v>48</v>
      </c>
      <c r="AL55">
        <v>62.9</v>
      </c>
      <c r="AM55">
        <v>64.900000000000006</v>
      </c>
      <c r="AN55">
        <v>70.7</v>
      </c>
      <c r="AO55">
        <v>72.3</v>
      </c>
      <c r="AP55">
        <v>78.900000000000006</v>
      </c>
      <c r="AQ55">
        <v>64.900000000000006</v>
      </c>
      <c r="AR55">
        <v>76.2</v>
      </c>
      <c r="AS55">
        <v>78.900000000000006</v>
      </c>
      <c r="AT55">
        <v>66.599999999999994</v>
      </c>
      <c r="AU55">
        <v>74.2</v>
      </c>
      <c r="AV55">
        <v>73.5</v>
      </c>
      <c r="AW55">
        <v>73.2</v>
      </c>
      <c r="AX55">
        <v>74.8</v>
      </c>
      <c r="AY55">
        <v>72.900000000000006</v>
      </c>
      <c r="AZ55">
        <v>77.900000000000006</v>
      </c>
      <c r="BA55">
        <v>44.4</v>
      </c>
      <c r="BB55">
        <v>79.7</v>
      </c>
      <c r="BC55">
        <v>77.8</v>
      </c>
    </row>
    <row r="56" spans="1:55" hidden="1" x14ac:dyDescent="0.4">
      <c r="A56" t="s">
        <v>1672</v>
      </c>
      <c r="B56" t="s">
        <v>1127</v>
      </c>
      <c r="C56" t="s">
        <v>4722</v>
      </c>
      <c r="D56" t="s">
        <v>1882</v>
      </c>
      <c r="E56">
        <f t="shared" ref="E56:E57" si="32">CORREL(F56:BC56,F57:BC57)</f>
        <v>0.8000649721059343</v>
      </c>
      <c r="F56">
        <v>66</v>
      </c>
      <c r="G56">
        <v>61.3</v>
      </c>
      <c r="H56">
        <v>41.8</v>
      </c>
      <c r="I56">
        <v>71.5</v>
      </c>
      <c r="J56">
        <v>41.8</v>
      </c>
      <c r="K56">
        <v>58</v>
      </c>
      <c r="L56">
        <v>73.8</v>
      </c>
      <c r="M56">
        <v>68.3</v>
      </c>
      <c r="N56">
        <v>67.7</v>
      </c>
      <c r="O56">
        <v>57.1</v>
      </c>
      <c r="P56">
        <v>67.3</v>
      </c>
      <c r="Q56">
        <v>62.1</v>
      </c>
      <c r="R56">
        <v>73.599999999999994</v>
      </c>
      <c r="S56">
        <v>48.2</v>
      </c>
      <c r="T56">
        <v>61.5</v>
      </c>
      <c r="U56">
        <v>68.3</v>
      </c>
      <c r="V56">
        <v>60.5</v>
      </c>
      <c r="W56">
        <v>66.599999999999994</v>
      </c>
      <c r="X56">
        <v>64.3</v>
      </c>
      <c r="Y56">
        <v>58</v>
      </c>
      <c r="Z56">
        <v>67.7</v>
      </c>
      <c r="AA56">
        <v>48.7</v>
      </c>
      <c r="AB56">
        <v>59.6</v>
      </c>
      <c r="AC56">
        <v>50.6</v>
      </c>
      <c r="AD56">
        <v>68.8</v>
      </c>
      <c r="AE56">
        <v>63.1</v>
      </c>
      <c r="AF56">
        <v>59.8</v>
      </c>
      <c r="AG56">
        <v>55.2</v>
      </c>
      <c r="AH56">
        <v>51.8</v>
      </c>
      <c r="AI56">
        <v>58.9</v>
      </c>
      <c r="AJ56">
        <v>68.400000000000006</v>
      </c>
      <c r="AK56">
        <v>64.8</v>
      </c>
      <c r="AL56">
        <v>50.7</v>
      </c>
      <c r="AM56">
        <v>67</v>
      </c>
      <c r="AN56">
        <v>70.7</v>
      </c>
      <c r="AO56">
        <v>74.5</v>
      </c>
      <c r="AP56">
        <v>82.4</v>
      </c>
      <c r="AQ56">
        <v>66.599999999999994</v>
      </c>
      <c r="AR56">
        <v>77.599999999999994</v>
      </c>
      <c r="AS56">
        <v>76.3</v>
      </c>
      <c r="AT56">
        <v>74.7</v>
      </c>
      <c r="AU56">
        <v>74.2</v>
      </c>
      <c r="AV56">
        <v>68</v>
      </c>
      <c r="AW56">
        <v>70.7</v>
      </c>
      <c r="AX56">
        <v>73.8</v>
      </c>
      <c r="AY56">
        <v>69.900000000000006</v>
      </c>
      <c r="AZ56">
        <v>77.2</v>
      </c>
      <c r="BA56">
        <v>44.4</v>
      </c>
      <c r="BB56">
        <v>78.2</v>
      </c>
      <c r="BC56">
        <v>73.8</v>
      </c>
    </row>
    <row r="57" spans="1:55" hidden="1" x14ac:dyDescent="0.4">
      <c r="A57" t="s">
        <v>1672</v>
      </c>
      <c r="B57" t="s">
        <v>1149</v>
      </c>
      <c r="C57" t="s">
        <v>4722</v>
      </c>
      <c r="D57" t="s">
        <v>1927</v>
      </c>
      <c r="E57">
        <f t="shared" si="32"/>
        <v>0.78394745549336042</v>
      </c>
      <c r="F57">
        <v>66.599999999999994</v>
      </c>
      <c r="G57">
        <v>55.3</v>
      </c>
      <c r="H57">
        <v>46.5</v>
      </c>
      <c r="I57">
        <v>75.7</v>
      </c>
      <c r="J57">
        <v>41.8</v>
      </c>
      <c r="K57">
        <v>62.8</v>
      </c>
      <c r="L57">
        <v>71.5</v>
      </c>
      <c r="M57">
        <v>69.7</v>
      </c>
      <c r="N57">
        <v>67.7</v>
      </c>
      <c r="O57">
        <v>63.7</v>
      </c>
      <c r="P57">
        <v>58.9</v>
      </c>
      <c r="Q57">
        <v>50.6</v>
      </c>
      <c r="R57">
        <v>71.7</v>
      </c>
      <c r="S57">
        <v>43.7</v>
      </c>
      <c r="T57">
        <v>54.1</v>
      </c>
      <c r="U57">
        <v>68.7</v>
      </c>
      <c r="V57">
        <v>62.8</v>
      </c>
      <c r="W57">
        <v>62.9</v>
      </c>
      <c r="X57">
        <v>65.400000000000006</v>
      </c>
      <c r="Y57">
        <v>71.5</v>
      </c>
      <c r="Z57">
        <v>64.099999999999994</v>
      </c>
      <c r="AA57">
        <v>62.5</v>
      </c>
      <c r="AB57">
        <v>58</v>
      </c>
      <c r="AC57">
        <v>72.8</v>
      </c>
      <c r="AD57">
        <v>71.099999999999994</v>
      </c>
      <c r="AE57">
        <v>72.2</v>
      </c>
      <c r="AF57">
        <v>63.5</v>
      </c>
      <c r="AG57">
        <v>54.3</v>
      </c>
      <c r="AH57">
        <v>51.8</v>
      </c>
      <c r="AI57">
        <v>49.5</v>
      </c>
      <c r="AJ57">
        <v>70.7</v>
      </c>
      <c r="AK57">
        <v>66.099999999999994</v>
      </c>
      <c r="AL57">
        <v>50.7</v>
      </c>
      <c r="AM57">
        <v>62.1</v>
      </c>
      <c r="AN57">
        <v>67.8</v>
      </c>
      <c r="AO57">
        <v>74.5</v>
      </c>
      <c r="AP57">
        <v>78.400000000000006</v>
      </c>
      <c r="AQ57">
        <v>65.5</v>
      </c>
      <c r="AR57">
        <v>76</v>
      </c>
      <c r="AS57">
        <v>78.400000000000006</v>
      </c>
      <c r="AT57">
        <v>73.099999999999994</v>
      </c>
      <c r="AU57">
        <v>74.2</v>
      </c>
      <c r="AV57">
        <v>64.599999999999994</v>
      </c>
      <c r="AW57">
        <v>75.3</v>
      </c>
      <c r="AX57">
        <v>69.2</v>
      </c>
      <c r="AY57">
        <v>71</v>
      </c>
      <c r="AZ57">
        <v>78.8</v>
      </c>
      <c r="BA57">
        <v>59.4</v>
      </c>
      <c r="BB57">
        <v>79.8</v>
      </c>
      <c r="BC57">
        <v>78.400000000000006</v>
      </c>
    </row>
    <row r="58" spans="1:55" hidden="1" x14ac:dyDescent="0.4">
      <c r="A58" t="s">
        <v>1672</v>
      </c>
      <c r="B58" t="s">
        <v>1178</v>
      </c>
      <c r="C58" t="s">
        <v>4722</v>
      </c>
      <c r="D58" t="s">
        <v>1976</v>
      </c>
      <c r="E58">
        <f t="shared" ref="E58" si="33">CORREL(F58:BC58,F56:BC56)</f>
        <v>0.77391294974277514</v>
      </c>
      <c r="F58">
        <v>68.3</v>
      </c>
      <c r="G58">
        <v>66.599999999999994</v>
      </c>
      <c r="H58">
        <v>55.1</v>
      </c>
      <c r="I58">
        <v>74.8</v>
      </c>
      <c r="J58">
        <v>46.5</v>
      </c>
      <c r="K58">
        <v>60.5</v>
      </c>
      <c r="L58">
        <v>67.7</v>
      </c>
      <c r="M58">
        <v>67.7</v>
      </c>
      <c r="N58">
        <v>67.7</v>
      </c>
      <c r="O58">
        <v>59.7</v>
      </c>
      <c r="P58">
        <v>63.5</v>
      </c>
      <c r="Q58">
        <v>76.099999999999994</v>
      </c>
      <c r="R58">
        <v>72.5</v>
      </c>
      <c r="S58">
        <v>48</v>
      </c>
      <c r="T58">
        <v>55</v>
      </c>
      <c r="U58">
        <v>67.3</v>
      </c>
      <c r="V58">
        <v>60.5</v>
      </c>
      <c r="W58">
        <v>64.8</v>
      </c>
      <c r="X58">
        <v>65.400000000000006</v>
      </c>
      <c r="Y58">
        <v>70.2</v>
      </c>
      <c r="Z58">
        <v>64.099999999999994</v>
      </c>
      <c r="AA58">
        <v>64.599999999999994</v>
      </c>
      <c r="AB58">
        <v>58</v>
      </c>
      <c r="AC58">
        <v>71.5</v>
      </c>
      <c r="AD58">
        <v>63.5</v>
      </c>
      <c r="AE58">
        <v>75</v>
      </c>
      <c r="AF58">
        <v>71.8</v>
      </c>
      <c r="AG58">
        <v>51.9</v>
      </c>
      <c r="AH58">
        <v>51.8</v>
      </c>
      <c r="AI58">
        <v>50.7</v>
      </c>
      <c r="AJ58">
        <v>68.2</v>
      </c>
      <c r="AK58">
        <v>48</v>
      </c>
      <c r="AL58">
        <v>50.7</v>
      </c>
      <c r="AM58">
        <v>70.7</v>
      </c>
      <c r="AN58">
        <v>67.8</v>
      </c>
      <c r="AO58">
        <v>77.400000000000006</v>
      </c>
      <c r="AP58">
        <v>81.099999999999994</v>
      </c>
      <c r="AQ58">
        <v>66.599999999999994</v>
      </c>
      <c r="AR58">
        <v>77.900000000000006</v>
      </c>
      <c r="AS58">
        <v>79.5</v>
      </c>
      <c r="AT58">
        <v>78.099999999999994</v>
      </c>
      <c r="AU58">
        <v>74.099999999999994</v>
      </c>
      <c r="AV58">
        <v>68</v>
      </c>
      <c r="AW58">
        <v>73.2</v>
      </c>
      <c r="AX58">
        <v>66.7</v>
      </c>
      <c r="AY58">
        <v>74.8</v>
      </c>
      <c r="AZ58">
        <v>76.099999999999994</v>
      </c>
      <c r="BA58">
        <v>38.700000000000003</v>
      </c>
      <c r="BB58">
        <v>77.2</v>
      </c>
      <c r="BC58">
        <v>76.3</v>
      </c>
    </row>
    <row r="59" spans="1:55" x14ac:dyDescent="0.4">
      <c r="A59" t="s">
        <v>1672</v>
      </c>
      <c r="B59" s="90" t="s">
        <v>1214</v>
      </c>
      <c r="C59" t="s">
        <v>4722</v>
      </c>
      <c r="D59" t="s">
        <v>2018</v>
      </c>
      <c r="E59">
        <f t="shared" ref="E59:E60" si="34">CORREL(F59:BC59,F60:BC60)</f>
        <v>0.6869301481324509</v>
      </c>
      <c r="F59" s="90">
        <v>59.8</v>
      </c>
      <c r="G59" s="90">
        <v>67.7</v>
      </c>
      <c r="H59" s="90">
        <v>46.5</v>
      </c>
      <c r="I59" s="90">
        <v>73.8</v>
      </c>
      <c r="J59" s="90">
        <v>51.8</v>
      </c>
      <c r="K59" s="90">
        <v>62.8</v>
      </c>
      <c r="L59" s="90">
        <v>69.5</v>
      </c>
      <c r="M59" s="90">
        <v>67.7</v>
      </c>
      <c r="N59" s="90">
        <v>55.1</v>
      </c>
      <c r="O59" s="90">
        <v>60.7</v>
      </c>
      <c r="P59" s="90">
        <v>66</v>
      </c>
      <c r="Q59" s="90">
        <v>73.599999999999994</v>
      </c>
      <c r="R59" s="90">
        <v>73.599999999999994</v>
      </c>
      <c r="S59" s="90">
        <v>51.8</v>
      </c>
      <c r="T59" s="90">
        <v>58</v>
      </c>
      <c r="U59" s="90">
        <v>60.6</v>
      </c>
      <c r="V59" s="90">
        <v>62.8</v>
      </c>
      <c r="W59" s="90">
        <v>55.1</v>
      </c>
      <c r="X59" s="90">
        <v>68.8</v>
      </c>
      <c r="Y59" s="90">
        <v>69.7</v>
      </c>
      <c r="Z59" s="90">
        <v>60.5</v>
      </c>
      <c r="AA59" s="90">
        <v>65.5</v>
      </c>
      <c r="AB59" s="90">
        <v>62</v>
      </c>
      <c r="AC59" s="90">
        <v>69.7</v>
      </c>
      <c r="AD59" s="90">
        <v>70.2</v>
      </c>
      <c r="AE59" s="90">
        <v>69</v>
      </c>
      <c r="AF59" s="90">
        <v>69.3</v>
      </c>
      <c r="AG59" s="90">
        <v>54.2</v>
      </c>
      <c r="AH59" s="90">
        <v>55.1</v>
      </c>
      <c r="AI59" s="90">
        <v>54.1</v>
      </c>
      <c r="AJ59" s="90">
        <v>64.900000000000006</v>
      </c>
      <c r="AK59" s="90">
        <v>62.8</v>
      </c>
      <c r="AL59" s="90">
        <v>59</v>
      </c>
      <c r="AM59" s="90">
        <v>71.599999999999994</v>
      </c>
      <c r="AN59" s="90">
        <v>63.6</v>
      </c>
      <c r="AO59" s="90">
        <v>74.2</v>
      </c>
      <c r="AP59" s="90">
        <v>68.400000000000006</v>
      </c>
      <c r="AQ59" s="90">
        <v>70.2</v>
      </c>
      <c r="AR59" s="90">
        <v>74.5</v>
      </c>
      <c r="AS59" s="90">
        <v>72</v>
      </c>
      <c r="AT59" s="90">
        <v>80.3</v>
      </c>
      <c r="AU59" s="90">
        <v>74.2</v>
      </c>
      <c r="AV59" s="90">
        <v>60</v>
      </c>
      <c r="AW59" s="90">
        <v>74.2</v>
      </c>
      <c r="AX59" s="90">
        <v>63.6</v>
      </c>
      <c r="AY59" s="90">
        <v>80.2</v>
      </c>
      <c r="AZ59" s="90">
        <v>71.599999999999994</v>
      </c>
      <c r="BA59" s="90">
        <v>63.9</v>
      </c>
      <c r="BB59" s="90">
        <v>82.6</v>
      </c>
      <c r="BC59" s="90">
        <v>72.7</v>
      </c>
    </row>
    <row r="60" spans="1:55" x14ac:dyDescent="0.4">
      <c r="A60" t="s">
        <v>1672</v>
      </c>
      <c r="B60" t="s">
        <v>1257</v>
      </c>
      <c r="C60" t="s">
        <v>4722</v>
      </c>
      <c r="D60" t="s">
        <v>2059</v>
      </c>
      <c r="E60">
        <f t="shared" si="34"/>
        <v>0.57353358159185608</v>
      </c>
      <c r="F60">
        <v>68.2</v>
      </c>
      <c r="G60">
        <v>65.400000000000006</v>
      </c>
      <c r="H60">
        <v>41.8</v>
      </c>
      <c r="I60">
        <v>69.7</v>
      </c>
      <c r="J60">
        <v>63.6</v>
      </c>
      <c r="K60">
        <v>60.5</v>
      </c>
      <c r="L60">
        <v>69.3</v>
      </c>
      <c r="M60">
        <v>71.099999999999994</v>
      </c>
      <c r="N60">
        <v>63.5</v>
      </c>
      <c r="O60">
        <v>55.1</v>
      </c>
      <c r="P60">
        <v>67.3</v>
      </c>
      <c r="Q60">
        <v>61.8</v>
      </c>
      <c r="R60">
        <v>71.3</v>
      </c>
      <c r="S60">
        <v>51.9</v>
      </c>
      <c r="T60">
        <v>66.099999999999994</v>
      </c>
      <c r="U60">
        <v>64.900000000000006</v>
      </c>
      <c r="V60">
        <v>64.8</v>
      </c>
      <c r="W60">
        <v>61.4</v>
      </c>
      <c r="X60">
        <v>70.7</v>
      </c>
      <c r="Y60">
        <v>71.900000000000006</v>
      </c>
      <c r="Z60">
        <v>64.2</v>
      </c>
      <c r="AA60">
        <v>58.1</v>
      </c>
      <c r="AB60">
        <v>55.2</v>
      </c>
      <c r="AC60">
        <v>77.2</v>
      </c>
      <c r="AD60">
        <v>67.7</v>
      </c>
      <c r="AE60">
        <v>73.5</v>
      </c>
      <c r="AF60">
        <v>70.7</v>
      </c>
      <c r="AG60">
        <v>43.7</v>
      </c>
      <c r="AH60">
        <v>55.1</v>
      </c>
      <c r="AI60">
        <v>56.2</v>
      </c>
      <c r="AJ60">
        <v>71.900000000000006</v>
      </c>
      <c r="AK60">
        <v>37</v>
      </c>
      <c r="AL60">
        <v>56.2</v>
      </c>
      <c r="AM60">
        <v>73.3</v>
      </c>
      <c r="AN60">
        <v>71.900000000000006</v>
      </c>
      <c r="AO60">
        <v>64.900000000000006</v>
      </c>
      <c r="AP60">
        <v>70.2</v>
      </c>
      <c r="AQ60">
        <v>72.3</v>
      </c>
      <c r="AR60">
        <v>73.400000000000006</v>
      </c>
      <c r="AS60">
        <v>73.599999999999994</v>
      </c>
      <c r="AT60">
        <v>82.3</v>
      </c>
      <c r="AU60">
        <v>77.400000000000006</v>
      </c>
      <c r="AV60">
        <v>75</v>
      </c>
      <c r="AW60">
        <v>72.2</v>
      </c>
      <c r="AX60">
        <v>71.900000000000006</v>
      </c>
      <c r="AY60">
        <v>72.900000000000006</v>
      </c>
      <c r="AZ60">
        <v>80</v>
      </c>
      <c r="BA60">
        <v>44.4</v>
      </c>
      <c r="BB60">
        <v>79.599999999999994</v>
      </c>
      <c r="BC60">
        <v>74.8</v>
      </c>
    </row>
    <row r="61" spans="1:55" x14ac:dyDescent="0.4">
      <c r="A61" t="s">
        <v>1672</v>
      </c>
      <c r="B61" t="s">
        <v>1307</v>
      </c>
      <c r="C61" t="s">
        <v>4722</v>
      </c>
      <c r="D61" t="s">
        <v>2105</v>
      </c>
      <c r="E61">
        <f t="shared" ref="E61" si="35">CORREL(F61:BC61,F59:BC59)</f>
        <v>0.70881997847943612</v>
      </c>
      <c r="F61">
        <v>62.1</v>
      </c>
      <c r="G61">
        <v>68.2</v>
      </c>
      <c r="H61">
        <v>55.1</v>
      </c>
      <c r="I61">
        <v>68.3</v>
      </c>
      <c r="J61">
        <v>41.8</v>
      </c>
      <c r="K61">
        <v>64.8</v>
      </c>
      <c r="L61">
        <v>77.400000000000006</v>
      </c>
      <c r="M61">
        <v>66.599999999999994</v>
      </c>
      <c r="N61">
        <v>67.7</v>
      </c>
      <c r="O61">
        <v>58</v>
      </c>
      <c r="P61">
        <v>67.7</v>
      </c>
      <c r="Q61">
        <v>56.4</v>
      </c>
      <c r="R61">
        <v>72.5</v>
      </c>
      <c r="S61">
        <v>43.7</v>
      </c>
      <c r="T61">
        <v>50.6</v>
      </c>
      <c r="U61">
        <v>60.1</v>
      </c>
      <c r="V61">
        <v>70.599999999999994</v>
      </c>
      <c r="W61">
        <v>49.3</v>
      </c>
      <c r="X61">
        <v>71.900000000000006</v>
      </c>
      <c r="Y61">
        <v>68.7</v>
      </c>
      <c r="Z61">
        <v>68.2</v>
      </c>
      <c r="AA61">
        <v>57.2</v>
      </c>
      <c r="AB61">
        <v>60.6</v>
      </c>
      <c r="AC61">
        <v>58</v>
      </c>
      <c r="AD61">
        <v>61.4</v>
      </c>
      <c r="AE61">
        <v>77.599999999999994</v>
      </c>
      <c r="AF61">
        <v>75.900000000000006</v>
      </c>
      <c r="AG61">
        <v>48.3</v>
      </c>
      <c r="AH61">
        <v>51.8</v>
      </c>
      <c r="AI61">
        <v>22.6</v>
      </c>
      <c r="AJ61">
        <v>60.6</v>
      </c>
      <c r="AK61">
        <v>61.4</v>
      </c>
      <c r="AL61">
        <v>54.2</v>
      </c>
      <c r="AM61">
        <v>62.1</v>
      </c>
      <c r="AN61">
        <v>59.1</v>
      </c>
      <c r="AO61">
        <v>69.2</v>
      </c>
      <c r="AP61">
        <v>83.9</v>
      </c>
      <c r="AQ61">
        <v>68.2</v>
      </c>
      <c r="AR61">
        <v>77.5</v>
      </c>
      <c r="AS61">
        <v>70.2</v>
      </c>
      <c r="AT61">
        <v>66.599999999999994</v>
      </c>
      <c r="AU61">
        <v>75.2</v>
      </c>
      <c r="AV61">
        <v>66</v>
      </c>
      <c r="AW61">
        <v>75.099999999999994</v>
      </c>
      <c r="AX61">
        <v>63.6</v>
      </c>
      <c r="AY61">
        <v>75.3</v>
      </c>
      <c r="AZ61">
        <v>81.3</v>
      </c>
      <c r="BA61">
        <v>61.8</v>
      </c>
      <c r="BB61">
        <v>78.099999999999994</v>
      </c>
      <c r="BC61">
        <v>76.599999999999994</v>
      </c>
    </row>
    <row r="62" spans="1:55" s="58" customFormat="1" hidden="1" x14ac:dyDescent="0.4">
      <c r="A62" s="58" t="s">
        <v>1672</v>
      </c>
      <c r="B62" s="58" t="s">
        <v>1103</v>
      </c>
      <c r="C62" s="58" t="s">
        <v>4722</v>
      </c>
      <c r="D62" s="58" t="s">
        <v>1727</v>
      </c>
      <c r="E62" s="58">
        <f t="shared" ref="E62:E63" si="36">CORREL(F62:BC62,F63:BC63)</f>
        <v>0.806514522610698</v>
      </c>
      <c r="F62" s="58">
        <v>62.1</v>
      </c>
      <c r="G62" s="58">
        <v>61.3</v>
      </c>
      <c r="H62" s="58">
        <v>41.8</v>
      </c>
      <c r="I62" s="58">
        <v>71.099999999999994</v>
      </c>
      <c r="J62" s="58">
        <v>41.8</v>
      </c>
      <c r="K62" s="58">
        <v>60.5</v>
      </c>
      <c r="L62" s="58">
        <v>73.400000000000006</v>
      </c>
      <c r="M62" s="58">
        <v>68.3</v>
      </c>
      <c r="N62" s="58">
        <v>67.7</v>
      </c>
      <c r="O62" s="58">
        <v>55.1</v>
      </c>
      <c r="P62" s="58">
        <v>60.6</v>
      </c>
      <c r="Q62" s="58">
        <v>55.2</v>
      </c>
      <c r="R62" s="58">
        <v>73.599999999999994</v>
      </c>
      <c r="S62" s="58">
        <v>48.2</v>
      </c>
      <c r="T62" s="58">
        <v>54</v>
      </c>
      <c r="U62" s="58">
        <v>64.8</v>
      </c>
      <c r="V62" s="58">
        <v>62.8</v>
      </c>
      <c r="W62" s="58">
        <v>55.1</v>
      </c>
      <c r="X62" s="58">
        <v>73.099999999999994</v>
      </c>
      <c r="Y62" s="58">
        <v>70.599999999999994</v>
      </c>
      <c r="Z62" s="58">
        <v>70.099999999999994</v>
      </c>
      <c r="AA62" s="58">
        <v>48.7</v>
      </c>
      <c r="AB62" s="58">
        <v>60.6</v>
      </c>
      <c r="AC62" s="58">
        <v>70.7</v>
      </c>
      <c r="AD62" s="58">
        <v>68.8</v>
      </c>
      <c r="AE62" s="58">
        <v>73.400000000000006</v>
      </c>
      <c r="AF62" s="58">
        <v>77.2</v>
      </c>
      <c r="AG62" s="58">
        <v>50.7</v>
      </c>
      <c r="AH62" s="58">
        <v>51.8</v>
      </c>
      <c r="AI62" s="58">
        <v>55.3</v>
      </c>
      <c r="AJ62" s="58">
        <v>68.8</v>
      </c>
      <c r="AK62" s="58">
        <v>64.8</v>
      </c>
      <c r="AL62" s="58">
        <v>60.6</v>
      </c>
      <c r="AM62" s="58">
        <v>71.2</v>
      </c>
      <c r="AN62" s="58">
        <v>70.7</v>
      </c>
      <c r="AO62" s="58">
        <v>74.2</v>
      </c>
      <c r="AP62" s="58">
        <v>68.400000000000006</v>
      </c>
      <c r="AQ62" s="58">
        <v>70.2</v>
      </c>
      <c r="AR62" s="58">
        <v>74.5</v>
      </c>
      <c r="AS62" s="58">
        <v>72</v>
      </c>
      <c r="AT62" s="58">
        <v>80.3</v>
      </c>
      <c r="AU62" s="58">
        <v>74.2</v>
      </c>
      <c r="AV62" s="58">
        <v>60</v>
      </c>
      <c r="AW62" s="58">
        <v>74.2</v>
      </c>
      <c r="AX62" s="58">
        <v>74.8</v>
      </c>
      <c r="AY62" s="58">
        <v>75.099999999999994</v>
      </c>
      <c r="AZ62" s="58">
        <v>78</v>
      </c>
      <c r="BA62" s="58">
        <v>44.4</v>
      </c>
      <c r="BB62" s="58">
        <v>78.3</v>
      </c>
      <c r="BC62" s="58">
        <v>72.3</v>
      </c>
    </row>
    <row r="63" spans="1:55" s="58" customFormat="1" hidden="1" x14ac:dyDescent="0.4">
      <c r="A63" s="58" t="s">
        <v>1672</v>
      </c>
      <c r="B63" s="58" t="s">
        <v>1127</v>
      </c>
      <c r="C63" s="58" t="s">
        <v>4722</v>
      </c>
      <c r="D63" s="58" t="s">
        <v>1882</v>
      </c>
      <c r="E63" s="58">
        <f t="shared" si="36"/>
        <v>0.6502847914434976</v>
      </c>
      <c r="F63" s="58">
        <v>66</v>
      </c>
      <c r="G63" s="58">
        <v>61.3</v>
      </c>
      <c r="H63" s="58">
        <v>41.8</v>
      </c>
      <c r="I63" s="58">
        <v>71.5</v>
      </c>
      <c r="J63" s="58">
        <v>41.8</v>
      </c>
      <c r="K63" s="58">
        <v>58</v>
      </c>
      <c r="L63" s="58">
        <v>73.8</v>
      </c>
      <c r="M63" s="58">
        <v>68.3</v>
      </c>
      <c r="N63" s="58">
        <v>67.7</v>
      </c>
      <c r="O63" s="58">
        <v>57.1</v>
      </c>
      <c r="P63" s="58">
        <v>67.3</v>
      </c>
      <c r="Q63" s="58">
        <v>62.1</v>
      </c>
      <c r="R63" s="58">
        <v>73.599999999999994</v>
      </c>
      <c r="S63" s="58">
        <v>48.2</v>
      </c>
      <c r="T63" s="58">
        <v>61.5</v>
      </c>
      <c r="U63" s="58">
        <v>68.3</v>
      </c>
      <c r="V63" s="58">
        <v>60.5</v>
      </c>
      <c r="W63" s="58">
        <v>66.599999999999994</v>
      </c>
      <c r="X63" s="58">
        <v>64.3</v>
      </c>
      <c r="Y63" s="58">
        <v>58</v>
      </c>
      <c r="Z63" s="58">
        <v>67.7</v>
      </c>
      <c r="AA63" s="58">
        <v>48.7</v>
      </c>
      <c r="AB63" s="58">
        <v>59.6</v>
      </c>
      <c r="AC63" s="58">
        <v>50.6</v>
      </c>
      <c r="AD63" s="58">
        <v>68.8</v>
      </c>
      <c r="AE63" s="58">
        <v>63.1</v>
      </c>
      <c r="AF63" s="58">
        <v>59.8</v>
      </c>
      <c r="AG63" s="58">
        <v>55.2</v>
      </c>
      <c r="AH63" s="58">
        <v>51.8</v>
      </c>
      <c r="AI63" s="58">
        <v>58.9</v>
      </c>
      <c r="AJ63" s="58">
        <v>68.400000000000006</v>
      </c>
      <c r="AK63" s="58">
        <v>64.8</v>
      </c>
      <c r="AL63" s="58">
        <v>50.7</v>
      </c>
      <c r="AM63" s="58">
        <v>67</v>
      </c>
      <c r="AN63" s="58">
        <v>70.7</v>
      </c>
      <c r="AO63" s="58">
        <v>74.5</v>
      </c>
      <c r="AP63" s="58">
        <v>82.4</v>
      </c>
      <c r="AQ63" s="58">
        <v>66.599999999999994</v>
      </c>
      <c r="AR63" s="58">
        <v>77.599999999999994</v>
      </c>
      <c r="AS63" s="58">
        <v>76.3</v>
      </c>
      <c r="AT63" s="58">
        <v>74.7</v>
      </c>
      <c r="AU63" s="58">
        <v>74.2</v>
      </c>
      <c r="AV63" s="58">
        <v>68</v>
      </c>
      <c r="AW63" s="58">
        <v>70.7</v>
      </c>
      <c r="AX63" s="58">
        <v>73.8</v>
      </c>
      <c r="AY63" s="58">
        <v>69.900000000000006</v>
      </c>
      <c r="AZ63" s="58">
        <v>77.2</v>
      </c>
      <c r="BA63" s="58">
        <v>44.4</v>
      </c>
      <c r="BB63" s="58">
        <v>78.2</v>
      </c>
      <c r="BC63" s="58">
        <v>73.8</v>
      </c>
    </row>
    <row r="64" spans="1:55" s="58" customFormat="1" x14ac:dyDescent="0.4">
      <c r="A64" s="58" t="s">
        <v>1672</v>
      </c>
      <c r="B64" s="58" t="s">
        <v>1214</v>
      </c>
      <c r="C64" s="58" t="s">
        <v>4722</v>
      </c>
      <c r="D64" s="58" t="s">
        <v>2018</v>
      </c>
      <c r="E64" s="58">
        <f t="shared" ref="E64" si="37">CORREL(F64:BC64,F62:BC62)</f>
        <v>0.78168908552878802</v>
      </c>
      <c r="F64" s="58">
        <v>59.8</v>
      </c>
      <c r="G64" s="58">
        <v>67.7</v>
      </c>
      <c r="H64" s="58">
        <v>46.5</v>
      </c>
      <c r="I64" s="58">
        <v>73.8</v>
      </c>
      <c r="J64" s="58">
        <v>51.8</v>
      </c>
      <c r="K64" s="58">
        <v>62.8</v>
      </c>
      <c r="L64" s="58">
        <v>69.5</v>
      </c>
      <c r="M64" s="58">
        <v>67.7</v>
      </c>
      <c r="N64" s="58">
        <v>55.1</v>
      </c>
      <c r="O64" s="58">
        <v>60.7</v>
      </c>
      <c r="P64" s="58">
        <v>66</v>
      </c>
      <c r="Q64" s="58">
        <v>73.599999999999994</v>
      </c>
      <c r="R64" s="58">
        <v>73.599999999999994</v>
      </c>
      <c r="S64" s="58">
        <v>51.8</v>
      </c>
      <c r="T64" s="58">
        <v>58</v>
      </c>
      <c r="U64" s="58">
        <v>60.6</v>
      </c>
      <c r="V64" s="58">
        <v>62.8</v>
      </c>
      <c r="W64" s="58">
        <v>55.1</v>
      </c>
      <c r="X64" s="58">
        <v>68.8</v>
      </c>
      <c r="Y64" s="58">
        <v>69.7</v>
      </c>
      <c r="Z64" s="58">
        <v>60.5</v>
      </c>
      <c r="AA64" s="58">
        <v>65.5</v>
      </c>
      <c r="AB64" s="58">
        <v>62</v>
      </c>
      <c r="AC64" s="58">
        <v>69.7</v>
      </c>
      <c r="AD64" s="58">
        <v>70.2</v>
      </c>
      <c r="AE64" s="58">
        <v>69</v>
      </c>
      <c r="AF64" s="58">
        <v>69.3</v>
      </c>
      <c r="AG64" s="58">
        <v>54.2</v>
      </c>
      <c r="AH64" s="58">
        <v>55.1</v>
      </c>
      <c r="AI64" s="58">
        <v>54.1</v>
      </c>
      <c r="AJ64" s="58">
        <v>64.900000000000006</v>
      </c>
      <c r="AK64" s="58">
        <v>62.8</v>
      </c>
      <c r="AL64" s="58">
        <v>59</v>
      </c>
      <c r="AM64" s="58">
        <v>71.599999999999994</v>
      </c>
      <c r="AN64" s="58">
        <v>63.6</v>
      </c>
      <c r="AO64" s="58">
        <v>74.2</v>
      </c>
      <c r="AP64" s="58">
        <v>68.400000000000006</v>
      </c>
      <c r="AQ64" s="58">
        <v>70.2</v>
      </c>
      <c r="AR64" s="58">
        <v>74.5</v>
      </c>
      <c r="AS64" s="58">
        <v>72</v>
      </c>
      <c r="AT64" s="58">
        <v>80.3</v>
      </c>
      <c r="AU64" s="58">
        <v>74.2</v>
      </c>
      <c r="AV64" s="58">
        <v>60</v>
      </c>
      <c r="AW64" s="58">
        <v>74.2</v>
      </c>
      <c r="AX64" s="58">
        <v>63.6</v>
      </c>
      <c r="AY64" s="58">
        <v>80.2</v>
      </c>
      <c r="AZ64" s="58">
        <v>71.599999999999994</v>
      </c>
      <c r="BA64" s="58">
        <v>63.9</v>
      </c>
      <c r="BB64" s="58">
        <v>82.6</v>
      </c>
      <c r="BC64" s="58">
        <v>72.7</v>
      </c>
    </row>
    <row r="65" spans="1:55" hidden="1" x14ac:dyDescent="0.4">
      <c r="A65" t="s">
        <v>1673</v>
      </c>
      <c r="B65" t="s">
        <v>1657</v>
      </c>
      <c r="C65" t="s">
        <v>4722</v>
      </c>
      <c r="D65" t="s">
        <v>4076</v>
      </c>
      <c r="E65">
        <f t="shared" ref="E65:E66" si="38">CORREL(F65:BC65,F66:BC66)</f>
        <v>0.47338381254274425</v>
      </c>
      <c r="F65">
        <v>80.400000000000006</v>
      </c>
      <c r="G65">
        <v>75.3</v>
      </c>
      <c r="H65">
        <v>72.2</v>
      </c>
      <c r="I65">
        <v>74.900000000000006</v>
      </c>
      <c r="J65">
        <v>77.099999999999994</v>
      </c>
      <c r="K65">
        <v>76.099999999999994</v>
      </c>
      <c r="L65">
        <v>76.400000000000006</v>
      </c>
      <c r="M65">
        <v>79.7</v>
      </c>
      <c r="N65">
        <v>77.7</v>
      </c>
      <c r="O65">
        <v>77.8</v>
      </c>
      <c r="P65">
        <v>68.400000000000006</v>
      </c>
      <c r="Q65">
        <v>75.3</v>
      </c>
      <c r="R65">
        <v>81.2</v>
      </c>
      <c r="S65">
        <v>79</v>
      </c>
      <c r="T65">
        <v>80.3</v>
      </c>
      <c r="U65">
        <v>76.5</v>
      </c>
      <c r="V65">
        <v>78.099999999999994</v>
      </c>
      <c r="W65">
        <v>68.8</v>
      </c>
      <c r="X65">
        <v>76.8</v>
      </c>
      <c r="Y65">
        <v>79.400000000000006</v>
      </c>
      <c r="Z65">
        <v>78</v>
      </c>
      <c r="AA65">
        <v>77.599999999999994</v>
      </c>
      <c r="AB65">
        <v>77.599999999999994</v>
      </c>
      <c r="AC65">
        <v>81.900000000000006</v>
      </c>
      <c r="AD65">
        <v>75.2</v>
      </c>
      <c r="AE65">
        <v>79.7</v>
      </c>
      <c r="AF65">
        <v>79.599999999999994</v>
      </c>
      <c r="AG65">
        <v>70.900000000000006</v>
      </c>
      <c r="AH65">
        <v>74.599999999999994</v>
      </c>
      <c r="AI65">
        <v>74</v>
      </c>
      <c r="AJ65">
        <v>82.8</v>
      </c>
      <c r="AK65">
        <v>71.900000000000006</v>
      </c>
      <c r="AL65">
        <v>71.400000000000006</v>
      </c>
      <c r="AM65">
        <v>79.599999999999994</v>
      </c>
      <c r="AN65">
        <v>83.9</v>
      </c>
      <c r="AO65">
        <v>79.2</v>
      </c>
      <c r="AP65">
        <v>79.3</v>
      </c>
      <c r="AQ65">
        <v>79.599999999999994</v>
      </c>
      <c r="AR65">
        <v>85.2</v>
      </c>
      <c r="AS65">
        <v>80.400000000000006</v>
      </c>
      <c r="AT65">
        <v>82.5</v>
      </c>
      <c r="AU65">
        <v>88</v>
      </c>
      <c r="AV65">
        <v>85.5</v>
      </c>
      <c r="AW65">
        <v>82.2</v>
      </c>
      <c r="AX65">
        <v>77</v>
      </c>
      <c r="AY65">
        <v>84.3</v>
      </c>
      <c r="AZ65">
        <v>77.3</v>
      </c>
      <c r="BA65">
        <v>79.400000000000006</v>
      </c>
      <c r="BB65">
        <v>81.099999999999994</v>
      </c>
      <c r="BC65">
        <v>80.7</v>
      </c>
    </row>
    <row r="66" spans="1:55" hidden="1" x14ac:dyDescent="0.4">
      <c r="A66" t="s">
        <v>1673</v>
      </c>
      <c r="B66" t="s">
        <v>1658</v>
      </c>
      <c r="C66" t="s">
        <v>4722</v>
      </c>
      <c r="D66" t="s">
        <v>4228</v>
      </c>
      <c r="E66">
        <f t="shared" si="38"/>
        <v>0.53470724681038961</v>
      </c>
      <c r="F66">
        <v>75.599999999999994</v>
      </c>
      <c r="G66">
        <v>73.2</v>
      </c>
      <c r="H66">
        <v>79.3</v>
      </c>
      <c r="I66">
        <v>79.099999999999994</v>
      </c>
      <c r="J66">
        <v>81.599999999999994</v>
      </c>
      <c r="K66">
        <v>70</v>
      </c>
      <c r="L66">
        <v>80.099999999999994</v>
      </c>
      <c r="M66">
        <v>76.5</v>
      </c>
      <c r="N66">
        <v>75.2</v>
      </c>
      <c r="O66">
        <v>79.8</v>
      </c>
      <c r="P66">
        <v>78.5</v>
      </c>
      <c r="Q66">
        <v>72.400000000000006</v>
      </c>
      <c r="R66">
        <v>80.5</v>
      </c>
      <c r="S66">
        <v>74.5</v>
      </c>
      <c r="T66">
        <v>77.3</v>
      </c>
      <c r="U66">
        <v>75.400000000000006</v>
      </c>
      <c r="V66">
        <v>61.1</v>
      </c>
      <c r="W66">
        <v>73.900000000000006</v>
      </c>
      <c r="X66">
        <v>78.2</v>
      </c>
      <c r="Y66">
        <v>78.599999999999994</v>
      </c>
      <c r="Z66">
        <v>80.400000000000006</v>
      </c>
      <c r="AA66">
        <v>76.3</v>
      </c>
      <c r="AB66">
        <v>81.5</v>
      </c>
      <c r="AC66">
        <v>81.2</v>
      </c>
      <c r="AD66">
        <v>74</v>
      </c>
      <c r="AE66">
        <v>77.099999999999994</v>
      </c>
      <c r="AF66">
        <v>80.7</v>
      </c>
      <c r="AG66">
        <v>67.2</v>
      </c>
      <c r="AH66">
        <v>77.7</v>
      </c>
      <c r="AI66">
        <v>68.599999999999994</v>
      </c>
      <c r="AJ66">
        <v>79.2</v>
      </c>
      <c r="AK66">
        <v>67.2</v>
      </c>
      <c r="AL66">
        <v>74.3</v>
      </c>
      <c r="AM66">
        <v>76.099999999999994</v>
      </c>
      <c r="AN66">
        <v>81.5</v>
      </c>
      <c r="AO66">
        <v>77.099999999999994</v>
      </c>
      <c r="AP66">
        <v>78.8</v>
      </c>
      <c r="AQ66">
        <v>81.099999999999994</v>
      </c>
      <c r="AR66">
        <v>84.1</v>
      </c>
      <c r="AS66">
        <v>81</v>
      </c>
      <c r="AT66">
        <v>84.4</v>
      </c>
      <c r="AU66">
        <v>77.8</v>
      </c>
      <c r="AV66">
        <v>75.8</v>
      </c>
      <c r="AW66">
        <v>84.6</v>
      </c>
      <c r="AX66">
        <v>74.3</v>
      </c>
      <c r="AY66">
        <v>84.3</v>
      </c>
      <c r="AZ66">
        <v>85.2</v>
      </c>
      <c r="BA66">
        <v>74.7</v>
      </c>
      <c r="BB66">
        <v>84.2</v>
      </c>
      <c r="BC66">
        <v>80.099999999999994</v>
      </c>
    </row>
    <row r="67" spans="1:55" hidden="1" x14ac:dyDescent="0.4">
      <c r="A67" t="s">
        <v>1673</v>
      </c>
      <c r="B67" t="s">
        <v>1659</v>
      </c>
      <c r="C67" t="s">
        <v>4722</v>
      </c>
      <c r="D67" t="s">
        <v>4376</v>
      </c>
      <c r="E67">
        <f t="shared" ref="E67" si="39">CORREL(F67:BC67,F65:BC65)</f>
        <v>0.73520549374107458</v>
      </c>
      <c r="F67">
        <v>75.7</v>
      </c>
      <c r="G67">
        <v>77.2</v>
      </c>
      <c r="H67">
        <v>77.400000000000006</v>
      </c>
      <c r="I67">
        <v>80.900000000000006</v>
      </c>
      <c r="J67">
        <v>75.099999999999994</v>
      </c>
      <c r="K67">
        <v>71.3</v>
      </c>
      <c r="L67">
        <v>73.3</v>
      </c>
      <c r="M67">
        <v>76.599999999999994</v>
      </c>
      <c r="N67">
        <v>80.2</v>
      </c>
      <c r="O67">
        <v>77.2</v>
      </c>
      <c r="P67">
        <v>54.9</v>
      </c>
      <c r="Q67">
        <v>75.3</v>
      </c>
      <c r="R67">
        <v>79</v>
      </c>
      <c r="S67">
        <v>68.7</v>
      </c>
      <c r="T67">
        <v>79.2</v>
      </c>
      <c r="U67">
        <v>76.3</v>
      </c>
      <c r="V67">
        <v>76.099999999999994</v>
      </c>
      <c r="W67">
        <v>67.900000000000006</v>
      </c>
      <c r="X67">
        <v>78.599999999999994</v>
      </c>
      <c r="Y67">
        <v>81</v>
      </c>
      <c r="Z67">
        <v>76.3</v>
      </c>
      <c r="AA67">
        <v>81.099999999999994</v>
      </c>
      <c r="AB67">
        <v>76.099999999999994</v>
      </c>
      <c r="AC67">
        <v>81.8</v>
      </c>
      <c r="AD67">
        <v>79.7</v>
      </c>
      <c r="AE67">
        <v>79.900000000000006</v>
      </c>
      <c r="AF67">
        <v>79.8</v>
      </c>
      <c r="AG67">
        <v>61.5</v>
      </c>
      <c r="AH67">
        <v>77.7</v>
      </c>
      <c r="AI67">
        <v>71.7</v>
      </c>
      <c r="AJ67">
        <v>79.2</v>
      </c>
      <c r="AK67">
        <v>66.8</v>
      </c>
      <c r="AL67">
        <v>73.3</v>
      </c>
      <c r="AM67">
        <v>78</v>
      </c>
      <c r="AN67">
        <v>77</v>
      </c>
      <c r="AO67">
        <v>76.3</v>
      </c>
      <c r="AP67">
        <v>78.8</v>
      </c>
      <c r="AQ67">
        <v>81.7</v>
      </c>
      <c r="AR67">
        <v>87.9</v>
      </c>
      <c r="AS67">
        <v>76.7</v>
      </c>
      <c r="AT67">
        <v>83.4</v>
      </c>
      <c r="AU67">
        <v>82.5</v>
      </c>
      <c r="AV67">
        <v>81.099999999999994</v>
      </c>
      <c r="AW67">
        <v>82.7</v>
      </c>
      <c r="AX67">
        <v>72.3</v>
      </c>
      <c r="AY67">
        <v>83.2</v>
      </c>
      <c r="AZ67">
        <v>80.900000000000006</v>
      </c>
      <c r="BA67">
        <v>79.400000000000006</v>
      </c>
      <c r="BB67">
        <v>84.5</v>
      </c>
      <c r="BC67">
        <v>80.599999999999994</v>
      </c>
    </row>
    <row r="68" spans="1:55" hidden="1" x14ac:dyDescent="0.4">
      <c r="A68" t="s">
        <v>1673</v>
      </c>
      <c r="B68" t="s">
        <v>5141</v>
      </c>
      <c r="C68" t="s">
        <v>4722</v>
      </c>
      <c r="D68" t="s">
        <v>4120</v>
      </c>
      <c r="E68">
        <f t="shared" ref="E68:E69" si="40">CORREL(F68:BC68,F69:BC69)</f>
        <v>0.24248995626671049</v>
      </c>
      <c r="F68">
        <v>70.099999999999994</v>
      </c>
      <c r="G68">
        <v>74.8</v>
      </c>
      <c r="H68">
        <v>74.7</v>
      </c>
      <c r="I68">
        <v>79.2</v>
      </c>
      <c r="J68">
        <v>77.400000000000006</v>
      </c>
      <c r="K68">
        <v>76.599999999999994</v>
      </c>
      <c r="L68">
        <v>75.900000000000006</v>
      </c>
      <c r="M68">
        <v>72.8</v>
      </c>
      <c r="N68">
        <v>74</v>
      </c>
      <c r="O68">
        <v>79.8</v>
      </c>
      <c r="P68">
        <v>78.599999999999994</v>
      </c>
      <c r="Q68">
        <v>83.8</v>
      </c>
      <c r="R68">
        <v>48.7</v>
      </c>
      <c r="S68">
        <v>77.7</v>
      </c>
      <c r="T68">
        <v>81.400000000000006</v>
      </c>
      <c r="U68">
        <v>79.5</v>
      </c>
      <c r="V68">
        <v>72.599999999999994</v>
      </c>
      <c r="W68">
        <v>72.5</v>
      </c>
      <c r="X68">
        <v>84.2</v>
      </c>
      <c r="Y68">
        <v>76.3</v>
      </c>
      <c r="Z68">
        <v>76.400000000000006</v>
      </c>
      <c r="AA68">
        <v>75.900000000000006</v>
      </c>
      <c r="AB68">
        <v>82.5</v>
      </c>
      <c r="AC68">
        <v>77.7</v>
      </c>
      <c r="AD68">
        <v>77.400000000000006</v>
      </c>
      <c r="AE68">
        <v>76.5</v>
      </c>
      <c r="AF68">
        <v>79.8</v>
      </c>
      <c r="AG68">
        <v>62.7</v>
      </c>
      <c r="AH68">
        <v>69.7</v>
      </c>
      <c r="AI68">
        <v>69.400000000000006</v>
      </c>
      <c r="AJ68">
        <v>79.3</v>
      </c>
      <c r="AK68">
        <v>70.7</v>
      </c>
      <c r="AL68">
        <v>79.3</v>
      </c>
      <c r="AM68">
        <v>78.099999999999994</v>
      </c>
      <c r="AN68">
        <v>79.400000000000006</v>
      </c>
      <c r="AO68">
        <v>79.900000000000006</v>
      </c>
      <c r="AP68">
        <v>81.8</v>
      </c>
      <c r="AQ68">
        <v>77</v>
      </c>
      <c r="AR68">
        <v>86.6</v>
      </c>
      <c r="AS68">
        <v>78</v>
      </c>
      <c r="AT68">
        <v>83.9</v>
      </c>
      <c r="AU68">
        <v>81.3</v>
      </c>
      <c r="AV68">
        <v>81.099999999999994</v>
      </c>
      <c r="AW68">
        <v>87.6</v>
      </c>
      <c r="AX68">
        <v>74.099999999999994</v>
      </c>
      <c r="AY68">
        <v>79.599999999999994</v>
      </c>
      <c r="AZ68">
        <v>86.7</v>
      </c>
      <c r="BA68">
        <v>76.400000000000006</v>
      </c>
      <c r="BB68">
        <v>80.8</v>
      </c>
      <c r="BC68">
        <v>81.8</v>
      </c>
    </row>
    <row r="69" spans="1:55" hidden="1" x14ac:dyDescent="0.4">
      <c r="A69" t="s">
        <v>1673</v>
      </c>
      <c r="B69" t="s">
        <v>5143</v>
      </c>
      <c r="C69" t="s">
        <v>4722</v>
      </c>
      <c r="D69" t="s">
        <v>4275</v>
      </c>
      <c r="E69">
        <f t="shared" si="40"/>
        <v>0.34433654842017425</v>
      </c>
      <c r="F69">
        <v>70.8</v>
      </c>
      <c r="G69">
        <v>79.099999999999994</v>
      </c>
      <c r="H69">
        <v>77.8</v>
      </c>
      <c r="I69">
        <v>75.099999999999994</v>
      </c>
      <c r="J69">
        <v>75.7</v>
      </c>
      <c r="K69">
        <v>75.400000000000006</v>
      </c>
      <c r="L69">
        <v>71.2</v>
      </c>
      <c r="M69">
        <v>77.2</v>
      </c>
      <c r="N69">
        <v>32.700000000000003</v>
      </c>
      <c r="O69">
        <v>75.099999999999994</v>
      </c>
      <c r="P69">
        <v>69.400000000000006</v>
      </c>
      <c r="Q69">
        <v>69.099999999999994</v>
      </c>
      <c r="R69">
        <v>80.400000000000006</v>
      </c>
      <c r="S69">
        <v>77.900000000000006</v>
      </c>
      <c r="T69">
        <v>86.7</v>
      </c>
      <c r="U69">
        <v>76</v>
      </c>
      <c r="V69">
        <v>78</v>
      </c>
      <c r="W69">
        <v>68.3</v>
      </c>
      <c r="X69">
        <v>80.900000000000006</v>
      </c>
      <c r="Y69">
        <v>78.2</v>
      </c>
      <c r="Z69">
        <v>81.2</v>
      </c>
      <c r="AA69">
        <v>78.2</v>
      </c>
      <c r="AB69">
        <v>81</v>
      </c>
      <c r="AC69">
        <v>79.5</v>
      </c>
      <c r="AD69">
        <v>76.099999999999994</v>
      </c>
      <c r="AE69">
        <v>77.400000000000006</v>
      </c>
      <c r="AF69">
        <v>78.599999999999994</v>
      </c>
      <c r="AG69">
        <v>70.7</v>
      </c>
      <c r="AH69">
        <v>69.099999999999994</v>
      </c>
      <c r="AI69">
        <v>67.400000000000006</v>
      </c>
      <c r="AJ69">
        <v>80.7</v>
      </c>
      <c r="AK69">
        <v>77.599999999999994</v>
      </c>
      <c r="AL69">
        <v>70.2</v>
      </c>
      <c r="AM69">
        <v>76.8</v>
      </c>
      <c r="AN69">
        <v>62.6</v>
      </c>
      <c r="AO69">
        <v>80</v>
      </c>
      <c r="AP69">
        <v>82.5</v>
      </c>
      <c r="AQ69">
        <v>84.2</v>
      </c>
      <c r="AR69">
        <v>87.5</v>
      </c>
      <c r="AS69">
        <v>79.5</v>
      </c>
      <c r="AT69">
        <v>81.8</v>
      </c>
      <c r="AU69">
        <v>80.900000000000006</v>
      </c>
      <c r="AV69">
        <v>78.7</v>
      </c>
      <c r="AW69">
        <v>81.5</v>
      </c>
      <c r="AX69">
        <v>79.3</v>
      </c>
      <c r="AY69">
        <v>80.400000000000006</v>
      </c>
      <c r="AZ69">
        <v>76</v>
      </c>
      <c r="BA69">
        <v>73.7</v>
      </c>
      <c r="BB69">
        <v>83.1</v>
      </c>
      <c r="BC69">
        <v>84.3</v>
      </c>
    </row>
    <row r="70" spans="1:55" hidden="1" x14ac:dyDescent="0.4">
      <c r="A70" t="s">
        <v>1673</v>
      </c>
      <c r="B70" t="s">
        <v>5145</v>
      </c>
      <c r="C70" t="s">
        <v>4722</v>
      </c>
      <c r="D70" t="s">
        <v>4424</v>
      </c>
      <c r="E70">
        <f t="shared" ref="E70" si="41">CORREL(F70:BC70,F68:BC68)</f>
        <v>0.16500997418014113</v>
      </c>
      <c r="F70">
        <v>59.7</v>
      </c>
      <c r="G70">
        <v>83.1</v>
      </c>
      <c r="H70">
        <v>75.2</v>
      </c>
      <c r="I70">
        <v>81.3</v>
      </c>
      <c r="J70">
        <v>79.400000000000006</v>
      </c>
      <c r="K70">
        <v>70.599999999999994</v>
      </c>
      <c r="L70">
        <v>77.3</v>
      </c>
      <c r="M70">
        <v>72.3</v>
      </c>
      <c r="N70">
        <v>75.599999999999994</v>
      </c>
      <c r="O70">
        <v>77.099999999999994</v>
      </c>
      <c r="P70">
        <v>74.099999999999994</v>
      </c>
      <c r="Q70">
        <v>72.599999999999994</v>
      </c>
      <c r="R70">
        <v>86.4</v>
      </c>
      <c r="S70">
        <v>73</v>
      </c>
      <c r="T70">
        <v>84.3</v>
      </c>
      <c r="U70">
        <v>75.7</v>
      </c>
      <c r="V70">
        <v>76.7</v>
      </c>
      <c r="W70">
        <v>56</v>
      </c>
      <c r="X70">
        <v>77.400000000000006</v>
      </c>
      <c r="Y70">
        <v>84.3</v>
      </c>
      <c r="Z70">
        <v>80.099999999999994</v>
      </c>
      <c r="AA70">
        <v>51.7</v>
      </c>
      <c r="AB70">
        <v>76.8</v>
      </c>
      <c r="AC70">
        <v>76.400000000000006</v>
      </c>
      <c r="AD70">
        <v>74.3</v>
      </c>
      <c r="AE70">
        <v>78.3</v>
      </c>
      <c r="AF70">
        <v>77.2</v>
      </c>
      <c r="AG70">
        <v>74.2</v>
      </c>
      <c r="AH70">
        <v>74.900000000000006</v>
      </c>
      <c r="AI70">
        <v>67</v>
      </c>
      <c r="AJ70">
        <v>77.8</v>
      </c>
      <c r="AK70">
        <v>71.7</v>
      </c>
      <c r="AL70">
        <v>56.6</v>
      </c>
      <c r="AM70">
        <v>77.7</v>
      </c>
      <c r="AN70">
        <v>79.5</v>
      </c>
      <c r="AO70">
        <v>77.8</v>
      </c>
      <c r="AP70">
        <v>82.4</v>
      </c>
      <c r="AQ70">
        <v>82.3</v>
      </c>
      <c r="AR70">
        <v>83.7</v>
      </c>
      <c r="AS70">
        <v>79.5</v>
      </c>
      <c r="AT70">
        <v>79.900000000000006</v>
      </c>
      <c r="AU70">
        <v>76.7</v>
      </c>
      <c r="AV70">
        <v>75.400000000000006</v>
      </c>
      <c r="AW70">
        <v>79.8</v>
      </c>
      <c r="AX70">
        <v>76.900000000000006</v>
      </c>
      <c r="AY70">
        <v>84.8</v>
      </c>
      <c r="AZ70">
        <v>79.8</v>
      </c>
      <c r="BA70">
        <v>79.3</v>
      </c>
      <c r="BB70">
        <v>84.6</v>
      </c>
      <c r="BC70">
        <v>84.5</v>
      </c>
    </row>
    <row r="71" spans="1:55" x14ac:dyDescent="0.4">
      <c r="A71" t="s">
        <v>1673</v>
      </c>
      <c r="B71" t="s">
        <v>4729</v>
      </c>
      <c r="C71" t="s">
        <v>4722</v>
      </c>
      <c r="D71" t="s">
        <v>4173</v>
      </c>
      <c r="E71">
        <f t="shared" ref="E71:E72" si="42">CORREL(F71:BC71,F72:BC72)</f>
        <v>0.30777006695887843</v>
      </c>
      <c r="F71">
        <v>69.2</v>
      </c>
      <c r="G71">
        <v>80.8</v>
      </c>
      <c r="H71">
        <v>76.5</v>
      </c>
      <c r="I71">
        <v>76.400000000000006</v>
      </c>
      <c r="J71">
        <v>76.099999999999994</v>
      </c>
      <c r="K71">
        <v>67.5</v>
      </c>
      <c r="L71">
        <v>42.7</v>
      </c>
      <c r="M71">
        <v>78.2</v>
      </c>
      <c r="N71">
        <v>79.8</v>
      </c>
      <c r="O71">
        <v>77.400000000000006</v>
      </c>
      <c r="P71">
        <v>72.8</v>
      </c>
      <c r="Q71">
        <v>74.7</v>
      </c>
      <c r="R71">
        <v>37.299999999999997</v>
      </c>
      <c r="S71">
        <v>73</v>
      </c>
      <c r="T71">
        <v>80.099999999999994</v>
      </c>
      <c r="U71">
        <v>79.599999999999994</v>
      </c>
      <c r="V71">
        <v>80</v>
      </c>
      <c r="W71">
        <v>78.5</v>
      </c>
      <c r="X71">
        <v>77.5</v>
      </c>
      <c r="Y71">
        <v>79.7</v>
      </c>
      <c r="Z71">
        <v>85.3</v>
      </c>
      <c r="AA71">
        <v>49.9</v>
      </c>
      <c r="AB71">
        <v>79.7</v>
      </c>
      <c r="AC71">
        <v>77.8</v>
      </c>
      <c r="AD71">
        <v>78.599999999999994</v>
      </c>
      <c r="AE71">
        <v>82.6</v>
      </c>
      <c r="AF71">
        <v>76.900000000000006</v>
      </c>
      <c r="AG71">
        <v>69.900000000000006</v>
      </c>
      <c r="AH71">
        <v>73.400000000000006</v>
      </c>
      <c r="AI71">
        <v>67.900000000000006</v>
      </c>
      <c r="AJ71">
        <v>74.5</v>
      </c>
      <c r="AK71">
        <v>77.2</v>
      </c>
      <c r="AL71">
        <v>74.400000000000006</v>
      </c>
      <c r="AM71">
        <v>70.5</v>
      </c>
      <c r="AN71">
        <v>80</v>
      </c>
      <c r="AO71">
        <v>80.5</v>
      </c>
      <c r="AP71">
        <v>77.099999999999994</v>
      </c>
      <c r="AQ71">
        <v>81.5</v>
      </c>
      <c r="AR71">
        <v>82.6</v>
      </c>
      <c r="AS71">
        <v>83.2</v>
      </c>
      <c r="AT71">
        <v>81</v>
      </c>
      <c r="AU71">
        <v>79.3</v>
      </c>
      <c r="AV71">
        <v>84.8</v>
      </c>
      <c r="AW71">
        <v>85.2</v>
      </c>
      <c r="AX71">
        <v>73.8</v>
      </c>
      <c r="AY71">
        <v>79.3</v>
      </c>
      <c r="AZ71">
        <v>84.5</v>
      </c>
      <c r="BA71">
        <v>64.5</v>
      </c>
      <c r="BB71">
        <v>84.6</v>
      </c>
      <c r="BC71">
        <v>81.2</v>
      </c>
    </row>
    <row r="72" spans="1:55" x14ac:dyDescent="0.4">
      <c r="A72" t="s">
        <v>1673</v>
      </c>
      <c r="B72" t="s">
        <v>4730</v>
      </c>
      <c r="C72" t="s">
        <v>4722</v>
      </c>
      <c r="D72" t="s">
        <v>4326</v>
      </c>
      <c r="E72">
        <f t="shared" si="42"/>
        <v>0.25275648478207624</v>
      </c>
      <c r="F72">
        <v>68.7</v>
      </c>
      <c r="G72">
        <v>79.400000000000006</v>
      </c>
      <c r="H72">
        <v>75.2</v>
      </c>
      <c r="I72">
        <v>74.3</v>
      </c>
      <c r="J72">
        <v>69.099999999999994</v>
      </c>
      <c r="K72">
        <v>76.599999999999994</v>
      </c>
      <c r="L72">
        <v>75.2</v>
      </c>
      <c r="M72">
        <v>85.8</v>
      </c>
      <c r="N72">
        <v>77.5</v>
      </c>
      <c r="O72">
        <v>71.599999999999994</v>
      </c>
      <c r="P72">
        <v>64.8</v>
      </c>
      <c r="Q72">
        <v>75</v>
      </c>
      <c r="R72">
        <v>77.8</v>
      </c>
      <c r="S72">
        <v>77.3</v>
      </c>
      <c r="T72">
        <v>65.7</v>
      </c>
      <c r="U72">
        <v>76.2</v>
      </c>
      <c r="V72">
        <v>77.2</v>
      </c>
      <c r="W72">
        <v>71.2</v>
      </c>
      <c r="X72">
        <v>80</v>
      </c>
      <c r="Y72">
        <v>71.3</v>
      </c>
      <c r="Z72">
        <v>78.900000000000006</v>
      </c>
      <c r="AA72">
        <v>74.7</v>
      </c>
      <c r="AB72">
        <v>82.3</v>
      </c>
      <c r="AC72">
        <v>79.7</v>
      </c>
      <c r="AD72">
        <v>79.7</v>
      </c>
      <c r="AE72">
        <v>74.5</v>
      </c>
      <c r="AF72">
        <v>83</v>
      </c>
      <c r="AG72">
        <v>73.5</v>
      </c>
      <c r="AH72">
        <v>71.400000000000006</v>
      </c>
      <c r="AI72">
        <v>74.099999999999994</v>
      </c>
      <c r="AJ72">
        <v>68.5</v>
      </c>
      <c r="AK72">
        <v>76</v>
      </c>
      <c r="AL72">
        <v>71.099999999999994</v>
      </c>
      <c r="AM72">
        <v>82.5</v>
      </c>
      <c r="AN72">
        <v>74.599999999999994</v>
      </c>
      <c r="AO72">
        <v>81.8</v>
      </c>
      <c r="AP72">
        <v>77.599999999999994</v>
      </c>
      <c r="AQ72">
        <v>75.8</v>
      </c>
      <c r="AR72">
        <v>86</v>
      </c>
      <c r="AS72">
        <v>82.8</v>
      </c>
      <c r="AT72">
        <v>77.7</v>
      </c>
      <c r="AU72">
        <v>82.6</v>
      </c>
      <c r="AV72">
        <v>86.9</v>
      </c>
      <c r="AW72">
        <v>82.5</v>
      </c>
      <c r="AX72">
        <v>76.599999999999994</v>
      </c>
      <c r="AY72">
        <v>84.4</v>
      </c>
      <c r="AZ72">
        <v>86.1</v>
      </c>
      <c r="BA72">
        <v>35.799999999999997</v>
      </c>
      <c r="BB72">
        <v>86.2</v>
      </c>
      <c r="BC72">
        <v>82.1</v>
      </c>
    </row>
    <row r="73" spans="1:55" x14ac:dyDescent="0.4">
      <c r="A73" t="s">
        <v>1673</v>
      </c>
      <c r="B73" t="s">
        <v>4731</v>
      </c>
      <c r="C73" t="s">
        <v>4722</v>
      </c>
      <c r="D73" t="s">
        <v>4476</v>
      </c>
      <c r="E73">
        <f t="shared" ref="E73" si="43">CORREL(F73:BC73,F71:BC71)</f>
        <v>0.37045903967312338</v>
      </c>
      <c r="F73">
        <v>81.900000000000006</v>
      </c>
      <c r="G73">
        <v>76.2</v>
      </c>
      <c r="H73">
        <v>74.599999999999994</v>
      </c>
      <c r="I73">
        <v>81.599999999999994</v>
      </c>
      <c r="J73">
        <v>68.8</v>
      </c>
      <c r="K73">
        <v>76.7</v>
      </c>
      <c r="L73">
        <v>75.2</v>
      </c>
      <c r="M73">
        <v>81.7</v>
      </c>
      <c r="N73">
        <v>78</v>
      </c>
      <c r="O73">
        <v>79.7</v>
      </c>
      <c r="P73">
        <v>74.3</v>
      </c>
      <c r="Q73">
        <v>72.2</v>
      </c>
      <c r="R73">
        <v>73.099999999999994</v>
      </c>
      <c r="S73">
        <v>77.7</v>
      </c>
      <c r="T73">
        <v>80.7</v>
      </c>
      <c r="U73">
        <v>79.8</v>
      </c>
      <c r="V73">
        <v>78.5</v>
      </c>
      <c r="W73">
        <v>70.3</v>
      </c>
      <c r="X73">
        <v>81.5</v>
      </c>
      <c r="Y73">
        <v>76.900000000000006</v>
      </c>
      <c r="Z73">
        <v>80.2</v>
      </c>
      <c r="AA73">
        <v>75.3</v>
      </c>
      <c r="AB73">
        <v>76.8</v>
      </c>
      <c r="AC73">
        <v>81.400000000000006</v>
      </c>
      <c r="AD73">
        <v>76.7</v>
      </c>
      <c r="AE73">
        <v>78.099999999999994</v>
      </c>
      <c r="AF73">
        <v>81.400000000000006</v>
      </c>
      <c r="AG73">
        <v>76.099999999999994</v>
      </c>
      <c r="AH73">
        <v>71.900000000000006</v>
      </c>
      <c r="AI73">
        <v>67</v>
      </c>
      <c r="AJ73">
        <v>80.3</v>
      </c>
      <c r="AK73">
        <v>63.6</v>
      </c>
      <c r="AL73">
        <v>74.099999999999994</v>
      </c>
      <c r="AM73">
        <v>77.900000000000006</v>
      </c>
      <c r="AN73">
        <v>81.3</v>
      </c>
      <c r="AO73">
        <v>75.7</v>
      </c>
      <c r="AP73">
        <v>79.7</v>
      </c>
      <c r="AQ73">
        <v>79.400000000000006</v>
      </c>
      <c r="AR73">
        <v>82</v>
      </c>
      <c r="AS73">
        <v>81.7</v>
      </c>
      <c r="AT73">
        <v>86.3</v>
      </c>
      <c r="AU73">
        <v>77.599999999999994</v>
      </c>
      <c r="AV73">
        <v>85</v>
      </c>
      <c r="AW73">
        <v>85.7</v>
      </c>
      <c r="AX73">
        <v>77.900000000000006</v>
      </c>
      <c r="AY73">
        <v>83.9</v>
      </c>
      <c r="AZ73">
        <v>79.8</v>
      </c>
      <c r="BA73">
        <v>80.7</v>
      </c>
      <c r="BB73">
        <v>86.1</v>
      </c>
      <c r="BC73">
        <v>83</v>
      </c>
    </row>
    <row r="74" spans="1:55" s="58" customFormat="1" hidden="1" x14ac:dyDescent="0.4">
      <c r="A74" s="58" t="s">
        <v>1673</v>
      </c>
      <c r="B74" s="58" t="s">
        <v>1657</v>
      </c>
      <c r="C74" s="58" t="s">
        <v>4722</v>
      </c>
      <c r="D74" s="58" t="s">
        <v>4076</v>
      </c>
      <c r="E74" s="58">
        <f t="shared" ref="E74:E75" si="44">CORREL(F74:BC74,F75:BC75)</f>
        <v>0.29819368916518391</v>
      </c>
      <c r="F74" s="58">
        <v>80.400000000000006</v>
      </c>
      <c r="G74" s="58">
        <v>75.3</v>
      </c>
      <c r="H74" s="58">
        <v>72.2</v>
      </c>
      <c r="I74" s="58">
        <v>74.900000000000006</v>
      </c>
      <c r="J74" s="58">
        <v>77.099999999999994</v>
      </c>
      <c r="K74" s="58">
        <v>76.099999999999994</v>
      </c>
      <c r="L74" s="58">
        <v>76.400000000000006</v>
      </c>
      <c r="M74" s="58">
        <v>79.7</v>
      </c>
      <c r="N74" s="58">
        <v>77.7</v>
      </c>
      <c r="O74" s="58">
        <v>77.8</v>
      </c>
      <c r="P74" s="58">
        <v>68.400000000000006</v>
      </c>
      <c r="Q74" s="58">
        <v>75.3</v>
      </c>
      <c r="R74" s="58">
        <v>81.2</v>
      </c>
      <c r="S74" s="58">
        <v>79</v>
      </c>
      <c r="T74" s="58">
        <v>80.3</v>
      </c>
      <c r="U74" s="58">
        <v>76.5</v>
      </c>
      <c r="V74" s="58">
        <v>78.099999999999994</v>
      </c>
      <c r="W74" s="58">
        <v>68.8</v>
      </c>
      <c r="X74" s="58">
        <v>76.8</v>
      </c>
      <c r="Y74" s="58">
        <v>79.400000000000006</v>
      </c>
      <c r="Z74" s="58">
        <v>78</v>
      </c>
      <c r="AA74" s="58">
        <v>77.599999999999994</v>
      </c>
      <c r="AB74" s="58">
        <v>77.599999999999994</v>
      </c>
      <c r="AC74" s="58">
        <v>81.900000000000006</v>
      </c>
      <c r="AD74" s="58">
        <v>75.2</v>
      </c>
      <c r="AE74" s="58">
        <v>79.7</v>
      </c>
      <c r="AF74" s="58">
        <v>79.599999999999994</v>
      </c>
      <c r="AG74" s="58">
        <v>70.900000000000006</v>
      </c>
      <c r="AH74" s="58">
        <v>74.599999999999994</v>
      </c>
      <c r="AI74" s="58">
        <v>74</v>
      </c>
      <c r="AJ74" s="58">
        <v>82.8</v>
      </c>
      <c r="AK74" s="58">
        <v>71.900000000000006</v>
      </c>
      <c r="AL74" s="58">
        <v>71.400000000000006</v>
      </c>
      <c r="AM74" s="58">
        <v>79.599999999999994</v>
      </c>
      <c r="AN74" s="58">
        <v>83.9</v>
      </c>
      <c r="AO74" s="58">
        <v>79.2</v>
      </c>
      <c r="AP74" s="58">
        <v>79.3</v>
      </c>
      <c r="AQ74" s="58">
        <v>79.599999999999994</v>
      </c>
      <c r="AR74" s="58">
        <v>85.2</v>
      </c>
      <c r="AS74" s="58">
        <v>80.400000000000006</v>
      </c>
      <c r="AT74" s="58">
        <v>82.5</v>
      </c>
      <c r="AU74" s="58">
        <v>88</v>
      </c>
      <c r="AV74" s="58">
        <v>85.5</v>
      </c>
      <c r="AW74" s="58">
        <v>82.2</v>
      </c>
      <c r="AX74" s="58">
        <v>77</v>
      </c>
      <c r="AY74" s="58">
        <v>84.3</v>
      </c>
      <c r="AZ74" s="58">
        <v>77.3</v>
      </c>
      <c r="BA74" s="58">
        <v>79.400000000000006</v>
      </c>
      <c r="BB74" s="58">
        <v>81.099999999999994</v>
      </c>
      <c r="BC74" s="58">
        <v>80.7</v>
      </c>
    </row>
    <row r="75" spans="1:55" s="58" customFormat="1" hidden="1" x14ac:dyDescent="0.4">
      <c r="A75" s="58" t="s">
        <v>1673</v>
      </c>
      <c r="B75" s="58" t="s">
        <v>5141</v>
      </c>
      <c r="C75" s="58" t="s">
        <v>4722</v>
      </c>
      <c r="D75" s="58" t="s">
        <v>4120</v>
      </c>
      <c r="E75" s="58">
        <f t="shared" si="44"/>
        <v>0.60247127310839876</v>
      </c>
      <c r="F75" s="58">
        <v>70.099999999999994</v>
      </c>
      <c r="G75" s="58">
        <v>74.8</v>
      </c>
      <c r="H75" s="58">
        <v>74.7</v>
      </c>
      <c r="I75" s="58">
        <v>79.2</v>
      </c>
      <c r="J75" s="58">
        <v>77.400000000000006</v>
      </c>
      <c r="K75" s="58">
        <v>76.599999999999994</v>
      </c>
      <c r="L75" s="58">
        <v>75.900000000000006</v>
      </c>
      <c r="M75" s="58">
        <v>72.8</v>
      </c>
      <c r="N75" s="58">
        <v>74</v>
      </c>
      <c r="O75" s="58">
        <v>79.8</v>
      </c>
      <c r="P75" s="58">
        <v>78.599999999999994</v>
      </c>
      <c r="Q75" s="58">
        <v>83.8</v>
      </c>
      <c r="R75" s="58">
        <v>48.7</v>
      </c>
      <c r="S75" s="58">
        <v>77.7</v>
      </c>
      <c r="T75" s="58">
        <v>81.400000000000006</v>
      </c>
      <c r="U75" s="58">
        <v>79.5</v>
      </c>
      <c r="V75" s="58">
        <v>72.599999999999994</v>
      </c>
      <c r="W75" s="58">
        <v>72.5</v>
      </c>
      <c r="X75" s="58">
        <v>84.2</v>
      </c>
      <c r="Y75" s="58">
        <v>76.3</v>
      </c>
      <c r="Z75" s="58">
        <v>76.400000000000006</v>
      </c>
      <c r="AA75" s="58">
        <v>75.900000000000006</v>
      </c>
      <c r="AB75" s="58">
        <v>82.5</v>
      </c>
      <c r="AC75" s="58">
        <v>77.7</v>
      </c>
      <c r="AD75" s="58">
        <v>77.400000000000006</v>
      </c>
      <c r="AE75" s="58">
        <v>76.5</v>
      </c>
      <c r="AF75" s="58">
        <v>79.8</v>
      </c>
      <c r="AG75" s="58">
        <v>62.7</v>
      </c>
      <c r="AH75" s="58">
        <v>69.7</v>
      </c>
      <c r="AI75" s="58">
        <v>69.400000000000006</v>
      </c>
      <c r="AJ75" s="58">
        <v>79.3</v>
      </c>
      <c r="AK75" s="58">
        <v>70.7</v>
      </c>
      <c r="AL75" s="58">
        <v>79.3</v>
      </c>
      <c r="AM75" s="58">
        <v>78.099999999999994</v>
      </c>
      <c r="AN75" s="58">
        <v>79.400000000000006</v>
      </c>
      <c r="AO75" s="58">
        <v>79.900000000000006</v>
      </c>
      <c r="AP75" s="58">
        <v>81.8</v>
      </c>
      <c r="AQ75" s="58">
        <v>77</v>
      </c>
      <c r="AR75" s="58">
        <v>86.6</v>
      </c>
      <c r="AS75" s="58">
        <v>78</v>
      </c>
      <c r="AT75" s="58">
        <v>83.9</v>
      </c>
      <c r="AU75" s="58">
        <v>81.3</v>
      </c>
      <c r="AV75" s="58">
        <v>81.099999999999994</v>
      </c>
      <c r="AW75" s="58">
        <v>87.6</v>
      </c>
      <c r="AX75" s="58">
        <v>74.099999999999994</v>
      </c>
      <c r="AY75" s="58">
        <v>79.599999999999994</v>
      </c>
      <c r="AZ75" s="58">
        <v>86.7</v>
      </c>
      <c r="BA75" s="58">
        <v>76.400000000000006</v>
      </c>
      <c r="BB75" s="58">
        <v>80.8</v>
      </c>
      <c r="BC75" s="58">
        <v>81.8</v>
      </c>
    </row>
    <row r="76" spans="1:55" s="58" customFormat="1" x14ac:dyDescent="0.4">
      <c r="A76" s="58" t="s">
        <v>1673</v>
      </c>
      <c r="B76" s="58" t="s">
        <v>4729</v>
      </c>
      <c r="C76" s="58" t="s">
        <v>4722</v>
      </c>
      <c r="D76" s="58" t="s">
        <v>4173</v>
      </c>
      <c r="E76" s="58">
        <f t="shared" ref="E76" si="45">CORREL(F76:BC76,F74:BC74)</f>
        <v>0.17212786039214953</v>
      </c>
      <c r="F76" s="58">
        <v>69.2</v>
      </c>
      <c r="G76" s="58">
        <v>80.8</v>
      </c>
      <c r="H76" s="58">
        <v>76.5</v>
      </c>
      <c r="I76" s="58">
        <v>76.400000000000006</v>
      </c>
      <c r="J76" s="58">
        <v>76.099999999999994</v>
      </c>
      <c r="K76" s="58">
        <v>67.5</v>
      </c>
      <c r="L76" s="58">
        <v>42.7</v>
      </c>
      <c r="M76" s="58">
        <v>78.2</v>
      </c>
      <c r="N76" s="58">
        <v>79.8</v>
      </c>
      <c r="O76" s="58">
        <v>77.400000000000006</v>
      </c>
      <c r="P76" s="58">
        <v>72.8</v>
      </c>
      <c r="Q76" s="58">
        <v>74.7</v>
      </c>
      <c r="R76" s="58">
        <v>37.299999999999997</v>
      </c>
      <c r="S76" s="58">
        <v>73</v>
      </c>
      <c r="T76" s="58">
        <v>80.099999999999994</v>
      </c>
      <c r="U76" s="58">
        <v>79.599999999999994</v>
      </c>
      <c r="V76" s="58">
        <v>80</v>
      </c>
      <c r="W76" s="58">
        <v>78.5</v>
      </c>
      <c r="X76" s="58">
        <v>77.5</v>
      </c>
      <c r="Y76" s="58">
        <v>79.7</v>
      </c>
      <c r="Z76" s="58">
        <v>85.3</v>
      </c>
      <c r="AA76" s="58">
        <v>49.9</v>
      </c>
      <c r="AB76" s="58">
        <v>79.7</v>
      </c>
      <c r="AC76" s="58">
        <v>77.8</v>
      </c>
      <c r="AD76" s="58">
        <v>78.599999999999994</v>
      </c>
      <c r="AE76" s="58">
        <v>82.6</v>
      </c>
      <c r="AF76" s="58">
        <v>76.900000000000006</v>
      </c>
      <c r="AG76" s="58">
        <v>69.900000000000006</v>
      </c>
      <c r="AH76" s="58">
        <v>73.400000000000006</v>
      </c>
      <c r="AI76" s="58">
        <v>67.900000000000006</v>
      </c>
      <c r="AJ76" s="58">
        <v>74.5</v>
      </c>
      <c r="AK76" s="58">
        <v>77.2</v>
      </c>
      <c r="AL76" s="58">
        <v>74.400000000000006</v>
      </c>
      <c r="AM76" s="58">
        <v>70.5</v>
      </c>
      <c r="AN76" s="58">
        <v>80</v>
      </c>
      <c r="AO76" s="58">
        <v>80.5</v>
      </c>
      <c r="AP76" s="58">
        <v>77.099999999999994</v>
      </c>
      <c r="AQ76" s="58">
        <v>81.5</v>
      </c>
      <c r="AR76" s="58">
        <v>82.6</v>
      </c>
      <c r="AS76" s="58">
        <v>83.2</v>
      </c>
      <c r="AT76" s="58">
        <v>81</v>
      </c>
      <c r="AU76" s="58">
        <v>79.3</v>
      </c>
      <c r="AV76" s="58">
        <v>84.8</v>
      </c>
      <c r="AW76" s="58">
        <v>85.2</v>
      </c>
      <c r="AX76" s="58">
        <v>73.8</v>
      </c>
      <c r="AY76" s="58">
        <v>79.3</v>
      </c>
      <c r="AZ76" s="58">
        <v>84.5</v>
      </c>
      <c r="BA76" s="58">
        <v>64.5</v>
      </c>
      <c r="BB76" s="58">
        <v>84.6</v>
      </c>
      <c r="BC76" s="58">
        <v>81.2</v>
      </c>
    </row>
    <row r="77" spans="1:55" hidden="1" x14ac:dyDescent="0.4">
      <c r="A77" t="s">
        <v>1674</v>
      </c>
      <c r="B77" t="s">
        <v>1660</v>
      </c>
      <c r="C77" t="s">
        <v>4722</v>
      </c>
      <c r="D77" t="s">
        <v>4526</v>
      </c>
      <c r="E77">
        <f>CORREL(F77:BC77,F78:BC78)</f>
        <v>0.2344795137189955</v>
      </c>
      <c r="F77">
        <v>68.2</v>
      </c>
      <c r="G77">
        <v>77.400000000000006</v>
      </c>
      <c r="H77">
        <v>72.2</v>
      </c>
      <c r="I77">
        <v>83</v>
      </c>
      <c r="J77">
        <v>64.2</v>
      </c>
      <c r="K77">
        <v>73.8</v>
      </c>
      <c r="L77">
        <v>78.099999999999994</v>
      </c>
      <c r="M77">
        <v>72.5</v>
      </c>
      <c r="N77">
        <v>91.2</v>
      </c>
      <c r="O77">
        <v>51.1</v>
      </c>
      <c r="P77">
        <v>69.099999999999994</v>
      </c>
      <c r="Q77">
        <v>77</v>
      </c>
      <c r="R77">
        <v>61.3</v>
      </c>
      <c r="S77">
        <v>64.3</v>
      </c>
      <c r="T77">
        <v>56.1</v>
      </c>
      <c r="U77">
        <v>64.599999999999994</v>
      </c>
      <c r="V77">
        <v>74</v>
      </c>
      <c r="W77">
        <v>79</v>
      </c>
      <c r="X77">
        <v>67.900000000000006</v>
      </c>
      <c r="Y77">
        <v>75.400000000000006</v>
      </c>
      <c r="Z77">
        <v>72.2</v>
      </c>
      <c r="AA77">
        <v>68.8</v>
      </c>
      <c r="AB77">
        <v>77.2</v>
      </c>
      <c r="AC77">
        <v>52.7</v>
      </c>
      <c r="AD77">
        <v>76.599999999999994</v>
      </c>
      <c r="AE77">
        <v>75.8</v>
      </c>
      <c r="AF77">
        <v>69.7</v>
      </c>
      <c r="AG77">
        <v>74.7</v>
      </c>
      <c r="AH77">
        <v>81.099999999999994</v>
      </c>
      <c r="AI77">
        <v>70.7</v>
      </c>
      <c r="AJ77">
        <v>65.900000000000006</v>
      </c>
      <c r="AK77">
        <v>57</v>
      </c>
      <c r="AL77">
        <v>57.9</v>
      </c>
      <c r="AM77">
        <v>56.8</v>
      </c>
      <c r="AN77">
        <v>80.8</v>
      </c>
      <c r="AO77">
        <v>78</v>
      </c>
      <c r="AP77">
        <v>84.6</v>
      </c>
      <c r="AQ77">
        <v>82.9</v>
      </c>
      <c r="AR77">
        <v>79.3</v>
      </c>
      <c r="AS77">
        <v>88</v>
      </c>
      <c r="AT77">
        <v>86.8</v>
      </c>
      <c r="AU77">
        <v>79.3</v>
      </c>
      <c r="AV77">
        <v>86.6</v>
      </c>
      <c r="AW77">
        <v>79.599999999999994</v>
      </c>
      <c r="AX77">
        <v>79</v>
      </c>
      <c r="AY77">
        <v>75.2</v>
      </c>
      <c r="AZ77">
        <v>81.2</v>
      </c>
      <c r="BA77">
        <v>71.8</v>
      </c>
      <c r="BB77">
        <v>82.9</v>
      </c>
      <c r="BC77">
        <v>67.7</v>
      </c>
    </row>
    <row r="78" spans="1:55" hidden="1" x14ac:dyDescent="0.4">
      <c r="A78" t="s">
        <v>1674</v>
      </c>
      <c r="B78" t="s">
        <v>1661</v>
      </c>
      <c r="C78" t="s">
        <v>4722</v>
      </c>
      <c r="D78" t="s">
        <v>4595</v>
      </c>
      <c r="E78">
        <f>CORREL(F78:BC78,F79:BC79)</f>
        <v>5.1761919173051445E-2</v>
      </c>
      <c r="F78">
        <v>76.2</v>
      </c>
      <c r="G78">
        <v>72.900000000000006</v>
      </c>
      <c r="H78">
        <v>77.900000000000006</v>
      </c>
      <c r="I78">
        <v>80.7</v>
      </c>
      <c r="J78">
        <v>59</v>
      </c>
      <c r="K78">
        <v>83</v>
      </c>
      <c r="L78">
        <v>79.099999999999994</v>
      </c>
      <c r="M78">
        <v>64.599999999999994</v>
      </c>
      <c r="N78">
        <v>60.8</v>
      </c>
      <c r="O78">
        <v>63.8</v>
      </c>
      <c r="P78">
        <v>77.2</v>
      </c>
      <c r="Q78">
        <v>70</v>
      </c>
      <c r="R78">
        <v>55.8</v>
      </c>
      <c r="S78">
        <v>66.400000000000006</v>
      </c>
      <c r="T78">
        <v>76</v>
      </c>
      <c r="U78">
        <v>64.8</v>
      </c>
      <c r="V78">
        <v>62.6</v>
      </c>
      <c r="W78">
        <v>65.2</v>
      </c>
      <c r="X78">
        <v>80.5</v>
      </c>
      <c r="Y78">
        <v>85.6</v>
      </c>
      <c r="Z78">
        <v>77.7</v>
      </c>
      <c r="AA78">
        <v>66.2</v>
      </c>
      <c r="AB78">
        <v>52.8</v>
      </c>
      <c r="AC78">
        <v>65.8</v>
      </c>
      <c r="AD78">
        <v>63.6</v>
      </c>
      <c r="AE78">
        <v>81.599999999999994</v>
      </c>
      <c r="AF78">
        <v>68.5</v>
      </c>
      <c r="AG78">
        <v>66.900000000000006</v>
      </c>
      <c r="AH78">
        <v>59.1</v>
      </c>
      <c r="AI78">
        <v>79.599999999999994</v>
      </c>
      <c r="AJ78">
        <v>80.599999999999994</v>
      </c>
      <c r="AK78">
        <v>64</v>
      </c>
      <c r="AL78">
        <v>66.099999999999994</v>
      </c>
      <c r="AM78">
        <v>74.900000000000006</v>
      </c>
      <c r="AN78">
        <v>81.8</v>
      </c>
      <c r="AO78">
        <v>82.8</v>
      </c>
      <c r="AP78">
        <v>79.400000000000006</v>
      </c>
      <c r="AQ78">
        <v>66.900000000000006</v>
      </c>
      <c r="AR78">
        <v>80.5</v>
      </c>
      <c r="AS78">
        <v>69.900000000000006</v>
      </c>
      <c r="AT78">
        <v>82.8</v>
      </c>
      <c r="AU78">
        <v>77.3</v>
      </c>
      <c r="AV78">
        <v>82.3</v>
      </c>
      <c r="AW78">
        <v>70.8</v>
      </c>
      <c r="AX78">
        <v>68</v>
      </c>
      <c r="AY78">
        <v>85.5</v>
      </c>
      <c r="AZ78">
        <v>72.099999999999994</v>
      </c>
      <c r="BA78">
        <v>72.599999999999994</v>
      </c>
      <c r="BB78">
        <v>69.599999999999994</v>
      </c>
      <c r="BC78">
        <v>67.8</v>
      </c>
    </row>
    <row r="79" spans="1:55" hidden="1" x14ac:dyDescent="0.4">
      <c r="A79" t="s">
        <v>1674</v>
      </c>
      <c r="B79" t="s">
        <v>1662</v>
      </c>
      <c r="C79" t="s">
        <v>4722</v>
      </c>
      <c r="D79" t="s">
        <v>4663</v>
      </c>
      <c r="E79">
        <f>CORREL(F79:BC79,F77:BC77)</f>
        <v>0.13817571669905887</v>
      </c>
      <c r="F79">
        <v>77.7</v>
      </c>
      <c r="G79">
        <v>76.2</v>
      </c>
      <c r="H79">
        <v>77.3</v>
      </c>
      <c r="I79">
        <v>46.9</v>
      </c>
      <c r="J79">
        <v>68</v>
      </c>
      <c r="K79">
        <v>74.3</v>
      </c>
      <c r="L79">
        <v>80.900000000000006</v>
      </c>
      <c r="M79">
        <v>71</v>
      </c>
      <c r="N79">
        <v>75.2</v>
      </c>
      <c r="O79">
        <v>69.2</v>
      </c>
      <c r="P79">
        <v>65.5</v>
      </c>
      <c r="Q79">
        <v>78.5</v>
      </c>
      <c r="R79">
        <v>76.8</v>
      </c>
      <c r="S79">
        <v>67.599999999999994</v>
      </c>
      <c r="T79">
        <v>83.8</v>
      </c>
      <c r="U79">
        <v>70.3</v>
      </c>
      <c r="V79">
        <v>70.900000000000006</v>
      </c>
      <c r="W79">
        <v>69.8</v>
      </c>
      <c r="X79">
        <v>36</v>
      </c>
      <c r="Y79">
        <v>67.7</v>
      </c>
      <c r="Z79">
        <v>80.599999999999994</v>
      </c>
      <c r="AA79">
        <v>80.2</v>
      </c>
      <c r="AB79">
        <v>71</v>
      </c>
      <c r="AC79">
        <v>62.7</v>
      </c>
      <c r="AD79">
        <v>53.9</v>
      </c>
      <c r="AE79">
        <v>83.5</v>
      </c>
      <c r="AF79">
        <v>77.7</v>
      </c>
      <c r="AG79">
        <v>48.2</v>
      </c>
      <c r="AH79">
        <v>74.400000000000006</v>
      </c>
      <c r="AI79">
        <v>55.4</v>
      </c>
      <c r="AJ79">
        <v>77.099999999999994</v>
      </c>
      <c r="AK79">
        <v>64.3</v>
      </c>
      <c r="AL79">
        <v>63.8</v>
      </c>
      <c r="AM79">
        <v>73.7</v>
      </c>
      <c r="AN79">
        <v>73.900000000000006</v>
      </c>
      <c r="AO79">
        <v>47.6</v>
      </c>
      <c r="AP79">
        <v>94.2</v>
      </c>
      <c r="AQ79">
        <v>72.2</v>
      </c>
      <c r="AR79">
        <v>80.599999999999994</v>
      </c>
      <c r="AS79">
        <v>73.8</v>
      </c>
      <c r="AT79">
        <v>81.7</v>
      </c>
      <c r="AU79">
        <v>69</v>
      </c>
      <c r="AV79">
        <v>72</v>
      </c>
      <c r="AW79">
        <v>72.099999999999994</v>
      </c>
      <c r="AX79">
        <v>80.3</v>
      </c>
      <c r="AY79">
        <v>82.8</v>
      </c>
      <c r="AZ79">
        <v>79.8</v>
      </c>
      <c r="BA79">
        <v>69.400000000000006</v>
      </c>
      <c r="BB79">
        <v>68.099999999999994</v>
      </c>
      <c r="BC79">
        <v>74.2</v>
      </c>
    </row>
    <row r="81" spans="1:58" x14ac:dyDescent="0.4">
      <c r="B81" t="s">
        <v>0</v>
      </c>
      <c r="C81" t="s">
        <v>1710</v>
      </c>
      <c r="D81" t="s">
        <v>1711</v>
      </c>
      <c r="E81" t="s">
        <v>1711</v>
      </c>
      <c r="F81" t="s">
        <v>3</v>
      </c>
      <c r="G81" t="s">
        <v>1712</v>
      </c>
      <c r="H81" t="s">
        <v>5083</v>
      </c>
      <c r="I81" t="s">
        <v>1714</v>
      </c>
      <c r="J81" t="s">
        <v>6</v>
      </c>
      <c r="K81" t="s">
        <v>7</v>
      </c>
      <c r="L81" t="s">
        <v>8</v>
      </c>
      <c r="M81" t="s">
        <v>9</v>
      </c>
      <c r="N81" t="s">
        <v>10</v>
      </c>
      <c r="O81" t="s">
        <v>11</v>
      </c>
      <c r="P81" t="s">
        <v>12</v>
      </c>
      <c r="Q81" t="s">
        <v>13</v>
      </c>
      <c r="R81" t="s">
        <v>14</v>
      </c>
      <c r="S81" t="s">
        <v>15</v>
      </c>
      <c r="T81" t="s">
        <v>16</v>
      </c>
      <c r="U81" t="s">
        <v>17</v>
      </c>
      <c r="V81" t="s">
        <v>18</v>
      </c>
      <c r="W81" t="s">
        <v>19</v>
      </c>
      <c r="X81" t="s">
        <v>20</v>
      </c>
      <c r="Y81" t="s">
        <v>21</v>
      </c>
      <c r="Z81" t="s">
        <v>22</v>
      </c>
      <c r="AA81" t="s">
        <v>23</v>
      </c>
      <c r="AB81" t="s">
        <v>24</v>
      </c>
      <c r="AC81" t="s">
        <v>25</v>
      </c>
      <c r="AD81" t="s">
        <v>26</v>
      </c>
      <c r="AE81" t="s">
        <v>27</v>
      </c>
      <c r="AF81" t="s">
        <v>28</v>
      </c>
      <c r="AG81" t="s">
        <v>29</v>
      </c>
      <c r="AH81" t="s">
        <v>30</v>
      </c>
      <c r="AI81" t="s">
        <v>31</v>
      </c>
      <c r="AJ81" t="s">
        <v>32</v>
      </c>
      <c r="AK81" t="s">
        <v>33</v>
      </c>
      <c r="AL81" t="s">
        <v>34</v>
      </c>
      <c r="AM81" t="s">
        <v>35</v>
      </c>
      <c r="AN81" t="s">
        <v>36</v>
      </c>
      <c r="AO81" t="s">
        <v>37</v>
      </c>
      <c r="AP81" t="s">
        <v>38</v>
      </c>
      <c r="AQ81" t="s">
        <v>39</v>
      </c>
      <c r="AR81" t="s">
        <v>40</v>
      </c>
      <c r="AS81" t="s">
        <v>41</v>
      </c>
      <c r="AT81" t="s">
        <v>42</v>
      </c>
      <c r="AU81" t="s">
        <v>43</v>
      </c>
      <c r="AV81" t="s">
        <v>44</v>
      </c>
      <c r="AW81" t="s">
        <v>45</v>
      </c>
      <c r="AX81" t="s">
        <v>46</v>
      </c>
      <c r="AY81" t="s">
        <v>47</v>
      </c>
      <c r="AZ81" t="s">
        <v>48</v>
      </c>
      <c r="BA81" t="s">
        <v>49</v>
      </c>
      <c r="BB81" t="s">
        <v>50</v>
      </c>
      <c r="BC81" t="s">
        <v>51</v>
      </c>
      <c r="BD81" t="s">
        <v>52</v>
      </c>
      <c r="BE81" t="s">
        <v>53</v>
      </c>
      <c r="BF81" t="s">
        <v>54</v>
      </c>
    </row>
    <row r="82" spans="1:58" x14ac:dyDescent="0.4">
      <c r="A82" s="23" t="s">
        <v>1672</v>
      </c>
      <c r="B82">
        <v>1</v>
      </c>
      <c r="C82" t="str">
        <f t="shared" ref="C82:C99" si="46">LEFT(D82,3)</f>
        <v>GBT</v>
      </c>
      <c r="D82" t="str">
        <f>CONCATENATE(E82,"/",E83)</f>
        <v>GBT001/GBT051</v>
      </c>
      <c r="E82" t="s">
        <v>1103</v>
      </c>
      <c r="F82" t="s">
        <v>4722</v>
      </c>
      <c r="G82" t="s">
        <v>1727</v>
      </c>
      <c r="H82">
        <v>0.806514522610698</v>
      </c>
      <c r="I82">
        <v>62.1</v>
      </c>
      <c r="J82">
        <v>61.3</v>
      </c>
      <c r="K82">
        <v>41.8</v>
      </c>
      <c r="L82">
        <v>71.099999999999994</v>
      </c>
      <c r="M82">
        <v>41.8</v>
      </c>
      <c r="N82">
        <v>60.5</v>
      </c>
      <c r="O82">
        <v>73.400000000000006</v>
      </c>
      <c r="P82">
        <v>68.3</v>
      </c>
      <c r="Q82">
        <v>67.7</v>
      </c>
      <c r="R82">
        <v>55.1</v>
      </c>
      <c r="S82">
        <v>60.6</v>
      </c>
      <c r="T82">
        <v>55.2</v>
      </c>
      <c r="U82">
        <v>73.599999999999994</v>
      </c>
      <c r="V82">
        <v>48.2</v>
      </c>
      <c r="W82">
        <v>54</v>
      </c>
      <c r="X82">
        <v>64.8</v>
      </c>
      <c r="Y82">
        <v>62.8</v>
      </c>
      <c r="Z82">
        <v>55.1</v>
      </c>
      <c r="AA82">
        <v>73.099999999999994</v>
      </c>
      <c r="AB82">
        <v>70.599999999999994</v>
      </c>
      <c r="AC82">
        <v>70.099999999999994</v>
      </c>
      <c r="AD82">
        <v>48.7</v>
      </c>
      <c r="AE82">
        <v>60.6</v>
      </c>
      <c r="AF82">
        <v>70.7</v>
      </c>
      <c r="AG82">
        <v>68.8</v>
      </c>
      <c r="AH82">
        <v>73.400000000000006</v>
      </c>
      <c r="AI82">
        <v>77.2</v>
      </c>
      <c r="AJ82">
        <v>50.7</v>
      </c>
      <c r="AK82">
        <v>51.8</v>
      </c>
      <c r="AL82">
        <v>55.3</v>
      </c>
      <c r="AM82">
        <v>68.8</v>
      </c>
      <c r="AN82">
        <v>64.8</v>
      </c>
      <c r="AO82">
        <v>60.6</v>
      </c>
      <c r="AP82">
        <v>71.2</v>
      </c>
      <c r="AQ82">
        <v>70.7</v>
      </c>
      <c r="AR82">
        <v>74.2</v>
      </c>
      <c r="AS82">
        <v>68.400000000000006</v>
      </c>
      <c r="AT82">
        <v>70.2</v>
      </c>
      <c r="AU82">
        <v>74.5</v>
      </c>
      <c r="AV82">
        <v>72</v>
      </c>
      <c r="AW82">
        <v>80.3</v>
      </c>
      <c r="AX82">
        <v>74.2</v>
      </c>
      <c r="AY82">
        <v>60</v>
      </c>
      <c r="AZ82">
        <v>74.2</v>
      </c>
      <c r="BA82">
        <v>74.8</v>
      </c>
      <c r="BB82">
        <v>75.099999999999994</v>
      </c>
      <c r="BC82">
        <v>78</v>
      </c>
      <c r="BD82">
        <v>44.4</v>
      </c>
      <c r="BE82">
        <v>78.3</v>
      </c>
      <c r="BF82">
        <v>72.3</v>
      </c>
    </row>
    <row r="83" spans="1:58" x14ac:dyDescent="0.4">
      <c r="A83" s="23" t="s">
        <v>1667</v>
      </c>
      <c r="B83">
        <v>1</v>
      </c>
      <c r="C83" t="str">
        <f t="shared" si="46"/>
        <v>GBT</v>
      </c>
      <c r="D83" t="str">
        <f>CONCATENATE(E83,"/",E84)</f>
        <v>GBT051/GBT091</v>
      </c>
      <c r="E83" t="s">
        <v>1127</v>
      </c>
      <c r="F83" t="s">
        <v>4722</v>
      </c>
      <c r="G83" t="s">
        <v>1882</v>
      </c>
      <c r="H83">
        <v>0.6502847914434976</v>
      </c>
      <c r="I83">
        <v>66</v>
      </c>
      <c r="J83">
        <v>61.3</v>
      </c>
      <c r="K83">
        <v>41.8</v>
      </c>
      <c r="L83">
        <v>71.5</v>
      </c>
      <c r="M83">
        <v>41.8</v>
      </c>
      <c r="N83">
        <v>58</v>
      </c>
      <c r="O83">
        <v>73.8</v>
      </c>
      <c r="P83">
        <v>68.3</v>
      </c>
      <c r="Q83">
        <v>67.7</v>
      </c>
      <c r="R83">
        <v>57.1</v>
      </c>
      <c r="S83">
        <v>67.3</v>
      </c>
      <c r="T83">
        <v>62.1</v>
      </c>
      <c r="U83">
        <v>73.599999999999994</v>
      </c>
      <c r="V83">
        <v>48.2</v>
      </c>
      <c r="W83">
        <v>61.5</v>
      </c>
      <c r="X83">
        <v>68.3</v>
      </c>
      <c r="Y83">
        <v>60.5</v>
      </c>
      <c r="Z83">
        <v>66.599999999999994</v>
      </c>
      <c r="AA83">
        <v>64.3</v>
      </c>
      <c r="AB83">
        <v>58</v>
      </c>
      <c r="AC83">
        <v>67.7</v>
      </c>
      <c r="AD83">
        <v>48.7</v>
      </c>
      <c r="AE83">
        <v>59.6</v>
      </c>
      <c r="AF83">
        <v>50.6</v>
      </c>
      <c r="AG83">
        <v>68.8</v>
      </c>
      <c r="AH83">
        <v>63.1</v>
      </c>
      <c r="AI83">
        <v>59.8</v>
      </c>
      <c r="AJ83">
        <v>55.2</v>
      </c>
      <c r="AK83">
        <v>51.8</v>
      </c>
      <c r="AL83">
        <v>58.9</v>
      </c>
      <c r="AM83">
        <v>68.400000000000006</v>
      </c>
      <c r="AN83">
        <v>64.8</v>
      </c>
      <c r="AO83">
        <v>50.7</v>
      </c>
      <c r="AP83">
        <v>67</v>
      </c>
      <c r="AQ83">
        <v>70.7</v>
      </c>
      <c r="AR83">
        <v>74.5</v>
      </c>
      <c r="AS83">
        <v>82.4</v>
      </c>
      <c r="AT83">
        <v>66.599999999999994</v>
      </c>
      <c r="AU83">
        <v>77.599999999999994</v>
      </c>
      <c r="AV83">
        <v>76.3</v>
      </c>
      <c r="AW83">
        <v>74.7</v>
      </c>
      <c r="AX83">
        <v>74.2</v>
      </c>
      <c r="AY83">
        <v>68</v>
      </c>
      <c r="AZ83">
        <v>70.7</v>
      </c>
      <c r="BA83">
        <v>73.8</v>
      </c>
      <c r="BB83">
        <v>69.900000000000006</v>
      </c>
      <c r="BC83">
        <v>77.2</v>
      </c>
      <c r="BD83">
        <v>44.4</v>
      </c>
      <c r="BE83">
        <v>78.2</v>
      </c>
      <c r="BF83">
        <v>73.8</v>
      </c>
    </row>
    <row r="84" spans="1:58" x14ac:dyDescent="0.4">
      <c r="A84" s="23" t="s">
        <v>1670</v>
      </c>
      <c r="B84">
        <v>1</v>
      </c>
      <c r="C84" t="str">
        <f t="shared" si="46"/>
        <v>GBT</v>
      </c>
      <c r="D84" t="str">
        <f>CONCATENATE(E84,"/",E82)</f>
        <v>GBT091/GBT001</v>
      </c>
      <c r="E84" t="s">
        <v>1214</v>
      </c>
      <c r="F84" t="s">
        <v>4722</v>
      </c>
      <c r="G84" t="s">
        <v>2018</v>
      </c>
      <c r="H84">
        <v>0.78168908552878802</v>
      </c>
      <c r="I84">
        <v>59.8</v>
      </c>
      <c r="J84">
        <v>67.7</v>
      </c>
      <c r="K84">
        <v>46.5</v>
      </c>
      <c r="L84">
        <v>73.8</v>
      </c>
      <c r="M84">
        <v>51.8</v>
      </c>
      <c r="N84">
        <v>62.8</v>
      </c>
      <c r="O84">
        <v>69.5</v>
      </c>
      <c r="P84">
        <v>67.7</v>
      </c>
      <c r="Q84">
        <v>55.1</v>
      </c>
      <c r="R84">
        <v>60.7</v>
      </c>
      <c r="S84">
        <v>66</v>
      </c>
      <c r="T84">
        <v>73.599999999999994</v>
      </c>
      <c r="U84">
        <v>73.599999999999994</v>
      </c>
      <c r="V84">
        <v>51.8</v>
      </c>
      <c r="W84">
        <v>58</v>
      </c>
      <c r="X84">
        <v>60.6</v>
      </c>
      <c r="Y84">
        <v>62.8</v>
      </c>
      <c r="Z84">
        <v>55.1</v>
      </c>
      <c r="AA84">
        <v>68.8</v>
      </c>
      <c r="AB84">
        <v>69.7</v>
      </c>
      <c r="AC84">
        <v>60.5</v>
      </c>
      <c r="AD84">
        <v>65.5</v>
      </c>
      <c r="AE84">
        <v>62</v>
      </c>
      <c r="AF84">
        <v>69.7</v>
      </c>
      <c r="AG84">
        <v>70.2</v>
      </c>
      <c r="AH84">
        <v>69</v>
      </c>
      <c r="AI84">
        <v>69.3</v>
      </c>
      <c r="AJ84">
        <v>54.2</v>
      </c>
      <c r="AK84">
        <v>55.1</v>
      </c>
      <c r="AL84">
        <v>54.1</v>
      </c>
      <c r="AM84">
        <v>64.900000000000006</v>
      </c>
      <c r="AN84">
        <v>62.8</v>
      </c>
      <c r="AO84">
        <v>59</v>
      </c>
      <c r="AP84">
        <v>71.599999999999994</v>
      </c>
      <c r="AQ84">
        <v>63.6</v>
      </c>
      <c r="AR84">
        <v>74.2</v>
      </c>
      <c r="AS84">
        <v>68.400000000000006</v>
      </c>
      <c r="AT84">
        <v>70.2</v>
      </c>
      <c r="AU84">
        <v>74.5</v>
      </c>
      <c r="AV84">
        <v>72</v>
      </c>
      <c r="AW84">
        <v>80.3</v>
      </c>
      <c r="AX84">
        <v>74.2</v>
      </c>
      <c r="AY84">
        <v>60</v>
      </c>
      <c r="AZ84">
        <v>74.2</v>
      </c>
      <c r="BA84">
        <v>63.6</v>
      </c>
      <c r="BB84">
        <v>80.2</v>
      </c>
      <c r="BC84">
        <v>71.599999999999994</v>
      </c>
      <c r="BD84">
        <v>63.9</v>
      </c>
      <c r="BE84">
        <v>82.6</v>
      </c>
      <c r="BF84">
        <v>72.7</v>
      </c>
    </row>
    <row r="85" spans="1:58" x14ac:dyDescent="0.4">
      <c r="A85" s="23" t="s">
        <v>1671</v>
      </c>
      <c r="B85">
        <v>2</v>
      </c>
      <c r="C85" t="str">
        <f t="shared" si="46"/>
        <v>CLD</v>
      </c>
      <c r="D85" t="str">
        <f>CONCATENATE(E85,"/",E86)</f>
        <v>CLD001/CLD051</v>
      </c>
      <c r="E85" t="s">
        <v>56</v>
      </c>
      <c r="F85" t="s">
        <v>4722</v>
      </c>
      <c r="G85" t="s">
        <v>2145</v>
      </c>
      <c r="H85">
        <v>0.72850482947145456</v>
      </c>
      <c r="I85">
        <v>70.599999999999994</v>
      </c>
      <c r="J85">
        <v>69.2</v>
      </c>
      <c r="K85">
        <v>66.2</v>
      </c>
      <c r="L85">
        <v>80.900000000000006</v>
      </c>
      <c r="M85">
        <v>63.6</v>
      </c>
      <c r="N85">
        <v>55.4</v>
      </c>
      <c r="O85">
        <v>76.099999999999994</v>
      </c>
      <c r="P85">
        <v>75.5</v>
      </c>
      <c r="Q85">
        <v>76.599999999999994</v>
      </c>
      <c r="R85">
        <v>72.7</v>
      </c>
      <c r="S85">
        <v>72.7</v>
      </c>
      <c r="T85">
        <v>72.7</v>
      </c>
      <c r="U85">
        <v>78.8</v>
      </c>
      <c r="V85">
        <v>69.3</v>
      </c>
      <c r="W85">
        <v>67.8</v>
      </c>
      <c r="X85">
        <v>80.599999999999994</v>
      </c>
      <c r="Y85">
        <v>67.7</v>
      </c>
      <c r="Z85">
        <v>59.3</v>
      </c>
      <c r="AA85">
        <v>64.2</v>
      </c>
      <c r="AB85">
        <v>73.400000000000006</v>
      </c>
      <c r="AC85">
        <v>70.7</v>
      </c>
      <c r="AD85">
        <v>73</v>
      </c>
      <c r="AE85">
        <v>71</v>
      </c>
      <c r="AF85">
        <v>70.400000000000006</v>
      </c>
      <c r="AG85">
        <v>76.599999999999994</v>
      </c>
      <c r="AH85">
        <v>77</v>
      </c>
      <c r="AI85">
        <v>73.099999999999994</v>
      </c>
      <c r="AJ85">
        <v>59</v>
      </c>
      <c r="AK85">
        <v>44</v>
      </c>
      <c r="AL85">
        <v>61.3</v>
      </c>
      <c r="AM85">
        <v>77.2</v>
      </c>
      <c r="AN85">
        <v>37.5</v>
      </c>
      <c r="AO85">
        <v>62.2</v>
      </c>
      <c r="AP85">
        <v>67.7</v>
      </c>
      <c r="AQ85">
        <v>72.400000000000006</v>
      </c>
      <c r="AR85">
        <v>68.8</v>
      </c>
      <c r="AS85">
        <v>78.2</v>
      </c>
      <c r="AT85">
        <v>74.8</v>
      </c>
      <c r="AU85">
        <v>76.2</v>
      </c>
      <c r="AV85">
        <v>71</v>
      </c>
      <c r="AW85">
        <v>66.099999999999994</v>
      </c>
      <c r="AX85">
        <v>79.599999999999994</v>
      </c>
      <c r="AY85">
        <v>76.3</v>
      </c>
      <c r="AZ85">
        <v>81.3</v>
      </c>
      <c r="BA85">
        <v>76.5</v>
      </c>
      <c r="BB85">
        <v>77.599999999999994</v>
      </c>
      <c r="BC85">
        <v>71.599999999999994</v>
      </c>
      <c r="BD85">
        <v>79.099999999999994</v>
      </c>
      <c r="BE85">
        <v>79</v>
      </c>
      <c r="BF85">
        <v>78.7</v>
      </c>
    </row>
    <row r="86" spans="1:58" x14ac:dyDescent="0.4">
      <c r="A86" s="23" t="s">
        <v>1668</v>
      </c>
      <c r="B86">
        <v>2</v>
      </c>
      <c r="C86" t="str">
        <f t="shared" si="46"/>
        <v>CLD</v>
      </c>
      <c r="D86" t="str">
        <f>CONCATENATE(E86,"/",E87)</f>
        <v>CLD051/CLD091</v>
      </c>
      <c r="E86" t="s">
        <v>80</v>
      </c>
      <c r="F86" t="s">
        <v>4722</v>
      </c>
      <c r="G86" t="s">
        <v>2275</v>
      </c>
      <c r="H86">
        <v>0.70411867884503021</v>
      </c>
      <c r="I86">
        <v>75.5</v>
      </c>
      <c r="J86">
        <v>72.400000000000006</v>
      </c>
      <c r="K86">
        <v>72.400000000000006</v>
      </c>
      <c r="L86">
        <v>85.4</v>
      </c>
      <c r="M86">
        <v>65.099999999999994</v>
      </c>
      <c r="N86">
        <v>69.8</v>
      </c>
      <c r="O86">
        <v>73.2</v>
      </c>
      <c r="P86">
        <v>83.3</v>
      </c>
      <c r="Q86">
        <v>80</v>
      </c>
      <c r="R86">
        <v>78.900000000000006</v>
      </c>
      <c r="S86">
        <v>76.599999999999994</v>
      </c>
      <c r="T86">
        <v>78.400000000000006</v>
      </c>
      <c r="U86">
        <v>78.900000000000006</v>
      </c>
      <c r="V86">
        <v>74.8</v>
      </c>
      <c r="W86">
        <v>75.5</v>
      </c>
      <c r="X86">
        <v>77.099999999999994</v>
      </c>
      <c r="Y86">
        <v>75.099999999999994</v>
      </c>
      <c r="Z86">
        <v>61.4</v>
      </c>
      <c r="AA86">
        <v>72.599999999999994</v>
      </c>
      <c r="AB86">
        <v>77.8</v>
      </c>
      <c r="AC86">
        <v>75.7</v>
      </c>
      <c r="AD86">
        <v>68.3</v>
      </c>
      <c r="AE86">
        <v>70.2</v>
      </c>
      <c r="AF86">
        <v>78.7</v>
      </c>
      <c r="AG86">
        <v>79.2</v>
      </c>
      <c r="AH86">
        <v>80.2</v>
      </c>
      <c r="AI86">
        <v>76</v>
      </c>
      <c r="AJ86">
        <v>74.5</v>
      </c>
      <c r="AK86">
        <v>71.7</v>
      </c>
      <c r="AL86">
        <v>67.8</v>
      </c>
      <c r="AM86">
        <v>80.2</v>
      </c>
      <c r="AN86">
        <v>63.6</v>
      </c>
      <c r="AO86">
        <v>67.8</v>
      </c>
      <c r="AP86">
        <v>80.400000000000006</v>
      </c>
      <c r="AQ86">
        <v>76.900000000000006</v>
      </c>
      <c r="AR86">
        <v>75.5</v>
      </c>
      <c r="AS86">
        <v>85.2</v>
      </c>
      <c r="AT86">
        <v>80.2</v>
      </c>
      <c r="AU86">
        <v>84.1</v>
      </c>
      <c r="AV86">
        <v>78.7</v>
      </c>
      <c r="AW86">
        <v>83.5</v>
      </c>
      <c r="AX86">
        <v>85.3</v>
      </c>
      <c r="AY86">
        <v>85.4</v>
      </c>
      <c r="AZ86">
        <v>87.1</v>
      </c>
      <c r="BA86">
        <v>83.4</v>
      </c>
      <c r="BB86">
        <v>86.5</v>
      </c>
      <c r="BC86">
        <v>83.7</v>
      </c>
      <c r="BD86">
        <v>85.1</v>
      </c>
      <c r="BE86">
        <v>86.6</v>
      </c>
      <c r="BF86">
        <v>81</v>
      </c>
    </row>
    <row r="87" spans="1:58" x14ac:dyDescent="0.4">
      <c r="A87" s="23" t="s">
        <v>1669</v>
      </c>
      <c r="B87">
        <v>2</v>
      </c>
      <c r="C87" t="str">
        <f t="shared" si="46"/>
        <v>CLD</v>
      </c>
      <c r="D87" t="str">
        <f>CONCATENATE(E87,"/",E85)</f>
        <v>CLD091/CLD001</v>
      </c>
      <c r="E87" t="s">
        <v>167</v>
      </c>
      <c r="F87" t="s">
        <v>4722</v>
      </c>
      <c r="G87" t="s">
        <v>2427</v>
      </c>
      <c r="H87">
        <v>0.72660691188437709</v>
      </c>
      <c r="I87">
        <v>69.8</v>
      </c>
      <c r="J87">
        <v>66.099999999999994</v>
      </c>
      <c r="K87">
        <v>69.3</v>
      </c>
      <c r="L87">
        <v>80.599999999999994</v>
      </c>
      <c r="M87">
        <v>63.6</v>
      </c>
      <c r="N87">
        <v>56.5</v>
      </c>
      <c r="O87">
        <v>77.900000000000006</v>
      </c>
      <c r="P87">
        <v>78.2</v>
      </c>
      <c r="Q87">
        <v>76</v>
      </c>
      <c r="R87">
        <v>67.900000000000006</v>
      </c>
      <c r="S87">
        <v>59.7</v>
      </c>
      <c r="T87">
        <v>76.599999999999994</v>
      </c>
      <c r="U87">
        <v>80.8</v>
      </c>
      <c r="V87">
        <v>65.5</v>
      </c>
      <c r="W87">
        <v>77.2</v>
      </c>
      <c r="X87">
        <v>75.5</v>
      </c>
      <c r="Y87">
        <v>76.3</v>
      </c>
      <c r="Z87">
        <v>58.9</v>
      </c>
      <c r="AA87">
        <v>68.400000000000006</v>
      </c>
      <c r="AB87">
        <v>69.2</v>
      </c>
      <c r="AC87">
        <v>72.8</v>
      </c>
      <c r="AD87">
        <v>71.3</v>
      </c>
      <c r="AE87">
        <v>69.3</v>
      </c>
      <c r="AF87">
        <v>70.3</v>
      </c>
      <c r="AG87">
        <v>77.5</v>
      </c>
      <c r="AH87">
        <v>79.2</v>
      </c>
      <c r="AI87">
        <v>76.900000000000006</v>
      </c>
      <c r="AJ87">
        <v>67.8</v>
      </c>
      <c r="AK87">
        <v>60.7</v>
      </c>
      <c r="AL87">
        <v>61.3</v>
      </c>
      <c r="AM87">
        <v>77.5</v>
      </c>
      <c r="AN87">
        <v>64.2</v>
      </c>
      <c r="AO87">
        <v>62.2</v>
      </c>
      <c r="AP87">
        <v>71.900000000000006</v>
      </c>
      <c r="AQ87">
        <v>68.8</v>
      </c>
      <c r="AR87">
        <v>80.7</v>
      </c>
      <c r="AS87">
        <v>77.2</v>
      </c>
      <c r="AT87">
        <v>74.8</v>
      </c>
      <c r="AU87">
        <v>74.900000000000006</v>
      </c>
      <c r="AV87">
        <v>77.400000000000006</v>
      </c>
      <c r="AW87">
        <v>69.3</v>
      </c>
      <c r="AX87">
        <v>75.599999999999994</v>
      </c>
      <c r="AY87">
        <v>75.2</v>
      </c>
      <c r="AZ87">
        <v>82.8</v>
      </c>
      <c r="BA87">
        <v>79.599999999999994</v>
      </c>
      <c r="BB87">
        <v>78.599999999999994</v>
      </c>
      <c r="BC87">
        <v>71.599999999999994</v>
      </c>
      <c r="BD87">
        <v>72</v>
      </c>
      <c r="BE87">
        <v>81.2</v>
      </c>
      <c r="BF87">
        <v>81.3</v>
      </c>
    </row>
    <row r="88" spans="1:58" x14ac:dyDescent="0.4">
      <c r="A88" s="23" t="s">
        <v>1673</v>
      </c>
      <c r="B88">
        <v>3</v>
      </c>
      <c r="C88" t="str">
        <f t="shared" si="46"/>
        <v>DPS</v>
      </c>
      <c r="D88" t="str">
        <f>CONCATENATE(E88,"/",E89)</f>
        <v>DPS001/DPS051</v>
      </c>
      <c r="E88" t="s">
        <v>821</v>
      </c>
      <c r="F88" t="s">
        <v>4722</v>
      </c>
      <c r="G88" t="s">
        <v>2558</v>
      </c>
      <c r="H88">
        <v>0.7701723732535527</v>
      </c>
      <c r="I88">
        <v>75.5</v>
      </c>
      <c r="J88">
        <v>58.9</v>
      </c>
      <c r="K88">
        <v>62.3</v>
      </c>
      <c r="L88">
        <v>62.2</v>
      </c>
      <c r="M88">
        <v>62.2</v>
      </c>
      <c r="N88">
        <v>53</v>
      </c>
      <c r="O88">
        <v>69.900000000000006</v>
      </c>
      <c r="P88">
        <v>69.8</v>
      </c>
      <c r="Q88">
        <v>53</v>
      </c>
      <c r="R88">
        <v>63.5</v>
      </c>
      <c r="S88">
        <v>61.4</v>
      </c>
      <c r="T88">
        <v>73.599999999999994</v>
      </c>
      <c r="U88">
        <v>72</v>
      </c>
      <c r="V88">
        <v>60.7</v>
      </c>
      <c r="W88">
        <v>53.3</v>
      </c>
      <c r="X88">
        <v>74.900000000000006</v>
      </c>
      <c r="Y88">
        <v>72</v>
      </c>
      <c r="Z88">
        <v>45.2</v>
      </c>
      <c r="AA88">
        <v>60</v>
      </c>
      <c r="AB88">
        <v>61.5</v>
      </c>
      <c r="AC88">
        <v>62.3</v>
      </c>
      <c r="AD88">
        <v>49.4</v>
      </c>
      <c r="AE88">
        <v>56.1</v>
      </c>
      <c r="AF88">
        <v>49.7</v>
      </c>
      <c r="AG88">
        <v>73.5</v>
      </c>
      <c r="AH88">
        <v>78.5</v>
      </c>
      <c r="AI88">
        <v>64.900000000000006</v>
      </c>
      <c r="AJ88">
        <v>56.2</v>
      </c>
      <c r="AK88">
        <v>54.1</v>
      </c>
      <c r="AL88">
        <v>40.1</v>
      </c>
      <c r="AM88">
        <v>75.900000000000006</v>
      </c>
      <c r="AN88">
        <v>45.1</v>
      </c>
      <c r="AO88">
        <v>60</v>
      </c>
      <c r="AP88">
        <v>56.2</v>
      </c>
      <c r="AQ88">
        <v>53.1</v>
      </c>
      <c r="AR88">
        <v>64.2</v>
      </c>
      <c r="AS88">
        <v>77.3</v>
      </c>
      <c r="AT88">
        <v>69.8</v>
      </c>
      <c r="AU88">
        <v>79.400000000000006</v>
      </c>
      <c r="AV88">
        <v>71.099999999999994</v>
      </c>
      <c r="AW88">
        <v>69.3</v>
      </c>
      <c r="AX88">
        <v>67.7</v>
      </c>
      <c r="AY88">
        <v>81</v>
      </c>
      <c r="AZ88">
        <v>72</v>
      </c>
      <c r="BA88">
        <v>67.599999999999994</v>
      </c>
      <c r="BB88">
        <v>70.8</v>
      </c>
      <c r="BC88">
        <v>81.900000000000006</v>
      </c>
      <c r="BD88">
        <v>66.400000000000006</v>
      </c>
      <c r="BE88">
        <v>76.400000000000006</v>
      </c>
      <c r="BF88">
        <v>76</v>
      </c>
    </row>
    <row r="89" spans="1:58" x14ac:dyDescent="0.4">
      <c r="A89" s="23" t="s">
        <v>1674</v>
      </c>
      <c r="B89">
        <v>3</v>
      </c>
      <c r="C89" t="str">
        <f t="shared" si="46"/>
        <v>DPS</v>
      </c>
      <c r="D89" t="str">
        <f>CONCATENATE(E89,"/",E90)</f>
        <v>DPS051/DPS091</v>
      </c>
      <c r="E89" t="s">
        <v>845</v>
      </c>
      <c r="F89" t="s">
        <v>4722</v>
      </c>
      <c r="G89" t="s">
        <v>2677</v>
      </c>
      <c r="H89">
        <v>0.83022105989386163</v>
      </c>
      <c r="I89">
        <v>64.2</v>
      </c>
      <c r="J89">
        <v>53</v>
      </c>
      <c r="K89">
        <v>53.1</v>
      </c>
      <c r="L89">
        <v>70.599999999999994</v>
      </c>
      <c r="M89">
        <v>53</v>
      </c>
      <c r="N89">
        <v>64.3</v>
      </c>
      <c r="O89">
        <v>53.1</v>
      </c>
      <c r="P89">
        <v>72.400000000000006</v>
      </c>
      <c r="Q89">
        <v>56.1</v>
      </c>
      <c r="R89">
        <v>63.5</v>
      </c>
      <c r="S89">
        <v>61.4</v>
      </c>
      <c r="T89">
        <v>73.8</v>
      </c>
      <c r="U89">
        <v>63.5</v>
      </c>
      <c r="V89">
        <v>62.2</v>
      </c>
      <c r="W89">
        <v>56.1</v>
      </c>
      <c r="X89">
        <v>70.099999999999994</v>
      </c>
      <c r="Y89">
        <v>61.3</v>
      </c>
      <c r="Z89">
        <v>49.4</v>
      </c>
      <c r="AA89">
        <v>69</v>
      </c>
      <c r="AB89">
        <v>64.2</v>
      </c>
      <c r="AC89">
        <v>53.3</v>
      </c>
      <c r="AD89">
        <v>49.4</v>
      </c>
      <c r="AE89">
        <v>60.6</v>
      </c>
      <c r="AF89">
        <v>49.7</v>
      </c>
      <c r="AG89">
        <v>61.3</v>
      </c>
      <c r="AH89">
        <v>71.3</v>
      </c>
      <c r="AI89">
        <v>62.8</v>
      </c>
      <c r="AJ89">
        <v>53.1</v>
      </c>
      <c r="AK89">
        <v>53.1</v>
      </c>
      <c r="AL89">
        <v>51</v>
      </c>
      <c r="AM89">
        <v>70.7</v>
      </c>
      <c r="AN89">
        <v>34.700000000000003</v>
      </c>
      <c r="AO89">
        <v>57.3</v>
      </c>
      <c r="AP89">
        <v>56.2</v>
      </c>
      <c r="AQ89">
        <v>59.9</v>
      </c>
      <c r="AR89">
        <v>74.5</v>
      </c>
      <c r="AS89">
        <v>79.2</v>
      </c>
      <c r="AT89">
        <v>75.8</v>
      </c>
      <c r="AU89">
        <v>77</v>
      </c>
      <c r="AV89">
        <v>77.2</v>
      </c>
      <c r="AW89">
        <v>63.2</v>
      </c>
      <c r="AX89">
        <v>71.900000000000006</v>
      </c>
      <c r="AY89">
        <v>77.900000000000006</v>
      </c>
      <c r="AZ89">
        <v>77.5</v>
      </c>
      <c r="BA89">
        <v>57.7</v>
      </c>
      <c r="BB89">
        <v>74.8</v>
      </c>
      <c r="BC89">
        <v>68.5</v>
      </c>
      <c r="BD89">
        <v>68.7</v>
      </c>
      <c r="BE89">
        <v>80.900000000000006</v>
      </c>
      <c r="BF89">
        <v>77</v>
      </c>
    </row>
    <row r="90" spans="1:58" x14ac:dyDescent="0.4">
      <c r="B90">
        <v>3</v>
      </c>
      <c r="C90" t="str">
        <f t="shared" si="46"/>
        <v>DPS</v>
      </c>
      <c r="D90" t="str">
        <f>CONCATENATE(E90,"/",E88)</f>
        <v>DPS091/DPS001</v>
      </c>
      <c r="E90" t="s">
        <v>932</v>
      </c>
      <c r="F90" t="s">
        <v>4722</v>
      </c>
      <c r="G90" t="s">
        <v>2769</v>
      </c>
      <c r="H90">
        <v>0.81013143595694992</v>
      </c>
      <c r="I90">
        <v>69.2</v>
      </c>
      <c r="J90">
        <v>62.3</v>
      </c>
      <c r="K90">
        <v>45.3</v>
      </c>
      <c r="L90">
        <v>71.599999999999994</v>
      </c>
      <c r="M90">
        <v>59.9</v>
      </c>
      <c r="N90">
        <v>53.1</v>
      </c>
      <c r="O90">
        <v>66.900000000000006</v>
      </c>
      <c r="P90">
        <v>67.8</v>
      </c>
      <c r="Q90">
        <v>66</v>
      </c>
      <c r="R90">
        <v>69.900000000000006</v>
      </c>
      <c r="S90">
        <v>49.4</v>
      </c>
      <c r="T90">
        <v>71.599999999999994</v>
      </c>
      <c r="U90">
        <v>65.5</v>
      </c>
      <c r="V90">
        <v>56.2</v>
      </c>
      <c r="W90">
        <v>58.9</v>
      </c>
      <c r="X90">
        <v>73.5</v>
      </c>
      <c r="Y90">
        <v>58.9</v>
      </c>
      <c r="Z90">
        <v>49.4</v>
      </c>
      <c r="AA90">
        <v>66.2</v>
      </c>
      <c r="AB90">
        <v>64.2</v>
      </c>
      <c r="AC90">
        <v>53.3</v>
      </c>
      <c r="AD90">
        <v>49.4</v>
      </c>
      <c r="AE90">
        <v>60.6</v>
      </c>
      <c r="AF90">
        <v>49.7</v>
      </c>
      <c r="AG90">
        <v>66.099999999999994</v>
      </c>
      <c r="AH90">
        <v>68.099999999999994</v>
      </c>
      <c r="AI90">
        <v>60.6</v>
      </c>
      <c r="AJ90">
        <v>56.2</v>
      </c>
      <c r="AK90">
        <v>54.5</v>
      </c>
      <c r="AL90">
        <v>40.1</v>
      </c>
      <c r="AM90">
        <v>64.2</v>
      </c>
      <c r="AN90">
        <v>40.6</v>
      </c>
      <c r="AO90">
        <v>57.2</v>
      </c>
      <c r="AP90">
        <v>56.3</v>
      </c>
      <c r="AQ90">
        <v>64.3</v>
      </c>
      <c r="AR90">
        <v>64.2</v>
      </c>
      <c r="AS90">
        <v>77</v>
      </c>
      <c r="AT90">
        <v>73.5</v>
      </c>
      <c r="AU90">
        <v>74.5</v>
      </c>
      <c r="AV90">
        <v>76</v>
      </c>
      <c r="AW90">
        <v>72.3</v>
      </c>
      <c r="AX90">
        <v>74.099999999999994</v>
      </c>
      <c r="AY90">
        <v>76.8</v>
      </c>
      <c r="AZ90">
        <v>70.400000000000006</v>
      </c>
      <c r="BA90">
        <v>71.099999999999994</v>
      </c>
      <c r="BB90">
        <v>74.3</v>
      </c>
      <c r="BC90">
        <v>74.900000000000006</v>
      </c>
      <c r="BD90">
        <v>64.599999999999994</v>
      </c>
      <c r="BE90">
        <v>79.599999999999994</v>
      </c>
      <c r="BF90">
        <v>77.3</v>
      </c>
    </row>
    <row r="91" spans="1:58" x14ac:dyDescent="0.4">
      <c r="B91">
        <v>5</v>
      </c>
      <c r="C91" t="str">
        <f t="shared" si="46"/>
        <v>CLM</v>
      </c>
      <c r="D91" t="str">
        <f>CONCATENATE(E91,"/",E92)</f>
        <v>CLM001/CLM051</v>
      </c>
      <c r="E91" t="s">
        <v>1648</v>
      </c>
      <c r="F91" t="s">
        <v>4722</v>
      </c>
      <c r="G91" t="s">
        <v>3055</v>
      </c>
      <c r="H91">
        <v>0.64887435859116682</v>
      </c>
      <c r="I91">
        <v>84.7</v>
      </c>
      <c r="J91">
        <v>82.2</v>
      </c>
      <c r="K91">
        <v>84.3</v>
      </c>
      <c r="L91">
        <v>86.9</v>
      </c>
      <c r="M91">
        <v>86.1</v>
      </c>
      <c r="N91">
        <v>83.4</v>
      </c>
      <c r="O91">
        <v>83.6</v>
      </c>
      <c r="P91">
        <v>87.9</v>
      </c>
      <c r="Q91">
        <v>82.7</v>
      </c>
      <c r="R91">
        <v>85.3</v>
      </c>
      <c r="S91">
        <v>87</v>
      </c>
      <c r="T91">
        <v>87.3</v>
      </c>
      <c r="U91">
        <v>84.1</v>
      </c>
      <c r="V91">
        <v>82.5</v>
      </c>
      <c r="W91">
        <v>82.8</v>
      </c>
      <c r="X91">
        <v>87.7</v>
      </c>
      <c r="Y91">
        <v>88.3</v>
      </c>
      <c r="Z91">
        <v>82.6</v>
      </c>
      <c r="AA91">
        <v>84.6</v>
      </c>
      <c r="AB91">
        <v>82.4</v>
      </c>
      <c r="AC91">
        <v>86.3</v>
      </c>
      <c r="AD91">
        <v>79.7</v>
      </c>
      <c r="AE91">
        <v>84</v>
      </c>
      <c r="AF91">
        <v>81.900000000000006</v>
      </c>
      <c r="AG91">
        <v>88.1</v>
      </c>
      <c r="AH91">
        <v>92.5</v>
      </c>
      <c r="AI91">
        <v>87</v>
      </c>
      <c r="AJ91">
        <v>80.2</v>
      </c>
      <c r="AK91">
        <v>83</v>
      </c>
      <c r="AL91">
        <v>81</v>
      </c>
      <c r="AM91">
        <v>82.5</v>
      </c>
      <c r="AN91">
        <v>86</v>
      </c>
      <c r="AO91">
        <v>81.400000000000006</v>
      </c>
      <c r="AP91">
        <v>84.1</v>
      </c>
      <c r="AQ91">
        <v>86.7</v>
      </c>
      <c r="AR91">
        <v>87.7</v>
      </c>
      <c r="AS91">
        <v>89.7</v>
      </c>
      <c r="AT91">
        <v>85.9</v>
      </c>
      <c r="AU91">
        <v>92.5</v>
      </c>
      <c r="AV91">
        <v>89.1</v>
      </c>
      <c r="AW91">
        <v>88.9</v>
      </c>
      <c r="AX91">
        <v>89.4</v>
      </c>
      <c r="AY91">
        <v>89</v>
      </c>
      <c r="AZ91">
        <v>92.6</v>
      </c>
      <c r="BA91">
        <v>86</v>
      </c>
      <c r="BB91">
        <v>88.9</v>
      </c>
      <c r="BC91">
        <v>85.8</v>
      </c>
      <c r="BD91">
        <v>91.2</v>
      </c>
      <c r="BE91">
        <v>89.6</v>
      </c>
      <c r="BF91">
        <v>89.4</v>
      </c>
    </row>
    <row r="92" spans="1:58" x14ac:dyDescent="0.4">
      <c r="B92">
        <v>5</v>
      </c>
      <c r="C92" t="str">
        <f t="shared" si="46"/>
        <v>CLM</v>
      </c>
      <c r="D92" t="str">
        <f>CONCATENATE(E92,"/",E93)</f>
        <v>CLM051/CLM091</v>
      </c>
      <c r="E92" t="s">
        <v>5096</v>
      </c>
      <c r="F92" t="s">
        <v>4722</v>
      </c>
      <c r="G92" t="s">
        <v>3122</v>
      </c>
      <c r="H92">
        <v>0.62094717808763633</v>
      </c>
      <c r="I92">
        <v>88.7</v>
      </c>
      <c r="J92">
        <v>81.8</v>
      </c>
      <c r="K92">
        <v>84</v>
      </c>
      <c r="L92">
        <v>91.1</v>
      </c>
      <c r="M92">
        <v>80.3</v>
      </c>
      <c r="N92">
        <v>78.7</v>
      </c>
      <c r="O92">
        <v>83.8</v>
      </c>
      <c r="P92">
        <v>81</v>
      </c>
      <c r="Q92">
        <v>84.3</v>
      </c>
      <c r="R92">
        <v>86.9</v>
      </c>
      <c r="S92">
        <v>85</v>
      </c>
      <c r="T92">
        <v>90.4</v>
      </c>
      <c r="U92">
        <v>87</v>
      </c>
      <c r="V92">
        <v>81.599999999999994</v>
      </c>
      <c r="W92">
        <v>83.1</v>
      </c>
      <c r="X92">
        <v>87.7</v>
      </c>
      <c r="Y92">
        <v>87.2</v>
      </c>
      <c r="Z92">
        <v>81.099999999999994</v>
      </c>
      <c r="AA92">
        <v>84.9</v>
      </c>
      <c r="AB92">
        <v>90.4</v>
      </c>
      <c r="AC92">
        <v>88.6</v>
      </c>
      <c r="AD92">
        <v>85.4</v>
      </c>
      <c r="AE92">
        <v>84.4</v>
      </c>
      <c r="AF92">
        <v>83.8</v>
      </c>
      <c r="AG92">
        <v>88.4</v>
      </c>
      <c r="AH92">
        <v>87.3</v>
      </c>
      <c r="AI92">
        <v>88.1</v>
      </c>
      <c r="AJ92">
        <v>82.1</v>
      </c>
      <c r="AK92">
        <v>81.900000000000006</v>
      </c>
      <c r="AL92">
        <v>78.400000000000006</v>
      </c>
      <c r="AM92">
        <v>81.8</v>
      </c>
      <c r="AN92">
        <v>84.1</v>
      </c>
      <c r="AO92">
        <v>82.9</v>
      </c>
      <c r="AP92">
        <v>85.6</v>
      </c>
      <c r="AQ92">
        <v>85.8</v>
      </c>
      <c r="AR92">
        <v>89.1</v>
      </c>
      <c r="AS92">
        <v>90.8</v>
      </c>
      <c r="AT92">
        <v>85.8</v>
      </c>
      <c r="AU92">
        <v>87.1</v>
      </c>
      <c r="AV92">
        <v>84.3</v>
      </c>
      <c r="AW92">
        <v>90.6</v>
      </c>
      <c r="AX92">
        <v>90.6</v>
      </c>
      <c r="AY92">
        <v>90.3</v>
      </c>
      <c r="AZ92">
        <v>91.6</v>
      </c>
      <c r="BA92">
        <v>84.5</v>
      </c>
      <c r="BB92">
        <v>86.1</v>
      </c>
      <c r="BC92">
        <v>85.9</v>
      </c>
      <c r="BD92">
        <v>90.1</v>
      </c>
      <c r="BE92">
        <v>91.1</v>
      </c>
      <c r="BF92">
        <v>89.9</v>
      </c>
    </row>
    <row r="93" spans="1:58" x14ac:dyDescent="0.4">
      <c r="B93">
        <v>5</v>
      </c>
      <c r="C93" t="str">
        <f t="shared" si="46"/>
        <v>CLM</v>
      </c>
      <c r="D93" t="str">
        <f>CONCATENATE(E93,"/",E91)</f>
        <v>CLM091/CLM001</v>
      </c>
      <c r="E93" t="s">
        <v>4723</v>
      </c>
      <c r="F93" t="s">
        <v>4722</v>
      </c>
      <c r="G93" t="s">
        <v>3187</v>
      </c>
      <c r="H93">
        <v>0.56743111456053996</v>
      </c>
      <c r="I93">
        <v>82.5</v>
      </c>
      <c r="J93">
        <v>83.3</v>
      </c>
      <c r="K93">
        <v>87.4</v>
      </c>
      <c r="L93">
        <v>88.8</v>
      </c>
      <c r="M93">
        <v>78.099999999999994</v>
      </c>
      <c r="N93">
        <v>80.8</v>
      </c>
      <c r="O93">
        <v>86.6</v>
      </c>
      <c r="P93">
        <v>89.6</v>
      </c>
      <c r="Q93">
        <v>85.1</v>
      </c>
      <c r="R93">
        <v>85.2</v>
      </c>
      <c r="S93">
        <v>85</v>
      </c>
      <c r="T93">
        <v>88.4</v>
      </c>
      <c r="U93">
        <v>88</v>
      </c>
      <c r="V93">
        <v>82.2</v>
      </c>
      <c r="W93">
        <v>85.1</v>
      </c>
      <c r="X93">
        <v>85.1</v>
      </c>
      <c r="Y93">
        <v>85</v>
      </c>
      <c r="Z93">
        <v>79.7</v>
      </c>
      <c r="AA93">
        <v>84.5</v>
      </c>
      <c r="AB93">
        <v>87.5</v>
      </c>
      <c r="AC93">
        <v>83.8</v>
      </c>
      <c r="AD93">
        <v>78.8</v>
      </c>
      <c r="AE93">
        <v>82.9</v>
      </c>
      <c r="AF93">
        <v>83.5</v>
      </c>
      <c r="AG93">
        <v>85.3</v>
      </c>
      <c r="AH93">
        <v>82.2</v>
      </c>
      <c r="AI93">
        <v>89.6</v>
      </c>
      <c r="AJ93">
        <v>83.6</v>
      </c>
      <c r="AK93">
        <v>82.1</v>
      </c>
      <c r="AL93">
        <v>76.099999999999994</v>
      </c>
      <c r="AM93">
        <v>81.900000000000006</v>
      </c>
      <c r="AN93">
        <v>81.7</v>
      </c>
      <c r="AO93">
        <v>81.2</v>
      </c>
      <c r="AP93">
        <v>75</v>
      </c>
      <c r="AQ93">
        <v>87.7</v>
      </c>
      <c r="AR93">
        <v>85.7</v>
      </c>
      <c r="AS93">
        <v>89.1</v>
      </c>
      <c r="AT93">
        <v>78.900000000000006</v>
      </c>
      <c r="AU93">
        <v>86.4</v>
      </c>
      <c r="AV93">
        <v>86.1</v>
      </c>
      <c r="AW93">
        <v>86.9</v>
      </c>
      <c r="AX93">
        <v>85.8</v>
      </c>
      <c r="AY93">
        <v>89.2</v>
      </c>
      <c r="AZ93">
        <v>92.4</v>
      </c>
      <c r="BA93">
        <v>87.3</v>
      </c>
      <c r="BB93">
        <v>87.8</v>
      </c>
      <c r="BC93">
        <v>87.2</v>
      </c>
      <c r="BD93">
        <v>89</v>
      </c>
      <c r="BE93">
        <v>91.1</v>
      </c>
      <c r="BF93">
        <v>86.6</v>
      </c>
    </row>
    <row r="94" spans="1:58" x14ac:dyDescent="0.4">
      <c r="B94">
        <v>6</v>
      </c>
      <c r="C94" t="str">
        <f t="shared" si="46"/>
        <v>DPM</v>
      </c>
      <c r="D94" t="str">
        <f>CONCATENATE(E94,"/",E95)</f>
        <v>DPM001/DPM051</v>
      </c>
      <c r="E94" t="s">
        <v>1651</v>
      </c>
      <c r="F94" t="s">
        <v>4722</v>
      </c>
      <c r="G94" t="s">
        <v>3571</v>
      </c>
      <c r="H94">
        <v>0.12401942325786021</v>
      </c>
      <c r="I94">
        <v>56.7</v>
      </c>
      <c r="J94">
        <v>30.1</v>
      </c>
      <c r="K94">
        <v>68.8</v>
      </c>
      <c r="L94">
        <v>31.4</v>
      </c>
      <c r="M94">
        <v>78.400000000000006</v>
      </c>
      <c r="N94">
        <v>2.7</v>
      </c>
      <c r="O94">
        <v>78</v>
      </c>
      <c r="P94">
        <v>80.7</v>
      </c>
      <c r="Q94">
        <v>75.900000000000006</v>
      </c>
      <c r="R94">
        <v>74.099999999999994</v>
      </c>
      <c r="S94">
        <v>14.2</v>
      </c>
      <c r="T94">
        <v>86.3</v>
      </c>
      <c r="U94">
        <v>73.2</v>
      </c>
      <c r="V94">
        <v>69.3</v>
      </c>
      <c r="W94">
        <v>27.4</v>
      </c>
      <c r="X94">
        <v>66.3</v>
      </c>
      <c r="Y94">
        <v>82.7</v>
      </c>
      <c r="Z94">
        <v>63.6</v>
      </c>
      <c r="AA94">
        <v>13.7</v>
      </c>
      <c r="AB94">
        <v>32.299999999999997</v>
      </c>
      <c r="AC94">
        <v>73.8</v>
      </c>
      <c r="AD94">
        <v>82.6</v>
      </c>
      <c r="AE94">
        <v>78.7</v>
      </c>
      <c r="AF94">
        <v>23.2</v>
      </c>
      <c r="AG94">
        <v>77.599999999999994</v>
      </c>
      <c r="AH94">
        <v>80.2</v>
      </c>
      <c r="AI94">
        <v>72</v>
      </c>
      <c r="AJ94">
        <v>74.599999999999994</v>
      </c>
      <c r="AK94">
        <v>27</v>
      </c>
      <c r="AL94">
        <v>68.3</v>
      </c>
      <c r="AM94">
        <v>85</v>
      </c>
      <c r="AN94">
        <v>78.400000000000006</v>
      </c>
      <c r="AO94">
        <v>72.5</v>
      </c>
      <c r="AP94">
        <v>20.9</v>
      </c>
      <c r="AQ94">
        <v>73.8</v>
      </c>
      <c r="AR94">
        <v>34.799999999999997</v>
      </c>
      <c r="AS94">
        <v>86.9</v>
      </c>
      <c r="AT94">
        <v>85.4</v>
      </c>
      <c r="AU94">
        <v>63.2</v>
      </c>
      <c r="AV94">
        <v>42.2</v>
      </c>
      <c r="AW94">
        <v>25.1</v>
      </c>
      <c r="AX94">
        <v>25.4</v>
      </c>
      <c r="AY94">
        <v>41</v>
      </c>
      <c r="AZ94">
        <v>31.7</v>
      </c>
      <c r="BA94">
        <v>34.200000000000003</v>
      </c>
      <c r="BB94">
        <v>85</v>
      </c>
      <c r="BC94">
        <v>81.900000000000006</v>
      </c>
      <c r="BD94">
        <v>47.3</v>
      </c>
      <c r="BE94">
        <v>86.4</v>
      </c>
      <c r="BF94">
        <v>84</v>
      </c>
    </row>
    <row r="95" spans="1:58" x14ac:dyDescent="0.4">
      <c r="B95">
        <v>6</v>
      </c>
      <c r="C95" t="str">
        <f t="shared" si="46"/>
        <v>DPM</v>
      </c>
      <c r="D95" t="str">
        <f>CONCATENATE(E95,"/",E96)</f>
        <v>DPM051/DPM091</v>
      </c>
      <c r="E95" t="s">
        <v>5108</v>
      </c>
      <c r="F95" t="s">
        <v>4722</v>
      </c>
      <c r="G95" t="s">
        <v>3629</v>
      </c>
      <c r="H95">
        <v>-1.9309703888870306E-3</v>
      </c>
      <c r="I95">
        <v>16.3</v>
      </c>
      <c r="J95">
        <v>79.8</v>
      </c>
      <c r="K95">
        <v>70.7</v>
      </c>
      <c r="L95">
        <v>39.299999999999997</v>
      </c>
      <c r="M95">
        <v>15.5</v>
      </c>
      <c r="N95">
        <v>73.099999999999994</v>
      </c>
      <c r="O95">
        <v>75.599999999999994</v>
      </c>
      <c r="P95">
        <v>80.5</v>
      </c>
      <c r="Q95">
        <v>77.3</v>
      </c>
      <c r="R95">
        <v>72</v>
      </c>
      <c r="S95">
        <v>80.099999999999994</v>
      </c>
      <c r="T95">
        <v>20.3</v>
      </c>
      <c r="U95">
        <v>86.8</v>
      </c>
      <c r="V95">
        <v>32.200000000000003</v>
      </c>
      <c r="W95">
        <v>81.099999999999994</v>
      </c>
      <c r="X95">
        <v>67.7</v>
      </c>
      <c r="Y95">
        <v>77.2</v>
      </c>
      <c r="Z95">
        <v>78</v>
      </c>
      <c r="AA95">
        <v>24.2</v>
      </c>
      <c r="AB95">
        <v>80.400000000000006</v>
      </c>
      <c r="AC95">
        <v>75.8</v>
      </c>
      <c r="AD95">
        <v>63.7</v>
      </c>
      <c r="AE95">
        <v>81.2</v>
      </c>
      <c r="AF95">
        <v>77.599999999999994</v>
      </c>
      <c r="AG95">
        <v>80.099999999999994</v>
      </c>
      <c r="AH95">
        <v>78.400000000000006</v>
      </c>
      <c r="AI95">
        <v>66.2</v>
      </c>
      <c r="AJ95">
        <v>78.599999999999994</v>
      </c>
      <c r="AK95">
        <v>74.599999999999994</v>
      </c>
      <c r="AL95">
        <v>72.8</v>
      </c>
      <c r="AM95">
        <v>46.4</v>
      </c>
      <c r="AN95">
        <v>70.5</v>
      </c>
      <c r="AO95">
        <v>74.5</v>
      </c>
      <c r="AP95">
        <v>83.2</v>
      </c>
      <c r="AQ95">
        <v>82.4</v>
      </c>
      <c r="AR95">
        <v>27.7</v>
      </c>
      <c r="AS95">
        <v>36.9</v>
      </c>
      <c r="AT95">
        <v>57.6</v>
      </c>
      <c r="AU95">
        <v>35.4</v>
      </c>
      <c r="AV95">
        <v>29.9</v>
      </c>
      <c r="AW95">
        <v>3.3</v>
      </c>
      <c r="AX95">
        <v>70.3</v>
      </c>
      <c r="AY95">
        <v>43.7</v>
      </c>
      <c r="AZ95">
        <v>27.5</v>
      </c>
      <c r="BA95">
        <v>13.5</v>
      </c>
      <c r="BB95">
        <v>83.6</v>
      </c>
      <c r="BC95">
        <v>61.8</v>
      </c>
      <c r="BD95">
        <v>23.7</v>
      </c>
      <c r="BE95">
        <v>42.2</v>
      </c>
      <c r="BF95">
        <v>38</v>
      </c>
    </row>
    <row r="96" spans="1:58" x14ac:dyDescent="0.4">
      <c r="B96">
        <v>6</v>
      </c>
      <c r="C96" t="str">
        <f t="shared" si="46"/>
        <v>DPM</v>
      </c>
      <c r="D96" t="str">
        <f>CONCATENATE(E96,"/",E94)</f>
        <v>DPM091/DPM001</v>
      </c>
      <c r="E96" t="s">
        <v>4726</v>
      </c>
      <c r="F96" t="s">
        <v>4722</v>
      </c>
      <c r="G96" t="s">
        <v>3686</v>
      </c>
      <c r="H96">
        <v>4.9398470162790274E-2</v>
      </c>
      <c r="I96">
        <v>87.2</v>
      </c>
      <c r="J96">
        <v>74.599999999999994</v>
      </c>
      <c r="K96">
        <v>70.3</v>
      </c>
      <c r="L96">
        <v>47.7</v>
      </c>
      <c r="M96">
        <v>71.099999999999994</v>
      </c>
      <c r="N96">
        <v>2.7</v>
      </c>
      <c r="O96">
        <v>10.1</v>
      </c>
      <c r="P96">
        <v>25.9</v>
      </c>
      <c r="Q96">
        <v>76.5</v>
      </c>
      <c r="R96">
        <v>24.4</v>
      </c>
      <c r="S96">
        <v>78.2</v>
      </c>
      <c r="T96">
        <v>87.2</v>
      </c>
      <c r="U96">
        <v>81.2</v>
      </c>
      <c r="V96">
        <v>75.2</v>
      </c>
      <c r="W96">
        <v>81.7</v>
      </c>
      <c r="X96">
        <v>69.099999999999994</v>
      </c>
      <c r="Y96">
        <v>79.8</v>
      </c>
      <c r="Z96">
        <v>69.2</v>
      </c>
      <c r="AA96">
        <v>81.2</v>
      </c>
      <c r="AB96">
        <v>77</v>
      </c>
      <c r="AC96">
        <v>20.6</v>
      </c>
      <c r="AD96">
        <v>67.099999999999994</v>
      </c>
      <c r="AE96">
        <v>77.7</v>
      </c>
      <c r="AF96">
        <v>59.2</v>
      </c>
      <c r="AG96">
        <v>77</v>
      </c>
      <c r="AH96">
        <v>22.5</v>
      </c>
      <c r="AI96">
        <v>71.900000000000006</v>
      </c>
      <c r="AJ96">
        <v>10.199999999999999</v>
      </c>
      <c r="AK96">
        <v>79.7</v>
      </c>
      <c r="AL96">
        <v>67.900000000000006</v>
      </c>
      <c r="AM96">
        <v>82.3</v>
      </c>
      <c r="AN96">
        <v>39.700000000000003</v>
      </c>
      <c r="AO96">
        <v>13</v>
      </c>
      <c r="AP96">
        <v>77.599999999999994</v>
      </c>
      <c r="AQ96">
        <v>78.2</v>
      </c>
      <c r="AR96">
        <v>25.2</v>
      </c>
      <c r="AS96">
        <v>36.4</v>
      </c>
      <c r="AT96">
        <v>82.8</v>
      </c>
      <c r="AU96">
        <v>64.5</v>
      </c>
      <c r="AV96">
        <v>27.5</v>
      </c>
      <c r="AW96">
        <v>80.5</v>
      </c>
      <c r="AX96">
        <v>76.900000000000006</v>
      </c>
      <c r="AY96">
        <v>39.200000000000003</v>
      </c>
      <c r="AZ96">
        <v>25.4</v>
      </c>
      <c r="BA96">
        <v>30</v>
      </c>
      <c r="BB96">
        <v>81.7</v>
      </c>
      <c r="BC96">
        <v>36</v>
      </c>
      <c r="BD96">
        <v>32.299999999999997</v>
      </c>
      <c r="BE96">
        <v>85.8</v>
      </c>
      <c r="BF96">
        <v>84.8</v>
      </c>
    </row>
    <row r="97" spans="2:58" x14ac:dyDescent="0.4">
      <c r="B97">
        <v>7</v>
      </c>
      <c r="C97" t="str">
        <f t="shared" si="46"/>
        <v>GPM</v>
      </c>
      <c r="D97" t="str">
        <f>CONCATENATE(E97,"/",E98)</f>
        <v>GPM001/GPM051</v>
      </c>
      <c r="E97" t="s">
        <v>1657</v>
      </c>
      <c r="F97" t="s">
        <v>4722</v>
      </c>
      <c r="G97" t="s">
        <v>4076</v>
      </c>
      <c r="H97">
        <v>0.29819368916518391</v>
      </c>
      <c r="I97">
        <v>80.400000000000006</v>
      </c>
      <c r="J97">
        <v>75.3</v>
      </c>
      <c r="K97">
        <v>72.2</v>
      </c>
      <c r="L97">
        <v>74.900000000000006</v>
      </c>
      <c r="M97">
        <v>77.099999999999994</v>
      </c>
      <c r="N97">
        <v>76.099999999999994</v>
      </c>
      <c r="O97">
        <v>76.400000000000006</v>
      </c>
      <c r="P97">
        <v>79.7</v>
      </c>
      <c r="Q97">
        <v>77.7</v>
      </c>
      <c r="R97">
        <v>77.8</v>
      </c>
      <c r="S97">
        <v>68.400000000000006</v>
      </c>
      <c r="T97">
        <v>75.3</v>
      </c>
      <c r="U97">
        <v>81.2</v>
      </c>
      <c r="V97">
        <v>79</v>
      </c>
      <c r="W97">
        <v>80.3</v>
      </c>
      <c r="X97">
        <v>76.5</v>
      </c>
      <c r="Y97">
        <v>78.099999999999994</v>
      </c>
      <c r="Z97">
        <v>68.8</v>
      </c>
      <c r="AA97">
        <v>76.8</v>
      </c>
      <c r="AB97">
        <v>79.400000000000006</v>
      </c>
      <c r="AC97">
        <v>78</v>
      </c>
      <c r="AD97">
        <v>77.599999999999994</v>
      </c>
      <c r="AE97">
        <v>77.599999999999994</v>
      </c>
      <c r="AF97">
        <v>81.900000000000006</v>
      </c>
      <c r="AG97">
        <v>75.2</v>
      </c>
      <c r="AH97">
        <v>79.7</v>
      </c>
      <c r="AI97">
        <v>79.599999999999994</v>
      </c>
      <c r="AJ97">
        <v>70.900000000000006</v>
      </c>
      <c r="AK97">
        <v>74.599999999999994</v>
      </c>
      <c r="AL97">
        <v>74</v>
      </c>
      <c r="AM97">
        <v>82.8</v>
      </c>
      <c r="AN97">
        <v>71.900000000000006</v>
      </c>
      <c r="AO97">
        <v>71.400000000000006</v>
      </c>
      <c r="AP97">
        <v>79.599999999999994</v>
      </c>
      <c r="AQ97">
        <v>83.9</v>
      </c>
      <c r="AR97">
        <v>79.2</v>
      </c>
      <c r="AS97">
        <v>79.3</v>
      </c>
      <c r="AT97">
        <v>79.599999999999994</v>
      </c>
      <c r="AU97">
        <v>85.2</v>
      </c>
      <c r="AV97">
        <v>80.400000000000006</v>
      </c>
      <c r="AW97">
        <v>82.5</v>
      </c>
      <c r="AX97">
        <v>88</v>
      </c>
      <c r="AY97">
        <v>85.5</v>
      </c>
      <c r="AZ97">
        <v>82.2</v>
      </c>
      <c r="BA97">
        <v>77</v>
      </c>
      <c r="BB97">
        <v>84.3</v>
      </c>
      <c r="BC97">
        <v>77.3</v>
      </c>
      <c r="BD97">
        <v>79.400000000000006</v>
      </c>
      <c r="BE97">
        <v>81.099999999999994</v>
      </c>
      <c r="BF97">
        <v>80.7</v>
      </c>
    </row>
    <row r="98" spans="2:58" x14ac:dyDescent="0.4">
      <c r="B98">
        <v>7</v>
      </c>
      <c r="C98" t="str">
        <f t="shared" si="46"/>
        <v>GPM</v>
      </c>
      <c r="D98" t="str">
        <f>CONCATENATE(E98,"/",E99)</f>
        <v>GPM051/GPM091</v>
      </c>
      <c r="E98" t="s">
        <v>5141</v>
      </c>
      <c r="F98" t="s">
        <v>4722</v>
      </c>
      <c r="G98" t="s">
        <v>4120</v>
      </c>
      <c r="H98">
        <v>0.60247127310839876</v>
      </c>
      <c r="I98">
        <v>70.099999999999994</v>
      </c>
      <c r="J98">
        <v>74.8</v>
      </c>
      <c r="K98">
        <v>74.7</v>
      </c>
      <c r="L98">
        <v>79.2</v>
      </c>
      <c r="M98">
        <v>77.400000000000006</v>
      </c>
      <c r="N98">
        <v>76.599999999999994</v>
      </c>
      <c r="O98">
        <v>75.900000000000006</v>
      </c>
      <c r="P98">
        <v>72.8</v>
      </c>
      <c r="Q98">
        <v>74</v>
      </c>
      <c r="R98">
        <v>79.8</v>
      </c>
      <c r="S98">
        <v>78.599999999999994</v>
      </c>
      <c r="T98">
        <v>83.8</v>
      </c>
      <c r="U98">
        <v>48.7</v>
      </c>
      <c r="V98">
        <v>77.7</v>
      </c>
      <c r="W98">
        <v>81.400000000000006</v>
      </c>
      <c r="X98">
        <v>79.5</v>
      </c>
      <c r="Y98">
        <v>72.599999999999994</v>
      </c>
      <c r="Z98">
        <v>72.5</v>
      </c>
      <c r="AA98">
        <v>84.2</v>
      </c>
      <c r="AB98">
        <v>76.3</v>
      </c>
      <c r="AC98">
        <v>76.400000000000006</v>
      </c>
      <c r="AD98">
        <v>75.900000000000006</v>
      </c>
      <c r="AE98">
        <v>82.5</v>
      </c>
      <c r="AF98">
        <v>77.7</v>
      </c>
      <c r="AG98">
        <v>77.400000000000006</v>
      </c>
      <c r="AH98">
        <v>76.5</v>
      </c>
      <c r="AI98">
        <v>79.8</v>
      </c>
      <c r="AJ98">
        <v>62.7</v>
      </c>
      <c r="AK98">
        <v>69.7</v>
      </c>
      <c r="AL98">
        <v>69.400000000000006</v>
      </c>
      <c r="AM98">
        <v>79.3</v>
      </c>
      <c r="AN98">
        <v>70.7</v>
      </c>
      <c r="AO98">
        <v>79.3</v>
      </c>
      <c r="AP98">
        <v>78.099999999999994</v>
      </c>
      <c r="AQ98">
        <v>79.400000000000006</v>
      </c>
      <c r="AR98">
        <v>79.900000000000006</v>
      </c>
      <c r="AS98">
        <v>81.8</v>
      </c>
      <c r="AT98">
        <v>77</v>
      </c>
      <c r="AU98">
        <v>86.6</v>
      </c>
      <c r="AV98">
        <v>78</v>
      </c>
      <c r="AW98">
        <v>83.9</v>
      </c>
      <c r="AX98">
        <v>81.3</v>
      </c>
      <c r="AY98">
        <v>81.099999999999994</v>
      </c>
      <c r="AZ98">
        <v>87.6</v>
      </c>
      <c r="BA98">
        <v>74.099999999999994</v>
      </c>
      <c r="BB98">
        <v>79.599999999999994</v>
      </c>
      <c r="BC98">
        <v>86.7</v>
      </c>
      <c r="BD98">
        <v>76.400000000000006</v>
      </c>
      <c r="BE98">
        <v>80.8</v>
      </c>
      <c r="BF98">
        <v>81.8</v>
      </c>
    </row>
    <row r="99" spans="2:58" x14ac:dyDescent="0.4">
      <c r="B99">
        <v>7</v>
      </c>
      <c r="C99" t="str">
        <f t="shared" si="46"/>
        <v>GPM</v>
      </c>
      <c r="D99" t="str">
        <f>CONCATENATE(E99,"/",E97)</f>
        <v>GPM091/GPM001</v>
      </c>
      <c r="E99" t="s">
        <v>4729</v>
      </c>
      <c r="F99" t="s">
        <v>4722</v>
      </c>
      <c r="G99" t="s">
        <v>4173</v>
      </c>
      <c r="H99">
        <v>0.17212786039214953</v>
      </c>
      <c r="I99">
        <v>69.2</v>
      </c>
      <c r="J99">
        <v>80.8</v>
      </c>
      <c r="K99">
        <v>76.5</v>
      </c>
      <c r="L99">
        <v>76.400000000000006</v>
      </c>
      <c r="M99">
        <v>76.099999999999994</v>
      </c>
      <c r="N99">
        <v>67.5</v>
      </c>
      <c r="O99">
        <v>42.7</v>
      </c>
      <c r="P99">
        <v>78.2</v>
      </c>
      <c r="Q99">
        <v>79.8</v>
      </c>
      <c r="R99">
        <v>77.400000000000006</v>
      </c>
      <c r="S99">
        <v>72.8</v>
      </c>
      <c r="T99">
        <v>74.7</v>
      </c>
      <c r="U99">
        <v>37.299999999999997</v>
      </c>
      <c r="V99">
        <v>73</v>
      </c>
      <c r="W99">
        <v>80.099999999999994</v>
      </c>
      <c r="X99">
        <v>79.599999999999994</v>
      </c>
      <c r="Y99">
        <v>80</v>
      </c>
      <c r="Z99">
        <v>78.5</v>
      </c>
      <c r="AA99">
        <v>77.5</v>
      </c>
      <c r="AB99">
        <v>79.7</v>
      </c>
      <c r="AC99">
        <v>85.3</v>
      </c>
      <c r="AD99">
        <v>49.9</v>
      </c>
      <c r="AE99">
        <v>79.7</v>
      </c>
      <c r="AF99">
        <v>77.8</v>
      </c>
      <c r="AG99">
        <v>78.599999999999994</v>
      </c>
      <c r="AH99">
        <v>82.6</v>
      </c>
      <c r="AI99">
        <v>76.900000000000006</v>
      </c>
      <c r="AJ99">
        <v>69.900000000000006</v>
      </c>
      <c r="AK99">
        <v>73.400000000000006</v>
      </c>
      <c r="AL99">
        <v>67.900000000000006</v>
      </c>
      <c r="AM99">
        <v>74.5</v>
      </c>
      <c r="AN99">
        <v>77.2</v>
      </c>
      <c r="AO99">
        <v>74.400000000000006</v>
      </c>
      <c r="AP99">
        <v>70.5</v>
      </c>
      <c r="AQ99">
        <v>80</v>
      </c>
      <c r="AR99">
        <v>80.5</v>
      </c>
      <c r="AS99">
        <v>77.099999999999994</v>
      </c>
      <c r="AT99">
        <v>81.5</v>
      </c>
      <c r="AU99">
        <v>82.6</v>
      </c>
      <c r="AV99">
        <v>83.2</v>
      </c>
      <c r="AW99">
        <v>81</v>
      </c>
      <c r="AX99">
        <v>79.3</v>
      </c>
      <c r="AY99">
        <v>84.8</v>
      </c>
      <c r="AZ99">
        <v>85.2</v>
      </c>
      <c r="BA99">
        <v>73.8</v>
      </c>
      <c r="BB99">
        <v>79.3</v>
      </c>
      <c r="BC99">
        <v>84.5</v>
      </c>
      <c r="BD99">
        <v>64.5</v>
      </c>
      <c r="BE99">
        <v>84.6</v>
      </c>
      <c r="BF99">
        <v>81.2</v>
      </c>
    </row>
    <row r="101" spans="2:58" x14ac:dyDescent="0.4">
      <c r="I101" s="173" t="s">
        <v>5153</v>
      </c>
      <c r="J101" s="173"/>
      <c r="K101" s="173"/>
    </row>
    <row r="102" spans="2:58" x14ac:dyDescent="0.4">
      <c r="H102" t="s">
        <v>5154</v>
      </c>
      <c r="I102" s="173" t="s">
        <v>1710</v>
      </c>
      <c r="J102" s="173"/>
      <c r="K102" s="23" t="s">
        <v>5083</v>
      </c>
      <c r="M102" t="s">
        <v>0</v>
      </c>
      <c r="N102" s="208" t="s">
        <v>5153</v>
      </c>
      <c r="O102" s="209"/>
      <c r="P102" s="210"/>
    </row>
    <row r="103" spans="2:58" x14ac:dyDescent="0.4">
      <c r="I103" s="173" t="s">
        <v>5156</v>
      </c>
      <c r="J103" s="173"/>
      <c r="K103" s="23">
        <v>0.806514522610698</v>
      </c>
      <c r="M103" s="58">
        <v>3</v>
      </c>
      <c r="N103" s="190" t="s">
        <v>5162</v>
      </c>
      <c r="O103" s="192"/>
      <c r="P103" s="23">
        <v>0.81013143595694992</v>
      </c>
    </row>
    <row r="104" spans="2:58" x14ac:dyDescent="0.4">
      <c r="I104" s="173" t="s">
        <v>5158</v>
      </c>
      <c r="J104" s="173"/>
      <c r="K104" s="23">
        <v>0.6502847914434976</v>
      </c>
      <c r="M104">
        <v>1</v>
      </c>
      <c r="N104" s="190" t="s">
        <v>5157</v>
      </c>
      <c r="O104" s="192"/>
      <c r="P104" s="23">
        <v>0.78168908552878802</v>
      </c>
    </row>
    <row r="105" spans="2:58" x14ac:dyDescent="0.4">
      <c r="H105">
        <v>1</v>
      </c>
      <c r="I105" s="173" t="s">
        <v>5157</v>
      </c>
      <c r="J105" s="173"/>
      <c r="K105" s="23">
        <v>0.78168908552878802</v>
      </c>
      <c r="M105" s="58">
        <v>2</v>
      </c>
      <c r="N105" s="190" t="s">
        <v>5159</v>
      </c>
      <c r="O105" s="192"/>
      <c r="P105" s="23">
        <v>0.72660691188437709</v>
      </c>
    </row>
    <row r="106" spans="2:58" x14ac:dyDescent="0.4">
      <c r="I106" s="173" t="s">
        <v>5161</v>
      </c>
      <c r="J106" s="173"/>
      <c r="K106" s="23">
        <v>0.72850482947145456</v>
      </c>
      <c r="M106">
        <v>4</v>
      </c>
      <c r="N106" s="190" t="s">
        <v>5160</v>
      </c>
      <c r="O106" s="192"/>
      <c r="P106" s="23">
        <v>0.56743111456053996</v>
      </c>
    </row>
    <row r="107" spans="2:58" x14ac:dyDescent="0.4">
      <c r="I107" s="173" t="s">
        <v>5163</v>
      </c>
      <c r="J107" s="173"/>
      <c r="K107" s="23">
        <v>0.70411867884503021</v>
      </c>
      <c r="M107">
        <v>6</v>
      </c>
      <c r="N107" s="190" t="s">
        <v>5164</v>
      </c>
      <c r="O107" s="192"/>
      <c r="P107" s="23">
        <v>0.17212786039214953</v>
      </c>
    </row>
    <row r="108" spans="2:58" x14ac:dyDescent="0.4">
      <c r="D108" s="58"/>
      <c r="E108" s="58"/>
      <c r="F108" s="58"/>
      <c r="G108" s="58"/>
      <c r="H108" s="58">
        <v>2</v>
      </c>
      <c r="I108" s="173" t="s">
        <v>5159</v>
      </c>
      <c r="J108" s="173"/>
      <c r="K108" s="23">
        <v>0.72660691188437709</v>
      </c>
      <c r="M108">
        <v>5</v>
      </c>
      <c r="N108" s="190" t="s">
        <v>5165</v>
      </c>
      <c r="O108" s="192"/>
      <c r="P108" s="23">
        <v>4.9398470162790274E-2</v>
      </c>
    </row>
    <row r="109" spans="2:58" x14ac:dyDescent="0.4">
      <c r="D109" s="58"/>
      <c r="E109" s="58"/>
      <c r="F109" s="58"/>
      <c r="G109" s="58"/>
      <c r="H109" s="58"/>
      <c r="I109" s="173" t="s">
        <v>5166</v>
      </c>
      <c r="J109" s="173"/>
      <c r="K109" s="23">
        <v>0.7701723732535527</v>
      </c>
    </row>
    <row r="110" spans="2:58" x14ac:dyDescent="0.4">
      <c r="D110" s="58"/>
      <c r="E110" s="58"/>
      <c r="F110" s="58"/>
      <c r="G110" s="58"/>
      <c r="H110" s="58"/>
      <c r="I110" s="173" t="s">
        <v>5167</v>
      </c>
      <c r="J110" s="173"/>
      <c r="K110" s="23">
        <v>0.83022105989386163</v>
      </c>
    </row>
    <row r="111" spans="2:58" x14ac:dyDescent="0.4">
      <c r="D111" s="58"/>
      <c r="E111" s="58"/>
      <c r="F111" s="58"/>
      <c r="G111" s="58"/>
      <c r="H111" s="58">
        <v>3</v>
      </c>
      <c r="I111" s="173" t="s">
        <v>5162</v>
      </c>
      <c r="J111" s="173"/>
      <c r="K111" s="23">
        <v>0.81013143595694992</v>
      </c>
    </row>
    <row r="112" spans="2:58" x14ac:dyDescent="0.4">
      <c r="D112" s="58"/>
      <c r="E112" s="58"/>
      <c r="F112" s="58"/>
      <c r="G112" s="58"/>
      <c r="H112" s="58"/>
      <c r="I112" s="173" t="s">
        <v>5168</v>
      </c>
      <c r="J112" s="173"/>
      <c r="K112" s="23">
        <v>0.64887435859116682</v>
      </c>
    </row>
    <row r="113" spans="1:55" x14ac:dyDescent="0.4">
      <c r="D113" s="58"/>
      <c r="E113" s="58"/>
      <c r="F113" s="58"/>
      <c r="G113" s="58"/>
      <c r="H113" s="58"/>
      <c r="I113" s="173" t="s">
        <v>5169</v>
      </c>
      <c r="J113" s="173"/>
      <c r="K113" s="23">
        <v>0.62094717808763633</v>
      </c>
    </row>
    <row r="114" spans="1:55" x14ac:dyDescent="0.4">
      <c r="H114">
        <v>4</v>
      </c>
      <c r="I114" s="173" t="s">
        <v>5160</v>
      </c>
      <c r="J114" s="173"/>
      <c r="K114" s="23">
        <v>0.56743111456053996</v>
      </c>
    </row>
    <row r="115" spans="1:55" x14ac:dyDescent="0.4">
      <c r="I115" s="173" t="s">
        <v>5170</v>
      </c>
      <c r="J115" s="173"/>
      <c r="K115" s="23">
        <v>0.12401942325786021</v>
      </c>
    </row>
    <row r="116" spans="1:55" x14ac:dyDescent="0.4">
      <c r="I116" s="173" t="s">
        <v>5171</v>
      </c>
      <c r="J116" s="173"/>
      <c r="K116" s="23">
        <v>-1.9309703888870306E-3</v>
      </c>
    </row>
    <row r="117" spans="1:55" x14ac:dyDescent="0.4">
      <c r="H117">
        <v>5</v>
      </c>
      <c r="I117" s="173" t="s">
        <v>5165</v>
      </c>
      <c r="J117" s="173"/>
      <c r="K117" s="23">
        <v>4.9398470162790274E-2</v>
      </c>
    </row>
    <row r="118" spans="1:55" x14ac:dyDescent="0.4">
      <c r="I118" s="173" t="s">
        <v>5172</v>
      </c>
      <c r="J118" s="173"/>
      <c r="K118" s="23">
        <v>0.29819368916518391</v>
      </c>
    </row>
    <row r="119" spans="1:55" ht="23.15" customHeight="1" x14ac:dyDescent="0.4">
      <c r="B119" t="s">
        <v>5173</v>
      </c>
      <c r="I119" s="173" t="s">
        <v>5174</v>
      </c>
      <c r="J119" s="173"/>
      <c r="K119" s="23">
        <v>0.60247127310839876</v>
      </c>
    </row>
    <row r="120" spans="1:55" x14ac:dyDescent="0.4">
      <c r="H120">
        <v>6</v>
      </c>
      <c r="I120" s="173" t="s">
        <v>5164</v>
      </c>
      <c r="J120" s="173"/>
      <c r="K120" s="23">
        <v>0.17212786039214953</v>
      </c>
    </row>
    <row r="121" spans="1:55" x14ac:dyDescent="0.4">
      <c r="A121" t="s">
        <v>1672</v>
      </c>
      <c r="B121" s="90" t="s">
        <v>1103</v>
      </c>
      <c r="C121" t="s">
        <v>4722</v>
      </c>
      <c r="D121" t="s">
        <v>1727</v>
      </c>
      <c r="E121">
        <v>0.88354804812707943</v>
      </c>
      <c r="F121" s="90">
        <v>62.1</v>
      </c>
      <c r="G121" s="90">
        <v>61.3</v>
      </c>
      <c r="H121" s="90">
        <v>41.8</v>
      </c>
      <c r="I121" s="90">
        <v>71.099999999999994</v>
      </c>
      <c r="J121" s="90">
        <v>41.8</v>
      </c>
      <c r="K121" s="90">
        <v>60.5</v>
      </c>
      <c r="L121" s="90">
        <v>73.400000000000006</v>
      </c>
      <c r="M121" s="90">
        <v>68.3</v>
      </c>
      <c r="N121" s="90">
        <v>67.7</v>
      </c>
      <c r="O121" s="90">
        <v>55.1</v>
      </c>
      <c r="P121" s="90">
        <v>60.6</v>
      </c>
      <c r="Q121" s="90">
        <v>55.2</v>
      </c>
      <c r="R121" s="90">
        <v>73.599999999999994</v>
      </c>
      <c r="S121" s="90">
        <v>48.2</v>
      </c>
      <c r="T121" s="90">
        <v>54</v>
      </c>
      <c r="U121" s="90">
        <v>64.8</v>
      </c>
      <c r="V121" s="90">
        <v>62.8</v>
      </c>
      <c r="W121" s="90">
        <v>55.1</v>
      </c>
      <c r="X121" s="90">
        <v>73.099999999999994</v>
      </c>
      <c r="Y121" s="90">
        <v>70.599999999999994</v>
      </c>
      <c r="Z121" s="90">
        <v>70.099999999999994</v>
      </c>
      <c r="AA121" s="90">
        <v>48.7</v>
      </c>
      <c r="AB121" s="90">
        <v>60.6</v>
      </c>
      <c r="AC121" s="90">
        <v>70.7</v>
      </c>
      <c r="AD121" s="90">
        <v>68.8</v>
      </c>
      <c r="AE121" s="90">
        <v>73.400000000000006</v>
      </c>
      <c r="AF121" s="90">
        <v>77.2</v>
      </c>
      <c r="AG121" s="90">
        <v>50.7</v>
      </c>
      <c r="AH121" s="90">
        <v>51.8</v>
      </c>
      <c r="AI121" s="90">
        <v>55.3</v>
      </c>
      <c r="AJ121" s="90">
        <v>68.8</v>
      </c>
      <c r="AK121" s="90">
        <v>64.8</v>
      </c>
      <c r="AL121" s="90">
        <v>60.6</v>
      </c>
      <c r="AM121" s="90">
        <v>71.2</v>
      </c>
      <c r="AN121" s="90">
        <v>70.7</v>
      </c>
      <c r="AO121" s="90">
        <v>74.2</v>
      </c>
      <c r="AP121" s="90">
        <v>68.400000000000006</v>
      </c>
      <c r="AQ121" s="90">
        <v>70.2</v>
      </c>
      <c r="AR121" s="90">
        <v>74.5</v>
      </c>
      <c r="AS121" s="90">
        <v>72</v>
      </c>
      <c r="AT121" s="90">
        <v>80.3</v>
      </c>
      <c r="AU121" s="90">
        <v>74.2</v>
      </c>
      <c r="AV121" s="90">
        <v>60</v>
      </c>
      <c r="AW121" s="90">
        <v>74.2</v>
      </c>
      <c r="AX121" s="90">
        <v>74.8</v>
      </c>
      <c r="AY121" s="90">
        <v>75.099999999999994</v>
      </c>
      <c r="AZ121" s="90">
        <v>78</v>
      </c>
      <c r="BA121" s="90">
        <v>44.4</v>
      </c>
      <c r="BB121" s="90">
        <v>78.3</v>
      </c>
      <c r="BC121" s="90">
        <v>72.3</v>
      </c>
    </row>
    <row r="122" spans="1:55" x14ac:dyDescent="0.4">
      <c r="A122" t="s">
        <v>1672</v>
      </c>
      <c r="B122" s="90" t="s">
        <v>1214</v>
      </c>
      <c r="C122" t="s">
        <v>4722</v>
      </c>
      <c r="D122" t="s">
        <v>2018</v>
      </c>
      <c r="E122">
        <v>0.6869301481324509</v>
      </c>
      <c r="F122" s="90">
        <v>59.8</v>
      </c>
      <c r="G122" s="90">
        <v>67.7</v>
      </c>
      <c r="H122" s="90">
        <v>46.5</v>
      </c>
      <c r="I122" s="90">
        <v>73.8</v>
      </c>
      <c r="J122" s="90">
        <v>51.8</v>
      </c>
      <c r="K122" s="90">
        <v>62.8</v>
      </c>
      <c r="L122" s="90">
        <v>69.5</v>
      </c>
      <c r="M122" s="90">
        <v>67.7</v>
      </c>
      <c r="N122" s="90">
        <v>55.1</v>
      </c>
      <c r="O122" s="90">
        <v>60.7</v>
      </c>
      <c r="P122" s="90">
        <v>66</v>
      </c>
      <c r="Q122" s="90">
        <v>73.599999999999994</v>
      </c>
      <c r="R122" s="90">
        <v>73.599999999999994</v>
      </c>
      <c r="S122" s="90">
        <v>51.8</v>
      </c>
      <c r="T122" s="90">
        <v>58</v>
      </c>
      <c r="U122" s="90">
        <v>60.6</v>
      </c>
      <c r="V122" s="90">
        <v>62.8</v>
      </c>
      <c r="W122" s="90">
        <v>55.1</v>
      </c>
      <c r="X122" s="90">
        <v>68.8</v>
      </c>
      <c r="Y122" s="90">
        <v>69.7</v>
      </c>
      <c r="Z122" s="90">
        <v>60.5</v>
      </c>
      <c r="AA122" s="90">
        <v>65.5</v>
      </c>
      <c r="AB122" s="90">
        <v>62</v>
      </c>
      <c r="AC122" s="90">
        <v>69.7</v>
      </c>
      <c r="AD122" s="90">
        <v>70.2</v>
      </c>
      <c r="AE122" s="90">
        <v>69</v>
      </c>
      <c r="AF122" s="90">
        <v>69.3</v>
      </c>
      <c r="AG122" s="90">
        <v>54.2</v>
      </c>
      <c r="AH122" s="90">
        <v>55.1</v>
      </c>
      <c r="AI122" s="90">
        <v>54.1</v>
      </c>
      <c r="AJ122" s="90">
        <v>64.900000000000006</v>
      </c>
      <c r="AK122" s="90">
        <v>62.8</v>
      </c>
      <c r="AL122" s="90">
        <v>59</v>
      </c>
      <c r="AM122" s="90">
        <v>71.599999999999994</v>
      </c>
      <c r="AN122" s="90">
        <v>63.6</v>
      </c>
      <c r="AO122" s="90">
        <v>74.2</v>
      </c>
      <c r="AP122" s="90">
        <v>68.400000000000006</v>
      </c>
      <c r="AQ122" s="90">
        <v>70.2</v>
      </c>
      <c r="AR122" s="90">
        <v>74.5</v>
      </c>
      <c r="AS122" s="90">
        <v>72</v>
      </c>
      <c r="AT122" s="90">
        <v>80.3</v>
      </c>
      <c r="AU122" s="90">
        <v>74.2</v>
      </c>
      <c r="AV122" s="90">
        <v>60</v>
      </c>
      <c r="AW122" s="90">
        <v>74.2</v>
      </c>
      <c r="AX122" s="90">
        <v>63.6</v>
      </c>
      <c r="AY122" s="90">
        <v>80.2</v>
      </c>
      <c r="AZ122" s="90">
        <v>71.599999999999994</v>
      </c>
      <c r="BA122" s="90">
        <v>63.9</v>
      </c>
      <c r="BB122" s="90">
        <v>82.6</v>
      </c>
      <c r="BC122" s="90">
        <v>72.7</v>
      </c>
    </row>
    <row r="129" spans="1:8" x14ac:dyDescent="0.4">
      <c r="A129" s="11" t="s">
        <v>1711</v>
      </c>
      <c r="B129" t="s">
        <v>1710</v>
      </c>
      <c r="D129" s="176" t="s">
        <v>5175</v>
      </c>
      <c r="E129" s="176"/>
      <c r="F129" s="176"/>
      <c r="G129" s="176"/>
      <c r="H129" s="11"/>
    </row>
    <row r="130" spans="1:8" x14ac:dyDescent="0.4">
      <c r="A130" s="11"/>
      <c r="D130" s="7" t="s">
        <v>1710</v>
      </c>
      <c r="E130" s="7" t="s">
        <v>1643</v>
      </c>
      <c r="F130" s="7" t="s">
        <v>1644</v>
      </c>
      <c r="G130" s="7">
        <v>1</v>
      </c>
      <c r="H130" s="11"/>
    </row>
    <row r="131" spans="1:8" x14ac:dyDescent="0.4">
      <c r="A131" s="11" t="s">
        <v>80</v>
      </c>
      <c r="B131" t="s">
        <v>1667</v>
      </c>
      <c r="C131" t="s">
        <v>56</v>
      </c>
      <c r="D131" s="23" t="s">
        <v>5176</v>
      </c>
      <c r="E131" s="7">
        <v>0.86063831470844987</v>
      </c>
      <c r="F131" s="7">
        <v>0.88753413186731833</v>
      </c>
      <c r="G131" s="7">
        <v>0.68632080115837457</v>
      </c>
      <c r="H131" s="11"/>
    </row>
    <row r="132" spans="1:8" x14ac:dyDescent="0.4">
      <c r="A132" s="11" t="s">
        <v>102</v>
      </c>
      <c r="B132" t="s">
        <v>1667</v>
      </c>
      <c r="C132" t="s">
        <v>57</v>
      </c>
      <c r="D132" s="23" t="s">
        <v>5177</v>
      </c>
      <c r="E132" s="7">
        <v>0.8590530286533411</v>
      </c>
      <c r="F132" s="7">
        <v>0.79644436459643997</v>
      </c>
      <c r="G132" s="7">
        <v>0.71762404177787387</v>
      </c>
      <c r="H132" s="11"/>
    </row>
    <row r="133" spans="1:8" x14ac:dyDescent="0.4">
      <c r="A133" s="11" t="s">
        <v>131</v>
      </c>
      <c r="B133" t="s">
        <v>1667</v>
      </c>
      <c r="C133" t="s">
        <v>65</v>
      </c>
      <c r="D133" s="23" t="s">
        <v>5178</v>
      </c>
      <c r="E133" s="7">
        <v>0.9292094378068384</v>
      </c>
      <c r="F133" s="7">
        <v>0.88718398323515402</v>
      </c>
      <c r="G133" s="7">
        <v>0.70659549635756114</v>
      </c>
      <c r="H133" s="11"/>
    </row>
    <row r="134" spans="1:8" x14ac:dyDescent="0.4">
      <c r="A134" s="11"/>
      <c r="D134" s="23"/>
      <c r="E134" s="7"/>
      <c r="F134" s="7"/>
      <c r="G134" s="7"/>
      <c r="H134" s="11"/>
    </row>
    <row r="135" spans="1:8" x14ac:dyDescent="0.4">
      <c r="A135" s="11" t="s">
        <v>5096</v>
      </c>
      <c r="B135" t="s">
        <v>1668</v>
      </c>
      <c r="C135" t="s">
        <v>1648</v>
      </c>
      <c r="D135" s="23" t="s">
        <v>5179</v>
      </c>
      <c r="E135" s="7">
        <v>0.98486373767991298</v>
      </c>
      <c r="F135" s="7">
        <v>0.64899612781839855</v>
      </c>
      <c r="G135" s="7">
        <v>0.61964880598453365</v>
      </c>
      <c r="H135" s="11"/>
    </row>
    <row r="136" spans="1:8" x14ac:dyDescent="0.4">
      <c r="A136" s="11" t="s">
        <v>5098</v>
      </c>
      <c r="B136" t="s">
        <v>1668</v>
      </c>
      <c r="C136" t="s">
        <v>1649</v>
      </c>
      <c r="D136" s="23" t="s">
        <v>5180</v>
      </c>
      <c r="E136" s="7">
        <v>0.98715282997722475</v>
      </c>
      <c r="F136" s="7">
        <v>0.6267508043043043</v>
      </c>
      <c r="G136" s="7">
        <v>0.64636641581361254</v>
      </c>
      <c r="H136" s="11"/>
    </row>
    <row r="137" spans="1:8" x14ac:dyDescent="0.4">
      <c r="A137" s="11" t="s">
        <v>5100</v>
      </c>
      <c r="B137" t="s">
        <v>1668</v>
      </c>
      <c r="C137" t="s">
        <v>1650</v>
      </c>
      <c r="D137" s="23" t="s">
        <v>5181</v>
      </c>
      <c r="E137" s="7">
        <v>0.97365081049402591</v>
      </c>
      <c r="F137" s="7">
        <v>0.55623353718082236</v>
      </c>
      <c r="G137" s="7">
        <v>0.47487665521402811</v>
      </c>
      <c r="H137" s="11"/>
    </row>
    <row r="138" spans="1:8" x14ac:dyDescent="0.4">
      <c r="A138" s="11"/>
      <c r="D138" s="23"/>
      <c r="E138" s="7"/>
      <c r="F138" s="7"/>
      <c r="G138" s="7"/>
      <c r="H138" s="11"/>
    </row>
    <row r="139" spans="1:8" x14ac:dyDescent="0.4">
      <c r="A139" s="11" t="s">
        <v>5108</v>
      </c>
      <c r="B139" t="s">
        <v>1669</v>
      </c>
      <c r="C139" t="s">
        <v>1651</v>
      </c>
      <c r="D139" s="23" t="s">
        <v>5182</v>
      </c>
      <c r="E139" s="7">
        <v>0.384637493698259</v>
      </c>
      <c r="F139" s="7">
        <v>0.28361795656404409</v>
      </c>
      <c r="G139" s="7">
        <v>-0.17319993236875111</v>
      </c>
      <c r="H139" s="11"/>
    </row>
    <row r="140" spans="1:8" x14ac:dyDescent="0.4">
      <c r="A140" s="11" t="s">
        <v>5110</v>
      </c>
      <c r="B140" t="s">
        <v>1669</v>
      </c>
      <c r="C140" t="s">
        <v>1652</v>
      </c>
      <c r="D140" s="23" t="s">
        <v>5183</v>
      </c>
      <c r="E140" s="7">
        <v>0.2384386421881228</v>
      </c>
      <c r="F140" s="7">
        <v>2.6291058272616373E-2</v>
      </c>
      <c r="G140" s="7">
        <v>0.10199121419285542</v>
      </c>
      <c r="H140" s="11"/>
    </row>
    <row r="141" spans="1:8" x14ac:dyDescent="0.4">
      <c r="A141" s="11" t="s">
        <v>5112</v>
      </c>
      <c r="B141" t="s">
        <v>1669</v>
      </c>
      <c r="C141" t="s">
        <v>1653</v>
      </c>
      <c r="D141" s="23" t="s">
        <v>5184</v>
      </c>
      <c r="E141" s="7">
        <v>2.7380544028526167E-2</v>
      </c>
      <c r="F141" s="7">
        <v>0.37749128043390717</v>
      </c>
      <c r="G141" s="7">
        <v>-3.4130862712631327E-2</v>
      </c>
      <c r="H141" s="11"/>
    </row>
    <row r="142" spans="1:8" x14ac:dyDescent="0.4">
      <c r="A142" s="11"/>
      <c r="D142" s="23"/>
      <c r="E142" s="7"/>
      <c r="F142" s="7"/>
      <c r="G142" s="7"/>
      <c r="H142" s="11"/>
    </row>
    <row r="143" spans="1:8" x14ac:dyDescent="0.4">
      <c r="A143" s="11" t="s">
        <v>845</v>
      </c>
      <c r="B143" t="s">
        <v>1670</v>
      </c>
      <c r="C143" t="s">
        <v>821</v>
      </c>
      <c r="D143" s="23" t="s">
        <v>5185</v>
      </c>
      <c r="E143" s="7">
        <v>0.84432422142774133</v>
      </c>
      <c r="F143" s="7">
        <v>0.78275569717801674</v>
      </c>
      <c r="G143" s="7">
        <v>0.82541548364027784</v>
      </c>
      <c r="H143" s="11"/>
    </row>
    <row r="144" spans="1:8" x14ac:dyDescent="0.4">
      <c r="A144" s="11" t="s">
        <v>867</v>
      </c>
      <c r="B144" t="s">
        <v>1670</v>
      </c>
      <c r="C144" t="s">
        <v>822</v>
      </c>
      <c r="D144" s="23" t="s">
        <v>5186</v>
      </c>
      <c r="E144" s="7">
        <v>0.70345372482227042</v>
      </c>
      <c r="F144" s="7">
        <v>0.79446197591576839</v>
      </c>
      <c r="G144" s="7">
        <v>0.85927730254974366</v>
      </c>
      <c r="H144" s="11"/>
    </row>
    <row r="145" spans="1:8" x14ac:dyDescent="0.4">
      <c r="A145" s="11" t="s">
        <v>896</v>
      </c>
      <c r="B145" t="s">
        <v>1670</v>
      </c>
      <c r="C145" t="s">
        <v>830</v>
      </c>
      <c r="D145" s="23" t="s">
        <v>5187</v>
      </c>
      <c r="E145" s="7">
        <v>0.75355526471139278</v>
      </c>
      <c r="F145" s="7">
        <v>0.72112131155463521</v>
      </c>
      <c r="G145" s="7">
        <v>0.83023250527492598</v>
      </c>
      <c r="H145" s="11"/>
    </row>
    <row r="146" spans="1:8" x14ac:dyDescent="0.4">
      <c r="A146" s="11"/>
      <c r="D146" s="23"/>
      <c r="E146" s="7"/>
      <c r="F146" s="7"/>
      <c r="G146" s="7"/>
      <c r="H146" s="11"/>
    </row>
    <row r="147" spans="1:8" x14ac:dyDescent="0.4">
      <c r="B147" t="s">
        <v>1671</v>
      </c>
      <c r="C147" t="s">
        <v>1654</v>
      </c>
      <c r="D147" s="23" t="s">
        <v>5188</v>
      </c>
      <c r="E147" s="8"/>
      <c r="F147" s="8"/>
      <c r="G147" s="7"/>
    </row>
    <row r="148" spans="1:8" x14ac:dyDescent="0.4">
      <c r="B148" t="s">
        <v>1671</v>
      </c>
      <c r="C148" t="s">
        <v>1655</v>
      </c>
      <c r="D148" s="23" t="s">
        <v>5189</v>
      </c>
      <c r="E148" s="8"/>
      <c r="F148" s="8"/>
      <c r="G148" s="7"/>
    </row>
    <row r="149" spans="1:8" x14ac:dyDescent="0.4">
      <c r="B149" t="s">
        <v>1671</v>
      </c>
      <c r="C149" t="s">
        <v>1656</v>
      </c>
      <c r="D149" s="23" t="s">
        <v>5190</v>
      </c>
      <c r="E149" s="8"/>
      <c r="F149" s="8"/>
      <c r="G149" s="7"/>
    </row>
    <row r="150" spans="1:8" x14ac:dyDescent="0.4">
      <c r="D150" s="23"/>
      <c r="E150" s="7"/>
      <c r="F150" s="23"/>
      <c r="G150" s="23"/>
    </row>
    <row r="151" spans="1:8" x14ac:dyDescent="0.4">
      <c r="A151" s="11" t="s">
        <v>1127</v>
      </c>
      <c r="B151" t="s">
        <v>1672</v>
      </c>
      <c r="C151" t="s">
        <v>1103</v>
      </c>
      <c r="D151" s="23" t="s">
        <v>5191</v>
      </c>
      <c r="E151" s="7">
        <v>0.88354804812707943</v>
      </c>
      <c r="F151" s="7">
        <v>0.8000649721059343</v>
      </c>
      <c r="G151" s="7">
        <v>0.6869301481324509</v>
      </c>
      <c r="H151" s="11"/>
    </row>
    <row r="152" spans="1:8" x14ac:dyDescent="0.4">
      <c r="A152" s="11" t="s">
        <v>1149</v>
      </c>
      <c r="B152" t="s">
        <v>1672</v>
      </c>
      <c r="C152" t="s">
        <v>1104</v>
      </c>
      <c r="D152" s="23" t="s">
        <v>5192</v>
      </c>
      <c r="E152" s="7">
        <v>0.94143947126626204</v>
      </c>
      <c r="F152" s="7">
        <v>0.78394745549336042</v>
      </c>
      <c r="G152" s="7">
        <v>0.57353358159185608</v>
      </c>
      <c r="H152" s="11"/>
    </row>
    <row r="153" spans="1:8" x14ac:dyDescent="0.4">
      <c r="A153" s="11" t="s">
        <v>1178</v>
      </c>
      <c r="B153" t="s">
        <v>1672</v>
      </c>
      <c r="C153" t="s">
        <v>1112</v>
      </c>
      <c r="D153" s="23" t="s">
        <v>5193</v>
      </c>
      <c r="E153" s="7">
        <v>0.86224489343860689</v>
      </c>
      <c r="F153" s="7">
        <v>0.77391294974277514</v>
      </c>
      <c r="G153" s="7">
        <v>0.70881997847943612</v>
      </c>
      <c r="H153" s="11"/>
    </row>
    <row r="154" spans="1:8" x14ac:dyDescent="0.4">
      <c r="A154" s="11"/>
      <c r="D154" s="23"/>
      <c r="E154" s="7"/>
      <c r="F154" s="7"/>
      <c r="G154" s="7"/>
      <c r="H154" s="11"/>
    </row>
    <row r="155" spans="1:8" x14ac:dyDescent="0.4">
      <c r="A155" s="11" t="s">
        <v>5141</v>
      </c>
      <c r="B155" t="s">
        <v>1673</v>
      </c>
      <c r="C155" t="s">
        <v>1657</v>
      </c>
      <c r="D155" s="23" t="s">
        <v>5194</v>
      </c>
      <c r="E155" s="7">
        <v>0.47338381254274425</v>
      </c>
      <c r="F155" s="7">
        <v>0.24248995626671049</v>
      </c>
      <c r="G155" s="7">
        <v>0.30777006695887843</v>
      </c>
      <c r="H155" s="11"/>
    </row>
    <row r="156" spans="1:8" x14ac:dyDescent="0.4">
      <c r="A156" s="11" t="s">
        <v>5143</v>
      </c>
      <c r="B156" t="s">
        <v>1673</v>
      </c>
      <c r="C156" t="s">
        <v>1658</v>
      </c>
      <c r="D156" s="23" t="s">
        <v>5195</v>
      </c>
      <c r="E156" s="7">
        <v>0.53470724681038961</v>
      </c>
      <c r="F156" s="7">
        <v>0.34433654842017425</v>
      </c>
      <c r="G156" s="7">
        <v>0.25275648478207624</v>
      </c>
      <c r="H156" s="11"/>
    </row>
    <row r="157" spans="1:8" x14ac:dyDescent="0.4">
      <c r="A157" s="11" t="s">
        <v>5145</v>
      </c>
      <c r="B157" t="s">
        <v>1673</v>
      </c>
      <c r="C157" t="s">
        <v>1659</v>
      </c>
      <c r="D157" s="23" t="s">
        <v>5196</v>
      </c>
      <c r="E157" s="7">
        <v>0.73520549374107458</v>
      </c>
      <c r="F157" s="7">
        <v>0.16500997418014113</v>
      </c>
      <c r="G157" s="7">
        <v>0.37045903967312338</v>
      </c>
      <c r="H157" s="11"/>
    </row>
    <row r="158" spans="1:8" x14ac:dyDescent="0.4">
      <c r="A158" s="11"/>
      <c r="D158" s="23"/>
      <c r="E158" s="7"/>
      <c r="F158" s="7"/>
      <c r="G158" s="7"/>
      <c r="H158" s="11"/>
    </row>
    <row r="159" spans="1:8" x14ac:dyDescent="0.4">
      <c r="A159" s="11"/>
      <c r="B159" t="s">
        <v>1674</v>
      </c>
      <c r="C159" t="s">
        <v>1660</v>
      </c>
      <c r="D159" s="23" t="s">
        <v>5197</v>
      </c>
      <c r="E159" s="8"/>
      <c r="F159" s="8"/>
      <c r="G159" s="7"/>
      <c r="H159" s="11"/>
    </row>
    <row r="160" spans="1:8" x14ac:dyDescent="0.4">
      <c r="A160" s="11"/>
      <c r="B160" t="s">
        <v>1674</v>
      </c>
      <c r="C160" t="s">
        <v>1661</v>
      </c>
      <c r="D160" s="23" t="s">
        <v>5198</v>
      </c>
      <c r="E160" s="8"/>
      <c r="F160" s="8"/>
      <c r="G160" s="7"/>
      <c r="H160" s="11"/>
    </row>
    <row r="161" spans="1:15" x14ac:dyDescent="0.4">
      <c r="A161" s="11"/>
      <c r="B161" t="s">
        <v>1674</v>
      </c>
      <c r="C161" t="s">
        <v>1662</v>
      </c>
      <c r="D161" s="23" t="s">
        <v>5199</v>
      </c>
      <c r="E161" s="8"/>
      <c r="F161" s="8"/>
      <c r="G161" s="7"/>
      <c r="H161" s="11"/>
    </row>
    <row r="164" spans="1:15" x14ac:dyDescent="0.4">
      <c r="D164" s="214" t="s">
        <v>4732</v>
      </c>
      <c r="E164" s="214"/>
      <c r="F164" s="214"/>
      <c r="G164" s="214"/>
      <c r="H164" s="214"/>
      <c r="K164" s="158" t="s">
        <v>5204</v>
      </c>
      <c r="L164" s="159"/>
      <c r="M164" s="159"/>
      <c r="N164" s="159"/>
      <c r="O164" s="160"/>
    </row>
    <row r="165" spans="1:15" x14ac:dyDescent="0.4">
      <c r="D165" s="10" t="s">
        <v>1710</v>
      </c>
      <c r="E165" s="95" t="s">
        <v>1643</v>
      </c>
      <c r="F165" s="95" t="s">
        <v>1644</v>
      </c>
      <c r="G165" s="95" t="s">
        <v>1645</v>
      </c>
      <c r="H165" s="13" t="s">
        <v>5</v>
      </c>
      <c r="I165" s="98" t="s">
        <v>5076</v>
      </c>
      <c r="J165" s="98" t="s">
        <v>5077</v>
      </c>
      <c r="K165" s="7" t="s">
        <v>1710</v>
      </c>
      <c r="L165" s="7" t="s">
        <v>1643</v>
      </c>
      <c r="M165" s="7" t="s">
        <v>1644</v>
      </c>
      <c r="N165" s="7">
        <v>1</v>
      </c>
      <c r="O165" s="22" t="s">
        <v>5</v>
      </c>
    </row>
    <row r="166" spans="1:15" x14ac:dyDescent="0.4">
      <c r="D166" s="9" t="s">
        <v>1667</v>
      </c>
      <c r="E166" s="13">
        <f>AVERAGE(E132:E134)</f>
        <v>0.89413123323008969</v>
      </c>
      <c r="F166" s="13">
        <f>AVERAGE(F132:F134)</f>
        <v>0.84181417391579694</v>
      </c>
      <c r="G166" s="13">
        <f>AVERAGE(G132:G134)</f>
        <v>0.7121097690677175</v>
      </c>
      <c r="H166" s="13">
        <f>AVERAGE(E166:G166)</f>
        <v>0.81601839207120141</v>
      </c>
      <c r="I166">
        <v>6</v>
      </c>
      <c r="J166">
        <v>1</v>
      </c>
      <c r="K166" s="7" t="s">
        <v>1672</v>
      </c>
      <c r="L166" s="7">
        <v>0.90184218235243452</v>
      </c>
      <c r="M166" s="7">
        <v>0.77893020261806778</v>
      </c>
      <c r="N166" s="7">
        <v>0.64117678003564604</v>
      </c>
      <c r="O166" s="7">
        <f t="shared" ref="O166:O172" si="47">AVERAGE(L166:N166)</f>
        <v>0.77398305500204945</v>
      </c>
    </row>
    <row r="167" spans="1:15" x14ac:dyDescent="0.4">
      <c r="D167" s="9" t="s">
        <v>1668</v>
      </c>
      <c r="E167" s="13">
        <f>AVERAGE(E136:E138)</f>
        <v>0.98040182023562528</v>
      </c>
      <c r="F167" s="13">
        <f t="shared" ref="F167:G167" si="48">AVERAGE(F136:F138)</f>
        <v>0.59149217074256333</v>
      </c>
      <c r="G167" s="13">
        <f t="shared" si="48"/>
        <v>0.56062153551382032</v>
      </c>
      <c r="H167" s="13">
        <f t="shared" ref="H167:H172" si="49">AVERAGE(E167:G167)</f>
        <v>0.71083850883066957</v>
      </c>
      <c r="I167">
        <v>1</v>
      </c>
      <c r="J167">
        <v>2</v>
      </c>
      <c r="K167" s="7" t="s">
        <v>1667</v>
      </c>
      <c r="L167" s="7">
        <v>0.89413123323008969</v>
      </c>
      <c r="M167" s="7">
        <v>0.84181417391579694</v>
      </c>
      <c r="N167" s="7">
        <v>0.7121097690677175</v>
      </c>
      <c r="O167" s="7">
        <f t="shared" si="47"/>
        <v>0.81601839207120141</v>
      </c>
    </row>
    <row r="168" spans="1:15" x14ac:dyDescent="0.4">
      <c r="D168" s="9" t="s">
        <v>1669</v>
      </c>
      <c r="E168" s="13">
        <f>AVERAGE(E140:E142)</f>
        <v>0.13290959310832448</v>
      </c>
      <c r="F168" s="13">
        <f t="shared" ref="F168:G168" si="50">AVERAGE(F140:F142)</f>
        <v>0.20189116935326176</v>
      </c>
      <c r="G168" s="13">
        <f t="shared" si="50"/>
        <v>3.3930175740112048E-2</v>
      </c>
      <c r="H168" s="13">
        <f t="shared" si="49"/>
        <v>0.12291031273389942</v>
      </c>
      <c r="I168">
        <v>4</v>
      </c>
      <c r="J168">
        <v>3</v>
      </c>
      <c r="K168" s="7" t="s">
        <v>1670</v>
      </c>
      <c r="L168" s="7">
        <v>0.72850449476683155</v>
      </c>
      <c r="M168" s="7">
        <v>0.7577916437352018</v>
      </c>
      <c r="N168" s="7">
        <v>0.84475490391233476</v>
      </c>
      <c r="O168" s="7">
        <f t="shared" si="47"/>
        <v>0.77701701413812263</v>
      </c>
    </row>
    <row r="169" spans="1:15" x14ac:dyDescent="0.4">
      <c r="D169" s="9" t="s">
        <v>1670</v>
      </c>
      <c r="E169" s="13">
        <f>AVERAGE(E144:E146)</f>
        <v>0.72850449476683155</v>
      </c>
      <c r="F169" s="13">
        <f t="shared" ref="F169:G169" si="51">AVERAGE(F144:F146)</f>
        <v>0.7577916437352018</v>
      </c>
      <c r="G169" s="13">
        <f t="shared" si="51"/>
        <v>0.84475490391233476</v>
      </c>
      <c r="H169" s="13">
        <f t="shared" si="49"/>
        <v>0.77701701413812263</v>
      </c>
      <c r="I169">
        <v>5</v>
      </c>
      <c r="J169">
        <v>4</v>
      </c>
      <c r="K169" s="7" t="s">
        <v>1671</v>
      </c>
      <c r="L169" s="7"/>
      <c r="M169" s="7"/>
      <c r="N169" s="7"/>
      <c r="O169" s="7"/>
    </row>
    <row r="170" spans="1:15" x14ac:dyDescent="0.4">
      <c r="D170" s="9" t="s">
        <v>1671</v>
      </c>
      <c r="E170" s="13"/>
      <c r="F170" s="13"/>
      <c r="G170" s="13"/>
      <c r="H170" s="13"/>
      <c r="I170">
        <v>2</v>
      </c>
      <c r="J170">
        <v>5</v>
      </c>
      <c r="K170" s="7" t="s">
        <v>1668</v>
      </c>
      <c r="L170" s="7">
        <v>0.98040182023562528</v>
      </c>
      <c r="M170" s="7">
        <v>0.59149217074256333</v>
      </c>
      <c r="N170" s="7">
        <v>0.56062153551382032</v>
      </c>
      <c r="O170" s="7">
        <f t="shared" si="47"/>
        <v>0.71083850883066957</v>
      </c>
    </row>
    <row r="171" spans="1:15" x14ac:dyDescent="0.4">
      <c r="D171" s="9" t="s">
        <v>1672</v>
      </c>
      <c r="E171" s="13">
        <f>AVERAGE(E152:E154)</f>
        <v>0.90184218235243452</v>
      </c>
      <c r="F171" s="13">
        <f t="shared" ref="F171:G171" si="52">AVERAGE(F152:F154)</f>
        <v>0.77893020261806778</v>
      </c>
      <c r="G171" s="13">
        <f t="shared" si="52"/>
        <v>0.64117678003564604</v>
      </c>
      <c r="H171" s="13">
        <f t="shared" si="49"/>
        <v>0.77398305500204945</v>
      </c>
      <c r="I171">
        <v>3</v>
      </c>
      <c r="J171">
        <v>6</v>
      </c>
      <c r="K171" s="7" t="s">
        <v>1669</v>
      </c>
      <c r="L171" s="7">
        <v>0.13290959310832448</v>
      </c>
      <c r="M171" s="7">
        <v>0.20189116935326176</v>
      </c>
      <c r="N171" s="7">
        <v>3.3930175740112048E-2</v>
      </c>
      <c r="O171" s="7">
        <f t="shared" si="47"/>
        <v>0.12291031273389942</v>
      </c>
    </row>
    <row r="172" spans="1:15" x14ac:dyDescent="0.4">
      <c r="D172" s="9" t="s">
        <v>1673</v>
      </c>
      <c r="E172" s="13">
        <f>AVERAGE(E156:E158)</f>
        <v>0.63495637027573215</v>
      </c>
      <c r="F172" s="13">
        <f t="shared" ref="F172:G172" si="53">AVERAGE(F156:F158)</f>
        <v>0.25467326130015766</v>
      </c>
      <c r="G172" s="13">
        <f t="shared" si="53"/>
        <v>0.31160776222759978</v>
      </c>
      <c r="H172" s="13">
        <f t="shared" si="49"/>
        <v>0.40041246460116325</v>
      </c>
      <c r="I172">
        <v>7</v>
      </c>
      <c r="J172">
        <v>7</v>
      </c>
      <c r="K172" s="7" t="s">
        <v>1673</v>
      </c>
      <c r="L172" s="7">
        <v>0.63495637027573215</v>
      </c>
      <c r="M172" s="7">
        <v>0.25467326130015766</v>
      </c>
      <c r="N172" s="7">
        <v>0.31160776222759978</v>
      </c>
      <c r="O172" s="7">
        <f t="shared" si="47"/>
        <v>0.40041246460116325</v>
      </c>
    </row>
    <row r="173" spans="1:15" x14ac:dyDescent="0.4">
      <c r="D173" s="9" t="s">
        <v>1674</v>
      </c>
      <c r="E173" s="13"/>
      <c r="F173" s="13"/>
      <c r="G173" s="13"/>
      <c r="H173" s="13"/>
      <c r="I173">
        <v>8</v>
      </c>
      <c r="J173">
        <v>8</v>
      </c>
      <c r="K173" s="7" t="s">
        <v>1674</v>
      </c>
      <c r="L173" s="7"/>
      <c r="M173" s="7"/>
      <c r="N173" s="7"/>
      <c r="O173" s="7"/>
    </row>
    <row r="174" spans="1:15" x14ac:dyDescent="0.4">
      <c r="D174" s="13" t="s">
        <v>1675</v>
      </c>
      <c r="E174" s="13">
        <f>AVERAGE(E166:E169)</f>
        <v>0.68398678533521773</v>
      </c>
      <c r="F174" s="13">
        <f t="shared" ref="F174:G174" si="54">AVERAGE(F166:F169)</f>
        <v>0.59824728943670591</v>
      </c>
      <c r="G174" s="13">
        <f t="shared" si="54"/>
        <v>0.5378540960584961</v>
      </c>
      <c r="H174" s="215"/>
      <c r="K174" s="7" t="s">
        <v>1675</v>
      </c>
      <c r="L174" s="7">
        <f>AVERAGE(L166:L169)</f>
        <v>0.8414926367831187</v>
      </c>
      <c r="M174" s="7">
        <f t="shared" ref="M174:N174" si="55">AVERAGE(M166:M169)</f>
        <v>0.79284534008968877</v>
      </c>
      <c r="N174" s="7">
        <f t="shared" si="55"/>
        <v>0.73268048433856603</v>
      </c>
      <c r="O174" s="29"/>
    </row>
    <row r="175" spans="1:15" x14ac:dyDescent="0.4">
      <c r="D175" s="13" t="s">
        <v>1676</v>
      </c>
      <c r="E175" s="13">
        <f>AVERAGE(E170:E173)</f>
        <v>0.76839927631408333</v>
      </c>
      <c r="F175" s="13">
        <f t="shared" ref="F175:G175" si="56">AVERAGE(F170:F173)</f>
        <v>0.51680173195911272</v>
      </c>
      <c r="G175" s="13">
        <f t="shared" si="56"/>
        <v>0.47639227113162291</v>
      </c>
      <c r="H175" s="215"/>
      <c r="K175" s="7" t="s">
        <v>1676</v>
      </c>
      <c r="L175" s="7">
        <f>AVERAGE(L170:L173)</f>
        <v>0.58275592787322728</v>
      </c>
      <c r="M175" s="7">
        <f t="shared" ref="M175:N175" si="57">AVERAGE(M170:M173)</f>
        <v>0.34935220046532756</v>
      </c>
      <c r="N175" s="7">
        <f t="shared" si="57"/>
        <v>0.3020531578271774</v>
      </c>
      <c r="O175" s="37"/>
    </row>
    <row r="176" spans="1:15" x14ac:dyDescent="0.4">
      <c r="D176" s="11"/>
      <c r="E176" s="11"/>
      <c r="F176" s="11"/>
      <c r="G176" s="11"/>
      <c r="H176" s="97"/>
    </row>
    <row r="177" spans="2:15" x14ac:dyDescent="0.4">
      <c r="D177" s="11"/>
      <c r="E177" s="11"/>
      <c r="F177" s="11"/>
      <c r="G177" s="11"/>
      <c r="H177" s="97"/>
    </row>
    <row r="178" spans="2:15" ht="21.45" customHeight="1" x14ac:dyDescent="0.4">
      <c r="K178" s="211" t="s">
        <v>5203</v>
      </c>
      <c r="L178" s="212"/>
      <c r="M178" s="212"/>
      <c r="N178" s="213"/>
    </row>
    <row r="179" spans="2:15" x14ac:dyDescent="0.4">
      <c r="C179" t="s">
        <v>0</v>
      </c>
      <c r="K179" s="23" t="s">
        <v>1637</v>
      </c>
      <c r="L179" s="7" t="s">
        <v>5</v>
      </c>
      <c r="M179" s="23" t="s">
        <v>1637</v>
      </c>
      <c r="N179" s="7" t="s">
        <v>5</v>
      </c>
    </row>
    <row r="180" spans="2:15" x14ac:dyDescent="0.4">
      <c r="B180" s="23" t="s">
        <v>1672</v>
      </c>
      <c r="C180">
        <v>1</v>
      </c>
      <c r="K180" s="7" t="s">
        <v>1672</v>
      </c>
      <c r="L180" s="7">
        <v>0.77398305500204945</v>
      </c>
      <c r="M180" s="7" t="s">
        <v>1668</v>
      </c>
      <c r="N180" s="7">
        <v>0.71083850883066957</v>
      </c>
    </row>
    <row r="181" spans="2:15" x14ac:dyDescent="0.4">
      <c r="B181" s="23" t="s">
        <v>1667</v>
      </c>
      <c r="C181">
        <v>2</v>
      </c>
      <c r="K181" s="7" t="s">
        <v>1667</v>
      </c>
      <c r="L181" s="7">
        <v>0.81601839207120141</v>
      </c>
      <c r="M181" s="7" t="s">
        <v>1669</v>
      </c>
      <c r="N181" s="7">
        <v>0.12291031273389942</v>
      </c>
    </row>
    <row r="182" spans="2:15" x14ac:dyDescent="0.4">
      <c r="B182" s="23" t="s">
        <v>1670</v>
      </c>
      <c r="C182">
        <v>3</v>
      </c>
      <c r="K182" s="7" t="s">
        <v>1670</v>
      </c>
      <c r="L182" s="7">
        <v>0.77701701413812263</v>
      </c>
      <c r="M182" s="7" t="s">
        <v>1673</v>
      </c>
      <c r="N182" s="7">
        <v>0.40041246460116325</v>
      </c>
    </row>
    <row r="183" spans="2:15" x14ac:dyDescent="0.4">
      <c r="B183" s="23" t="s">
        <v>1671</v>
      </c>
      <c r="C183">
        <v>4</v>
      </c>
      <c r="K183" s="7" t="s">
        <v>1671</v>
      </c>
      <c r="L183" s="7"/>
      <c r="M183" s="7" t="s">
        <v>1674</v>
      </c>
      <c r="N183" s="7"/>
    </row>
    <row r="184" spans="2:15" x14ac:dyDescent="0.4">
      <c r="B184" s="23" t="s">
        <v>1668</v>
      </c>
      <c r="C184">
        <v>5</v>
      </c>
    </row>
    <row r="185" spans="2:15" x14ac:dyDescent="0.4">
      <c r="B185" s="23" t="s">
        <v>1669</v>
      </c>
      <c r="C185">
        <v>6</v>
      </c>
    </row>
    <row r="186" spans="2:15" x14ac:dyDescent="0.4">
      <c r="B186" s="23" t="s">
        <v>1673</v>
      </c>
      <c r="C186">
        <v>7</v>
      </c>
    </row>
    <row r="187" spans="2:15" x14ac:dyDescent="0.4">
      <c r="B187" s="23" t="s">
        <v>1674</v>
      </c>
      <c r="C187">
        <v>8</v>
      </c>
    </row>
    <row r="188" spans="2:15" x14ac:dyDescent="0.4">
      <c r="N188" s="23" t="s">
        <v>1637</v>
      </c>
      <c r="O188" s="7" t="s">
        <v>5</v>
      </c>
    </row>
    <row r="189" spans="2:15" x14ac:dyDescent="0.4">
      <c r="N189" s="7" t="s">
        <v>1667</v>
      </c>
      <c r="O189" s="7">
        <v>0.81601839207120141</v>
      </c>
    </row>
    <row r="190" spans="2:15" x14ac:dyDescent="0.4">
      <c r="N190" s="7" t="s">
        <v>1670</v>
      </c>
      <c r="O190" s="7">
        <v>0.77701701413812263</v>
      </c>
    </row>
    <row r="191" spans="2:15" x14ac:dyDescent="0.4">
      <c r="N191" s="7" t="s">
        <v>1672</v>
      </c>
      <c r="O191" s="7">
        <v>0.77398305500204945</v>
      </c>
    </row>
    <row r="192" spans="2:15" ht="14.6" customHeight="1" x14ac:dyDescent="0.4">
      <c r="N192" s="7" t="s">
        <v>1671</v>
      </c>
      <c r="O192" s="7"/>
    </row>
    <row r="193" spans="5:16" x14ac:dyDescent="0.4">
      <c r="N193" s="7" t="s">
        <v>1668</v>
      </c>
      <c r="P193" s="7">
        <v>0.71083850883066957</v>
      </c>
    </row>
    <row r="194" spans="5:16" x14ac:dyDescent="0.4">
      <c r="N194" s="7" t="s">
        <v>1674</v>
      </c>
      <c r="P194" s="7">
        <v>0.51266071708979633</v>
      </c>
    </row>
    <row r="195" spans="5:16" x14ac:dyDescent="0.4">
      <c r="N195" s="7" t="s">
        <v>1673</v>
      </c>
      <c r="P195" s="7">
        <v>0.40041246460116325</v>
      </c>
    </row>
    <row r="196" spans="5:16" x14ac:dyDescent="0.4">
      <c r="N196" s="7" t="s">
        <v>1669</v>
      </c>
      <c r="P196" s="7"/>
    </row>
    <row r="197" spans="5:16" ht="14.6" customHeight="1" x14ac:dyDescent="0.4"/>
    <row r="198" spans="5:16" x14ac:dyDescent="0.4">
      <c r="E198" s="11"/>
      <c r="G198" s="11"/>
    </row>
    <row r="199" spans="5:16" x14ac:dyDescent="0.4">
      <c r="E199" s="11"/>
      <c r="F199" s="11"/>
      <c r="G199" s="11"/>
    </row>
    <row r="200" spans="5:16" x14ac:dyDescent="0.4">
      <c r="E200" s="11"/>
      <c r="F200" s="11"/>
      <c r="G200" s="11"/>
    </row>
    <row r="201" spans="5:16" x14ac:dyDescent="0.4">
      <c r="E201" s="11"/>
      <c r="F201" s="11"/>
      <c r="G201" s="11"/>
    </row>
    <row r="202" spans="5:16" x14ac:dyDescent="0.4">
      <c r="E202" s="11"/>
      <c r="F202" s="11"/>
      <c r="G202" s="11"/>
    </row>
  </sheetData>
  <autoFilter ref="A1:BC79" xr:uid="{4CE84B22-4E79-4DE0-BF6A-1FE4057020FF}">
    <filterColumn colId="1">
      <customFilters>
        <customFilter val="*09*"/>
      </customFilters>
    </filterColumn>
  </autoFilter>
  <mergeCells count="32">
    <mergeCell ref="K178:N178"/>
    <mergeCell ref="I119:J119"/>
    <mergeCell ref="I120:J120"/>
    <mergeCell ref="D129:G129"/>
    <mergeCell ref="D164:H164"/>
    <mergeCell ref="K164:O164"/>
    <mergeCell ref="H174:H175"/>
    <mergeCell ref="I118:J118"/>
    <mergeCell ref="I108:J108"/>
    <mergeCell ref="N108:O108"/>
    <mergeCell ref="I109:J109"/>
    <mergeCell ref="I110:J110"/>
    <mergeCell ref="I111:J111"/>
    <mergeCell ref="I112:J112"/>
    <mergeCell ref="I113:J113"/>
    <mergeCell ref="I114:J114"/>
    <mergeCell ref="I115:J115"/>
    <mergeCell ref="I116:J116"/>
    <mergeCell ref="I117:J117"/>
    <mergeCell ref="I105:J105"/>
    <mergeCell ref="N105:O105"/>
    <mergeCell ref="I106:J106"/>
    <mergeCell ref="N106:O106"/>
    <mergeCell ref="I107:J107"/>
    <mergeCell ref="N107:O107"/>
    <mergeCell ref="I104:J104"/>
    <mergeCell ref="N104:O104"/>
    <mergeCell ref="I101:K101"/>
    <mergeCell ref="I102:J102"/>
    <mergeCell ref="N102:P102"/>
    <mergeCell ref="I103:J103"/>
    <mergeCell ref="N103:O103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302F9-FAAE-4D9A-B708-F843A8F4D4AC}">
  <sheetPr filterMode="1"/>
  <dimension ref="A1:BC1204"/>
  <sheetViews>
    <sheetView topLeftCell="L1161" zoomScale="70" zoomScaleNormal="70" workbookViewId="0">
      <selection activeCell="AB1207" sqref="AB1207"/>
    </sheetView>
  </sheetViews>
  <sheetFormatPr defaultRowHeight="14.6" x14ac:dyDescent="0.4"/>
  <cols>
    <col min="25" max="36" width="5.69140625" customWidth="1"/>
  </cols>
  <sheetData>
    <row r="1" spans="1:55" x14ac:dyDescent="0.4">
      <c r="A1" t="s">
        <v>1710</v>
      </c>
      <c r="B1" t="s">
        <v>1711</v>
      </c>
      <c r="C1" t="s">
        <v>3</v>
      </c>
      <c r="D1" t="s">
        <v>1712</v>
      </c>
      <c r="E1" t="s">
        <v>1713</v>
      </c>
      <c r="F1" t="s">
        <v>1714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 hidden="1" x14ac:dyDescent="0.4">
      <c r="A2" t="str">
        <f t="shared" ref="A2:A65" si="0">LEFT(D2,3)</f>
        <v>GBT</v>
      </c>
      <c r="B2" t="str">
        <f t="shared" ref="B2:B65" si="1">LEFT(D2,6)</f>
        <v>GBT001</v>
      </c>
      <c r="C2" t="str">
        <f t="shared" ref="C2:C65" si="2">MID(D2,8,35)</f>
        <v>activities</v>
      </c>
      <c r="D2" t="s">
        <v>1715</v>
      </c>
      <c r="E2">
        <f>AVERAGE(F2:BC2)</f>
        <v>9.86</v>
      </c>
      <c r="F2">
        <v>8</v>
      </c>
      <c r="G2">
        <v>7</v>
      </c>
      <c r="H2">
        <v>4</v>
      </c>
      <c r="I2">
        <v>12</v>
      </c>
      <c r="J2">
        <v>4</v>
      </c>
      <c r="K2">
        <v>8</v>
      </c>
      <c r="L2">
        <v>13</v>
      </c>
      <c r="M2">
        <v>10</v>
      </c>
      <c r="N2">
        <v>9</v>
      </c>
      <c r="O2">
        <v>6</v>
      </c>
      <c r="P2">
        <v>6</v>
      </c>
      <c r="Q2">
        <v>6</v>
      </c>
      <c r="R2">
        <v>13</v>
      </c>
      <c r="S2">
        <v>4</v>
      </c>
      <c r="T2">
        <v>7</v>
      </c>
      <c r="U2">
        <v>10</v>
      </c>
      <c r="V2">
        <v>9</v>
      </c>
      <c r="W2">
        <v>6</v>
      </c>
      <c r="X2">
        <v>13</v>
      </c>
      <c r="Y2">
        <v>11</v>
      </c>
      <c r="Z2">
        <v>12</v>
      </c>
      <c r="AA2">
        <v>5</v>
      </c>
      <c r="AB2">
        <v>8</v>
      </c>
      <c r="AC2">
        <v>11</v>
      </c>
      <c r="AD2">
        <v>11</v>
      </c>
      <c r="AE2">
        <v>14</v>
      </c>
      <c r="AF2">
        <v>16</v>
      </c>
      <c r="AG2">
        <v>4</v>
      </c>
      <c r="AH2">
        <v>5</v>
      </c>
      <c r="AI2">
        <v>6</v>
      </c>
      <c r="AJ2">
        <v>9</v>
      </c>
      <c r="AK2">
        <v>8</v>
      </c>
      <c r="AL2">
        <v>6</v>
      </c>
      <c r="AM2">
        <v>14</v>
      </c>
      <c r="AN2">
        <v>11</v>
      </c>
      <c r="AO2">
        <v>12</v>
      </c>
      <c r="AP2">
        <v>12</v>
      </c>
      <c r="AQ2">
        <v>10</v>
      </c>
      <c r="AR2">
        <v>14</v>
      </c>
      <c r="AS2">
        <v>12</v>
      </c>
      <c r="AT2">
        <v>18</v>
      </c>
      <c r="AU2">
        <v>14</v>
      </c>
      <c r="AV2">
        <v>6</v>
      </c>
      <c r="AW2">
        <v>14</v>
      </c>
      <c r="AX2">
        <v>14</v>
      </c>
      <c r="AY2">
        <v>14</v>
      </c>
      <c r="AZ2">
        <v>15</v>
      </c>
      <c r="BA2">
        <v>4</v>
      </c>
      <c r="BB2">
        <v>16</v>
      </c>
      <c r="BC2">
        <v>12</v>
      </c>
    </row>
    <row r="3" spans="1:55" hidden="1" x14ac:dyDescent="0.4">
      <c r="A3" t="str">
        <f t="shared" si="0"/>
        <v>GBT</v>
      </c>
      <c r="B3" t="str">
        <f t="shared" si="1"/>
        <v>GBT001</v>
      </c>
      <c r="C3" t="str">
        <f t="shared" si="2"/>
        <v>decisions</v>
      </c>
      <c r="D3" t="s">
        <v>1716</v>
      </c>
      <c r="E3">
        <f t="shared" ref="E3:E66" si="3">AVERAGE(F3:BC3)</f>
        <v>1.26</v>
      </c>
      <c r="F3">
        <v>1</v>
      </c>
      <c r="G3">
        <v>0</v>
      </c>
      <c r="H3">
        <v>0</v>
      </c>
      <c r="I3">
        <v>2</v>
      </c>
      <c r="J3">
        <v>0</v>
      </c>
      <c r="K3">
        <v>0</v>
      </c>
      <c r="L3">
        <v>1</v>
      </c>
      <c r="M3">
        <v>2</v>
      </c>
      <c r="N3">
        <v>2</v>
      </c>
      <c r="O3">
        <v>0</v>
      </c>
      <c r="P3">
        <v>1</v>
      </c>
      <c r="Q3">
        <v>1</v>
      </c>
      <c r="R3">
        <v>3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2</v>
      </c>
      <c r="Z3">
        <v>0</v>
      </c>
      <c r="AA3">
        <v>0</v>
      </c>
      <c r="AB3">
        <v>1</v>
      </c>
      <c r="AC3">
        <v>1</v>
      </c>
      <c r="AD3">
        <v>2</v>
      </c>
      <c r="AE3">
        <v>1</v>
      </c>
      <c r="AF3">
        <v>3</v>
      </c>
      <c r="AG3">
        <v>1</v>
      </c>
      <c r="AH3">
        <v>0</v>
      </c>
      <c r="AI3">
        <v>0</v>
      </c>
      <c r="AJ3">
        <v>1</v>
      </c>
      <c r="AK3">
        <v>1</v>
      </c>
      <c r="AL3">
        <v>2</v>
      </c>
      <c r="AM3">
        <v>0</v>
      </c>
      <c r="AN3">
        <v>3</v>
      </c>
      <c r="AO3">
        <v>2</v>
      </c>
      <c r="AP3">
        <v>0</v>
      </c>
      <c r="AQ3">
        <v>2</v>
      </c>
      <c r="AR3">
        <v>2</v>
      </c>
      <c r="AS3">
        <v>0</v>
      </c>
      <c r="AT3">
        <v>4</v>
      </c>
      <c r="AU3">
        <v>3</v>
      </c>
      <c r="AV3">
        <v>2</v>
      </c>
      <c r="AW3">
        <v>2</v>
      </c>
      <c r="AX3">
        <v>3</v>
      </c>
      <c r="AY3">
        <v>3</v>
      </c>
      <c r="AZ3">
        <v>3</v>
      </c>
      <c r="BA3">
        <v>0</v>
      </c>
      <c r="BB3">
        <v>3</v>
      </c>
      <c r="BC3">
        <v>2</v>
      </c>
    </row>
    <row r="4" spans="1:55" hidden="1" x14ac:dyDescent="0.4">
      <c r="A4" t="str">
        <f t="shared" si="0"/>
        <v>GBT</v>
      </c>
      <c r="B4" t="str">
        <f t="shared" si="1"/>
        <v>GBT001</v>
      </c>
      <c r="C4" t="str">
        <f t="shared" si="2"/>
        <v>forks</v>
      </c>
      <c r="D4" t="s">
        <v>1717</v>
      </c>
      <c r="E4">
        <f t="shared" si="3"/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</row>
    <row r="5" spans="1:55" hidden="1" x14ac:dyDescent="0.4">
      <c r="A5" t="str">
        <f t="shared" si="0"/>
        <v>GBT</v>
      </c>
      <c r="B5" t="str">
        <f t="shared" si="1"/>
        <v>GBT001</v>
      </c>
      <c r="C5" t="str">
        <f t="shared" si="2"/>
        <v>swimlanes</v>
      </c>
      <c r="D5" t="s">
        <v>1718</v>
      </c>
      <c r="E5">
        <f t="shared" si="3"/>
        <v>2.7</v>
      </c>
      <c r="F5">
        <v>2</v>
      </c>
      <c r="G5">
        <v>5</v>
      </c>
      <c r="H5">
        <v>1</v>
      </c>
      <c r="I5">
        <v>2</v>
      </c>
      <c r="J5">
        <v>1</v>
      </c>
      <c r="K5">
        <v>3</v>
      </c>
      <c r="L5">
        <v>5</v>
      </c>
      <c r="M5">
        <v>2</v>
      </c>
      <c r="N5">
        <v>3</v>
      </c>
      <c r="O5">
        <v>3</v>
      </c>
      <c r="P5">
        <v>4</v>
      </c>
      <c r="Q5">
        <v>1</v>
      </c>
      <c r="R5">
        <v>1</v>
      </c>
      <c r="S5">
        <v>3</v>
      </c>
      <c r="T5">
        <v>1</v>
      </c>
      <c r="U5">
        <v>3</v>
      </c>
      <c r="V5">
        <v>3</v>
      </c>
      <c r="W5">
        <v>3</v>
      </c>
      <c r="X5">
        <v>4</v>
      </c>
      <c r="Y5">
        <v>3</v>
      </c>
      <c r="Z5">
        <v>5</v>
      </c>
      <c r="AA5">
        <v>1</v>
      </c>
      <c r="AB5">
        <v>1</v>
      </c>
      <c r="AC5">
        <v>4</v>
      </c>
      <c r="AD5">
        <v>1</v>
      </c>
      <c r="AE5">
        <v>1</v>
      </c>
      <c r="AF5">
        <v>1</v>
      </c>
      <c r="AG5">
        <v>2</v>
      </c>
      <c r="AH5">
        <v>3</v>
      </c>
      <c r="AI5">
        <v>3</v>
      </c>
      <c r="AJ5">
        <v>6</v>
      </c>
      <c r="AK5">
        <v>4</v>
      </c>
      <c r="AL5">
        <v>2</v>
      </c>
      <c r="AM5">
        <v>2</v>
      </c>
      <c r="AN5">
        <v>1</v>
      </c>
      <c r="AO5">
        <v>6</v>
      </c>
      <c r="AP5">
        <v>2</v>
      </c>
      <c r="AQ5">
        <v>4</v>
      </c>
      <c r="AR5">
        <v>3</v>
      </c>
      <c r="AS5">
        <v>7</v>
      </c>
      <c r="AT5">
        <v>3</v>
      </c>
      <c r="AU5">
        <v>1</v>
      </c>
      <c r="AV5">
        <v>1</v>
      </c>
      <c r="AW5">
        <v>1</v>
      </c>
      <c r="AX5">
        <v>2</v>
      </c>
      <c r="AY5">
        <v>1</v>
      </c>
      <c r="AZ5">
        <v>6</v>
      </c>
      <c r="BA5">
        <v>1</v>
      </c>
      <c r="BB5">
        <v>4</v>
      </c>
      <c r="BC5">
        <v>3</v>
      </c>
    </row>
    <row r="6" spans="1:55" hidden="1" x14ac:dyDescent="0.4">
      <c r="A6" t="str">
        <f t="shared" si="0"/>
        <v>GBT</v>
      </c>
      <c r="B6" t="str">
        <f t="shared" si="1"/>
        <v>GBT001</v>
      </c>
      <c r="C6" t="str">
        <f t="shared" si="2"/>
        <v>detaches</v>
      </c>
      <c r="D6" t="s">
        <v>1719</v>
      </c>
      <c r="E6">
        <f t="shared" si="3"/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</row>
    <row r="7" spans="1:55" hidden="1" x14ac:dyDescent="0.4">
      <c r="A7" t="str">
        <f t="shared" si="0"/>
        <v>GBT</v>
      </c>
      <c r="B7" t="str">
        <f t="shared" si="1"/>
        <v>GBT001</v>
      </c>
      <c r="C7" t="str">
        <f t="shared" si="2"/>
        <v>options</v>
      </c>
      <c r="D7" t="s">
        <v>1720</v>
      </c>
      <c r="E7">
        <f t="shared" si="3"/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0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1</v>
      </c>
      <c r="AN7">
        <v>0</v>
      </c>
      <c r="AO7">
        <v>0</v>
      </c>
      <c r="AP7">
        <v>2</v>
      </c>
      <c r="AQ7">
        <v>0</v>
      </c>
      <c r="AR7">
        <v>0</v>
      </c>
      <c r="AS7">
        <v>0</v>
      </c>
      <c r="AT7">
        <v>2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</v>
      </c>
    </row>
    <row r="8" spans="1:55" hidden="1" x14ac:dyDescent="0.4">
      <c r="A8" t="str">
        <f t="shared" si="0"/>
        <v>GBT</v>
      </c>
      <c r="B8" t="str">
        <f t="shared" si="1"/>
        <v>GBT001</v>
      </c>
      <c r="C8" t="str">
        <f t="shared" si="2"/>
        <v>edges</v>
      </c>
      <c r="D8" t="s">
        <v>1721</v>
      </c>
      <c r="E8">
        <f t="shared" si="3"/>
        <v>0.16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0</v>
      </c>
      <c r="AB8">
        <v>0</v>
      </c>
      <c r="AC8">
        <v>1</v>
      </c>
      <c r="AD8">
        <v>0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1</v>
      </c>
      <c r="AS8">
        <v>0</v>
      </c>
      <c r="AT8">
        <v>0</v>
      </c>
      <c r="AU8">
        <v>0</v>
      </c>
      <c r="AV8">
        <v>1</v>
      </c>
      <c r="AW8">
        <v>1</v>
      </c>
      <c r="AX8">
        <v>0</v>
      </c>
      <c r="AY8">
        <v>0</v>
      </c>
      <c r="AZ8">
        <v>0</v>
      </c>
      <c r="BA8">
        <v>0</v>
      </c>
      <c r="BB8">
        <v>2</v>
      </c>
      <c r="BC8">
        <v>0</v>
      </c>
    </row>
    <row r="9" spans="1:55" hidden="1" x14ac:dyDescent="0.4">
      <c r="A9" t="str">
        <f t="shared" si="0"/>
        <v>GBT</v>
      </c>
      <c r="B9" t="str">
        <f t="shared" si="1"/>
        <v>GBT001</v>
      </c>
      <c r="C9" t="str">
        <f t="shared" si="2"/>
        <v>notes</v>
      </c>
      <c r="D9" t="s">
        <v>1722</v>
      </c>
      <c r="E9">
        <f t="shared" si="3"/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</row>
    <row r="10" spans="1:55" hidden="1" x14ac:dyDescent="0.4">
      <c r="A10" t="str">
        <f t="shared" si="0"/>
        <v>GBT</v>
      </c>
      <c r="B10" t="str">
        <f t="shared" si="1"/>
        <v>GBT001</v>
      </c>
      <c r="C10" t="str">
        <f t="shared" si="2"/>
        <v>partitions</v>
      </c>
      <c r="D10" t="s">
        <v>1723</v>
      </c>
      <c r="E10">
        <f t="shared" si="3"/>
        <v>0.28000000000000003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0</v>
      </c>
      <c r="AD10">
        <v>0</v>
      </c>
      <c r="AE10">
        <v>3</v>
      </c>
      <c r="AF10">
        <v>2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1</v>
      </c>
      <c r="AU10">
        <v>0</v>
      </c>
      <c r="AV10">
        <v>0</v>
      </c>
      <c r="AW10">
        <v>2</v>
      </c>
      <c r="AX10">
        <v>0</v>
      </c>
      <c r="AY10">
        <v>2</v>
      </c>
      <c r="AZ10">
        <v>0</v>
      </c>
      <c r="BA10">
        <v>1</v>
      </c>
      <c r="BB10">
        <v>0</v>
      </c>
      <c r="BC10">
        <v>0</v>
      </c>
    </row>
    <row r="11" spans="1:55" hidden="1" x14ac:dyDescent="0.4">
      <c r="A11" t="str">
        <f t="shared" si="0"/>
        <v>GBT</v>
      </c>
      <c r="B11" t="str">
        <f t="shared" si="1"/>
        <v>GBT001</v>
      </c>
      <c r="C11" t="str">
        <f t="shared" si="2"/>
        <v>numberline</v>
      </c>
      <c r="D11" t="s">
        <v>1724</v>
      </c>
      <c r="E11">
        <f t="shared" si="3"/>
        <v>19.82</v>
      </c>
      <c r="F11">
        <v>15</v>
      </c>
      <c r="G11">
        <v>14</v>
      </c>
      <c r="H11">
        <v>7</v>
      </c>
      <c r="I11">
        <v>22</v>
      </c>
      <c r="J11">
        <v>7</v>
      </c>
      <c r="K11">
        <v>13</v>
      </c>
      <c r="L11">
        <v>23</v>
      </c>
      <c r="M11">
        <v>20</v>
      </c>
      <c r="N11">
        <v>19</v>
      </c>
      <c r="O11">
        <v>11</v>
      </c>
      <c r="P11">
        <v>16</v>
      </c>
      <c r="Q11">
        <v>12</v>
      </c>
      <c r="R11">
        <v>27</v>
      </c>
      <c r="S11">
        <v>12</v>
      </c>
      <c r="T11">
        <v>10</v>
      </c>
      <c r="U11">
        <v>15</v>
      </c>
      <c r="V11">
        <v>14</v>
      </c>
      <c r="W11">
        <v>11</v>
      </c>
      <c r="X11">
        <v>23</v>
      </c>
      <c r="Y11">
        <v>22</v>
      </c>
      <c r="Z11">
        <v>19</v>
      </c>
      <c r="AA11">
        <v>10</v>
      </c>
      <c r="AB11">
        <v>14</v>
      </c>
      <c r="AC11">
        <v>21</v>
      </c>
      <c r="AD11">
        <v>20</v>
      </c>
      <c r="AE11">
        <v>27</v>
      </c>
      <c r="AF11">
        <v>35</v>
      </c>
      <c r="AG11">
        <v>12</v>
      </c>
      <c r="AH11">
        <v>10</v>
      </c>
      <c r="AI11">
        <v>14</v>
      </c>
      <c r="AJ11">
        <v>21</v>
      </c>
      <c r="AK11">
        <v>17</v>
      </c>
      <c r="AL11">
        <v>16</v>
      </c>
      <c r="AM11">
        <v>20</v>
      </c>
      <c r="AN11">
        <v>23</v>
      </c>
      <c r="AO11">
        <v>28</v>
      </c>
      <c r="AP11">
        <v>24</v>
      </c>
      <c r="AQ11">
        <v>22</v>
      </c>
      <c r="AR11">
        <v>26</v>
      </c>
      <c r="AS11">
        <v>27</v>
      </c>
      <c r="AT11">
        <v>40</v>
      </c>
      <c r="AU11">
        <v>29</v>
      </c>
      <c r="AV11">
        <v>16</v>
      </c>
      <c r="AW11">
        <v>29</v>
      </c>
      <c r="AX11">
        <v>28</v>
      </c>
      <c r="AY11">
        <v>28</v>
      </c>
      <c r="AZ11">
        <v>35</v>
      </c>
      <c r="BA11">
        <v>9</v>
      </c>
      <c r="BB11">
        <v>33</v>
      </c>
      <c r="BC11">
        <v>25</v>
      </c>
    </row>
    <row r="12" spans="1:55" hidden="1" x14ac:dyDescent="0.4">
      <c r="A12" t="str">
        <f t="shared" si="0"/>
        <v>GBT</v>
      </c>
      <c r="B12" t="str">
        <f t="shared" si="1"/>
        <v>GBT001</v>
      </c>
      <c r="C12" t="str">
        <f t="shared" si="2"/>
        <v>negative_score</v>
      </c>
      <c r="D12" t="s">
        <v>1725</v>
      </c>
      <c r="E12">
        <f t="shared" si="3"/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</row>
    <row r="13" spans="1:55" hidden="1" x14ac:dyDescent="0.4">
      <c r="A13" t="str">
        <f t="shared" si="0"/>
        <v>GBT</v>
      </c>
      <c r="B13" t="str">
        <f t="shared" si="1"/>
        <v>GBT001</v>
      </c>
      <c r="C13" t="str">
        <f t="shared" si="2"/>
        <v>raw_score</v>
      </c>
      <c r="D13" t="s">
        <v>1726</v>
      </c>
      <c r="E13">
        <f t="shared" si="3"/>
        <v>41.823000000000008</v>
      </c>
      <c r="F13">
        <v>32.75</v>
      </c>
      <c r="G13">
        <v>31.7</v>
      </c>
      <c r="H13">
        <v>14.35</v>
      </c>
      <c r="I13">
        <v>49.1</v>
      </c>
      <c r="J13">
        <v>14.35</v>
      </c>
      <c r="K13">
        <v>30.65</v>
      </c>
      <c r="L13">
        <v>55.15</v>
      </c>
      <c r="M13">
        <v>43</v>
      </c>
      <c r="N13">
        <v>41.95</v>
      </c>
      <c r="O13">
        <v>24.55</v>
      </c>
      <c r="P13">
        <v>30.8</v>
      </c>
      <c r="Q13">
        <v>24.6</v>
      </c>
      <c r="R13">
        <v>55.85</v>
      </c>
      <c r="S13">
        <v>18.600000000000001</v>
      </c>
      <c r="T13">
        <v>23.5</v>
      </c>
      <c r="U13">
        <v>36.75</v>
      </c>
      <c r="V13">
        <v>33.700000000000003</v>
      </c>
      <c r="W13">
        <v>24.55</v>
      </c>
      <c r="X13">
        <v>54.35</v>
      </c>
      <c r="Y13">
        <v>48.1</v>
      </c>
      <c r="Z13">
        <v>46.95</v>
      </c>
      <c r="AA13">
        <v>19</v>
      </c>
      <c r="AB13">
        <v>30.7</v>
      </c>
      <c r="AC13">
        <v>48.25</v>
      </c>
      <c r="AD13">
        <v>44</v>
      </c>
      <c r="AE13">
        <v>55.05</v>
      </c>
      <c r="AF13">
        <v>67.75</v>
      </c>
      <c r="AG13">
        <v>20.6</v>
      </c>
      <c r="AH13">
        <v>21.5</v>
      </c>
      <c r="AI13">
        <v>24.7</v>
      </c>
      <c r="AJ13">
        <v>44.05</v>
      </c>
      <c r="AK13">
        <v>36.85</v>
      </c>
      <c r="AL13">
        <v>30.8</v>
      </c>
      <c r="AM13">
        <v>49.5</v>
      </c>
      <c r="AN13">
        <v>48.15</v>
      </c>
      <c r="AO13">
        <v>57.4</v>
      </c>
      <c r="AP13">
        <v>43.2</v>
      </c>
      <c r="AQ13">
        <v>47.1</v>
      </c>
      <c r="AR13">
        <v>58.5</v>
      </c>
      <c r="AS13">
        <v>51.35</v>
      </c>
      <c r="AT13">
        <v>81.5</v>
      </c>
      <c r="AU13">
        <v>57.45</v>
      </c>
      <c r="AV13">
        <v>30</v>
      </c>
      <c r="AW13">
        <v>57.65</v>
      </c>
      <c r="AX13">
        <v>59.4</v>
      </c>
      <c r="AY13">
        <v>60.4</v>
      </c>
      <c r="AZ13">
        <v>70.75</v>
      </c>
      <c r="BA13">
        <v>15.95</v>
      </c>
      <c r="BB13">
        <v>72.05</v>
      </c>
      <c r="BC13">
        <v>52.25</v>
      </c>
    </row>
    <row r="14" spans="1:55" hidden="1" x14ac:dyDescent="0.4">
      <c r="A14" t="str">
        <f t="shared" si="0"/>
        <v>GBT</v>
      </c>
      <c r="B14" t="str">
        <f t="shared" si="1"/>
        <v>GBT001</v>
      </c>
      <c r="C14" t="str">
        <f t="shared" si="2"/>
        <v>percentage_score</v>
      </c>
      <c r="D14" t="s">
        <v>1727</v>
      </c>
      <c r="E14">
        <f t="shared" si="3"/>
        <v>65.10799999999999</v>
      </c>
      <c r="F14">
        <v>62.1</v>
      </c>
      <c r="G14">
        <v>61.3</v>
      </c>
      <c r="H14">
        <v>41.8</v>
      </c>
      <c r="I14">
        <v>71.099999999999994</v>
      </c>
      <c r="J14">
        <v>41.8</v>
      </c>
      <c r="K14">
        <v>60.5</v>
      </c>
      <c r="L14">
        <v>73.400000000000006</v>
      </c>
      <c r="M14">
        <v>68.3</v>
      </c>
      <c r="N14">
        <v>67.7</v>
      </c>
      <c r="O14">
        <v>55.1</v>
      </c>
      <c r="P14">
        <v>60.6</v>
      </c>
      <c r="Q14">
        <v>55.2</v>
      </c>
      <c r="R14">
        <v>73.599999999999994</v>
      </c>
      <c r="S14">
        <v>48.2</v>
      </c>
      <c r="T14">
        <v>54</v>
      </c>
      <c r="U14">
        <v>64.8</v>
      </c>
      <c r="V14">
        <v>62.8</v>
      </c>
      <c r="W14">
        <v>55.1</v>
      </c>
      <c r="X14">
        <v>73.099999999999994</v>
      </c>
      <c r="Y14">
        <v>70.599999999999994</v>
      </c>
      <c r="Z14">
        <v>70.099999999999994</v>
      </c>
      <c r="AA14">
        <v>48.7</v>
      </c>
      <c r="AB14">
        <v>60.6</v>
      </c>
      <c r="AC14">
        <v>70.7</v>
      </c>
      <c r="AD14">
        <v>68.8</v>
      </c>
      <c r="AE14">
        <v>73.400000000000006</v>
      </c>
      <c r="AF14">
        <v>77.2</v>
      </c>
      <c r="AG14">
        <v>50.7</v>
      </c>
      <c r="AH14">
        <v>51.8</v>
      </c>
      <c r="AI14">
        <v>55.3</v>
      </c>
      <c r="AJ14">
        <v>68.8</v>
      </c>
      <c r="AK14">
        <v>64.8</v>
      </c>
      <c r="AL14">
        <v>60.6</v>
      </c>
      <c r="AM14">
        <v>71.2</v>
      </c>
      <c r="AN14">
        <v>70.7</v>
      </c>
      <c r="AO14">
        <v>74.2</v>
      </c>
      <c r="AP14">
        <v>68.400000000000006</v>
      </c>
      <c r="AQ14">
        <v>70.2</v>
      </c>
      <c r="AR14">
        <v>74.5</v>
      </c>
      <c r="AS14">
        <v>72</v>
      </c>
      <c r="AT14">
        <v>80.3</v>
      </c>
      <c r="AU14">
        <v>74.2</v>
      </c>
      <c r="AV14">
        <v>60</v>
      </c>
      <c r="AW14">
        <v>74.2</v>
      </c>
      <c r="AX14">
        <v>74.8</v>
      </c>
      <c r="AY14">
        <v>75.099999999999994</v>
      </c>
      <c r="AZ14">
        <v>78</v>
      </c>
      <c r="BA14">
        <v>44.4</v>
      </c>
      <c r="BB14">
        <v>78.3</v>
      </c>
      <c r="BC14">
        <v>72.3</v>
      </c>
    </row>
    <row r="15" spans="1:55" hidden="1" x14ac:dyDescent="0.4">
      <c r="A15" t="str">
        <f t="shared" si="0"/>
        <v>GBT</v>
      </c>
      <c r="B15" t="str">
        <f t="shared" si="1"/>
        <v>GBT001</v>
      </c>
      <c r="C15" t="str">
        <f t="shared" si="2"/>
        <v>formatted_score</v>
      </c>
      <c r="D15" t="s">
        <v>1728</v>
      </c>
      <c r="E15" t="e">
        <f t="shared" si="3"/>
        <v>#DIV/0!</v>
      </c>
      <c r="F15" t="s">
        <v>1729</v>
      </c>
      <c r="G15" t="s">
        <v>1730</v>
      </c>
      <c r="H15" t="s">
        <v>1731</v>
      </c>
      <c r="I15" t="s">
        <v>1732</v>
      </c>
      <c r="J15" t="s">
        <v>1731</v>
      </c>
      <c r="K15" t="s">
        <v>1733</v>
      </c>
      <c r="L15" t="s">
        <v>1734</v>
      </c>
      <c r="M15" t="s">
        <v>1735</v>
      </c>
      <c r="N15" t="s">
        <v>1736</v>
      </c>
      <c r="O15" t="s">
        <v>1737</v>
      </c>
      <c r="P15" t="s">
        <v>1738</v>
      </c>
      <c r="Q15" t="s">
        <v>1739</v>
      </c>
      <c r="R15" t="s">
        <v>1740</v>
      </c>
      <c r="S15" t="s">
        <v>1741</v>
      </c>
      <c r="T15" t="s">
        <v>1742</v>
      </c>
      <c r="U15" t="s">
        <v>1743</v>
      </c>
      <c r="V15" t="s">
        <v>1744</v>
      </c>
      <c r="W15" t="s">
        <v>1737</v>
      </c>
      <c r="X15" t="s">
        <v>1745</v>
      </c>
      <c r="Y15" t="s">
        <v>1746</v>
      </c>
      <c r="Z15" t="s">
        <v>1747</v>
      </c>
      <c r="AA15" t="s">
        <v>1748</v>
      </c>
      <c r="AB15" t="s">
        <v>1749</v>
      </c>
      <c r="AC15" t="s">
        <v>1750</v>
      </c>
      <c r="AD15" t="s">
        <v>1751</v>
      </c>
      <c r="AE15" t="s">
        <v>1752</v>
      </c>
      <c r="AF15" t="s">
        <v>1753</v>
      </c>
      <c r="AG15" t="s">
        <v>1754</v>
      </c>
      <c r="AH15" t="s">
        <v>1755</v>
      </c>
      <c r="AI15" t="s">
        <v>1756</v>
      </c>
      <c r="AJ15" t="s">
        <v>1757</v>
      </c>
      <c r="AK15" t="s">
        <v>1758</v>
      </c>
      <c r="AL15" t="s">
        <v>1738</v>
      </c>
      <c r="AM15" t="s">
        <v>1759</v>
      </c>
      <c r="AN15" t="s">
        <v>1760</v>
      </c>
      <c r="AO15" t="s">
        <v>1761</v>
      </c>
      <c r="AP15" t="s">
        <v>1762</v>
      </c>
      <c r="AQ15" t="s">
        <v>1763</v>
      </c>
      <c r="AR15" t="s">
        <v>1764</v>
      </c>
      <c r="AS15" t="s">
        <v>1765</v>
      </c>
      <c r="AT15" t="s">
        <v>1766</v>
      </c>
      <c r="AU15" t="s">
        <v>1767</v>
      </c>
      <c r="AV15" t="s">
        <v>1768</v>
      </c>
      <c r="AW15" t="s">
        <v>1769</v>
      </c>
      <c r="AX15" t="s">
        <v>1770</v>
      </c>
      <c r="AY15" t="s">
        <v>1771</v>
      </c>
      <c r="AZ15" t="s">
        <v>1772</v>
      </c>
      <c r="BA15" t="s">
        <v>1773</v>
      </c>
      <c r="BB15" t="s">
        <v>1774</v>
      </c>
      <c r="BC15" t="s">
        <v>1775</v>
      </c>
    </row>
    <row r="16" spans="1:55" hidden="1" x14ac:dyDescent="0.4">
      <c r="A16" t="str">
        <f t="shared" si="0"/>
        <v>GBT</v>
      </c>
      <c r="B16" t="str">
        <f t="shared" si="1"/>
        <v>GBT001</v>
      </c>
      <c r="C16" t="str">
        <f t="shared" si="2"/>
        <v>functional_complexity</v>
      </c>
      <c r="D16" t="s">
        <v>1776</v>
      </c>
      <c r="E16">
        <f t="shared" si="3"/>
        <v>17.309999999999999</v>
      </c>
      <c r="F16">
        <v>14</v>
      </c>
      <c r="G16">
        <v>10.5</v>
      </c>
      <c r="H16">
        <v>6</v>
      </c>
      <c r="I16">
        <v>22</v>
      </c>
      <c r="J16">
        <v>6</v>
      </c>
      <c r="K16">
        <v>12</v>
      </c>
      <c r="L16">
        <v>21.5</v>
      </c>
      <c r="M16">
        <v>19</v>
      </c>
      <c r="N16">
        <v>17.5</v>
      </c>
      <c r="O16">
        <v>9</v>
      </c>
      <c r="P16">
        <v>11</v>
      </c>
      <c r="Q16">
        <v>11</v>
      </c>
      <c r="R16">
        <v>25.5</v>
      </c>
      <c r="S16">
        <v>6</v>
      </c>
      <c r="T16">
        <v>10.5</v>
      </c>
      <c r="U16">
        <v>15</v>
      </c>
      <c r="V16">
        <v>13.5</v>
      </c>
      <c r="W16">
        <v>9</v>
      </c>
      <c r="X16">
        <v>21.5</v>
      </c>
      <c r="Y16">
        <v>20.5</v>
      </c>
      <c r="Z16">
        <v>18</v>
      </c>
      <c r="AA16">
        <v>7.5</v>
      </c>
      <c r="AB16">
        <v>14</v>
      </c>
      <c r="AC16">
        <v>18.5</v>
      </c>
      <c r="AD16">
        <v>20.5</v>
      </c>
      <c r="AE16">
        <v>23</v>
      </c>
      <c r="AF16">
        <v>30</v>
      </c>
      <c r="AG16">
        <v>8</v>
      </c>
      <c r="AH16">
        <v>7.5</v>
      </c>
      <c r="AI16">
        <v>9</v>
      </c>
      <c r="AJ16">
        <v>15.5</v>
      </c>
      <c r="AK16">
        <v>14</v>
      </c>
      <c r="AL16">
        <v>13</v>
      </c>
      <c r="AM16">
        <v>21</v>
      </c>
      <c r="AN16">
        <v>22.5</v>
      </c>
      <c r="AO16">
        <v>22</v>
      </c>
      <c r="AP16">
        <v>18</v>
      </c>
      <c r="AQ16">
        <v>19</v>
      </c>
      <c r="AR16">
        <v>25</v>
      </c>
      <c r="AS16">
        <v>18</v>
      </c>
      <c r="AT16">
        <v>35</v>
      </c>
      <c r="AU16">
        <v>27</v>
      </c>
      <c r="AV16">
        <v>13</v>
      </c>
      <c r="AW16">
        <v>25</v>
      </c>
      <c r="AX16">
        <v>27</v>
      </c>
      <c r="AY16">
        <v>27</v>
      </c>
      <c r="AZ16">
        <v>28.5</v>
      </c>
      <c r="BA16">
        <v>6</v>
      </c>
      <c r="BB16">
        <v>30</v>
      </c>
      <c r="BC16">
        <v>22</v>
      </c>
    </row>
    <row r="17" spans="1:55" hidden="1" x14ac:dyDescent="0.4">
      <c r="A17" t="str">
        <f t="shared" si="0"/>
        <v>GBT</v>
      </c>
      <c r="B17" t="str">
        <f t="shared" si="1"/>
        <v>GBT001</v>
      </c>
      <c r="C17" t="str">
        <f t="shared" si="2"/>
        <v>organization_score</v>
      </c>
      <c r="D17" t="s">
        <v>1777</v>
      </c>
      <c r="E17">
        <f t="shared" si="3"/>
        <v>5.4</v>
      </c>
      <c r="F17">
        <v>4</v>
      </c>
      <c r="G17">
        <v>10</v>
      </c>
      <c r="H17">
        <v>2</v>
      </c>
      <c r="I17">
        <v>4</v>
      </c>
      <c r="J17">
        <v>2</v>
      </c>
      <c r="K17">
        <v>6</v>
      </c>
      <c r="L17">
        <v>10</v>
      </c>
      <c r="M17">
        <v>4</v>
      </c>
      <c r="N17">
        <v>6</v>
      </c>
      <c r="O17">
        <v>6</v>
      </c>
      <c r="P17">
        <v>8</v>
      </c>
      <c r="Q17">
        <v>2</v>
      </c>
      <c r="R17">
        <v>2</v>
      </c>
      <c r="S17">
        <v>6</v>
      </c>
      <c r="T17">
        <v>2</v>
      </c>
      <c r="U17">
        <v>6</v>
      </c>
      <c r="V17">
        <v>6</v>
      </c>
      <c r="W17">
        <v>6</v>
      </c>
      <c r="X17">
        <v>8</v>
      </c>
      <c r="Y17">
        <v>6</v>
      </c>
      <c r="Z17">
        <v>10</v>
      </c>
      <c r="AA17">
        <v>2</v>
      </c>
      <c r="AB17">
        <v>2</v>
      </c>
      <c r="AC17">
        <v>8</v>
      </c>
      <c r="AD17">
        <v>2</v>
      </c>
      <c r="AE17">
        <v>2</v>
      </c>
      <c r="AF17">
        <v>2</v>
      </c>
      <c r="AG17">
        <v>4</v>
      </c>
      <c r="AH17">
        <v>6</v>
      </c>
      <c r="AI17">
        <v>6</v>
      </c>
      <c r="AJ17">
        <v>12</v>
      </c>
      <c r="AK17">
        <v>8</v>
      </c>
      <c r="AL17">
        <v>4</v>
      </c>
      <c r="AM17">
        <v>4</v>
      </c>
      <c r="AN17">
        <v>2</v>
      </c>
      <c r="AO17">
        <v>12</v>
      </c>
      <c r="AP17">
        <v>4</v>
      </c>
      <c r="AQ17">
        <v>8</v>
      </c>
      <c r="AR17">
        <v>6</v>
      </c>
      <c r="AS17">
        <v>14</v>
      </c>
      <c r="AT17">
        <v>6</v>
      </c>
      <c r="AU17">
        <v>2</v>
      </c>
      <c r="AV17">
        <v>2</v>
      </c>
      <c r="AW17">
        <v>2</v>
      </c>
      <c r="AX17">
        <v>4</v>
      </c>
      <c r="AY17">
        <v>2</v>
      </c>
      <c r="AZ17">
        <v>12</v>
      </c>
      <c r="BA17">
        <v>2</v>
      </c>
      <c r="BB17">
        <v>8</v>
      </c>
      <c r="BC17">
        <v>6</v>
      </c>
    </row>
    <row r="18" spans="1:55" hidden="1" x14ac:dyDescent="0.4">
      <c r="A18" t="str">
        <f t="shared" si="0"/>
        <v>GBT</v>
      </c>
      <c r="B18" t="str">
        <f t="shared" si="1"/>
        <v>GBT001</v>
      </c>
      <c r="C18" t="str">
        <f t="shared" si="2"/>
        <v>structural_integrity</v>
      </c>
      <c r="D18" t="s">
        <v>1778</v>
      </c>
      <c r="E18">
        <f t="shared" si="3"/>
        <v>10</v>
      </c>
      <c r="F18">
        <v>10</v>
      </c>
      <c r="G18">
        <v>10</v>
      </c>
      <c r="H18">
        <v>10</v>
      </c>
      <c r="I18">
        <v>10</v>
      </c>
      <c r="J18">
        <v>10</v>
      </c>
      <c r="K18">
        <v>10</v>
      </c>
      <c r="L18">
        <v>10</v>
      </c>
      <c r="M18">
        <v>10</v>
      </c>
      <c r="N18">
        <v>10</v>
      </c>
      <c r="O18">
        <v>10</v>
      </c>
      <c r="P18">
        <v>10</v>
      </c>
      <c r="Q18">
        <v>10</v>
      </c>
      <c r="R18">
        <v>10</v>
      </c>
      <c r="S18">
        <v>10</v>
      </c>
      <c r="T18">
        <v>10</v>
      </c>
      <c r="U18">
        <v>10</v>
      </c>
      <c r="V18">
        <v>10</v>
      </c>
      <c r="W18">
        <v>10</v>
      </c>
      <c r="X18">
        <v>10</v>
      </c>
      <c r="Y18">
        <v>10</v>
      </c>
      <c r="Z18">
        <v>10</v>
      </c>
      <c r="AA18">
        <v>10</v>
      </c>
      <c r="AB18">
        <v>10</v>
      </c>
      <c r="AC18">
        <v>10</v>
      </c>
      <c r="AD18">
        <v>10</v>
      </c>
      <c r="AE18">
        <v>10</v>
      </c>
      <c r="AF18">
        <v>10</v>
      </c>
      <c r="AG18">
        <v>10</v>
      </c>
      <c r="AH18">
        <v>10</v>
      </c>
      <c r="AI18">
        <v>10</v>
      </c>
      <c r="AJ18">
        <v>10</v>
      </c>
      <c r="AK18">
        <v>10</v>
      </c>
      <c r="AL18">
        <v>10</v>
      </c>
      <c r="AM18">
        <v>10</v>
      </c>
      <c r="AN18">
        <v>10</v>
      </c>
      <c r="AO18">
        <v>10</v>
      </c>
      <c r="AP18">
        <v>10</v>
      </c>
      <c r="AQ18">
        <v>10</v>
      </c>
      <c r="AR18">
        <v>10</v>
      </c>
      <c r="AS18">
        <v>10</v>
      </c>
      <c r="AT18">
        <v>10</v>
      </c>
      <c r="AU18">
        <v>10</v>
      </c>
      <c r="AV18">
        <v>10</v>
      </c>
      <c r="AW18">
        <v>10</v>
      </c>
      <c r="AX18">
        <v>10</v>
      </c>
      <c r="AY18">
        <v>10</v>
      </c>
      <c r="AZ18">
        <v>10</v>
      </c>
      <c r="BA18">
        <v>10</v>
      </c>
      <c r="BB18">
        <v>10</v>
      </c>
      <c r="BC18">
        <v>10</v>
      </c>
    </row>
    <row r="19" spans="1:55" hidden="1" x14ac:dyDescent="0.4">
      <c r="A19" t="str">
        <f t="shared" si="0"/>
        <v>GBT</v>
      </c>
      <c r="B19" t="str">
        <f t="shared" si="1"/>
        <v>GBT001</v>
      </c>
      <c r="C19" t="str">
        <f t="shared" si="2"/>
        <v>decisions_activities_ratio</v>
      </c>
      <c r="D19" t="s">
        <v>1779</v>
      </c>
      <c r="E19">
        <f t="shared" si="3"/>
        <v>0.11538000000000004</v>
      </c>
      <c r="F19">
        <v>0.125</v>
      </c>
      <c r="G19">
        <v>0</v>
      </c>
      <c r="H19">
        <v>0</v>
      </c>
      <c r="I19">
        <v>0.16700000000000001</v>
      </c>
      <c r="J19">
        <v>0</v>
      </c>
      <c r="K19">
        <v>0</v>
      </c>
      <c r="L19">
        <v>7.6999999999999999E-2</v>
      </c>
      <c r="M19">
        <v>0.2</v>
      </c>
      <c r="N19">
        <v>0.222</v>
      </c>
      <c r="O19">
        <v>0</v>
      </c>
      <c r="P19">
        <v>0.16700000000000001</v>
      </c>
      <c r="Q19">
        <v>0.16700000000000001</v>
      </c>
      <c r="R19">
        <v>0.23100000000000001</v>
      </c>
      <c r="S19">
        <v>0</v>
      </c>
      <c r="T19">
        <v>0</v>
      </c>
      <c r="U19">
        <v>0</v>
      </c>
      <c r="V19">
        <v>0</v>
      </c>
      <c r="W19">
        <v>0</v>
      </c>
      <c r="X19">
        <v>7.6999999999999999E-2</v>
      </c>
      <c r="Y19">
        <v>0.182</v>
      </c>
      <c r="Z19">
        <v>0</v>
      </c>
      <c r="AA19">
        <v>0</v>
      </c>
      <c r="AB19">
        <v>0.125</v>
      </c>
      <c r="AC19">
        <v>9.0999999999999998E-2</v>
      </c>
      <c r="AD19">
        <v>0.182</v>
      </c>
      <c r="AE19">
        <v>7.0999999999999994E-2</v>
      </c>
      <c r="AF19">
        <v>0.188</v>
      </c>
      <c r="AG19">
        <v>0.25</v>
      </c>
      <c r="AH19">
        <v>0</v>
      </c>
      <c r="AI19">
        <v>0</v>
      </c>
      <c r="AJ19">
        <v>0.111</v>
      </c>
      <c r="AK19">
        <v>0.125</v>
      </c>
      <c r="AL19">
        <v>0.33300000000000002</v>
      </c>
      <c r="AM19">
        <v>0</v>
      </c>
      <c r="AN19">
        <v>0.27300000000000002</v>
      </c>
      <c r="AO19">
        <v>0.16700000000000001</v>
      </c>
      <c r="AP19">
        <v>0</v>
      </c>
      <c r="AQ19">
        <v>0.2</v>
      </c>
      <c r="AR19">
        <v>0.14299999999999999</v>
      </c>
      <c r="AS19">
        <v>0</v>
      </c>
      <c r="AT19">
        <v>0.222</v>
      </c>
      <c r="AU19">
        <v>0.214</v>
      </c>
      <c r="AV19">
        <v>0.33300000000000002</v>
      </c>
      <c r="AW19">
        <v>0.14299999999999999</v>
      </c>
      <c r="AX19">
        <v>0.214</v>
      </c>
      <c r="AY19">
        <v>0.214</v>
      </c>
      <c r="AZ19">
        <v>0.2</v>
      </c>
      <c r="BA19">
        <v>0</v>
      </c>
      <c r="BB19">
        <v>0.188</v>
      </c>
      <c r="BC19">
        <v>0.16700000000000001</v>
      </c>
    </row>
    <row r="20" spans="1:55" hidden="1" x14ac:dyDescent="0.4">
      <c r="A20" t="str">
        <f t="shared" si="0"/>
        <v>GBT</v>
      </c>
      <c r="B20" t="str">
        <f t="shared" si="1"/>
        <v>GBT001</v>
      </c>
      <c r="C20" t="str">
        <f t="shared" si="2"/>
        <v>lines_vs_average</v>
      </c>
      <c r="D20" t="s">
        <v>1780</v>
      </c>
      <c r="E20">
        <f t="shared" si="3"/>
        <v>0.42492000000000013</v>
      </c>
      <c r="F20">
        <v>0.32200000000000001</v>
      </c>
      <c r="G20">
        <v>0.3</v>
      </c>
      <c r="H20">
        <v>0.15</v>
      </c>
      <c r="I20">
        <v>0.47199999999999998</v>
      </c>
      <c r="J20">
        <v>0.15</v>
      </c>
      <c r="K20">
        <v>0.27900000000000003</v>
      </c>
      <c r="L20">
        <v>0.49299999999999999</v>
      </c>
      <c r="M20">
        <v>0.42899999999999999</v>
      </c>
      <c r="N20">
        <v>0.40699999999999997</v>
      </c>
      <c r="O20">
        <v>0.23599999999999999</v>
      </c>
      <c r="P20">
        <v>0.34300000000000003</v>
      </c>
      <c r="Q20">
        <v>0.25700000000000001</v>
      </c>
      <c r="R20">
        <v>0.57899999999999996</v>
      </c>
      <c r="S20">
        <v>0.25700000000000001</v>
      </c>
      <c r="T20">
        <v>0.214</v>
      </c>
      <c r="U20">
        <v>0.32200000000000001</v>
      </c>
      <c r="V20">
        <v>0.3</v>
      </c>
      <c r="W20">
        <v>0.23599999999999999</v>
      </c>
      <c r="X20">
        <v>0.49299999999999999</v>
      </c>
      <c r="Y20">
        <v>0.47199999999999998</v>
      </c>
      <c r="Z20">
        <v>0.40699999999999997</v>
      </c>
      <c r="AA20">
        <v>0.214</v>
      </c>
      <c r="AB20">
        <v>0.3</v>
      </c>
      <c r="AC20">
        <v>0.45</v>
      </c>
      <c r="AD20">
        <v>0.42899999999999999</v>
      </c>
      <c r="AE20">
        <v>0.57899999999999996</v>
      </c>
      <c r="AF20">
        <v>0.75</v>
      </c>
      <c r="AG20">
        <v>0.25700000000000001</v>
      </c>
      <c r="AH20">
        <v>0.214</v>
      </c>
      <c r="AI20">
        <v>0.3</v>
      </c>
      <c r="AJ20">
        <v>0.45</v>
      </c>
      <c r="AK20">
        <v>0.36499999999999999</v>
      </c>
      <c r="AL20">
        <v>0.34300000000000003</v>
      </c>
      <c r="AM20">
        <v>0.42899999999999999</v>
      </c>
      <c r="AN20">
        <v>0.49299999999999999</v>
      </c>
      <c r="AO20">
        <v>0.6</v>
      </c>
      <c r="AP20">
        <v>0.51500000000000001</v>
      </c>
      <c r="AQ20">
        <v>0.47199999999999998</v>
      </c>
      <c r="AR20">
        <v>0.55700000000000005</v>
      </c>
      <c r="AS20">
        <v>0.57899999999999996</v>
      </c>
      <c r="AT20">
        <v>0.85799999999999998</v>
      </c>
      <c r="AU20">
        <v>0.622</v>
      </c>
      <c r="AV20">
        <v>0.34300000000000003</v>
      </c>
      <c r="AW20">
        <v>0.622</v>
      </c>
      <c r="AX20">
        <v>0.6</v>
      </c>
      <c r="AY20">
        <v>0.6</v>
      </c>
      <c r="AZ20">
        <v>0.75</v>
      </c>
      <c r="BA20">
        <v>0.193</v>
      </c>
      <c r="BB20">
        <v>0.70799999999999996</v>
      </c>
      <c r="BC20">
        <v>0.53600000000000003</v>
      </c>
    </row>
    <row r="21" spans="1:55" hidden="1" x14ac:dyDescent="0.4">
      <c r="A21" t="str">
        <f t="shared" si="0"/>
        <v>GBT</v>
      </c>
      <c r="B21" t="str">
        <f t="shared" si="1"/>
        <v>GBT002</v>
      </c>
      <c r="C21" t="str">
        <f t="shared" si="2"/>
        <v>activities</v>
      </c>
      <c r="D21" t="s">
        <v>1781</v>
      </c>
      <c r="E21">
        <f t="shared" si="3"/>
        <v>9.58</v>
      </c>
      <c r="F21">
        <v>9</v>
      </c>
      <c r="G21">
        <v>7</v>
      </c>
      <c r="H21">
        <v>4</v>
      </c>
      <c r="I21">
        <v>12</v>
      </c>
      <c r="J21">
        <v>5</v>
      </c>
      <c r="K21">
        <v>7</v>
      </c>
      <c r="L21">
        <v>12</v>
      </c>
      <c r="M21">
        <v>10</v>
      </c>
      <c r="N21">
        <v>9</v>
      </c>
      <c r="O21">
        <v>7</v>
      </c>
      <c r="P21">
        <v>5</v>
      </c>
      <c r="Q21">
        <v>5</v>
      </c>
      <c r="R21">
        <v>12</v>
      </c>
      <c r="S21">
        <v>4</v>
      </c>
      <c r="T21">
        <v>7</v>
      </c>
      <c r="U21">
        <v>11</v>
      </c>
      <c r="V21">
        <v>9</v>
      </c>
      <c r="W21">
        <v>6</v>
      </c>
      <c r="X21">
        <v>10</v>
      </c>
      <c r="Y21">
        <v>10</v>
      </c>
      <c r="Z21">
        <v>12</v>
      </c>
      <c r="AA21">
        <v>8</v>
      </c>
      <c r="AB21">
        <v>8</v>
      </c>
      <c r="AC21">
        <v>11</v>
      </c>
      <c r="AD21">
        <v>10</v>
      </c>
      <c r="AE21">
        <v>11</v>
      </c>
      <c r="AF21">
        <v>14</v>
      </c>
      <c r="AG21">
        <v>5</v>
      </c>
      <c r="AH21">
        <v>5</v>
      </c>
      <c r="AI21">
        <v>6</v>
      </c>
      <c r="AJ21">
        <v>9</v>
      </c>
      <c r="AK21">
        <v>4</v>
      </c>
      <c r="AL21">
        <v>7</v>
      </c>
      <c r="AM21">
        <v>9</v>
      </c>
      <c r="AN21">
        <v>9</v>
      </c>
      <c r="AO21">
        <v>12</v>
      </c>
      <c r="AP21">
        <v>16</v>
      </c>
      <c r="AQ21">
        <v>8</v>
      </c>
      <c r="AR21">
        <v>14</v>
      </c>
      <c r="AS21">
        <v>15</v>
      </c>
      <c r="AT21">
        <v>19</v>
      </c>
      <c r="AU21">
        <v>14</v>
      </c>
      <c r="AV21">
        <v>10</v>
      </c>
      <c r="AW21">
        <v>12</v>
      </c>
      <c r="AX21">
        <v>11</v>
      </c>
      <c r="AY21">
        <v>12</v>
      </c>
      <c r="AZ21">
        <v>15</v>
      </c>
      <c r="BA21">
        <v>5</v>
      </c>
      <c r="BB21">
        <v>14</v>
      </c>
      <c r="BC21">
        <v>13</v>
      </c>
    </row>
    <row r="22" spans="1:55" hidden="1" x14ac:dyDescent="0.4">
      <c r="A22" t="str">
        <f t="shared" si="0"/>
        <v>GBT</v>
      </c>
      <c r="B22" t="str">
        <f t="shared" si="1"/>
        <v>GBT002</v>
      </c>
      <c r="C22" t="str">
        <f t="shared" si="2"/>
        <v>decisions</v>
      </c>
      <c r="D22" t="s">
        <v>1782</v>
      </c>
      <c r="E22">
        <f t="shared" si="3"/>
        <v>1.28</v>
      </c>
      <c r="F22">
        <v>2</v>
      </c>
      <c r="G22">
        <v>0</v>
      </c>
      <c r="H22">
        <v>0</v>
      </c>
      <c r="I22">
        <v>2</v>
      </c>
      <c r="J22">
        <v>0</v>
      </c>
      <c r="K22">
        <v>0</v>
      </c>
      <c r="L22">
        <v>1</v>
      </c>
      <c r="M22">
        <v>2</v>
      </c>
      <c r="N22">
        <v>2</v>
      </c>
      <c r="O22">
        <v>0</v>
      </c>
      <c r="P22">
        <v>1</v>
      </c>
      <c r="Q22">
        <v>1</v>
      </c>
      <c r="R22">
        <v>3</v>
      </c>
      <c r="S22">
        <v>0</v>
      </c>
      <c r="T22">
        <v>0</v>
      </c>
      <c r="U22">
        <v>1</v>
      </c>
      <c r="V22">
        <v>0</v>
      </c>
      <c r="W22">
        <v>0</v>
      </c>
      <c r="X22">
        <v>1</v>
      </c>
      <c r="Y22">
        <v>2</v>
      </c>
      <c r="Z22">
        <v>0</v>
      </c>
      <c r="AA22">
        <v>1</v>
      </c>
      <c r="AB22">
        <v>1</v>
      </c>
      <c r="AC22">
        <v>1</v>
      </c>
      <c r="AD22">
        <v>2</v>
      </c>
      <c r="AE22">
        <v>0</v>
      </c>
      <c r="AF22">
        <v>0</v>
      </c>
      <c r="AG22">
        <v>1</v>
      </c>
      <c r="AH22">
        <v>0</v>
      </c>
      <c r="AI22">
        <v>1</v>
      </c>
      <c r="AJ22">
        <v>1</v>
      </c>
      <c r="AK22">
        <v>0</v>
      </c>
      <c r="AL22">
        <v>1</v>
      </c>
      <c r="AM22">
        <v>1</v>
      </c>
      <c r="AN22">
        <v>3</v>
      </c>
      <c r="AO22">
        <v>1</v>
      </c>
      <c r="AP22">
        <v>2</v>
      </c>
      <c r="AQ22">
        <v>1</v>
      </c>
      <c r="AR22">
        <v>2</v>
      </c>
      <c r="AS22">
        <v>2</v>
      </c>
      <c r="AT22">
        <v>4</v>
      </c>
      <c r="AU22">
        <v>3</v>
      </c>
      <c r="AV22">
        <v>4</v>
      </c>
      <c r="AW22">
        <v>1</v>
      </c>
      <c r="AX22">
        <v>2</v>
      </c>
      <c r="AY22">
        <v>3</v>
      </c>
      <c r="AZ22">
        <v>3</v>
      </c>
      <c r="BA22">
        <v>0</v>
      </c>
      <c r="BB22">
        <v>2</v>
      </c>
      <c r="BC22">
        <v>3</v>
      </c>
    </row>
    <row r="23" spans="1:55" hidden="1" x14ac:dyDescent="0.4">
      <c r="A23" t="str">
        <f t="shared" si="0"/>
        <v>GBT</v>
      </c>
      <c r="B23" t="str">
        <f t="shared" si="1"/>
        <v>GBT002</v>
      </c>
      <c r="C23" t="str">
        <f t="shared" si="2"/>
        <v>forks</v>
      </c>
      <c r="D23" t="s">
        <v>1783</v>
      </c>
      <c r="E23">
        <f t="shared" si="3"/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</row>
    <row r="24" spans="1:55" hidden="1" x14ac:dyDescent="0.4">
      <c r="A24" t="str">
        <f t="shared" si="0"/>
        <v>GBT</v>
      </c>
      <c r="B24" t="str">
        <f t="shared" si="1"/>
        <v>GBT002</v>
      </c>
      <c r="C24" t="str">
        <f t="shared" si="2"/>
        <v>swimlanes</v>
      </c>
      <c r="D24" t="s">
        <v>1784</v>
      </c>
      <c r="E24">
        <f t="shared" si="3"/>
        <v>2.68</v>
      </c>
      <c r="F24">
        <v>2</v>
      </c>
      <c r="G24">
        <v>5</v>
      </c>
      <c r="H24">
        <v>1</v>
      </c>
      <c r="I24">
        <v>2</v>
      </c>
      <c r="J24">
        <v>1</v>
      </c>
      <c r="K24">
        <v>3</v>
      </c>
      <c r="L24">
        <v>4</v>
      </c>
      <c r="M24">
        <v>2</v>
      </c>
      <c r="N24">
        <v>3</v>
      </c>
      <c r="O24">
        <v>4</v>
      </c>
      <c r="P24">
        <v>3</v>
      </c>
      <c r="Q24">
        <v>1</v>
      </c>
      <c r="R24">
        <v>1</v>
      </c>
      <c r="S24">
        <v>3</v>
      </c>
      <c r="T24">
        <v>1</v>
      </c>
      <c r="U24">
        <v>3</v>
      </c>
      <c r="V24">
        <v>3</v>
      </c>
      <c r="W24">
        <v>3</v>
      </c>
      <c r="X24">
        <v>1</v>
      </c>
      <c r="Y24">
        <v>2</v>
      </c>
      <c r="Z24">
        <v>5</v>
      </c>
      <c r="AA24">
        <v>1</v>
      </c>
      <c r="AB24">
        <v>1</v>
      </c>
      <c r="AC24">
        <v>4</v>
      </c>
      <c r="AD24">
        <v>1</v>
      </c>
      <c r="AE24">
        <v>1</v>
      </c>
      <c r="AF24">
        <v>4</v>
      </c>
      <c r="AG24">
        <v>1</v>
      </c>
      <c r="AH24">
        <v>3</v>
      </c>
      <c r="AI24">
        <v>3</v>
      </c>
      <c r="AJ24">
        <v>4</v>
      </c>
      <c r="AK24">
        <v>3</v>
      </c>
      <c r="AL24">
        <v>2</v>
      </c>
      <c r="AM24">
        <v>1</v>
      </c>
      <c r="AN24">
        <v>1</v>
      </c>
      <c r="AO24">
        <v>7</v>
      </c>
      <c r="AP24">
        <v>7</v>
      </c>
      <c r="AQ24">
        <v>4</v>
      </c>
      <c r="AR24">
        <v>1</v>
      </c>
      <c r="AS24">
        <v>7</v>
      </c>
      <c r="AT24">
        <v>1</v>
      </c>
      <c r="AU24">
        <v>1</v>
      </c>
      <c r="AV24">
        <v>1</v>
      </c>
      <c r="AW24">
        <v>1</v>
      </c>
      <c r="AX24">
        <v>2</v>
      </c>
      <c r="AY24">
        <v>1</v>
      </c>
      <c r="AZ24">
        <v>6</v>
      </c>
      <c r="BA24">
        <v>1</v>
      </c>
      <c r="BB24">
        <v>4</v>
      </c>
      <c r="BC24">
        <v>7</v>
      </c>
    </row>
    <row r="25" spans="1:55" hidden="1" x14ac:dyDescent="0.4">
      <c r="A25" t="str">
        <f t="shared" si="0"/>
        <v>GBT</v>
      </c>
      <c r="B25" t="str">
        <f t="shared" si="1"/>
        <v>GBT002</v>
      </c>
      <c r="C25" t="str">
        <f t="shared" si="2"/>
        <v>detaches</v>
      </c>
      <c r="D25" t="s">
        <v>1785</v>
      </c>
      <c r="E25">
        <f t="shared" si="3"/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</row>
    <row r="26" spans="1:55" hidden="1" x14ac:dyDescent="0.4">
      <c r="A26" t="str">
        <f t="shared" si="0"/>
        <v>GBT</v>
      </c>
      <c r="B26" t="str">
        <f t="shared" si="1"/>
        <v>GBT002</v>
      </c>
      <c r="C26" t="str">
        <f t="shared" si="2"/>
        <v>options</v>
      </c>
      <c r="D26" t="s">
        <v>1786</v>
      </c>
      <c r="E26">
        <f t="shared" si="3"/>
        <v>0.12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1</v>
      </c>
      <c r="AN26">
        <v>0</v>
      </c>
      <c r="AO26">
        <v>0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1</v>
      </c>
    </row>
    <row r="27" spans="1:55" hidden="1" x14ac:dyDescent="0.4">
      <c r="A27" t="str">
        <f t="shared" si="0"/>
        <v>GBT</v>
      </c>
      <c r="B27" t="str">
        <f t="shared" si="1"/>
        <v>GBT002</v>
      </c>
      <c r="C27" t="str">
        <f t="shared" si="2"/>
        <v>edges</v>
      </c>
      <c r="D27" t="s">
        <v>1787</v>
      </c>
      <c r="E27">
        <f t="shared" si="3"/>
        <v>0.22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1</v>
      </c>
      <c r="V27">
        <v>0</v>
      </c>
      <c r="W27">
        <v>0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1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1</v>
      </c>
      <c r="AX27">
        <v>0</v>
      </c>
      <c r="AY27">
        <v>3</v>
      </c>
      <c r="AZ27">
        <v>0</v>
      </c>
      <c r="BA27">
        <v>0</v>
      </c>
      <c r="BB27">
        <v>2</v>
      </c>
      <c r="BC27">
        <v>1</v>
      </c>
    </row>
    <row r="28" spans="1:55" hidden="1" x14ac:dyDescent="0.4">
      <c r="A28" t="str">
        <f t="shared" si="0"/>
        <v>GBT</v>
      </c>
      <c r="B28" t="str">
        <f t="shared" si="1"/>
        <v>GBT002</v>
      </c>
      <c r="C28" t="str">
        <f t="shared" si="2"/>
        <v>notes</v>
      </c>
      <c r="D28" t="s">
        <v>1788</v>
      </c>
      <c r="E28">
        <f t="shared" si="3"/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</row>
    <row r="29" spans="1:55" hidden="1" x14ac:dyDescent="0.4">
      <c r="A29" t="str">
        <f t="shared" si="0"/>
        <v>GBT</v>
      </c>
      <c r="B29" t="str">
        <f t="shared" si="1"/>
        <v>GBT002</v>
      </c>
      <c r="C29" t="str">
        <f t="shared" si="2"/>
        <v>partitions</v>
      </c>
      <c r="D29" t="s">
        <v>1789</v>
      </c>
      <c r="E29">
        <f t="shared" si="3"/>
        <v>0.24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1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3</v>
      </c>
      <c r="AS29">
        <v>0</v>
      </c>
      <c r="AT29">
        <v>1</v>
      </c>
      <c r="AU29">
        <v>0</v>
      </c>
      <c r="AV29">
        <v>0</v>
      </c>
      <c r="AW29">
        <v>2</v>
      </c>
      <c r="AX29">
        <v>0</v>
      </c>
      <c r="AY29">
        <v>0</v>
      </c>
      <c r="AZ29">
        <v>0</v>
      </c>
      <c r="BA29">
        <v>1</v>
      </c>
      <c r="BB29">
        <v>0</v>
      </c>
      <c r="BC29">
        <v>0</v>
      </c>
    </row>
    <row r="30" spans="1:55" hidden="1" x14ac:dyDescent="0.4">
      <c r="A30" t="str">
        <f t="shared" si="0"/>
        <v>GBT</v>
      </c>
      <c r="B30" t="str">
        <f t="shared" si="1"/>
        <v>GBT002</v>
      </c>
      <c r="C30" t="str">
        <f t="shared" si="2"/>
        <v>numberline</v>
      </c>
      <c r="D30" t="s">
        <v>1790</v>
      </c>
      <c r="E30">
        <f t="shared" si="3"/>
        <v>19.46</v>
      </c>
      <c r="F30">
        <v>19</v>
      </c>
      <c r="G30">
        <v>14</v>
      </c>
      <c r="H30">
        <v>7</v>
      </c>
      <c r="I30">
        <v>22</v>
      </c>
      <c r="J30">
        <v>8</v>
      </c>
      <c r="K30">
        <v>12</v>
      </c>
      <c r="L30">
        <v>21</v>
      </c>
      <c r="M30">
        <v>20</v>
      </c>
      <c r="N30">
        <v>19</v>
      </c>
      <c r="O30">
        <v>13</v>
      </c>
      <c r="P30">
        <v>14</v>
      </c>
      <c r="Q30">
        <v>11</v>
      </c>
      <c r="R30">
        <v>26</v>
      </c>
      <c r="S30">
        <v>12</v>
      </c>
      <c r="T30">
        <v>10</v>
      </c>
      <c r="U30">
        <v>20</v>
      </c>
      <c r="V30">
        <v>14</v>
      </c>
      <c r="W30">
        <v>11</v>
      </c>
      <c r="X30">
        <v>17</v>
      </c>
      <c r="Y30">
        <v>20</v>
      </c>
      <c r="Z30">
        <v>19</v>
      </c>
      <c r="AA30">
        <v>14</v>
      </c>
      <c r="AB30">
        <v>14</v>
      </c>
      <c r="AC30">
        <v>21</v>
      </c>
      <c r="AD30">
        <v>19</v>
      </c>
      <c r="AE30">
        <v>20</v>
      </c>
      <c r="AF30">
        <v>30</v>
      </c>
      <c r="AG30">
        <v>11</v>
      </c>
      <c r="AH30">
        <v>10</v>
      </c>
      <c r="AI30">
        <v>14</v>
      </c>
      <c r="AJ30">
        <v>19</v>
      </c>
      <c r="AK30">
        <v>9</v>
      </c>
      <c r="AL30">
        <v>16</v>
      </c>
      <c r="AM30">
        <v>18</v>
      </c>
      <c r="AN30">
        <v>24</v>
      </c>
      <c r="AO30">
        <v>25</v>
      </c>
      <c r="AP30">
        <v>31</v>
      </c>
      <c r="AQ30">
        <v>18</v>
      </c>
      <c r="AR30">
        <v>29</v>
      </c>
      <c r="AS30">
        <v>32</v>
      </c>
      <c r="AT30">
        <v>37</v>
      </c>
      <c r="AU30">
        <v>29</v>
      </c>
      <c r="AV30">
        <v>25</v>
      </c>
      <c r="AW30">
        <v>23</v>
      </c>
      <c r="AX30">
        <v>21</v>
      </c>
      <c r="AY30">
        <v>28</v>
      </c>
      <c r="AZ30">
        <v>35</v>
      </c>
      <c r="BA30">
        <v>10</v>
      </c>
      <c r="BB30">
        <v>28</v>
      </c>
      <c r="BC30">
        <v>34</v>
      </c>
    </row>
    <row r="31" spans="1:55" hidden="1" x14ac:dyDescent="0.4">
      <c r="A31" t="str">
        <f t="shared" si="0"/>
        <v>GBT</v>
      </c>
      <c r="B31" t="str">
        <f t="shared" si="1"/>
        <v>GBT002</v>
      </c>
      <c r="C31" t="str">
        <f t="shared" si="2"/>
        <v>negative_score</v>
      </c>
      <c r="D31" t="s">
        <v>1791</v>
      </c>
      <c r="E31">
        <f t="shared" si="3"/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</row>
    <row r="32" spans="1:55" hidden="1" x14ac:dyDescent="0.4">
      <c r="A32" t="str">
        <f t="shared" si="0"/>
        <v>GBT</v>
      </c>
      <c r="B32" t="str">
        <f t="shared" si="1"/>
        <v>GBT002</v>
      </c>
      <c r="C32" t="str">
        <f t="shared" si="2"/>
        <v>raw_score</v>
      </c>
      <c r="D32" t="s">
        <v>1792</v>
      </c>
      <c r="E32">
        <f t="shared" si="3"/>
        <v>40.936999999999998</v>
      </c>
      <c r="F32">
        <v>39.950000000000003</v>
      </c>
      <c r="G32">
        <v>31.7</v>
      </c>
      <c r="H32">
        <v>14.35</v>
      </c>
      <c r="I32">
        <v>49.1</v>
      </c>
      <c r="J32">
        <v>17.399999999999999</v>
      </c>
      <c r="K32">
        <v>27.6</v>
      </c>
      <c r="L32">
        <v>50.05</v>
      </c>
      <c r="M32">
        <v>43</v>
      </c>
      <c r="N32">
        <v>41.95</v>
      </c>
      <c r="O32">
        <v>29.65</v>
      </c>
      <c r="P32">
        <v>25.7</v>
      </c>
      <c r="Q32">
        <v>21.55</v>
      </c>
      <c r="R32">
        <v>52.8</v>
      </c>
      <c r="S32">
        <v>18.600000000000001</v>
      </c>
      <c r="T32">
        <v>23.5</v>
      </c>
      <c r="U32">
        <v>45.2</v>
      </c>
      <c r="V32">
        <v>33.700000000000003</v>
      </c>
      <c r="W32">
        <v>24.55</v>
      </c>
      <c r="X32">
        <v>39.049999999999997</v>
      </c>
      <c r="Y32">
        <v>43</v>
      </c>
      <c r="Z32">
        <v>46.95</v>
      </c>
      <c r="AA32">
        <v>30.7</v>
      </c>
      <c r="AB32">
        <v>30.7</v>
      </c>
      <c r="AC32">
        <v>48.25</v>
      </c>
      <c r="AD32">
        <v>40.950000000000003</v>
      </c>
      <c r="AE32">
        <v>40.5</v>
      </c>
      <c r="AF32">
        <v>51.5</v>
      </c>
      <c r="AG32">
        <v>21.55</v>
      </c>
      <c r="AH32">
        <v>21.5</v>
      </c>
      <c r="AI32">
        <v>28.7</v>
      </c>
      <c r="AJ32">
        <v>39.950000000000003</v>
      </c>
      <c r="AK32">
        <v>18.45</v>
      </c>
      <c r="AL32">
        <v>29.8</v>
      </c>
      <c r="AM32">
        <v>37.6</v>
      </c>
      <c r="AN32">
        <v>42.2</v>
      </c>
      <c r="AO32">
        <v>55.25</v>
      </c>
      <c r="AP32">
        <v>72.55</v>
      </c>
      <c r="AQ32">
        <v>36.9</v>
      </c>
      <c r="AR32">
        <v>57.95</v>
      </c>
      <c r="AS32">
        <v>68.599999999999994</v>
      </c>
      <c r="AT32">
        <v>78.349999999999994</v>
      </c>
      <c r="AU32">
        <v>57.45</v>
      </c>
      <c r="AV32">
        <v>49.25</v>
      </c>
      <c r="AW32">
        <v>47.35</v>
      </c>
      <c r="AX32">
        <v>46.05</v>
      </c>
      <c r="AY32">
        <v>55</v>
      </c>
      <c r="AZ32">
        <v>70.75</v>
      </c>
      <c r="BA32">
        <v>19</v>
      </c>
      <c r="BB32">
        <v>61.8</v>
      </c>
      <c r="BC32">
        <v>68.900000000000006</v>
      </c>
    </row>
    <row r="33" spans="1:55" hidden="1" x14ac:dyDescent="0.4">
      <c r="A33" t="str">
        <f t="shared" si="0"/>
        <v>GBT</v>
      </c>
      <c r="B33" t="str">
        <f t="shared" si="1"/>
        <v>GBT002</v>
      </c>
      <c r="C33" t="str">
        <f t="shared" si="2"/>
        <v>percentage_score</v>
      </c>
      <c r="D33" t="s">
        <v>1793</v>
      </c>
      <c r="E33">
        <f t="shared" si="3"/>
        <v>64.83</v>
      </c>
      <c r="F33">
        <v>66.599999999999994</v>
      </c>
      <c r="G33">
        <v>61.3</v>
      </c>
      <c r="H33">
        <v>41.8</v>
      </c>
      <c r="I33">
        <v>71.099999999999994</v>
      </c>
      <c r="J33">
        <v>46.5</v>
      </c>
      <c r="K33">
        <v>58</v>
      </c>
      <c r="L33">
        <v>71.400000000000006</v>
      </c>
      <c r="M33">
        <v>68.3</v>
      </c>
      <c r="N33">
        <v>67.7</v>
      </c>
      <c r="O33">
        <v>59.7</v>
      </c>
      <c r="P33">
        <v>56.2</v>
      </c>
      <c r="Q33">
        <v>51.9</v>
      </c>
      <c r="R33">
        <v>72.5</v>
      </c>
      <c r="S33">
        <v>48.2</v>
      </c>
      <c r="T33">
        <v>54</v>
      </c>
      <c r="U33">
        <v>69.3</v>
      </c>
      <c r="V33">
        <v>62.8</v>
      </c>
      <c r="W33">
        <v>55.1</v>
      </c>
      <c r="X33">
        <v>66.099999999999994</v>
      </c>
      <c r="Y33">
        <v>68.3</v>
      </c>
      <c r="Z33">
        <v>70.099999999999994</v>
      </c>
      <c r="AA33">
        <v>60.6</v>
      </c>
      <c r="AB33">
        <v>60.6</v>
      </c>
      <c r="AC33">
        <v>70.7</v>
      </c>
      <c r="AD33">
        <v>67.2</v>
      </c>
      <c r="AE33">
        <v>66.900000000000006</v>
      </c>
      <c r="AF33">
        <v>72</v>
      </c>
      <c r="AG33">
        <v>51.9</v>
      </c>
      <c r="AH33">
        <v>51.8</v>
      </c>
      <c r="AI33">
        <v>58.9</v>
      </c>
      <c r="AJ33">
        <v>66.599999999999994</v>
      </c>
      <c r="AK33">
        <v>48</v>
      </c>
      <c r="AL33">
        <v>59.8</v>
      </c>
      <c r="AM33">
        <v>65.3</v>
      </c>
      <c r="AN33">
        <v>67.8</v>
      </c>
      <c r="AO33">
        <v>73.400000000000006</v>
      </c>
      <c r="AP33">
        <v>78.400000000000006</v>
      </c>
      <c r="AQ33">
        <v>64.900000000000006</v>
      </c>
      <c r="AR33">
        <v>74.3</v>
      </c>
      <c r="AS33">
        <v>77.400000000000006</v>
      </c>
      <c r="AT33">
        <v>79.7</v>
      </c>
      <c r="AU33">
        <v>74.2</v>
      </c>
      <c r="AV33">
        <v>71.099999999999994</v>
      </c>
      <c r="AW33">
        <v>70.3</v>
      </c>
      <c r="AX33">
        <v>69.7</v>
      </c>
      <c r="AY33">
        <v>73.3</v>
      </c>
      <c r="AZ33">
        <v>78</v>
      </c>
      <c r="BA33">
        <v>48.7</v>
      </c>
      <c r="BB33">
        <v>75.599999999999994</v>
      </c>
      <c r="BC33">
        <v>77.5</v>
      </c>
    </row>
    <row r="34" spans="1:55" hidden="1" x14ac:dyDescent="0.4">
      <c r="A34" t="str">
        <f t="shared" si="0"/>
        <v>GBT</v>
      </c>
      <c r="B34" t="str">
        <f t="shared" si="1"/>
        <v>GBT002</v>
      </c>
      <c r="C34" t="str">
        <f t="shared" si="2"/>
        <v>formatted_score</v>
      </c>
      <c r="D34" t="s">
        <v>1794</v>
      </c>
      <c r="E34" t="e">
        <f t="shared" si="3"/>
        <v>#DIV/0!</v>
      </c>
      <c r="F34" t="s">
        <v>1795</v>
      </c>
      <c r="G34" t="s">
        <v>1730</v>
      </c>
      <c r="H34" t="s">
        <v>1731</v>
      </c>
      <c r="I34" t="s">
        <v>1732</v>
      </c>
      <c r="J34" t="s">
        <v>1796</v>
      </c>
      <c r="K34" t="s">
        <v>1797</v>
      </c>
      <c r="L34" t="s">
        <v>1798</v>
      </c>
      <c r="M34" t="s">
        <v>1735</v>
      </c>
      <c r="N34" t="s">
        <v>1736</v>
      </c>
      <c r="O34" t="s">
        <v>1799</v>
      </c>
      <c r="P34" t="s">
        <v>1800</v>
      </c>
      <c r="Q34" t="s">
        <v>1801</v>
      </c>
      <c r="R34" t="s">
        <v>1802</v>
      </c>
      <c r="S34" t="s">
        <v>1741</v>
      </c>
      <c r="T34" t="s">
        <v>1742</v>
      </c>
      <c r="U34" t="s">
        <v>1803</v>
      </c>
      <c r="V34" t="s">
        <v>1744</v>
      </c>
      <c r="W34" t="s">
        <v>1737</v>
      </c>
      <c r="X34" t="s">
        <v>1804</v>
      </c>
      <c r="Y34" t="s">
        <v>1735</v>
      </c>
      <c r="Z34" t="s">
        <v>1747</v>
      </c>
      <c r="AA34" t="s">
        <v>1749</v>
      </c>
      <c r="AB34" t="s">
        <v>1749</v>
      </c>
      <c r="AC34" t="s">
        <v>1750</v>
      </c>
      <c r="AD34" t="s">
        <v>1805</v>
      </c>
      <c r="AE34" t="s">
        <v>1806</v>
      </c>
      <c r="AF34" t="s">
        <v>1807</v>
      </c>
      <c r="AG34" t="s">
        <v>1801</v>
      </c>
      <c r="AH34" t="s">
        <v>1755</v>
      </c>
      <c r="AI34" t="s">
        <v>1808</v>
      </c>
      <c r="AJ34" t="s">
        <v>1795</v>
      </c>
      <c r="AK34" t="s">
        <v>1809</v>
      </c>
      <c r="AL34" t="s">
        <v>1810</v>
      </c>
      <c r="AM34" t="s">
        <v>1811</v>
      </c>
      <c r="AN34" t="s">
        <v>1812</v>
      </c>
      <c r="AO34" t="s">
        <v>1813</v>
      </c>
      <c r="AP34" t="s">
        <v>1814</v>
      </c>
      <c r="AQ34" t="s">
        <v>1815</v>
      </c>
      <c r="AR34" t="s">
        <v>1816</v>
      </c>
      <c r="AS34" t="s">
        <v>1817</v>
      </c>
      <c r="AT34" t="s">
        <v>1818</v>
      </c>
      <c r="AU34" t="s">
        <v>1767</v>
      </c>
      <c r="AV34" t="s">
        <v>1819</v>
      </c>
      <c r="AW34" t="s">
        <v>1820</v>
      </c>
      <c r="AX34" t="s">
        <v>1821</v>
      </c>
      <c r="AY34" t="s">
        <v>1822</v>
      </c>
      <c r="AZ34" t="s">
        <v>1772</v>
      </c>
      <c r="BA34" t="s">
        <v>1748</v>
      </c>
      <c r="BB34" t="s">
        <v>1823</v>
      </c>
      <c r="BC34" t="s">
        <v>1824</v>
      </c>
    </row>
    <row r="35" spans="1:55" hidden="1" x14ac:dyDescent="0.4">
      <c r="A35" t="str">
        <f t="shared" si="0"/>
        <v>GBT</v>
      </c>
      <c r="B35" t="str">
        <f t="shared" si="1"/>
        <v>GBT002</v>
      </c>
      <c r="C35" t="str">
        <f t="shared" si="2"/>
        <v>functional_complexity</v>
      </c>
      <c r="D35" t="s">
        <v>1825</v>
      </c>
      <c r="E35">
        <f t="shared" si="3"/>
        <v>16.93</v>
      </c>
      <c r="F35">
        <v>17.5</v>
      </c>
      <c r="G35">
        <v>10.5</v>
      </c>
      <c r="H35">
        <v>6</v>
      </c>
      <c r="I35">
        <v>22</v>
      </c>
      <c r="J35">
        <v>7.5</v>
      </c>
      <c r="K35">
        <v>10.5</v>
      </c>
      <c r="L35">
        <v>20</v>
      </c>
      <c r="M35">
        <v>19</v>
      </c>
      <c r="N35">
        <v>17.5</v>
      </c>
      <c r="O35">
        <v>10.5</v>
      </c>
      <c r="P35">
        <v>9.5</v>
      </c>
      <c r="Q35">
        <v>9.5</v>
      </c>
      <c r="R35">
        <v>24</v>
      </c>
      <c r="S35">
        <v>6</v>
      </c>
      <c r="T35">
        <v>10.5</v>
      </c>
      <c r="U35">
        <v>18.5</v>
      </c>
      <c r="V35">
        <v>13.5</v>
      </c>
      <c r="W35">
        <v>9</v>
      </c>
      <c r="X35">
        <v>17</v>
      </c>
      <c r="Y35">
        <v>19</v>
      </c>
      <c r="Z35">
        <v>18</v>
      </c>
      <c r="AA35">
        <v>14</v>
      </c>
      <c r="AB35">
        <v>14</v>
      </c>
      <c r="AC35">
        <v>18.5</v>
      </c>
      <c r="AD35">
        <v>19</v>
      </c>
      <c r="AE35">
        <v>16.5</v>
      </c>
      <c r="AF35">
        <v>21</v>
      </c>
      <c r="AG35">
        <v>9.5</v>
      </c>
      <c r="AH35">
        <v>7.5</v>
      </c>
      <c r="AI35">
        <v>11</v>
      </c>
      <c r="AJ35">
        <v>15.5</v>
      </c>
      <c r="AK35">
        <v>6</v>
      </c>
      <c r="AL35">
        <v>12.5</v>
      </c>
      <c r="AM35">
        <v>15.5</v>
      </c>
      <c r="AN35">
        <v>19.5</v>
      </c>
      <c r="AO35">
        <v>20</v>
      </c>
      <c r="AP35">
        <v>28</v>
      </c>
      <c r="AQ35">
        <v>14</v>
      </c>
      <c r="AR35">
        <v>25</v>
      </c>
      <c r="AS35">
        <v>26.5</v>
      </c>
      <c r="AT35">
        <v>36.5</v>
      </c>
      <c r="AU35">
        <v>27</v>
      </c>
      <c r="AV35">
        <v>23</v>
      </c>
      <c r="AW35">
        <v>20</v>
      </c>
      <c r="AX35">
        <v>20.5</v>
      </c>
      <c r="AY35">
        <v>24</v>
      </c>
      <c r="AZ35">
        <v>28.5</v>
      </c>
      <c r="BA35">
        <v>7.5</v>
      </c>
      <c r="BB35">
        <v>25</v>
      </c>
      <c r="BC35">
        <v>25.5</v>
      </c>
    </row>
    <row r="36" spans="1:55" hidden="1" x14ac:dyDescent="0.4">
      <c r="A36" t="str">
        <f t="shared" si="0"/>
        <v>GBT</v>
      </c>
      <c r="B36" t="str">
        <f t="shared" si="1"/>
        <v>GBT002</v>
      </c>
      <c r="C36" t="str">
        <f t="shared" si="2"/>
        <v>organization_score</v>
      </c>
      <c r="D36" t="s">
        <v>1826</v>
      </c>
      <c r="E36">
        <f t="shared" si="3"/>
        <v>5.36</v>
      </c>
      <c r="F36">
        <v>4</v>
      </c>
      <c r="G36">
        <v>10</v>
      </c>
      <c r="H36">
        <v>2</v>
      </c>
      <c r="I36">
        <v>4</v>
      </c>
      <c r="J36">
        <v>2</v>
      </c>
      <c r="K36">
        <v>6</v>
      </c>
      <c r="L36">
        <v>8</v>
      </c>
      <c r="M36">
        <v>4</v>
      </c>
      <c r="N36">
        <v>6</v>
      </c>
      <c r="O36">
        <v>8</v>
      </c>
      <c r="P36">
        <v>6</v>
      </c>
      <c r="Q36">
        <v>2</v>
      </c>
      <c r="R36">
        <v>2</v>
      </c>
      <c r="S36">
        <v>6</v>
      </c>
      <c r="T36">
        <v>2</v>
      </c>
      <c r="U36">
        <v>6</v>
      </c>
      <c r="V36">
        <v>6</v>
      </c>
      <c r="W36">
        <v>6</v>
      </c>
      <c r="X36">
        <v>2</v>
      </c>
      <c r="Y36">
        <v>4</v>
      </c>
      <c r="Z36">
        <v>10</v>
      </c>
      <c r="AA36">
        <v>2</v>
      </c>
      <c r="AB36">
        <v>2</v>
      </c>
      <c r="AC36">
        <v>8</v>
      </c>
      <c r="AD36">
        <v>2</v>
      </c>
      <c r="AE36">
        <v>2</v>
      </c>
      <c r="AF36">
        <v>8</v>
      </c>
      <c r="AG36">
        <v>2</v>
      </c>
      <c r="AH36">
        <v>6</v>
      </c>
      <c r="AI36">
        <v>6</v>
      </c>
      <c r="AJ36">
        <v>8</v>
      </c>
      <c r="AK36">
        <v>6</v>
      </c>
      <c r="AL36">
        <v>4</v>
      </c>
      <c r="AM36">
        <v>2</v>
      </c>
      <c r="AN36">
        <v>2</v>
      </c>
      <c r="AO36">
        <v>14</v>
      </c>
      <c r="AP36">
        <v>14</v>
      </c>
      <c r="AQ36">
        <v>8</v>
      </c>
      <c r="AR36">
        <v>2</v>
      </c>
      <c r="AS36">
        <v>14</v>
      </c>
      <c r="AT36">
        <v>2</v>
      </c>
      <c r="AU36">
        <v>2</v>
      </c>
      <c r="AV36">
        <v>2</v>
      </c>
      <c r="AW36">
        <v>2</v>
      </c>
      <c r="AX36">
        <v>4</v>
      </c>
      <c r="AY36">
        <v>2</v>
      </c>
      <c r="AZ36">
        <v>12</v>
      </c>
      <c r="BA36">
        <v>2</v>
      </c>
      <c r="BB36">
        <v>8</v>
      </c>
      <c r="BC36">
        <v>14</v>
      </c>
    </row>
    <row r="37" spans="1:55" hidden="1" x14ac:dyDescent="0.4">
      <c r="A37" t="str">
        <f t="shared" si="0"/>
        <v>GBT</v>
      </c>
      <c r="B37" t="str">
        <f t="shared" si="1"/>
        <v>GBT002</v>
      </c>
      <c r="C37" t="str">
        <f t="shared" si="2"/>
        <v>structural_integrity</v>
      </c>
      <c r="D37" t="s">
        <v>1827</v>
      </c>
      <c r="E37">
        <f t="shared" si="3"/>
        <v>10</v>
      </c>
      <c r="F37">
        <v>10</v>
      </c>
      <c r="G37">
        <v>10</v>
      </c>
      <c r="H37">
        <v>10</v>
      </c>
      <c r="I37">
        <v>10</v>
      </c>
      <c r="J37">
        <v>10</v>
      </c>
      <c r="K37">
        <v>10</v>
      </c>
      <c r="L37">
        <v>10</v>
      </c>
      <c r="M37">
        <v>10</v>
      </c>
      <c r="N37">
        <v>10</v>
      </c>
      <c r="O37">
        <v>10</v>
      </c>
      <c r="P37">
        <v>10</v>
      </c>
      <c r="Q37">
        <v>10</v>
      </c>
      <c r="R37">
        <v>10</v>
      </c>
      <c r="S37">
        <v>10</v>
      </c>
      <c r="T37">
        <v>10</v>
      </c>
      <c r="U37">
        <v>10</v>
      </c>
      <c r="V37">
        <v>10</v>
      </c>
      <c r="W37">
        <v>10</v>
      </c>
      <c r="X37">
        <v>10</v>
      </c>
      <c r="Y37">
        <v>10</v>
      </c>
      <c r="Z37">
        <v>10</v>
      </c>
      <c r="AA37">
        <v>10</v>
      </c>
      <c r="AB37">
        <v>10</v>
      </c>
      <c r="AC37">
        <v>10</v>
      </c>
      <c r="AD37">
        <v>10</v>
      </c>
      <c r="AE37">
        <v>10</v>
      </c>
      <c r="AF37">
        <v>10</v>
      </c>
      <c r="AG37">
        <v>10</v>
      </c>
      <c r="AH37">
        <v>10</v>
      </c>
      <c r="AI37">
        <v>10</v>
      </c>
      <c r="AJ37">
        <v>10</v>
      </c>
      <c r="AK37">
        <v>10</v>
      </c>
      <c r="AL37">
        <v>10</v>
      </c>
      <c r="AM37">
        <v>10</v>
      </c>
      <c r="AN37">
        <v>10</v>
      </c>
      <c r="AO37">
        <v>10</v>
      </c>
      <c r="AP37">
        <v>10</v>
      </c>
      <c r="AQ37">
        <v>10</v>
      </c>
      <c r="AR37">
        <v>10</v>
      </c>
      <c r="AS37">
        <v>10</v>
      </c>
      <c r="AT37">
        <v>10</v>
      </c>
      <c r="AU37">
        <v>10</v>
      </c>
      <c r="AV37">
        <v>10</v>
      </c>
      <c r="AW37">
        <v>10</v>
      </c>
      <c r="AX37">
        <v>10</v>
      </c>
      <c r="AY37">
        <v>10</v>
      </c>
      <c r="AZ37">
        <v>10</v>
      </c>
      <c r="BA37">
        <v>10</v>
      </c>
      <c r="BB37">
        <v>10</v>
      </c>
      <c r="BC37">
        <v>10</v>
      </c>
    </row>
    <row r="38" spans="1:55" hidden="1" x14ac:dyDescent="0.4">
      <c r="A38" t="str">
        <f t="shared" si="0"/>
        <v>GBT</v>
      </c>
      <c r="B38" t="str">
        <f t="shared" si="1"/>
        <v>GBT002</v>
      </c>
      <c r="C38" t="str">
        <f t="shared" si="2"/>
        <v>decisions_activities_ratio</v>
      </c>
      <c r="D38" t="s">
        <v>1828</v>
      </c>
      <c r="E38">
        <f t="shared" si="3"/>
        <v>0.12128000000000005</v>
      </c>
      <c r="F38">
        <v>0.222</v>
      </c>
      <c r="G38">
        <v>0</v>
      </c>
      <c r="H38">
        <v>0</v>
      </c>
      <c r="I38">
        <v>0.16700000000000001</v>
      </c>
      <c r="J38">
        <v>0</v>
      </c>
      <c r="K38">
        <v>0</v>
      </c>
      <c r="L38">
        <v>8.3000000000000004E-2</v>
      </c>
      <c r="M38">
        <v>0.2</v>
      </c>
      <c r="N38">
        <v>0.222</v>
      </c>
      <c r="O38">
        <v>0</v>
      </c>
      <c r="P38">
        <v>0.2</v>
      </c>
      <c r="Q38">
        <v>0.2</v>
      </c>
      <c r="R38">
        <v>0.25</v>
      </c>
      <c r="S38">
        <v>0</v>
      </c>
      <c r="T38">
        <v>0</v>
      </c>
      <c r="U38">
        <v>9.0999999999999998E-2</v>
      </c>
      <c r="V38">
        <v>0</v>
      </c>
      <c r="W38">
        <v>0</v>
      </c>
      <c r="X38">
        <v>0.1</v>
      </c>
      <c r="Y38">
        <v>0.2</v>
      </c>
      <c r="Z38">
        <v>0</v>
      </c>
      <c r="AA38">
        <v>0.125</v>
      </c>
      <c r="AB38">
        <v>0.125</v>
      </c>
      <c r="AC38">
        <v>9.0999999999999998E-2</v>
      </c>
      <c r="AD38">
        <v>0.2</v>
      </c>
      <c r="AE38">
        <v>0</v>
      </c>
      <c r="AF38">
        <v>0</v>
      </c>
      <c r="AG38">
        <v>0.2</v>
      </c>
      <c r="AH38">
        <v>0</v>
      </c>
      <c r="AI38">
        <v>0.16700000000000001</v>
      </c>
      <c r="AJ38">
        <v>0.111</v>
      </c>
      <c r="AK38">
        <v>0</v>
      </c>
      <c r="AL38">
        <v>0.14299999999999999</v>
      </c>
      <c r="AM38">
        <v>0.111</v>
      </c>
      <c r="AN38">
        <v>0.33300000000000002</v>
      </c>
      <c r="AO38">
        <v>8.3000000000000004E-2</v>
      </c>
      <c r="AP38">
        <v>0.125</v>
      </c>
      <c r="AQ38">
        <v>0.125</v>
      </c>
      <c r="AR38">
        <v>0.14299999999999999</v>
      </c>
      <c r="AS38">
        <v>0.13300000000000001</v>
      </c>
      <c r="AT38">
        <v>0.21099999999999999</v>
      </c>
      <c r="AU38">
        <v>0.214</v>
      </c>
      <c r="AV38">
        <v>0.4</v>
      </c>
      <c r="AW38">
        <v>8.3000000000000004E-2</v>
      </c>
      <c r="AX38">
        <v>0.182</v>
      </c>
      <c r="AY38">
        <v>0.25</v>
      </c>
      <c r="AZ38">
        <v>0.2</v>
      </c>
      <c r="BA38">
        <v>0</v>
      </c>
      <c r="BB38">
        <v>0.14299999999999999</v>
      </c>
      <c r="BC38">
        <v>0.23100000000000001</v>
      </c>
    </row>
    <row r="39" spans="1:55" hidden="1" x14ac:dyDescent="0.4">
      <c r="A39" t="str">
        <f t="shared" si="0"/>
        <v>GBT</v>
      </c>
      <c r="B39" t="str">
        <f t="shared" si="1"/>
        <v>GBT002</v>
      </c>
      <c r="C39" t="str">
        <f t="shared" si="2"/>
        <v>lines_vs_average</v>
      </c>
      <c r="D39" t="s">
        <v>1829</v>
      </c>
      <c r="E39">
        <f t="shared" si="3"/>
        <v>0.41716000000000003</v>
      </c>
      <c r="F39">
        <v>0.40699999999999997</v>
      </c>
      <c r="G39">
        <v>0.3</v>
      </c>
      <c r="H39">
        <v>0.15</v>
      </c>
      <c r="I39">
        <v>0.47199999999999998</v>
      </c>
      <c r="J39">
        <v>0.17199999999999999</v>
      </c>
      <c r="K39">
        <v>0.25700000000000001</v>
      </c>
      <c r="L39">
        <v>0.45</v>
      </c>
      <c r="M39">
        <v>0.42899999999999999</v>
      </c>
      <c r="N39">
        <v>0.40699999999999997</v>
      </c>
      <c r="O39">
        <v>0.27900000000000003</v>
      </c>
      <c r="P39">
        <v>0.3</v>
      </c>
      <c r="Q39">
        <v>0.23599999999999999</v>
      </c>
      <c r="R39">
        <v>0.55700000000000005</v>
      </c>
      <c r="S39">
        <v>0.25700000000000001</v>
      </c>
      <c r="T39">
        <v>0.214</v>
      </c>
      <c r="U39">
        <v>0.42899999999999999</v>
      </c>
      <c r="V39">
        <v>0.3</v>
      </c>
      <c r="W39">
        <v>0.23599999999999999</v>
      </c>
      <c r="X39">
        <v>0.36499999999999999</v>
      </c>
      <c r="Y39">
        <v>0.42899999999999999</v>
      </c>
      <c r="Z39">
        <v>0.40699999999999997</v>
      </c>
      <c r="AA39">
        <v>0.3</v>
      </c>
      <c r="AB39">
        <v>0.3</v>
      </c>
      <c r="AC39">
        <v>0.45</v>
      </c>
      <c r="AD39">
        <v>0.40699999999999997</v>
      </c>
      <c r="AE39">
        <v>0.42899999999999999</v>
      </c>
      <c r="AF39">
        <v>0.64300000000000002</v>
      </c>
      <c r="AG39">
        <v>0.23599999999999999</v>
      </c>
      <c r="AH39">
        <v>0.214</v>
      </c>
      <c r="AI39">
        <v>0.3</v>
      </c>
      <c r="AJ39">
        <v>0.40699999999999997</v>
      </c>
      <c r="AK39">
        <v>0.193</v>
      </c>
      <c r="AL39">
        <v>0.34300000000000003</v>
      </c>
      <c r="AM39">
        <v>0.38600000000000001</v>
      </c>
      <c r="AN39">
        <v>0.51500000000000001</v>
      </c>
      <c r="AO39">
        <v>0.53600000000000003</v>
      </c>
      <c r="AP39">
        <v>0.66500000000000004</v>
      </c>
      <c r="AQ39">
        <v>0.38600000000000001</v>
      </c>
      <c r="AR39">
        <v>0.622</v>
      </c>
      <c r="AS39">
        <v>0.68600000000000005</v>
      </c>
      <c r="AT39">
        <v>0.79300000000000004</v>
      </c>
      <c r="AU39">
        <v>0.622</v>
      </c>
      <c r="AV39">
        <v>0.53600000000000003</v>
      </c>
      <c r="AW39">
        <v>0.49299999999999999</v>
      </c>
      <c r="AX39">
        <v>0.45</v>
      </c>
      <c r="AY39">
        <v>0.6</v>
      </c>
      <c r="AZ39">
        <v>0.75</v>
      </c>
      <c r="BA39">
        <v>0.214</v>
      </c>
      <c r="BB39">
        <v>0.6</v>
      </c>
      <c r="BC39">
        <v>0.72899999999999998</v>
      </c>
    </row>
    <row r="40" spans="1:55" hidden="1" x14ac:dyDescent="0.4">
      <c r="A40" t="str">
        <f t="shared" si="0"/>
        <v>GBT</v>
      </c>
      <c r="B40" t="str">
        <f t="shared" si="1"/>
        <v>GBT003</v>
      </c>
      <c r="C40" t="str">
        <f t="shared" si="2"/>
        <v>activities</v>
      </c>
      <c r="D40" t="s">
        <v>1830</v>
      </c>
      <c r="E40">
        <f t="shared" si="3"/>
        <v>9.76</v>
      </c>
      <c r="F40">
        <v>8</v>
      </c>
      <c r="G40">
        <v>7</v>
      </c>
      <c r="H40">
        <v>4</v>
      </c>
      <c r="I40">
        <v>12</v>
      </c>
      <c r="J40">
        <v>4</v>
      </c>
      <c r="K40">
        <v>7</v>
      </c>
      <c r="L40">
        <v>17</v>
      </c>
      <c r="M40">
        <v>12</v>
      </c>
      <c r="N40">
        <v>9</v>
      </c>
      <c r="O40">
        <v>6</v>
      </c>
      <c r="P40">
        <v>6</v>
      </c>
      <c r="Q40">
        <v>6</v>
      </c>
      <c r="R40">
        <v>12</v>
      </c>
      <c r="S40">
        <v>5</v>
      </c>
      <c r="T40">
        <v>7</v>
      </c>
      <c r="U40">
        <v>10</v>
      </c>
      <c r="V40">
        <v>9</v>
      </c>
      <c r="W40">
        <v>6</v>
      </c>
      <c r="X40">
        <v>9</v>
      </c>
      <c r="Y40">
        <v>11</v>
      </c>
      <c r="Z40">
        <v>12</v>
      </c>
      <c r="AA40">
        <v>8</v>
      </c>
      <c r="AB40">
        <v>8</v>
      </c>
      <c r="AC40">
        <v>11</v>
      </c>
      <c r="AD40">
        <v>10</v>
      </c>
      <c r="AE40">
        <v>10</v>
      </c>
      <c r="AF40">
        <v>13</v>
      </c>
      <c r="AG40">
        <v>3</v>
      </c>
      <c r="AH40">
        <v>6</v>
      </c>
      <c r="AI40">
        <v>6</v>
      </c>
      <c r="AJ40">
        <v>8</v>
      </c>
      <c r="AK40">
        <v>4</v>
      </c>
      <c r="AL40">
        <v>7</v>
      </c>
      <c r="AM40">
        <v>9</v>
      </c>
      <c r="AN40">
        <v>11</v>
      </c>
      <c r="AO40">
        <v>11</v>
      </c>
      <c r="AP40">
        <v>18</v>
      </c>
      <c r="AQ40">
        <v>8</v>
      </c>
      <c r="AR40">
        <v>16</v>
      </c>
      <c r="AS40">
        <v>17</v>
      </c>
      <c r="AT40">
        <v>11</v>
      </c>
      <c r="AU40">
        <v>14</v>
      </c>
      <c r="AV40">
        <v>12</v>
      </c>
      <c r="AW40">
        <v>13</v>
      </c>
      <c r="AX40">
        <v>14</v>
      </c>
      <c r="AY40">
        <v>12</v>
      </c>
      <c r="AZ40">
        <v>15</v>
      </c>
      <c r="BA40">
        <v>4</v>
      </c>
      <c r="BB40">
        <v>17</v>
      </c>
      <c r="BC40">
        <v>13</v>
      </c>
    </row>
    <row r="41" spans="1:55" hidden="1" x14ac:dyDescent="0.4">
      <c r="A41" t="str">
        <f t="shared" si="0"/>
        <v>GBT</v>
      </c>
      <c r="B41" t="str">
        <f t="shared" si="1"/>
        <v>GBT003</v>
      </c>
      <c r="C41" t="str">
        <f t="shared" si="2"/>
        <v>decisions</v>
      </c>
      <c r="D41" t="s">
        <v>1831</v>
      </c>
      <c r="E41">
        <f t="shared" si="3"/>
        <v>1.28</v>
      </c>
      <c r="F41">
        <v>1</v>
      </c>
      <c r="G41">
        <v>0</v>
      </c>
      <c r="H41">
        <v>0</v>
      </c>
      <c r="I41">
        <v>2</v>
      </c>
      <c r="J41">
        <v>0</v>
      </c>
      <c r="K41">
        <v>0</v>
      </c>
      <c r="L41">
        <v>2</v>
      </c>
      <c r="M41">
        <v>2</v>
      </c>
      <c r="N41">
        <v>2</v>
      </c>
      <c r="O41">
        <v>0</v>
      </c>
      <c r="P41">
        <v>1</v>
      </c>
      <c r="Q41">
        <v>1</v>
      </c>
      <c r="R41">
        <v>3</v>
      </c>
      <c r="S41">
        <v>0</v>
      </c>
      <c r="T41">
        <v>0</v>
      </c>
      <c r="U41">
        <v>0</v>
      </c>
      <c r="V41">
        <v>0</v>
      </c>
      <c r="W41">
        <v>0</v>
      </c>
      <c r="X41">
        <v>1</v>
      </c>
      <c r="Y41">
        <v>1</v>
      </c>
      <c r="Z41">
        <v>0</v>
      </c>
      <c r="AA41">
        <v>1</v>
      </c>
      <c r="AB41">
        <v>1</v>
      </c>
      <c r="AC41">
        <v>1</v>
      </c>
      <c r="AD41">
        <v>2</v>
      </c>
      <c r="AE41">
        <v>0</v>
      </c>
      <c r="AF41">
        <v>2</v>
      </c>
      <c r="AG41">
        <v>0</v>
      </c>
      <c r="AH41">
        <v>0</v>
      </c>
      <c r="AI41">
        <v>0</v>
      </c>
      <c r="AJ41">
        <v>1</v>
      </c>
      <c r="AK41">
        <v>0</v>
      </c>
      <c r="AL41">
        <v>2</v>
      </c>
      <c r="AM41">
        <v>1</v>
      </c>
      <c r="AN41">
        <v>3</v>
      </c>
      <c r="AO41">
        <v>2</v>
      </c>
      <c r="AP41">
        <v>2</v>
      </c>
      <c r="AQ41">
        <v>1</v>
      </c>
      <c r="AR41">
        <v>2</v>
      </c>
      <c r="AS41">
        <v>2</v>
      </c>
      <c r="AT41">
        <v>1</v>
      </c>
      <c r="AU41">
        <v>3</v>
      </c>
      <c r="AV41">
        <v>4</v>
      </c>
      <c r="AW41">
        <v>2</v>
      </c>
      <c r="AX41">
        <v>3</v>
      </c>
      <c r="AY41">
        <v>3</v>
      </c>
      <c r="AZ41">
        <v>3</v>
      </c>
      <c r="BA41">
        <v>0</v>
      </c>
      <c r="BB41">
        <v>3</v>
      </c>
      <c r="BC41">
        <v>3</v>
      </c>
    </row>
    <row r="42" spans="1:55" hidden="1" x14ac:dyDescent="0.4">
      <c r="A42" t="str">
        <f t="shared" si="0"/>
        <v>GBT</v>
      </c>
      <c r="B42" t="str">
        <f t="shared" si="1"/>
        <v>GBT003</v>
      </c>
      <c r="C42" t="str">
        <f t="shared" si="2"/>
        <v>forks</v>
      </c>
      <c r="D42" t="s">
        <v>1832</v>
      </c>
      <c r="E42">
        <f t="shared" si="3"/>
        <v>0.02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</row>
    <row r="43" spans="1:55" hidden="1" x14ac:dyDescent="0.4">
      <c r="A43" t="str">
        <f t="shared" si="0"/>
        <v>GBT</v>
      </c>
      <c r="B43" t="str">
        <f t="shared" si="1"/>
        <v>GBT003</v>
      </c>
      <c r="C43" t="str">
        <f t="shared" si="2"/>
        <v>swimlanes</v>
      </c>
      <c r="D43" t="s">
        <v>1833</v>
      </c>
      <c r="E43">
        <f t="shared" si="3"/>
        <v>2.68</v>
      </c>
      <c r="F43">
        <v>2</v>
      </c>
      <c r="G43">
        <v>5</v>
      </c>
      <c r="H43">
        <v>1</v>
      </c>
      <c r="I43">
        <v>2</v>
      </c>
      <c r="J43">
        <v>1</v>
      </c>
      <c r="K43">
        <v>3</v>
      </c>
      <c r="L43">
        <v>7</v>
      </c>
      <c r="M43">
        <v>2</v>
      </c>
      <c r="N43">
        <v>3</v>
      </c>
      <c r="O43">
        <v>4</v>
      </c>
      <c r="P43">
        <v>4</v>
      </c>
      <c r="Q43">
        <v>1</v>
      </c>
      <c r="R43">
        <v>1</v>
      </c>
      <c r="S43">
        <v>3</v>
      </c>
      <c r="T43">
        <v>1</v>
      </c>
      <c r="U43">
        <v>3</v>
      </c>
      <c r="V43">
        <v>3</v>
      </c>
      <c r="W43">
        <v>3</v>
      </c>
      <c r="X43">
        <v>1</v>
      </c>
      <c r="Y43">
        <v>3</v>
      </c>
      <c r="Z43">
        <v>5</v>
      </c>
      <c r="AA43">
        <v>1</v>
      </c>
      <c r="AB43">
        <v>1</v>
      </c>
      <c r="AC43">
        <v>4</v>
      </c>
      <c r="AD43">
        <v>1</v>
      </c>
      <c r="AE43">
        <v>1</v>
      </c>
      <c r="AF43">
        <v>1</v>
      </c>
      <c r="AG43">
        <v>2</v>
      </c>
      <c r="AH43">
        <v>3</v>
      </c>
      <c r="AI43">
        <v>3</v>
      </c>
      <c r="AJ43">
        <v>3</v>
      </c>
      <c r="AK43">
        <v>3</v>
      </c>
      <c r="AL43">
        <v>2</v>
      </c>
      <c r="AM43">
        <v>2</v>
      </c>
      <c r="AN43">
        <v>1</v>
      </c>
      <c r="AO43">
        <v>5</v>
      </c>
      <c r="AP43">
        <v>5</v>
      </c>
      <c r="AQ43">
        <v>4</v>
      </c>
      <c r="AR43">
        <v>1</v>
      </c>
      <c r="AS43">
        <v>7</v>
      </c>
      <c r="AT43">
        <v>1</v>
      </c>
      <c r="AU43">
        <v>1</v>
      </c>
      <c r="AV43">
        <v>1</v>
      </c>
      <c r="AW43">
        <v>1</v>
      </c>
      <c r="AX43">
        <v>2</v>
      </c>
      <c r="AY43">
        <v>1</v>
      </c>
      <c r="AZ43">
        <v>6</v>
      </c>
      <c r="BA43">
        <v>1</v>
      </c>
      <c r="BB43">
        <v>5</v>
      </c>
      <c r="BC43">
        <v>7</v>
      </c>
    </row>
    <row r="44" spans="1:55" hidden="1" x14ac:dyDescent="0.4">
      <c r="A44" t="str">
        <f t="shared" si="0"/>
        <v>GBT</v>
      </c>
      <c r="B44" t="str">
        <f t="shared" si="1"/>
        <v>GBT003</v>
      </c>
      <c r="C44" t="str">
        <f t="shared" si="2"/>
        <v>detaches</v>
      </c>
      <c r="D44" t="s">
        <v>1834</v>
      </c>
      <c r="E44">
        <f t="shared" si="3"/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</row>
    <row r="45" spans="1:55" hidden="1" x14ac:dyDescent="0.4">
      <c r="A45" t="str">
        <f t="shared" si="0"/>
        <v>GBT</v>
      </c>
      <c r="B45" t="str">
        <f t="shared" si="1"/>
        <v>GBT003</v>
      </c>
      <c r="C45" t="str">
        <f t="shared" si="2"/>
        <v>options</v>
      </c>
      <c r="D45" t="s">
        <v>1835</v>
      </c>
      <c r="E45">
        <f t="shared" si="3"/>
        <v>0.12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0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1</v>
      </c>
    </row>
    <row r="46" spans="1:55" hidden="1" x14ac:dyDescent="0.4">
      <c r="A46" t="str">
        <f t="shared" si="0"/>
        <v>GBT</v>
      </c>
      <c r="B46" t="str">
        <f t="shared" si="1"/>
        <v>GBT003</v>
      </c>
      <c r="C46" t="str">
        <f t="shared" si="2"/>
        <v>edges</v>
      </c>
      <c r="D46" t="s">
        <v>1836</v>
      </c>
      <c r="E46">
        <f t="shared" si="3"/>
        <v>0.24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1</v>
      </c>
      <c r="Y46">
        <v>0</v>
      </c>
      <c r="Z46">
        <v>0</v>
      </c>
      <c r="AA46">
        <v>0</v>
      </c>
      <c r="AB46">
        <v>0</v>
      </c>
      <c r="AC46">
        <v>1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</v>
      </c>
      <c r="AK46">
        <v>0</v>
      </c>
      <c r="AL46">
        <v>0</v>
      </c>
      <c r="AM46">
        <v>1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</v>
      </c>
      <c r="AX46">
        <v>0</v>
      </c>
      <c r="AY46">
        <v>2</v>
      </c>
      <c r="AZ46">
        <v>0</v>
      </c>
      <c r="BA46">
        <v>0</v>
      </c>
      <c r="BB46">
        <v>3</v>
      </c>
      <c r="BC46">
        <v>2</v>
      </c>
    </row>
    <row r="47" spans="1:55" hidden="1" x14ac:dyDescent="0.4">
      <c r="A47" t="str">
        <f t="shared" si="0"/>
        <v>GBT</v>
      </c>
      <c r="B47" t="str">
        <f t="shared" si="1"/>
        <v>GBT003</v>
      </c>
      <c r="C47" t="str">
        <f t="shared" si="2"/>
        <v>notes</v>
      </c>
      <c r="D47" t="s">
        <v>1837</v>
      </c>
      <c r="E47">
        <f t="shared" si="3"/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</row>
    <row r="48" spans="1:55" hidden="1" x14ac:dyDescent="0.4">
      <c r="A48" t="str">
        <f t="shared" si="0"/>
        <v>GBT</v>
      </c>
      <c r="B48" t="str">
        <f t="shared" si="1"/>
        <v>GBT003</v>
      </c>
      <c r="C48" t="str">
        <f t="shared" si="2"/>
        <v>partitions</v>
      </c>
      <c r="D48" t="s">
        <v>1838</v>
      </c>
      <c r="E48">
        <f t="shared" si="3"/>
        <v>0.26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1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3</v>
      </c>
      <c r="AF48">
        <v>2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3</v>
      </c>
      <c r="AS48">
        <v>0</v>
      </c>
      <c r="AT48">
        <v>0</v>
      </c>
      <c r="AU48">
        <v>0</v>
      </c>
      <c r="AV48">
        <v>0</v>
      </c>
      <c r="AW48">
        <v>2</v>
      </c>
      <c r="AX48">
        <v>0</v>
      </c>
      <c r="AY48">
        <v>0</v>
      </c>
      <c r="AZ48">
        <v>0</v>
      </c>
      <c r="BA48">
        <v>1</v>
      </c>
      <c r="BB48">
        <v>0</v>
      </c>
      <c r="BC48">
        <v>0</v>
      </c>
    </row>
    <row r="49" spans="1:55" hidden="1" x14ac:dyDescent="0.4">
      <c r="A49" t="str">
        <f t="shared" si="0"/>
        <v>GBT</v>
      </c>
      <c r="B49" t="str">
        <f t="shared" si="1"/>
        <v>GBT003</v>
      </c>
      <c r="C49" t="str">
        <f t="shared" si="2"/>
        <v>numberline</v>
      </c>
      <c r="D49" t="s">
        <v>1839</v>
      </c>
      <c r="E49">
        <f t="shared" si="3"/>
        <v>19.62</v>
      </c>
      <c r="F49">
        <v>15</v>
      </c>
      <c r="G49">
        <v>14</v>
      </c>
      <c r="H49">
        <v>7</v>
      </c>
      <c r="I49">
        <v>22</v>
      </c>
      <c r="J49">
        <v>7</v>
      </c>
      <c r="K49">
        <v>12</v>
      </c>
      <c r="L49">
        <v>38</v>
      </c>
      <c r="M49">
        <v>22</v>
      </c>
      <c r="N49">
        <v>19</v>
      </c>
      <c r="O49">
        <v>12</v>
      </c>
      <c r="P49">
        <v>16</v>
      </c>
      <c r="Q49">
        <v>12</v>
      </c>
      <c r="R49">
        <v>26</v>
      </c>
      <c r="S49">
        <v>11</v>
      </c>
      <c r="T49">
        <v>10</v>
      </c>
      <c r="U49">
        <v>15</v>
      </c>
      <c r="V49">
        <v>14</v>
      </c>
      <c r="W49">
        <v>11</v>
      </c>
      <c r="X49">
        <v>16</v>
      </c>
      <c r="Y49">
        <v>21</v>
      </c>
      <c r="Z49">
        <v>19</v>
      </c>
      <c r="AA49">
        <v>14</v>
      </c>
      <c r="AB49">
        <v>14</v>
      </c>
      <c r="AC49">
        <v>21</v>
      </c>
      <c r="AD49">
        <v>19</v>
      </c>
      <c r="AE49">
        <v>20</v>
      </c>
      <c r="AF49">
        <v>28</v>
      </c>
      <c r="AG49">
        <v>8</v>
      </c>
      <c r="AH49">
        <v>11</v>
      </c>
      <c r="AI49">
        <v>14</v>
      </c>
      <c r="AJ49">
        <v>18</v>
      </c>
      <c r="AK49">
        <v>9</v>
      </c>
      <c r="AL49">
        <v>19</v>
      </c>
      <c r="AM49">
        <v>17</v>
      </c>
      <c r="AN49">
        <v>23</v>
      </c>
      <c r="AO49">
        <v>26</v>
      </c>
      <c r="AP49">
        <v>33</v>
      </c>
      <c r="AQ49">
        <v>18</v>
      </c>
      <c r="AR49">
        <v>31</v>
      </c>
      <c r="AS49">
        <v>32</v>
      </c>
      <c r="AT49">
        <v>17</v>
      </c>
      <c r="AU49">
        <v>29</v>
      </c>
      <c r="AV49">
        <v>27</v>
      </c>
      <c r="AW49">
        <v>28</v>
      </c>
      <c r="AX49">
        <v>28</v>
      </c>
      <c r="AY49">
        <v>27</v>
      </c>
      <c r="AZ49">
        <v>32</v>
      </c>
      <c r="BA49">
        <v>9</v>
      </c>
      <c r="BB49">
        <v>36</v>
      </c>
      <c r="BC49">
        <v>34</v>
      </c>
    </row>
    <row r="50" spans="1:55" hidden="1" x14ac:dyDescent="0.4">
      <c r="A50" t="str">
        <f t="shared" si="0"/>
        <v>GBT</v>
      </c>
      <c r="B50" t="str">
        <f t="shared" si="1"/>
        <v>GBT003</v>
      </c>
      <c r="C50" t="str">
        <f t="shared" si="2"/>
        <v>negative_score</v>
      </c>
      <c r="D50" t="s">
        <v>1840</v>
      </c>
      <c r="E50">
        <f t="shared" si="3"/>
        <v>-0.06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-3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</row>
    <row r="51" spans="1:55" hidden="1" x14ac:dyDescent="0.4">
      <c r="A51" t="str">
        <f t="shared" si="0"/>
        <v>GBT</v>
      </c>
      <c r="B51" t="str">
        <f t="shared" si="1"/>
        <v>GBT003</v>
      </c>
      <c r="C51" t="str">
        <f t="shared" si="2"/>
        <v>raw_score</v>
      </c>
      <c r="D51" t="s">
        <v>1841</v>
      </c>
      <c r="E51">
        <f t="shared" si="3"/>
        <v>41.539000000000009</v>
      </c>
      <c r="F51">
        <v>32.75</v>
      </c>
      <c r="G51">
        <v>31.7</v>
      </c>
      <c r="H51">
        <v>14.35</v>
      </c>
      <c r="I51">
        <v>49.1</v>
      </c>
      <c r="J51">
        <v>14.35</v>
      </c>
      <c r="K51">
        <v>27.6</v>
      </c>
      <c r="L51">
        <v>75.900000000000006</v>
      </c>
      <c r="M51">
        <v>49.1</v>
      </c>
      <c r="N51">
        <v>41.95</v>
      </c>
      <c r="O51">
        <v>26.6</v>
      </c>
      <c r="P51">
        <v>30.8</v>
      </c>
      <c r="Q51">
        <v>24.6</v>
      </c>
      <c r="R51">
        <v>52.8</v>
      </c>
      <c r="S51">
        <v>21.55</v>
      </c>
      <c r="T51">
        <v>23.5</v>
      </c>
      <c r="U51">
        <v>36.75</v>
      </c>
      <c r="V51">
        <v>33.700000000000003</v>
      </c>
      <c r="W51">
        <v>24.55</v>
      </c>
      <c r="X51">
        <v>36</v>
      </c>
      <c r="Y51">
        <v>45.55</v>
      </c>
      <c r="Z51">
        <v>46.95</v>
      </c>
      <c r="AA51">
        <v>30.7</v>
      </c>
      <c r="AB51">
        <v>30.7</v>
      </c>
      <c r="AC51">
        <v>48.25</v>
      </c>
      <c r="AD51">
        <v>40.950000000000003</v>
      </c>
      <c r="AE51">
        <v>37.5</v>
      </c>
      <c r="AF51">
        <v>54.4</v>
      </c>
      <c r="AG51">
        <v>13.4</v>
      </c>
      <c r="AH51">
        <v>24.55</v>
      </c>
      <c r="AI51">
        <v>24.7</v>
      </c>
      <c r="AJ51">
        <v>36.1</v>
      </c>
      <c r="AK51">
        <v>18.45</v>
      </c>
      <c r="AL51">
        <v>33.950000000000003</v>
      </c>
      <c r="AM51">
        <v>37.049999999999997</v>
      </c>
      <c r="AN51">
        <v>48.15</v>
      </c>
      <c r="AO51">
        <v>52.3</v>
      </c>
      <c r="AP51">
        <v>74.650000000000006</v>
      </c>
      <c r="AQ51">
        <v>36.9</v>
      </c>
      <c r="AR51">
        <v>64.05</v>
      </c>
      <c r="AS51">
        <v>74.599999999999994</v>
      </c>
      <c r="AT51">
        <v>39.85</v>
      </c>
      <c r="AU51">
        <v>57.45</v>
      </c>
      <c r="AV51">
        <v>55.35</v>
      </c>
      <c r="AW51">
        <v>54.6</v>
      </c>
      <c r="AX51">
        <v>59.4</v>
      </c>
      <c r="AY51">
        <v>53.75</v>
      </c>
      <c r="AZ51">
        <v>70.599999999999994</v>
      </c>
      <c r="BA51">
        <v>15.95</v>
      </c>
      <c r="BB51">
        <v>78.400000000000006</v>
      </c>
      <c r="BC51">
        <v>70.099999999999994</v>
      </c>
    </row>
    <row r="52" spans="1:55" hidden="1" x14ac:dyDescent="0.4">
      <c r="A52" t="str">
        <f t="shared" si="0"/>
        <v>GBT</v>
      </c>
      <c r="B52" t="str">
        <f t="shared" si="1"/>
        <v>GBT003</v>
      </c>
      <c r="C52" t="str">
        <f t="shared" si="2"/>
        <v>percentage_score</v>
      </c>
      <c r="D52" t="s">
        <v>1842</v>
      </c>
      <c r="E52">
        <f t="shared" si="3"/>
        <v>64.687999999999988</v>
      </c>
      <c r="F52">
        <v>62.1</v>
      </c>
      <c r="G52">
        <v>61.3</v>
      </c>
      <c r="H52">
        <v>41.8</v>
      </c>
      <c r="I52">
        <v>71.099999999999994</v>
      </c>
      <c r="J52">
        <v>41.8</v>
      </c>
      <c r="K52">
        <v>58</v>
      </c>
      <c r="L52">
        <v>76.7</v>
      </c>
      <c r="M52">
        <v>71.099999999999994</v>
      </c>
      <c r="N52">
        <v>67.7</v>
      </c>
      <c r="O52">
        <v>57.1</v>
      </c>
      <c r="P52">
        <v>60.6</v>
      </c>
      <c r="Q52">
        <v>55.2</v>
      </c>
      <c r="R52">
        <v>72.5</v>
      </c>
      <c r="S52">
        <v>51.9</v>
      </c>
      <c r="T52">
        <v>54</v>
      </c>
      <c r="U52">
        <v>64.8</v>
      </c>
      <c r="V52">
        <v>62.8</v>
      </c>
      <c r="W52">
        <v>55.1</v>
      </c>
      <c r="X52">
        <v>64.3</v>
      </c>
      <c r="Y52">
        <v>69.5</v>
      </c>
      <c r="Z52">
        <v>70.099999999999994</v>
      </c>
      <c r="AA52">
        <v>60.6</v>
      </c>
      <c r="AB52">
        <v>60.6</v>
      </c>
      <c r="AC52">
        <v>70.7</v>
      </c>
      <c r="AD52">
        <v>67.2</v>
      </c>
      <c r="AE52">
        <v>65.2</v>
      </c>
      <c r="AF52">
        <v>73.099999999999994</v>
      </c>
      <c r="AG52">
        <v>40.1</v>
      </c>
      <c r="AH52">
        <v>55.1</v>
      </c>
      <c r="AI52">
        <v>55.3</v>
      </c>
      <c r="AJ52">
        <v>64.3</v>
      </c>
      <c r="AK52">
        <v>48</v>
      </c>
      <c r="AL52">
        <v>62.9</v>
      </c>
      <c r="AM52">
        <v>64.900000000000006</v>
      </c>
      <c r="AN52">
        <v>70.7</v>
      </c>
      <c r="AO52">
        <v>72.3</v>
      </c>
      <c r="AP52">
        <v>78.900000000000006</v>
      </c>
      <c r="AQ52">
        <v>64.900000000000006</v>
      </c>
      <c r="AR52">
        <v>76.2</v>
      </c>
      <c r="AS52">
        <v>78.900000000000006</v>
      </c>
      <c r="AT52">
        <v>66.599999999999994</v>
      </c>
      <c r="AU52">
        <v>74.2</v>
      </c>
      <c r="AV52">
        <v>73.5</v>
      </c>
      <c r="AW52">
        <v>73.2</v>
      </c>
      <c r="AX52">
        <v>74.8</v>
      </c>
      <c r="AY52">
        <v>72.900000000000006</v>
      </c>
      <c r="AZ52">
        <v>77.900000000000006</v>
      </c>
      <c r="BA52">
        <v>44.4</v>
      </c>
      <c r="BB52">
        <v>79.7</v>
      </c>
      <c r="BC52">
        <v>77.8</v>
      </c>
    </row>
    <row r="53" spans="1:55" hidden="1" x14ac:dyDescent="0.4">
      <c r="A53" t="str">
        <f t="shared" si="0"/>
        <v>GBT</v>
      </c>
      <c r="B53" t="str">
        <f t="shared" si="1"/>
        <v>GBT003</v>
      </c>
      <c r="C53" t="str">
        <f t="shared" si="2"/>
        <v>formatted_score</v>
      </c>
      <c r="D53" t="s">
        <v>1843</v>
      </c>
      <c r="E53" t="e">
        <f t="shared" si="3"/>
        <v>#DIV/0!</v>
      </c>
      <c r="F53" t="s">
        <v>1729</v>
      </c>
      <c r="G53" t="s">
        <v>1730</v>
      </c>
      <c r="H53" t="s">
        <v>1731</v>
      </c>
      <c r="I53" t="s">
        <v>1732</v>
      </c>
      <c r="J53" t="s">
        <v>1731</v>
      </c>
      <c r="K53" t="s">
        <v>1797</v>
      </c>
      <c r="L53" t="s">
        <v>1844</v>
      </c>
      <c r="M53" t="s">
        <v>1732</v>
      </c>
      <c r="N53" t="s">
        <v>1736</v>
      </c>
      <c r="O53" t="s">
        <v>1845</v>
      </c>
      <c r="P53" t="s">
        <v>1738</v>
      </c>
      <c r="Q53" t="s">
        <v>1739</v>
      </c>
      <c r="R53" t="s">
        <v>1802</v>
      </c>
      <c r="S53" t="s">
        <v>1801</v>
      </c>
      <c r="T53" t="s">
        <v>1742</v>
      </c>
      <c r="U53" t="s">
        <v>1743</v>
      </c>
      <c r="V53" t="s">
        <v>1744</v>
      </c>
      <c r="W53" t="s">
        <v>1737</v>
      </c>
      <c r="X53" t="s">
        <v>1846</v>
      </c>
      <c r="Y53" t="s">
        <v>1847</v>
      </c>
      <c r="Z53" t="s">
        <v>1747</v>
      </c>
      <c r="AA53" t="s">
        <v>1749</v>
      </c>
      <c r="AB53" t="s">
        <v>1749</v>
      </c>
      <c r="AC53" t="s">
        <v>1750</v>
      </c>
      <c r="AD53" t="s">
        <v>1805</v>
      </c>
      <c r="AE53" t="s">
        <v>1848</v>
      </c>
      <c r="AF53" t="s">
        <v>1849</v>
      </c>
      <c r="AG53" t="s">
        <v>1850</v>
      </c>
      <c r="AH53" t="s">
        <v>1737</v>
      </c>
      <c r="AI53" t="s">
        <v>1756</v>
      </c>
      <c r="AJ53" t="s">
        <v>1851</v>
      </c>
      <c r="AK53" t="s">
        <v>1809</v>
      </c>
      <c r="AL53" t="s">
        <v>1852</v>
      </c>
      <c r="AM53" t="s">
        <v>1853</v>
      </c>
      <c r="AN53" t="s">
        <v>1760</v>
      </c>
      <c r="AO53" t="s">
        <v>1854</v>
      </c>
      <c r="AP53" t="s">
        <v>1855</v>
      </c>
      <c r="AQ53" t="s">
        <v>1815</v>
      </c>
      <c r="AR53" t="s">
        <v>1856</v>
      </c>
      <c r="AS53" t="s">
        <v>1857</v>
      </c>
      <c r="AT53" t="s">
        <v>1858</v>
      </c>
      <c r="AU53" t="s">
        <v>1767</v>
      </c>
      <c r="AV53" t="s">
        <v>1859</v>
      </c>
      <c r="AW53" t="s">
        <v>1860</v>
      </c>
      <c r="AX53" t="s">
        <v>1770</v>
      </c>
      <c r="AY53" t="s">
        <v>1861</v>
      </c>
      <c r="AZ53" t="s">
        <v>1862</v>
      </c>
      <c r="BA53" t="s">
        <v>1773</v>
      </c>
      <c r="BB53" t="s">
        <v>1863</v>
      </c>
      <c r="BC53" t="s">
        <v>1864</v>
      </c>
    </row>
    <row r="54" spans="1:55" hidden="1" x14ac:dyDescent="0.4">
      <c r="A54" t="str">
        <f t="shared" si="0"/>
        <v>GBT</v>
      </c>
      <c r="B54" t="str">
        <f t="shared" si="1"/>
        <v>GBT003</v>
      </c>
      <c r="C54" t="str">
        <f t="shared" si="2"/>
        <v>functional_complexity</v>
      </c>
      <c r="D54" t="s">
        <v>1865</v>
      </c>
      <c r="E54">
        <f t="shared" si="3"/>
        <v>17.23</v>
      </c>
      <c r="F54">
        <v>14</v>
      </c>
      <c r="G54">
        <v>10.5</v>
      </c>
      <c r="H54">
        <v>6</v>
      </c>
      <c r="I54">
        <v>22</v>
      </c>
      <c r="J54">
        <v>6</v>
      </c>
      <c r="K54">
        <v>10.5</v>
      </c>
      <c r="L54">
        <v>31</v>
      </c>
      <c r="M54">
        <v>22</v>
      </c>
      <c r="N54">
        <v>17.5</v>
      </c>
      <c r="O54">
        <v>9</v>
      </c>
      <c r="P54">
        <v>11</v>
      </c>
      <c r="Q54">
        <v>11</v>
      </c>
      <c r="R54">
        <v>24</v>
      </c>
      <c r="S54">
        <v>7.5</v>
      </c>
      <c r="T54">
        <v>10.5</v>
      </c>
      <c r="U54">
        <v>15</v>
      </c>
      <c r="V54">
        <v>13.5</v>
      </c>
      <c r="W54">
        <v>9</v>
      </c>
      <c r="X54">
        <v>15.5</v>
      </c>
      <c r="Y54">
        <v>18.5</v>
      </c>
      <c r="Z54">
        <v>18</v>
      </c>
      <c r="AA54">
        <v>14</v>
      </c>
      <c r="AB54">
        <v>14</v>
      </c>
      <c r="AC54">
        <v>18.5</v>
      </c>
      <c r="AD54">
        <v>19</v>
      </c>
      <c r="AE54">
        <v>15</v>
      </c>
      <c r="AF54">
        <v>23.5</v>
      </c>
      <c r="AG54">
        <v>4.5</v>
      </c>
      <c r="AH54">
        <v>9</v>
      </c>
      <c r="AI54">
        <v>9</v>
      </c>
      <c r="AJ54">
        <v>14</v>
      </c>
      <c r="AK54">
        <v>6</v>
      </c>
      <c r="AL54">
        <v>14.5</v>
      </c>
      <c r="AM54">
        <v>15.5</v>
      </c>
      <c r="AN54">
        <v>22.5</v>
      </c>
      <c r="AO54">
        <v>20.5</v>
      </c>
      <c r="AP54">
        <v>31</v>
      </c>
      <c r="AQ54">
        <v>14</v>
      </c>
      <c r="AR54">
        <v>28</v>
      </c>
      <c r="AS54">
        <v>29.5</v>
      </c>
      <c r="AT54">
        <v>18.5</v>
      </c>
      <c r="AU54">
        <v>27</v>
      </c>
      <c r="AV54">
        <v>26</v>
      </c>
      <c r="AW54">
        <v>23.5</v>
      </c>
      <c r="AX54">
        <v>27</v>
      </c>
      <c r="AY54">
        <v>24</v>
      </c>
      <c r="AZ54">
        <v>28.5</v>
      </c>
      <c r="BA54">
        <v>6</v>
      </c>
      <c r="BB54">
        <v>31.5</v>
      </c>
      <c r="BC54">
        <v>25.5</v>
      </c>
    </row>
    <row r="55" spans="1:55" hidden="1" x14ac:dyDescent="0.4">
      <c r="A55" t="str">
        <f t="shared" si="0"/>
        <v>GBT</v>
      </c>
      <c r="B55" t="str">
        <f t="shared" si="1"/>
        <v>GBT003</v>
      </c>
      <c r="C55" t="str">
        <f t="shared" si="2"/>
        <v>organization_score</v>
      </c>
      <c r="D55" t="s">
        <v>1866</v>
      </c>
      <c r="E55">
        <f t="shared" si="3"/>
        <v>5.36</v>
      </c>
      <c r="F55">
        <v>4</v>
      </c>
      <c r="G55">
        <v>10</v>
      </c>
      <c r="H55">
        <v>2</v>
      </c>
      <c r="I55">
        <v>4</v>
      </c>
      <c r="J55">
        <v>2</v>
      </c>
      <c r="K55">
        <v>6</v>
      </c>
      <c r="L55">
        <v>14</v>
      </c>
      <c r="M55">
        <v>4</v>
      </c>
      <c r="N55">
        <v>6</v>
      </c>
      <c r="O55">
        <v>8</v>
      </c>
      <c r="P55">
        <v>8</v>
      </c>
      <c r="Q55">
        <v>2</v>
      </c>
      <c r="R55">
        <v>2</v>
      </c>
      <c r="S55">
        <v>6</v>
      </c>
      <c r="T55">
        <v>2</v>
      </c>
      <c r="U55">
        <v>6</v>
      </c>
      <c r="V55">
        <v>6</v>
      </c>
      <c r="W55">
        <v>6</v>
      </c>
      <c r="X55">
        <v>2</v>
      </c>
      <c r="Y55">
        <v>6</v>
      </c>
      <c r="Z55">
        <v>10</v>
      </c>
      <c r="AA55">
        <v>2</v>
      </c>
      <c r="AB55">
        <v>2</v>
      </c>
      <c r="AC55">
        <v>8</v>
      </c>
      <c r="AD55">
        <v>2</v>
      </c>
      <c r="AE55">
        <v>2</v>
      </c>
      <c r="AF55">
        <v>2</v>
      </c>
      <c r="AG55">
        <v>4</v>
      </c>
      <c r="AH55">
        <v>6</v>
      </c>
      <c r="AI55">
        <v>6</v>
      </c>
      <c r="AJ55">
        <v>6</v>
      </c>
      <c r="AK55">
        <v>6</v>
      </c>
      <c r="AL55">
        <v>4</v>
      </c>
      <c r="AM55">
        <v>4</v>
      </c>
      <c r="AN55">
        <v>2</v>
      </c>
      <c r="AO55">
        <v>10</v>
      </c>
      <c r="AP55">
        <v>10</v>
      </c>
      <c r="AQ55">
        <v>8</v>
      </c>
      <c r="AR55">
        <v>2</v>
      </c>
      <c r="AS55">
        <v>14</v>
      </c>
      <c r="AT55">
        <v>2</v>
      </c>
      <c r="AU55">
        <v>2</v>
      </c>
      <c r="AV55">
        <v>2</v>
      </c>
      <c r="AW55">
        <v>2</v>
      </c>
      <c r="AX55">
        <v>4</v>
      </c>
      <c r="AY55">
        <v>2</v>
      </c>
      <c r="AZ55">
        <v>12</v>
      </c>
      <c r="BA55">
        <v>2</v>
      </c>
      <c r="BB55">
        <v>10</v>
      </c>
      <c r="BC55">
        <v>14</v>
      </c>
    </row>
    <row r="56" spans="1:55" hidden="1" x14ac:dyDescent="0.4">
      <c r="A56" t="str">
        <f t="shared" si="0"/>
        <v>GBT</v>
      </c>
      <c r="B56" t="str">
        <f t="shared" si="1"/>
        <v>GBT003</v>
      </c>
      <c r="C56" t="str">
        <f t="shared" si="2"/>
        <v>structural_integrity</v>
      </c>
      <c r="D56" t="s">
        <v>1867</v>
      </c>
      <c r="E56">
        <f t="shared" si="3"/>
        <v>9.94</v>
      </c>
      <c r="F56">
        <v>10</v>
      </c>
      <c r="G56">
        <v>10</v>
      </c>
      <c r="H56">
        <v>10</v>
      </c>
      <c r="I56">
        <v>10</v>
      </c>
      <c r="J56">
        <v>10</v>
      </c>
      <c r="K56">
        <v>10</v>
      </c>
      <c r="L56">
        <v>7</v>
      </c>
      <c r="M56">
        <v>10</v>
      </c>
      <c r="N56">
        <v>10</v>
      </c>
      <c r="O56">
        <v>10</v>
      </c>
      <c r="P56">
        <v>10</v>
      </c>
      <c r="Q56">
        <v>10</v>
      </c>
      <c r="R56">
        <v>10</v>
      </c>
      <c r="S56">
        <v>10</v>
      </c>
      <c r="T56">
        <v>10</v>
      </c>
      <c r="U56">
        <v>10</v>
      </c>
      <c r="V56">
        <v>10</v>
      </c>
      <c r="W56">
        <v>10</v>
      </c>
      <c r="X56">
        <v>10</v>
      </c>
      <c r="Y56">
        <v>10</v>
      </c>
      <c r="Z56">
        <v>10</v>
      </c>
      <c r="AA56">
        <v>10</v>
      </c>
      <c r="AB56">
        <v>10</v>
      </c>
      <c r="AC56">
        <v>10</v>
      </c>
      <c r="AD56">
        <v>10</v>
      </c>
      <c r="AE56">
        <v>10</v>
      </c>
      <c r="AF56">
        <v>10</v>
      </c>
      <c r="AG56">
        <v>10</v>
      </c>
      <c r="AH56">
        <v>10</v>
      </c>
      <c r="AI56">
        <v>10</v>
      </c>
      <c r="AJ56">
        <v>10</v>
      </c>
      <c r="AK56">
        <v>10</v>
      </c>
      <c r="AL56">
        <v>10</v>
      </c>
      <c r="AM56">
        <v>10</v>
      </c>
      <c r="AN56">
        <v>10</v>
      </c>
      <c r="AO56">
        <v>10</v>
      </c>
      <c r="AP56">
        <v>10</v>
      </c>
      <c r="AQ56">
        <v>10</v>
      </c>
      <c r="AR56">
        <v>10</v>
      </c>
      <c r="AS56">
        <v>10</v>
      </c>
      <c r="AT56">
        <v>10</v>
      </c>
      <c r="AU56">
        <v>10</v>
      </c>
      <c r="AV56">
        <v>10</v>
      </c>
      <c r="AW56">
        <v>10</v>
      </c>
      <c r="AX56">
        <v>10</v>
      </c>
      <c r="AY56">
        <v>10</v>
      </c>
      <c r="AZ56">
        <v>10</v>
      </c>
      <c r="BA56">
        <v>10</v>
      </c>
      <c r="BB56">
        <v>10</v>
      </c>
      <c r="BC56">
        <v>10</v>
      </c>
    </row>
    <row r="57" spans="1:55" hidden="1" x14ac:dyDescent="0.4">
      <c r="A57" t="str">
        <f t="shared" si="0"/>
        <v>GBT</v>
      </c>
      <c r="B57" t="str">
        <f t="shared" si="1"/>
        <v>GBT003</v>
      </c>
      <c r="C57" t="str">
        <f t="shared" si="2"/>
        <v>decisions_activities_ratio</v>
      </c>
      <c r="D57" t="s">
        <v>1868</v>
      </c>
      <c r="E57">
        <f t="shared" si="3"/>
        <v>0.11198000000000002</v>
      </c>
      <c r="F57">
        <v>0.125</v>
      </c>
      <c r="G57">
        <v>0</v>
      </c>
      <c r="H57">
        <v>0</v>
      </c>
      <c r="I57">
        <v>0.16700000000000001</v>
      </c>
      <c r="J57">
        <v>0</v>
      </c>
      <c r="K57">
        <v>0</v>
      </c>
      <c r="L57">
        <v>0.11799999999999999</v>
      </c>
      <c r="M57">
        <v>0.16700000000000001</v>
      </c>
      <c r="N57">
        <v>0.222</v>
      </c>
      <c r="O57">
        <v>0</v>
      </c>
      <c r="P57">
        <v>0.16700000000000001</v>
      </c>
      <c r="Q57">
        <v>0.16700000000000001</v>
      </c>
      <c r="R57">
        <v>0.25</v>
      </c>
      <c r="S57">
        <v>0</v>
      </c>
      <c r="T57">
        <v>0</v>
      </c>
      <c r="U57">
        <v>0</v>
      </c>
      <c r="V57">
        <v>0</v>
      </c>
      <c r="W57">
        <v>0</v>
      </c>
      <c r="X57">
        <v>0.111</v>
      </c>
      <c r="Y57">
        <v>9.0999999999999998E-2</v>
      </c>
      <c r="Z57">
        <v>0</v>
      </c>
      <c r="AA57">
        <v>0.125</v>
      </c>
      <c r="AB57">
        <v>0.125</v>
      </c>
      <c r="AC57">
        <v>9.0999999999999998E-2</v>
      </c>
      <c r="AD57">
        <v>0.2</v>
      </c>
      <c r="AE57">
        <v>0</v>
      </c>
      <c r="AF57">
        <v>0.154</v>
      </c>
      <c r="AG57">
        <v>0</v>
      </c>
      <c r="AH57">
        <v>0</v>
      </c>
      <c r="AI57">
        <v>0</v>
      </c>
      <c r="AJ57">
        <v>0.125</v>
      </c>
      <c r="AK57">
        <v>0</v>
      </c>
      <c r="AL57">
        <v>0.28599999999999998</v>
      </c>
      <c r="AM57">
        <v>0.111</v>
      </c>
      <c r="AN57">
        <v>0.27300000000000002</v>
      </c>
      <c r="AO57">
        <v>0.182</v>
      </c>
      <c r="AP57">
        <v>0.111</v>
      </c>
      <c r="AQ57">
        <v>0.125</v>
      </c>
      <c r="AR57">
        <v>0.125</v>
      </c>
      <c r="AS57">
        <v>0.11799999999999999</v>
      </c>
      <c r="AT57">
        <v>9.0999999999999998E-2</v>
      </c>
      <c r="AU57">
        <v>0.214</v>
      </c>
      <c r="AV57">
        <v>0.33300000000000002</v>
      </c>
      <c r="AW57">
        <v>0.154</v>
      </c>
      <c r="AX57">
        <v>0.214</v>
      </c>
      <c r="AY57">
        <v>0.25</v>
      </c>
      <c r="AZ57">
        <v>0.2</v>
      </c>
      <c r="BA57">
        <v>0</v>
      </c>
      <c r="BB57">
        <v>0.17599999999999999</v>
      </c>
      <c r="BC57">
        <v>0.23100000000000001</v>
      </c>
    </row>
    <row r="58" spans="1:55" hidden="1" x14ac:dyDescent="0.4">
      <c r="A58" t="str">
        <f t="shared" si="0"/>
        <v>GBT</v>
      </c>
      <c r="B58" t="str">
        <f t="shared" si="1"/>
        <v>GBT003</v>
      </c>
      <c r="C58" t="str">
        <f t="shared" si="2"/>
        <v>lines_vs_average</v>
      </c>
      <c r="D58" t="s">
        <v>1869</v>
      </c>
      <c r="E58">
        <f t="shared" si="3"/>
        <v>0.42064000000000012</v>
      </c>
      <c r="F58">
        <v>0.32200000000000001</v>
      </c>
      <c r="G58">
        <v>0.3</v>
      </c>
      <c r="H58">
        <v>0.15</v>
      </c>
      <c r="I58">
        <v>0.47199999999999998</v>
      </c>
      <c r="J58">
        <v>0.15</v>
      </c>
      <c r="K58">
        <v>0.25700000000000001</v>
      </c>
      <c r="L58">
        <v>0.81499999999999995</v>
      </c>
      <c r="M58">
        <v>0.47199999999999998</v>
      </c>
      <c r="N58">
        <v>0.40699999999999997</v>
      </c>
      <c r="O58">
        <v>0.25700000000000001</v>
      </c>
      <c r="P58">
        <v>0.34300000000000003</v>
      </c>
      <c r="Q58">
        <v>0.25700000000000001</v>
      </c>
      <c r="R58">
        <v>0.55700000000000005</v>
      </c>
      <c r="S58">
        <v>0.23599999999999999</v>
      </c>
      <c r="T58">
        <v>0.214</v>
      </c>
      <c r="U58">
        <v>0.32200000000000001</v>
      </c>
      <c r="V58">
        <v>0.3</v>
      </c>
      <c r="W58">
        <v>0.23599999999999999</v>
      </c>
      <c r="X58">
        <v>0.34300000000000003</v>
      </c>
      <c r="Y58">
        <v>0.45</v>
      </c>
      <c r="Z58">
        <v>0.40699999999999997</v>
      </c>
      <c r="AA58">
        <v>0.3</v>
      </c>
      <c r="AB58">
        <v>0.3</v>
      </c>
      <c r="AC58">
        <v>0.45</v>
      </c>
      <c r="AD58">
        <v>0.40699999999999997</v>
      </c>
      <c r="AE58">
        <v>0.42899999999999999</v>
      </c>
      <c r="AF58">
        <v>0.6</v>
      </c>
      <c r="AG58">
        <v>0.17199999999999999</v>
      </c>
      <c r="AH58">
        <v>0.23599999999999999</v>
      </c>
      <c r="AI58">
        <v>0.3</v>
      </c>
      <c r="AJ58">
        <v>0.38600000000000001</v>
      </c>
      <c r="AK58">
        <v>0.193</v>
      </c>
      <c r="AL58">
        <v>0.40699999999999997</v>
      </c>
      <c r="AM58">
        <v>0.36499999999999999</v>
      </c>
      <c r="AN58">
        <v>0.49299999999999999</v>
      </c>
      <c r="AO58">
        <v>0.55700000000000005</v>
      </c>
      <c r="AP58">
        <v>0.70799999999999996</v>
      </c>
      <c r="AQ58">
        <v>0.38600000000000001</v>
      </c>
      <c r="AR58">
        <v>0.66500000000000004</v>
      </c>
      <c r="AS58">
        <v>0.68600000000000005</v>
      </c>
      <c r="AT58">
        <v>0.36499999999999999</v>
      </c>
      <c r="AU58">
        <v>0.622</v>
      </c>
      <c r="AV58">
        <v>0.57899999999999996</v>
      </c>
      <c r="AW58">
        <v>0.6</v>
      </c>
      <c r="AX58">
        <v>0.6</v>
      </c>
      <c r="AY58">
        <v>0.57899999999999996</v>
      </c>
      <c r="AZ58">
        <v>0.68600000000000005</v>
      </c>
      <c r="BA58">
        <v>0.193</v>
      </c>
      <c r="BB58">
        <v>0.77200000000000002</v>
      </c>
      <c r="BC58">
        <v>0.72899999999999998</v>
      </c>
    </row>
    <row r="59" spans="1:55" hidden="1" x14ac:dyDescent="0.4">
      <c r="A59" t="str">
        <f t="shared" si="0"/>
        <v>GBT</v>
      </c>
      <c r="B59" t="str">
        <f t="shared" si="1"/>
        <v>GBT051</v>
      </c>
      <c r="C59" t="str">
        <f t="shared" si="2"/>
        <v>activities</v>
      </c>
      <c r="D59" t="s">
        <v>1870</v>
      </c>
      <c r="E59">
        <f t="shared" si="3"/>
        <v>9.56</v>
      </c>
      <c r="F59">
        <v>10</v>
      </c>
      <c r="G59">
        <v>7</v>
      </c>
      <c r="H59">
        <v>4</v>
      </c>
      <c r="I59">
        <v>11</v>
      </c>
      <c r="J59">
        <v>4</v>
      </c>
      <c r="K59">
        <v>7</v>
      </c>
      <c r="L59">
        <v>12</v>
      </c>
      <c r="M59">
        <v>10</v>
      </c>
      <c r="N59">
        <v>9</v>
      </c>
      <c r="O59">
        <v>6</v>
      </c>
      <c r="P59">
        <v>9</v>
      </c>
      <c r="Q59">
        <v>9</v>
      </c>
      <c r="R59">
        <v>13</v>
      </c>
      <c r="S59">
        <v>4</v>
      </c>
      <c r="T59">
        <v>8</v>
      </c>
      <c r="U59">
        <v>12</v>
      </c>
      <c r="V59">
        <v>8</v>
      </c>
      <c r="W59">
        <v>9</v>
      </c>
      <c r="X59">
        <v>9</v>
      </c>
      <c r="Y59">
        <v>7</v>
      </c>
      <c r="Z59">
        <v>11</v>
      </c>
      <c r="AA59">
        <v>5</v>
      </c>
      <c r="AB59">
        <v>9</v>
      </c>
      <c r="AC59">
        <v>6</v>
      </c>
      <c r="AD59">
        <v>11</v>
      </c>
      <c r="AE59">
        <v>10</v>
      </c>
      <c r="AF59">
        <v>8</v>
      </c>
      <c r="AG59">
        <v>6</v>
      </c>
      <c r="AH59">
        <v>5</v>
      </c>
      <c r="AI59">
        <v>6</v>
      </c>
      <c r="AJ59">
        <v>8</v>
      </c>
      <c r="AK59">
        <v>8</v>
      </c>
      <c r="AL59">
        <v>4</v>
      </c>
      <c r="AM59">
        <v>10</v>
      </c>
      <c r="AN59">
        <v>11</v>
      </c>
      <c r="AO59">
        <v>13</v>
      </c>
      <c r="AP59">
        <v>20</v>
      </c>
      <c r="AQ59">
        <v>9</v>
      </c>
      <c r="AR59">
        <v>16</v>
      </c>
      <c r="AS59">
        <v>15</v>
      </c>
      <c r="AT59">
        <v>14</v>
      </c>
      <c r="AU59">
        <v>14</v>
      </c>
      <c r="AV59">
        <v>10</v>
      </c>
      <c r="AW59">
        <v>11</v>
      </c>
      <c r="AX59">
        <v>13</v>
      </c>
      <c r="AY59">
        <v>10</v>
      </c>
      <c r="AZ59">
        <v>14</v>
      </c>
      <c r="BA59">
        <v>4</v>
      </c>
      <c r="BB59">
        <v>17</v>
      </c>
      <c r="BC59">
        <v>12</v>
      </c>
    </row>
    <row r="60" spans="1:55" hidden="1" x14ac:dyDescent="0.4">
      <c r="A60" t="str">
        <f t="shared" si="0"/>
        <v>GBT</v>
      </c>
      <c r="B60" t="str">
        <f t="shared" si="1"/>
        <v>GBT051</v>
      </c>
      <c r="C60" t="str">
        <f t="shared" si="2"/>
        <v>decisions</v>
      </c>
      <c r="D60" t="s">
        <v>1871</v>
      </c>
      <c r="E60">
        <f t="shared" si="3"/>
        <v>1.24</v>
      </c>
      <c r="F60">
        <v>1</v>
      </c>
      <c r="G60">
        <v>0</v>
      </c>
      <c r="H60">
        <v>0</v>
      </c>
      <c r="I60">
        <v>2</v>
      </c>
      <c r="J60">
        <v>0</v>
      </c>
      <c r="K60">
        <v>0</v>
      </c>
      <c r="L60">
        <v>2</v>
      </c>
      <c r="M60">
        <v>2</v>
      </c>
      <c r="N60">
        <v>2</v>
      </c>
      <c r="O60">
        <v>0</v>
      </c>
      <c r="P60">
        <v>0</v>
      </c>
      <c r="Q60">
        <v>0</v>
      </c>
      <c r="R60">
        <v>3</v>
      </c>
      <c r="S60">
        <v>0</v>
      </c>
      <c r="T60">
        <v>1</v>
      </c>
      <c r="U60">
        <v>0</v>
      </c>
      <c r="V60">
        <v>0</v>
      </c>
      <c r="W60">
        <v>1</v>
      </c>
      <c r="X60">
        <v>1</v>
      </c>
      <c r="Y60">
        <v>1</v>
      </c>
      <c r="Z60">
        <v>0</v>
      </c>
      <c r="AA60">
        <v>0</v>
      </c>
      <c r="AB60">
        <v>1</v>
      </c>
      <c r="AC60">
        <v>0</v>
      </c>
      <c r="AD60">
        <v>2</v>
      </c>
      <c r="AE60">
        <v>0</v>
      </c>
      <c r="AF60">
        <v>0</v>
      </c>
      <c r="AG60">
        <v>1</v>
      </c>
      <c r="AH60">
        <v>0</v>
      </c>
      <c r="AI60">
        <v>1</v>
      </c>
      <c r="AJ60">
        <v>3</v>
      </c>
      <c r="AK60">
        <v>1</v>
      </c>
      <c r="AL60">
        <v>1</v>
      </c>
      <c r="AM60">
        <v>1</v>
      </c>
      <c r="AN60">
        <v>3</v>
      </c>
      <c r="AO60">
        <v>2</v>
      </c>
      <c r="AP60">
        <v>1</v>
      </c>
      <c r="AQ60">
        <v>1</v>
      </c>
      <c r="AR60">
        <v>3</v>
      </c>
      <c r="AS60">
        <v>2</v>
      </c>
      <c r="AT60">
        <v>3</v>
      </c>
      <c r="AU60">
        <v>3</v>
      </c>
      <c r="AV60">
        <v>2</v>
      </c>
      <c r="AW60">
        <v>2</v>
      </c>
      <c r="AX60">
        <v>3</v>
      </c>
      <c r="AY60">
        <v>3</v>
      </c>
      <c r="AZ60">
        <v>3</v>
      </c>
      <c r="BA60">
        <v>0</v>
      </c>
      <c r="BB60">
        <v>2</v>
      </c>
      <c r="BC60">
        <v>2</v>
      </c>
    </row>
    <row r="61" spans="1:55" hidden="1" x14ac:dyDescent="0.4">
      <c r="A61" t="str">
        <f t="shared" si="0"/>
        <v>GBT</v>
      </c>
      <c r="B61" t="str">
        <f t="shared" si="1"/>
        <v>GBT051</v>
      </c>
      <c r="C61" t="str">
        <f t="shared" si="2"/>
        <v>forks</v>
      </c>
      <c r="D61" t="s">
        <v>1872</v>
      </c>
      <c r="E61">
        <f t="shared" si="3"/>
        <v>0.02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</row>
    <row r="62" spans="1:55" hidden="1" x14ac:dyDescent="0.4">
      <c r="A62" t="str">
        <f t="shared" si="0"/>
        <v>GBT</v>
      </c>
      <c r="B62" t="str">
        <f t="shared" si="1"/>
        <v>GBT051</v>
      </c>
      <c r="C62" t="str">
        <f t="shared" si="2"/>
        <v>swimlanes</v>
      </c>
      <c r="D62" t="s">
        <v>1873</v>
      </c>
      <c r="E62">
        <f t="shared" si="3"/>
        <v>2.8</v>
      </c>
      <c r="F62">
        <v>2</v>
      </c>
      <c r="G62">
        <v>5</v>
      </c>
      <c r="H62">
        <v>1</v>
      </c>
      <c r="I62">
        <v>4</v>
      </c>
      <c r="J62">
        <v>1</v>
      </c>
      <c r="K62">
        <v>3</v>
      </c>
      <c r="L62">
        <v>5</v>
      </c>
      <c r="M62">
        <v>2</v>
      </c>
      <c r="N62">
        <v>3</v>
      </c>
      <c r="O62">
        <v>4</v>
      </c>
      <c r="P62">
        <v>6</v>
      </c>
      <c r="Q62">
        <v>1</v>
      </c>
      <c r="R62">
        <v>1</v>
      </c>
      <c r="S62">
        <v>3</v>
      </c>
      <c r="T62">
        <v>1</v>
      </c>
      <c r="U62">
        <v>3</v>
      </c>
      <c r="V62">
        <v>3</v>
      </c>
      <c r="W62">
        <v>4</v>
      </c>
      <c r="X62">
        <v>1</v>
      </c>
      <c r="Y62">
        <v>1</v>
      </c>
      <c r="Z62">
        <v>4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2</v>
      </c>
      <c r="AG62">
        <v>1</v>
      </c>
      <c r="AH62">
        <v>3</v>
      </c>
      <c r="AI62">
        <v>3</v>
      </c>
      <c r="AJ62">
        <v>3</v>
      </c>
      <c r="AK62">
        <v>4</v>
      </c>
      <c r="AL62">
        <v>2</v>
      </c>
      <c r="AM62">
        <v>1</v>
      </c>
      <c r="AN62">
        <v>1</v>
      </c>
      <c r="AO62">
        <v>5</v>
      </c>
      <c r="AP62">
        <v>13</v>
      </c>
      <c r="AQ62">
        <v>4</v>
      </c>
      <c r="AR62">
        <v>4</v>
      </c>
      <c r="AS62">
        <v>5</v>
      </c>
      <c r="AT62">
        <v>1</v>
      </c>
      <c r="AU62">
        <v>1</v>
      </c>
      <c r="AV62">
        <v>1</v>
      </c>
      <c r="AW62">
        <v>3</v>
      </c>
      <c r="AX62">
        <v>2</v>
      </c>
      <c r="AY62">
        <v>1</v>
      </c>
      <c r="AZ62">
        <v>6</v>
      </c>
      <c r="BA62">
        <v>1</v>
      </c>
      <c r="BB62">
        <v>5</v>
      </c>
      <c r="BC62">
        <v>5</v>
      </c>
    </row>
    <row r="63" spans="1:55" hidden="1" x14ac:dyDescent="0.4">
      <c r="A63" t="str">
        <f t="shared" si="0"/>
        <v>GBT</v>
      </c>
      <c r="B63" t="str">
        <f t="shared" si="1"/>
        <v>GBT051</v>
      </c>
      <c r="C63" t="str">
        <f t="shared" si="2"/>
        <v>detaches</v>
      </c>
      <c r="D63" t="s">
        <v>1874</v>
      </c>
      <c r="E63">
        <f t="shared" si="3"/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</row>
    <row r="64" spans="1:55" hidden="1" x14ac:dyDescent="0.4">
      <c r="A64" t="str">
        <f t="shared" si="0"/>
        <v>GBT</v>
      </c>
      <c r="B64" t="str">
        <f t="shared" si="1"/>
        <v>GBT051</v>
      </c>
      <c r="C64" t="str">
        <f t="shared" si="2"/>
        <v>options</v>
      </c>
      <c r="D64" t="s">
        <v>1875</v>
      </c>
      <c r="E64">
        <f t="shared" si="3"/>
        <v>0.1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1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1</v>
      </c>
    </row>
    <row r="65" spans="1:55" hidden="1" x14ac:dyDescent="0.4">
      <c r="A65" t="str">
        <f t="shared" si="0"/>
        <v>GBT</v>
      </c>
      <c r="B65" t="str">
        <f t="shared" si="1"/>
        <v>GBT051</v>
      </c>
      <c r="C65" t="str">
        <f t="shared" si="2"/>
        <v>edges</v>
      </c>
      <c r="D65" t="s">
        <v>1876</v>
      </c>
      <c r="E65">
        <f t="shared" si="3"/>
        <v>0.14000000000000001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1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X65">
        <v>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1</v>
      </c>
      <c r="AN65">
        <v>0</v>
      </c>
      <c r="AO65">
        <v>0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1</v>
      </c>
      <c r="AZ65">
        <v>0</v>
      </c>
      <c r="BA65">
        <v>0</v>
      </c>
      <c r="BB65">
        <v>1</v>
      </c>
      <c r="BC65">
        <v>0</v>
      </c>
    </row>
    <row r="66" spans="1:55" hidden="1" x14ac:dyDescent="0.4">
      <c r="A66" t="str">
        <f t="shared" ref="A66:A129" si="4">LEFT(D66,3)</f>
        <v>GBT</v>
      </c>
      <c r="B66" t="str">
        <f t="shared" ref="B66:B129" si="5">LEFT(D66,6)</f>
        <v>GBT051</v>
      </c>
      <c r="C66" t="str">
        <f t="shared" ref="C66:C129" si="6">MID(D66,8,35)</f>
        <v>notes</v>
      </c>
      <c r="D66" t="s">
        <v>1877</v>
      </c>
      <c r="E66">
        <f t="shared" si="3"/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</row>
    <row r="67" spans="1:55" hidden="1" x14ac:dyDescent="0.4">
      <c r="A67" t="str">
        <f t="shared" si="4"/>
        <v>GBT</v>
      </c>
      <c r="B67" t="str">
        <f t="shared" si="5"/>
        <v>GBT051</v>
      </c>
      <c r="C67" t="str">
        <f t="shared" si="6"/>
        <v>partitions</v>
      </c>
      <c r="D67" t="s">
        <v>1878</v>
      </c>
      <c r="E67">
        <f t="shared" ref="E67:E130" si="7">AVERAGE(F67:BC67)</f>
        <v>0.18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2</v>
      </c>
      <c r="R67">
        <v>1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</v>
      </c>
      <c r="AB67">
        <v>0</v>
      </c>
      <c r="AC67">
        <v>0</v>
      </c>
      <c r="AD67">
        <v>0</v>
      </c>
      <c r="AE67">
        <v>1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1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1</v>
      </c>
      <c r="AU67">
        <v>0</v>
      </c>
      <c r="AV67">
        <v>1</v>
      </c>
      <c r="AW67">
        <v>0</v>
      </c>
      <c r="AX67">
        <v>0</v>
      </c>
      <c r="AY67">
        <v>0</v>
      </c>
      <c r="AZ67">
        <v>0</v>
      </c>
      <c r="BA67">
        <v>1</v>
      </c>
      <c r="BB67">
        <v>0</v>
      </c>
      <c r="BC67">
        <v>0</v>
      </c>
    </row>
    <row r="68" spans="1:55" hidden="1" x14ac:dyDescent="0.4">
      <c r="A68" t="str">
        <f t="shared" si="4"/>
        <v>GBT</v>
      </c>
      <c r="B68" t="str">
        <f t="shared" si="5"/>
        <v>GBT051</v>
      </c>
      <c r="C68" t="str">
        <f t="shared" si="6"/>
        <v>numberline</v>
      </c>
      <c r="D68" t="s">
        <v>1879</v>
      </c>
      <c r="E68">
        <f t="shared" si="7"/>
        <v>19.52</v>
      </c>
      <c r="F68">
        <v>17</v>
      </c>
      <c r="G68">
        <v>14</v>
      </c>
      <c r="H68">
        <v>7</v>
      </c>
      <c r="I68">
        <v>23</v>
      </c>
      <c r="J68">
        <v>7</v>
      </c>
      <c r="K68">
        <v>12</v>
      </c>
      <c r="L68">
        <v>25</v>
      </c>
      <c r="M68">
        <v>20</v>
      </c>
      <c r="N68">
        <v>19</v>
      </c>
      <c r="O68">
        <v>12</v>
      </c>
      <c r="P68">
        <v>21</v>
      </c>
      <c r="Q68">
        <v>16</v>
      </c>
      <c r="R68">
        <v>27</v>
      </c>
      <c r="S68">
        <v>12</v>
      </c>
      <c r="T68">
        <v>15</v>
      </c>
      <c r="U68">
        <v>20</v>
      </c>
      <c r="V68">
        <v>13</v>
      </c>
      <c r="W68">
        <v>18</v>
      </c>
      <c r="X68">
        <v>16</v>
      </c>
      <c r="Y68">
        <v>13</v>
      </c>
      <c r="Z68">
        <v>17</v>
      </c>
      <c r="AA68">
        <v>10</v>
      </c>
      <c r="AB68">
        <v>18</v>
      </c>
      <c r="AC68">
        <v>9</v>
      </c>
      <c r="AD68">
        <v>20</v>
      </c>
      <c r="AE68">
        <v>15</v>
      </c>
      <c r="AF68">
        <v>16</v>
      </c>
      <c r="AG68">
        <v>12</v>
      </c>
      <c r="AH68">
        <v>10</v>
      </c>
      <c r="AI68">
        <v>14</v>
      </c>
      <c r="AJ68">
        <v>27</v>
      </c>
      <c r="AK68">
        <v>17</v>
      </c>
      <c r="AL68">
        <v>11</v>
      </c>
      <c r="AM68">
        <v>19</v>
      </c>
      <c r="AN68">
        <v>26</v>
      </c>
      <c r="AO68">
        <v>28</v>
      </c>
      <c r="AP68">
        <v>47</v>
      </c>
      <c r="AQ68">
        <v>18</v>
      </c>
      <c r="AR68">
        <v>29</v>
      </c>
      <c r="AS68">
        <v>30</v>
      </c>
      <c r="AT68">
        <v>30</v>
      </c>
      <c r="AU68">
        <v>29</v>
      </c>
      <c r="AV68">
        <v>21</v>
      </c>
      <c r="AW68">
        <v>25</v>
      </c>
      <c r="AX68">
        <v>27</v>
      </c>
      <c r="AY68">
        <v>25</v>
      </c>
      <c r="AZ68">
        <v>31</v>
      </c>
      <c r="BA68">
        <v>9</v>
      </c>
      <c r="BB68">
        <v>32</v>
      </c>
      <c r="BC68">
        <v>27</v>
      </c>
    </row>
    <row r="69" spans="1:55" hidden="1" x14ac:dyDescent="0.4">
      <c r="A69" t="str">
        <f t="shared" si="4"/>
        <v>GBT</v>
      </c>
      <c r="B69" t="str">
        <f t="shared" si="5"/>
        <v>GBT051</v>
      </c>
      <c r="C69" t="str">
        <f t="shared" si="6"/>
        <v>negative_score</v>
      </c>
      <c r="D69" t="s">
        <v>1880</v>
      </c>
      <c r="E69">
        <f t="shared" si="7"/>
        <v>-0.06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-3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</row>
    <row r="70" spans="1:55" hidden="1" x14ac:dyDescent="0.4">
      <c r="A70" t="str">
        <f t="shared" si="4"/>
        <v>GBT</v>
      </c>
      <c r="B70" t="str">
        <f t="shared" si="5"/>
        <v>GBT051</v>
      </c>
      <c r="C70" t="str">
        <f t="shared" si="6"/>
        <v>raw_score</v>
      </c>
      <c r="D70" t="s">
        <v>1881</v>
      </c>
      <c r="E70">
        <f t="shared" si="7"/>
        <v>40.753999999999998</v>
      </c>
      <c r="F70">
        <v>38.85</v>
      </c>
      <c r="G70">
        <v>31.7</v>
      </c>
      <c r="H70">
        <v>14.35</v>
      </c>
      <c r="I70">
        <v>50.15</v>
      </c>
      <c r="J70">
        <v>14.35</v>
      </c>
      <c r="K70">
        <v>27.6</v>
      </c>
      <c r="L70">
        <v>56.25</v>
      </c>
      <c r="M70">
        <v>43</v>
      </c>
      <c r="N70">
        <v>41.95</v>
      </c>
      <c r="O70">
        <v>26.6</v>
      </c>
      <c r="P70">
        <v>41.25</v>
      </c>
      <c r="Q70">
        <v>32.799999999999997</v>
      </c>
      <c r="R70">
        <v>55.85</v>
      </c>
      <c r="S70">
        <v>18.600000000000001</v>
      </c>
      <c r="T70">
        <v>31.95</v>
      </c>
      <c r="U70">
        <v>43</v>
      </c>
      <c r="V70">
        <v>30.65</v>
      </c>
      <c r="W70">
        <v>39.9</v>
      </c>
      <c r="X70">
        <v>36</v>
      </c>
      <c r="Y70">
        <v>27.65</v>
      </c>
      <c r="Z70">
        <v>41.85</v>
      </c>
      <c r="AA70">
        <v>19</v>
      </c>
      <c r="AB70">
        <v>33.9</v>
      </c>
      <c r="AC70">
        <v>20.45</v>
      </c>
      <c r="AD70">
        <v>44</v>
      </c>
      <c r="AE70">
        <v>34.25</v>
      </c>
      <c r="AF70">
        <v>29.8</v>
      </c>
      <c r="AG70">
        <v>24.6</v>
      </c>
      <c r="AH70">
        <v>21.5</v>
      </c>
      <c r="AI70">
        <v>28.7</v>
      </c>
      <c r="AJ70">
        <v>43.35</v>
      </c>
      <c r="AK70">
        <v>36.85</v>
      </c>
      <c r="AL70">
        <v>20.55</v>
      </c>
      <c r="AM70">
        <v>40.65</v>
      </c>
      <c r="AN70">
        <v>48.3</v>
      </c>
      <c r="AO70">
        <v>58.4</v>
      </c>
      <c r="AP70">
        <v>93.55</v>
      </c>
      <c r="AQ70">
        <v>39.9</v>
      </c>
      <c r="AR70">
        <v>69.45</v>
      </c>
      <c r="AS70">
        <v>64.5</v>
      </c>
      <c r="AT70">
        <v>59</v>
      </c>
      <c r="AU70">
        <v>57.45</v>
      </c>
      <c r="AV70">
        <v>42.55</v>
      </c>
      <c r="AW70">
        <v>48.25</v>
      </c>
      <c r="AX70">
        <v>56.35</v>
      </c>
      <c r="AY70">
        <v>46.45</v>
      </c>
      <c r="AZ70">
        <v>67.55</v>
      </c>
      <c r="BA70">
        <v>15.95</v>
      </c>
      <c r="BB70">
        <v>71.8</v>
      </c>
      <c r="BC70">
        <v>56.35</v>
      </c>
    </row>
    <row r="71" spans="1:55" hidden="1" x14ac:dyDescent="0.4">
      <c r="A71" t="str">
        <f t="shared" si="4"/>
        <v>GBT</v>
      </c>
      <c r="B71" t="str">
        <f t="shared" si="5"/>
        <v>GBT051</v>
      </c>
      <c r="C71" t="str">
        <f t="shared" si="6"/>
        <v>percentage_score</v>
      </c>
      <c r="D71" t="s">
        <v>1882</v>
      </c>
      <c r="E71">
        <f t="shared" si="7"/>
        <v>64.515999999999991</v>
      </c>
      <c r="F71">
        <v>66</v>
      </c>
      <c r="G71">
        <v>61.3</v>
      </c>
      <c r="H71">
        <v>41.8</v>
      </c>
      <c r="I71">
        <v>71.5</v>
      </c>
      <c r="J71">
        <v>41.8</v>
      </c>
      <c r="K71">
        <v>58</v>
      </c>
      <c r="L71">
        <v>73.8</v>
      </c>
      <c r="M71">
        <v>68.3</v>
      </c>
      <c r="N71">
        <v>67.7</v>
      </c>
      <c r="O71">
        <v>57.1</v>
      </c>
      <c r="P71">
        <v>67.3</v>
      </c>
      <c r="Q71">
        <v>62.1</v>
      </c>
      <c r="R71">
        <v>73.599999999999994</v>
      </c>
      <c r="S71">
        <v>48.2</v>
      </c>
      <c r="T71">
        <v>61.5</v>
      </c>
      <c r="U71">
        <v>68.3</v>
      </c>
      <c r="V71">
        <v>60.5</v>
      </c>
      <c r="W71">
        <v>66.599999999999994</v>
      </c>
      <c r="X71">
        <v>64.3</v>
      </c>
      <c r="Y71">
        <v>58</v>
      </c>
      <c r="Z71">
        <v>67.7</v>
      </c>
      <c r="AA71">
        <v>48.7</v>
      </c>
      <c r="AB71">
        <v>59.6</v>
      </c>
      <c r="AC71">
        <v>50.6</v>
      </c>
      <c r="AD71">
        <v>68.8</v>
      </c>
      <c r="AE71">
        <v>63.1</v>
      </c>
      <c r="AF71">
        <v>59.8</v>
      </c>
      <c r="AG71">
        <v>55.2</v>
      </c>
      <c r="AH71">
        <v>51.8</v>
      </c>
      <c r="AI71">
        <v>58.9</v>
      </c>
      <c r="AJ71">
        <v>68.400000000000006</v>
      </c>
      <c r="AK71">
        <v>64.8</v>
      </c>
      <c r="AL71">
        <v>50.7</v>
      </c>
      <c r="AM71">
        <v>67</v>
      </c>
      <c r="AN71">
        <v>70.7</v>
      </c>
      <c r="AO71">
        <v>74.5</v>
      </c>
      <c r="AP71">
        <v>82.4</v>
      </c>
      <c r="AQ71">
        <v>66.599999999999994</v>
      </c>
      <c r="AR71">
        <v>77.599999999999994</v>
      </c>
      <c r="AS71">
        <v>76.3</v>
      </c>
      <c r="AT71">
        <v>74.7</v>
      </c>
      <c r="AU71">
        <v>74.2</v>
      </c>
      <c r="AV71">
        <v>68</v>
      </c>
      <c r="AW71">
        <v>70.7</v>
      </c>
      <c r="AX71">
        <v>73.8</v>
      </c>
      <c r="AY71">
        <v>69.900000000000006</v>
      </c>
      <c r="AZ71">
        <v>77.2</v>
      </c>
      <c r="BA71">
        <v>44.4</v>
      </c>
      <c r="BB71">
        <v>78.2</v>
      </c>
      <c r="BC71">
        <v>73.8</v>
      </c>
    </row>
    <row r="72" spans="1:55" hidden="1" x14ac:dyDescent="0.4">
      <c r="A72" t="str">
        <f t="shared" si="4"/>
        <v>GBT</v>
      </c>
      <c r="B72" t="str">
        <f t="shared" si="5"/>
        <v>GBT051</v>
      </c>
      <c r="C72" t="str">
        <f t="shared" si="6"/>
        <v>formatted_score</v>
      </c>
      <c r="D72" t="s">
        <v>1883</v>
      </c>
      <c r="E72" t="e">
        <f t="shared" si="7"/>
        <v>#DIV/0!</v>
      </c>
      <c r="F72" t="s">
        <v>1884</v>
      </c>
      <c r="G72" t="s">
        <v>1730</v>
      </c>
      <c r="H72" t="s">
        <v>1731</v>
      </c>
      <c r="I72" t="s">
        <v>1885</v>
      </c>
      <c r="J72" t="s">
        <v>1731</v>
      </c>
      <c r="K72" t="s">
        <v>1797</v>
      </c>
      <c r="L72" t="s">
        <v>1886</v>
      </c>
      <c r="M72" t="s">
        <v>1735</v>
      </c>
      <c r="N72" t="s">
        <v>1736</v>
      </c>
      <c r="O72" t="s">
        <v>1845</v>
      </c>
      <c r="P72" t="s">
        <v>1887</v>
      </c>
      <c r="Q72" t="s">
        <v>1888</v>
      </c>
      <c r="R72" t="s">
        <v>1740</v>
      </c>
      <c r="S72" t="s">
        <v>1741</v>
      </c>
      <c r="T72" t="s">
        <v>1889</v>
      </c>
      <c r="U72" t="s">
        <v>1735</v>
      </c>
      <c r="V72" t="s">
        <v>1733</v>
      </c>
      <c r="W72" t="s">
        <v>1890</v>
      </c>
      <c r="X72" t="s">
        <v>1846</v>
      </c>
      <c r="Y72" t="s">
        <v>1891</v>
      </c>
      <c r="Z72" t="s">
        <v>1892</v>
      </c>
      <c r="AA72" t="s">
        <v>1748</v>
      </c>
      <c r="AB72" t="s">
        <v>1893</v>
      </c>
      <c r="AC72" t="s">
        <v>1894</v>
      </c>
      <c r="AD72" t="s">
        <v>1751</v>
      </c>
      <c r="AE72" t="s">
        <v>1895</v>
      </c>
      <c r="AF72" t="s">
        <v>1810</v>
      </c>
      <c r="AG72" t="s">
        <v>1739</v>
      </c>
      <c r="AH72" t="s">
        <v>1755</v>
      </c>
      <c r="AI72" t="s">
        <v>1808</v>
      </c>
      <c r="AJ72" t="s">
        <v>1896</v>
      </c>
      <c r="AK72" t="s">
        <v>1758</v>
      </c>
      <c r="AL72" t="s">
        <v>1897</v>
      </c>
      <c r="AM72" t="s">
        <v>1898</v>
      </c>
      <c r="AN72" t="s">
        <v>1899</v>
      </c>
      <c r="AO72" t="s">
        <v>1900</v>
      </c>
      <c r="AP72" t="s">
        <v>1901</v>
      </c>
      <c r="AQ72" t="s">
        <v>1890</v>
      </c>
      <c r="AR72" t="s">
        <v>1902</v>
      </c>
      <c r="AS72" t="s">
        <v>1903</v>
      </c>
      <c r="AT72" t="s">
        <v>1904</v>
      </c>
      <c r="AU72" t="s">
        <v>1767</v>
      </c>
      <c r="AV72" t="s">
        <v>1905</v>
      </c>
      <c r="AW72" t="s">
        <v>1750</v>
      </c>
      <c r="AX72" t="s">
        <v>1906</v>
      </c>
      <c r="AY72" t="s">
        <v>1907</v>
      </c>
      <c r="AZ72" t="s">
        <v>1908</v>
      </c>
      <c r="BA72" t="s">
        <v>1773</v>
      </c>
      <c r="BB72" t="s">
        <v>1909</v>
      </c>
      <c r="BC72" t="s">
        <v>1906</v>
      </c>
    </row>
    <row r="73" spans="1:55" hidden="1" x14ac:dyDescent="0.4">
      <c r="A73" t="str">
        <f t="shared" si="4"/>
        <v>GBT</v>
      </c>
      <c r="B73" t="str">
        <f t="shared" si="5"/>
        <v>GBT051</v>
      </c>
      <c r="C73" t="str">
        <f t="shared" si="6"/>
        <v>functional_complexity</v>
      </c>
      <c r="D73" t="s">
        <v>1910</v>
      </c>
      <c r="E73">
        <f t="shared" si="7"/>
        <v>16.850000000000001</v>
      </c>
      <c r="F73">
        <v>17</v>
      </c>
      <c r="G73">
        <v>10.5</v>
      </c>
      <c r="H73">
        <v>6</v>
      </c>
      <c r="I73">
        <v>20.5</v>
      </c>
      <c r="J73">
        <v>6</v>
      </c>
      <c r="K73">
        <v>10.5</v>
      </c>
      <c r="L73">
        <v>22</v>
      </c>
      <c r="M73">
        <v>19</v>
      </c>
      <c r="N73">
        <v>17.5</v>
      </c>
      <c r="O73">
        <v>9</v>
      </c>
      <c r="P73">
        <v>13.5</v>
      </c>
      <c r="Q73">
        <v>13.5</v>
      </c>
      <c r="R73">
        <v>25.5</v>
      </c>
      <c r="S73">
        <v>6</v>
      </c>
      <c r="T73">
        <v>14</v>
      </c>
      <c r="U73">
        <v>18</v>
      </c>
      <c r="V73">
        <v>12</v>
      </c>
      <c r="W73">
        <v>15.5</v>
      </c>
      <c r="X73">
        <v>15.5</v>
      </c>
      <c r="Y73">
        <v>12.5</v>
      </c>
      <c r="Z73">
        <v>16.5</v>
      </c>
      <c r="AA73">
        <v>7.5</v>
      </c>
      <c r="AB73">
        <v>17</v>
      </c>
      <c r="AC73">
        <v>9</v>
      </c>
      <c r="AD73">
        <v>20.5</v>
      </c>
      <c r="AE73">
        <v>15</v>
      </c>
      <c r="AF73">
        <v>12</v>
      </c>
      <c r="AG73">
        <v>11</v>
      </c>
      <c r="AH73">
        <v>7.5</v>
      </c>
      <c r="AI73">
        <v>11</v>
      </c>
      <c r="AJ73">
        <v>18</v>
      </c>
      <c r="AK73">
        <v>14</v>
      </c>
      <c r="AL73">
        <v>8</v>
      </c>
      <c r="AM73">
        <v>17</v>
      </c>
      <c r="AN73">
        <v>22.5</v>
      </c>
      <c r="AO73">
        <v>23.5</v>
      </c>
      <c r="AP73">
        <v>32</v>
      </c>
      <c r="AQ73">
        <v>15.5</v>
      </c>
      <c r="AR73">
        <v>30</v>
      </c>
      <c r="AS73">
        <v>26.5</v>
      </c>
      <c r="AT73">
        <v>27</v>
      </c>
      <c r="AU73">
        <v>27</v>
      </c>
      <c r="AV73">
        <v>19</v>
      </c>
      <c r="AW73">
        <v>20.5</v>
      </c>
      <c r="AX73">
        <v>25.5</v>
      </c>
      <c r="AY73">
        <v>21</v>
      </c>
      <c r="AZ73">
        <v>27</v>
      </c>
      <c r="BA73">
        <v>6</v>
      </c>
      <c r="BB73">
        <v>29.5</v>
      </c>
      <c r="BC73">
        <v>22</v>
      </c>
    </row>
    <row r="74" spans="1:55" hidden="1" x14ac:dyDescent="0.4">
      <c r="A74" t="str">
        <f t="shared" si="4"/>
        <v>GBT</v>
      </c>
      <c r="B74" t="str">
        <f t="shared" si="5"/>
        <v>GBT051</v>
      </c>
      <c r="C74" t="str">
        <f t="shared" si="6"/>
        <v>organization_score</v>
      </c>
      <c r="D74" t="s">
        <v>1911</v>
      </c>
      <c r="E74">
        <f t="shared" si="7"/>
        <v>5.6</v>
      </c>
      <c r="F74">
        <v>4</v>
      </c>
      <c r="G74">
        <v>10</v>
      </c>
      <c r="H74">
        <v>2</v>
      </c>
      <c r="I74">
        <v>8</v>
      </c>
      <c r="J74">
        <v>2</v>
      </c>
      <c r="K74">
        <v>6</v>
      </c>
      <c r="L74">
        <v>10</v>
      </c>
      <c r="M74">
        <v>4</v>
      </c>
      <c r="N74">
        <v>6</v>
      </c>
      <c r="O74">
        <v>8</v>
      </c>
      <c r="P74">
        <v>12</v>
      </c>
      <c r="Q74">
        <v>2</v>
      </c>
      <c r="R74">
        <v>2</v>
      </c>
      <c r="S74">
        <v>6</v>
      </c>
      <c r="T74">
        <v>2</v>
      </c>
      <c r="U74">
        <v>6</v>
      </c>
      <c r="V74">
        <v>6</v>
      </c>
      <c r="W74">
        <v>8</v>
      </c>
      <c r="X74">
        <v>2</v>
      </c>
      <c r="Y74">
        <v>2</v>
      </c>
      <c r="Z74">
        <v>8</v>
      </c>
      <c r="AA74">
        <v>2</v>
      </c>
      <c r="AB74">
        <v>2</v>
      </c>
      <c r="AC74">
        <v>2</v>
      </c>
      <c r="AD74">
        <v>2</v>
      </c>
      <c r="AE74">
        <v>2</v>
      </c>
      <c r="AF74">
        <v>4</v>
      </c>
      <c r="AG74">
        <v>2</v>
      </c>
      <c r="AH74">
        <v>6</v>
      </c>
      <c r="AI74">
        <v>6</v>
      </c>
      <c r="AJ74">
        <v>6</v>
      </c>
      <c r="AK74">
        <v>8</v>
      </c>
      <c r="AL74">
        <v>4</v>
      </c>
      <c r="AM74">
        <v>2</v>
      </c>
      <c r="AN74">
        <v>2</v>
      </c>
      <c r="AO74">
        <v>10</v>
      </c>
      <c r="AP74">
        <v>26</v>
      </c>
      <c r="AQ74">
        <v>8</v>
      </c>
      <c r="AR74">
        <v>8</v>
      </c>
      <c r="AS74">
        <v>10</v>
      </c>
      <c r="AT74">
        <v>2</v>
      </c>
      <c r="AU74">
        <v>2</v>
      </c>
      <c r="AV74">
        <v>2</v>
      </c>
      <c r="AW74">
        <v>6</v>
      </c>
      <c r="AX74">
        <v>4</v>
      </c>
      <c r="AY74">
        <v>2</v>
      </c>
      <c r="AZ74">
        <v>12</v>
      </c>
      <c r="BA74">
        <v>2</v>
      </c>
      <c r="BB74">
        <v>10</v>
      </c>
      <c r="BC74">
        <v>10</v>
      </c>
    </row>
    <row r="75" spans="1:55" hidden="1" x14ac:dyDescent="0.4">
      <c r="A75" t="str">
        <f t="shared" si="4"/>
        <v>GBT</v>
      </c>
      <c r="B75" t="str">
        <f t="shared" si="5"/>
        <v>GBT051</v>
      </c>
      <c r="C75" t="str">
        <f t="shared" si="6"/>
        <v>structural_integrity</v>
      </c>
      <c r="D75" t="s">
        <v>1912</v>
      </c>
      <c r="E75">
        <f t="shared" si="7"/>
        <v>9.94</v>
      </c>
      <c r="F75">
        <v>10</v>
      </c>
      <c r="G75">
        <v>10</v>
      </c>
      <c r="H75">
        <v>10</v>
      </c>
      <c r="I75">
        <v>10</v>
      </c>
      <c r="J75">
        <v>10</v>
      </c>
      <c r="K75">
        <v>10</v>
      </c>
      <c r="L75">
        <v>10</v>
      </c>
      <c r="M75">
        <v>10</v>
      </c>
      <c r="N75">
        <v>10</v>
      </c>
      <c r="O75">
        <v>10</v>
      </c>
      <c r="P75">
        <v>10</v>
      </c>
      <c r="Q75">
        <v>10</v>
      </c>
      <c r="R75">
        <v>10</v>
      </c>
      <c r="S75">
        <v>10</v>
      </c>
      <c r="T75">
        <v>10</v>
      </c>
      <c r="U75">
        <v>10</v>
      </c>
      <c r="V75">
        <v>10</v>
      </c>
      <c r="W75">
        <v>10</v>
      </c>
      <c r="X75">
        <v>10</v>
      </c>
      <c r="Y75">
        <v>10</v>
      </c>
      <c r="Z75">
        <v>10</v>
      </c>
      <c r="AA75">
        <v>10</v>
      </c>
      <c r="AB75">
        <v>7</v>
      </c>
      <c r="AC75">
        <v>10</v>
      </c>
      <c r="AD75">
        <v>10</v>
      </c>
      <c r="AE75">
        <v>10</v>
      </c>
      <c r="AF75">
        <v>10</v>
      </c>
      <c r="AG75">
        <v>10</v>
      </c>
      <c r="AH75">
        <v>10</v>
      </c>
      <c r="AI75">
        <v>10</v>
      </c>
      <c r="AJ75">
        <v>10</v>
      </c>
      <c r="AK75">
        <v>10</v>
      </c>
      <c r="AL75">
        <v>10</v>
      </c>
      <c r="AM75">
        <v>10</v>
      </c>
      <c r="AN75">
        <v>10</v>
      </c>
      <c r="AO75">
        <v>10</v>
      </c>
      <c r="AP75">
        <v>10</v>
      </c>
      <c r="AQ75">
        <v>10</v>
      </c>
      <c r="AR75">
        <v>10</v>
      </c>
      <c r="AS75">
        <v>10</v>
      </c>
      <c r="AT75">
        <v>10</v>
      </c>
      <c r="AU75">
        <v>10</v>
      </c>
      <c r="AV75">
        <v>10</v>
      </c>
      <c r="AW75">
        <v>10</v>
      </c>
      <c r="AX75">
        <v>10</v>
      </c>
      <c r="AY75">
        <v>10</v>
      </c>
      <c r="AZ75">
        <v>10</v>
      </c>
      <c r="BA75">
        <v>10</v>
      </c>
      <c r="BB75">
        <v>10</v>
      </c>
      <c r="BC75">
        <v>10</v>
      </c>
    </row>
    <row r="76" spans="1:55" hidden="1" x14ac:dyDescent="0.4">
      <c r="A76" t="str">
        <f t="shared" si="4"/>
        <v>GBT</v>
      </c>
      <c r="B76" t="str">
        <f t="shared" si="5"/>
        <v>GBT051</v>
      </c>
      <c r="C76" t="str">
        <f t="shared" si="6"/>
        <v>decisions_activities_ratio</v>
      </c>
      <c r="D76" t="s">
        <v>1913</v>
      </c>
      <c r="E76">
        <f t="shared" si="7"/>
        <v>0.11636000000000003</v>
      </c>
      <c r="F76">
        <v>0.1</v>
      </c>
      <c r="G76">
        <v>0</v>
      </c>
      <c r="H76">
        <v>0</v>
      </c>
      <c r="I76">
        <v>0.182</v>
      </c>
      <c r="J76">
        <v>0</v>
      </c>
      <c r="K76">
        <v>0</v>
      </c>
      <c r="L76">
        <v>0.16700000000000001</v>
      </c>
      <c r="M76">
        <v>0.2</v>
      </c>
      <c r="N76">
        <v>0.222</v>
      </c>
      <c r="O76">
        <v>0</v>
      </c>
      <c r="P76">
        <v>0</v>
      </c>
      <c r="Q76">
        <v>0</v>
      </c>
      <c r="R76">
        <v>0.23100000000000001</v>
      </c>
      <c r="S76">
        <v>0</v>
      </c>
      <c r="T76">
        <v>0.125</v>
      </c>
      <c r="U76">
        <v>0</v>
      </c>
      <c r="V76">
        <v>0</v>
      </c>
      <c r="W76">
        <v>0.111</v>
      </c>
      <c r="X76">
        <v>0.111</v>
      </c>
      <c r="Y76">
        <v>0.14299999999999999</v>
      </c>
      <c r="Z76">
        <v>0</v>
      </c>
      <c r="AA76">
        <v>0</v>
      </c>
      <c r="AB76">
        <v>0.111</v>
      </c>
      <c r="AC76">
        <v>0</v>
      </c>
      <c r="AD76">
        <v>0.182</v>
      </c>
      <c r="AE76">
        <v>0</v>
      </c>
      <c r="AF76">
        <v>0</v>
      </c>
      <c r="AG76">
        <v>0.16700000000000001</v>
      </c>
      <c r="AH76">
        <v>0</v>
      </c>
      <c r="AI76">
        <v>0.16700000000000001</v>
      </c>
      <c r="AJ76">
        <v>0.375</v>
      </c>
      <c r="AK76">
        <v>0.125</v>
      </c>
      <c r="AL76">
        <v>0.25</v>
      </c>
      <c r="AM76">
        <v>0.1</v>
      </c>
      <c r="AN76">
        <v>0.27300000000000002</v>
      </c>
      <c r="AO76">
        <v>0.154</v>
      </c>
      <c r="AP76">
        <v>0.05</v>
      </c>
      <c r="AQ76">
        <v>0.111</v>
      </c>
      <c r="AR76">
        <v>0.188</v>
      </c>
      <c r="AS76">
        <v>0.13300000000000001</v>
      </c>
      <c r="AT76">
        <v>0.214</v>
      </c>
      <c r="AU76">
        <v>0.214</v>
      </c>
      <c r="AV76">
        <v>0.2</v>
      </c>
      <c r="AW76">
        <v>0.182</v>
      </c>
      <c r="AX76">
        <v>0.23100000000000001</v>
      </c>
      <c r="AY76">
        <v>0.3</v>
      </c>
      <c r="AZ76">
        <v>0.214</v>
      </c>
      <c r="BA76">
        <v>0</v>
      </c>
      <c r="BB76">
        <v>0.11799999999999999</v>
      </c>
      <c r="BC76">
        <v>0.16700000000000001</v>
      </c>
    </row>
    <row r="77" spans="1:55" hidden="1" x14ac:dyDescent="0.4">
      <c r="A77" t="str">
        <f t="shared" si="4"/>
        <v>GBT</v>
      </c>
      <c r="B77" t="str">
        <f t="shared" si="5"/>
        <v>GBT051</v>
      </c>
      <c r="C77" t="str">
        <f t="shared" si="6"/>
        <v>lines_vs_average</v>
      </c>
      <c r="D77" t="s">
        <v>1914</v>
      </c>
      <c r="E77">
        <f t="shared" si="7"/>
        <v>0.41852000000000011</v>
      </c>
      <c r="F77">
        <v>0.36499999999999999</v>
      </c>
      <c r="G77">
        <v>0.3</v>
      </c>
      <c r="H77">
        <v>0.15</v>
      </c>
      <c r="I77">
        <v>0.49299999999999999</v>
      </c>
      <c r="J77">
        <v>0.15</v>
      </c>
      <c r="K77">
        <v>0.25700000000000001</v>
      </c>
      <c r="L77">
        <v>0.53600000000000003</v>
      </c>
      <c r="M77">
        <v>0.42899999999999999</v>
      </c>
      <c r="N77">
        <v>0.40699999999999997</v>
      </c>
      <c r="O77">
        <v>0.25700000000000001</v>
      </c>
      <c r="P77">
        <v>0.45</v>
      </c>
      <c r="Q77">
        <v>0.34300000000000003</v>
      </c>
      <c r="R77">
        <v>0.57899999999999996</v>
      </c>
      <c r="S77">
        <v>0.25700000000000001</v>
      </c>
      <c r="T77">
        <v>0.32200000000000001</v>
      </c>
      <c r="U77">
        <v>0.42899999999999999</v>
      </c>
      <c r="V77">
        <v>0.27900000000000003</v>
      </c>
      <c r="W77">
        <v>0.38600000000000001</v>
      </c>
      <c r="X77">
        <v>0.34300000000000003</v>
      </c>
      <c r="Y77">
        <v>0.27900000000000003</v>
      </c>
      <c r="Z77">
        <v>0.36499999999999999</v>
      </c>
      <c r="AA77">
        <v>0.214</v>
      </c>
      <c r="AB77">
        <v>0.38600000000000001</v>
      </c>
      <c r="AC77">
        <v>0.193</v>
      </c>
      <c r="AD77">
        <v>0.42899999999999999</v>
      </c>
      <c r="AE77">
        <v>0.32200000000000001</v>
      </c>
      <c r="AF77">
        <v>0.34300000000000003</v>
      </c>
      <c r="AG77">
        <v>0.25700000000000001</v>
      </c>
      <c r="AH77">
        <v>0.214</v>
      </c>
      <c r="AI77">
        <v>0.3</v>
      </c>
      <c r="AJ77">
        <v>0.57899999999999996</v>
      </c>
      <c r="AK77">
        <v>0.36499999999999999</v>
      </c>
      <c r="AL77">
        <v>0.23599999999999999</v>
      </c>
      <c r="AM77">
        <v>0.40699999999999997</v>
      </c>
      <c r="AN77">
        <v>0.55700000000000005</v>
      </c>
      <c r="AO77">
        <v>0.6</v>
      </c>
      <c r="AP77">
        <v>1.008</v>
      </c>
      <c r="AQ77">
        <v>0.38600000000000001</v>
      </c>
      <c r="AR77">
        <v>0.622</v>
      </c>
      <c r="AS77">
        <v>0.64300000000000002</v>
      </c>
      <c r="AT77">
        <v>0.64300000000000002</v>
      </c>
      <c r="AU77">
        <v>0.622</v>
      </c>
      <c r="AV77">
        <v>0.45</v>
      </c>
      <c r="AW77">
        <v>0.53600000000000003</v>
      </c>
      <c r="AX77">
        <v>0.57899999999999996</v>
      </c>
      <c r="AY77">
        <v>0.53600000000000003</v>
      </c>
      <c r="AZ77">
        <v>0.66500000000000004</v>
      </c>
      <c r="BA77">
        <v>0.193</v>
      </c>
      <c r="BB77">
        <v>0.68600000000000005</v>
      </c>
      <c r="BC77">
        <v>0.57899999999999996</v>
      </c>
    </row>
    <row r="78" spans="1:55" hidden="1" x14ac:dyDescent="0.4">
      <c r="A78" t="str">
        <f t="shared" si="4"/>
        <v>GBT</v>
      </c>
      <c r="B78" t="str">
        <f t="shared" si="5"/>
        <v>GBT052</v>
      </c>
      <c r="C78" t="str">
        <f t="shared" si="6"/>
        <v>activities</v>
      </c>
      <c r="D78" t="s">
        <v>1915</v>
      </c>
      <c r="E78">
        <f t="shared" si="7"/>
        <v>9.94</v>
      </c>
      <c r="F78">
        <v>9</v>
      </c>
      <c r="G78">
        <v>6</v>
      </c>
      <c r="H78">
        <v>5</v>
      </c>
      <c r="I78">
        <v>15</v>
      </c>
      <c r="J78">
        <v>4</v>
      </c>
      <c r="K78">
        <v>9</v>
      </c>
      <c r="L78">
        <v>12</v>
      </c>
      <c r="M78">
        <v>11</v>
      </c>
      <c r="N78">
        <v>9</v>
      </c>
      <c r="O78">
        <v>7</v>
      </c>
      <c r="P78">
        <v>6</v>
      </c>
      <c r="Q78">
        <v>6</v>
      </c>
      <c r="R78">
        <v>14</v>
      </c>
      <c r="S78">
        <v>3</v>
      </c>
      <c r="T78">
        <v>7</v>
      </c>
      <c r="U78">
        <v>11</v>
      </c>
      <c r="V78">
        <v>9</v>
      </c>
      <c r="W78">
        <v>7</v>
      </c>
      <c r="X78">
        <v>10</v>
      </c>
      <c r="Y78">
        <v>13</v>
      </c>
      <c r="Z78">
        <v>9</v>
      </c>
      <c r="AA78">
        <v>7</v>
      </c>
      <c r="AB78">
        <v>7</v>
      </c>
      <c r="AC78">
        <v>13</v>
      </c>
      <c r="AD78">
        <v>12</v>
      </c>
      <c r="AE78">
        <v>13</v>
      </c>
      <c r="AF78">
        <v>8</v>
      </c>
      <c r="AG78">
        <v>5</v>
      </c>
      <c r="AH78">
        <v>5</v>
      </c>
      <c r="AI78">
        <v>5</v>
      </c>
      <c r="AJ78">
        <v>11</v>
      </c>
      <c r="AK78">
        <v>8</v>
      </c>
      <c r="AL78">
        <v>4</v>
      </c>
      <c r="AM78">
        <v>8</v>
      </c>
      <c r="AN78">
        <v>9</v>
      </c>
      <c r="AO78">
        <v>13</v>
      </c>
      <c r="AP78">
        <v>16</v>
      </c>
      <c r="AQ78">
        <v>9</v>
      </c>
      <c r="AR78">
        <v>16</v>
      </c>
      <c r="AS78">
        <v>16</v>
      </c>
      <c r="AT78">
        <v>17</v>
      </c>
      <c r="AU78">
        <v>14</v>
      </c>
      <c r="AV78">
        <v>8</v>
      </c>
      <c r="AW78">
        <v>14</v>
      </c>
      <c r="AX78">
        <v>10</v>
      </c>
      <c r="AY78">
        <v>10</v>
      </c>
      <c r="AZ78">
        <v>15</v>
      </c>
      <c r="BA78">
        <v>7</v>
      </c>
      <c r="BB78">
        <v>19</v>
      </c>
      <c r="BC78">
        <v>16</v>
      </c>
    </row>
    <row r="79" spans="1:55" hidden="1" x14ac:dyDescent="0.4">
      <c r="A79" t="str">
        <f t="shared" si="4"/>
        <v>GBT</v>
      </c>
      <c r="B79" t="str">
        <f t="shared" si="5"/>
        <v>GBT052</v>
      </c>
      <c r="C79" t="str">
        <f t="shared" si="6"/>
        <v>decisions</v>
      </c>
      <c r="D79" t="s">
        <v>1916</v>
      </c>
      <c r="E79">
        <f t="shared" si="7"/>
        <v>1.32</v>
      </c>
      <c r="F79">
        <v>2</v>
      </c>
      <c r="G79">
        <v>0</v>
      </c>
      <c r="H79">
        <v>0</v>
      </c>
      <c r="I79">
        <v>3</v>
      </c>
      <c r="J79">
        <v>0</v>
      </c>
      <c r="K79">
        <v>0</v>
      </c>
      <c r="L79">
        <v>1</v>
      </c>
      <c r="M79">
        <v>1</v>
      </c>
      <c r="N79">
        <v>2</v>
      </c>
      <c r="O79">
        <v>1</v>
      </c>
      <c r="P79">
        <v>1</v>
      </c>
      <c r="Q79">
        <v>0</v>
      </c>
      <c r="R79">
        <v>1</v>
      </c>
      <c r="S79">
        <v>0</v>
      </c>
      <c r="T79">
        <v>0</v>
      </c>
      <c r="U79">
        <v>1</v>
      </c>
      <c r="V79">
        <v>0</v>
      </c>
      <c r="W79">
        <v>1</v>
      </c>
      <c r="X79">
        <v>1</v>
      </c>
      <c r="Y79">
        <v>2</v>
      </c>
      <c r="Z79">
        <v>0</v>
      </c>
      <c r="AA79">
        <v>2</v>
      </c>
      <c r="AB79">
        <v>1</v>
      </c>
      <c r="AC79">
        <v>0</v>
      </c>
      <c r="AD79">
        <v>2</v>
      </c>
      <c r="AE79">
        <v>1</v>
      </c>
      <c r="AF79">
        <v>1</v>
      </c>
      <c r="AG79">
        <v>1</v>
      </c>
      <c r="AH79">
        <v>0</v>
      </c>
      <c r="AI79">
        <v>0</v>
      </c>
      <c r="AJ79">
        <v>2</v>
      </c>
      <c r="AK79">
        <v>2</v>
      </c>
      <c r="AL79">
        <v>1</v>
      </c>
      <c r="AM79">
        <v>1</v>
      </c>
      <c r="AN79">
        <v>3</v>
      </c>
      <c r="AO79">
        <v>2</v>
      </c>
      <c r="AP79">
        <v>2</v>
      </c>
      <c r="AQ79">
        <v>2</v>
      </c>
      <c r="AR79">
        <v>2</v>
      </c>
      <c r="AS79">
        <v>2</v>
      </c>
      <c r="AT79">
        <v>2</v>
      </c>
      <c r="AU79">
        <v>3</v>
      </c>
      <c r="AV79">
        <v>2</v>
      </c>
      <c r="AW79">
        <v>3</v>
      </c>
      <c r="AX79">
        <v>1</v>
      </c>
      <c r="AY79">
        <v>3</v>
      </c>
      <c r="AZ79">
        <v>3</v>
      </c>
      <c r="BA79">
        <v>1</v>
      </c>
      <c r="BB79">
        <v>2</v>
      </c>
      <c r="BC79">
        <v>2</v>
      </c>
    </row>
    <row r="80" spans="1:55" hidden="1" x14ac:dyDescent="0.4">
      <c r="A80" t="str">
        <f t="shared" si="4"/>
        <v>GBT</v>
      </c>
      <c r="B80" t="str">
        <f t="shared" si="5"/>
        <v>GBT052</v>
      </c>
      <c r="C80" t="str">
        <f t="shared" si="6"/>
        <v>forks</v>
      </c>
      <c r="D80" t="s">
        <v>1917</v>
      </c>
      <c r="E80">
        <f t="shared" si="7"/>
        <v>0.02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1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</row>
    <row r="81" spans="1:55" hidden="1" x14ac:dyDescent="0.4">
      <c r="A81" t="str">
        <f t="shared" si="4"/>
        <v>GBT</v>
      </c>
      <c r="B81" t="str">
        <f t="shared" si="5"/>
        <v>GBT052</v>
      </c>
      <c r="C81" t="str">
        <f t="shared" si="6"/>
        <v>swimlanes</v>
      </c>
      <c r="D81" t="s">
        <v>1918</v>
      </c>
      <c r="E81">
        <f t="shared" si="7"/>
        <v>2.68</v>
      </c>
      <c r="F81">
        <v>2</v>
      </c>
      <c r="G81">
        <v>3</v>
      </c>
      <c r="H81">
        <v>1</v>
      </c>
      <c r="I81">
        <v>2</v>
      </c>
      <c r="J81">
        <v>1</v>
      </c>
      <c r="K81">
        <v>3</v>
      </c>
      <c r="L81">
        <v>4</v>
      </c>
      <c r="M81">
        <v>4</v>
      </c>
      <c r="N81">
        <v>3</v>
      </c>
      <c r="O81">
        <v>4</v>
      </c>
      <c r="P81">
        <v>3</v>
      </c>
      <c r="Q81">
        <v>1</v>
      </c>
      <c r="R81">
        <v>1</v>
      </c>
      <c r="S81">
        <v>3</v>
      </c>
      <c r="T81">
        <v>1</v>
      </c>
      <c r="U81">
        <v>3</v>
      </c>
      <c r="V81">
        <v>3</v>
      </c>
      <c r="W81">
        <v>4</v>
      </c>
      <c r="X81">
        <v>1</v>
      </c>
      <c r="Y81">
        <v>1</v>
      </c>
      <c r="Z81">
        <v>4</v>
      </c>
      <c r="AA81">
        <v>1</v>
      </c>
      <c r="AB81">
        <v>1</v>
      </c>
      <c r="AC81">
        <v>6</v>
      </c>
      <c r="AD81">
        <v>2</v>
      </c>
      <c r="AE81">
        <v>1</v>
      </c>
      <c r="AF81">
        <v>3</v>
      </c>
      <c r="AG81">
        <v>2</v>
      </c>
      <c r="AH81">
        <v>3</v>
      </c>
      <c r="AI81">
        <v>2</v>
      </c>
      <c r="AJ81">
        <v>3</v>
      </c>
      <c r="AK81">
        <v>3</v>
      </c>
      <c r="AL81">
        <v>2</v>
      </c>
      <c r="AM81">
        <v>2</v>
      </c>
      <c r="AN81">
        <v>1</v>
      </c>
      <c r="AO81">
        <v>5</v>
      </c>
      <c r="AP81">
        <v>7</v>
      </c>
      <c r="AQ81">
        <v>1</v>
      </c>
      <c r="AR81">
        <v>1</v>
      </c>
      <c r="AS81">
        <v>7</v>
      </c>
      <c r="AT81">
        <v>1</v>
      </c>
      <c r="AU81">
        <v>1</v>
      </c>
      <c r="AV81">
        <v>1</v>
      </c>
      <c r="AW81">
        <v>1</v>
      </c>
      <c r="AX81">
        <v>5</v>
      </c>
      <c r="AY81">
        <v>1</v>
      </c>
      <c r="AZ81">
        <v>6</v>
      </c>
      <c r="BA81">
        <v>1</v>
      </c>
      <c r="BB81">
        <v>5</v>
      </c>
      <c r="BC81">
        <v>7</v>
      </c>
    </row>
    <row r="82" spans="1:55" hidden="1" x14ac:dyDescent="0.4">
      <c r="A82" t="str">
        <f t="shared" si="4"/>
        <v>GBT</v>
      </c>
      <c r="B82" t="str">
        <f t="shared" si="5"/>
        <v>GBT052</v>
      </c>
      <c r="C82" t="str">
        <f t="shared" si="6"/>
        <v>detaches</v>
      </c>
      <c r="D82" t="s">
        <v>1919</v>
      </c>
      <c r="E82">
        <f t="shared" si="7"/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</row>
    <row r="83" spans="1:55" hidden="1" x14ac:dyDescent="0.4">
      <c r="A83" t="str">
        <f t="shared" si="4"/>
        <v>GBT</v>
      </c>
      <c r="B83" t="str">
        <f t="shared" si="5"/>
        <v>GBT052</v>
      </c>
      <c r="C83" t="str">
        <f t="shared" si="6"/>
        <v>options</v>
      </c>
      <c r="D83" t="s">
        <v>1920</v>
      </c>
      <c r="E83">
        <f t="shared" si="7"/>
        <v>0.1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</v>
      </c>
      <c r="AQ83">
        <v>0</v>
      </c>
      <c r="AR83">
        <v>0</v>
      </c>
      <c r="AS83">
        <v>1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1</v>
      </c>
    </row>
    <row r="84" spans="1:55" hidden="1" x14ac:dyDescent="0.4">
      <c r="A84" t="str">
        <f t="shared" si="4"/>
        <v>GBT</v>
      </c>
      <c r="B84" t="str">
        <f t="shared" si="5"/>
        <v>GBT052</v>
      </c>
      <c r="C84" t="str">
        <f t="shared" si="6"/>
        <v>edges</v>
      </c>
      <c r="D84" t="s">
        <v>1921</v>
      </c>
      <c r="E84">
        <f t="shared" si="7"/>
        <v>0.32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1</v>
      </c>
      <c r="AD84">
        <v>0</v>
      </c>
      <c r="AE84">
        <v>1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2</v>
      </c>
      <c r="AS84">
        <v>0</v>
      </c>
      <c r="AT84">
        <v>0</v>
      </c>
      <c r="AU84">
        <v>0</v>
      </c>
      <c r="AV84">
        <v>0</v>
      </c>
      <c r="AW84">
        <v>3</v>
      </c>
      <c r="AX84">
        <v>0</v>
      </c>
      <c r="AY84">
        <v>3</v>
      </c>
      <c r="AZ84">
        <v>3</v>
      </c>
      <c r="BA84">
        <v>0</v>
      </c>
      <c r="BB84">
        <v>2</v>
      </c>
      <c r="BC84">
        <v>0</v>
      </c>
    </row>
    <row r="85" spans="1:55" hidden="1" x14ac:dyDescent="0.4">
      <c r="A85" t="str">
        <f t="shared" si="4"/>
        <v>GBT</v>
      </c>
      <c r="B85" t="str">
        <f t="shared" si="5"/>
        <v>GBT052</v>
      </c>
      <c r="C85" t="str">
        <f t="shared" si="6"/>
        <v>notes</v>
      </c>
      <c r="D85" t="s">
        <v>1922</v>
      </c>
      <c r="E85">
        <f t="shared" si="7"/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</row>
    <row r="86" spans="1:55" hidden="1" x14ac:dyDescent="0.4">
      <c r="A86" t="str">
        <f t="shared" si="4"/>
        <v>GBT</v>
      </c>
      <c r="B86" t="str">
        <f t="shared" si="5"/>
        <v>GBT052</v>
      </c>
      <c r="C86" t="str">
        <f t="shared" si="6"/>
        <v>partitions</v>
      </c>
      <c r="D86" t="s">
        <v>1923</v>
      </c>
      <c r="E86">
        <f t="shared" si="7"/>
        <v>0.16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0</v>
      </c>
      <c r="AC86">
        <v>0</v>
      </c>
      <c r="AD86">
        <v>0</v>
      </c>
      <c r="AE86">
        <v>3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1</v>
      </c>
      <c r="AS86">
        <v>0</v>
      </c>
      <c r="AT86">
        <v>0</v>
      </c>
      <c r="AU86">
        <v>0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1</v>
      </c>
      <c r="BB86">
        <v>0</v>
      </c>
      <c r="BC86">
        <v>0</v>
      </c>
    </row>
    <row r="87" spans="1:55" hidden="1" x14ac:dyDescent="0.4">
      <c r="A87" t="str">
        <f t="shared" si="4"/>
        <v>GBT</v>
      </c>
      <c r="B87" t="str">
        <f t="shared" si="5"/>
        <v>GBT052</v>
      </c>
      <c r="C87" t="str">
        <f t="shared" si="6"/>
        <v>numberline</v>
      </c>
      <c r="D87" t="s">
        <v>1924</v>
      </c>
      <c r="E87">
        <f t="shared" si="7"/>
        <v>20.04</v>
      </c>
      <c r="F87">
        <v>19</v>
      </c>
      <c r="G87">
        <v>14</v>
      </c>
      <c r="H87">
        <v>8</v>
      </c>
      <c r="I87">
        <v>28</v>
      </c>
      <c r="J87">
        <v>7</v>
      </c>
      <c r="K87">
        <v>14</v>
      </c>
      <c r="L87">
        <v>22</v>
      </c>
      <c r="M87">
        <v>20</v>
      </c>
      <c r="N87">
        <v>19</v>
      </c>
      <c r="O87">
        <v>17</v>
      </c>
      <c r="P87">
        <v>14</v>
      </c>
      <c r="Q87">
        <v>9</v>
      </c>
      <c r="R87">
        <v>24</v>
      </c>
      <c r="S87">
        <v>11</v>
      </c>
      <c r="T87">
        <v>11</v>
      </c>
      <c r="U87">
        <v>19</v>
      </c>
      <c r="V87">
        <v>14</v>
      </c>
      <c r="W87">
        <v>17</v>
      </c>
      <c r="X87">
        <v>16</v>
      </c>
      <c r="Y87">
        <v>23</v>
      </c>
      <c r="Z87">
        <v>15</v>
      </c>
      <c r="AA87">
        <v>18</v>
      </c>
      <c r="AB87">
        <v>13</v>
      </c>
      <c r="AC87">
        <v>25</v>
      </c>
      <c r="AD87">
        <v>22</v>
      </c>
      <c r="AE87">
        <v>26</v>
      </c>
      <c r="AF87">
        <v>17</v>
      </c>
      <c r="AG87">
        <v>15</v>
      </c>
      <c r="AH87">
        <v>10</v>
      </c>
      <c r="AI87">
        <v>12</v>
      </c>
      <c r="AJ87">
        <v>26</v>
      </c>
      <c r="AK87">
        <v>19</v>
      </c>
      <c r="AL87">
        <v>12</v>
      </c>
      <c r="AM87">
        <v>16</v>
      </c>
      <c r="AN87">
        <v>24</v>
      </c>
      <c r="AO87">
        <v>26</v>
      </c>
      <c r="AP87">
        <v>31</v>
      </c>
      <c r="AQ87">
        <v>18</v>
      </c>
      <c r="AR87">
        <v>29</v>
      </c>
      <c r="AS87">
        <v>31</v>
      </c>
      <c r="AT87">
        <v>31</v>
      </c>
      <c r="AU87">
        <v>29</v>
      </c>
      <c r="AV87">
        <v>19</v>
      </c>
      <c r="AW87">
        <v>29</v>
      </c>
      <c r="AX87">
        <v>20</v>
      </c>
      <c r="AY87">
        <v>25</v>
      </c>
      <c r="AZ87">
        <v>36</v>
      </c>
      <c r="BA87">
        <v>15</v>
      </c>
      <c r="BB87">
        <v>34</v>
      </c>
      <c r="BC87">
        <v>33</v>
      </c>
    </row>
    <row r="88" spans="1:55" hidden="1" x14ac:dyDescent="0.4">
      <c r="A88" t="str">
        <f t="shared" si="4"/>
        <v>GBT</v>
      </c>
      <c r="B88" t="str">
        <f t="shared" si="5"/>
        <v>GBT052</v>
      </c>
      <c r="C88" t="str">
        <f t="shared" si="6"/>
        <v>negative_score</v>
      </c>
      <c r="D88" t="s">
        <v>1925</v>
      </c>
      <c r="E88">
        <f t="shared" si="7"/>
        <v>-0.06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-3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</row>
    <row r="89" spans="1:55" hidden="1" x14ac:dyDescent="0.4">
      <c r="A89" t="str">
        <f t="shared" si="4"/>
        <v>GBT</v>
      </c>
      <c r="B89" t="str">
        <f t="shared" si="5"/>
        <v>GBT052</v>
      </c>
      <c r="C89" t="str">
        <f t="shared" si="6"/>
        <v>raw_score</v>
      </c>
      <c r="D89" t="s">
        <v>1926</v>
      </c>
      <c r="E89">
        <f t="shared" si="7"/>
        <v>42.185999999999993</v>
      </c>
      <c r="F89">
        <v>39.950000000000003</v>
      </c>
      <c r="G89">
        <v>24.7</v>
      </c>
      <c r="H89">
        <v>17.399999999999999</v>
      </c>
      <c r="I89">
        <v>62.4</v>
      </c>
      <c r="J89">
        <v>14.35</v>
      </c>
      <c r="K89">
        <v>33.700000000000003</v>
      </c>
      <c r="L89">
        <v>50.1</v>
      </c>
      <c r="M89">
        <v>46</v>
      </c>
      <c r="N89">
        <v>41.95</v>
      </c>
      <c r="O89">
        <v>35.049999999999997</v>
      </c>
      <c r="P89">
        <v>28.7</v>
      </c>
      <c r="Q89">
        <v>20.45</v>
      </c>
      <c r="R89">
        <v>50.7</v>
      </c>
      <c r="S89">
        <v>15.55</v>
      </c>
      <c r="T89">
        <v>23.55</v>
      </c>
      <c r="U89">
        <v>43.95</v>
      </c>
      <c r="V89">
        <v>33.700000000000003</v>
      </c>
      <c r="W89">
        <v>33.85</v>
      </c>
      <c r="X89">
        <v>37.799999999999997</v>
      </c>
      <c r="Y89">
        <v>50.15</v>
      </c>
      <c r="Z89">
        <v>35.75</v>
      </c>
      <c r="AA89">
        <v>33.4</v>
      </c>
      <c r="AB89">
        <v>27.65</v>
      </c>
      <c r="AC89">
        <v>53.45</v>
      </c>
      <c r="AD89">
        <v>49.1</v>
      </c>
      <c r="AE89">
        <v>52</v>
      </c>
      <c r="AF89">
        <v>34.85</v>
      </c>
      <c r="AG89">
        <v>23.75</v>
      </c>
      <c r="AH89">
        <v>21.5</v>
      </c>
      <c r="AI89">
        <v>19.600000000000001</v>
      </c>
      <c r="AJ89">
        <v>48.3</v>
      </c>
      <c r="AK89">
        <v>38.950000000000003</v>
      </c>
      <c r="AL89">
        <v>20.6</v>
      </c>
      <c r="AM89">
        <v>32.799999999999997</v>
      </c>
      <c r="AN89">
        <v>42.2</v>
      </c>
      <c r="AO89">
        <v>58.3</v>
      </c>
      <c r="AP89">
        <v>72.55</v>
      </c>
      <c r="AQ89">
        <v>37.9</v>
      </c>
      <c r="AR89">
        <v>63.35</v>
      </c>
      <c r="AS89">
        <v>72.55</v>
      </c>
      <c r="AT89">
        <v>62.55</v>
      </c>
      <c r="AU89">
        <v>57.45</v>
      </c>
      <c r="AV89">
        <v>36.450000000000003</v>
      </c>
      <c r="AW89">
        <v>61.05</v>
      </c>
      <c r="AX89">
        <v>45</v>
      </c>
      <c r="AY89">
        <v>48.85</v>
      </c>
      <c r="AZ89">
        <v>74.400000000000006</v>
      </c>
      <c r="BA89">
        <v>29.25</v>
      </c>
      <c r="BB89">
        <v>79.099999999999994</v>
      </c>
      <c r="BC89">
        <v>72.650000000000006</v>
      </c>
    </row>
    <row r="90" spans="1:55" hidden="1" x14ac:dyDescent="0.4">
      <c r="A90" t="str">
        <f t="shared" si="4"/>
        <v>GBT</v>
      </c>
      <c r="B90" t="str">
        <f t="shared" si="5"/>
        <v>GBT052</v>
      </c>
      <c r="C90" t="str">
        <f t="shared" si="6"/>
        <v>percentage_score</v>
      </c>
      <c r="D90" t="s">
        <v>1927</v>
      </c>
      <c r="E90">
        <f t="shared" si="7"/>
        <v>65.308000000000007</v>
      </c>
      <c r="F90">
        <v>66.599999999999994</v>
      </c>
      <c r="G90">
        <v>55.3</v>
      </c>
      <c r="H90">
        <v>46.5</v>
      </c>
      <c r="I90">
        <v>75.7</v>
      </c>
      <c r="J90">
        <v>41.8</v>
      </c>
      <c r="K90">
        <v>62.8</v>
      </c>
      <c r="L90">
        <v>71.5</v>
      </c>
      <c r="M90">
        <v>69.7</v>
      </c>
      <c r="N90">
        <v>67.7</v>
      </c>
      <c r="O90">
        <v>63.7</v>
      </c>
      <c r="P90">
        <v>58.9</v>
      </c>
      <c r="Q90">
        <v>50.6</v>
      </c>
      <c r="R90">
        <v>71.7</v>
      </c>
      <c r="S90">
        <v>43.7</v>
      </c>
      <c r="T90">
        <v>54.1</v>
      </c>
      <c r="U90">
        <v>68.7</v>
      </c>
      <c r="V90">
        <v>62.8</v>
      </c>
      <c r="W90">
        <v>62.9</v>
      </c>
      <c r="X90">
        <v>65.400000000000006</v>
      </c>
      <c r="Y90">
        <v>71.5</v>
      </c>
      <c r="Z90">
        <v>64.099999999999994</v>
      </c>
      <c r="AA90">
        <v>62.5</v>
      </c>
      <c r="AB90">
        <v>58</v>
      </c>
      <c r="AC90">
        <v>72.8</v>
      </c>
      <c r="AD90">
        <v>71.099999999999994</v>
      </c>
      <c r="AE90">
        <v>72.2</v>
      </c>
      <c r="AF90">
        <v>63.5</v>
      </c>
      <c r="AG90">
        <v>54.3</v>
      </c>
      <c r="AH90">
        <v>51.8</v>
      </c>
      <c r="AI90">
        <v>49.5</v>
      </c>
      <c r="AJ90">
        <v>70.7</v>
      </c>
      <c r="AK90">
        <v>66.099999999999994</v>
      </c>
      <c r="AL90">
        <v>50.7</v>
      </c>
      <c r="AM90">
        <v>62.1</v>
      </c>
      <c r="AN90">
        <v>67.8</v>
      </c>
      <c r="AO90">
        <v>74.5</v>
      </c>
      <c r="AP90">
        <v>78.400000000000006</v>
      </c>
      <c r="AQ90">
        <v>65.5</v>
      </c>
      <c r="AR90">
        <v>76</v>
      </c>
      <c r="AS90">
        <v>78.400000000000006</v>
      </c>
      <c r="AT90">
        <v>73.099999999999994</v>
      </c>
      <c r="AU90">
        <v>74.2</v>
      </c>
      <c r="AV90">
        <v>64.599999999999994</v>
      </c>
      <c r="AW90">
        <v>75.3</v>
      </c>
      <c r="AX90">
        <v>69.2</v>
      </c>
      <c r="AY90">
        <v>71</v>
      </c>
      <c r="AZ90">
        <v>78.8</v>
      </c>
      <c r="BA90">
        <v>59.4</v>
      </c>
      <c r="BB90">
        <v>79.8</v>
      </c>
      <c r="BC90">
        <v>78.400000000000006</v>
      </c>
    </row>
    <row r="91" spans="1:55" hidden="1" x14ac:dyDescent="0.4">
      <c r="A91" t="str">
        <f t="shared" si="4"/>
        <v>GBT</v>
      </c>
      <c r="B91" t="str">
        <f t="shared" si="5"/>
        <v>GBT052</v>
      </c>
      <c r="C91" t="str">
        <f t="shared" si="6"/>
        <v>formatted_score</v>
      </c>
      <c r="D91" t="s">
        <v>1928</v>
      </c>
      <c r="E91" t="e">
        <f t="shared" si="7"/>
        <v>#DIV/0!</v>
      </c>
      <c r="F91" t="s">
        <v>1795</v>
      </c>
      <c r="G91" t="s">
        <v>1756</v>
      </c>
      <c r="H91" t="s">
        <v>1796</v>
      </c>
      <c r="I91" t="s">
        <v>1929</v>
      </c>
      <c r="J91" t="s">
        <v>1731</v>
      </c>
      <c r="K91" t="s">
        <v>1744</v>
      </c>
      <c r="L91" t="s">
        <v>1930</v>
      </c>
      <c r="M91" t="s">
        <v>1931</v>
      </c>
      <c r="N91" t="s">
        <v>1736</v>
      </c>
      <c r="O91" t="s">
        <v>1932</v>
      </c>
      <c r="P91" t="s">
        <v>1808</v>
      </c>
      <c r="Q91" t="s">
        <v>1894</v>
      </c>
      <c r="R91" t="s">
        <v>1933</v>
      </c>
      <c r="S91" t="s">
        <v>1934</v>
      </c>
      <c r="T91" t="s">
        <v>1935</v>
      </c>
      <c r="U91" t="s">
        <v>1936</v>
      </c>
      <c r="V91" t="s">
        <v>1744</v>
      </c>
      <c r="W91" t="s">
        <v>1937</v>
      </c>
      <c r="X91" t="s">
        <v>1938</v>
      </c>
      <c r="Y91" t="s">
        <v>1885</v>
      </c>
      <c r="Z91" t="s">
        <v>1939</v>
      </c>
      <c r="AA91" t="s">
        <v>1940</v>
      </c>
      <c r="AB91" t="s">
        <v>1891</v>
      </c>
      <c r="AC91" t="s">
        <v>1941</v>
      </c>
      <c r="AD91" t="s">
        <v>1732</v>
      </c>
      <c r="AE91" t="s">
        <v>1942</v>
      </c>
      <c r="AF91" t="s">
        <v>1943</v>
      </c>
      <c r="AG91" t="s">
        <v>1944</v>
      </c>
      <c r="AH91" t="s">
        <v>1755</v>
      </c>
      <c r="AI91" t="s">
        <v>1945</v>
      </c>
      <c r="AJ91" t="s">
        <v>1899</v>
      </c>
      <c r="AK91" t="s">
        <v>1946</v>
      </c>
      <c r="AL91" t="s">
        <v>1754</v>
      </c>
      <c r="AM91" t="s">
        <v>1888</v>
      </c>
      <c r="AN91" t="s">
        <v>1812</v>
      </c>
      <c r="AO91" t="s">
        <v>1947</v>
      </c>
      <c r="AP91" t="s">
        <v>1814</v>
      </c>
      <c r="AQ91" t="s">
        <v>1948</v>
      </c>
      <c r="AR91" t="s">
        <v>1949</v>
      </c>
      <c r="AS91" t="s">
        <v>1814</v>
      </c>
      <c r="AT91" t="s">
        <v>1950</v>
      </c>
      <c r="AU91" t="s">
        <v>1767</v>
      </c>
      <c r="AV91" t="s">
        <v>1951</v>
      </c>
      <c r="AW91" t="s">
        <v>1952</v>
      </c>
      <c r="AX91" t="s">
        <v>1953</v>
      </c>
      <c r="AY91" t="s">
        <v>1954</v>
      </c>
      <c r="AZ91" t="s">
        <v>1955</v>
      </c>
      <c r="BA91" t="s">
        <v>1956</v>
      </c>
      <c r="BB91" t="s">
        <v>1957</v>
      </c>
      <c r="BC91" t="s">
        <v>1958</v>
      </c>
    </row>
    <row r="92" spans="1:55" hidden="1" x14ac:dyDescent="0.4">
      <c r="A92" t="str">
        <f t="shared" si="4"/>
        <v>GBT</v>
      </c>
      <c r="B92" t="str">
        <f t="shared" si="5"/>
        <v>GBT052</v>
      </c>
      <c r="C92" t="str">
        <f t="shared" si="6"/>
        <v>functional_complexity</v>
      </c>
      <c r="D92" t="s">
        <v>1959</v>
      </c>
      <c r="E92">
        <f t="shared" si="7"/>
        <v>17.579999999999998</v>
      </c>
      <c r="F92">
        <v>17.5</v>
      </c>
      <c r="G92">
        <v>9</v>
      </c>
      <c r="H92">
        <v>7.5</v>
      </c>
      <c r="I92">
        <v>28.5</v>
      </c>
      <c r="J92">
        <v>6</v>
      </c>
      <c r="K92">
        <v>13.5</v>
      </c>
      <c r="L92">
        <v>20</v>
      </c>
      <c r="M92">
        <v>18.5</v>
      </c>
      <c r="N92">
        <v>17.5</v>
      </c>
      <c r="O92">
        <v>12.5</v>
      </c>
      <c r="P92">
        <v>11</v>
      </c>
      <c r="Q92">
        <v>9</v>
      </c>
      <c r="R92">
        <v>23</v>
      </c>
      <c r="S92">
        <v>4.5</v>
      </c>
      <c r="T92">
        <v>10.5</v>
      </c>
      <c r="U92">
        <v>18.5</v>
      </c>
      <c r="V92">
        <v>13.5</v>
      </c>
      <c r="W92">
        <v>12.5</v>
      </c>
      <c r="X92">
        <v>17</v>
      </c>
      <c r="Y92">
        <v>23.5</v>
      </c>
      <c r="Z92">
        <v>13.5</v>
      </c>
      <c r="AA92">
        <v>14.5</v>
      </c>
      <c r="AB92">
        <v>12.5</v>
      </c>
      <c r="AC92">
        <v>19.5</v>
      </c>
      <c r="AD92">
        <v>22</v>
      </c>
      <c r="AE92">
        <v>21.5</v>
      </c>
      <c r="AF92">
        <v>14</v>
      </c>
      <c r="AG92">
        <v>9.5</v>
      </c>
      <c r="AH92">
        <v>7.5</v>
      </c>
      <c r="AI92">
        <v>7.5</v>
      </c>
      <c r="AJ92">
        <v>20.5</v>
      </c>
      <c r="AK92">
        <v>16</v>
      </c>
      <c r="AL92">
        <v>8</v>
      </c>
      <c r="AM92">
        <v>14</v>
      </c>
      <c r="AN92">
        <v>19.5</v>
      </c>
      <c r="AO92">
        <v>23.5</v>
      </c>
      <c r="AP92">
        <v>28</v>
      </c>
      <c r="AQ92">
        <v>17.5</v>
      </c>
      <c r="AR92">
        <v>28</v>
      </c>
      <c r="AS92">
        <v>28</v>
      </c>
      <c r="AT92">
        <v>31</v>
      </c>
      <c r="AU92">
        <v>27</v>
      </c>
      <c r="AV92">
        <v>16</v>
      </c>
      <c r="AW92">
        <v>27</v>
      </c>
      <c r="AX92">
        <v>17</v>
      </c>
      <c r="AY92">
        <v>21</v>
      </c>
      <c r="AZ92">
        <v>28.5</v>
      </c>
      <c r="BA92">
        <v>12.5</v>
      </c>
      <c r="BB92">
        <v>32.5</v>
      </c>
      <c r="BC92">
        <v>28</v>
      </c>
    </row>
    <row r="93" spans="1:55" hidden="1" x14ac:dyDescent="0.4">
      <c r="A93" t="str">
        <f t="shared" si="4"/>
        <v>GBT</v>
      </c>
      <c r="B93" t="str">
        <f t="shared" si="5"/>
        <v>GBT052</v>
      </c>
      <c r="C93" t="str">
        <f t="shared" si="6"/>
        <v>organization_score</v>
      </c>
      <c r="D93" t="s">
        <v>1960</v>
      </c>
      <c r="E93">
        <f t="shared" si="7"/>
        <v>5.36</v>
      </c>
      <c r="F93">
        <v>4</v>
      </c>
      <c r="G93">
        <v>6</v>
      </c>
      <c r="H93">
        <v>2</v>
      </c>
      <c r="I93">
        <v>4</v>
      </c>
      <c r="J93">
        <v>2</v>
      </c>
      <c r="K93">
        <v>6</v>
      </c>
      <c r="L93">
        <v>8</v>
      </c>
      <c r="M93">
        <v>8</v>
      </c>
      <c r="N93">
        <v>6</v>
      </c>
      <c r="O93">
        <v>8</v>
      </c>
      <c r="P93">
        <v>6</v>
      </c>
      <c r="Q93">
        <v>2</v>
      </c>
      <c r="R93">
        <v>2</v>
      </c>
      <c r="S93">
        <v>6</v>
      </c>
      <c r="T93">
        <v>2</v>
      </c>
      <c r="U93">
        <v>6</v>
      </c>
      <c r="V93">
        <v>6</v>
      </c>
      <c r="W93">
        <v>8</v>
      </c>
      <c r="X93">
        <v>2</v>
      </c>
      <c r="Y93">
        <v>2</v>
      </c>
      <c r="Z93">
        <v>8</v>
      </c>
      <c r="AA93">
        <v>2</v>
      </c>
      <c r="AB93">
        <v>2</v>
      </c>
      <c r="AC93">
        <v>12</v>
      </c>
      <c r="AD93">
        <v>4</v>
      </c>
      <c r="AE93">
        <v>2</v>
      </c>
      <c r="AF93">
        <v>6</v>
      </c>
      <c r="AG93">
        <v>4</v>
      </c>
      <c r="AH93">
        <v>6</v>
      </c>
      <c r="AI93">
        <v>4</v>
      </c>
      <c r="AJ93">
        <v>6</v>
      </c>
      <c r="AK93">
        <v>6</v>
      </c>
      <c r="AL93">
        <v>4</v>
      </c>
      <c r="AM93">
        <v>4</v>
      </c>
      <c r="AN93">
        <v>2</v>
      </c>
      <c r="AO93">
        <v>10</v>
      </c>
      <c r="AP93">
        <v>14</v>
      </c>
      <c r="AQ93">
        <v>2</v>
      </c>
      <c r="AR93">
        <v>2</v>
      </c>
      <c r="AS93">
        <v>14</v>
      </c>
      <c r="AT93">
        <v>2</v>
      </c>
      <c r="AU93">
        <v>2</v>
      </c>
      <c r="AV93">
        <v>2</v>
      </c>
      <c r="AW93">
        <v>2</v>
      </c>
      <c r="AX93">
        <v>10</v>
      </c>
      <c r="AY93">
        <v>2</v>
      </c>
      <c r="AZ93">
        <v>12</v>
      </c>
      <c r="BA93">
        <v>2</v>
      </c>
      <c r="BB93">
        <v>10</v>
      </c>
      <c r="BC93">
        <v>14</v>
      </c>
    </row>
    <row r="94" spans="1:55" hidden="1" x14ac:dyDescent="0.4">
      <c r="A94" t="str">
        <f t="shared" si="4"/>
        <v>GBT</v>
      </c>
      <c r="B94" t="str">
        <f t="shared" si="5"/>
        <v>GBT052</v>
      </c>
      <c r="C94" t="str">
        <f t="shared" si="6"/>
        <v>structural_integrity</v>
      </c>
      <c r="D94" t="s">
        <v>1961</v>
      </c>
      <c r="E94">
        <f t="shared" si="7"/>
        <v>9.94</v>
      </c>
      <c r="F94">
        <v>10</v>
      </c>
      <c r="G94">
        <v>10</v>
      </c>
      <c r="H94">
        <v>10</v>
      </c>
      <c r="I94">
        <v>10</v>
      </c>
      <c r="J94">
        <v>10</v>
      </c>
      <c r="K94">
        <v>10</v>
      </c>
      <c r="L94">
        <v>10</v>
      </c>
      <c r="M94">
        <v>10</v>
      </c>
      <c r="N94">
        <v>10</v>
      </c>
      <c r="O94">
        <v>10</v>
      </c>
      <c r="P94">
        <v>10</v>
      </c>
      <c r="Q94">
        <v>10</v>
      </c>
      <c r="R94">
        <v>10</v>
      </c>
      <c r="S94">
        <v>10</v>
      </c>
      <c r="T94">
        <v>10</v>
      </c>
      <c r="U94">
        <v>10</v>
      </c>
      <c r="V94">
        <v>10</v>
      </c>
      <c r="W94">
        <v>10</v>
      </c>
      <c r="X94">
        <v>10</v>
      </c>
      <c r="Y94">
        <v>10</v>
      </c>
      <c r="Z94">
        <v>10</v>
      </c>
      <c r="AA94">
        <v>10</v>
      </c>
      <c r="AB94">
        <v>10</v>
      </c>
      <c r="AC94">
        <v>10</v>
      </c>
      <c r="AD94">
        <v>10</v>
      </c>
      <c r="AE94">
        <v>10</v>
      </c>
      <c r="AF94">
        <v>10</v>
      </c>
      <c r="AG94">
        <v>10</v>
      </c>
      <c r="AH94">
        <v>10</v>
      </c>
      <c r="AI94">
        <v>10</v>
      </c>
      <c r="AJ94">
        <v>10</v>
      </c>
      <c r="AK94">
        <v>10</v>
      </c>
      <c r="AL94">
        <v>10</v>
      </c>
      <c r="AM94">
        <v>10</v>
      </c>
      <c r="AN94">
        <v>10</v>
      </c>
      <c r="AO94">
        <v>10</v>
      </c>
      <c r="AP94">
        <v>10</v>
      </c>
      <c r="AQ94">
        <v>10</v>
      </c>
      <c r="AR94">
        <v>10</v>
      </c>
      <c r="AS94">
        <v>10</v>
      </c>
      <c r="AT94">
        <v>7</v>
      </c>
      <c r="AU94">
        <v>10</v>
      </c>
      <c r="AV94">
        <v>10</v>
      </c>
      <c r="AW94">
        <v>10</v>
      </c>
      <c r="AX94">
        <v>10</v>
      </c>
      <c r="AY94">
        <v>10</v>
      </c>
      <c r="AZ94">
        <v>10</v>
      </c>
      <c r="BA94">
        <v>10</v>
      </c>
      <c r="BB94">
        <v>10</v>
      </c>
      <c r="BC94">
        <v>10</v>
      </c>
    </row>
    <row r="95" spans="1:55" hidden="1" x14ac:dyDescent="0.4">
      <c r="A95" t="str">
        <f t="shared" si="4"/>
        <v>GBT</v>
      </c>
      <c r="B95" t="str">
        <f t="shared" si="5"/>
        <v>GBT052</v>
      </c>
      <c r="C95" t="str">
        <f t="shared" si="6"/>
        <v>decisions_activities_ratio</v>
      </c>
      <c r="D95" t="s">
        <v>1962</v>
      </c>
      <c r="E95">
        <f t="shared" si="7"/>
        <v>0.12690000000000001</v>
      </c>
      <c r="F95">
        <v>0.222</v>
      </c>
      <c r="G95">
        <v>0</v>
      </c>
      <c r="H95">
        <v>0</v>
      </c>
      <c r="I95">
        <v>0.2</v>
      </c>
      <c r="J95">
        <v>0</v>
      </c>
      <c r="K95">
        <v>0</v>
      </c>
      <c r="L95">
        <v>8.3000000000000004E-2</v>
      </c>
      <c r="M95">
        <v>9.0999999999999998E-2</v>
      </c>
      <c r="N95">
        <v>0.222</v>
      </c>
      <c r="O95">
        <v>0.14299999999999999</v>
      </c>
      <c r="P95">
        <v>0.16700000000000001</v>
      </c>
      <c r="Q95">
        <v>0</v>
      </c>
      <c r="R95">
        <v>7.0999999999999994E-2</v>
      </c>
      <c r="S95">
        <v>0</v>
      </c>
      <c r="T95">
        <v>0</v>
      </c>
      <c r="U95">
        <v>9.0999999999999998E-2</v>
      </c>
      <c r="V95">
        <v>0</v>
      </c>
      <c r="W95">
        <v>0.14299999999999999</v>
      </c>
      <c r="X95">
        <v>0.1</v>
      </c>
      <c r="Y95">
        <v>0.154</v>
      </c>
      <c r="Z95">
        <v>0</v>
      </c>
      <c r="AA95">
        <v>0.28599999999999998</v>
      </c>
      <c r="AB95">
        <v>0.14299999999999999</v>
      </c>
      <c r="AC95">
        <v>0</v>
      </c>
      <c r="AD95">
        <v>0.16700000000000001</v>
      </c>
      <c r="AE95">
        <v>7.6999999999999999E-2</v>
      </c>
      <c r="AF95">
        <v>0.125</v>
      </c>
      <c r="AG95">
        <v>0.2</v>
      </c>
      <c r="AH95">
        <v>0</v>
      </c>
      <c r="AI95">
        <v>0</v>
      </c>
      <c r="AJ95">
        <v>0.182</v>
      </c>
      <c r="AK95">
        <v>0.25</v>
      </c>
      <c r="AL95">
        <v>0.25</v>
      </c>
      <c r="AM95">
        <v>0.125</v>
      </c>
      <c r="AN95">
        <v>0.33300000000000002</v>
      </c>
      <c r="AO95">
        <v>0.154</v>
      </c>
      <c r="AP95">
        <v>0.125</v>
      </c>
      <c r="AQ95">
        <v>0.222</v>
      </c>
      <c r="AR95">
        <v>0.125</v>
      </c>
      <c r="AS95">
        <v>0.125</v>
      </c>
      <c r="AT95">
        <v>0.11799999999999999</v>
      </c>
      <c r="AU95">
        <v>0.214</v>
      </c>
      <c r="AV95">
        <v>0.25</v>
      </c>
      <c r="AW95">
        <v>0.214</v>
      </c>
      <c r="AX95">
        <v>0.1</v>
      </c>
      <c r="AY95">
        <v>0.3</v>
      </c>
      <c r="AZ95">
        <v>0.2</v>
      </c>
      <c r="BA95">
        <v>0.14299999999999999</v>
      </c>
      <c r="BB95">
        <v>0.105</v>
      </c>
      <c r="BC95">
        <v>0.125</v>
      </c>
    </row>
    <row r="96" spans="1:55" hidden="1" x14ac:dyDescent="0.4">
      <c r="A96" t="str">
        <f t="shared" si="4"/>
        <v>GBT</v>
      </c>
      <c r="B96" t="str">
        <f t="shared" si="5"/>
        <v>GBT052</v>
      </c>
      <c r="C96" t="str">
        <f t="shared" si="6"/>
        <v>lines_vs_average</v>
      </c>
      <c r="D96" t="s">
        <v>1963</v>
      </c>
      <c r="E96">
        <f t="shared" si="7"/>
        <v>0.42971999999999982</v>
      </c>
      <c r="F96">
        <v>0.40699999999999997</v>
      </c>
      <c r="G96">
        <v>0.3</v>
      </c>
      <c r="H96">
        <v>0.17199999999999999</v>
      </c>
      <c r="I96">
        <v>0.6</v>
      </c>
      <c r="J96">
        <v>0.15</v>
      </c>
      <c r="K96">
        <v>0.3</v>
      </c>
      <c r="L96">
        <v>0.47199999999999998</v>
      </c>
      <c r="M96">
        <v>0.42899999999999999</v>
      </c>
      <c r="N96">
        <v>0.40699999999999997</v>
      </c>
      <c r="O96">
        <v>0.36499999999999999</v>
      </c>
      <c r="P96">
        <v>0.3</v>
      </c>
      <c r="Q96">
        <v>0.193</v>
      </c>
      <c r="R96">
        <v>0.51500000000000001</v>
      </c>
      <c r="S96">
        <v>0.23599999999999999</v>
      </c>
      <c r="T96">
        <v>0.23599999999999999</v>
      </c>
      <c r="U96">
        <v>0.40699999999999997</v>
      </c>
      <c r="V96">
        <v>0.3</v>
      </c>
      <c r="W96">
        <v>0.36499999999999999</v>
      </c>
      <c r="X96">
        <v>0.34300000000000003</v>
      </c>
      <c r="Y96">
        <v>0.49299999999999999</v>
      </c>
      <c r="Z96">
        <v>0.32200000000000001</v>
      </c>
      <c r="AA96">
        <v>0.38600000000000001</v>
      </c>
      <c r="AB96">
        <v>0.27900000000000003</v>
      </c>
      <c r="AC96">
        <v>0.53600000000000003</v>
      </c>
      <c r="AD96">
        <v>0.47199999999999998</v>
      </c>
      <c r="AE96">
        <v>0.55700000000000005</v>
      </c>
      <c r="AF96">
        <v>0.36499999999999999</v>
      </c>
      <c r="AG96">
        <v>0.32200000000000001</v>
      </c>
      <c r="AH96">
        <v>0.214</v>
      </c>
      <c r="AI96">
        <v>0.25700000000000001</v>
      </c>
      <c r="AJ96">
        <v>0.55700000000000005</v>
      </c>
      <c r="AK96">
        <v>0.40699999999999997</v>
      </c>
      <c r="AL96">
        <v>0.25700000000000001</v>
      </c>
      <c r="AM96">
        <v>0.34300000000000003</v>
      </c>
      <c r="AN96">
        <v>0.51500000000000001</v>
      </c>
      <c r="AO96">
        <v>0.55700000000000005</v>
      </c>
      <c r="AP96">
        <v>0.66500000000000004</v>
      </c>
      <c r="AQ96">
        <v>0.38600000000000001</v>
      </c>
      <c r="AR96">
        <v>0.622</v>
      </c>
      <c r="AS96">
        <v>0.66500000000000004</v>
      </c>
      <c r="AT96">
        <v>0.66500000000000004</v>
      </c>
      <c r="AU96">
        <v>0.622</v>
      </c>
      <c r="AV96">
        <v>0.40699999999999997</v>
      </c>
      <c r="AW96">
        <v>0.622</v>
      </c>
      <c r="AX96">
        <v>0.42899999999999999</v>
      </c>
      <c r="AY96">
        <v>0.53600000000000003</v>
      </c>
      <c r="AZ96">
        <v>0.77200000000000002</v>
      </c>
      <c r="BA96">
        <v>0.32200000000000001</v>
      </c>
      <c r="BB96">
        <v>0.72899999999999998</v>
      </c>
      <c r="BC96">
        <v>0.70799999999999996</v>
      </c>
    </row>
    <row r="97" spans="1:55" hidden="1" x14ac:dyDescent="0.4">
      <c r="A97" t="str">
        <f t="shared" si="4"/>
        <v>GBT</v>
      </c>
      <c r="B97" t="str">
        <f t="shared" si="5"/>
        <v>GBT053</v>
      </c>
      <c r="C97" t="str">
        <f t="shared" si="6"/>
        <v>activities</v>
      </c>
      <c r="D97" t="s">
        <v>1964</v>
      </c>
      <c r="E97">
        <f t="shared" si="7"/>
        <v>10.199999999999999</v>
      </c>
      <c r="F97">
        <v>10</v>
      </c>
      <c r="G97">
        <v>9</v>
      </c>
      <c r="H97">
        <v>6</v>
      </c>
      <c r="I97">
        <v>14</v>
      </c>
      <c r="J97">
        <v>5</v>
      </c>
      <c r="K97">
        <v>8</v>
      </c>
      <c r="L97">
        <v>10</v>
      </c>
      <c r="M97">
        <v>11</v>
      </c>
      <c r="N97">
        <v>9</v>
      </c>
      <c r="O97">
        <v>7</v>
      </c>
      <c r="P97">
        <v>8</v>
      </c>
      <c r="Q97">
        <v>15</v>
      </c>
      <c r="R97">
        <v>12</v>
      </c>
      <c r="S97">
        <v>4</v>
      </c>
      <c r="T97">
        <v>7</v>
      </c>
      <c r="U97">
        <v>11</v>
      </c>
      <c r="V97">
        <v>8</v>
      </c>
      <c r="W97">
        <v>8</v>
      </c>
      <c r="X97">
        <v>10</v>
      </c>
      <c r="Y97">
        <v>12</v>
      </c>
      <c r="Z97">
        <v>9</v>
      </c>
      <c r="AA97">
        <v>8</v>
      </c>
      <c r="AB97">
        <v>7</v>
      </c>
      <c r="AC97">
        <v>12</v>
      </c>
      <c r="AD97">
        <v>8</v>
      </c>
      <c r="AE97">
        <v>16</v>
      </c>
      <c r="AF97">
        <v>11</v>
      </c>
      <c r="AG97">
        <v>5</v>
      </c>
      <c r="AH97">
        <v>5</v>
      </c>
      <c r="AI97">
        <v>4</v>
      </c>
      <c r="AJ97">
        <v>10</v>
      </c>
      <c r="AK97">
        <v>4</v>
      </c>
      <c r="AL97">
        <v>4</v>
      </c>
      <c r="AM97">
        <v>12</v>
      </c>
      <c r="AN97">
        <v>9</v>
      </c>
      <c r="AO97">
        <v>15</v>
      </c>
      <c r="AP97">
        <v>20</v>
      </c>
      <c r="AQ97">
        <v>9</v>
      </c>
      <c r="AR97">
        <v>17</v>
      </c>
      <c r="AS97">
        <v>18</v>
      </c>
      <c r="AT97">
        <v>18</v>
      </c>
      <c r="AU97">
        <v>14</v>
      </c>
      <c r="AV97">
        <v>10</v>
      </c>
      <c r="AW97">
        <v>13</v>
      </c>
      <c r="AX97">
        <v>9</v>
      </c>
      <c r="AY97">
        <v>12</v>
      </c>
      <c r="AZ97">
        <v>14</v>
      </c>
      <c r="BA97">
        <v>4</v>
      </c>
      <c r="BB97">
        <v>16</v>
      </c>
      <c r="BC97">
        <v>13</v>
      </c>
    </row>
    <row r="98" spans="1:55" hidden="1" x14ac:dyDescent="0.4">
      <c r="A98" t="str">
        <f t="shared" si="4"/>
        <v>GBT</v>
      </c>
      <c r="B98" t="str">
        <f t="shared" si="5"/>
        <v>GBT053</v>
      </c>
      <c r="C98" t="str">
        <f t="shared" si="6"/>
        <v>decisions</v>
      </c>
      <c r="D98" t="s">
        <v>1965</v>
      </c>
      <c r="E98">
        <f t="shared" si="7"/>
        <v>1.44</v>
      </c>
      <c r="F98">
        <v>2</v>
      </c>
      <c r="G98">
        <v>0</v>
      </c>
      <c r="H98">
        <v>1</v>
      </c>
      <c r="I98">
        <v>3</v>
      </c>
      <c r="J98">
        <v>0</v>
      </c>
      <c r="K98">
        <v>0</v>
      </c>
      <c r="L98">
        <v>1</v>
      </c>
      <c r="M98">
        <v>1</v>
      </c>
      <c r="N98">
        <v>2</v>
      </c>
      <c r="O98">
        <v>0</v>
      </c>
      <c r="P98">
        <v>1</v>
      </c>
      <c r="Q98">
        <v>3</v>
      </c>
      <c r="R98">
        <v>3</v>
      </c>
      <c r="S98">
        <v>0</v>
      </c>
      <c r="T98">
        <v>0</v>
      </c>
      <c r="U98">
        <v>0</v>
      </c>
      <c r="V98">
        <v>0</v>
      </c>
      <c r="W98">
        <v>1</v>
      </c>
      <c r="X98">
        <v>1</v>
      </c>
      <c r="Y98">
        <v>2</v>
      </c>
      <c r="Z98">
        <v>0</v>
      </c>
      <c r="AA98">
        <v>2</v>
      </c>
      <c r="AB98">
        <v>1</v>
      </c>
      <c r="AC98">
        <v>1</v>
      </c>
      <c r="AD98">
        <v>1</v>
      </c>
      <c r="AE98">
        <v>1</v>
      </c>
      <c r="AF98">
        <v>3</v>
      </c>
      <c r="AG98">
        <v>1</v>
      </c>
      <c r="AH98">
        <v>0</v>
      </c>
      <c r="AI98">
        <v>1</v>
      </c>
      <c r="AJ98">
        <v>1</v>
      </c>
      <c r="AK98">
        <v>0</v>
      </c>
      <c r="AL98">
        <v>1</v>
      </c>
      <c r="AM98">
        <v>1</v>
      </c>
      <c r="AN98">
        <v>3</v>
      </c>
      <c r="AO98">
        <v>2</v>
      </c>
      <c r="AP98">
        <v>2</v>
      </c>
      <c r="AQ98">
        <v>1</v>
      </c>
      <c r="AR98">
        <v>3</v>
      </c>
      <c r="AS98">
        <v>2</v>
      </c>
      <c r="AT98">
        <v>3</v>
      </c>
      <c r="AU98">
        <v>3</v>
      </c>
      <c r="AV98">
        <v>2</v>
      </c>
      <c r="AW98">
        <v>2</v>
      </c>
      <c r="AX98">
        <v>2</v>
      </c>
      <c r="AY98">
        <v>4</v>
      </c>
      <c r="AZ98">
        <v>4</v>
      </c>
      <c r="BA98">
        <v>0</v>
      </c>
      <c r="BB98">
        <v>2</v>
      </c>
      <c r="BC98">
        <v>2</v>
      </c>
    </row>
    <row r="99" spans="1:55" hidden="1" x14ac:dyDescent="0.4">
      <c r="A99" t="str">
        <f t="shared" si="4"/>
        <v>GBT</v>
      </c>
      <c r="B99" t="str">
        <f t="shared" si="5"/>
        <v>GBT053</v>
      </c>
      <c r="C99" t="str">
        <f t="shared" si="6"/>
        <v>forks</v>
      </c>
      <c r="D99" t="s">
        <v>1966</v>
      </c>
      <c r="E99">
        <f t="shared" si="7"/>
        <v>0.06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1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1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1</v>
      </c>
      <c r="BB99">
        <v>0</v>
      </c>
      <c r="BC99">
        <v>0</v>
      </c>
    </row>
    <row r="100" spans="1:55" hidden="1" x14ac:dyDescent="0.4">
      <c r="A100" t="str">
        <f t="shared" si="4"/>
        <v>GBT</v>
      </c>
      <c r="B100" t="str">
        <f t="shared" si="5"/>
        <v>GBT053</v>
      </c>
      <c r="C100" t="str">
        <f t="shared" si="6"/>
        <v>swimlanes</v>
      </c>
      <c r="D100" t="s">
        <v>1967</v>
      </c>
      <c r="E100">
        <f t="shared" si="7"/>
        <v>2.64</v>
      </c>
      <c r="F100">
        <v>2</v>
      </c>
      <c r="G100">
        <v>6</v>
      </c>
      <c r="H100">
        <v>1</v>
      </c>
      <c r="I100">
        <v>2</v>
      </c>
      <c r="J100">
        <v>1</v>
      </c>
      <c r="K100">
        <v>3</v>
      </c>
      <c r="L100">
        <v>6</v>
      </c>
      <c r="M100">
        <v>2</v>
      </c>
      <c r="N100">
        <v>3</v>
      </c>
      <c r="O100">
        <v>4</v>
      </c>
      <c r="P100">
        <v>3</v>
      </c>
      <c r="Q100">
        <v>1</v>
      </c>
      <c r="R100">
        <v>1</v>
      </c>
      <c r="S100">
        <v>3</v>
      </c>
      <c r="T100">
        <v>1</v>
      </c>
      <c r="U100">
        <v>3</v>
      </c>
      <c r="V100">
        <v>3</v>
      </c>
      <c r="W100">
        <v>4</v>
      </c>
      <c r="X100">
        <v>1</v>
      </c>
      <c r="Y100">
        <v>1</v>
      </c>
      <c r="Z100">
        <v>4</v>
      </c>
      <c r="AA100">
        <v>1</v>
      </c>
      <c r="AB100">
        <v>1</v>
      </c>
      <c r="AC100">
        <v>4</v>
      </c>
      <c r="AD100">
        <v>3</v>
      </c>
      <c r="AE100">
        <v>1</v>
      </c>
      <c r="AF100">
        <v>1</v>
      </c>
      <c r="AG100">
        <v>1</v>
      </c>
      <c r="AH100">
        <v>3</v>
      </c>
      <c r="AI100">
        <v>2</v>
      </c>
      <c r="AJ100">
        <v>4</v>
      </c>
      <c r="AK100">
        <v>3</v>
      </c>
      <c r="AL100">
        <v>2</v>
      </c>
      <c r="AM100">
        <v>1</v>
      </c>
      <c r="AN100">
        <v>1</v>
      </c>
      <c r="AO100">
        <v>7</v>
      </c>
      <c r="AP100">
        <v>7</v>
      </c>
      <c r="AQ100">
        <v>4</v>
      </c>
      <c r="AR100">
        <v>3</v>
      </c>
      <c r="AS100">
        <v>7</v>
      </c>
      <c r="AT100">
        <v>1</v>
      </c>
      <c r="AU100">
        <v>1</v>
      </c>
      <c r="AV100">
        <v>1</v>
      </c>
      <c r="AW100">
        <v>1</v>
      </c>
      <c r="AX100">
        <v>2</v>
      </c>
      <c r="AY100">
        <v>1</v>
      </c>
      <c r="AZ100">
        <v>2</v>
      </c>
      <c r="BA100">
        <v>1</v>
      </c>
      <c r="BB100">
        <v>4</v>
      </c>
      <c r="BC100">
        <v>7</v>
      </c>
    </row>
    <row r="101" spans="1:55" hidden="1" x14ac:dyDescent="0.4">
      <c r="A101" t="str">
        <f t="shared" si="4"/>
        <v>GBT</v>
      </c>
      <c r="B101" t="str">
        <f t="shared" si="5"/>
        <v>GBT053</v>
      </c>
      <c r="C101" t="str">
        <f t="shared" si="6"/>
        <v>detaches</v>
      </c>
      <c r="D101" t="s">
        <v>1968</v>
      </c>
      <c r="E101">
        <f t="shared" si="7"/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</row>
    <row r="102" spans="1:55" hidden="1" x14ac:dyDescent="0.4">
      <c r="A102" t="str">
        <f t="shared" si="4"/>
        <v>GBT</v>
      </c>
      <c r="B102" t="str">
        <f t="shared" si="5"/>
        <v>GBT053</v>
      </c>
      <c r="C102" t="str">
        <f t="shared" si="6"/>
        <v>options</v>
      </c>
      <c r="D102" t="s">
        <v>1969</v>
      </c>
      <c r="E102">
        <f t="shared" si="7"/>
        <v>0.18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0</v>
      </c>
      <c r="AE102">
        <v>0</v>
      </c>
      <c r="AF102">
        <v>1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1</v>
      </c>
      <c r="AN102">
        <v>0</v>
      </c>
      <c r="AO102">
        <v>0</v>
      </c>
      <c r="AP102">
        <v>2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2</v>
      </c>
    </row>
    <row r="103" spans="1:55" hidden="1" x14ac:dyDescent="0.4">
      <c r="A103" t="str">
        <f t="shared" si="4"/>
        <v>GBT</v>
      </c>
      <c r="B103" t="str">
        <f t="shared" si="5"/>
        <v>GBT053</v>
      </c>
      <c r="C103" t="str">
        <f t="shared" si="6"/>
        <v>edges</v>
      </c>
      <c r="D103" t="s">
        <v>1970</v>
      </c>
      <c r="E103">
        <f t="shared" si="7"/>
        <v>0.14000000000000001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1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1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1</v>
      </c>
      <c r="AX103">
        <v>0</v>
      </c>
      <c r="AY103">
        <v>2</v>
      </c>
      <c r="AZ103">
        <v>0</v>
      </c>
      <c r="BA103">
        <v>0</v>
      </c>
      <c r="BB103">
        <v>2</v>
      </c>
      <c r="BC103">
        <v>0</v>
      </c>
    </row>
    <row r="104" spans="1:55" hidden="1" x14ac:dyDescent="0.4">
      <c r="A104" t="str">
        <f t="shared" si="4"/>
        <v>GBT</v>
      </c>
      <c r="B104" t="str">
        <f t="shared" si="5"/>
        <v>GBT053</v>
      </c>
      <c r="C104" t="str">
        <f t="shared" si="6"/>
        <v>notes</v>
      </c>
      <c r="D104" t="s">
        <v>1971</v>
      </c>
      <c r="E104">
        <f t="shared" si="7"/>
        <v>0.02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</row>
    <row r="105" spans="1:55" hidden="1" x14ac:dyDescent="0.4">
      <c r="A105" t="str">
        <f t="shared" si="4"/>
        <v>GBT</v>
      </c>
      <c r="B105" t="str">
        <f t="shared" si="5"/>
        <v>GBT053</v>
      </c>
      <c r="C105" t="str">
        <f t="shared" si="6"/>
        <v>partitions</v>
      </c>
      <c r="D105" t="s">
        <v>1972</v>
      </c>
      <c r="E105">
        <f t="shared" si="7"/>
        <v>0.26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2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0</v>
      </c>
      <c r="AD105">
        <v>0</v>
      </c>
      <c r="AE105">
        <v>3</v>
      </c>
      <c r="AF105">
        <v>1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1</v>
      </c>
      <c r="AU105">
        <v>0</v>
      </c>
      <c r="AV105">
        <v>1</v>
      </c>
      <c r="AW105">
        <v>2</v>
      </c>
      <c r="AX105">
        <v>0</v>
      </c>
      <c r="AY105">
        <v>1</v>
      </c>
      <c r="AZ105">
        <v>0</v>
      </c>
      <c r="BA105">
        <v>0</v>
      </c>
      <c r="BB105">
        <v>0</v>
      </c>
      <c r="BC105">
        <v>0</v>
      </c>
    </row>
    <row r="106" spans="1:55" hidden="1" x14ac:dyDescent="0.4">
      <c r="A106" t="str">
        <f t="shared" si="4"/>
        <v>GBT</v>
      </c>
      <c r="B106" t="str">
        <f t="shared" si="5"/>
        <v>GBT053</v>
      </c>
      <c r="C106" t="str">
        <f t="shared" si="6"/>
        <v>numberline</v>
      </c>
      <c r="D106" t="s">
        <v>1973</v>
      </c>
      <c r="E106">
        <f t="shared" si="7"/>
        <v>20.74</v>
      </c>
      <c r="F106">
        <v>20</v>
      </c>
      <c r="G106">
        <v>17</v>
      </c>
      <c r="H106">
        <v>11</v>
      </c>
      <c r="I106">
        <v>27</v>
      </c>
      <c r="J106">
        <v>8</v>
      </c>
      <c r="K106">
        <v>13</v>
      </c>
      <c r="L106">
        <v>26</v>
      </c>
      <c r="M106">
        <v>18</v>
      </c>
      <c r="N106">
        <v>19</v>
      </c>
      <c r="O106">
        <v>13</v>
      </c>
      <c r="P106">
        <v>17</v>
      </c>
      <c r="Q106">
        <v>31</v>
      </c>
      <c r="R106">
        <v>26</v>
      </c>
      <c r="S106">
        <v>9</v>
      </c>
      <c r="T106">
        <v>13</v>
      </c>
      <c r="U106">
        <v>20</v>
      </c>
      <c r="V106">
        <v>13</v>
      </c>
      <c r="W106">
        <v>17</v>
      </c>
      <c r="X106">
        <v>16</v>
      </c>
      <c r="Y106">
        <v>22</v>
      </c>
      <c r="Z106">
        <v>15</v>
      </c>
      <c r="AA106">
        <v>19</v>
      </c>
      <c r="AB106">
        <v>13</v>
      </c>
      <c r="AC106">
        <v>22</v>
      </c>
      <c r="AD106">
        <v>16</v>
      </c>
      <c r="AE106">
        <v>30</v>
      </c>
      <c r="AF106">
        <v>28</v>
      </c>
      <c r="AG106">
        <v>12</v>
      </c>
      <c r="AH106">
        <v>10</v>
      </c>
      <c r="AI106">
        <v>11</v>
      </c>
      <c r="AJ106">
        <v>19</v>
      </c>
      <c r="AK106">
        <v>9</v>
      </c>
      <c r="AL106">
        <v>12</v>
      </c>
      <c r="AM106">
        <v>23</v>
      </c>
      <c r="AN106">
        <v>24</v>
      </c>
      <c r="AO106">
        <v>32</v>
      </c>
      <c r="AP106">
        <v>37</v>
      </c>
      <c r="AQ106">
        <v>18</v>
      </c>
      <c r="AR106">
        <v>32</v>
      </c>
      <c r="AS106">
        <v>35</v>
      </c>
      <c r="AT106">
        <v>34</v>
      </c>
      <c r="AU106">
        <v>26</v>
      </c>
      <c r="AV106">
        <v>21</v>
      </c>
      <c r="AW106">
        <v>29</v>
      </c>
      <c r="AX106">
        <v>21</v>
      </c>
      <c r="AY106">
        <v>31</v>
      </c>
      <c r="AZ106">
        <v>34</v>
      </c>
      <c r="BA106">
        <v>10</v>
      </c>
      <c r="BB106">
        <v>30</v>
      </c>
      <c r="BC106">
        <v>28</v>
      </c>
    </row>
    <row r="107" spans="1:55" hidden="1" x14ac:dyDescent="0.4">
      <c r="A107" t="str">
        <f t="shared" si="4"/>
        <v>GBT</v>
      </c>
      <c r="B107" t="str">
        <f t="shared" si="5"/>
        <v>GBT053</v>
      </c>
      <c r="C107" t="str">
        <f t="shared" si="6"/>
        <v>negative_score</v>
      </c>
      <c r="D107" t="s">
        <v>1974</v>
      </c>
      <c r="E107">
        <f t="shared" si="7"/>
        <v>-0.12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-3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-3</v>
      </c>
      <c r="BB107">
        <v>0</v>
      </c>
      <c r="BC107">
        <v>0</v>
      </c>
    </row>
    <row r="108" spans="1:55" hidden="1" x14ac:dyDescent="0.4">
      <c r="A108" t="str">
        <f t="shared" si="4"/>
        <v>GBT</v>
      </c>
      <c r="B108" t="str">
        <f t="shared" si="5"/>
        <v>GBT053</v>
      </c>
      <c r="C108" t="str">
        <f t="shared" si="6"/>
        <v>raw_score</v>
      </c>
      <c r="D108" t="s">
        <v>1975</v>
      </c>
      <c r="E108">
        <f t="shared" si="7"/>
        <v>43.490999999999993</v>
      </c>
      <c r="F108">
        <v>43</v>
      </c>
      <c r="G108">
        <v>39.85</v>
      </c>
      <c r="H108">
        <v>24.55</v>
      </c>
      <c r="I108">
        <v>59.35</v>
      </c>
      <c r="J108">
        <v>17.399999999999999</v>
      </c>
      <c r="K108">
        <v>30.65</v>
      </c>
      <c r="L108">
        <v>48.3</v>
      </c>
      <c r="M108">
        <v>41.9</v>
      </c>
      <c r="N108">
        <v>41.95</v>
      </c>
      <c r="O108">
        <v>29.65</v>
      </c>
      <c r="P108">
        <v>34.85</v>
      </c>
      <c r="Q108">
        <v>63.55</v>
      </c>
      <c r="R108">
        <v>52.8</v>
      </c>
      <c r="S108">
        <v>18.45</v>
      </c>
      <c r="T108">
        <v>24.45</v>
      </c>
      <c r="U108">
        <v>41.2</v>
      </c>
      <c r="V108">
        <v>30.65</v>
      </c>
      <c r="W108">
        <v>36.85</v>
      </c>
      <c r="X108">
        <v>37.799999999999997</v>
      </c>
      <c r="Y108">
        <v>47.1</v>
      </c>
      <c r="Z108">
        <v>35.75</v>
      </c>
      <c r="AA108">
        <v>36.450000000000003</v>
      </c>
      <c r="AB108">
        <v>27.65</v>
      </c>
      <c r="AC108">
        <v>50.1</v>
      </c>
      <c r="AD108">
        <v>34.799999999999997</v>
      </c>
      <c r="AE108">
        <v>60</v>
      </c>
      <c r="AF108">
        <v>50.9</v>
      </c>
      <c r="AG108">
        <v>21.6</v>
      </c>
      <c r="AH108">
        <v>21.5</v>
      </c>
      <c r="AI108">
        <v>20.55</v>
      </c>
      <c r="AJ108">
        <v>42.95</v>
      </c>
      <c r="AK108">
        <v>18.45</v>
      </c>
      <c r="AL108">
        <v>20.6</v>
      </c>
      <c r="AM108">
        <v>48.35</v>
      </c>
      <c r="AN108">
        <v>42.2</v>
      </c>
      <c r="AO108">
        <v>68.599999999999994</v>
      </c>
      <c r="AP108">
        <v>85.85</v>
      </c>
      <c r="AQ108">
        <v>39.9</v>
      </c>
      <c r="AR108">
        <v>70.599999999999994</v>
      </c>
      <c r="AS108">
        <v>77.75</v>
      </c>
      <c r="AT108">
        <v>71.2</v>
      </c>
      <c r="AU108">
        <v>57.3</v>
      </c>
      <c r="AV108">
        <v>42.55</v>
      </c>
      <c r="AW108">
        <v>54.65</v>
      </c>
      <c r="AX108">
        <v>40.049999999999997</v>
      </c>
      <c r="AY108">
        <v>59.45</v>
      </c>
      <c r="AZ108">
        <v>63.7</v>
      </c>
      <c r="BA108">
        <v>14.5</v>
      </c>
      <c r="BB108">
        <v>67.900000000000006</v>
      </c>
      <c r="BC108">
        <v>64.400000000000006</v>
      </c>
    </row>
    <row r="109" spans="1:55" hidden="1" x14ac:dyDescent="0.4">
      <c r="A109" t="str">
        <f t="shared" si="4"/>
        <v>GBT</v>
      </c>
      <c r="B109" t="str">
        <f t="shared" si="5"/>
        <v>GBT053</v>
      </c>
      <c r="C109" t="str">
        <f t="shared" si="6"/>
        <v>percentage_score</v>
      </c>
      <c r="D109" t="s">
        <v>1976</v>
      </c>
      <c r="E109">
        <f t="shared" si="7"/>
        <v>65.83799999999998</v>
      </c>
      <c r="F109">
        <v>68.3</v>
      </c>
      <c r="G109">
        <v>66.599999999999994</v>
      </c>
      <c r="H109">
        <v>55.1</v>
      </c>
      <c r="I109">
        <v>74.8</v>
      </c>
      <c r="J109">
        <v>46.5</v>
      </c>
      <c r="K109">
        <v>60.5</v>
      </c>
      <c r="L109">
        <v>67.7</v>
      </c>
      <c r="M109">
        <v>67.7</v>
      </c>
      <c r="N109">
        <v>67.7</v>
      </c>
      <c r="O109">
        <v>59.7</v>
      </c>
      <c r="P109">
        <v>63.5</v>
      </c>
      <c r="Q109">
        <v>76.099999999999994</v>
      </c>
      <c r="R109">
        <v>72.5</v>
      </c>
      <c r="S109">
        <v>48</v>
      </c>
      <c r="T109">
        <v>55</v>
      </c>
      <c r="U109">
        <v>67.3</v>
      </c>
      <c r="V109">
        <v>60.5</v>
      </c>
      <c r="W109">
        <v>64.8</v>
      </c>
      <c r="X109">
        <v>65.400000000000006</v>
      </c>
      <c r="Y109">
        <v>70.2</v>
      </c>
      <c r="Z109">
        <v>64.099999999999994</v>
      </c>
      <c r="AA109">
        <v>64.599999999999994</v>
      </c>
      <c r="AB109">
        <v>58</v>
      </c>
      <c r="AC109">
        <v>71.5</v>
      </c>
      <c r="AD109">
        <v>63.5</v>
      </c>
      <c r="AE109">
        <v>75</v>
      </c>
      <c r="AF109">
        <v>71.8</v>
      </c>
      <c r="AG109">
        <v>51.9</v>
      </c>
      <c r="AH109">
        <v>51.8</v>
      </c>
      <c r="AI109">
        <v>50.7</v>
      </c>
      <c r="AJ109">
        <v>68.2</v>
      </c>
      <c r="AK109">
        <v>48</v>
      </c>
      <c r="AL109">
        <v>50.7</v>
      </c>
      <c r="AM109">
        <v>70.7</v>
      </c>
      <c r="AN109">
        <v>67.8</v>
      </c>
      <c r="AO109">
        <v>77.400000000000006</v>
      </c>
      <c r="AP109">
        <v>81.099999999999994</v>
      </c>
      <c r="AQ109">
        <v>66.599999999999994</v>
      </c>
      <c r="AR109">
        <v>77.900000000000006</v>
      </c>
      <c r="AS109">
        <v>79.5</v>
      </c>
      <c r="AT109">
        <v>78.099999999999994</v>
      </c>
      <c r="AU109">
        <v>74.099999999999994</v>
      </c>
      <c r="AV109">
        <v>68</v>
      </c>
      <c r="AW109">
        <v>73.2</v>
      </c>
      <c r="AX109">
        <v>66.7</v>
      </c>
      <c r="AY109">
        <v>74.8</v>
      </c>
      <c r="AZ109">
        <v>76.099999999999994</v>
      </c>
      <c r="BA109">
        <v>38.700000000000003</v>
      </c>
      <c r="BB109">
        <v>77.2</v>
      </c>
      <c r="BC109">
        <v>76.3</v>
      </c>
    </row>
    <row r="110" spans="1:55" hidden="1" x14ac:dyDescent="0.4">
      <c r="A110" t="str">
        <f t="shared" si="4"/>
        <v>GBT</v>
      </c>
      <c r="B110" t="str">
        <f t="shared" si="5"/>
        <v>GBT053</v>
      </c>
      <c r="C110" t="str">
        <f t="shared" si="6"/>
        <v>formatted_score</v>
      </c>
      <c r="D110" t="s">
        <v>1977</v>
      </c>
      <c r="E110" t="e">
        <f t="shared" si="7"/>
        <v>#DIV/0!</v>
      </c>
      <c r="F110" t="s">
        <v>1735</v>
      </c>
      <c r="G110" t="s">
        <v>1858</v>
      </c>
      <c r="H110" t="s">
        <v>1737</v>
      </c>
      <c r="I110" t="s">
        <v>1978</v>
      </c>
      <c r="J110" t="s">
        <v>1796</v>
      </c>
      <c r="K110" t="s">
        <v>1733</v>
      </c>
      <c r="L110" t="s">
        <v>1979</v>
      </c>
      <c r="M110" t="s">
        <v>1980</v>
      </c>
      <c r="N110" t="s">
        <v>1736</v>
      </c>
      <c r="O110" t="s">
        <v>1799</v>
      </c>
      <c r="P110" t="s">
        <v>1943</v>
      </c>
      <c r="Q110" t="s">
        <v>1981</v>
      </c>
      <c r="R110" t="s">
        <v>1802</v>
      </c>
      <c r="S110" t="s">
        <v>1809</v>
      </c>
      <c r="T110" t="s">
        <v>1982</v>
      </c>
      <c r="U110" t="s">
        <v>1983</v>
      </c>
      <c r="V110" t="s">
        <v>1733</v>
      </c>
      <c r="W110" t="s">
        <v>1758</v>
      </c>
      <c r="X110" t="s">
        <v>1938</v>
      </c>
      <c r="Y110" t="s">
        <v>1763</v>
      </c>
      <c r="Z110" t="s">
        <v>1939</v>
      </c>
      <c r="AA110" t="s">
        <v>1951</v>
      </c>
      <c r="AB110" t="s">
        <v>1891</v>
      </c>
      <c r="AC110" t="s">
        <v>1930</v>
      </c>
      <c r="AD110" t="s">
        <v>1984</v>
      </c>
      <c r="AE110" t="s">
        <v>1985</v>
      </c>
      <c r="AF110" t="s">
        <v>1986</v>
      </c>
      <c r="AG110" t="s">
        <v>1987</v>
      </c>
      <c r="AH110" t="s">
        <v>1755</v>
      </c>
      <c r="AI110" t="s">
        <v>1897</v>
      </c>
      <c r="AJ110" t="s">
        <v>1988</v>
      </c>
      <c r="AK110" t="s">
        <v>1809</v>
      </c>
      <c r="AL110" t="s">
        <v>1754</v>
      </c>
      <c r="AM110" t="s">
        <v>1989</v>
      </c>
      <c r="AN110" t="s">
        <v>1812</v>
      </c>
      <c r="AO110" t="s">
        <v>1817</v>
      </c>
      <c r="AP110" t="s">
        <v>1990</v>
      </c>
      <c r="AQ110" t="s">
        <v>1890</v>
      </c>
      <c r="AR110" t="s">
        <v>1862</v>
      </c>
      <c r="AS110" t="s">
        <v>1991</v>
      </c>
      <c r="AT110" t="s">
        <v>1992</v>
      </c>
      <c r="AU110" t="s">
        <v>1993</v>
      </c>
      <c r="AV110" t="s">
        <v>1905</v>
      </c>
      <c r="AW110" t="s">
        <v>1994</v>
      </c>
      <c r="AX110" t="s">
        <v>1995</v>
      </c>
      <c r="AY110" t="s">
        <v>1996</v>
      </c>
      <c r="AZ110" t="s">
        <v>1997</v>
      </c>
      <c r="BA110" t="s">
        <v>1998</v>
      </c>
      <c r="BB110" t="s">
        <v>1999</v>
      </c>
      <c r="BC110" t="s">
        <v>2000</v>
      </c>
    </row>
    <row r="111" spans="1:55" hidden="1" x14ac:dyDescent="0.4">
      <c r="A111" t="str">
        <f t="shared" si="4"/>
        <v>GBT</v>
      </c>
      <c r="B111" t="str">
        <f t="shared" si="5"/>
        <v>GBT053</v>
      </c>
      <c r="C111" t="str">
        <f t="shared" si="6"/>
        <v>functional_complexity</v>
      </c>
      <c r="D111" t="s">
        <v>2001</v>
      </c>
      <c r="E111">
        <f t="shared" si="7"/>
        <v>18.27</v>
      </c>
      <c r="F111">
        <v>19</v>
      </c>
      <c r="G111">
        <v>13.5</v>
      </c>
      <c r="H111">
        <v>11</v>
      </c>
      <c r="I111">
        <v>27</v>
      </c>
      <c r="J111">
        <v>7.5</v>
      </c>
      <c r="K111">
        <v>12</v>
      </c>
      <c r="L111">
        <v>18.5</v>
      </c>
      <c r="M111">
        <v>18.5</v>
      </c>
      <c r="N111">
        <v>17.5</v>
      </c>
      <c r="O111">
        <v>10.5</v>
      </c>
      <c r="P111">
        <v>14</v>
      </c>
      <c r="Q111">
        <v>28.5</v>
      </c>
      <c r="R111">
        <v>24</v>
      </c>
      <c r="S111">
        <v>6</v>
      </c>
      <c r="T111">
        <v>10.5</v>
      </c>
      <c r="U111">
        <v>16.5</v>
      </c>
      <c r="V111">
        <v>12</v>
      </c>
      <c r="W111">
        <v>14</v>
      </c>
      <c r="X111">
        <v>17</v>
      </c>
      <c r="Y111">
        <v>22</v>
      </c>
      <c r="Z111">
        <v>13.5</v>
      </c>
      <c r="AA111">
        <v>16</v>
      </c>
      <c r="AB111">
        <v>12.5</v>
      </c>
      <c r="AC111">
        <v>20</v>
      </c>
      <c r="AD111">
        <v>14</v>
      </c>
      <c r="AE111">
        <v>26</v>
      </c>
      <c r="AF111">
        <v>22.5</v>
      </c>
      <c r="AG111">
        <v>9.5</v>
      </c>
      <c r="AH111">
        <v>7.5</v>
      </c>
      <c r="AI111">
        <v>8</v>
      </c>
      <c r="AJ111">
        <v>17</v>
      </c>
      <c r="AK111">
        <v>6</v>
      </c>
      <c r="AL111">
        <v>8</v>
      </c>
      <c r="AM111">
        <v>21.5</v>
      </c>
      <c r="AN111">
        <v>19.5</v>
      </c>
      <c r="AO111">
        <v>26.5</v>
      </c>
      <c r="AP111">
        <v>34</v>
      </c>
      <c r="AQ111">
        <v>15.5</v>
      </c>
      <c r="AR111">
        <v>31.5</v>
      </c>
      <c r="AS111">
        <v>31</v>
      </c>
      <c r="AT111">
        <v>33</v>
      </c>
      <c r="AU111">
        <v>27</v>
      </c>
      <c r="AV111">
        <v>19</v>
      </c>
      <c r="AW111">
        <v>23.5</v>
      </c>
      <c r="AX111">
        <v>17.5</v>
      </c>
      <c r="AY111">
        <v>26</v>
      </c>
      <c r="AZ111">
        <v>29</v>
      </c>
      <c r="BA111">
        <v>7.5</v>
      </c>
      <c r="BB111">
        <v>28</v>
      </c>
      <c r="BC111">
        <v>23.5</v>
      </c>
    </row>
    <row r="112" spans="1:55" hidden="1" x14ac:dyDescent="0.4">
      <c r="A112" t="str">
        <f t="shared" si="4"/>
        <v>GBT</v>
      </c>
      <c r="B112" t="str">
        <f t="shared" si="5"/>
        <v>GBT053</v>
      </c>
      <c r="C112" t="str">
        <f t="shared" si="6"/>
        <v>organization_score</v>
      </c>
      <c r="D112" t="s">
        <v>2002</v>
      </c>
      <c r="E112">
        <f t="shared" si="7"/>
        <v>5.28</v>
      </c>
      <c r="F112">
        <v>4</v>
      </c>
      <c r="G112">
        <v>12</v>
      </c>
      <c r="H112">
        <v>2</v>
      </c>
      <c r="I112">
        <v>4</v>
      </c>
      <c r="J112">
        <v>2</v>
      </c>
      <c r="K112">
        <v>6</v>
      </c>
      <c r="L112">
        <v>12</v>
      </c>
      <c r="M112">
        <v>4</v>
      </c>
      <c r="N112">
        <v>6</v>
      </c>
      <c r="O112">
        <v>8</v>
      </c>
      <c r="P112">
        <v>6</v>
      </c>
      <c r="Q112">
        <v>2</v>
      </c>
      <c r="R112">
        <v>2</v>
      </c>
      <c r="S112">
        <v>6</v>
      </c>
      <c r="T112">
        <v>2</v>
      </c>
      <c r="U112">
        <v>6</v>
      </c>
      <c r="V112">
        <v>6</v>
      </c>
      <c r="W112">
        <v>8</v>
      </c>
      <c r="X112">
        <v>2</v>
      </c>
      <c r="Y112">
        <v>2</v>
      </c>
      <c r="Z112">
        <v>8</v>
      </c>
      <c r="AA112">
        <v>2</v>
      </c>
      <c r="AB112">
        <v>2</v>
      </c>
      <c r="AC112">
        <v>8</v>
      </c>
      <c r="AD112">
        <v>6</v>
      </c>
      <c r="AE112">
        <v>2</v>
      </c>
      <c r="AF112">
        <v>2</v>
      </c>
      <c r="AG112">
        <v>2</v>
      </c>
      <c r="AH112">
        <v>6</v>
      </c>
      <c r="AI112">
        <v>4</v>
      </c>
      <c r="AJ112">
        <v>8</v>
      </c>
      <c r="AK112">
        <v>6</v>
      </c>
      <c r="AL112">
        <v>4</v>
      </c>
      <c r="AM112">
        <v>2</v>
      </c>
      <c r="AN112">
        <v>2</v>
      </c>
      <c r="AO112">
        <v>14</v>
      </c>
      <c r="AP112">
        <v>14</v>
      </c>
      <c r="AQ112">
        <v>8</v>
      </c>
      <c r="AR112">
        <v>6</v>
      </c>
      <c r="AS112">
        <v>14</v>
      </c>
      <c r="AT112">
        <v>2</v>
      </c>
      <c r="AU112">
        <v>2</v>
      </c>
      <c r="AV112">
        <v>2</v>
      </c>
      <c r="AW112">
        <v>2</v>
      </c>
      <c r="AX112">
        <v>4</v>
      </c>
      <c r="AY112">
        <v>2</v>
      </c>
      <c r="AZ112">
        <v>4</v>
      </c>
      <c r="BA112">
        <v>2</v>
      </c>
      <c r="BB112">
        <v>8</v>
      </c>
      <c r="BC112">
        <v>14</v>
      </c>
    </row>
    <row r="113" spans="1:55" hidden="1" x14ac:dyDescent="0.4">
      <c r="A113" t="str">
        <f t="shared" si="4"/>
        <v>GBT</v>
      </c>
      <c r="B113" t="str">
        <f t="shared" si="5"/>
        <v>GBT053</v>
      </c>
      <c r="C113" t="str">
        <f t="shared" si="6"/>
        <v>structural_integrity</v>
      </c>
      <c r="D113" t="s">
        <v>2003</v>
      </c>
      <c r="E113">
        <f t="shared" si="7"/>
        <v>9.8800000000000008</v>
      </c>
      <c r="F113">
        <v>10</v>
      </c>
      <c r="G113">
        <v>10</v>
      </c>
      <c r="H113">
        <v>10</v>
      </c>
      <c r="I113">
        <v>10</v>
      </c>
      <c r="J113">
        <v>10</v>
      </c>
      <c r="K113">
        <v>10</v>
      </c>
      <c r="L113">
        <v>7</v>
      </c>
      <c r="M113">
        <v>10</v>
      </c>
      <c r="N113">
        <v>10</v>
      </c>
      <c r="O113">
        <v>10</v>
      </c>
      <c r="P113">
        <v>10</v>
      </c>
      <c r="Q113">
        <v>10</v>
      </c>
      <c r="R113">
        <v>10</v>
      </c>
      <c r="S113">
        <v>10</v>
      </c>
      <c r="T113">
        <v>10</v>
      </c>
      <c r="U113">
        <v>10</v>
      </c>
      <c r="V113">
        <v>10</v>
      </c>
      <c r="W113">
        <v>10</v>
      </c>
      <c r="X113">
        <v>10</v>
      </c>
      <c r="Y113">
        <v>10</v>
      </c>
      <c r="Z113">
        <v>10</v>
      </c>
      <c r="AA113">
        <v>10</v>
      </c>
      <c r="AB113">
        <v>10</v>
      </c>
      <c r="AC113">
        <v>10</v>
      </c>
      <c r="AD113">
        <v>10</v>
      </c>
      <c r="AE113">
        <v>10</v>
      </c>
      <c r="AF113">
        <v>10</v>
      </c>
      <c r="AG113">
        <v>10</v>
      </c>
      <c r="AH113">
        <v>10</v>
      </c>
      <c r="AI113">
        <v>10</v>
      </c>
      <c r="AJ113">
        <v>10</v>
      </c>
      <c r="AK113">
        <v>10</v>
      </c>
      <c r="AL113">
        <v>10</v>
      </c>
      <c r="AM113">
        <v>10</v>
      </c>
      <c r="AN113">
        <v>10</v>
      </c>
      <c r="AO113">
        <v>10</v>
      </c>
      <c r="AP113">
        <v>10</v>
      </c>
      <c r="AQ113">
        <v>10</v>
      </c>
      <c r="AR113">
        <v>10</v>
      </c>
      <c r="AS113">
        <v>10</v>
      </c>
      <c r="AT113">
        <v>10</v>
      </c>
      <c r="AU113">
        <v>10</v>
      </c>
      <c r="AV113">
        <v>10</v>
      </c>
      <c r="AW113">
        <v>10</v>
      </c>
      <c r="AX113">
        <v>10</v>
      </c>
      <c r="AY113">
        <v>10</v>
      </c>
      <c r="AZ113">
        <v>10</v>
      </c>
      <c r="BA113">
        <v>7</v>
      </c>
      <c r="BB113">
        <v>10</v>
      </c>
      <c r="BC113">
        <v>10</v>
      </c>
    </row>
    <row r="114" spans="1:55" hidden="1" x14ac:dyDescent="0.4">
      <c r="A114" t="str">
        <f t="shared" si="4"/>
        <v>GBT</v>
      </c>
      <c r="B114" t="str">
        <f t="shared" si="5"/>
        <v>GBT053</v>
      </c>
      <c r="C114" t="str">
        <f t="shared" si="6"/>
        <v>decisions_activities_ratio</v>
      </c>
      <c r="D114" t="s">
        <v>2004</v>
      </c>
      <c r="E114">
        <f t="shared" si="7"/>
        <v>0.13198000000000001</v>
      </c>
      <c r="F114">
        <v>0.2</v>
      </c>
      <c r="G114">
        <v>0</v>
      </c>
      <c r="H114">
        <v>0.16700000000000001</v>
      </c>
      <c r="I114">
        <v>0.214</v>
      </c>
      <c r="J114">
        <v>0</v>
      </c>
      <c r="K114">
        <v>0</v>
      </c>
      <c r="L114">
        <v>0.1</v>
      </c>
      <c r="M114">
        <v>9.0999999999999998E-2</v>
      </c>
      <c r="N114">
        <v>0.222</v>
      </c>
      <c r="O114">
        <v>0</v>
      </c>
      <c r="P114">
        <v>0.125</v>
      </c>
      <c r="Q114">
        <v>0.2</v>
      </c>
      <c r="R114">
        <v>0.25</v>
      </c>
      <c r="S114">
        <v>0</v>
      </c>
      <c r="T114">
        <v>0</v>
      </c>
      <c r="U114">
        <v>0</v>
      </c>
      <c r="V114">
        <v>0</v>
      </c>
      <c r="W114">
        <v>0.125</v>
      </c>
      <c r="X114">
        <v>0.1</v>
      </c>
      <c r="Y114">
        <v>0.16700000000000001</v>
      </c>
      <c r="Z114">
        <v>0</v>
      </c>
      <c r="AA114">
        <v>0.25</v>
      </c>
      <c r="AB114">
        <v>0.14299999999999999</v>
      </c>
      <c r="AC114">
        <v>8.3000000000000004E-2</v>
      </c>
      <c r="AD114">
        <v>0.125</v>
      </c>
      <c r="AE114">
        <v>6.2E-2</v>
      </c>
      <c r="AF114">
        <v>0.27300000000000002</v>
      </c>
      <c r="AG114">
        <v>0.2</v>
      </c>
      <c r="AH114">
        <v>0</v>
      </c>
      <c r="AI114">
        <v>0.25</v>
      </c>
      <c r="AJ114">
        <v>0.1</v>
      </c>
      <c r="AK114">
        <v>0</v>
      </c>
      <c r="AL114">
        <v>0.25</v>
      </c>
      <c r="AM114">
        <v>8.3000000000000004E-2</v>
      </c>
      <c r="AN114">
        <v>0.33300000000000002</v>
      </c>
      <c r="AO114">
        <v>0.13300000000000001</v>
      </c>
      <c r="AP114">
        <v>0.1</v>
      </c>
      <c r="AQ114">
        <v>0.111</v>
      </c>
      <c r="AR114">
        <v>0.17599999999999999</v>
      </c>
      <c r="AS114">
        <v>0.111</v>
      </c>
      <c r="AT114">
        <v>0.16700000000000001</v>
      </c>
      <c r="AU114">
        <v>0.214</v>
      </c>
      <c r="AV114">
        <v>0.2</v>
      </c>
      <c r="AW114">
        <v>0.154</v>
      </c>
      <c r="AX114">
        <v>0.222</v>
      </c>
      <c r="AY114">
        <v>0.33300000000000002</v>
      </c>
      <c r="AZ114">
        <v>0.28599999999999998</v>
      </c>
      <c r="BA114">
        <v>0</v>
      </c>
      <c r="BB114">
        <v>0.125</v>
      </c>
      <c r="BC114">
        <v>0.154</v>
      </c>
    </row>
    <row r="115" spans="1:55" hidden="1" x14ac:dyDescent="0.4">
      <c r="A115" t="str">
        <f t="shared" si="4"/>
        <v>GBT</v>
      </c>
      <c r="B115" t="str">
        <f t="shared" si="5"/>
        <v>GBT053</v>
      </c>
      <c r="C115" t="str">
        <f t="shared" si="6"/>
        <v>lines_vs_average</v>
      </c>
      <c r="D115" t="s">
        <v>2005</v>
      </c>
      <c r="E115">
        <f t="shared" si="7"/>
        <v>0.44467999999999991</v>
      </c>
      <c r="F115">
        <v>0.42899999999999999</v>
      </c>
      <c r="G115">
        <v>0.36499999999999999</v>
      </c>
      <c r="H115">
        <v>0.23599999999999999</v>
      </c>
      <c r="I115">
        <v>0.57899999999999996</v>
      </c>
      <c r="J115">
        <v>0.17199999999999999</v>
      </c>
      <c r="K115">
        <v>0.27900000000000003</v>
      </c>
      <c r="L115">
        <v>0.55700000000000005</v>
      </c>
      <c r="M115">
        <v>0.38600000000000001</v>
      </c>
      <c r="N115">
        <v>0.40699999999999997</v>
      </c>
      <c r="O115">
        <v>0.27900000000000003</v>
      </c>
      <c r="P115">
        <v>0.36499999999999999</v>
      </c>
      <c r="Q115">
        <v>0.66500000000000004</v>
      </c>
      <c r="R115">
        <v>0.55700000000000005</v>
      </c>
      <c r="S115">
        <v>0.193</v>
      </c>
      <c r="T115">
        <v>0.27900000000000003</v>
      </c>
      <c r="U115">
        <v>0.42899999999999999</v>
      </c>
      <c r="V115">
        <v>0.27900000000000003</v>
      </c>
      <c r="W115">
        <v>0.36499999999999999</v>
      </c>
      <c r="X115">
        <v>0.34300000000000003</v>
      </c>
      <c r="Y115">
        <v>0.47199999999999998</v>
      </c>
      <c r="Z115">
        <v>0.32200000000000001</v>
      </c>
      <c r="AA115">
        <v>0.40699999999999997</v>
      </c>
      <c r="AB115">
        <v>0.27900000000000003</v>
      </c>
      <c r="AC115">
        <v>0.47199999999999998</v>
      </c>
      <c r="AD115">
        <v>0.34300000000000003</v>
      </c>
      <c r="AE115">
        <v>0.64300000000000002</v>
      </c>
      <c r="AF115">
        <v>0.6</v>
      </c>
      <c r="AG115">
        <v>0.25700000000000001</v>
      </c>
      <c r="AH115">
        <v>0.214</v>
      </c>
      <c r="AI115">
        <v>0.23599999999999999</v>
      </c>
      <c r="AJ115">
        <v>0.40699999999999997</v>
      </c>
      <c r="AK115">
        <v>0.193</v>
      </c>
      <c r="AL115">
        <v>0.25700000000000001</v>
      </c>
      <c r="AM115">
        <v>0.49299999999999999</v>
      </c>
      <c r="AN115">
        <v>0.51500000000000001</v>
      </c>
      <c r="AO115">
        <v>0.68600000000000005</v>
      </c>
      <c r="AP115">
        <v>0.79300000000000004</v>
      </c>
      <c r="AQ115">
        <v>0.38600000000000001</v>
      </c>
      <c r="AR115">
        <v>0.68600000000000005</v>
      </c>
      <c r="AS115">
        <v>0.75</v>
      </c>
      <c r="AT115">
        <v>0.72899999999999998</v>
      </c>
      <c r="AU115">
        <v>0.55700000000000005</v>
      </c>
      <c r="AV115">
        <v>0.45</v>
      </c>
      <c r="AW115">
        <v>0.622</v>
      </c>
      <c r="AX115">
        <v>0.45</v>
      </c>
      <c r="AY115">
        <v>0.66500000000000004</v>
      </c>
      <c r="AZ115">
        <v>0.72899999999999998</v>
      </c>
      <c r="BA115">
        <v>0.214</v>
      </c>
      <c r="BB115">
        <v>0.64300000000000002</v>
      </c>
      <c r="BC115">
        <v>0.6</v>
      </c>
    </row>
    <row r="116" spans="1:55" hidden="1" x14ac:dyDescent="0.4">
      <c r="A116" t="str">
        <f t="shared" si="4"/>
        <v>GBT</v>
      </c>
      <c r="B116" t="str">
        <f t="shared" si="5"/>
        <v>GBT091</v>
      </c>
      <c r="C116" t="str">
        <f t="shared" si="6"/>
        <v>activities</v>
      </c>
      <c r="D116" t="s">
        <v>2006</v>
      </c>
      <c r="E116">
        <f t="shared" si="7"/>
        <v>9.84</v>
      </c>
      <c r="F116">
        <v>7</v>
      </c>
      <c r="G116">
        <v>8</v>
      </c>
      <c r="H116">
        <v>5</v>
      </c>
      <c r="I116">
        <v>13</v>
      </c>
      <c r="J116">
        <v>5</v>
      </c>
      <c r="K116">
        <v>9</v>
      </c>
      <c r="L116">
        <v>13</v>
      </c>
      <c r="M116">
        <v>11</v>
      </c>
      <c r="N116">
        <v>6</v>
      </c>
      <c r="O116">
        <v>7</v>
      </c>
      <c r="P116">
        <v>9</v>
      </c>
      <c r="Q116">
        <v>13</v>
      </c>
      <c r="R116">
        <v>13</v>
      </c>
      <c r="S116">
        <v>5</v>
      </c>
      <c r="T116">
        <v>7</v>
      </c>
      <c r="U116">
        <v>8</v>
      </c>
      <c r="V116">
        <v>9</v>
      </c>
      <c r="W116">
        <v>6</v>
      </c>
      <c r="X116">
        <v>11</v>
      </c>
      <c r="Y116">
        <v>11</v>
      </c>
      <c r="Z116">
        <v>8</v>
      </c>
      <c r="AA116">
        <v>9</v>
      </c>
      <c r="AB116">
        <v>8</v>
      </c>
      <c r="AC116">
        <v>10</v>
      </c>
      <c r="AD116">
        <v>12</v>
      </c>
      <c r="AE116">
        <v>12</v>
      </c>
      <c r="AF116">
        <v>11</v>
      </c>
      <c r="AG116">
        <v>5</v>
      </c>
      <c r="AH116">
        <v>6</v>
      </c>
      <c r="AI116">
        <v>5</v>
      </c>
      <c r="AJ116">
        <v>7</v>
      </c>
      <c r="AK116">
        <v>7</v>
      </c>
      <c r="AL116">
        <v>6</v>
      </c>
      <c r="AM116">
        <v>11</v>
      </c>
      <c r="AN116">
        <v>8</v>
      </c>
      <c r="AO116">
        <v>12</v>
      </c>
      <c r="AP116">
        <v>12</v>
      </c>
      <c r="AQ116">
        <v>10</v>
      </c>
      <c r="AR116">
        <v>14</v>
      </c>
      <c r="AS116">
        <v>12</v>
      </c>
      <c r="AT116">
        <v>18</v>
      </c>
      <c r="AU116">
        <v>14</v>
      </c>
      <c r="AV116">
        <v>6</v>
      </c>
      <c r="AW116">
        <v>14</v>
      </c>
      <c r="AX116">
        <v>8</v>
      </c>
      <c r="AY116">
        <v>18</v>
      </c>
      <c r="AZ116">
        <v>11</v>
      </c>
      <c r="BA116">
        <v>8</v>
      </c>
      <c r="BB116">
        <v>23</v>
      </c>
      <c r="BC116">
        <v>11</v>
      </c>
    </row>
    <row r="117" spans="1:55" hidden="1" x14ac:dyDescent="0.4">
      <c r="A117" t="str">
        <f t="shared" si="4"/>
        <v>GBT</v>
      </c>
      <c r="B117" t="str">
        <f t="shared" si="5"/>
        <v>GBT091</v>
      </c>
      <c r="C117" t="str">
        <f t="shared" si="6"/>
        <v>decisions</v>
      </c>
      <c r="D117" t="s">
        <v>2007</v>
      </c>
      <c r="E117">
        <f t="shared" si="7"/>
        <v>1.34</v>
      </c>
      <c r="F117">
        <v>1</v>
      </c>
      <c r="G117">
        <v>1</v>
      </c>
      <c r="H117">
        <v>0</v>
      </c>
      <c r="I117">
        <v>3</v>
      </c>
      <c r="J117">
        <v>0</v>
      </c>
      <c r="K117">
        <v>0</v>
      </c>
      <c r="L117">
        <v>2</v>
      </c>
      <c r="M117">
        <v>1</v>
      </c>
      <c r="N117">
        <v>0</v>
      </c>
      <c r="O117">
        <v>0</v>
      </c>
      <c r="P117">
        <v>1</v>
      </c>
      <c r="Q117">
        <v>3</v>
      </c>
      <c r="R117">
        <v>3</v>
      </c>
      <c r="S117">
        <v>0</v>
      </c>
      <c r="T117">
        <v>1</v>
      </c>
      <c r="U117">
        <v>0</v>
      </c>
      <c r="V117">
        <v>0</v>
      </c>
      <c r="W117">
        <v>0</v>
      </c>
      <c r="X117">
        <v>1</v>
      </c>
      <c r="Y117">
        <v>2</v>
      </c>
      <c r="Z117">
        <v>0</v>
      </c>
      <c r="AA117">
        <v>2</v>
      </c>
      <c r="AB117">
        <v>1</v>
      </c>
      <c r="AC117">
        <v>1</v>
      </c>
      <c r="AD117">
        <v>2</v>
      </c>
      <c r="AE117">
        <v>0</v>
      </c>
      <c r="AF117">
        <v>1</v>
      </c>
      <c r="AG117">
        <v>1</v>
      </c>
      <c r="AH117">
        <v>0</v>
      </c>
      <c r="AI117">
        <v>1</v>
      </c>
      <c r="AJ117">
        <v>2</v>
      </c>
      <c r="AK117">
        <v>1</v>
      </c>
      <c r="AL117">
        <v>1</v>
      </c>
      <c r="AM117">
        <v>2</v>
      </c>
      <c r="AN117">
        <v>2</v>
      </c>
      <c r="AO117">
        <v>2</v>
      </c>
      <c r="AP117">
        <v>0</v>
      </c>
      <c r="AQ117">
        <v>2</v>
      </c>
      <c r="AR117">
        <v>2</v>
      </c>
      <c r="AS117">
        <v>0</v>
      </c>
      <c r="AT117">
        <v>4</v>
      </c>
      <c r="AU117">
        <v>3</v>
      </c>
      <c r="AV117">
        <v>2</v>
      </c>
      <c r="AW117">
        <v>2</v>
      </c>
      <c r="AX117">
        <v>2</v>
      </c>
      <c r="AY117">
        <v>3</v>
      </c>
      <c r="AZ117">
        <v>3</v>
      </c>
      <c r="BA117">
        <v>1</v>
      </c>
      <c r="BB117">
        <v>3</v>
      </c>
      <c r="BC117">
        <v>2</v>
      </c>
    </row>
    <row r="118" spans="1:55" hidden="1" x14ac:dyDescent="0.4">
      <c r="A118" t="str">
        <f t="shared" si="4"/>
        <v>GBT</v>
      </c>
      <c r="B118" t="str">
        <f t="shared" si="5"/>
        <v>GBT091</v>
      </c>
      <c r="C118" t="str">
        <f t="shared" si="6"/>
        <v>forks</v>
      </c>
      <c r="D118" t="s">
        <v>2008</v>
      </c>
      <c r="E118">
        <f t="shared" si="7"/>
        <v>0.04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1</v>
      </c>
      <c r="BB118">
        <v>0</v>
      </c>
      <c r="BC118">
        <v>0</v>
      </c>
    </row>
    <row r="119" spans="1:55" hidden="1" x14ac:dyDescent="0.4">
      <c r="A119" t="str">
        <f t="shared" si="4"/>
        <v>GBT</v>
      </c>
      <c r="B119" t="str">
        <f t="shared" si="5"/>
        <v>GBT091</v>
      </c>
      <c r="C119" t="str">
        <f t="shared" si="6"/>
        <v>swimlanes</v>
      </c>
      <c r="D119" t="s">
        <v>2009</v>
      </c>
      <c r="E119">
        <f t="shared" si="7"/>
        <v>2.58</v>
      </c>
      <c r="F119">
        <v>2</v>
      </c>
      <c r="G119">
        <v>6</v>
      </c>
      <c r="H119">
        <v>1</v>
      </c>
      <c r="I119">
        <v>2</v>
      </c>
      <c r="J119">
        <v>3</v>
      </c>
      <c r="K119">
        <v>3</v>
      </c>
      <c r="L119">
        <v>2</v>
      </c>
      <c r="M119">
        <v>2</v>
      </c>
      <c r="N119">
        <v>3</v>
      </c>
      <c r="O119">
        <v>4</v>
      </c>
      <c r="P119">
        <v>3</v>
      </c>
      <c r="Q119">
        <v>1</v>
      </c>
      <c r="R119">
        <v>1</v>
      </c>
      <c r="S119">
        <v>3</v>
      </c>
      <c r="T119">
        <v>1</v>
      </c>
      <c r="U119">
        <v>1</v>
      </c>
      <c r="V119">
        <v>3</v>
      </c>
      <c r="W119">
        <v>3</v>
      </c>
      <c r="X119">
        <v>2</v>
      </c>
      <c r="Y119">
        <v>2</v>
      </c>
      <c r="Z119">
        <v>3</v>
      </c>
      <c r="AA119">
        <v>1</v>
      </c>
      <c r="AB119">
        <v>1</v>
      </c>
      <c r="AC119">
        <v>5</v>
      </c>
      <c r="AD119">
        <v>1</v>
      </c>
      <c r="AE119">
        <v>1</v>
      </c>
      <c r="AF119">
        <v>3</v>
      </c>
      <c r="AG119">
        <v>2</v>
      </c>
      <c r="AH119">
        <v>3</v>
      </c>
      <c r="AI119">
        <v>2</v>
      </c>
      <c r="AJ119">
        <v>3</v>
      </c>
      <c r="AK119">
        <v>4</v>
      </c>
      <c r="AL119">
        <v>3</v>
      </c>
      <c r="AM119">
        <v>1</v>
      </c>
      <c r="AN119">
        <v>1</v>
      </c>
      <c r="AO119">
        <v>6</v>
      </c>
      <c r="AP119">
        <v>2</v>
      </c>
      <c r="AQ119">
        <v>4</v>
      </c>
      <c r="AR119">
        <v>3</v>
      </c>
      <c r="AS119">
        <v>7</v>
      </c>
      <c r="AT119">
        <v>3</v>
      </c>
      <c r="AU119">
        <v>1</v>
      </c>
      <c r="AV119">
        <v>1</v>
      </c>
      <c r="AW119">
        <v>1</v>
      </c>
      <c r="AX119">
        <v>1</v>
      </c>
      <c r="AY119">
        <v>6</v>
      </c>
      <c r="AZ119">
        <v>2</v>
      </c>
      <c r="BA119">
        <v>1</v>
      </c>
      <c r="BB119">
        <v>4</v>
      </c>
      <c r="BC119">
        <v>5</v>
      </c>
    </row>
    <row r="120" spans="1:55" hidden="1" x14ac:dyDescent="0.4">
      <c r="A120" t="str">
        <f t="shared" si="4"/>
        <v>GBT</v>
      </c>
      <c r="B120" t="str">
        <f t="shared" si="5"/>
        <v>GBT091</v>
      </c>
      <c r="C120" t="str">
        <f t="shared" si="6"/>
        <v>detaches</v>
      </c>
      <c r="D120" t="s">
        <v>2010</v>
      </c>
      <c r="E120">
        <f t="shared" si="7"/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</row>
    <row r="121" spans="1:55" hidden="1" x14ac:dyDescent="0.4">
      <c r="A121" t="str">
        <f t="shared" si="4"/>
        <v>GBT</v>
      </c>
      <c r="B121" t="str">
        <f t="shared" si="5"/>
        <v>GBT091</v>
      </c>
      <c r="C121" t="str">
        <f t="shared" si="6"/>
        <v>options</v>
      </c>
      <c r="D121" t="s">
        <v>2011</v>
      </c>
      <c r="E121">
        <f t="shared" si="7"/>
        <v>0.32</v>
      </c>
      <c r="F121">
        <v>0</v>
      </c>
      <c r="G121">
        <v>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0</v>
      </c>
      <c r="X121">
        <v>1</v>
      </c>
      <c r="Y121">
        <v>0</v>
      </c>
      <c r="Z121">
        <v>0</v>
      </c>
      <c r="AA121">
        <v>0</v>
      </c>
      <c r="AB121">
        <v>2</v>
      </c>
      <c r="AC121">
        <v>1</v>
      </c>
      <c r="AD121">
        <v>0</v>
      </c>
      <c r="AE121">
        <v>1</v>
      </c>
      <c r="AF121">
        <v>0</v>
      </c>
      <c r="AG121">
        <v>0</v>
      </c>
      <c r="AH121">
        <v>0</v>
      </c>
      <c r="AI121">
        <v>0</v>
      </c>
      <c r="AJ121">
        <v>1</v>
      </c>
      <c r="AK121">
        <v>0</v>
      </c>
      <c r="AL121">
        <v>0</v>
      </c>
      <c r="AM121">
        <v>2</v>
      </c>
      <c r="AN121">
        <v>0</v>
      </c>
      <c r="AO121">
        <v>0</v>
      </c>
      <c r="AP121">
        <v>2</v>
      </c>
      <c r="AQ121">
        <v>0</v>
      </c>
      <c r="AR121">
        <v>0</v>
      </c>
      <c r="AS121">
        <v>0</v>
      </c>
      <c r="AT121">
        <v>2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1</v>
      </c>
    </row>
    <row r="122" spans="1:55" hidden="1" x14ac:dyDescent="0.4">
      <c r="A122" t="str">
        <f t="shared" si="4"/>
        <v>GBT</v>
      </c>
      <c r="B122" t="str">
        <f t="shared" si="5"/>
        <v>GBT091</v>
      </c>
      <c r="C122" t="str">
        <f t="shared" si="6"/>
        <v>edges</v>
      </c>
      <c r="D122" t="s">
        <v>2012</v>
      </c>
      <c r="E122">
        <f t="shared" si="7"/>
        <v>0.2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1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1</v>
      </c>
      <c r="AN122">
        <v>0</v>
      </c>
      <c r="AO122">
        <v>0</v>
      </c>
      <c r="AP122">
        <v>0</v>
      </c>
      <c r="AQ122">
        <v>0</v>
      </c>
      <c r="AR122">
        <v>1</v>
      </c>
      <c r="AS122">
        <v>0</v>
      </c>
      <c r="AT122">
        <v>0</v>
      </c>
      <c r="AU122">
        <v>0</v>
      </c>
      <c r="AV122">
        <v>1</v>
      </c>
      <c r="AW122">
        <v>1</v>
      </c>
      <c r="AX122">
        <v>0</v>
      </c>
      <c r="AY122">
        <v>1</v>
      </c>
      <c r="AZ122">
        <v>0</v>
      </c>
      <c r="BA122">
        <v>0</v>
      </c>
      <c r="BB122">
        <v>2</v>
      </c>
      <c r="BC122">
        <v>0</v>
      </c>
    </row>
    <row r="123" spans="1:55" hidden="1" x14ac:dyDescent="0.4">
      <c r="A123" t="str">
        <f t="shared" si="4"/>
        <v>GBT</v>
      </c>
      <c r="B123" t="str">
        <f t="shared" si="5"/>
        <v>GBT091</v>
      </c>
      <c r="C123" t="str">
        <f t="shared" si="6"/>
        <v>notes</v>
      </c>
      <c r="D123" t="s">
        <v>2013</v>
      </c>
      <c r="E123">
        <f t="shared" si="7"/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</row>
    <row r="124" spans="1:55" hidden="1" x14ac:dyDescent="0.4">
      <c r="A124" t="str">
        <f t="shared" si="4"/>
        <v>GBT</v>
      </c>
      <c r="B124" t="str">
        <f t="shared" si="5"/>
        <v>GBT091</v>
      </c>
      <c r="C124" t="str">
        <f t="shared" si="6"/>
        <v>partitions</v>
      </c>
      <c r="D124" t="s">
        <v>2014</v>
      </c>
      <c r="E124">
        <f t="shared" si="7"/>
        <v>0.28000000000000003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</v>
      </c>
      <c r="R124">
        <v>1</v>
      </c>
      <c r="S124">
        <v>0</v>
      </c>
      <c r="T124">
        <v>0</v>
      </c>
      <c r="U124">
        <v>2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3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2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1</v>
      </c>
      <c r="AU124">
        <v>0</v>
      </c>
      <c r="AV124">
        <v>0</v>
      </c>
      <c r="AW124">
        <v>2</v>
      </c>
      <c r="AX124">
        <v>0</v>
      </c>
      <c r="AY124">
        <v>0</v>
      </c>
      <c r="AZ124">
        <v>0</v>
      </c>
      <c r="BA124">
        <v>1</v>
      </c>
      <c r="BB124">
        <v>1</v>
      </c>
      <c r="BC124">
        <v>0</v>
      </c>
    </row>
    <row r="125" spans="1:55" hidden="1" x14ac:dyDescent="0.4">
      <c r="A125" t="str">
        <f t="shared" si="4"/>
        <v>GBT</v>
      </c>
      <c r="B125" t="str">
        <f t="shared" si="5"/>
        <v>GBT091</v>
      </c>
      <c r="C125" t="str">
        <f t="shared" si="6"/>
        <v>numberline</v>
      </c>
      <c r="D125" t="s">
        <v>2015</v>
      </c>
      <c r="E125">
        <f t="shared" si="7"/>
        <v>20.059999999999999</v>
      </c>
      <c r="F125">
        <v>14</v>
      </c>
      <c r="G125">
        <v>18</v>
      </c>
      <c r="H125">
        <v>8</v>
      </c>
      <c r="I125">
        <v>26</v>
      </c>
      <c r="J125">
        <v>10</v>
      </c>
      <c r="K125">
        <v>15</v>
      </c>
      <c r="L125">
        <v>26</v>
      </c>
      <c r="M125">
        <v>18</v>
      </c>
      <c r="N125">
        <v>11</v>
      </c>
      <c r="O125">
        <v>15</v>
      </c>
      <c r="P125">
        <v>17</v>
      </c>
      <c r="Q125">
        <v>27</v>
      </c>
      <c r="R125">
        <v>27</v>
      </c>
      <c r="S125">
        <v>10</v>
      </c>
      <c r="T125">
        <v>13</v>
      </c>
      <c r="U125">
        <v>15</v>
      </c>
      <c r="V125">
        <v>14</v>
      </c>
      <c r="W125">
        <v>11</v>
      </c>
      <c r="X125">
        <v>19</v>
      </c>
      <c r="Y125">
        <v>20</v>
      </c>
      <c r="Z125">
        <v>13</v>
      </c>
      <c r="AA125">
        <v>18</v>
      </c>
      <c r="AB125">
        <v>14</v>
      </c>
      <c r="AC125">
        <v>21</v>
      </c>
      <c r="AD125">
        <v>21</v>
      </c>
      <c r="AE125">
        <v>21</v>
      </c>
      <c r="AF125">
        <v>20</v>
      </c>
      <c r="AG125">
        <v>13</v>
      </c>
      <c r="AH125">
        <v>11</v>
      </c>
      <c r="AI125">
        <v>12</v>
      </c>
      <c r="AJ125">
        <v>20</v>
      </c>
      <c r="AK125">
        <v>16</v>
      </c>
      <c r="AL125">
        <v>15</v>
      </c>
      <c r="AM125">
        <v>26</v>
      </c>
      <c r="AN125">
        <v>19</v>
      </c>
      <c r="AO125">
        <v>28</v>
      </c>
      <c r="AP125">
        <v>24</v>
      </c>
      <c r="AQ125">
        <v>22</v>
      </c>
      <c r="AR125">
        <v>26</v>
      </c>
      <c r="AS125">
        <v>27</v>
      </c>
      <c r="AT125">
        <v>40</v>
      </c>
      <c r="AU125">
        <v>29</v>
      </c>
      <c r="AV125">
        <v>16</v>
      </c>
      <c r="AW125">
        <v>29</v>
      </c>
      <c r="AX125">
        <v>19</v>
      </c>
      <c r="AY125">
        <v>35</v>
      </c>
      <c r="AZ125">
        <v>27</v>
      </c>
      <c r="BA125">
        <v>19</v>
      </c>
      <c r="BB125">
        <v>42</v>
      </c>
      <c r="BC125">
        <v>26</v>
      </c>
    </row>
    <row r="126" spans="1:55" hidden="1" x14ac:dyDescent="0.4">
      <c r="A126" t="str">
        <f t="shared" si="4"/>
        <v>GBT</v>
      </c>
      <c r="B126" t="str">
        <f t="shared" si="5"/>
        <v>GBT091</v>
      </c>
      <c r="C126" t="str">
        <f t="shared" si="6"/>
        <v>negative_score</v>
      </c>
      <c r="D126" t="s">
        <v>2016</v>
      </c>
      <c r="E126">
        <f t="shared" si="7"/>
        <v>-0.06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-3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</row>
    <row r="127" spans="1:55" hidden="1" x14ac:dyDescent="0.4">
      <c r="A127" t="str">
        <f t="shared" si="4"/>
        <v>GBT</v>
      </c>
      <c r="B127" t="str">
        <f t="shared" si="5"/>
        <v>GBT091</v>
      </c>
      <c r="C127" t="str">
        <f t="shared" si="6"/>
        <v>raw_score</v>
      </c>
      <c r="D127" t="s">
        <v>2017</v>
      </c>
      <c r="E127">
        <f t="shared" si="7"/>
        <v>42.082999999999998</v>
      </c>
      <c r="F127">
        <v>29.7</v>
      </c>
      <c r="G127">
        <v>41.9</v>
      </c>
      <c r="H127">
        <v>17.399999999999999</v>
      </c>
      <c r="I127">
        <v>56.3</v>
      </c>
      <c r="J127">
        <v>21.5</v>
      </c>
      <c r="K127">
        <v>33.75</v>
      </c>
      <c r="L127">
        <v>52.3</v>
      </c>
      <c r="M127">
        <v>41.9</v>
      </c>
      <c r="N127">
        <v>24.55</v>
      </c>
      <c r="O127">
        <v>30.95</v>
      </c>
      <c r="P127">
        <v>38.85</v>
      </c>
      <c r="Q127">
        <v>55.85</v>
      </c>
      <c r="R127">
        <v>55.85</v>
      </c>
      <c r="S127">
        <v>21.5</v>
      </c>
      <c r="T127">
        <v>27.65</v>
      </c>
      <c r="U127">
        <v>30.75</v>
      </c>
      <c r="V127">
        <v>33.700000000000003</v>
      </c>
      <c r="W127">
        <v>24.55</v>
      </c>
      <c r="X127">
        <v>44.15</v>
      </c>
      <c r="Y127">
        <v>46</v>
      </c>
      <c r="Z127">
        <v>30.65</v>
      </c>
      <c r="AA127">
        <v>37.9</v>
      </c>
      <c r="AB127">
        <v>32.700000000000003</v>
      </c>
      <c r="AC127">
        <v>46.05</v>
      </c>
      <c r="AD127">
        <v>47.05</v>
      </c>
      <c r="AE127">
        <v>44.55</v>
      </c>
      <c r="AF127">
        <v>45.2</v>
      </c>
      <c r="AG127">
        <v>23.65</v>
      </c>
      <c r="AH127">
        <v>24.55</v>
      </c>
      <c r="AI127">
        <v>23.6</v>
      </c>
      <c r="AJ127">
        <v>37</v>
      </c>
      <c r="AK127">
        <v>33.799999999999997</v>
      </c>
      <c r="AL127">
        <v>28.75</v>
      </c>
      <c r="AM127">
        <v>50.5</v>
      </c>
      <c r="AN127">
        <v>34.950000000000003</v>
      </c>
      <c r="AO127">
        <v>57.4</v>
      </c>
      <c r="AP127">
        <v>43.2</v>
      </c>
      <c r="AQ127">
        <v>47.1</v>
      </c>
      <c r="AR127">
        <v>58.5</v>
      </c>
      <c r="AS127">
        <v>51.35</v>
      </c>
      <c r="AT127">
        <v>81.5</v>
      </c>
      <c r="AU127">
        <v>57.45</v>
      </c>
      <c r="AV127">
        <v>30</v>
      </c>
      <c r="AW127">
        <v>57.65</v>
      </c>
      <c r="AX127">
        <v>34.950000000000003</v>
      </c>
      <c r="AY127">
        <v>80.95</v>
      </c>
      <c r="AZ127">
        <v>50.35</v>
      </c>
      <c r="BA127">
        <v>35.450000000000003</v>
      </c>
      <c r="BB127">
        <v>95</v>
      </c>
      <c r="BC127">
        <v>53.3</v>
      </c>
    </row>
    <row r="128" spans="1:55" hidden="1" x14ac:dyDescent="0.4">
      <c r="A128" t="str">
        <f t="shared" si="4"/>
        <v>GBT</v>
      </c>
      <c r="B128" t="str">
        <f t="shared" si="5"/>
        <v>GBT091</v>
      </c>
      <c r="C128" t="str">
        <f t="shared" si="6"/>
        <v>percentage_score</v>
      </c>
      <c r="D128" t="s">
        <v>2018</v>
      </c>
      <c r="E128">
        <f t="shared" si="7"/>
        <v>65.789999999999978</v>
      </c>
      <c r="F128">
        <v>59.8</v>
      </c>
      <c r="G128">
        <v>67.7</v>
      </c>
      <c r="H128">
        <v>46.5</v>
      </c>
      <c r="I128">
        <v>73.8</v>
      </c>
      <c r="J128">
        <v>51.8</v>
      </c>
      <c r="K128">
        <v>62.8</v>
      </c>
      <c r="L128">
        <v>69.5</v>
      </c>
      <c r="M128">
        <v>67.7</v>
      </c>
      <c r="N128">
        <v>55.1</v>
      </c>
      <c r="O128">
        <v>60.7</v>
      </c>
      <c r="P128">
        <v>66</v>
      </c>
      <c r="Q128">
        <v>73.599999999999994</v>
      </c>
      <c r="R128">
        <v>73.599999999999994</v>
      </c>
      <c r="S128">
        <v>51.8</v>
      </c>
      <c r="T128">
        <v>58</v>
      </c>
      <c r="U128">
        <v>60.6</v>
      </c>
      <c r="V128">
        <v>62.8</v>
      </c>
      <c r="W128">
        <v>55.1</v>
      </c>
      <c r="X128">
        <v>68.8</v>
      </c>
      <c r="Y128">
        <v>69.7</v>
      </c>
      <c r="Z128">
        <v>60.5</v>
      </c>
      <c r="AA128">
        <v>65.5</v>
      </c>
      <c r="AB128">
        <v>62</v>
      </c>
      <c r="AC128">
        <v>69.7</v>
      </c>
      <c r="AD128">
        <v>70.2</v>
      </c>
      <c r="AE128">
        <v>69</v>
      </c>
      <c r="AF128">
        <v>69.3</v>
      </c>
      <c r="AG128">
        <v>54.2</v>
      </c>
      <c r="AH128">
        <v>55.1</v>
      </c>
      <c r="AI128">
        <v>54.1</v>
      </c>
      <c r="AJ128">
        <v>64.900000000000006</v>
      </c>
      <c r="AK128">
        <v>62.8</v>
      </c>
      <c r="AL128">
        <v>59</v>
      </c>
      <c r="AM128">
        <v>71.599999999999994</v>
      </c>
      <c r="AN128">
        <v>63.6</v>
      </c>
      <c r="AO128">
        <v>74.2</v>
      </c>
      <c r="AP128">
        <v>68.400000000000006</v>
      </c>
      <c r="AQ128">
        <v>70.2</v>
      </c>
      <c r="AR128">
        <v>74.5</v>
      </c>
      <c r="AS128">
        <v>72</v>
      </c>
      <c r="AT128">
        <v>80.3</v>
      </c>
      <c r="AU128">
        <v>74.2</v>
      </c>
      <c r="AV128">
        <v>60</v>
      </c>
      <c r="AW128">
        <v>74.2</v>
      </c>
      <c r="AX128">
        <v>63.6</v>
      </c>
      <c r="AY128">
        <v>80.2</v>
      </c>
      <c r="AZ128">
        <v>71.599999999999994</v>
      </c>
      <c r="BA128">
        <v>63.9</v>
      </c>
      <c r="BB128">
        <v>82.6</v>
      </c>
      <c r="BC128">
        <v>72.7</v>
      </c>
    </row>
    <row r="129" spans="1:55" hidden="1" x14ac:dyDescent="0.4">
      <c r="A129" t="str">
        <f t="shared" si="4"/>
        <v>GBT</v>
      </c>
      <c r="B129" t="str">
        <f t="shared" si="5"/>
        <v>GBT091</v>
      </c>
      <c r="C129" t="str">
        <f t="shared" si="6"/>
        <v>formatted_score</v>
      </c>
      <c r="D129" t="s">
        <v>2019</v>
      </c>
      <c r="E129" t="e">
        <f t="shared" si="7"/>
        <v>#DIV/0!</v>
      </c>
      <c r="F129" t="s">
        <v>2020</v>
      </c>
      <c r="G129" t="s">
        <v>1980</v>
      </c>
      <c r="H129" t="s">
        <v>1796</v>
      </c>
      <c r="I129" t="s">
        <v>2021</v>
      </c>
      <c r="J129" t="s">
        <v>1755</v>
      </c>
      <c r="K129" t="s">
        <v>2022</v>
      </c>
      <c r="L129" t="s">
        <v>2023</v>
      </c>
      <c r="M129" t="s">
        <v>1980</v>
      </c>
      <c r="N129" t="s">
        <v>1737</v>
      </c>
      <c r="O129" t="s">
        <v>2024</v>
      </c>
      <c r="P129" t="s">
        <v>1884</v>
      </c>
      <c r="Q129" t="s">
        <v>1740</v>
      </c>
      <c r="R129" t="s">
        <v>1740</v>
      </c>
      <c r="S129" t="s">
        <v>1755</v>
      </c>
      <c r="T129" t="s">
        <v>1891</v>
      </c>
      <c r="U129" t="s">
        <v>2025</v>
      </c>
      <c r="V129" t="s">
        <v>1744</v>
      </c>
      <c r="W129" t="s">
        <v>1737</v>
      </c>
      <c r="X129" t="s">
        <v>2026</v>
      </c>
      <c r="Y129" t="s">
        <v>1931</v>
      </c>
      <c r="Z129" t="s">
        <v>1733</v>
      </c>
      <c r="AA129" t="s">
        <v>1948</v>
      </c>
      <c r="AB129" t="s">
        <v>2027</v>
      </c>
      <c r="AC129" t="s">
        <v>1821</v>
      </c>
      <c r="AD129" t="s">
        <v>2028</v>
      </c>
      <c r="AE129" t="s">
        <v>2029</v>
      </c>
      <c r="AF129" t="s">
        <v>1803</v>
      </c>
      <c r="AG129" t="s">
        <v>2030</v>
      </c>
      <c r="AH129" t="s">
        <v>1737</v>
      </c>
      <c r="AI129" t="s">
        <v>2031</v>
      </c>
      <c r="AJ129" t="s">
        <v>2032</v>
      </c>
      <c r="AK129" t="s">
        <v>2033</v>
      </c>
      <c r="AL129" t="s">
        <v>2034</v>
      </c>
      <c r="AM129" t="s">
        <v>2035</v>
      </c>
      <c r="AN129" t="s">
        <v>2036</v>
      </c>
      <c r="AO129" t="s">
        <v>1761</v>
      </c>
      <c r="AP129" t="s">
        <v>1762</v>
      </c>
      <c r="AQ129" t="s">
        <v>1763</v>
      </c>
      <c r="AR129" t="s">
        <v>1764</v>
      </c>
      <c r="AS129" t="s">
        <v>1765</v>
      </c>
      <c r="AT129" t="s">
        <v>1766</v>
      </c>
      <c r="AU129" t="s">
        <v>1767</v>
      </c>
      <c r="AV129" t="s">
        <v>1768</v>
      </c>
      <c r="AW129" t="s">
        <v>1769</v>
      </c>
      <c r="AX129" t="s">
        <v>2036</v>
      </c>
      <c r="AY129" t="s">
        <v>2037</v>
      </c>
      <c r="AZ129" t="s">
        <v>2038</v>
      </c>
      <c r="BA129" t="s">
        <v>2039</v>
      </c>
      <c r="BB129" t="s">
        <v>2040</v>
      </c>
      <c r="BC129" t="s">
        <v>2041</v>
      </c>
    </row>
    <row r="130" spans="1:55" hidden="1" x14ac:dyDescent="0.4">
      <c r="A130" t="str">
        <f t="shared" ref="A130:A193" si="8">LEFT(D130,3)</f>
        <v>GBT</v>
      </c>
      <c r="B130" t="str">
        <f t="shared" ref="B130:B193" si="9">LEFT(D130,6)</f>
        <v>GBT091</v>
      </c>
      <c r="C130" t="str">
        <f t="shared" ref="C130:C193" si="10">MID(D130,8,35)</f>
        <v>functional_complexity</v>
      </c>
      <c r="D130" t="s">
        <v>2042</v>
      </c>
      <c r="E130">
        <f t="shared" si="7"/>
        <v>17.5</v>
      </c>
      <c r="F130">
        <v>12.5</v>
      </c>
      <c r="G130">
        <v>14</v>
      </c>
      <c r="H130">
        <v>7.5</v>
      </c>
      <c r="I130">
        <v>25.5</v>
      </c>
      <c r="J130">
        <v>7.5</v>
      </c>
      <c r="K130">
        <v>13.5</v>
      </c>
      <c r="L130">
        <v>25</v>
      </c>
      <c r="M130">
        <v>18.5</v>
      </c>
      <c r="N130">
        <v>9</v>
      </c>
      <c r="O130">
        <v>10.5</v>
      </c>
      <c r="P130">
        <v>15.5</v>
      </c>
      <c r="Q130">
        <v>25.5</v>
      </c>
      <c r="R130">
        <v>25.5</v>
      </c>
      <c r="S130">
        <v>7.5</v>
      </c>
      <c r="T130">
        <v>12.5</v>
      </c>
      <c r="U130">
        <v>12</v>
      </c>
      <c r="V130">
        <v>13.5</v>
      </c>
      <c r="W130">
        <v>9</v>
      </c>
      <c r="X130">
        <v>18.5</v>
      </c>
      <c r="Y130">
        <v>20.5</v>
      </c>
      <c r="Z130">
        <v>12</v>
      </c>
      <c r="AA130">
        <v>17.5</v>
      </c>
      <c r="AB130">
        <v>14</v>
      </c>
      <c r="AC130">
        <v>17</v>
      </c>
      <c r="AD130">
        <v>22</v>
      </c>
      <c r="AE130">
        <v>18</v>
      </c>
      <c r="AF130">
        <v>18.5</v>
      </c>
      <c r="AG130">
        <v>9.5</v>
      </c>
      <c r="AH130">
        <v>9</v>
      </c>
      <c r="AI130">
        <v>9.5</v>
      </c>
      <c r="AJ130">
        <v>14.5</v>
      </c>
      <c r="AK130">
        <v>12.5</v>
      </c>
      <c r="AL130">
        <v>11</v>
      </c>
      <c r="AM130">
        <v>20.5</v>
      </c>
      <c r="AN130">
        <v>16</v>
      </c>
      <c r="AO130">
        <v>22</v>
      </c>
      <c r="AP130">
        <v>18</v>
      </c>
      <c r="AQ130">
        <v>19</v>
      </c>
      <c r="AR130">
        <v>25</v>
      </c>
      <c r="AS130">
        <v>18</v>
      </c>
      <c r="AT130">
        <v>35</v>
      </c>
      <c r="AU130">
        <v>27</v>
      </c>
      <c r="AV130">
        <v>13</v>
      </c>
      <c r="AW130">
        <v>25</v>
      </c>
      <c r="AX130">
        <v>16</v>
      </c>
      <c r="AY130">
        <v>33</v>
      </c>
      <c r="AZ130">
        <v>22.5</v>
      </c>
      <c r="BA130">
        <v>15.5</v>
      </c>
      <c r="BB130">
        <v>40.5</v>
      </c>
      <c r="BC130">
        <v>20.5</v>
      </c>
    </row>
    <row r="131" spans="1:55" hidden="1" x14ac:dyDescent="0.4">
      <c r="A131" t="str">
        <f t="shared" si="8"/>
        <v>GBT</v>
      </c>
      <c r="B131" t="str">
        <f t="shared" si="9"/>
        <v>GBT091</v>
      </c>
      <c r="C131" t="str">
        <f t="shared" si="10"/>
        <v>organization_score</v>
      </c>
      <c r="D131" t="s">
        <v>2043</v>
      </c>
      <c r="E131">
        <f t="shared" ref="E131:E194" si="11">AVERAGE(F131:BC131)</f>
        <v>5.16</v>
      </c>
      <c r="F131">
        <v>4</v>
      </c>
      <c r="G131">
        <v>12</v>
      </c>
      <c r="H131">
        <v>2</v>
      </c>
      <c r="I131">
        <v>4</v>
      </c>
      <c r="J131">
        <v>6</v>
      </c>
      <c r="K131">
        <v>6</v>
      </c>
      <c r="L131">
        <v>4</v>
      </c>
      <c r="M131">
        <v>4</v>
      </c>
      <c r="N131">
        <v>6</v>
      </c>
      <c r="O131">
        <v>8</v>
      </c>
      <c r="P131">
        <v>6</v>
      </c>
      <c r="Q131">
        <v>2</v>
      </c>
      <c r="R131">
        <v>2</v>
      </c>
      <c r="S131">
        <v>6</v>
      </c>
      <c r="T131">
        <v>2</v>
      </c>
      <c r="U131">
        <v>2</v>
      </c>
      <c r="V131">
        <v>6</v>
      </c>
      <c r="W131">
        <v>6</v>
      </c>
      <c r="X131">
        <v>4</v>
      </c>
      <c r="Y131">
        <v>4</v>
      </c>
      <c r="Z131">
        <v>6</v>
      </c>
      <c r="AA131">
        <v>2</v>
      </c>
      <c r="AB131">
        <v>2</v>
      </c>
      <c r="AC131">
        <v>10</v>
      </c>
      <c r="AD131">
        <v>2</v>
      </c>
      <c r="AE131">
        <v>2</v>
      </c>
      <c r="AF131">
        <v>6</v>
      </c>
      <c r="AG131">
        <v>4</v>
      </c>
      <c r="AH131">
        <v>6</v>
      </c>
      <c r="AI131">
        <v>4</v>
      </c>
      <c r="AJ131">
        <v>6</v>
      </c>
      <c r="AK131">
        <v>8</v>
      </c>
      <c r="AL131">
        <v>6</v>
      </c>
      <c r="AM131">
        <v>2</v>
      </c>
      <c r="AN131">
        <v>2</v>
      </c>
      <c r="AO131">
        <v>12</v>
      </c>
      <c r="AP131">
        <v>4</v>
      </c>
      <c r="AQ131">
        <v>8</v>
      </c>
      <c r="AR131">
        <v>6</v>
      </c>
      <c r="AS131">
        <v>14</v>
      </c>
      <c r="AT131">
        <v>6</v>
      </c>
      <c r="AU131">
        <v>2</v>
      </c>
      <c r="AV131">
        <v>2</v>
      </c>
      <c r="AW131">
        <v>2</v>
      </c>
      <c r="AX131">
        <v>2</v>
      </c>
      <c r="AY131">
        <v>12</v>
      </c>
      <c r="AZ131">
        <v>4</v>
      </c>
      <c r="BA131">
        <v>2</v>
      </c>
      <c r="BB131">
        <v>8</v>
      </c>
      <c r="BC131">
        <v>10</v>
      </c>
    </row>
    <row r="132" spans="1:55" hidden="1" x14ac:dyDescent="0.4">
      <c r="A132" t="str">
        <f t="shared" si="8"/>
        <v>GBT</v>
      </c>
      <c r="B132" t="str">
        <f t="shared" si="9"/>
        <v>GBT091</v>
      </c>
      <c r="C132" t="str">
        <f t="shared" si="10"/>
        <v>structural_integrity</v>
      </c>
      <c r="D132" t="s">
        <v>2044</v>
      </c>
      <c r="E132">
        <f t="shared" si="11"/>
        <v>9.94</v>
      </c>
      <c r="F132">
        <v>10</v>
      </c>
      <c r="G132">
        <v>10</v>
      </c>
      <c r="H132">
        <v>10</v>
      </c>
      <c r="I132">
        <v>10</v>
      </c>
      <c r="J132">
        <v>10</v>
      </c>
      <c r="K132">
        <v>10</v>
      </c>
      <c r="L132">
        <v>7</v>
      </c>
      <c r="M132">
        <v>10</v>
      </c>
      <c r="N132">
        <v>10</v>
      </c>
      <c r="O132">
        <v>10</v>
      </c>
      <c r="P132">
        <v>10</v>
      </c>
      <c r="Q132">
        <v>10</v>
      </c>
      <c r="R132">
        <v>10</v>
      </c>
      <c r="S132">
        <v>10</v>
      </c>
      <c r="T132">
        <v>10</v>
      </c>
      <c r="U132">
        <v>10</v>
      </c>
      <c r="V132">
        <v>10</v>
      </c>
      <c r="W132">
        <v>10</v>
      </c>
      <c r="X132">
        <v>10</v>
      </c>
      <c r="Y132">
        <v>10</v>
      </c>
      <c r="Z132">
        <v>10</v>
      </c>
      <c r="AA132">
        <v>10</v>
      </c>
      <c r="AB132">
        <v>10</v>
      </c>
      <c r="AC132">
        <v>10</v>
      </c>
      <c r="AD132">
        <v>10</v>
      </c>
      <c r="AE132">
        <v>10</v>
      </c>
      <c r="AF132">
        <v>10</v>
      </c>
      <c r="AG132">
        <v>10</v>
      </c>
      <c r="AH132">
        <v>10</v>
      </c>
      <c r="AI132">
        <v>10</v>
      </c>
      <c r="AJ132">
        <v>10</v>
      </c>
      <c r="AK132">
        <v>10</v>
      </c>
      <c r="AL132">
        <v>10</v>
      </c>
      <c r="AM132">
        <v>10</v>
      </c>
      <c r="AN132">
        <v>10</v>
      </c>
      <c r="AO132">
        <v>10</v>
      </c>
      <c r="AP132">
        <v>10</v>
      </c>
      <c r="AQ132">
        <v>10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10</v>
      </c>
      <c r="BA132">
        <v>10</v>
      </c>
      <c r="BB132">
        <v>10</v>
      </c>
      <c r="BC132">
        <v>10</v>
      </c>
    </row>
    <row r="133" spans="1:55" hidden="1" x14ac:dyDescent="0.4">
      <c r="A133" t="str">
        <f t="shared" si="8"/>
        <v>GBT</v>
      </c>
      <c r="B133" t="str">
        <f t="shared" si="9"/>
        <v>GBT091</v>
      </c>
      <c r="C133" t="str">
        <f t="shared" si="10"/>
        <v>decisions_activities_ratio</v>
      </c>
      <c r="D133" t="s">
        <v>2045</v>
      </c>
      <c r="E133">
        <f t="shared" si="11"/>
        <v>0.12830000000000003</v>
      </c>
      <c r="F133">
        <v>0.14299999999999999</v>
      </c>
      <c r="G133">
        <v>0.125</v>
      </c>
      <c r="H133">
        <v>0</v>
      </c>
      <c r="I133">
        <v>0.23100000000000001</v>
      </c>
      <c r="J133">
        <v>0</v>
      </c>
      <c r="K133">
        <v>0</v>
      </c>
      <c r="L133">
        <v>0.154</v>
      </c>
      <c r="M133">
        <v>9.0999999999999998E-2</v>
      </c>
      <c r="N133">
        <v>0</v>
      </c>
      <c r="O133">
        <v>0</v>
      </c>
      <c r="P133">
        <v>0.111</v>
      </c>
      <c r="Q133">
        <v>0.23100000000000001</v>
      </c>
      <c r="R133">
        <v>0.23100000000000001</v>
      </c>
      <c r="S133">
        <v>0</v>
      </c>
      <c r="T133">
        <v>0.14299999999999999</v>
      </c>
      <c r="U133">
        <v>0</v>
      </c>
      <c r="V133">
        <v>0</v>
      </c>
      <c r="W133">
        <v>0</v>
      </c>
      <c r="X133">
        <v>9.0999999999999998E-2</v>
      </c>
      <c r="Y133">
        <v>0.182</v>
      </c>
      <c r="Z133">
        <v>0</v>
      </c>
      <c r="AA133">
        <v>0.222</v>
      </c>
      <c r="AB133">
        <v>0.125</v>
      </c>
      <c r="AC133">
        <v>0.1</v>
      </c>
      <c r="AD133">
        <v>0.16700000000000001</v>
      </c>
      <c r="AE133">
        <v>0</v>
      </c>
      <c r="AF133">
        <v>9.0999999999999998E-2</v>
      </c>
      <c r="AG133">
        <v>0.2</v>
      </c>
      <c r="AH133">
        <v>0</v>
      </c>
      <c r="AI133">
        <v>0.2</v>
      </c>
      <c r="AJ133">
        <v>0.28599999999999998</v>
      </c>
      <c r="AK133">
        <v>0.14299999999999999</v>
      </c>
      <c r="AL133">
        <v>0.16700000000000001</v>
      </c>
      <c r="AM133">
        <v>0.182</v>
      </c>
      <c r="AN133">
        <v>0.25</v>
      </c>
      <c r="AO133">
        <v>0.16700000000000001</v>
      </c>
      <c r="AP133">
        <v>0</v>
      </c>
      <c r="AQ133">
        <v>0.2</v>
      </c>
      <c r="AR133">
        <v>0.14299999999999999</v>
      </c>
      <c r="AS133">
        <v>0</v>
      </c>
      <c r="AT133">
        <v>0.222</v>
      </c>
      <c r="AU133">
        <v>0.214</v>
      </c>
      <c r="AV133">
        <v>0.33300000000000002</v>
      </c>
      <c r="AW133">
        <v>0.14299999999999999</v>
      </c>
      <c r="AX133">
        <v>0.25</v>
      </c>
      <c r="AY133">
        <v>0.16700000000000001</v>
      </c>
      <c r="AZ133">
        <v>0.27300000000000002</v>
      </c>
      <c r="BA133">
        <v>0.125</v>
      </c>
      <c r="BB133">
        <v>0.13</v>
      </c>
      <c r="BC133">
        <v>0.182</v>
      </c>
    </row>
    <row r="134" spans="1:55" hidden="1" x14ac:dyDescent="0.4">
      <c r="A134" t="str">
        <f t="shared" si="8"/>
        <v>GBT</v>
      </c>
      <c r="B134" t="str">
        <f t="shared" si="9"/>
        <v>GBT091</v>
      </c>
      <c r="C134" t="str">
        <f t="shared" si="10"/>
        <v>lines_vs_average</v>
      </c>
      <c r="D134" t="s">
        <v>2046</v>
      </c>
      <c r="E134">
        <f t="shared" si="11"/>
        <v>0.43009999999999998</v>
      </c>
      <c r="F134">
        <v>0.3</v>
      </c>
      <c r="G134">
        <v>0.38600000000000001</v>
      </c>
      <c r="H134">
        <v>0.17199999999999999</v>
      </c>
      <c r="I134">
        <v>0.55700000000000005</v>
      </c>
      <c r="J134">
        <v>0.214</v>
      </c>
      <c r="K134">
        <v>0.32200000000000001</v>
      </c>
      <c r="L134">
        <v>0.55700000000000005</v>
      </c>
      <c r="M134">
        <v>0.38600000000000001</v>
      </c>
      <c r="N134">
        <v>0.23599999999999999</v>
      </c>
      <c r="O134">
        <v>0.32200000000000001</v>
      </c>
      <c r="P134">
        <v>0.36499999999999999</v>
      </c>
      <c r="Q134">
        <v>0.57899999999999996</v>
      </c>
      <c r="R134">
        <v>0.57899999999999996</v>
      </c>
      <c r="S134">
        <v>0.214</v>
      </c>
      <c r="T134">
        <v>0.27900000000000003</v>
      </c>
      <c r="U134">
        <v>0.32200000000000001</v>
      </c>
      <c r="V134">
        <v>0.3</v>
      </c>
      <c r="W134">
        <v>0.23599999999999999</v>
      </c>
      <c r="X134">
        <v>0.40699999999999997</v>
      </c>
      <c r="Y134">
        <v>0.42899999999999999</v>
      </c>
      <c r="Z134">
        <v>0.27900000000000003</v>
      </c>
      <c r="AA134">
        <v>0.38600000000000001</v>
      </c>
      <c r="AB134">
        <v>0.3</v>
      </c>
      <c r="AC134">
        <v>0.45</v>
      </c>
      <c r="AD134">
        <v>0.45</v>
      </c>
      <c r="AE134">
        <v>0.45</v>
      </c>
      <c r="AF134">
        <v>0.42899999999999999</v>
      </c>
      <c r="AG134">
        <v>0.27900000000000003</v>
      </c>
      <c r="AH134">
        <v>0.23599999999999999</v>
      </c>
      <c r="AI134">
        <v>0.25700000000000001</v>
      </c>
      <c r="AJ134">
        <v>0.42899999999999999</v>
      </c>
      <c r="AK134">
        <v>0.34300000000000003</v>
      </c>
      <c r="AL134">
        <v>0.32200000000000001</v>
      </c>
      <c r="AM134">
        <v>0.55700000000000005</v>
      </c>
      <c r="AN134">
        <v>0.40699999999999997</v>
      </c>
      <c r="AO134">
        <v>0.6</v>
      </c>
      <c r="AP134">
        <v>0.51500000000000001</v>
      </c>
      <c r="AQ134">
        <v>0.47199999999999998</v>
      </c>
      <c r="AR134">
        <v>0.55700000000000005</v>
      </c>
      <c r="AS134">
        <v>0.57899999999999996</v>
      </c>
      <c r="AT134">
        <v>0.85799999999999998</v>
      </c>
      <c r="AU134">
        <v>0.622</v>
      </c>
      <c r="AV134">
        <v>0.34300000000000003</v>
      </c>
      <c r="AW134">
        <v>0.622</v>
      </c>
      <c r="AX134">
        <v>0.40699999999999997</v>
      </c>
      <c r="AY134">
        <v>0.75</v>
      </c>
      <c r="AZ134">
        <v>0.57899999999999996</v>
      </c>
      <c r="BA134">
        <v>0.40699999999999997</v>
      </c>
      <c r="BB134">
        <v>0.90100000000000002</v>
      </c>
      <c r="BC134">
        <v>0.55700000000000005</v>
      </c>
    </row>
    <row r="135" spans="1:55" hidden="1" x14ac:dyDescent="0.4">
      <c r="A135" t="str">
        <f t="shared" si="8"/>
        <v>GBT</v>
      </c>
      <c r="B135" t="str">
        <f t="shared" si="9"/>
        <v>GBT092</v>
      </c>
      <c r="C135" t="str">
        <f t="shared" si="10"/>
        <v>activities</v>
      </c>
      <c r="D135" t="s">
        <v>2047</v>
      </c>
      <c r="E135">
        <f t="shared" si="11"/>
        <v>10.24</v>
      </c>
      <c r="F135">
        <v>10</v>
      </c>
      <c r="G135">
        <v>9</v>
      </c>
      <c r="H135">
        <v>4</v>
      </c>
      <c r="I135">
        <v>11</v>
      </c>
      <c r="J135">
        <v>8</v>
      </c>
      <c r="K135">
        <v>8</v>
      </c>
      <c r="L135">
        <v>10</v>
      </c>
      <c r="M135">
        <v>12</v>
      </c>
      <c r="N135">
        <v>8</v>
      </c>
      <c r="O135">
        <v>6</v>
      </c>
      <c r="P135">
        <v>9</v>
      </c>
      <c r="Q135">
        <v>8</v>
      </c>
      <c r="R135">
        <v>11</v>
      </c>
      <c r="S135">
        <v>5</v>
      </c>
      <c r="T135">
        <v>10</v>
      </c>
      <c r="U135">
        <v>10</v>
      </c>
      <c r="V135">
        <v>10</v>
      </c>
      <c r="W135">
        <v>7</v>
      </c>
      <c r="X135">
        <v>11</v>
      </c>
      <c r="Y135">
        <v>12</v>
      </c>
      <c r="Z135">
        <v>7</v>
      </c>
      <c r="AA135">
        <v>7</v>
      </c>
      <c r="AB135">
        <v>6</v>
      </c>
      <c r="AC135">
        <v>15</v>
      </c>
      <c r="AD135">
        <v>9</v>
      </c>
      <c r="AE135">
        <v>14</v>
      </c>
      <c r="AF135">
        <v>12</v>
      </c>
      <c r="AG135">
        <v>3</v>
      </c>
      <c r="AH135">
        <v>6</v>
      </c>
      <c r="AI135">
        <v>5</v>
      </c>
      <c r="AJ135">
        <v>12</v>
      </c>
      <c r="AK135">
        <v>7</v>
      </c>
      <c r="AL135">
        <v>7</v>
      </c>
      <c r="AM135">
        <v>14</v>
      </c>
      <c r="AN135">
        <v>12</v>
      </c>
      <c r="AO135">
        <v>8</v>
      </c>
      <c r="AP135">
        <v>11</v>
      </c>
      <c r="AQ135">
        <v>11</v>
      </c>
      <c r="AR135">
        <v>12</v>
      </c>
      <c r="AS135">
        <v>14</v>
      </c>
      <c r="AT135">
        <v>21</v>
      </c>
      <c r="AU135">
        <v>19</v>
      </c>
      <c r="AV135">
        <v>13</v>
      </c>
      <c r="AW135">
        <v>13</v>
      </c>
      <c r="AX135">
        <v>12</v>
      </c>
      <c r="AY135">
        <v>12</v>
      </c>
      <c r="AZ135">
        <v>16</v>
      </c>
      <c r="BA135">
        <v>4</v>
      </c>
      <c r="BB135">
        <v>18</v>
      </c>
      <c r="BC135">
        <v>13</v>
      </c>
    </row>
    <row r="136" spans="1:55" hidden="1" x14ac:dyDescent="0.4">
      <c r="A136" t="str">
        <f t="shared" si="8"/>
        <v>GBT</v>
      </c>
      <c r="B136" t="str">
        <f t="shared" si="9"/>
        <v>GBT092</v>
      </c>
      <c r="C136" t="str">
        <f t="shared" si="10"/>
        <v>decisions</v>
      </c>
      <c r="D136" t="s">
        <v>2048</v>
      </c>
      <c r="E136">
        <f t="shared" si="11"/>
        <v>1.5</v>
      </c>
      <c r="F136">
        <v>1</v>
      </c>
      <c r="G136">
        <v>0</v>
      </c>
      <c r="H136">
        <v>0</v>
      </c>
      <c r="I136">
        <v>2</v>
      </c>
      <c r="J136">
        <v>2</v>
      </c>
      <c r="K136">
        <v>0</v>
      </c>
      <c r="L136">
        <v>1</v>
      </c>
      <c r="M136">
        <v>2</v>
      </c>
      <c r="N136">
        <v>1</v>
      </c>
      <c r="O136">
        <v>0</v>
      </c>
      <c r="P136">
        <v>1</v>
      </c>
      <c r="Q136">
        <v>1</v>
      </c>
      <c r="R136">
        <v>3</v>
      </c>
      <c r="S136">
        <v>0</v>
      </c>
      <c r="T136">
        <v>2</v>
      </c>
      <c r="U136">
        <v>0</v>
      </c>
      <c r="V136">
        <v>0</v>
      </c>
      <c r="W136">
        <v>1</v>
      </c>
      <c r="X136">
        <v>1</v>
      </c>
      <c r="Y136">
        <v>2</v>
      </c>
      <c r="Z136">
        <v>1</v>
      </c>
      <c r="AA136">
        <v>1</v>
      </c>
      <c r="AB136">
        <v>1</v>
      </c>
      <c r="AC136">
        <v>2</v>
      </c>
      <c r="AD136">
        <v>2</v>
      </c>
      <c r="AE136">
        <v>1</v>
      </c>
      <c r="AF136">
        <v>0</v>
      </c>
      <c r="AG136">
        <v>1</v>
      </c>
      <c r="AH136">
        <v>0</v>
      </c>
      <c r="AI136">
        <v>1</v>
      </c>
      <c r="AJ136">
        <v>2</v>
      </c>
      <c r="AK136">
        <v>0</v>
      </c>
      <c r="AL136">
        <v>0</v>
      </c>
      <c r="AM136">
        <v>1</v>
      </c>
      <c r="AN136">
        <v>3</v>
      </c>
      <c r="AO136">
        <v>2</v>
      </c>
      <c r="AP136">
        <v>2</v>
      </c>
      <c r="AQ136">
        <v>2</v>
      </c>
      <c r="AR136">
        <v>2</v>
      </c>
      <c r="AS136">
        <v>2</v>
      </c>
      <c r="AT136">
        <v>6</v>
      </c>
      <c r="AU136">
        <v>2</v>
      </c>
      <c r="AV136">
        <v>4</v>
      </c>
      <c r="AW136">
        <v>2</v>
      </c>
      <c r="AX136">
        <v>3</v>
      </c>
      <c r="AY136">
        <v>3</v>
      </c>
      <c r="AZ136">
        <v>4</v>
      </c>
      <c r="BA136">
        <v>0</v>
      </c>
      <c r="BB136">
        <v>3</v>
      </c>
      <c r="BC136">
        <v>2</v>
      </c>
    </row>
    <row r="137" spans="1:55" hidden="1" x14ac:dyDescent="0.4">
      <c r="A137" t="str">
        <f t="shared" si="8"/>
        <v>GBT</v>
      </c>
      <c r="B137" t="str">
        <f t="shared" si="9"/>
        <v>GBT092</v>
      </c>
      <c r="C137" t="str">
        <f t="shared" si="10"/>
        <v>forks</v>
      </c>
      <c r="D137" t="s">
        <v>2049</v>
      </c>
      <c r="E137">
        <f t="shared" si="11"/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</row>
    <row r="138" spans="1:55" hidden="1" x14ac:dyDescent="0.4">
      <c r="A138" t="str">
        <f t="shared" si="8"/>
        <v>GBT</v>
      </c>
      <c r="B138" t="str">
        <f t="shared" si="9"/>
        <v>GBT092</v>
      </c>
      <c r="C138" t="str">
        <f t="shared" si="10"/>
        <v>swimlanes</v>
      </c>
      <c r="D138" t="s">
        <v>2050</v>
      </c>
      <c r="E138">
        <f t="shared" si="11"/>
        <v>2.58</v>
      </c>
      <c r="F138">
        <v>4</v>
      </c>
      <c r="G138">
        <v>5</v>
      </c>
      <c r="H138">
        <v>1</v>
      </c>
      <c r="I138">
        <v>2</v>
      </c>
      <c r="J138">
        <v>1</v>
      </c>
      <c r="K138">
        <v>3</v>
      </c>
      <c r="L138">
        <v>5</v>
      </c>
      <c r="M138">
        <v>2</v>
      </c>
      <c r="N138">
        <v>3</v>
      </c>
      <c r="O138">
        <v>3</v>
      </c>
      <c r="P138">
        <v>4</v>
      </c>
      <c r="Q138">
        <v>1</v>
      </c>
      <c r="R138">
        <v>1</v>
      </c>
      <c r="S138">
        <v>3</v>
      </c>
      <c r="T138">
        <v>0</v>
      </c>
      <c r="U138">
        <v>3</v>
      </c>
      <c r="V138">
        <v>3</v>
      </c>
      <c r="W138">
        <v>3</v>
      </c>
      <c r="X138">
        <v>4</v>
      </c>
      <c r="Y138">
        <v>3</v>
      </c>
      <c r="Z138">
        <v>5</v>
      </c>
      <c r="AA138">
        <v>1</v>
      </c>
      <c r="AB138">
        <v>1</v>
      </c>
      <c r="AC138">
        <v>6</v>
      </c>
      <c r="AD138">
        <v>1</v>
      </c>
      <c r="AE138">
        <v>1</v>
      </c>
      <c r="AF138">
        <v>5</v>
      </c>
      <c r="AG138">
        <v>1</v>
      </c>
      <c r="AH138">
        <v>3</v>
      </c>
      <c r="AI138">
        <v>3</v>
      </c>
      <c r="AJ138">
        <v>3</v>
      </c>
      <c r="AK138">
        <v>3</v>
      </c>
      <c r="AL138">
        <v>2</v>
      </c>
      <c r="AM138">
        <v>1</v>
      </c>
      <c r="AN138">
        <v>1</v>
      </c>
      <c r="AO138">
        <v>2</v>
      </c>
      <c r="AP138">
        <v>2</v>
      </c>
      <c r="AQ138">
        <v>5</v>
      </c>
      <c r="AR138">
        <v>5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7</v>
      </c>
      <c r="BA138">
        <v>1</v>
      </c>
      <c r="BB138">
        <v>4</v>
      </c>
      <c r="BC138">
        <v>5</v>
      </c>
    </row>
    <row r="139" spans="1:55" hidden="1" x14ac:dyDescent="0.4">
      <c r="A139" t="str">
        <f t="shared" si="8"/>
        <v>GBT</v>
      </c>
      <c r="B139" t="str">
        <f t="shared" si="9"/>
        <v>GBT092</v>
      </c>
      <c r="C139" t="str">
        <f t="shared" si="10"/>
        <v>detaches</v>
      </c>
      <c r="D139" t="s">
        <v>2051</v>
      </c>
      <c r="E139">
        <f t="shared" si="11"/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</row>
    <row r="140" spans="1:55" hidden="1" x14ac:dyDescent="0.4">
      <c r="A140" t="str">
        <f t="shared" si="8"/>
        <v>GBT</v>
      </c>
      <c r="B140" t="str">
        <f t="shared" si="9"/>
        <v>GBT092</v>
      </c>
      <c r="C140" t="str">
        <f t="shared" si="10"/>
        <v>options</v>
      </c>
      <c r="D140" t="s">
        <v>2052</v>
      </c>
      <c r="E140">
        <f t="shared" si="11"/>
        <v>0.12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1</v>
      </c>
      <c r="AN140">
        <v>0</v>
      </c>
      <c r="AO140">
        <v>0</v>
      </c>
      <c r="AP140">
        <v>1</v>
      </c>
      <c r="AQ140">
        <v>0</v>
      </c>
      <c r="AR140">
        <v>0</v>
      </c>
      <c r="AS140">
        <v>1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</row>
    <row r="141" spans="1:55" hidden="1" x14ac:dyDescent="0.4">
      <c r="A141" t="str">
        <f t="shared" si="8"/>
        <v>GBT</v>
      </c>
      <c r="B141" t="str">
        <f t="shared" si="9"/>
        <v>GBT092</v>
      </c>
      <c r="C141" t="str">
        <f t="shared" si="10"/>
        <v>edges</v>
      </c>
      <c r="D141" t="s">
        <v>2053</v>
      </c>
      <c r="E141">
        <f t="shared" si="11"/>
        <v>0.18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2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2</v>
      </c>
      <c r="AZ141">
        <v>0</v>
      </c>
      <c r="BA141">
        <v>0</v>
      </c>
      <c r="BB141">
        <v>2</v>
      </c>
      <c r="BC141">
        <v>0</v>
      </c>
    </row>
    <row r="142" spans="1:55" hidden="1" x14ac:dyDescent="0.4">
      <c r="A142" t="str">
        <f t="shared" si="8"/>
        <v>GBT</v>
      </c>
      <c r="B142" t="str">
        <f t="shared" si="9"/>
        <v>GBT092</v>
      </c>
      <c r="C142" t="str">
        <f t="shared" si="10"/>
        <v>notes</v>
      </c>
      <c r="D142" t="s">
        <v>2054</v>
      </c>
      <c r="E142">
        <f t="shared" si="11"/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</row>
    <row r="143" spans="1:55" hidden="1" x14ac:dyDescent="0.4">
      <c r="A143" t="str">
        <f t="shared" si="8"/>
        <v>GBT</v>
      </c>
      <c r="B143" t="str">
        <f t="shared" si="9"/>
        <v>GBT092</v>
      </c>
      <c r="C143" t="str">
        <f t="shared" si="10"/>
        <v>partitions</v>
      </c>
      <c r="D143" t="s">
        <v>2055</v>
      </c>
      <c r="E143">
        <f t="shared" si="11"/>
        <v>0.3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</v>
      </c>
      <c r="R143">
        <v>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</v>
      </c>
      <c r="AE143">
        <v>4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3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1</v>
      </c>
      <c r="AT143">
        <v>1</v>
      </c>
      <c r="AU143">
        <v>0</v>
      </c>
      <c r="AV143">
        <v>1</v>
      </c>
      <c r="AW143">
        <v>1</v>
      </c>
      <c r="AX143">
        <v>0</v>
      </c>
      <c r="AY143">
        <v>0</v>
      </c>
      <c r="AZ143">
        <v>0</v>
      </c>
      <c r="BA143">
        <v>1</v>
      </c>
      <c r="BB143">
        <v>0</v>
      </c>
      <c r="BC143">
        <v>0</v>
      </c>
    </row>
    <row r="144" spans="1:55" hidden="1" x14ac:dyDescent="0.4">
      <c r="A144" t="str">
        <f t="shared" si="8"/>
        <v>GBT</v>
      </c>
      <c r="B144" t="str">
        <f t="shared" si="9"/>
        <v>GBT092</v>
      </c>
      <c r="C144" t="str">
        <f t="shared" si="10"/>
        <v>numberline</v>
      </c>
      <c r="D144" t="s">
        <v>2056</v>
      </c>
      <c r="E144">
        <f t="shared" si="11"/>
        <v>21.02</v>
      </c>
      <c r="F144">
        <v>19</v>
      </c>
      <c r="G144">
        <v>16</v>
      </c>
      <c r="H144">
        <v>7</v>
      </c>
      <c r="I144">
        <v>21</v>
      </c>
      <c r="J144">
        <v>19</v>
      </c>
      <c r="K144">
        <v>13</v>
      </c>
      <c r="L144">
        <v>21</v>
      </c>
      <c r="M144">
        <v>22</v>
      </c>
      <c r="N144">
        <v>16</v>
      </c>
      <c r="O144">
        <v>11</v>
      </c>
      <c r="P144">
        <v>19</v>
      </c>
      <c r="Q144">
        <v>16</v>
      </c>
      <c r="R144">
        <v>22</v>
      </c>
      <c r="S144">
        <v>12</v>
      </c>
      <c r="T144">
        <v>19</v>
      </c>
      <c r="U144">
        <v>19</v>
      </c>
      <c r="V144">
        <v>15</v>
      </c>
      <c r="W144">
        <v>15</v>
      </c>
      <c r="X144">
        <v>21</v>
      </c>
      <c r="Y144">
        <v>23</v>
      </c>
      <c r="Z144">
        <v>16</v>
      </c>
      <c r="AA144">
        <v>14</v>
      </c>
      <c r="AB144">
        <v>12</v>
      </c>
      <c r="AC144">
        <v>31</v>
      </c>
      <c r="AD144">
        <v>22</v>
      </c>
      <c r="AE144">
        <v>28</v>
      </c>
      <c r="AF144">
        <v>26</v>
      </c>
      <c r="AG144">
        <v>11</v>
      </c>
      <c r="AH144">
        <v>11</v>
      </c>
      <c r="AI144">
        <v>13</v>
      </c>
      <c r="AJ144">
        <v>24</v>
      </c>
      <c r="AK144">
        <v>12</v>
      </c>
      <c r="AL144">
        <v>14</v>
      </c>
      <c r="AM144">
        <v>27</v>
      </c>
      <c r="AN144">
        <v>24</v>
      </c>
      <c r="AO144">
        <v>20</v>
      </c>
      <c r="AP144">
        <v>23</v>
      </c>
      <c r="AQ144">
        <v>24</v>
      </c>
      <c r="AR144">
        <v>26</v>
      </c>
      <c r="AS144">
        <v>26</v>
      </c>
      <c r="AT144">
        <v>48</v>
      </c>
      <c r="AU144">
        <v>28</v>
      </c>
      <c r="AV144">
        <v>33</v>
      </c>
      <c r="AW144">
        <v>27</v>
      </c>
      <c r="AX144">
        <v>25</v>
      </c>
      <c r="AY144">
        <v>29</v>
      </c>
      <c r="AZ144">
        <v>41</v>
      </c>
      <c r="BA144">
        <v>9</v>
      </c>
      <c r="BB144">
        <v>33</v>
      </c>
      <c r="BC144">
        <v>28</v>
      </c>
    </row>
    <row r="145" spans="1:55" hidden="1" x14ac:dyDescent="0.4">
      <c r="A145" t="str">
        <f t="shared" si="8"/>
        <v>GBT</v>
      </c>
      <c r="B145" t="str">
        <f t="shared" si="9"/>
        <v>GBT092</v>
      </c>
      <c r="C145" t="str">
        <f t="shared" si="10"/>
        <v>negative_score</v>
      </c>
      <c r="D145" t="s">
        <v>2057</v>
      </c>
      <c r="E145">
        <f t="shared" si="11"/>
        <v>-0.2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-10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</row>
    <row r="146" spans="1:55" hidden="1" x14ac:dyDescent="0.4">
      <c r="A146" t="str">
        <f t="shared" si="8"/>
        <v>GBT</v>
      </c>
      <c r="B146" t="str">
        <f t="shared" si="9"/>
        <v>GBT092</v>
      </c>
      <c r="C146" t="str">
        <f t="shared" si="10"/>
        <v>raw_score</v>
      </c>
      <c r="D146" t="s">
        <v>2058</v>
      </c>
      <c r="E146">
        <f t="shared" si="11"/>
        <v>43.51700000000001</v>
      </c>
      <c r="F146">
        <v>42.95</v>
      </c>
      <c r="G146">
        <v>37.799999999999997</v>
      </c>
      <c r="H146">
        <v>14.35</v>
      </c>
      <c r="I146">
        <v>46.05</v>
      </c>
      <c r="J146">
        <v>34.950000000000003</v>
      </c>
      <c r="K146">
        <v>30.65</v>
      </c>
      <c r="L146">
        <v>45.05</v>
      </c>
      <c r="M146">
        <v>49.1</v>
      </c>
      <c r="N146">
        <v>34.799999999999997</v>
      </c>
      <c r="O146">
        <v>24.55</v>
      </c>
      <c r="P146">
        <v>41.15</v>
      </c>
      <c r="Q146">
        <v>32.299999999999997</v>
      </c>
      <c r="R146">
        <v>49.6</v>
      </c>
      <c r="S146">
        <v>21.6</v>
      </c>
      <c r="T146">
        <v>38.950000000000003</v>
      </c>
      <c r="U146">
        <v>36.950000000000003</v>
      </c>
      <c r="V146">
        <v>36.75</v>
      </c>
      <c r="W146">
        <v>31.75</v>
      </c>
      <c r="X146">
        <v>48.25</v>
      </c>
      <c r="Y146">
        <v>51.15</v>
      </c>
      <c r="Z146">
        <v>35.799999999999997</v>
      </c>
      <c r="AA146">
        <v>27.7</v>
      </c>
      <c r="AB146">
        <v>24.6</v>
      </c>
      <c r="AC146">
        <v>67.75</v>
      </c>
      <c r="AD146">
        <v>42</v>
      </c>
      <c r="AE146">
        <v>55.4</v>
      </c>
      <c r="AF146">
        <v>48.3</v>
      </c>
      <c r="AG146">
        <v>15.55</v>
      </c>
      <c r="AH146">
        <v>24.55</v>
      </c>
      <c r="AI146">
        <v>25.65</v>
      </c>
      <c r="AJ146">
        <v>51.2</v>
      </c>
      <c r="AK146">
        <v>17.600000000000001</v>
      </c>
      <c r="AL146">
        <v>25.7</v>
      </c>
      <c r="AM146">
        <v>54.85</v>
      </c>
      <c r="AN146">
        <v>51.2</v>
      </c>
      <c r="AO146">
        <v>37</v>
      </c>
      <c r="AP146">
        <v>47.15</v>
      </c>
      <c r="AQ146">
        <v>52.2</v>
      </c>
      <c r="AR146">
        <v>55.3</v>
      </c>
      <c r="AS146">
        <v>55.8</v>
      </c>
      <c r="AT146">
        <v>92.9</v>
      </c>
      <c r="AU146">
        <v>68.400000000000006</v>
      </c>
      <c r="AV146">
        <v>60.15</v>
      </c>
      <c r="AW146">
        <v>51.85</v>
      </c>
      <c r="AX146">
        <v>51.25</v>
      </c>
      <c r="AY146">
        <v>53.85</v>
      </c>
      <c r="AZ146">
        <v>80.05</v>
      </c>
      <c r="BA146">
        <v>15.95</v>
      </c>
      <c r="BB146">
        <v>78.05</v>
      </c>
      <c r="BC146">
        <v>59.4</v>
      </c>
    </row>
    <row r="147" spans="1:55" hidden="1" x14ac:dyDescent="0.4">
      <c r="A147" t="str">
        <f t="shared" si="8"/>
        <v>GBT</v>
      </c>
      <c r="B147" t="str">
        <f t="shared" si="9"/>
        <v>GBT092</v>
      </c>
      <c r="C147" t="str">
        <f t="shared" si="10"/>
        <v>percentage_score</v>
      </c>
      <c r="D147" t="s">
        <v>2059</v>
      </c>
      <c r="E147">
        <f t="shared" si="11"/>
        <v>65.942000000000021</v>
      </c>
      <c r="F147">
        <v>68.2</v>
      </c>
      <c r="G147">
        <v>65.400000000000006</v>
      </c>
      <c r="H147">
        <v>41.8</v>
      </c>
      <c r="I147">
        <v>69.7</v>
      </c>
      <c r="J147">
        <v>63.6</v>
      </c>
      <c r="K147">
        <v>60.5</v>
      </c>
      <c r="L147">
        <v>69.3</v>
      </c>
      <c r="M147">
        <v>71.099999999999994</v>
      </c>
      <c r="N147">
        <v>63.5</v>
      </c>
      <c r="O147">
        <v>55.1</v>
      </c>
      <c r="P147">
        <v>67.3</v>
      </c>
      <c r="Q147">
        <v>61.8</v>
      </c>
      <c r="R147">
        <v>71.3</v>
      </c>
      <c r="S147">
        <v>51.9</v>
      </c>
      <c r="T147">
        <v>66.099999999999994</v>
      </c>
      <c r="U147">
        <v>64.900000000000006</v>
      </c>
      <c r="V147">
        <v>64.8</v>
      </c>
      <c r="W147">
        <v>61.4</v>
      </c>
      <c r="X147">
        <v>70.7</v>
      </c>
      <c r="Y147">
        <v>71.900000000000006</v>
      </c>
      <c r="Z147">
        <v>64.2</v>
      </c>
      <c r="AA147">
        <v>58.1</v>
      </c>
      <c r="AB147">
        <v>55.2</v>
      </c>
      <c r="AC147">
        <v>77.2</v>
      </c>
      <c r="AD147">
        <v>67.7</v>
      </c>
      <c r="AE147">
        <v>73.5</v>
      </c>
      <c r="AF147">
        <v>70.7</v>
      </c>
      <c r="AG147">
        <v>43.7</v>
      </c>
      <c r="AH147">
        <v>55.1</v>
      </c>
      <c r="AI147">
        <v>56.2</v>
      </c>
      <c r="AJ147">
        <v>71.900000000000006</v>
      </c>
      <c r="AK147">
        <v>37</v>
      </c>
      <c r="AL147">
        <v>56.2</v>
      </c>
      <c r="AM147">
        <v>73.3</v>
      </c>
      <c r="AN147">
        <v>71.900000000000006</v>
      </c>
      <c r="AO147">
        <v>64.900000000000006</v>
      </c>
      <c r="AP147">
        <v>70.2</v>
      </c>
      <c r="AQ147">
        <v>72.3</v>
      </c>
      <c r="AR147">
        <v>73.400000000000006</v>
      </c>
      <c r="AS147">
        <v>73.599999999999994</v>
      </c>
      <c r="AT147">
        <v>82.3</v>
      </c>
      <c r="AU147">
        <v>77.400000000000006</v>
      </c>
      <c r="AV147">
        <v>75</v>
      </c>
      <c r="AW147">
        <v>72.2</v>
      </c>
      <c r="AX147">
        <v>71.900000000000006</v>
      </c>
      <c r="AY147">
        <v>72.900000000000006</v>
      </c>
      <c r="AZ147">
        <v>80</v>
      </c>
      <c r="BA147">
        <v>44.4</v>
      </c>
      <c r="BB147">
        <v>79.599999999999994</v>
      </c>
      <c r="BC147">
        <v>74.8</v>
      </c>
    </row>
    <row r="148" spans="1:55" hidden="1" x14ac:dyDescent="0.4">
      <c r="A148" t="str">
        <f t="shared" si="8"/>
        <v>GBT</v>
      </c>
      <c r="B148" t="str">
        <f t="shared" si="9"/>
        <v>GBT092</v>
      </c>
      <c r="C148" t="str">
        <f t="shared" si="10"/>
        <v>formatted_score</v>
      </c>
      <c r="D148" t="s">
        <v>2060</v>
      </c>
      <c r="E148" t="e">
        <f t="shared" si="11"/>
        <v>#DIV/0!</v>
      </c>
      <c r="F148" t="s">
        <v>1988</v>
      </c>
      <c r="G148" t="s">
        <v>1938</v>
      </c>
      <c r="H148" t="s">
        <v>1731</v>
      </c>
      <c r="I148" t="s">
        <v>1821</v>
      </c>
      <c r="J148" t="s">
        <v>2036</v>
      </c>
      <c r="K148" t="s">
        <v>1733</v>
      </c>
      <c r="L148" t="s">
        <v>2061</v>
      </c>
      <c r="M148" t="s">
        <v>1732</v>
      </c>
      <c r="N148" t="s">
        <v>1984</v>
      </c>
      <c r="O148" t="s">
        <v>1737</v>
      </c>
      <c r="P148" t="s">
        <v>2062</v>
      </c>
      <c r="Q148" t="s">
        <v>2063</v>
      </c>
      <c r="R148" t="s">
        <v>2064</v>
      </c>
      <c r="S148" t="s">
        <v>1987</v>
      </c>
      <c r="T148" t="s">
        <v>1946</v>
      </c>
      <c r="U148" t="s">
        <v>2065</v>
      </c>
      <c r="V148" t="s">
        <v>1743</v>
      </c>
      <c r="W148" t="s">
        <v>2066</v>
      </c>
      <c r="X148" t="s">
        <v>1750</v>
      </c>
      <c r="Y148" t="s">
        <v>2067</v>
      </c>
      <c r="Z148" t="s">
        <v>2068</v>
      </c>
      <c r="AA148" t="s">
        <v>2069</v>
      </c>
      <c r="AB148" t="s">
        <v>1739</v>
      </c>
      <c r="AC148" t="s">
        <v>1753</v>
      </c>
      <c r="AD148" t="s">
        <v>2070</v>
      </c>
      <c r="AE148" t="s">
        <v>2071</v>
      </c>
      <c r="AF148" t="s">
        <v>1899</v>
      </c>
      <c r="AG148" t="s">
        <v>1934</v>
      </c>
      <c r="AH148" t="s">
        <v>1737</v>
      </c>
      <c r="AI148" t="s">
        <v>2072</v>
      </c>
      <c r="AJ148" t="s">
        <v>2073</v>
      </c>
      <c r="AK148" t="s">
        <v>2074</v>
      </c>
      <c r="AL148" t="s">
        <v>1800</v>
      </c>
      <c r="AM148" t="s">
        <v>2075</v>
      </c>
      <c r="AN148" t="s">
        <v>2073</v>
      </c>
      <c r="AO148" t="s">
        <v>2032</v>
      </c>
      <c r="AP148" t="s">
        <v>2076</v>
      </c>
      <c r="AQ148" t="s">
        <v>2077</v>
      </c>
      <c r="AR148" t="s">
        <v>2078</v>
      </c>
      <c r="AS148" t="s">
        <v>2079</v>
      </c>
      <c r="AT148" t="s">
        <v>2080</v>
      </c>
      <c r="AU148" t="s">
        <v>2081</v>
      </c>
      <c r="AV148" t="s">
        <v>2082</v>
      </c>
      <c r="AW148" t="s">
        <v>2083</v>
      </c>
      <c r="AX148" t="s">
        <v>2084</v>
      </c>
      <c r="AY148" t="s">
        <v>2085</v>
      </c>
      <c r="AZ148" t="s">
        <v>2086</v>
      </c>
      <c r="BA148" t="s">
        <v>1773</v>
      </c>
      <c r="BB148" t="s">
        <v>2087</v>
      </c>
      <c r="BC148" t="s">
        <v>1770</v>
      </c>
    </row>
    <row r="149" spans="1:55" hidden="1" x14ac:dyDescent="0.4">
      <c r="A149" t="str">
        <f t="shared" si="8"/>
        <v>GBT</v>
      </c>
      <c r="B149" t="str">
        <f t="shared" si="9"/>
        <v>GBT092</v>
      </c>
      <c r="C149" t="str">
        <f t="shared" si="10"/>
        <v>functional_complexity</v>
      </c>
      <c r="D149" t="s">
        <v>2088</v>
      </c>
      <c r="E149">
        <f t="shared" si="11"/>
        <v>18.36</v>
      </c>
      <c r="F149">
        <v>17</v>
      </c>
      <c r="G149">
        <v>13.5</v>
      </c>
      <c r="H149">
        <v>6</v>
      </c>
      <c r="I149">
        <v>20.5</v>
      </c>
      <c r="J149">
        <v>16</v>
      </c>
      <c r="K149">
        <v>12</v>
      </c>
      <c r="L149">
        <v>17</v>
      </c>
      <c r="M149">
        <v>22</v>
      </c>
      <c r="N149">
        <v>14</v>
      </c>
      <c r="O149">
        <v>9</v>
      </c>
      <c r="P149">
        <v>15.5</v>
      </c>
      <c r="Q149">
        <v>14</v>
      </c>
      <c r="R149">
        <v>22.5</v>
      </c>
      <c r="S149">
        <v>7.5</v>
      </c>
      <c r="T149">
        <v>19</v>
      </c>
      <c r="U149">
        <v>15</v>
      </c>
      <c r="V149">
        <v>15</v>
      </c>
      <c r="W149">
        <v>12.5</v>
      </c>
      <c r="X149">
        <v>18.5</v>
      </c>
      <c r="Y149">
        <v>22</v>
      </c>
      <c r="Z149">
        <v>12.5</v>
      </c>
      <c r="AA149">
        <v>12.5</v>
      </c>
      <c r="AB149">
        <v>11</v>
      </c>
      <c r="AC149">
        <v>26.5</v>
      </c>
      <c r="AD149">
        <v>17.5</v>
      </c>
      <c r="AE149">
        <v>23</v>
      </c>
      <c r="AF149">
        <v>18</v>
      </c>
      <c r="AG149">
        <v>6.5</v>
      </c>
      <c r="AH149">
        <v>9</v>
      </c>
      <c r="AI149">
        <v>9.5</v>
      </c>
      <c r="AJ149">
        <v>22</v>
      </c>
      <c r="AK149">
        <v>10.5</v>
      </c>
      <c r="AL149">
        <v>10.5</v>
      </c>
      <c r="AM149">
        <v>23</v>
      </c>
      <c r="AN149">
        <v>24</v>
      </c>
      <c r="AO149">
        <v>16</v>
      </c>
      <c r="AP149">
        <v>20.5</v>
      </c>
      <c r="AQ149">
        <v>20.5</v>
      </c>
      <c r="AR149">
        <v>22</v>
      </c>
      <c r="AS149">
        <v>25</v>
      </c>
      <c r="AT149">
        <v>43.5</v>
      </c>
      <c r="AU149">
        <v>32.5</v>
      </c>
      <c r="AV149">
        <v>27.5</v>
      </c>
      <c r="AW149">
        <v>23.5</v>
      </c>
      <c r="AX149">
        <v>24</v>
      </c>
      <c r="AY149">
        <v>24</v>
      </c>
      <c r="AZ149">
        <v>32</v>
      </c>
      <c r="BA149">
        <v>6</v>
      </c>
      <c r="BB149">
        <v>33</v>
      </c>
      <c r="BC149">
        <v>23.5</v>
      </c>
    </row>
    <row r="150" spans="1:55" hidden="1" x14ac:dyDescent="0.4">
      <c r="A150" t="str">
        <f t="shared" si="8"/>
        <v>GBT</v>
      </c>
      <c r="B150" t="str">
        <f t="shared" si="9"/>
        <v>GBT092</v>
      </c>
      <c r="C150" t="str">
        <f t="shared" si="10"/>
        <v>organization_score</v>
      </c>
      <c r="D150" t="s">
        <v>2089</v>
      </c>
      <c r="E150">
        <f t="shared" si="11"/>
        <v>5.16</v>
      </c>
      <c r="F150">
        <v>8</v>
      </c>
      <c r="G150">
        <v>10</v>
      </c>
      <c r="H150">
        <v>2</v>
      </c>
      <c r="I150">
        <v>4</v>
      </c>
      <c r="J150">
        <v>2</v>
      </c>
      <c r="K150">
        <v>6</v>
      </c>
      <c r="L150">
        <v>10</v>
      </c>
      <c r="M150">
        <v>4</v>
      </c>
      <c r="N150">
        <v>6</v>
      </c>
      <c r="O150">
        <v>6</v>
      </c>
      <c r="P150">
        <v>8</v>
      </c>
      <c r="Q150">
        <v>2</v>
      </c>
      <c r="R150">
        <v>2</v>
      </c>
      <c r="S150">
        <v>6</v>
      </c>
      <c r="T150">
        <v>0</v>
      </c>
      <c r="U150">
        <v>6</v>
      </c>
      <c r="V150">
        <v>6</v>
      </c>
      <c r="W150">
        <v>6</v>
      </c>
      <c r="X150">
        <v>8</v>
      </c>
      <c r="Y150">
        <v>6</v>
      </c>
      <c r="Z150">
        <v>10</v>
      </c>
      <c r="AA150">
        <v>2</v>
      </c>
      <c r="AB150">
        <v>2</v>
      </c>
      <c r="AC150">
        <v>12</v>
      </c>
      <c r="AD150">
        <v>2</v>
      </c>
      <c r="AE150">
        <v>2</v>
      </c>
      <c r="AF150">
        <v>10</v>
      </c>
      <c r="AG150">
        <v>2</v>
      </c>
      <c r="AH150">
        <v>6</v>
      </c>
      <c r="AI150">
        <v>6</v>
      </c>
      <c r="AJ150">
        <v>6</v>
      </c>
      <c r="AK150">
        <v>6</v>
      </c>
      <c r="AL150">
        <v>4</v>
      </c>
      <c r="AM150">
        <v>2</v>
      </c>
      <c r="AN150">
        <v>2</v>
      </c>
      <c r="AO150">
        <v>4</v>
      </c>
      <c r="AP150">
        <v>4</v>
      </c>
      <c r="AQ150">
        <v>10</v>
      </c>
      <c r="AR150">
        <v>10</v>
      </c>
      <c r="AS150">
        <v>2</v>
      </c>
      <c r="AT150">
        <v>2</v>
      </c>
      <c r="AU150">
        <v>2</v>
      </c>
      <c r="AV150">
        <v>2</v>
      </c>
      <c r="AW150">
        <v>2</v>
      </c>
      <c r="AX150">
        <v>2</v>
      </c>
      <c r="AY150">
        <v>2</v>
      </c>
      <c r="AZ150">
        <v>14</v>
      </c>
      <c r="BA150">
        <v>2</v>
      </c>
      <c r="BB150">
        <v>8</v>
      </c>
      <c r="BC150">
        <v>10</v>
      </c>
    </row>
    <row r="151" spans="1:55" hidden="1" x14ac:dyDescent="0.4">
      <c r="A151" t="str">
        <f t="shared" si="8"/>
        <v>GBT</v>
      </c>
      <c r="B151" t="str">
        <f t="shared" si="9"/>
        <v>GBT092</v>
      </c>
      <c r="C151" t="str">
        <f t="shared" si="10"/>
        <v>structural_integrity</v>
      </c>
      <c r="D151" t="s">
        <v>2090</v>
      </c>
      <c r="E151">
        <f t="shared" si="11"/>
        <v>9.8000000000000007</v>
      </c>
      <c r="F151">
        <v>10</v>
      </c>
      <c r="G151">
        <v>10</v>
      </c>
      <c r="H151">
        <v>10</v>
      </c>
      <c r="I151">
        <v>10</v>
      </c>
      <c r="J151">
        <v>10</v>
      </c>
      <c r="K151">
        <v>10</v>
      </c>
      <c r="L151">
        <v>10</v>
      </c>
      <c r="M151">
        <v>10</v>
      </c>
      <c r="N151">
        <v>10</v>
      </c>
      <c r="O151">
        <v>10</v>
      </c>
      <c r="P151">
        <v>10</v>
      </c>
      <c r="Q151">
        <v>10</v>
      </c>
      <c r="R151">
        <v>10</v>
      </c>
      <c r="S151">
        <v>10</v>
      </c>
      <c r="T151">
        <v>10</v>
      </c>
      <c r="U151">
        <v>10</v>
      </c>
      <c r="V151">
        <v>10</v>
      </c>
      <c r="W151">
        <v>10</v>
      </c>
      <c r="X151">
        <v>10</v>
      </c>
      <c r="Y151">
        <v>10</v>
      </c>
      <c r="Z151">
        <v>10</v>
      </c>
      <c r="AA151">
        <v>10</v>
      </c>
      <c r="AB151">
        <v>10</v>
      </c>
      <c r="AC151">
        <v>10</v>
      </c>
      <c r="AD151">
        <v>10</v>
      </c>
      <c r="AE151">
        <v>10</v>
      </c>
      <c r="AF151">
        <v>10</v>
      </c>
      <c r="AG151">
        <v>10</v>
      </c>
      <c r="AH151">
        <v>10</v>
      </c>
      <c r="AI151">
        <v>10</v>
      </c>
      <c r="AJ151">
        <v>10</v>
      </c>
      <c r="AK151">
        <v>0</v>
      </c>
      <c r="AL151">
        <v>10</v>
      </c>
      <c r="AM151">
        <v>10</v>
      </c>
      <c r="AN151">
        <v>10</v>
      </c>
      <c r="AO151">
        <v>10</v>
      </c>
      <c r="AP151">
        <v>10</v>
      </c>
      <c r="AQ151">
        <v>10</v>
      </c>
      <c r="AR151">
        <v>10</v>
      </c>
      <c r="AS151">
        <v>10</v>
      </c>
      <c r="AT151">
        <v>10</v>
      </c>
      <c r="AU151">
        <v>10</v>
      </c>
      <c r="AV151">
        <v>10</v>
      </c>
      <c r="AW151">
        <v>10</v>
      </c>
      <c r="AX151">
        <v>10</v>
      </c>
      <c r="AY151">
        <v>10</v>
      </c>
      <c r="AZ151">
        <v>10</v>
      </c>
      <c r="BA151">
        <v>10</v>
      </c>
      <c r="BB151">
        <v>10</v>
      </c>
      <c r="BC151">
        <v>10</v>
      </c>
    </row>
    <row r="152" spans="1:55" hidden="1" x14ac:dyDescent="0.4">
      <c r="A152" t="str">
        <f t="shared" si="8"/>
        <v>GBT</v>
      </c>
      <c r="B152" t="str">
        <f t="shared" si="9"/>
        <v>GBT092</v>
      </c>
      <c r="C152" t="str">
        <f t="shared" si="10"/>
        <v>decisions_activities_ratio</v>
      </c>
      <c r="D152" t="s">
        <v>2091</v>
      </c>
      <c r="E152">
        <f t="shared" si="11"/>
        <v>0.13564000000000001</v>
      </c>
      <c r="F152">
        <v>0.1</v>
      </c>
      <c r="G152">
        <v>0</v>
      </c>
      <c r="H152">
        <v>0</v>
      </c>
      <c r="I152">
        <v>0.182</v>
      </c>
      <c r="J152">
        <v>0.25</v>
      </c>
      <c r="K152">
        <v>0</v>
      </c>
      <c r="L152">
        <v>0.1</v>
      </c>
      <c r="M152">
        <v>0.16700000000000001</v>
      </c>
      <c r="N152">
        <v>0.125</v>
      </c>
      <c r="O152">
        <v>0</v>
      </c>
      <c r="P152">
        <v>0.111</v>
      </c>
      <c r="Q152">
        <v>0.125</v>
      </c>
      <c r="R152">
        <v>0.27300000000000002</v>
      </c>
      <c r="S152">
        <v>0</v>
      </c>
      <c r="T152">
        <v>0.2</v>
      </c>
      <c r="U152">
        <v>0</v>
      </c>
      <c r="V152">
        <v>0</v>
      </c>
      <c r="W152">
        <v>0.14299999999999999</v>
      </c>
      <c r="X152">
        <v>9.0999999999999998E-2</v>
      </c>
      <c r="Y152">
        <v>0.16700000000000001</v>
      </c>
      <c r="Z152">
        <v>0.14299999999999999</v>
      </c>
      <c r="AA152">
        <v>0.14299999999999999</v>
      </c>
      <c r="AB152">
        <v>0.16700000000000001</v>
      </c>
      <c r="AC152">
        <v>0.13300000000000001</v>
      </c>
      <c r="AD152">
        <v>0.222</v>
      </c>
      <c r="AE152">
        <v>7.0999999999999994E-2</v>
      </c>
      <c r="AF152">
        <v>0</v>
      </c>
      <c r="AG152">
        <v>0.33300000000000002</v>
      </c>
      <c r="AH152">
        <v>0</v>
      </c>
      <c r="AI152">
        <v>0.2</v>
      </c>
      <c r="AJ152">
        <v>0.16700000000000001</v>
      </c>
      <c r="AK152">
        <v>0</v>
      </c>
      <c r="AL152">
        <v>0</v>
      </c>
      <c r="AM152">
        <v>7.0999999999999994E-2</v>
      </c>
      <c r="AN152">
        <v>0.25</v>
      </c>
      <c r="AO152">
        <v>0.25</v>
      </c>
      <c r="AP152">
        <v>0.182</v>
      </c>
      <c r="AQ152">
        <v>0.182</v>
      </c>
      <c r="AR152">
        <v>0.16700000000000001</v>
      </c>
      <c r="AS152">
        <v>0.14299999999999999</v>
      </c>
      <c r="AT152">
        <v>0.28599999999999998</v>
      </c>
      <c r="AU152">
        <v>0.105</v>
      </c>
      <c r="AV152">
        <v>0.308</v>
      </c>
      <c r="AW152">
        <v>0.154</v>
      </c>
      <c r="AX152">
        <v>0.25</v>
      </c>
      <c r="AY152">
        <v>0.25</v>
      </c>
      <c r="AZ152">
        <v>0.25</v>
      </c>
      <c r="BA152">
        <v>0</v>
      </c>
      <c r="BB152">
        <v>0.16700000000000001</v>
      </c>
      <c r="BC152">
        <v>0.154</v>
      </c>
    </row>
    <row r="153" spans="1:55" hidden="1" x14ac:dyDescent="0.4">
      <c r="A153" t="str">
        <f t="shared" si="8"/>
        <v>GBT</v>
      </c>
      <c r="B153" t="str">
        <f t="shared" si="9"/>
        <v>GBT092</v>
      </c>
      <c r="C153" t="str">
        <f t="shared" si="10"/>
        <v>lines_vs_average</v>
      </c>
      <c r="D153" t="s">
        <v>2092</v>
      </c>
      <c r="E153">
        <f t="shared" si="11"/>
        <v>0.45066000000000017</v>
      </c>
      <c r="F153">
        <v>0.40699999999999997</v>
      </c>
      <c r="G153">
        <v>0.34300000000000003</v>
      </c>
      <c r="H153">
        <v>0.15</v>
      </c>
      <c r="I153">
        <v>0.45</v>
      </c>
      <c r="J153">
        <v>0.40699999999999997</v>
      </c>
      <c r="K153">
        <v>0.27900000000000003</v>
      </c>
      <c r="L153">
        <v>0.45</v>
      </c>
      <c r="M153">
        <v>0.47199999999999998</v>
      </c>
      <c r="N153">
        <v>0.34300000000000003</v>
      </c>
      <c r="O153">
        <v>0.23599999999999999</v>
      </c>
      <c r="P153">
        <v>0.40699999999999997</v>
      </c>
      <c r="Q153">
        <v>0.34300000000000003</v>
      </c>
      <c r="R153">
        <v>0.47199999999999998</v>
      </c>
      <c r="S153">
        <v>0.25700000000000001</v>
      </c>
      <c r="T153">
        <v>0.40699999999999997</v>
      </c>
      <c r="U153">
        <v>0.40699999999999997</v>
      </c>
      <c r="V153">
        <v>0.32200000000000001</v>
      </c>
      <c r="W153">
        <v>0.32200000000000001</v>
      </c>
      <c r="X153">
        <v>0.45</v>
      </c>
      <c r="Y153">
        <v>0.49299999999999999</v>
      </c>
      <c r="Z153">
        <v>0.34300000000000003</v>
      </c>
      <c r="AA153">
        <v>0.3</v>
      </c>
      <c r="AB153">
        <v>0.25700000000000001</v>
      </c>
      <c r="AC153">
        <v>0.66500000000000004</v>
      </c>
      <c r="AD153">
        <v>0.47199999999999998</v>
      </c>
      <c r="AE153">
        <v>0.6</v>
      </c>
      <c r="AF153">
        <v>0.55700000000000005</v>
      </c>
      <c r="AG153">
        <v>0.23599999999999999</v>
      </c>
      <c r="AH153">
        <v>0.23599999999999999</v>
      </c>
      <c r="AI153">
        <v>0.27900000000000003</v>
      </c>
      <c r="AJ153">
        <v>0.51500000000000001</v>
      </c>
      <c r="AK153">
        <v>0.25700000000000001</v>
      </c>
      <c r="AL153">
        <v>0.3</v>
      </c>
      <c r="AM153">
        <v>0.57899999999999996</v>
      </c>
      <c r="AN153">
        <v>0.51500000000000001</v>
      </c>
      <c r="AO153">
        <v>0.42899999999999999</v>
      </c>
      <c r="AP153">
        <v>0.49299999999999999</v>
      </c>
      <c r="AQ153">
        <v>0.51500000000000001</v>
      </c>
      <c r="AR153">
        <v>0.55700000000000005</v>
      </c>
      <c r="AS153">
        <v>0.55700000000000005</v>
      </c>
      <c r="AT153">
        <v>1.0289999999999999</v>
      </c>
      <c r="AU153">
        <v>0.6</v>
      </c>
      <c r="AV153">
        <v>0.70799999999999996</v>
      </c>
      <c r="AW153">
        <v>0.57899999999999996</v>
      </c>
      <c r="AX153">
        <v>0.53600000000000003</v>
      </c>
      <c r="AY153">
        <v>0.622</v>
      </c>
      <c r="AZ153">
        <v>0.879</v>
      </c>
      <c r="BA153">
        <v>0.193</v>
      </c>
      <c r="BB153">
        <v>0.70799999999999996</v>
      </c>
      <c r="BC153">
        <v>0.6</v>
      </c>
    </row>
    <row r="154" spans="1:55" hidden="1" x14ac:dyDescent="0.4">
      <c r="A154" t="str">
        <f t="shared" si="8"/>
        <v>GBT</v>
      </c>
      <c r="B154" t="str">
        <f t="shared" si="9"/>
        <v>GBT093</v>
      </c>
      <c r="C154" t="str">
        <f t="shared" si="10"/>
        <v>activities</v>
      </c>
      <c r="D154" t="s">
        <v>2093</v>
      </c>
      <c r="E154">
        <f t="shared" si="11"/>
        <v>9.92</v>
      </c>
      <c r="F154">
        <v>8</v>
      </c>
      <c r="G154">
        <v>9</v>
      </c>
      <c r="H154">
        <v>6</v>
      </c>
      <c r="I154">
        <v>10</v>
      </c>
      <c r="J154">
        <v>4</v>
      </c>
      <c r="K154">
        <v>10</v>
      </c>
      <c r="L154">
        <v>15</v>
      </c>
      <c r="M154">
        <v>9</v>
      </c>
      <c r="N154">
        <v>9</v>
      </c>
      <c r="O154">
        <v>7</v>
      </c>
      <c r="P154">
        <v>9</v>
      </c>
      <c r="Q154">
        <v>9</v>
      </c>
      <c r="R154">
        <v>12</v>
      </c>
      <c r="S154">
        <v>3</v>
      </c>
      <c r="T154">
        <v>6</v>
      </c>
      <c r="U154">
        <v>6</v>
      </c>
      <c r="V154">
        <v>11</v>
      </c>
      <c r="W154">
        <v>5</v>
      </c>
      <c r="X154">
        <v>13</v>
      </c>
      <c r="Y154">
        <v>11</v>
      </c>
      <c r="Z154">
        <v>10</v>
      </c>
      <c r="AA154">
        <v>7</v>
      </c>
      <c r="AB154">
        <v>8</v>
      </c>
      <c r="AC154">
        <v>7</v>
      </c>
      <c r="AD154">
        <v>7</v>
      </c>
      <c r="AE154">
        <v>18</v>
      </c>
      <c r="AF154">
        <v>15</v>
      </c>
      <c r="AG154">
        <v>4</v>
      </c>
      <c r="AH154">
        <v>5</v>
      </c>
      <c r="AI154">
        <v>7</v>
      </c>
      <c r="AJ154">
        <v>8</v>
      </c>
      <c r="AK154">
        <v>7</v>
      </c>
      <c r="AL154">
        <v>5</v>
      </c>
      <c r="AM154">
        <v>8</v>
      </c>
      <c r="AN154">
        <v>6</v>
      </c>
      <c r="AO154">
        <v>10</v>
      </c>
      <c r="AP154">
        <v>23</v>
      </c>
      <c r="AQ154">
        <v>10</v>
      </c>
      <c r="AR154">
        <v>17</v>
      </c>
      <c r="AS154">
        <v>12</v>
      </c>
      <c r="AT154">
        <v>11</v>
      </c>
      <c r="AU154">
        <v>15</v>
      </c>
      <c r="AV154">
        <v>14</v>
      </c>
      <c r="AW154">
        <v>15</v>
      </c>
      <c r="AX154">
        <v>8</v>
      </c>
      <c r="AY154">
        <v>13</v>
      </c>
      <c r="AZ154">
        <v>15</v>
      </c>
      <c r="BA154">
        <v>8</v>
      </c>
      <c r="BB154">
        <v>17</v>
      </c>
      <c r="BC154">
        <v>14</v>
      </c>
    </row>
    <row r="155" spans="1:55" hidden="1" x14ac:dyDescent="0.4">
      <c r="A155" t="str">
        <f t="shared" si="8"/>
        <v>GBT</v>
      </c>
      <c r="B155" t="str">
        <f t="shared" si="9"/>
        <v>GBT093</v>
      </c>
      <c r="C155" t="str">
        <f t="shared" si="10"/>
        <v>decisions</v>
      </c>
      <c r="D155" t="s">
        <v>2094</v>
      </c>
      <c r="E155">
        <f t="shared" si="11"/>
        <v>1.32</v>
      </c>
      <c r="F155">
        <v>1</v>
      </c>
      <c r="G155">
        <v>1</v>
      </c>
      <c r="H155">
        <v>0</v>
      </c>
      <c r="I155">
        <v>2</v>
      </c>
      <c r="J155">
        <v>0</v>
      </c>
      <c r="K155">
        <v>0</v>
      </c>
      <c r="L155">
        <v>2</v>
      </c>
      <c r="M155">
        <v>2</v>
      </c>
      <c r="N155">
        <v>2</v>
      </c>
      <c r="O155">
        <v>0</v>
      </c>
      <c r="P155">
        <v>1</v>
      </c>
      <c r="Q155">
        <v>0</v>
      </c>
      <c r="R155">
        <v>3</v>
      </c>
      <c r="S155">
        <v>0</v>
      </c>
      <c r="T155">
        <v>0</v>
      </c>
      <c r="U155">
        <v>1</v>
      </c>
      <c r="V155">
        <v>2</v>
      </c>
      <c r="W155">
        <v>0</v>
      </c>
      <c r="X155">
        <v>2</v>
      </c>
      <c r="Y155">
        <v>1</v>
      </c>
      <c r="Z155">
        <v>1</v>
      </c>
      <c r="AA155">
        <v>0</v>
      </c>
      <c r="AB155">
        <v>1</v>
      </c>
      <c r="AC155">
        <v>0</v>
      </c>
      <c r="AD155">
        <v>1</v>
      </c>
      <c r="AE155">
        <v>1</v>
      </c>
      <c r="AF155">
        <v>3</v>
      </c>
      <c r="AG155">
        <v>1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1</v>
      </c>
      <c r="AP155">
        <v>3</v>
      </c>
      <c r="AQ155">
        <v>1</v>
      </c>
      <c r="AR155">
        <v>0</v>
      </c>
      <c r="AS155">
        <v>2</v>
      </c>
      <c r="AT155">
        <v>1</v>
      </c>
      <c r="AU155">
        <v>3</v>
      </c>
      <c r="AV155">
        <v>0</v>
      </c>
      <c r="AW155">
        <v>3</v>
      </c>
      <c r="AX155">
        <v>2</v>
      </c>
      <c r="AY155">
        <v>4</v>
      </c>
      <c r="AZ155">
        <v>6</v>
      </c>
      <c r="BA155">
        <v>1</v>
      </c>
      <c r="BB155">
        <v>2</v>
      </c>
      <c r="BC155">
        <v>2</v>
      </c>
    </row>
    <row r="156" spans="1:55" hidden="1" x14ac:dyDescent="0.4">
      <c r="A156" t="str">
        <f t="shared" si="8"/>
        <v>GBT</v>
      </c>
      <c r="B156" t="str">
        <f t="shared" si="9"/>
        <v>GBT093</v>
      </c>
      <c r="C156" t="str">
        <f t="shared" si="10"/>
        <v>forks</v>
      </c>
      <c r="D156" t="s">
        <v>2095</v>
      </c>
      <c r="E156">
        <f t="shared" si="11"/>
        <v>0.04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1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</row>
    <row r="157" spans="1:55" hidden="1" x14ac:dyDescent="0.4">
      <c r="A157" t="str">
        <f t="shared" si="8"/>
        <v>GBT</v>
      </c>
      <c r="B157" t="str">
        <f t="shared" si="9"/>
        <v>GBT093</v>
      </c>
      <c r="C157" t="str">
        <f t="shared" si="10"/>
        <v>swimlanes</v>
      </c>
      <c r="D157" t="s">
        <v>2096</v>
      </c>
      <c r="E157">
        <f t="shared" si="11"/>
        <v>2.64</v>
      </c>
      <c r="F157">
        <v>2</v>
      </c>
      <c r="G157">
        <v>5</v>
      </c>
      <c r="H157">
        <v>3</v>
      </c>
      <c r="I157">
        <v>2</v>
      </c>
      <c r="J157">
        <v>1</v>
      </c>
      <c r="K157">
        <v>3</v>
      </c>
      <c r="L157">
        <v>6</v>
      </c>
      <c r="M157">
        <v>2</v>
      </c>
      <c r="N157">
        <v>3</v>
      </c>
      <c r="O157">
        <v>3</v>
      </c>
      <c r="P157">
        <v>5</v>
      </c>
      <c r="Q157">
        <v>1</v>
      </c>
      <c r="R157">
        <v>1</v>
      </c>
      <c r="S157">
        <v>3</v>
      </c>
      <c r="T157">
        <v>1</v>
      </c>
      <c r="U157">
        <v>3</v>
      </c>
      <c r="V157">
        <v>3</v>
      </c>
      <c r="W157">
        <v>2</v>
      </c>
      <c r="X157">
        <v>1</v>
      </c>
      <c r="Y157">
        <v>3</v>
      </c>
      <c r="Z157">
        <v>4</v>
      </c>
      <c r="AA157">
        <v>1</v>
      </c>
      <c r="AB157">
        <v>1</v>
      </c>
      <c r="AC157">
        <v>3</v>
      </c>
      <c r="AD157">
        <v>3</v>
      </c>
      <c r="AE157">
        <v>1</v>
      </c>
      <c r="AF157">
        <v>1</v>
      </c>
      <c r="AG157">
        <v>1</v>
      </c>
      <c r="AH157">
        <v>3</v>
      </c>
      <c r="AI157">
        <v>3</v>
      </c>
      <c r="AJ157">
        <v>1</v>
      </c>
      <c r="AK157">
        <v>3</v>
      </c>
      <c r="AL157">
        <v>2</v>
      </c>
      <c r="AM157">
        <v>2</v>
      </c>
      <c r="AN157">
        <v>1</v>
      </c>
      <c r="AO157">
        <v>5</v>
      </c>
      <c r="AP157">
        <v>10</v>
      </c>
      <c r="AQ157">
        <v>4</v>
      </c>
      <c r="AR157">
        <v>8</v>
      </c>
      <c r="AS157">
        <v>1</v>
      </c>
      <c r="AT157">
        <v>1</v>
      </c>
      <c r="AU157">
        <v>1</v>
      </c>
      <c r="AV157">
        <v>0</v>
      </c>
      <c r="AW157">
        <v>1</v>
      </c>
      <c r="AX157">
        <v>1</v>
      </c>
      <c r="AY157">
        <v>1</v>
      </c>
      <c r="AZ157">
        <v>6</v>
      </c>
      <c r="BA157">
        <v>1</v>
      </c>
      <c r="BB157">
        <v>3</v>
      </c>
      <c r="BC157">
        <v>6</v>
      </c>
    </row>
    <row r="158" spans="1:55" hidden="1" x14ac:dyDescent="0.4">
      <c r="A158" t="str">
        <f t="shared" si="8"/>
        <v>GBT</v>
      </c>
      <c r="B158" t="str">
        <f t="shared" si="9"/>
        <v>GBT093</v>
      </c>
      <c r="C158" t="str">
        <f t="shared" si="10"/>
        <v>detaches</v>
      </c>
      <c r="D158" t="s">
        <v>2097</v>
      </c>
      <c r="E158">
        <f t="shared" si="11"/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</row>
    <row r="159" spans="1:55" hidden="1" x14ac:dyDescent="0.4">
      <c r="A159" t="str">
        <f t="shared" si="8"/>
        <v>GBT</v>
      </c>
      <c r="B159" t="str">
        <f t="shared" si="9"/>
        <v>GBT093</v>
      </c>
      <c r="C159" t="str">
        <f t="shared" si="10"/>
        <v>options</v>
      </c>
      <c r="D159" t="s">
        <v>2098</v>
      </c>
      <c r="E159">
        <f t="shared" si="11"/>
        <v>0.16</v>
      </c>
      <c r="F159">
        <v>0</v>
      </c>
      <c r="G159">
        <v>1</v>
      </c>
      <c r="H159">
        <v>0</v>
      </c>
      <c r="I159">
        <v>0</v>
      </c>
      <c r="J159">
        <v>0</v>
      </c>
      <c r="K159">
        <v>0</v>
      </c>
      <c r="L159">
        <v>2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1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2</v>
      </c>
    </row>
    <row r="160" spans="1:55" hidden="1" x14ac:dyDescent="0.4">
      <c r="A160" t="str">
        <f t="shared" si="8"/>
        <v>GBT</v>
      </c>
      <c r="B160" t="str">
        <f t="shared" si="9"/>
        <v>GBT093</v>
      </c>
      <c r="C160" t="str">
        <f t="shared" si="10"/>
        <v>edges</v>
      </c>
      <c r="D160" t="s">
        <v>2099</v>
      </c>
      <c r="E160">
        <f t="shared" si="11"/>
        <v>0.12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2</v>
      </c>
      <c r="AZ160">
        <v>3</v>
      </c>
      <c r="BA160">
        <v>0</v>
      </c>
      <c r="BB160">
        <v>0</v>
      </c>
      <c r="BC160">
        <v>0</v>
      </c>
    </row>
    <row r="161" spans="1:55" hidden="1" x14ac:dyDescent="0.4">
      <c r="A161" t="str">
        <f t="shared" si="8"/>
        <v>GBT</v>
      </c>
      <c r="B161" t="str">
        <f t="shared" si="9"/>
        <v>GBT093</v>
      </c>
      <c r="C161" t="str">
        <f t="shared" si="10"/>
        <v>notes</v>
      </c>
      <c r="D161" t="s">
        <v>2100</v>
      </c>
      <c r="E161">
        <f t="shared" si="11"/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</row>
    <row r="162" spans="1:55" hidden="1" x14ac:dyDescent="0.4">
      <c r="A162" t="str">
        <f t="shared" si="8"/>
        <v>GBT</v>
      </c>
      <c r="B162" t="str">
        <f t="shared" si="9"/>
        <v>GBT093</v>
      </c>
      <c r="C162" t="str">
        <f t="shared" si="10"/>
        <v>partitions</v>
      </c>
      <c r="D162" t="s">
        <v>2101</v>
      </c>
      <c r="E162">
        <f t="shared" si="11"/>
        <v>0.28000000000000003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2</v>
      </c>
      <c r="AB162">
        <v>0</v>
      </c>
      <c r="AC162">
        <v>0</v>
      </c>
      <c r="AD162">
        <v>0</v>
      </c>
      <c r="AE162">
        <v>5</v>
      </c>
      <c r="AF162">
        <v>1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1</v>
      </c>
      <c r="BB162">
        <v>3</v>
      </c>
      <c r="BC162">
        <v>0</v>
      </c>
    </row>
    <row r="163" spans="1:55" hidden="1" x14ac:dyDescent="0.4">
      <c r="A163" t="str">
        <f t="shared" si="8"/>
        <v>GBT</v>
      </c>
      <c r="B163" t="str">
        <f t="shared" si="9"/>
        <v>GBT093</v>
      </c>
      <c r="C163" t="str">
        <f t="shared" si="10"/>
        <v>numberline</v>
      </c>
      <c r="D163" t="s">
        <v>2102</v>
      </c>
      <c r="E163">
        <f t="shared" si="11"/>
        <v>20.260000000000002</v>
      </c>
      <c r="F163">
        <v>15</v>
      </c>
      <c r="G163">
        <v>19</v>
      </c>
      <c r="H163">
        <v>11</v>
      </c>
      <c r="I163">
        <v>20</v>
      </c>
      <c r="J163">
        <v>7</v>
      </c>
      <c r="K163">
        <v>15</v>
      </c>
      <c r="L163">
        <v>29</v>
      </c>
      <c r="M163">
        <v>19</v>
      </c>
      <c r="N163">
        <v>19</v>
      </c>
      <c r="O163">
        <v>12</v>
      </c>
      <c r="P163">
        <v>20</v>
      </c>
      <c r="Q163">
        <v>16</v>
      </c>
      <c r="R163">
        <v>26</v>
      </c>
      <c r="S163">
        <v>11</v>
      </c>
      <c r="T163">
        <v>9</v>
      </c>
      <c r="U163">
        <v>22</v>
      </c>
      <c r="V163">
        <v>21</v>
      </c>
      <c r="W163">
        <v>9</v>
      </c>
      <c r="X163">
        <v>24</v>
      </c>
      <c r="Y163">
        <v>19</v>
      </c>
      <c r="Z163">
        <v>18</v>
      </c>
      <c r="AA163">
        <v>14</v>
      </c>
      <c r="AB163">
        <v>14</v>
      </c>
      <c r="AC163">
        <v>12</v>
      </c>
      <c r="AD163">
        <v>15</v>
      </c>
      <c r="AE163">
        <v>35</v>
      </c>
      <c r="AF163">
        <v>29</v>
      </c>
      <c r="AG163">
        <v>13</v>
      </c>
      <c r="AH163">
        <v>10</v>
      </c>
      <c r="AI163">
        <v>14</v>
      </c>
      <c r="AJ163">
        <v>16</v>
      </c>
      <c r="AK163">
        <v>15</v>
      </c>
      <c r="AL163">
        <v>13</v>
      </c>
      <c r="AM163">
        <v>16</v>
      </c>
      <c r="AN163">
        <v>17</v>
      </c>
      <c r="AO163">
        <v>20</v>
      </c>
      <c r="AP163">
        <v>47</v>
      </c>
      <c r="AQ163">
        <v>19</v>
      </c>
      <c r="AR163">
        <v>35</v>
      </c>
      <c r="AS163">
        <v>23</v>
      </c>
      <c r="AT163">
        <v>17</v>
      </c>
      <c r="AU163">
        <v>30</v>
      </c>
      <c r="AV163">
        <v>23</v>
      </c>
      <c r="AW163">
        <v>28</v>
      </c>
      <c r="AX163">
        <v>19</v>
      </c>
      <c r="AY163">
        <v>32</v>
      </c>
      <c r="AZ163">
        <v>46</v>
      </c>
      <c r="BA163">
        <v>17</v>
      </c>
      <c r="BB163">
        <v>35</v>
      </c>
      <c r="BC163">
        <v>28</v>
      </c>
    </row>
    <row r="164" spans="1:55" hidden="1" x14ac:dyDescent="0.4">
      <c r="A164" t="str">
        <f t="shared" si="8"/>
        <v>GBT</v>
      </c>
      <c r="B164" t="str">
        <f t="shared" si="9"/>
        <v>GBT093</v>
      </c>
      <c r="C164" t="str">
        <f t="shared" si="10"/>
        <v>negative_score</v>
      </c>
      <c r="D164" t="s">
        <v>2103</v>
      </c>
      <c r="E164">
        <f t="shared" si="11"/>
        <v>-0.52139999999999997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-3</v>
      </c>
      <c r="R164">
        <v>0</v>
      </c>
      <c r="S164">
        <v>0</v>
      </c>
      <c r="T164">
        <v>0</v>
      </c>
      <c r="U164">
        <v>-4.9999999999999947E-2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-20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-3</v>
      </c>
      <c r="AW164">
        <v>0</v>
      </c>
      <c r="AX164">
        <v>0</v>
      </c>
      <c r="AY164">
        <v>0</v>
      </c>
      <c r="AZ164">
        <v>-2.0000000000000059E-2</v>
      </c>
      <c r="BA164">
        <v>0</v>
      </c>
      <c r="BB164">
        <v>0</v>
      </c>
      <c r="BC164">
        <v>0</v>
      </c>
    </row>
    <row r="165" spans="1:55" hidden="1" x14ac:dyDescent="0.4">
      <c r="A165" t="str">
        <f t="shared" si="8"/>
        <v>GBT</v>
      </c>
      <c r="B165" t="str">
        <f t="shared" si="9"/>
        <v>GBT093</v>
      </c>
      <c r="C165" t="str">
        <f t="shared" si="10"/>
        <v>raw_score</v>
      </c>
      <c r="D165" t="s">
        <v>2104</v>
      </c>
      <c r="E165">
        <f t="shared" si="11"/>
        <v>41.655600000000014</v>
      </c>
      <c r="F165">
        <v>32.75</v>
      </c>
      <c r="G165">
        <v>42.95</v>
      </c>
      <c r="H165">
        <v>24.55</v>
      </c>
      <c r="I165">
        <v>43</v>
      </c>
      <c r="J165">
        <v>14.35</v>
      </c>
      <c r="K165">
        <v>36.75</v>
      </c>
      <c r="L165">
        <v>68.45</v>
      </c>
      <c r="M165">
        <v>39.950000000000003</v>
      </c>
      <c r="N165">
        <v>41.95</v>
      </c>
      <c r="O165">
        <v>27.6</v>
      </c>
      <c r="P165">
        <v>42</v>
      </c>
      <c r="Q165">
        <v>29.8</v>
      </c>
      <c r="R165">
        <v>52.8</v>
      </c>
      <c r="S165">
        <v>15.55</v>
      </c>
      <c r="T165">
        <v>20.45</v>
      </c>
      <c r="U165">
        <v>30.25</v>
      </c>
      <c r="V165">
        <v>48.05</v>
      </c>
      <c r="W165">
        <v>19.45</v>
      </c>
      <c r="X165">
        <v>51.2</v>
      </c>
      <c r="Y165">
        <v>43.95</v>
      </c>
      <c r="Z165">
        <v>42.9</v>
      </c>
      <c r="AA165">
        <v>26.7</v>
      </c>
      <c r="AB165">
        <v>30.7</v>
      </c>
      <c r="AC165">
        <v>27.6</v>
      </c>
      <c r="AD165">
        <v>31.75</v>
      </c>
      <c r="AE165">
        <v>69.25</v>
      </c>
      <c r="AF165">
        <v>62.95</v>
      </c>
      <c r="AG165">
        <v>18.649999999999999</v>
      </c>
      <c r="AH165">
        <v>21.5</v>
      </c>
      <c r="AI165">
        <v>11.7</v>
      </c>
      <c r="AJ165">
        <v>30.8</v>
      </c>
      <c r="AK165">
        <v>31.75</v>
      </c>
      <c r="AL165">
        <v>23.65</v>
      </c>
      <c r="AM165">
        <v>32.799999999999997</v>
      </c>
      <c r="AN165">
        <v>28.85</v>
      </c>
      <c r="AO165">
        <v>45</v>
      </c>
      <c r="AP165">
        <v>104.35</v>
      </c>
      <c r="AQ165">
        <v>42.95</v>
      </c>
      <c r="AR165">
        <v>68.75</v>
      </c>
      <c r="AS165">
        <v>47.15</v>
      </c>
      <c r="AT165">
        <v>39.85</v>
      </c>
      <c r="AU165">
        <v>60.5</v>
      </c>
      <c r="AV165">
        <v>44.65</v>
      </c>
      <c r="AW165">
        <v>60.4</v>
      </c>
      <c r="AX165">
        <v>34.950000000000003</v>
      </c>
      <c r="AY165">
        <v>61</v>
      </c>
      <c r="AZ165">
        <v>86.88</v>
      </c>
      <c r="BA165">
        <v>32.35</v>
      </c>
      <c r="BB165">
        <v>71.25</v>
      </c>
      <c r="BC165">
        <v>65.400000000000006</v>
      </c>
    </row>
    <row r="166" spans="1:55" hidden="1" x14ac:dyDescent="0.4">
      <c r="A166" t="str">
        <f t="shared" si="8"/>
        <v>GBT</v>
      </c>
      <c r="B166" t="str">
        <f t="shared" si="9"/>
        <v>GBT093</v>
      </c>
      <c r="C166" t="str">
        <f t="shared" si="10"/>
        <v>percentage_score</v>
      </c>
      <c r="D166" t="s">
        <v>2105</v>
      </c>
      <c r="E166">
        <f t="shared" si="11"/>
        <v>64.181999999999988</v>
      </c>
      <c r="F166">
        <v>62.1</v>
      </c>
      <c r="G166">
        <v>68.2</v>
      </c>
      <c r="H166">
        <v>55.1</v>
      </c>
      <c r="I166">
        <v>68.3</v>
      </c>
      <c r="J166">
        <v>41.8</v>
      </c>
      <c r="K166">
        <v>64.8</v>
      </c>
      <c r="L166">
        <v>77.400000000000006</v>
      </c>
      <c r="M166">
        <v>66.599999999999994</v>
      </c>
      <c r="N166">
        <v>67.7</v>
      </c>
      <c r="O166">
        <v>58</v>
      </c>
      <c r="P166">
        <v>67.7</v>
      </c>
      <c r="Q166">
        <v>56.4</v>
      </c>
      <c r="R166">
        <v>72.5</v>
      </c>
      <c r="S166">
        <v>43.7</v>
      </c>
      <c r="T166">
        <v>50.6</v>
      </c>
      <c r="U166">
        <v>60.1</v>
      </c>
      <c r="V166">
        <v>70.599999999999994</v>
      </c>
      <c r="W166">
        <v>49.3</v>
      </c>
      <c r="X166">
        <v>71.900000000000006</v>
      </c>
      <c r="Y166">
        <v>68.7</v>
      </c>
      <c r="Z166">
        <v>68.2</v>
      </c>
      <c r="AA166">
        <v>57.2</v>
      </c>
      <c r="AB166">
        <v>60.6</v>
      </c>
      <c r="AC166">
        <v>58</v>
      </c>
      <c r="AD166">
        <v>61.4</v>
      </c>
      <c r="AE166">
        <v>77.599999999999994</v>
      </c>
      <c r="AF166">
        <v>75.900000000000006</v>
      </c>
      <c r="AG166">
        <v>48.3</v>
      </c>
      <c r="AH166">
        <v>51.8</v>
      </c>
      <c r="AI166">
        <v>22.6</v>
      </c>
      <c r="AJ166">
        <v>60.6</v>
      </c>
      <c r="AK166">
        <v>61.4</v>
      </c>
      <c r="AL166">
        <v>54.2</v>
      </c>
      <c r="AM166">
        <v>62.1</v>
      </c>
      <c r="AN166">
        <v>59.1</v>
      </c>
      <c r="AO166">
        <v>69.2</v>
      </c>
      <c r="AP166">
        <v>83.9</v>
      </c>
      <c r="AQ166">
        <v>68.2</v>
      </c>
      <c r="AR166">
        <v>77.5</v>
      </c>
      <c r="AS166">
        <v>70.2</v>
      </c>
      <c r="AT166">
        <v>66.599999999999994</v>
      </c>
      <c r="AU166">
        <v>75.2</v>
      </c>
      <c r="AV166">
        <v>66</v>
      </c>
      <c r="AW166">
        <v>75.099999999999994</v>
      </c>
      <c r="AX166">
        <v>63.6</v>
      </c>
      <c r="AY166">
        <v>75.3</v>
      </c>
      <c r="AZ166">
        <v>81.3</v>
      </c>
      <c r="BA166">
        <v>61.8</v>
      </c>
      <c r="BB166">
        <v>78.099999999999994</v>
      </c>
      <c r="BC166">
        <v>76.599999999999994</v>
      </c>
    </row>
    <row r="167" spans="1:55" hidden="1" x14ac:dyDescent="0.4">
      <c r="A167" t="str">
        <f t="shared" si="8"/>
        <v>GBT</v>
      </c>
      <c r="B167" t="str">
        <f t="shared" si="9"/>
        <v>GBT093</v>
      </c>
      <c r="C167" t="str">
        <f t="shared" si="10"/>
        <v>formatted_score</v>
      </c>
      <c r="D167" t="s">
        <v>2106</v>
      </c>
      <c r="E167" t="e">
        <f t="shared" si="11"/>
        <v>#DIV/0!</v>
      </c>
      <c r="F167" t="s">
        <v>1729</v>
      </c>
      <c r="G167" t="s">
        <v>1988</v>
      </c>
      <c r="H167" t="s">
        <v>1737</v>
      </c>
      <c r="I167" t="s">
        <v>1735</v>
      </c>
      <c r="J167" t="s">
        <v>1731</v>
      </c>
      <c r="K167" t="s">
        <v>1743</v>
      </c>
      <c r="L167" t="s">
        <v>2107</v>
      </c>
      <c r="M167" t="s">
        <v>1795</v>
      </c>
      <c r="N167" t="s">
        <v>1736</v>
      </c>
      <c r="O167" t="s">
        <v>1797</v>
      </c>
      <c r="P167" t="s">
        <v>2070</v>
      </c>
      <c r="Q167" t="s">
        <v>2108</v>
      </c>
      <c r="R167" t="s">
        <v>1802</v>
      </c>
      <c r="S167" t="s">
        <v>1934</v>
      </c>
      <c r="T167" t="s">
        <v>1894</v>
      </c>
      <c r="U167" t="s">
        <v>2109</v>
      </c>
      <c r="V167" t="s">
        <v>2110</v>
      </c>
      <c r="W167" t="s">
        <v>2111</v>
      </c>
      <c r="X167" t="s">
        <v>2073</v>
      </c>
      <c r="Y167" t="s">
        <v>1936</v>
      </c>
      <c r="Z167" t="s">
        <v>2112</v>
      </c>
      <c r="AA167" t="s">
        <v>2113</v>
      </c>
      <c r="AB167" t="s">
        <v>1749</v>
      </c>
      <c r="AC167" t="s">
        <v>1797</v>
      </c>
      <c r="AD167" t="s">
        <v>2066</v>
      </c>
      <c r="AE167" t="s">
        <v>2114</v>
      </c>
      <c r="AF167" t="s">
        <v>2115</v>
      </c>
      <c r="AG167" t="s">
        <v>2116</v>
      </c>
      <c r="AH167" t="s">
        <v>1755</v>
      </c>
      <c r="AI167" t="s">
        <v>2117</v>
      </c>
      <c r="AJ167" t="s">
        <v>1738</v>
      </c>
      <c r="AK167" t="s">
        <v>2066</v>
      </c>
      <c r="AL167" t="s">
        <v>2030</v>
      </c>
      <c r="AM167" t="s">
        <v>1888</v>
      </c>
      <c r="AN167" t="s">
        <v>2118</v>
      </c>
      <c r="AO167" t="s">
        <v>1953</v>
      </c>
      <c r="AP167" t="s">
        <v>2119</v>
      </c>
      <c r="AQ167" t="s">
        <v>1988</v>
      </c>
      <c r="AR167" t="s">
        <v>2120</v>
      </c>
      <c r="AS167" t="s">
        <v>2076</v>
      </c>
      <c r="AT167" t="s">
        <v>1858</v>
      </c>
      <c r="AU167" t="s">
        <v>2121</v>
      </c>
      <c r="AV167" t="s">
        <v>2122</v>
      </c>
      <c r="AW167" t="s">
        <v>1771</v>
      </c>
      <c r="AX167" t="s">
        <v>2036</v>
      </c>
      <c r="AY167" t="s">
        <v>2123</v>
      </c>
      <c r="AZ167" t="s">
        <v>2124</v>
      </c>
      <c r="BA167" t="s">
        <v>2125</v>
      </c>
      <c r="BB167" t="s">
        <v>2126</v>
      </c>
      <c r="BC167" t="s">
        <v>2127</v>
      </c>
    </row>
    <row r="168" spans="1:55" hidden="1" x14ac:dyDescent="0.4">
      <c r="A168" t="str">
        <f t="shared" si="8"/>
        <v>GBT</v>
      </c>
      <c r="B168" t="str">
        <f t="shared" si="9"/>
        <v>GBT093</v>
      </c>
      <c r="C168" t="str">
        <f t="shared" si="10"/>
        <v>functional_complexity</v>
      </c>
      <c r="D168" t="s">
        <v>2128</v>
      </c>
      <c r="E168">
        <f t="shared" si="11"/>
        <v>17.579999999999998</v>
      </c>
      <c r="F168">
        <v>14</v>
      </c>
      <c r="G168">
        <v>15.5</v>
      </c>
      <c r="H168">
        <v>9</v>
      </c>
      <c r="I168">
        <v>19</v>
      </c>
      <c r="J168">
        <v>6</v>
      </c>
      <c r="K168">
        <v>15</v>
      </c>
      <c r="L168">
        <v>26.5</v>
      </c>
      <c r="M168">
        <v>17.5</v>
      </c>
      <c r="N168">
        <v>17.5</v>
      </c>
      <c r="O168">
        <v>10.5</v>
      </c>
      <c r="P168">
        <v>15.5</v>
      </c>
      <c r="Q168">
        <v>15</v>
      </c>
      <c r="R168">
        <v>24</v>
      </c>
      <c r="S168">
        <v>4.5</v>
      </c>
      <c r="T168">
        <v>9</v>
      </c>
      <c r="U168">
        <v>11</v>
      </c>
      <c r="V168">
        <v>20.5</v>
      </c>
      <c r="W168">
        <v>7.5</v>
      </c>
      <c r="X168">
        <v>23.5</v>
      </c>
      <c r="Y168">
        <v>18.5</v>
      </c>
      <c r="Z168">
        <v>17</v>
      </c>
      <c r="AA168">
        <v>10.5</v>
      </c>
      <c r="AB168">
        <v>14</v>
      </c>
      <c r="AC168">
        <v>10.5</v>
      </c>
      <c r="AD168">
        <v>12.5</v>
      </c>
      <c r="AE168">
        <v>29</v>
      </c>
      <c r="AF168">
        <v>28.5</v>
      </c>
      <c r="AG168">
        <v>8</v>
      </c>
      <c r="AH168">
        <v>7.5</v>
      </c>
      <c r="AI168">
        <v>12.5</v>
      </c>
      <c r="AJ168">
        <v>14</v>
      </c>
      <c r="AK168">
        <v>12.5</v>
      </c>
      <c r="AL168">
        <v>9.5</v>
      </c>
      <c r="AM168">
        <v>14</v>
      </c>
      <c r="AN168">
        <v>13</v>
      </c>
      <c r="AO168">
        <v>17</v>
      </c>
      <c r="AP168">
        <v>40.5</v>
      </c>
      <c r="AQ168">
        <v>17</v>
      </c>
      <c r="AR168">
        <v>25.5</v>
      </c>
      <c r="AS168">
        <v>22</v>
      </c>
      <c r="AT168">
        <v>18.5</v>
      </c>
      <c r="AU168">
        <v>28.5</v>
      </c>
      <c r="AV168">
        <v>22.5</v>
      </c>
      <c r="AW168">
        <v>28.5</v>
      </c>
      <c r="AX168">
        <v>16</v>
      </c>
      <c r="AY168">
        <v>27.5</v>
      </c>
      <c r="AZ168">
        <v>34.5</v>
      </c>
      <c r="BA168">
        <v>14</v>
      </c>
      <c r="BB168">
        <v>29.5</v>
      </c>
      <c r="BC168">
        <v>25</v>
      </c>
    </row>
    <row r="169" spans="1:55" hidden="1" x14ac:dyDescent="0.4">
      <c r="A169" t="str">
        <f t="shared" si="8"/>
        <v>GBT</v>
      </c>
      <c r="B169" t="str">
        <f t="shared" si="9"/>
        <v>GBT093</v>
      </c>
      <c r="C169" t="str">
        <f t="shared" si="10"/>
        <v>organization_score</v>
      </c>
      <c r="D169" t="s">
        <v>2129</v>
      </c>
      <c r="E169">
        <f t="shared" si="11"/>
        <v>5.28</v>
      </c>
      <c r="F169">
        <v>4</v>
      </c>
      <c r="G169">
        <v>10</v>
      </c>
      <c r="H169">
        <v>6</v>
      </c>
      <c r="I169">
        <v>4</v>
      </c>
      <c r="J169">
        <v>2</v>
      </c>
      <c r="K169">
        <v>6</v>
      </c>
      <c r="L169">
        <v>12</v>
      </c>
      <c r="M169">
        <v>4</v>
      </c>
      <c r="N169">
        <v>6</v>
      </c>
      <c r="O169">
        <v>6</v>
      </c>
      <c r="P169">
        <v>10</v>
      </c>
      <c r="Q169">
        <v>2</v>
      </c>
      <c r="R169">
        <v>2</v>
      </c>
      <c r="S169">
        <v>6</v>
      </c>
      <c r="T169">
        <v>2</v>
      </c>
      <c r="U169">
        <v>6</v>
      </c>
      <c r="V169">
        <v>6</v>
      </c>
      <c r="W169">
        <v>4</v>
      </c>
      <c r="X169">
        <v>2</v>
      </c>
      <c r="Y169">
        <v>6</v>
      </c>
      <c r="Z169">
        <v>8</v>
      </c>
      <c r="AA169">
        <v>2</v>
      </c>
      <c r="AB169">
        <v>2</v>
      </c>
      <c r="AC169">
        <v>6</v>
      </c>
      <c r="AD169">
        <v>6</v>
      </c>
      <c r="AE169">
        <v>2</v>
      </c>
      <c r="AF169">
        <v>2</v>
      </c>
      <c r="AG169">
        <v>2</v>
      </c>
      <c r="AH169">
        <v>6</v>
      </c>
      <c r="AI169">
        <v>6</v>
      </c>
      <c r="AJ169">
        <v>2</v>
      </c>
      <c r="AK169">
        <v>6</v>
      </c>
      <c r="AL169">
        <v>4</v>
      </c>
      <c r="AM169">
        <v>4</v>
      </c>
      <c r="AN169">
        <v>2</v>
      </c>
      <c r="AO169">
        <v>10</v>
      </c>
      <c r="AP169">
        <v>20</v>
      </c>
      <c r="AQ169">
        <v>8</v>
      </c>
      <c r="AR169">
        <v>16</v>
      </c>
      <c r="AS169">
        <v>2</v>
      </c>
      <c r="AT169">
        <v>2</v>
      </c>
      <c r="AU169">
        <v>2</v>
      </c>
      <c r="AV169">
        <v>0</v>
      </c>
      <c r="AW169">
        <v>2</v>
      </c>
      <c r="AX169">
        <v>2</v>
      </c>
      <c r="AY169">
        <v>2</v>
      </c>
      <c r="AZ169">
        <v>12</v>
      </c>
      <c r="BA169">
        <v>2</v>
      </c>
      <c r="BB169">
        <v>6</v>
      </c>
      <c r="BC169">
        <v>12</v>
      </c>
    </row>
    <row r="170" spans="1:55" hidden="1" x14ac:dyDescent="0.4">
      <c r="A170" t="str">
        <f t="shared" si="8"/>
        <v>GBT</v>
      </c>
      <c r="B170" t="str">
        <f t="shared" si="9"/>
        <v>GBT093</v>
      </c>
      <c r="C170" t="str">
        <f t="shared" si="10"/>
        <v>structural_integrity</v>
      </c>
      <c r="D170" t="s">
        <v>2130</v>
      </c>
      <c r="E170">
        <f t="shared" si="11"/>
        <v>9.6785999999999994</v>
      </c>
      <c r="F170">
        <v>10</v>
      </c>
      <c r="G170">
        <v>10</v>
      </c>
      <c r="H170">
        <v>10</v>
      </c>
      <c r="I170">
        <v>10</v>
      </c>
      <c r="J170">
        <v>10</v>
      </c>
      <c r="K170">
        <v>10</v>
      </c>
      <c r="L170">
        <v>10</v>
      </c>
      <c r="M170">
        <v>10</v>
      </c>
      <c r="N170">
        <v>10</v>
      </c>
      <c r="O170">
        <v>10</v>
      </c>
      <c r="P170">
        <v>10</v>
      </c>
      <c r="Q170">
        <v>7</v>
      </c>
      <c r="R170">
        <v>10</v>
      </c>
      <c r="S170">
        <v>10</v>
      </c>
      <c r="T170">
        <v>10</v>
      </c>
      <c r="U170">
        <v>9.9499999999999993</v>
      </c>
      <c r="V170">
        <v>10</v>
      </c>
      <c r="W170">
        <v>10</v>
      </c>
      <c r="X170">
        <v>10</v>
      </c>
      <c r="Y170">
        <v>10</v>
      </c>
      <c r="Z170">
        <v>10</v>
      </c>
      <c r="AA170">
        <v>10</v>
      </c>
      <c r="AB170">
        <v>10</v>
      </c>
      <c r="AC170">
        <v>10</v>
      </c>
      <c r="AD170">
        <v>10</v>
      </c>
      <c r="AE170">
        <v>10</v>
      </c>
      <c r="AF170">
        <v>10</v>
      </c>
      <c r="AG170">
        <v>10</v>
      </c>
      <c r="AH170">
        <v>10</v>
      </c>
      <c r="AI170">
        <v>0</v>
      </c>
      <c r="AJ170">
        <v>10</v>
      </c>
      <c r="AK170">
        <v>10</v>
      </c>
      <c r="AL170">
        <v>10</v>
      </c>
      <c r="AM170">
        <v>10</v>
      </c>
      <c r="AN170">
        <v>10</v>
      </c>
      <c r="AO170">
        <v>10</v>
      </c>
      <c r="AP170">
        <v>10</v>
      </c>
      <c r="AQ170">
        <v>10</v>
      </c>
      <c r="AR170">
        <v>10</v>
      </c>
      <c r="AS170">
        <v>10</v>
      </c>
      <c r="AT170">
        <v>10</v>
      </c>
      <c r="AU170">
        <v>10</v>
      </c>
      <c r="AV170">
        <v>7</v>
      </c>
      <c r="AW170">
        <v>10</v>
      </c>
      <c r="AX170">
        <v>10</v>
      </c>
      <c r="AY170">
        <v>10</v>
      </c>
      <c r="AZ170">
        <v>9.98</v>
      </c>
      <c r="BA170">
        <v>10</v>
      </c>
      <c r="BB170">
        <v>10</v>
      </c>
      <c r="BC170">
        <v>10</v>
      </c>
    </row>
    <row r="171" spans="1:55" hidden="1" x14ac:dyDescent="0.4">
      <c r="A171" t="str">
        <f t="shared" si="8"/>
        <v>GBT</v>
      </c>
      <c r="B171" t="str">
        <f t="shared" si="9"/>
        <v>GBT093</v>
      </c>
      <c r="C171" t="str">
        <f t="shared" si="10"/>
        <v>decisions_activities_ratio</v>
      </c>
      <c r="D171" t="s">
        <v>2131</v>
      </c>
      <c r="E171">
        <f t="shared" si="11"/>
        <v>0.12485999999999998</v>
      </c>
      <c r="F171">
        <v>0.125</v>
      </c>
      <c r="G171">
        <v>0.111</v>
      </c>
      <c r="H171">
        <v>0</v>
      </c>
      <c r="I171">
        <v>0.2</v>
      </c>
      <c r="J171">
        <v>0</v>
      </c>
      <c r="K171">
        <v>0</v>
      </c>
      <c r="L171">
        <v>0.13300000000000001</v>
      </c>
      <c r="M171">
        <v>0.222</v>
      </c>
      <c r="N171">
        <v>0.222</v>
      </c>
      <c r="O171">
        <v>0</v>
      </c>
      <c r="P171">
        <v>0.111</v>
      </c>
      <c r="Q171">
        <v>0</v>
      </c>
      <c r="R171">
        <v>0.25</v>
      </c>
      <c r="S171">
        <v>0</v>
      </c>
      <c r="T171">
        <v>0</v>
      </c>
      <c r="U171">
        <v>0.16700000000000001</v>
      </c>
      <c r="V171">
        <v>0.182</v>
      </c>
      <c r="W171">
        <v>0</v>
      </c>
      <c r="X171">
        <v>0.154</v>
      </c>
      <c r="Y171">
        <v>9.0999999999999998E-2</v>
      </c>
      <c r="Z171">
        <v>0.1</v>
      </c>
      <c r="AA171">
        <v>0</v>
      </c>
      <c r="AB171">
        <v>0.125</v>
      </c>
      <c r="AC171">
        <v>0</v>
      </c>
      <c r="AD171">
        <v>0.14299999999999999</v>
      </c>
      <c r="AE171">
        <v>5.6000000000000001E-2</v>
      </c>
      <c r="AF171">
        <v>0.2</v>
      </c>
      <c r="AG171">
        <v>0.25</v>
      </c>
      <c r="AH171">
        <v>0</v>
      </c>
      <c r="AI171">
        <v>0.14299999999999999</v>
      </c>
      <c r="AJ171">
        <v>0.125</v>
      </c>
      <c r="AK171">
        <v>0.14299999999999999</v>
      </c>
      <c r="AL171">
        <v>0.2</v>
      </c>
      <c r="AM171">
        <v>0.125</v>
      </c>
      <c r="AN171">
        <v>0.33300000000000002</v>
      </c>
      <c r="AO171">
        <v>0.1</v>
      </c>
      <c r="AP171">
        <v>0.13</v>
      </c>
      <c r="AQ171">
        <v>0.1</v>
      </c>
      <c r="AR171">
        <v>0</v>
      </c>
      <c r="AS171">
        <v>0.16700000000000001</v>
      </c>
      <c r="AT171">
        <v>9.0999999999999998E-2</v>
      </c>
      <c r="AU171">
        <v>0.2</v>
      </c>
      <c r="AV171">
        <v>0</v>
      </c>
      <c r="AW171">
        <v>0.2</v>
      </c>
      <c r="AX171">
        <v>0.25</v>
      </c>
      <c r="AY171">
        <v>0.308</v>
      </c>
      <c r="AZ171">
        <v>0.4</v>
      </c>
      <c r="BA171">
        <v>0.125</v>
      </c>
      <c r="BB171">
        <v>0.11799999999999999</v>
      </c>
      <c r="BC171">
        <v>0.14299999999999999</v>
      </c>
    </row>
    <row r="172" spans="1:55" hidden="1" x14ac:dyDescent="0.4">
      <c r="A172" t="str">
        <f t="shared" si="8"/>
        <v>GBT</v>
      </c>
      <c r="B172" t="str">
        <f t="shared" si="9"/>
        <v>GBT093</v>
      </c>
      <c r="C172" t="str">
        <f t="shared" si="10"/>
        <v>lines_vs_average</v>
      </c>
      <c r="D172" t="s">
        <v>2132</v>
      </c>
      <c r="E172">
        <f t="shared" si="11"/>
        <v>0.43436000000000002</v>
      </c>
      <c r="F172">
        <v>0.32200000000000001</v>
      </c>
      <c r="G172">
        <v>0.40699999999999997</v>
      </c>
      <c r="H172">
        <v>0.23599999999999999</v>
      </c>
      <c r="I172">
        <v>0.42899999999999999</v>
      </c>
      <c r="J172">
        <v>0.15</v>
      </c>
      <c r="K172">
        <v>0.32200000000000001</v>
      </c>
      <c r="L172">
        <v>0.622</v>
      </c>
      <c r="M172">
        <v>0.40699999999999997</v>
      </c>
      <c r="N172">
        <v>0.40699999999999997</v>
      </c>
      <c r="O172">
        <v>0.25700000000000001</v>
      </c>
      <c r="P172">
        <v>0.42899999999999999</v>
      </c>
      <c r="Q172">
        <v>0.34300000000000003</v>
      </c>
      <c r="R172">
        <v>0.55700000000000005</v>
      </c>
      <c r="S172">
        <v>0.23599999999999999</v>
      </c>
      <c r="T172">
        <v>0.193</v>
      </c>
      <c r="U172">
        <v>0.47199999999999998</v>
      </c>
      <c r="V172">
        <v>0.45</v>
      </c>
      <c r="W172">
        <v>0.193</v>
      </c>
      <c r="X172">
        <v>0.51500000000000001</v>
      </c>
      <c r="Y172">
        <v>0.40699999999999997</v>
      </c>
      <c r="Z172">
        <v>0.38600000000000001</v>
      </c>
      <c r="AA172">
        <v>0.3</v>
      </c>
      <c r="AB172">
        <v>0.3</v>
      </c>
      <c r="AC172">
        <v>0.25700000000000001</v>
      </c>
      <c r="AD172">
        <v>0.32200000000000001</v>
      </c>
      <c r="AE172">
        <v>0.75</v>
      </c>
      <c r="AF172">
        <v>0.622</v>
      </c>
      <c r="AG172">
        <v>0.27900000000000003</v>
      </c>
      <c r="AH172">
        <v>0.214</v>
      </c>
      <c r="AI172">
        <v>0.3</v>
      </c>
      <c r="AJ172">
        <v>0.34300000000000003</v>
      </c>
      <c r="AK172">
        <v>0.32200000000000001</v>
      </c>
      <c r="AL172">
        <v>0.27900000000000003</v>
      </c>
      <c r="AM172">
        <v>0.34300000000000003</v>
      </c>
      <c r="AN172">
        <v>0.36499999999999999</v>
      </c>
      <c r="AO172">
        <v>0.42899999999999999</v>
      </c>
      <c r="AP172">
        <v>1.008</v>
      </c>
      <c r="AQ172">
        <v>0.40699999999999997</v>
      </c>
      <c r="AR172">
        <v>0.75</v>
      </c>
      <c r="AS172">
        <v>0.49299999999999999</v>
      </c>
      <c r="AT172">
        <v>0.36499999999999999</v>
      </c>
      <c r="AU172">
        <v>0.64300000000000002</v>
      </c>
      <c r="AV172">
        <v>0.49299999999999999</v>
      </c>
      <c r="AW172">
        <v>0.6</v>
      </c>
      <c r="AX172">
        <v>0.40699999999999997</v>
      </c>
      <c r="AY172">
        <v>0.68600000000000005</v>
      </c>
      <c r="AZ172">
        <v>0.98599999999999999</v>
      </c>
      <c r="BA172">
        <v>0.36499999999999999</v>
      </c>
      <c r="BB172">
        <v>0.75</v>
      </c>
      <c r="BC172">
        <v>0.6</v>
      </c>
    </row>
    <row r="173" spans="1:55" hidden="1" x14ac:dyDescent="0.4">
      <c r="A173" t="str">
        <f t="shared" si="8"/>
        <v>CLD</v>
      </c>
      <c r="B173" t="str">
        <f t="shared" si="9"/>
        <v>CLD001</v>
      </c>
      <c r="C173" t="str">
        <f t="shared" si="10"/>
        <v>activities</v>
      </c>
      <c r="D173" t="s">
        <v>2133</v>
      </c>
      <c r="E173">
        <f t="shared" si="11"/>
        <v>13.7</v>
      </c>
      <c r="F173">
        <v>13</v>
      </c>
      <c r="G173">
        <v>12</v>
      </c>
      <c r="H173">
        <v>9</v>
      </c>
      <c r="I173">
        <v>22</v>
      </c>
      <c r="J173">
        <v>9</v>
      </c>
      <c r="K173">
        <v>6</v>
      </c>
      <c r="L173">
        <v>14</v>
      </c>
      <c r="M173">
        <v>15</v>
      </c>
      <c r="N173">
        <v>16</v>
      </c>
      <c r="O173">
        <v>15</v>
      </c>
      <c r="P173">
        <v>13</v>
      </c>
      <c r="Q173">
        <v>15</v>
      </c>
      <c r="R173">
        <v>22</v>
      </c>
      <c r="S173">
        <v>11</v>
      </c>
      <c r="T173">
        <v>11</v>
      </c>
      <c r="U173">
        <v>20</v>
      </c>
      <c r="V173">
        <v>11</v>
      </c>
      <c r="W173">
        <v>8</v>
      </c>
      <c r="X173">
        <v>9</v>
      </c>
      <c r="Y173">
        <v>15</v>
      </c>
      <c r="Z173">
        <v>13</v>
      </c>
      <c r="AA173">
        <v>15</v>
      </c>
      <c r="AB173">
        <v>13</v>
      </c>
      <c r="AC173">
        <v>12</v>
      </c>
      <c r="AD173">
        <v>18</v>
      </c>
      <c r="AE173">
        <v>19</v>
      </c>
      <c r="AF173">
        <v>15</v>
      </c>
      <c r="AG173">
        <v>8</v>
      </c>
      <c r="AH173">
        <v>4</v>
      </c>
      <c r="AI173">
        <v>9</v>
      </c>
      <c r="AJ173">
        <v>17</v>
      </c>
      <c r="AK173">
        <v>2</v>
      </c>
      <c r="AL173">
        <v>8</v>
      </c>
      <c r="AM173">
        <v>11</v>
      </c>
      <c r="AN173">
        <v>13</v>
      </c>
      <c r="AO173">
        <v>12</v>
      </c>
      <c r="AP173">
        <v>16</v>
      </c>
      <c r="AQ173">
        <v>14</v>
      </c>
      <c r="AR173">
        <v>16</v>
      </c>
      <c r="AS173">
        <v>17</v>
      </c>
      <c r="AT173">
        <v>10</v>
      </c>
      <c r="AU173">
        <v>18</v>
      </c>
      <c r="AV173">
        <v>15</v>
      </c>
      <c r="AW173">
        <v>22</v>
      </c>
      <c r="AX173">
        <v>17</v>
      </c>
      <c r="AY173">
        <v>16</v>
      </c>
      <c r="AZ173">
        <v>11</v>
      </c>
      <c r="BA173">
        <v>20</v>
      </c>
      <c r="BB173">
        <v>19</v>
      </c>
      <c r="BC173">
        <v>19</v>
      </c>
    </row>
    <row r="174" spans="1:55" hidden="1" x14ac:dyDescent="0.4">
      <c r="A174" t="str">
        <f t="shared" si="8"/>
        <v>CLD</v>
      </c>
      <c r="B174" t="str">
        <f t="shared" si="9"/>
        <v>CLD001</v>
      </c>
      <c r="C174" t="str">
        <f t="shared" si="10"/>
        <v>decisions</v>
      </c>
      <c r="D174" t="s">
        <v>2134</v>
      </c>
      <c r="E174">
        <f t="shared" si="11"/>
        <v>2.2799999999999998</v>
      </c>
      <c r="F174">
        <v>2</v>
      </c>
      <c r="G174">
        <v>2</v>
      </c>
      <c r="H174">
        <v>2</v>
      </c>
      <c r="I174">
        <v>2</v>
      </c>
      <c r="J174">
        <v>1</v>
      </c>
      <c r="K174">
        <v>0</v>
      </c>
      <c r="L174">
        <v>4</v>
      </c>
      <c r="M174">
        <v>3</v>
      </c>
      <c r="N174">
        <v>4</v>
      </c>
      <c r="O174">
        <v>1</v>
      </c>
      <c r="P174">
        <v>3</v>
      </c>
      <c r="Q174">
        <v>1</v>
      </c>
      <c r="R174">
        <v>4</v>
      </c>
      <c r="S174">
        <v>2</v>
      </c>
      <c r="T174">
        <v>2</v>
      </c>
      <c r="U174">
        <v>3</v>
      </c>
      <c r="V174">
        <v>1</v>
      </c>
      <c r="W174">
        <v>1</v>
      </c>
      <c r="X174">
        <v>2</v>
      </c>
      <c r="Y174">
        <v>2</v>
      </c>
      <c r="Z174">
        <v>2</v>
      </c>
      <c r="AA174">
        <v>2</v>
      </c>
      <c r="AB174">
        <v>2</v>
      </c>
      <c r="AC174">
        <v>1</v>
      </c>
      <c r="AD174">
        <v>1</v>
      </c>
      <c r="AE174">
        <v>1</v>
      </c>
      <c r="AF174">
        <v>2</v>
      </c>
      <c r="AG174">
        <v>1</v>
      </c>
      <c r="AH174">
        <v>0</v>
      </c>
      <c r="AI174">
        <v>1</v>
      </c>
      <c r="AJ174">
        <v>3</v>
      </c>
      <c r="AK174">
        <v>2</v>
      </c>
      <c r="AL174">
        <v>2</v>
      </c>
      <c r="AM174">
        <v>2</v>
      </c>
      <c r="AN174">
        <v>3</v>
      </c>
      <c r="AO174">
        <v>1</v>
      </c>
      <c r="AP174">
        <v>5</v>
      </c>
      <c r="AQ174">
        <v>4</v>
      </c>
      <c r="AR174">
        <v>3</v>
      </c>
      <c r="AS174">
        <v>3</v>
      </c>
      <c r="AT174">
        <v>2</v>
      </c>
      <c r="AU174">
        <v>3</v>
      </c>
      <c r="AV174">
        <v>4</v>
      </c>
      <c r="AW174">
        <v>4</v>
      </c>
      <c r="AX174">
        <v>2</v>
      </c>
      <c r="AY174">
        <v>4</v>
      </c>
      <c r="AZ174">
        <v>4</v>
      </c>
      <c r="BA174">
        <v>2</v>
      </c>
      <c r="BB174">
        <v>3</v>
      </c>
      <c r="BC174">
        <v>3</v>
      </c>
    </row>
    <row r="175" spans="1:55" hidden="1" x14ac:dyDescent="0.4">
      <c r="A175" t="str">
        <f t="shared" si="8"/>
        <v>CLD</v>
      </c>
      <c r="B175" t="str">
        <f t="shared" si="9"/>
        <v>CLD001</v>
      </c>
      <c r="C175" t="str">
        <f t="shared" si="10"/>
        <v>forks</v>
      </c>
      <c r="D175" t="s">
        <v>2135</v>
      </c>
      <c r="E175">
        <f t="shared" si="11"/>
        <v>0.56000000000000005</v>
      </c>
      <c r="F175">
        <v>0</v>
      </c>
      <c r="G175">
        <v>0</v>
      </c>
      <c r="H175">
        <v>1</v>
      </c>
      <c r="I175">
        <v>1</v>
      </c>
      <c r="J175">
        <v>1</v>
      </c>
      <c r="K175">
        <v>2</v>
      </c>
      <c r="L175">
        <v>1</v>
      </c>
      <c r="M175">
        <v>1</v>
      </c>
      <c r="N175">
        <v>0</v>
      </c>
      <c r="O175">
        <v>0</v>
      </c>
      <c r="P175">
        <v>0</v>
      </c>
      <c r="Q175">
        <v>1</v>
      </c>
      <c r="R175">
        <v>1</v>
      </c>
      <c r="S175">
        <v>1</v>
      </c>
      <c r="T175">
        <v>0</v>
      </c>
      <c r="U175">
        <v>3</v>
      </c>
      <c r="V175">
        <v>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2</v>
      </c>
      <c r="AD175">
        <v>2</v>
      </c>
      <c r="AE175">
        <v>1</v>
      </c>
      <c r="AF175">
        <v>0</v>
      </c>
      <c r="AG175">
        <v>0</v>
      </c>
      <c r="AH175">
        <v>1</v>
      </c>
      <c r="AI175">
        <v>0</v>
      </c>
      <c r="AJ175">
        <v>1</v>
      </c>
      <c r="AK175">
        <v>0</v>
      </c>
      <c r="AL175">
        <v>0</v>
      </c>
      <c r="AM175">
        <v>0</v>
      </c>
      <c r="AN175">
        <v>0</v>
      </c>
      <c r="AO175">
        <v>1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1</v>
      </c>
      <c r="AX175">
        <v>1</v>
      </c>
      <c r="AY175">
        <v>0</v>
      </c>
      <c r="AZ175">
        <v>0</v>
      </c>
      <c r="BA175">
        <v>2</v>
      </c>
      <c r="BB175">
        <v>1</v>
      </c>
      <c r="BC175">
        <v>1</v>
      </c>
    </row>
    <row r="176" spans="1:55" hidden="1" x14ac:dyDescent="0.4">
      <c r="A176" t="str">
        <f t="shared" si="8"/>
        <v>CLD</v>
      </c>
      <c r="B176" t="str">
        <f t="shared" si="9"/>
        <v>CLD001</v>
      </c>
      <c r="C176" t="str">
        <f t="shared" si="10"/>
        <v>swimlanes</v>
      </c>
      <c r="D176" t="s">
        <v>2136</v>
      </c>
      <c r="E176">
        <f t="shared" si="11"/>
        <v>0.18</v>
      </c>
      <c r="F176">
        <v>0</v>
      </c>
      <c r="G176">
        <v>0</v>
      </c>
      <c r="H176">
        <v>0</v>
      </c>
      <c r="I176">
        <v>3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5</v>
      </c>
      <c r="AV176">
        <v>1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</row>
    <row r="177" spans="1:55" hidden="1" x14ac:dyDescent="0.4">
      <c r="A177" t="str">
        <f t="shared" si="8"/>
        <v>CLD</v>
      </c>
      <c r="B177" t="str">
        <f t="shared" si="9"/>
        <v>CLD001</v>
      </c>
      <c r="C177" t="str">
        <f t="shared" si="10"/>
        <v>detaches</v>
      </c>
      <c r="D177" t="s">
        <v>2137</v>
      </c>
      <c r="E177">
        <f t="shared" si="11"/>
        <v>0.06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3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</row>
    <row r="178" spans="1:55" hidden="1" x14ac:dyDescent="0.4">
      <c r="A178" t="str">
        <f t="shared" si="8"/>
        <v>CLD</v>
      </c>
      <c r="B178" t="str">
        <f t="shared" si="9"/>
        <v>CLD001</v>
      </c>
      <c r="C178" t="str">
        <f t="shared" si="10"/>
        <v>options</v>
      </c>
      <c r="D178" t="s">
        <v>2138</v>
      </c>
      <c r="E178">
        <f t="shared" si="11"/>
        <v>0.14000000000000001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</v>
      </c>
      <c r="W178">
        <v>0</v>
      </c>
      <c r="X178">
        <v>0</v>
      </c>
      <c r="Y178">
        <v>1</v>
      </c>
      <c r="Z178">
        <v>0</v>
      </c>
      <c r="AA178">
        <v>0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2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</row>
    <row r="179" spans="1:55" hidden="1" x14ac:dyDescent="0.4">
      <c r="A179" t="str">
        <f t="shared" si="8"/>
        <v>CLD</v>
      </c>
      <c r="B179" t="str">
        <f t="shared" si="9"/>
        <v>CLD001</v>
      </c>
      <c r="C179" t="str">
        <f t="shared" si="10"/>
        <v>edges</v>
      </c>
      <c r="D179" t="s">
        <v>2139</v>
      </c>
      <c r="E179">
        <f t="shared" si="11"/>
        <v>0.14000000000000001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2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3</v>
      </c>
      <c r="AZ179">
        <v>0</v>
      </c>
      <c r="BA179">
        <v>0</v>
      </c>
      <c r="BB179">
        <v>1</v>
      </c>
      <c r="BC179">
        <v>0</v>
      </c>
    </row>
    <row r="180" spans="1:55" hidden="1" x14ac:dyDescent="0.4">
      <c r="A180" t="str">
        <f t="shared" si="8"/>
        <v>CLD</v>
      </c>
      <c r="B180" t="str">
        <f t="shared" si="9"/>
        <v>CLD001</v>
      </c>
      <c r="C180" t="str">
        <f t="shared" si="10"/>
        <v>notes</v>
      </c>
      <c r="D180" t="s">
        <v>2140</v>
      </c>
      <c r="E180">
        <f t="shared" si="11"/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</row>
    <row r="181" spans="1:55" hidden="1" x14ac:dyDescent="0.4">
      <c r="A181" t="str">
        <f t="shared" si="8"/>
        <v>CLD</v>
      </c>
      <c r="B181" t="str">
        <f t="shared" si="9"/>
        <v>CLD001</v>
      </c>
      <c r="C181" t="str">
        <f t="shared" si="10"/>
        <v>partitions</v>
      </c>
      <c r="D181" t="s">
        <v>2141</v>
      </c>
      <c r="E181">
        <f t="shared" si="11"/>
        <v>0.08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2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1</v>
      </c>
      <c r="AY181">
        <v>0</v>
      </c>
      <c r="AZ181">
        <v>0</v>
      </c>
      <c r="BA181">
        <v>0</v>
      </c>
      <c r="BB181">
        <v>0</v>
      </c>
      <c r="BC181">
        <v>0</v>
      </c>
    </row>
    <row r="182" spans="1:55" hidden="1" x14ac:dyDescent="0.4">
      <c r="A182" t="str">
        <f t="shared" si="8"/>
        <v>CLD</v>
      </c>
      <c r="B182" t="str">
        <f t="shared" si="9"/>
        <v>CLD001</v>
      </c>
      <c r="C182" t="str">
        <f t="shared" si="10"/>
        <v>numberline</v>
      </c>
      <c r="D182" t="s">
        <v>2142</v>
      </c>
      <c r="E182">
        <f t="shared" si="11"/>
        <v>27.52</v>
      </c>
      <c r="F182">
        <v>21</v>
      </c>
      <c r="G182">
        <v>20</v>
      </c>
      <c r="H182">
        <v>22</v>
      </c>
      <c r="I182">
        <v>38</v>
      </c>
      <c r="J182">
        <v>18</v>
      </c>
      <c r="K182">
        <v>25</v>
      </c>
      <c r="L182">
        <v>34</v>
      </c>
      <c r="M182">
        <v>34</v>
      </c>
      <c r="N182">
        <v>30</v>
      </c>
      <c r="O182">
        <v>26</v>
      </c>
      <c r="P182">
        <v>25</v>
      </c>
      <c r="Q182">
        <v>26</v>
      </c>
      <c r="R182">
        <v>43</v>
      </c>
      <c r="S182">
        <v>23</v>
      </c>
      <c r="T182">
        <v>22</v>
      </c>
      <c r="U182">
        <v>45</v>
      </c>
      <c r="V182">
        <v>20</v>
      </c>
      <c r="W182">
        <v>22</v>
      </c>
      <c r="X182">
        <v>17</v>
      </c>
      <c r="Y182">
        <v>24</v>
      </c>
      <c r="Z182">
        <v>23</v>
      </c>
      <c r="AA182">
        <v>24</v>
      </c>
      <c r="AB182">
        <v>21</v>
      </c>
      <c r="AC182">
        <v>33</v>
      </c>
      <c r="AD182">
        <v>32</v>
      </c>
      <c r="AE182">
        <v>32</v>
      </c>
      <c r="AF182">
        <v>27</v>
      </c>
      <c r="AG182">
        <v>16</v>
      </c>
      <c r="AH182">
        <v>20</v>
      </c>
      <c r="AI182">
        <v>14</v>
      </c>
      <c r="AJ182">
        <v>33</v>
      </c>
      <c r="AK182">
        <v>22</v>
      </c>
      <c r="AL182">
        <v>17</v>
      </c>
      <c r="AM182">
        <v>20</v>
      </c>
      <c r="AN182">
        <v>28</v>
      </c>
      <c r="AO182">
        <v>21</v>
      </c>
      <c r="AP182">
        <v>34</v>
      </c>
      <c r="AQ182">
        <v>29</v>
      </c>
      <c r="AR182">
        <v>31</v>
      </c>
      <c r="AS182">
        <v>31</v>
      </c>
      <c r="AT182">
        <v>19</v>
      </c>
      <c r="AU182">
        <v>38</v>
      </c>
      <c r="AV182">
        <v>31</v>
      </c>
      <c r="AW182">
        <v>44</v>
      </c>
      <c r="AX182">
        <v>32</v>
      </c>
      <c r="AY182">
        <v>33</v>
      </c>
      <c r="AZ182">
        <v>30</v>
      </c>
      <c r="BA182">
        <v>35</v>
      </c>
      <c r="BB182">
        <v>37</v>
      </c>
      <c r="BC182">
        <v>34</v>
      </c>
    </row>
    <row r="183" spans="1:55" hidden="1" x14ac:dyDescent="0.4">
      <c r="A183" t="str">
        <f t="shared" si="8"/>
        <v>CLD</v>
      </c>
      <c r="B183" t="str">
        <f t="shared" si="9"/>
        <v>CLD001</v>
      </c>
      <c r="C183" t="str">
        <f t="shared" si="10"/>
        <v>negative_score</v>
      </c>
      <c r="D183" t="s">
        <v>2143</v>
      </c>
      <c r="E183">
        <f t="shared" si="11"/>
        <v>-0.106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-0.20000000000000009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-3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-0.15</v>
      </c>
      <c r="AI183">
        <v>0</v>
      </c>
      <c r="AJ183">
        <v>0</v>
      </c>
      <c r="AK183">
        <v>-1.95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</row>
    <row r="184" spans="1:55" hidden="1" x14ac:dyDescent="0.4">
      <c r="A184" t="str">
        <f t="shared" si="8"/>
        <v>CLD</v>
      </c>
      <c r="B184" t="str">
        <f t="shared" si="9"/>
        <v>CLD001</v>
      </c>
      <c r="C184" t="str">
        <f t="shared" si="10"/>
        <v>raw_score</v>
      </c>
      <c r="D184" t="s">
        <v>2144</v>
      </c>
      <c r="E184">
        <f t="shared" si="11"/>
        <v>53.868000000000002</v>
      </c>
      <c r="F184">
        <v>48.05</v>
      </c>
      <c r="G184">
        <v>45</v>
      </c>
      <c r="H184">
        <v>39.1</v>
      </c>
      <c r="I184">
        <v>84.9</v>
      </c>
      <c r="J184">
        <v>34.9</v>
      </c>
      <c r="K184">
        <v>25.05</v>
      </c>
      <c r="L184">
        <v>63.7</v>
      </c>
      <c r="M184">
        <v>61.7</v>
      </c>
      <c r="N184">
        <v>65.5</v>
      </c>
      <c r="O184">
        <v>53.3</v>
      </c>
      <c r="P184">
        <v>53.25</v>
      </c>
      <c r="Q184">
        <v>53.3</v>
      </c>
      <c r="R184">
        <v>85.35</v>
      </c>
      <c r="S184">
        <v>45.15</v>
      </c>
      <c r="T184">
        <v>42.1</v>
      </c>
      <c r="U184">
        <v>83.25</v>
      </c>
      <c r="V184">
        <v>42</v>
      </c>
      <c r="W184">
        <v>29.1</v>
      </c>
      <c r="X184">
        <v>35.85</v>
      </c>
      <c r="Y184">
        <v>55.2</v>
      </c>
      <c r="Z184">
        <v>48.15</v>
      </c>
      <c r="AA184">
        <v>54.2</v>
      </c>
      <c r="AB184">
        <v>49.05</v>
      </c>
      <c r="AC184">
        <v>47.65</v>
      </c>
      <c r="AD184">
        <v>65.599999999999994</v>
      </c>
      <c r="AE184">
        <v>67.099999999999994</v>
      </c>
      <c r="AF184">
        <v>54.35</v>
      </c>
      <c r="AG184">
        <v>28.8</v>
      </c>
      <c r="AH184">
        <v>15.85</v>
      </c>
      <c r="AI184">
        <v>31.7</v>
      </c>
      <c r="AJ184">
        <v>67.650000000000006</v>
      </c>
      <c r="AK184">
        <v>13.15</v>
      </c>
      <c r="AL184">
        <v>32.85</v>
      </c>
      <c r="AM184">
        <v>42</v>
      </c>
      <c r="AN184">
        <v>52.4</v>
      </c>
      <c r="AO184">
        <v>44.05</v>
      </c>
      <c r="AP184">
        <v>71.7</v>
      </c>
      <c r="AQ184">
        <v>59.45</v>
      </c>
      <c r="AR184">
        <v>63.95</v>
      </c>
      <c r="AS184">
        <v>60.05</v>
      </c>
      <c r="AT184">
        <v>38.950000000000003</v>
      </c>
      <c r="AU184">
        <v>77.900000000000006</v>
      </c>
      <c r="AV184">
        <v>64.55</v>
      </c>
      <c r="AW184">
        <v>87.2</v>
      </c>
      <c r="AX184">
        <v>65.099999999999994</v>
      </c>
      <c r="AY184">
        <v>69.25</v>
      </c>
      <c r="AZ184">
        <v>50.5</v>
      </c>
      <c r="BA184">
        <v>75.75</v>
      </c>
      <c r="BB184">
        <v>75.05</v>
      </c>
      <c r="BC184">
        <v>73.7</v>
      </c>
    </row>
    <row r="185" spans="1:55" hidden="1" x14ac:dyDescent="0.4">
      <c r="A185" t="str">
        <f t="shared" si="8"/>
        <v>CLD</v>
      </c>
      <c r="B185" t="str">
        <f t="shared" si="9"/>
        <v>CLD001</v>
      </c>
      <c r="C185" t="str">
        <f t="shared" si="10"/>
        <v>percentage_score</v>
      </c>
      <c r="D185" t="s">
        <v>2145</v>
      </c>
      <c r="E185">
        <f t="shared" si="11"/>
        <v>70.823999999999984</v>
      </c>
      <c r="F185">
        <v>70.599999999999994</v>
      </c>
      <c r="G185">
        <v>69.2</v>
      </c>
      <c r="H185">
        <v>66.2</v>
      </c>
      <c r="I185">
        <v>80.900000000000006</v>
      </c>
      <c r="J185">
        <v>63.6</v>
      </c>
      <c r="K185">
        <v>55.4</v>
      </c>
      <c r="L185">
        <v>76.099999999999994</v>
      </c>
      <c r="M185">
        <v>75.5</v>
      </c>
      <c r="N185">
        <v>76.599999999999994</v>
      </c>
      <c r="O185">
        <v>72.7</v>
      </c>
      <c r="P185">
        <v>72.7</v>
      </c>
      <c r="Q185">
        <v>72.7</v>
      </c>
      <c r="R185">
        <v>78.8</v>
      </c>
      <c r="S185">
        <v>69.3</v>
      </c>
      <c r="T185">
        <v>67.8</v>
      </c>
      <c r="U185">
        <v>80.599999999999994</v>
      </c>
      <c r="V185">
        <v>67.7</v>
      </c>
      <c r="W185">
        <v>59.3</v>
      </c>
      <c r="X185">
        <v>64.2</v>
      </c>
      <c r="Y185">
        <v>73.400000000000006</v>
      </c>
      <c r="Z185">
        <v>70.7</v>
      </c>
      <c r="AA185">
        <v>73</v>
      </c>
      <c r="AB185">
        <v>71</v>
      </c>
      <c r="AC185">
        <v>70.400000000000006</v>
      </c>
      <c r="AD185">
        <v>76.599999999999994</v>
      </c>
      <c r="AE185">
        <v>77</v>
      </c>
      <c r="AF185">
        <v>73.099999999999994</v>
      </c>
      <c r="AG185">
        <v>59</v>
      </c>
      <c r="AH185">
        <v>44</v>
      </c>
      <c r="AI185">
        <v>61.3</v>
      </c>
      <c r="AJ185">
        <v>77.2</v>
      </c>
      <c r="AK185">
        <v>37.5</v>
      </c>
      <c r="AL185">
        <v>62.2</v>
      </c>
      <c r="AM185">
        <v>67.7</v>
      </c>
      <c r="AN185">
        <v>72.400000000000006</v>
      </c>
      <c r="AO185">
        <v>68.8</v>
      </c>
      <c r="AP185">
        <v>78.2</v>
      </c>
      <c r="AQ185">
        <v>74.8</v>
      </c>
      <c r="AR185">
        <v>76.2</v>
      </c>
      <c r="AS185">
        <v>71</v>
      </c>
      <c r="AT185">
        <v>66.099999999999994</v>
      </c>
      <c r="AU185">
        <v>79.599999999999994</v>
      </c>
      <c r="AV185">
        <v>76.3</v>
      </c>
      <c r="AW185">
        <v>81.3</v>
      </c>
      <c r="AX185">
        <v>76.5</v>
      </c>
      <c r="AY185">
        <v>77.599999999999994</v>
      </c>
      <c r="AZ185">
        <v>71.599999999999994</v>
      </c>
      <c r="BA185">
        <v>79.099999999999994</v>
      </c>
      <c r="BB185">
        <v>79</v>
      </c>
      <c r="BC185">
        <v>78.7</v>
      </c>
    </row>
    <row r="186" spans="1:55" hidden="1" x14ac:dyDescent="0.4">
      <c r="A186" t="str">
        <f t="shared" si="8"/>
        <v>CLD</v>
      </c>
      <c r="B186" t="str">
        <f t="shared" si="9"/>
        <v>CLD001</v>
      </c>
      <c r="C186" t="str">
        <f t="shared" si="10"/>
        <v>formatted_score</v>
      </c>
      <c r="D186" t="s">
        <v>2146</v>
      </c>
      <c r="E186" t="e">
        <f t="shared" si="11"/>
        <v>#DIV/0!</v>
      </c>
      <c r="F186" t="s">
        <v>2110</v>
      </c>
      <c r="G186" t="s">
        <v>1953</v>
      </c>
      <c r="H186" t="s">
        <v>2147</v>
      </c>
      <c r="I186" t="s">
        <v>2148</v>
      </c>
      <c r="J186" t="s">
        <v>2149</v>
      </c>
      <c r="K186" t="s">
        <v>2150</v>
      </c>
      <c r="L186" t="s">
        <v>1997</v>
      </c>
      <c r="M186" t="s">
        <v>2151</v>
      </c>
      <c r="N186" t="s">
        <v>2152</v>
      </c>
      <c r="O186" t="s">
        <v>2041</v>
      </c>
      <c r="P186" t="s">
        <v>2153</v>
      </c>
      <c r="Q186" t="s">
        <v>2041</v>
      </c>
      <c r="R186" t="s">
        <v>2154</v>
      </c>
      <c r="S186" t="s">
        <v>2155</v>
      </c>
      <c r="T186" t="s">
        <v>2156</v>
      </c>
      <c r="U186" t="s">
        <v>2157</v>
      </c>
      <c r="V186" t="s">
        <v>2070</v>
      </c>
      <c r="W186" t="s">
        <v>2158</v>
      </c>
      <c r="X186" t="s">
        <v>2159</v>
      </c>
      <c r="Y186" t="s">
        <v>2160</v>
      </c>
      <c r="Z186" t="s">
        <v>1760</v>
      </c>
      <c r="AA186" t="s">
        <v>2161</v>
      </c>
      <c r="AB186" t="s">
        <v>2162</v>
      </c>
      <c r="AC186" t="s">
        <v>2163</v>
      </c>
      <c r="AD186" t="s">
        <v>2164</v>
      </c>
      <c r="AE186" t="s">
        <v>2165</v>
      </c>
      <c r="AF186" t="s">
        <v>1745</v>
      </c>
      <c r="AG186" t="s">
        <v>2166</v>
      </c>
      <c r="AH186" t="s">
        <v>2167</v>
      </c>
      <c r="AI186" t="s">
        <v>1730</v>
      </c>
      <c r="AJ186" t="s">
        <v>2168</v>
      </c>
      <c r="AK186" t="s">
        <v>2169</v>
      </c>
      <c r="AL186" t="s">
        <v>2170</v>
      </c>
      <c r="AM186" t="s">
        <v>2070</v>
      </c>
      <c r="AN186" t="s">
        <v>2171</v>
      </c>
      <c r="AO186" t="s">
        <v>1757</v>
      </c>
      <c r="AP186" t="s">
        <v>2172</v>
      </c>
      <c r="AQ186" t="s">
        <v>1996</v>
      </c>
      <c r="AR186" t="s">
        <v>2173</v>
      </c>
      <c r="AS186" t="s">
        <v>2174</v>
      </c>
      <c r="AT186" t="s">
        <v>1946</v>
      </c>
      <c r="AU186" t="s">
        <v>2175</v>
      </c>
      <c r="AV186" t="s">
        <v>2176</v>
      </c>
      <c r="AW186" t="s">
        <v>2177</v>
      </c>
      <c r="AX186" t="s">
        <v>2178</v>
      </c>
      <c r="AY186" t="s">
        <v>2114</v>
      </c>
      <c r="AZ186" t="s">
        <v>2035</v>
      </c>
      <c r="BA186" t="s">
        <v>2179</v>
      </c>
      <c r="BB186" t="s">
        <v>2180</v>
      </c>
      <c r="BC186" t="s">
        <v>2181</v>
      </c>
    </row>
    <row r="187" spans="1:55" hidden="1" x14ac:dyDescent="0.4">
      <c r="A187" t="str">
        <f t="shared" si="8"/>
        <v>CLD</v>
      </c>
      <c r="B187" t="str">
        <f t="shared" si="9"/>
        <v>CLD001</v>
      </c>
      <c r="C187" t="str">
        <f t="shared" si="10"/>
        <v>functional_complexity</v>
      </c>
      <c r="D187" t="s">
        <v>2182</v>
      </c>
      <c r="E187">
        <f t="shared" si="11"/>
        <v>25.95</v>
      </c>
      <c r="F187">
        <v>23.5</v>
      </c>
      <c r="G187">
        <v>22</v>
      </c>
      <c r="H187">
        <v>19</v>
      </c>
      <c r="I187">
        <v>38.5</v>
      </c>
      <c r="J187">
        <v>17</v>
      </c>
      <c r="K187">
        <v>12</v>
      </c>
      <c r="L187">
        <v>30.5</v>
      </c>
      <c r="M187">
        <v>30</v>
      </c>
      <c r="N187">
        <v>32</v>
      </c>
      <c r="O187">
        <v>24.5</v>
      </c>
      <c r="P187">
        <v>25.5</v>
      </c>
      <c r="Q187">
        <v>26</v>
      </c>
      <c r="R187">
        <v>42.5</v>
      </c>
      <c r="S187">
        <v>22</v>
      </c>
      <c r="T187">
        <v>20.5</v>
      </c>
      <c r="U187">
        <v>40.5</v>
      </c>
      <c r="V187">
        <v>20</v>
      </c>
      <c r="W187">
        <v>14</v>
      </c>
      <c r="X187">
        <v>17.5</v>
      </c>
      <c r="Y187">
        <v>26.5</v>
      </c>
      <c r="Z187">
        <v>23.5</v>
      </c>
      <c r="AA187">
        <v>26.5</v>
      </c>
      <c r="AB187">
        <v>23.5</v>
      </c>
      <c r="AC187">
        <v>23</v>
      </c>
      <c r="AD187">
        <v>32</v>
      </c>
      <c r="AE187">
        <v>32</v>
      </c>
      <c r="AF187">
        <v>26.5</v>
      </c>
      <c r="AG187">
        <v>14</v>
      </c>
      <c r="AH187">
        <v>7.5</v>
      </c>
      <c r="AI187">
        <v>15.5</v>
      </c>
      <c r="AJ187">
        <v>33</v>
      </c>
      <c r="AK187">
        <v>7</v>
      </c>
      <c r="AL187">
        <v>16</v>
      </c>
      <c r="AM187">
        <v>20.5</v>
      </c>
      <c r="AN187">
        <v>25.5</v>
      </c>
      <c r="AO187">
        <v>21.5</v>
      </c>
      <c r="AP187">
        <v>34</v>
      </c>
      <c r="AQ187">
        <v>29</v>
      </c>
      <c r="AR187">
        <v>30</v>
      </c>
      <c r="AS187">
        <v>31.5</v>
      </c>
      <c r="AT187">
        <v>19</v>
      </c>
      <c r="AU187">
        <v>33</v>
      </c>
      <c r="AV187">
        <v>30.5</v>
      </c>
      <c r="AW187">
        <v>42.5</v>
      </c>
      <c r="AX187">
        <v>31</v>
      </c>
      <c r="AY187">
        <v>32</v>
      </c>
      <c r="AZ187">
        <v>24.5</v>
      </c>
      <c r="BA187">
        <v>37</v>
      </c>
      <c r="BB187">
        <v>36</v>
      </c>
      <c r="BC187">
        <v>36</v>
      </c>
    </row>
    <row r="188" spans="1:55" hidden="1" x14ac:dyDescent="0.4">
      <c r="A188" t="str">
        <f t="shared" si="8"/>
        <v>CLD</v>
      </c>
      <c r="B188" t="str">
        <f t="shared" si="9"/>
        <v>CLD001</v>
      </c>
      <c r="C188" t="str">
        <f t="shared" si="10"/>
        <v>organization_score</v>
      </c>
      <c r="D188" t="s">
        <v>2183</v>
      </c>
      <c r="E188">
        <f t="shared" si="11"/>
        <v>0.36</v>
      </c>
      <c r="F188">
        <v>0</v>
      </c>
      <c r="G188">
        <v>0</v>
      </c>
      <c r="H188">
        <v>0</v>
      </c>
      <c r="I188">
        <v>6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10</v>
      </c>
      <c r="AV188">
        <v>2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</row>
    <row r="189" spans="1:55" hidden="1" x14ac:dyDescent="0.4">
      <c r="A189" t="str">
        <f t="shared" si="8"/>
        <v>CLD</v>
      </c>
      <c r="B189" t="str">
        <f t="shared" si="9"/>
        <v>CLD001</v>
      </c>
      <c r="C189" t="str">
        <f t="shared" si="10"/>
        <v>structural_integrity</v>
      </c>
      <c r="D189" t="s">
        <v>2184</v>
      </c>
      <c r="E189">
        <f t="shared" si="11"/>
        <v>9.8940000000000001</v>
      </c>
      <c r="F189">
        <v>10</v>
      </c>
      <c r="G189">
        <v>10</v>
      </c>
      <c r="H189">
        <v>10</v>
      </c>
      <c r="I189">
        <v>10</v>
      </c>
      <c r="J189">
        <v>10</v>
      </c>
      <c r="K189">
        <v>9.8000000000000007</v>
      </c>
      <c r="L189">
        <v>10</v>
      </c>
      <c r="M189">
        <v>10</v>
      </c>
      <c r="N189">
        <v>10</v>
      </c>
      <c r="O189">
        <v>10</v>
      </c>
      <c r="P189">
        <v>10</v>
      </c>
      <c r="Q189">
        <v>10</v>
      </c>
      <c r="R189">
        <v>7</v>
      </c>
      <c r="S189">
        <v>10</v>
      </c>
      <c r="T189">
        <v>10</v>
      </c>
      <c r="U189">
        <v>10</v>
      </c>
      <c r="V189">
        <v>10</v>
      </c>
      <c r="W189">
        <v>10</v>
      </c>
      <c r="X189">
        <v>10</v>
      </c>
      <c r="Y189">
        <v>10</v>
      </c>
      <c r="Z189">
        <v>10</v>
      </c>
      <c r="AA189">
        <v>10</v>
      </c>
      <c r="AB189">
        <v>10</v>
      </c>
      <c r="AC189">
        <v>10</v>
      </c>
      <c r="AD189">
        <v>10</v>
      </c>
      <c r="AE189">
        <v>10</v>
      </c>
      <c r="AF189">
        <v>10</v>
      </c>
      <c r="AG189">
        <v>10</v>
      </c>
      <c r="AH189">
        <v>9.85</v>
      </c>
      <c r="AI189">
        <v>10</v>
      </c>
      <c r="AJ189">
        <v>10</v>
      </c>
      <c r="AK189">
        <v>8.0500000000000007</v>
      </c>
      <c r="AL189">
        <v>10</v>
      </c>
      <c r="AM189">
        <v>10</v>
      </c>
      <c r="AN189">
        <v>10</v>
      </c>
      <c r="AO189">
        <v>10</v>
      </c>
      <c r="AP189">
        <v>10</v>
      </c>
      <c r="AQ189">
        <v>10</v>
      </c>
      <c r="AR189">
        <v>10</v>
      </c>
      <c r="AS189">
        <v>10</v>
      </c>
      <c r="AT189">
        <v>10</v>
      </c>
      <c r="AU189">
        <v>10</v>
      </c>
      <c r="AV189">
        <v>10</v>
      </c>
      <c r="AW189">
        <v>10</v>
      </c>
      <c r="AX189">
        <v>10</v>
      </c>
      <c r="AY189">
        <v>10</v>
      </c>
      <c r="AZ189">
        <v>10</v>
      </c>
      <c r="BA189">
        <v>10</v>
      </c>
      <c r="BB189">
        <v>10</v>
      </c>
      <c r="BC189">
        <v>10</v>
      </c>
    </row>
    <row r="190" spans="1:55" hidden="1" x14ac:dyDescent="0.4">
      <c r="A190" t="str">
        <f t="shared" si="8"/>
        <v>CLD</v>
      </c>
      <c r="B190" t="str">
        <f t="shared" si="9"/>
        <v>CLD001</v>
      </c>
      <c r="C190" t="str">
        <f t="shared" si="10"/>
        <v>decisions_activities_ratio</v>
      </c>
      <c r="D190" t="s">
        <v>2185</v>
      </c>
      <c r="E190">
        <f t="shared" si="11"/>
        <v>0.17925999999999997</v>
      </c>
      <c r="F190">
        <v>0.154</v>
      </c>
      <c r="G190">
        <v>0.16700000000000001</v>
      </c>
      <c r="H190">
        <v>0.222</v>
      </c>
      <c r="I190">
        <v>9.0999999999999998E-2</v>
      </c>
      <c r="J190">
        <v>0.111</v>
      </c>
      <c r="K190">
        <v>0</v>
      </c>
      <c r="L190">
        <v>0.28599999999999998</v>
      </c>
      <c r="M190">
        <v>0.2</v>
      </c>
      <c r="N190">
        <v>0.25</v>
      </c>
      <c r="O190">
        <v>6.7000000000000004E-2</v>
      </c>
      <c r="P190">
        <v>0.23100000000000001</v>
      </c>
      <c r="Q190">
        <v>6.7000000000000004E-2</v>
      </c>
      <c r="R190">
        <v>0.182</v>
      </c>
      <c r="S190">
        <v>0.182</v>
      </c>
      <c r="T190">
        <v>0.182</v>
      </c>
      <c r="U190">
        <v>0.15</v>
      </c>
      <c r="V190">
        <v>9.0999999999999998E-2</v>
      </c>
      <c r="W190">
        <v>0.125</v>
      </c>
      <c r="X190">
        <v>0.222</v>
      </c>
      <c r="Y190">
        <v>0.13300000000000001</v>
      </c>
      <c r="Z190">
        <v>0.154</v>
      </c>
      <c r="AA190">
        <v>0.13300000000000001</v>
      </c>
      <c r="AB190">
        <v>0.154</v>
      </c>
      <c r="AC190">
        <v>8.3000000000000004E-2</v>
      </c>
      <c r="AD190">
        <v>5.6000000000000001E-2</v>
      </c>
      <c r="AE190">
        <v>5.2999999999999999E-2</v>
      </c>
      <c r="AF190">
        <v>0.13300000000000001</v>
      </c>
      <c r="AG190">
        <v>0.125</v>
      </c>
      <c r="AH190">
        <v>0</v>
      </c>
      <c r="AI190">
        <v>0.111</v>
      </c>
      <c r="AJ190">
        <v>0.17599999999999999</v>
      </c>
      <c r="AK190">
        <v>1</v>
      </c>
      <c r="AL190">
        <v>0.25</v>
      </c>
      <c r="AM190">
        <v>0.182</v>
      </c>
      <c r="AN190">
        <v>0.23100000000000001</v>
      </c>
      <c r="AO190">
        <v>8.3000000000000004E-2</v>
      </c>
      <c r="AP190">
        <v>0.312</v>
      </c>
      <c r="AQ190">
        <v>0.28599999999999998</v>
      </c>
      <c r="AR190">
        <v>0.188</v>
      </c>
      <c r="AS190">
        <v>0.17599999999999999</v>
      </c>
      <c r="AT190">
        <v>0.2</v>
      </c>
      <c r="AU190">
        <v>0.16700000000000001</v>
      </c>
      <c r="AV190">
        <v>0.26700000000000002</v>
      </c>
      <c r="AW190">
        <v>0.182</v>
      </c>
      <c r="AX190">
        <v>0.11799999999999999</v>
      </c>
      <c r="AY190">
        <v>0.25</v>
      </c>
      <c r="AZ190">
        <v>0.36399999999999999</v>
      </c>
      <c r="BA190">
        <v>0.1</v>
      </c>
      <c r="BB190">
        <v>0.158</v>
      </c>
      <c r="BC190">
        <v>0.158</v>
      </c>
    </row>
    <row r="191" spans="1:55" hidden="1" x14ac:dyDescent="0.4">
      <c r="A191" t="str">
        <f t="shared" si="8"/>
        <v>CLD</v>
      </c>
      <c r="B191" t="str">
        <f t="shared" si="9"/>
        <v>CLD001</v>
      </c>
      <c r="C191" t="str">
        <f t="shared" si="10"/>
        <v>lines_vs_average</v>
      </c>
      <c r="D191" t="s">
        <v>2186</v>
      </c>
      <c r="E191">
        <f t="shared" si="11"/>
        <v>0.59009999999999996</v>
      </c>
      <c r="F191">
        <v>0.45</v>
      </c>
      <c r="G191">
        <v>0.42899999999999999</v>
      </c>
      <c r="H191">
        <v>0.47199999999999998</v>
      </c>
      <c r="I191">
        <v>0.81499999999999995</v>
      </c>
      <c r="J191">
        <v>0.38600000000000001</v>
      </c>
      <c r="K191">
        <v>0.53600000000000003</v>
      </c>
      <c r="L191">
        <v>0.72899999999999998</v>
      </c>
      <c r="M191">
        <v>0.72899999999999998</v>
      </c>
      <c r="N191">
        <v>0.64300000000000002</v>
      </c>
      <c r="O191">
        <v>0.55700000000000005</v>
      </c>
      <c r="P191">
        <v>0.53600000000000003</v>
      </c>
      <c r="Q191">
        <v>0.55700000000000005</v>
      </c>
      <c r="R191">
        <v>0.92200000000000004</v>
      </c>
      <c r="S191">
        <v>0.49299999999999999</v>
      </c>
      <c r="T191">
        <v>0.47199999999999998</v>
      </c>
      <c r="U191">
        <v>0.96499999999999997</v>
      </c>
      <c r="V191">
        <v>0.42899999999999999</v>
      </c>
      <c r="W191">
        <v>0.47199999999999998</v>
      </c>
      <c r="X191">
        <v>0.36499999999999999</v>
      </c>
      <c r="Y191">
        <v>0.51500000000000001</v>
      </c>
      <c r="Z191">
        <v>0.49299999999999999</v>
      </c>
      <c r="AA191">
        <v>0.51500000000000001</v>
      </c>
      <c r="AB191">
        <v>0.45</v>
      </c>
      <c r="AC191">
        <v>0.70799999999999996</v>
      </c>
      <c r="AD191">
        <v>0.68600000000000005</v>
      </c>
      <c r="AE191">
        <v>0.68600000000000005</v>
      </c>
      <c r="AF191">
        <v>0.57899999999999996</v>
      </c>
      <c r="AG191">
        <v>0.34300000000000003</v>
      </c>
      <c r="AH191">
        <v>0.42899999999999999</v>
      </c>
      <c r="AI191">
        <v>0.3</v>
      </c>
      <c r="AJ191">
        <v>0.70799999999999996</v>
      </c>
      <c r="AK191">
        <v>0.47199999999999998</v>
      </c>
      <c r="AL191">
        <v>0.36499999999999999</v>
      </c>
      <c r="AM191">
        <v>0.42899999999999999</v>
      </c>
      <c r="AN191">
        <v>0.6</v>
      </c>
      <c r="AO191">
        <v>0.45</v>
      </c>
      <c r="AP191">
        <v>0.72899999999999998</v>
      </c>
      <c r="AQ191">
        <v>0.622</v>
      </c>
      <c r="AR191">
        <v>0.66500000000000004</v>
      </c>
      <c r="AS191">
        <v>0.66500000000000004</v>
      </c>
      <c r="AT191">
        <v>0.40699999999999997</v>
      </c>
      <c r="AU191">
        <v>0.81499999999999995</v>
      </c>
      <c r="AV191">
        <v>0.66500000000000004</v>
      </c>
      <c r="AW191">
        <v>0.94299999999999995</v>
      </c>
      <c r="AX191">
        <v>0.68600000000000005</v>
      </c>
      <c r="AY191">
        <v>0.70799999999999996</v>
      </c>
      <c r="AZ191">
        <v>0.64300000000000002</v>
      </c>
      <c r="BA191">
        <v>0.75</v>
      </c>
      <c r="BB191">
        <v>0.79300000000000004</v>
      </c>
      <c r="BC191">
        <v>0.72899999999999998</v>
      </c>
    </row>
    <row r="192" spans="1:55" hidden="1" x14ac:dyDescent="0.4">
      <c r="A192" t="str">
        <f t="shared" si="8"/>
        <v>CLD</v>
      </c>
      <c r="B192" t="str">
        <f t="shared" si="9"/>
        <v>CLD002</v>
      </c>
      <c r="C192" t="str">
        <f t="shared" si="10"/>
        <v>activities</v>
      </c>
      <c r="D192" t="s">
        <v>2187</v>
      </c>
      <c r="E192">
        <f t="shared" si="11"/>
        <v>13.56</v>
      </c>
      <c r="F192">
        <v>12</v>
      </c>
      <c r="G192">
        <v>12</v>
      </c>
      <c r="H192">
        <v>11</v>
      </c>
      <c r="I192">
        <v>18</v>
      </c>
      <c r="J192">
        <v>9</v>
      </c>
      <c r="K192">
        <v>7</v>
      </c>
      <c r="L192">
        <v>16</v>
      </c>
      <c r="M192">
        <v>16</v>
      </c>
      <c r="N192">
        <v>15</v>
      </c>
      <c r="O192">
        <v>15</v>
      </c>
      <c r="P192">
        <v>19</v>
      </c>
      <c r="Q192">
        <v>17</v>
      </c>
      <c r="R192">
        <v>18</v>
      </c>
      <c r="S192">
        <v>11</v>
      </c>
      <c r="T192">
        <v>11</v>
      </c>
      <c r="U192">
        <v>18</v>
      </c>
      <c r="V192">
        <v>11</v>
      </c>
      <c r="W192">
        <v>8</v>
      </c>
      <c r="X192">
        <v>12</v>
      </c>
      <c r="Y192">
        <v>15</v>
      </c>
      <c r="Z192">
        <v>10</v>
      </c>
      <c r="AA192">
        <v>7</v>
      </c>
      <c r="AB192">
        <v>14</v>
      </c>
      <c r="AC192">
        <v>11</v>
      </c>
      <c r="AD192">
        <v>18</v>
      </c>
      <c r="AE192">
        <v>17</v>
      </c>
      <c r="AF192">
        <v>15</v>
      </c>
      <c r="AG192">
        <v>8</v>
      </c>
      <c r="AH192">
        <v>6</v>
      </c>
      <c r="AI192">
        <v>9</v>
      </c>
      <c r="AJ192">
        <v>17</v>
      </c>
      <c r="AK192">
        <v>7</v>
      </c>
      <c r="AL192">
        <v>8</v>
      </c>
      <c r="AM192">
        <v>11</v>
      </c>
      <c r="AN192">
        <v>13</v>
      </c>
      <c r="AO192">
        <v>15</v>
      </c>
      <c r="AP192">
        <v>15</v>
      </c>
      <c r="AQ192">
        <v>9</v>
      </c>
      <c r="AR192">
        <v>15</v>
      </c>
      <c r="AS192">
        <v>17</v>
      </c>
      <c r="AT192">
        <v>13</v>
      </c>
      <c r="AU192">
        <v>18</v>
      </c>
      <c r="AV192">
        <v>15</v>
      </c>
      <c r="AW192">
        <v>21</v>
      </c>
      <c r="AX192">
        <v>13</v>
      </c>
      <c r="AY192">
        <v>15</v>
      </c>
      <c r="AZ192">
        <v>11</v>
      </c>
      <c r="BA192">
        <v>20</v>
      </c>
      <c r="BB192">
        <v>20</v>
      </c>
      <c r="BC192">
        <v>19</v>
      </c>
    </row>
    <row r="193" spans="1:55" hidden="1" x14ac:dyDescent="0.4">
      <c r="A193" t="str">
        <f t="shared" si="8"/>
        <v>CLD</v>
      </c>
      <c r="B193" t="str">
        <f t="shared" si="9"/>
        <v>CLD002</v>
      </c>
      <c r="C193" t="str">
        <f t="shared" si="10"/>
        <v>decisions</v>
      </c>
      <c r="D193" t="s">
        <v>2188</v>
      </c>
      <c r="E193">
        <f t="shared" si="11"/>
        <v>2.44</v>
      </c>
      <c r="F193">
        <v>2</v>
      </c>
      <c r="G193">
        <v>2</v>
      </c>
      <c r="H193">
        <v>2</v>
      </c>
      <c r="I193">
        <v>3</v>
      </c>
      <c r="J193">
        <v>1</v>
      </c>
      <c r="K193">
        <v>0</v>
      </c>
      <c r="L193">
        <v>5</v>
      </c>
      <c r="M193">
        <v>3</v>
      </c>
      <c r="N193">
        <v>4</v>
      </c>
      <c r="O193">
        <v>1</v>
      </c>
      <c r="P193">
        <v>4</v>
      </c>
      <c r="Q193">
        <v>2</v>
      </c>
      <c r="R193">
        <v>4</v>
      </c>
      <c r="S193">
        <v>2</v>
      </c>
      <c r="T193">
        <v>2</v>
      </c>
      <c r="U193">
        <v>2</v>
      </c>
      <c r="V193">
        <v>1</v>
      </c>
      <c r="W193">
        <v>1</v>
      </c>
      <c r="X193">
        <v>3</v>
      </c>
      <c r="Y193">
        <v>2</v>
      </c>
      <c r="Z193">
        <v>2</v>
      </c>
      <c r="AA193">
        <v>2</v>
      </c>
      <c r="AB193">
        <v>2</v>
      </c>
      <c r="AC193">
        <v>1</v>
      </c>
      <c r="AD193">
        <v>1</v>
      </c>
      <c r="AE193">
        <v>1</v>
      </c>
      <c r="AF193">
        <v>2</v>
      </c>
      <c r="AG193">
        <v>1</v>
      </c>
      <c r="AH193">
        <v>1</v>
      </c>
      <c r="AI193">
        <v>1</v>
      </c>
      <c r="AJ193">
        <v>3</v>
      </c>
      <c r="AK193">
        <v>1</v>
      </c>
      <c r="AL193">
        <v>2</v>
      </c>
      <c r="AM193">
        <v>2</v>
      </c>
      <c r="AN193">
        <v>3</v>
      </c>
      <c r="AO193">
        <v>3</v>
      </c>
      <c r="AP193">
        <v>5</v>
      </c>
      <c r="AQ193">
        <v>4</v>
      </c>
      <c r="AR193">
        <v>3</v>
      </c>
      <c r="AS193">
        <v>4</v>
      </c>
      <c r="AT193">
        <v>2</v>
      </c>
      <c r="AU193">
        <v>3</v>
      </c>
      <c r="AV193">
        <v>4</v>
      </c>
      <c r="AW193">
        <v>5</v>
      </c>
      <c r="AX193">
        <v>2</v>
      </c>
      <c r="AY193">
        <v>4</v>
      </c>
      <c r="AZ193">
        <v>4</v>
      </c>
      <c r="BA193">
        <v>2</v>
      </c>
      <c r="BB193">
        <v>3</v>
      </c>
      <c r="BC193">
        <v>3</v>
      </c>
    </row>
    <row r="194" spans="1:55" hidden="1" x14ac:dyDescent="0.4">
      <c r="A194" t="str">
        <f t="shared" ref="A194:A257" si="12">LEFT(D194,3)</f>
        <v>CLD</v>
      </c>
      <c r="B194" t="str">
        <f t="shared" ref="B194:B257" si="13">LEFT(D194,6)</f>
        <v>CLD002</v>
      </c>
      <c r="C194" t="str">
        <f t="shared" ref="C194:C257" si="14">MID(D194,8,35)</f>
        <v>forks</v>
      </c>
      <c r="D194" t="s">
        <v>2189</v>
      </c>
      <c r="E194">
        <f t="shared" si="11"/>
        <v>0.54</v>
      </c>
      <c r="F194">
        <v>0</v>
      </c>
      <c r="G194">
        <v>0</v>
      </c>
      <c r="H194">
        <v>1</v>
      </c>
      <c r="I194">
        <v>1</v>
      </c>
      <c r="J194">
        <v>1</v>
      </c>
      <c r="K194">
        <v>2</v>
      </c>
      <c r="L194">
        <v>1</v>
      </c>
      <c r="M194">
        <v>1</v>
      </c>
      <c r="N194">
        <v>0</v>
      </c>
      <c r="O194">
        <v>0</v>
      </c>
      <c r="P194">
        <v>0</v>
      </c>
      <c r="Q194">
        <v>1</v>
      </c>
      <c r="R194">
        <v>0</v>
      </c>
      <c r="S194">
        <v>1</v>
      </c>
      <c r="T194">
        <v>0</v>
      </c>
      <c r="U194">
        <v>3</v>
      </c>
      <c r="V194">
        <v>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2</v>
      </c>
      <c r="AE194">
        <v>1</v>
      </c>
      <c r="AF194">
        <v>0</v>
      </c>
      <c r="AG194">
        <v>0</v>
      </c>
      <c r="AH194">
        <v>1</v>
      </c>
      <c r="AI194">
        <v>0</v>
      </c>
      <c r="AJ194">
        <v>1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1</v>
      </c>
      <c r="AT194">
        <v>1</v>
      </c>
      <c r="AU194">
        <v>0</v>
      </c>
      <c r="AV194">
        <v>0</v>
      </c>
      <c r="AW194">
        <v>1</v>
      </c>
      <c r="AX194">
        <v>1</v>
      </c>
      <c r="AY194">
        <v>0</v>
      </c>
      <c r="AZ194">
        <v>0</v>
      </c>
      <c r="BA194">
        <v>2</v>
      </c>
      <c r="BB194">
        <v>1</v>
      </c>
      <c r="BC194">
        <v>1</v>
      </c>
    </row>
    <row r="195" spans="1:55" hidden="1" x14ac:dyDescent="0.4">
      <c r="A195" t="str">
        <f t="shared" si="12"/>
        <v>CLD</v>
      </c>
      <c r="B195" t="str">
        <f t="shared" si="13"/>
        <v>CLD002</v>
      </c>
      <c r="C195" t="str">
        <f t="shared" si="14"/>
        <v>swimlanes</v>
      </c>
      <c r="D195" t="s">
        <v>2190</v>
      </c>
      <c r="E195">
        <f t="shared" ref="E195:E258" si="15">AVERAGE(F195:BC195)</f>
        <v>0.14000000000000001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5</v>
      </c>
      <c r="AV195">
        <v>1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</row>
    <row r="196" spans="1:55" hidden="1" x14ac:dyDescent="0.4">
      <c r="A196" t="str">
        <f t="shared" si="12"/>
        <v>CLD</v>
      </c>
      <c r="B196" t="str">
        <f t="shared" si="13"/>
        <v>CLD002</v>
      </c>
      <c r="C196" t="str">
        <f t="shared" si="14"/>
        <v>detaches</v>
      </c>
      <c r="D196" t="s">
        <v>2191</v>
      </c>
      <c r="E196">
        <f t="shared" si="15"/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</row>
    <row r="197" spans="1:55" hidden="1" x14ac:dyDescent="0.4">
      <c r="A197" t="str">
        <f t="shared" si="12"/>
        <v>CLD</v>
      </c>
      <c r="B197" t="str">
        <f t="shared" si="13"/>
        <v>CLD002</v>
      </c>
      <c r="C197" t="str">
        <f t="shared" si="14"/>
        <v>options</v>
      </c>
      <c r="D197" t="s">
        <v>2192</v>
      </c>
      <c r="E197">
        <f t="shared" si="15"/>
        <v>0.12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0</v>
      </c>
      <c r="AA197">
        <v>0</v>
      </c>
      <c r="AB197">
        <v>1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2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</row>
    <row r="198" spans="1:55" hidden="1" x14ac:dyDescent="0.4">
      <c r="A198" t="str">
        <f t="shared" si="12"/>
        <v>CLD</v>
      </c>
      <c r="B198" t="str">
        <f t="shared" si="13"/>
        <v>CLD002</v>
      </c>
      <c r="C198" t="str">
        <f t="shared" si="14"/>
        <v>edges</v>
      </c>
      <c r="D198" t="s">
        <v>2193</v>
      </c>
      <c r="E198">
        <f t="shared" si="15"/>
        <v>0.2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1</v>
      </c>
      <c r="AS198">
        <v>0</v>
      </c>
      <c r="AT198">
        <v>0</v>
      </c>
      <c r="AU198">
        <v>0</v>
      </c>
      <c r="AV198">
        <v>0</v>
      </c>
      <c r="AW198">
        <v>3</v>
      </c>
      <c r="AX198">
        <v>0</v>
      </c>
      <c r="AY198">
        <v>3</v>
      </c>
      <c r="AZ198">
        <v>0</v>
      </c>
      <c r="BA198">
        <v>0</v>
      </c>
      <c r="BB198">
        <v>2</v>
      </c>
      <c r="BC198">
        <v>0</v>
      </c>
    </row>
    <row r="199" spans="1:55" hidden="1" x14ac:dyDescent="0.4">
      <c r="A199" t="str">
        <f t="shared" si="12"/>
        <v>CLD</v>
      </c>
      <c r="B199" t="str">
        <f t="shared" si="13"/>
        <v>CLD002</v>
      </c>
      <c r="C199" t="str">
        <f t="shared" si="14"/>
        <v>notes</v>
      </c>
      <c r="D199" t="s">
        <v>2194</v>
      </c>
      <c r="E199">
        <f t="shared" si="15"/>
        <v>0.02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</row>
    <row r="200" spans="1:55" hidden="1" x14ac:dyDescent="0.4">
      <c r="A200" t="str">
        <f t="shared" si="12"/>
        <v>CLD</v>
      </c>
      <c r="B200" t="str">
        <f t="shared" si="13"/>
        <v>CLD002</v>
      </c>
      <c r="C200" t="str">
        <f t="shared" si="14"/>
        <v>partitions</v>
      </c>
      <c r="D200" t="s">
        <v>2195</v>
      </c>
      <c r="E200">
        <f t="shared" si="15"/>
        <v>0.06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2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1</v>
      </c>
      <c r="AY200">
        <v>0</v>
      </c>
      <c r="AZ200">
        <v>0</v>
      </c>
      <c r="BA200">
        <v>0</v>
      </c>
      <c r="BB200">
        <v>0</v>
      </c>
      <c r="BC200">
        <v>0</v>
      </c>
    </row>
    <row r="201" spans="1:55" hidden="1" x14ac:dyDescent="0.4">
      <c r="A201" t="str">
        <f t="shared" si="12"/>
        <v>CLD</v>
      </c>
      <c r="B201" t="str">
        <f t="shared" si="13"/>
        <v>CLD002</v>
      </c>
      <c r="C201" t="str">
        <f t="shared" si="14"/>
        <v>numberline</v>
      </c>
      <c r="D201" t="s">
        <v>2196</v>
      </c>
      <c r="E201">
        <f t="shared" si="15"/>
        <v>27.88</v>
      </c>
      <c r="F201">
        <v>21</v>
      </c>
      <c r="G201">
        <v>20</v>
      </c>
      <c r="H201">
        <v>24</v>
      </c>
      <c r="I201">
        <v>35</v>
      </c>
      <c r="J201">
        <v>18</v>
      </c>
      <c r="K201">
        <v>24</v>
      </c>
      <c r="L201">
        <v>40</v>
      </c>
      <c r="M201">
        <v>34</v>
      </c>
      <c r="N201">
        <v>29</v>
      </c>
      <c r="O201">
        <v>26</v>
      </c>
      <c r="P201">
        <v>37</v>
      </c>
      <c r="Q201">
        <v>30</v>
      </c>
      <c r="R201">
        <v>34</v>
      </c>
      <c r="S201">
        <v>23</v>
      </c>
      <c r="T201">
        <v>22</v>
      </c>
      <c r="U201">
        <v>40</v>
      </c>
      <c r="V201">
        <v>20</v>
      </c>
      <c r="W201">
        <v>13</v>
      </c>
      <c r="X201">
        <v>22</v>
      </c>
      <c r="Y201">
        <v>24</v>
      </c>
      <c r="Z201">
        <v>23</v>
      </c>
      <c r="AA201">
        <v>28</v>
      </c>
      <c r="AB201">
        <v>22</v>
      </c>
      <c r="AC201">
        <v>24</v>
      </c>
      <c r="AD201">
        <v>32</v>
      </c>
      <c r="AE201">
        <v>29</v>
      </c>
      <c r="AF201">
        <v>27</v>
      </c>
      <c r="AG201">
        <v>16</v>
      </c>
      <c r="AH201">
        <v>30</v>
      </c>
      <c r="AI201">
        <v>14</v>
      </c>
      <c r="AJ201">
        <v>33</v>
      </c>
      <c r="AK201">
        <v>17</v>
      </c>
      <c r="AL201">
        <v>17</v>
      </c>
      <c r="AM201">
        <v>20</v>
      </c>
      <c r="AN201">
        <v>28</v>
      </c>
      <c r="AO201">
        <v>30</v>
      </c>
      <c r="AP201">
        <v>33</v>
      </c>
      <c r="AQ201">
        <v>28</v>
      </c>
      <c r="AR201">
        <v>30</v>
      </c>
      <c r="AS201">
        <v>38</v>
      </c>
      <c r="AT201">
        <v>25</v>
      </c>
      <c r="AU201">
        <v>38</v>
      </c>
      <c r="AV201">
        <v>31</v>
      </c>
      <c r="AW201">
        <v>46</v>
      </c>
      <c r="AX201">
        <v>28</v>
      </c>
      <c r="AY201">
        <v>34</v>
      </c>
      <c r="AZ201">
        <v>30</v>
      </c>
      <c r="BA201">
        <v>35</v>
      </c>
      <c r="BB201">
        <v>38</v>
      </c>
      <c r="BC201">
        <v>34</v>
      </c>
    </row>
    <row r="202" spans="1:55" hidden="1" x14ac:dyDescent="0.4">
      <c r="A202" t="str">
        <f t="shared" si="12"/>
        <v>CLD</v>
      </c>
      <c r="B202" t="str">
        <f t="shared" si="13"/>
        <v>CLD002</v>
      </c>
      <c r="C202" t="str">
        <f t="shared" si="14"/>
        <v>negative_score</v>
      </c>
      <c r="D202" t="s">
        <v>2197</v>
      </c>
      <c r="E202">
        <f t="shared" si="15"/>
        <v>-1.2E-2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-0.15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-0.45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</row>
    <row r="203" spans="1:55" hidden="1" x14ac:dyDescent="0.4">
      <c r="A203" t="str">
        <f t="shared" si="12"/>
        <v>CLD</v>
      </c>
      <c r="B203" t="str">
        <f t="shared" si="13"/>
        <v>CLD002</v>
      </c>
      <c r="C203" t="str">
        <f t="shared" si="14"/>
        <v>raw_score</v>
      </c>
      <c r="D203" t="s">
        <v>2198</v>
      </c>
      <c r="E203">
        <f t="shared" si="15"/>
        <v>54.188000000000017</v>
      </c>
      <c r="F203">
        <v>46.25</v>
      </c>
      <c r="G203">
        <v>45</v>
      </c>
      <c r="H203">
        <v>45.2</v>
      </c>
      <c r="I203">
        <v>70.75</v>
      </c>
      <c r="J203">
        <v>34.9</v>
      </c>
      <c r="K203">
        <v>28.2</v>
      </c>
      <c r="L203">
        <v>74</v>
      </c>
      <c r="M203">
        <v>64.7</v>
      </c>
      <c r="N203">
        <v>62.45</v>
      </c>
      <c r="O203">
        <v>53.3</v>
      </c>
      <c r="P203">
        <v>75.849999999999994</v>
      </c>
      <c r="Q203">
        <v>63.5</v>
      </c>
      <c r="R203">
        <v>73.7</v>
      </c>
      <c r="S203">
        <v>45.15</v>
      </c>
      <c r="T203">
        <v>42.1</v>
      </c>
      <c r="U203">
        <v>73</v>
      </c>
      <c r="V203">
        <v>41</v>
      </c>
      <c r="W203">
        <v>28.65</v>
      </c>
      <c r="X203">
        <v>49.1</v>
      </c>
      <c r="Y203">
        <v>55.2</v>
      </c>
      <c r="Z203">
        <v>39.15</v>
      </c>
      <c r="AA203">
        <v>30.25</v>
      </c>
      <c r="AB203">
        <v>52.1</v>
      </c>
      <c r="AC203">
        <v>41.2</v>
      </c>
      <c r="AD203">
        <v>65.599999999999994</v>
      </c>
      <c r="AE203">
        <v>60.25</v>
      </c>
      <c r="AF203">
        <v>54.35</v>
      </c>
      <c r="AG203">
        <v>28.8</v>
      </c>
      <c r="AH203">
        <v>26.05</v>
      </c>
      <c r="AI203">
        <v>31.7</v>
      </c>
      <c r="AJ203">
        <v>67.650000000000006</v>
      </c>
      <c r="AK203">
        <v>25.85</v>
      </c>
      <c r="AL203">
        <v>32.85</v>
      </c>
      <c r="AM203">
        <v>42</v>
      </c>
      <c r="AN203">
        <v>52.4</v>
      </c>
      <c r="AO203">
        <v>58.5</v>
      </c>
      <c r="AP203">
        <v>68.650000000000006</v>
      </c>
      <c r="AQ203">
        <v>44.4</v>
      </c>
      <c r="AR203">
        <v>59.7</v>
      </c>
      <c r="AS203">
        <v>71.900000000000006</v>
      </c>
      <c r="AT203">
        <v>51.25</v>
      </c>
      <c r="AU203">
        <v>77.900000000000006</v>
      </c>
      <c r="AV203">
        <v>64.55</v>
      </c>
      <c r="AW203">
        <v>91.9</v>
      </c>
      <c r="AX203">
        <v>52.9</v>
      </c>
      <c r="AY203">
        <v>66.3</v>
      </c>
      <c r="AZ203">
        <v>50.5</v>
      </c>
      <c r="BA203">
        <v>75.75</v>
      </c>
      <c r="BB203">
        <v>79.3</v>
      </c>
      <c r="BC203">
        <v>73.7</v>
      </c>
    </row>
    <row r="204" spans="1:55" hidden="1" x14ac:dyDescent="0.4">
      <c r="A204" t="str">
        <f t="shared" si="12"/>
        <v>CLD</v>
      </c>
      <c r="B204" t="str">
        <f t="shared" si="13"/>
        <v>CLD002</v>
      </c>
      <c r="C204" t="str">
        <f t="shared" si="14"/>
        <v>percentage_score</v>
      </c>
      <c r="D204" t="s">
        <v>2199</v>
      </c>
      <c r="E204">
        <f t="shared" si="15"/>
        <v>71.543999999999997</v>
      </c>
      <c r="F204">
        <v>69.8</v>
      </c>
      <c r="G204">
        <v>69.2</v>
      </c>
      <c r="H204">
        <v>69.3</v>
      </c>
      <c r="I204">
        <v>78</v>
      </c>
      <c r="J204">
        <v>63.6</v>
      </c>
      <c r="K204">
        <v>58.5</v>
      </c>
      <c r="L204">
        <v>78.7</v>
      </c>
      <c r="M204">
        <v>76.400000000000006</v>
      </c>
      <c r="N204">
        <v>75.7</v>
      </c>
      <c r="O204">
        <v>72.7</v>
      </c>
      <c r="P204">
        <v>79.099999999999994</v>
      </c>
      <c r="Q204">
        <v>76</v>
      </c>
      <c r="R204">
        <v>78.7</v>
      </c>
      <c r="S204">
        <v>69.3</v>
      </c>
      <c r="T204">
        <v>67.8</v>
      </c>
      <c r="U204">
        <v>78.5</v>
      </c>
      <c r="V204">
        <v>67.2</v>
      </c>
      <c r="W204">
        <v>58.9</v>
      </c>
      <c r="X204">
        <v>71.099999999999994</v>
      </c>
      <c r="Y204">
        <v>73.400000000000006</v>
      </c>
      <c r="Z204">
        <v>66.2</v>
      </c>
      <c r="AA204">
        <v>60</v>
      </c>
      <c r="AB204">
        <v>72.3</v>
      </c>
      <c r="AC204">
        <v>67.3</v>
      </c>
      <c r="AD204">
        <v>76.599999999999994</v>
      </c>
      <c r="AE204">
        <v>75.099999999999994</v>
      </c>
      <c r="AF204">
        <v>73.099999999999994</v>
      </c>
      <c r="AG204">
        <v>59</v>
      </c>
      <c r="AH204">
        <v>56</v>
      </c>
      <c r="AI204">
        <v>61.3</v>
      </c>
      <c r="AJ204">
        <v>77.2</v>
      </c>
      <c r="AK204">
        <v>56.4</v>
      </c>
      <c r="AL204">
        <v>62.2</v>
      </c>
      <c r="AM204">
        <v>67.7</v>
      </c>
      <c r="AN204">
        <v>72.400000000000006</v>
      </c>
      <c r="AO204">
        <v>74.5</v>
      </c>
      <c r="AP204">
        <v>77.400000000000006</v>
      </c>
      <c r="AQ204">
        <v>68.900000000000006</v>
      </c>
      <c r="AR204">
        <v>74.900000000000006</v>
      </c>
      <c r="AS204">
        <v>78.2</v>
      </c>
      <c r="AT204">
        <v>71.900000000000006</v>
      </c>
      <c r="AU204">
        <v>79.599999999999994</v>
      </c>
      <c r="AV204">
        <v>76.3</v>
      </c>
      <c r="AW204">
        <v>82.1</v>
      </c>
      <c r="AX204">
        <v>72.599999999999994</v>
      </c>
      <c r="AY204">
        <v>76.8</v>
      </c>
      <c r="AZ204">
        <v>71.599999999999994</v>
      </c>
      <c r="BA204">
        <v>79.099999999999994</v>
      </c>
      <c r="BB204">
        <v>79.900000000000006</v>
      </c>
      <c r="BC204">
        <v>78.7</v>
      </c>
    </row>
    <row r="205" spans="1:55" hidden="1" x14ac:dyDescent="0.4">
      <c r="A205" t="str">
        <f t="shared" si="12"/>
        <v>CLD</v>
      </c>
      <c r="B205" t="str">
        <f t="shared" si="13"/>
        <v>CLD002</v>
      </c>
      <c r="C205" t="str">
        <f t="shared" si="14"/>
        <v>formatted_score</v>
      </c>
      <c r="D205" t="s">
        <v>2200</v>
      </c>
      <c r="E205" t="e">
        <f t="shared" si="15"/>
        <v>#DIV/0!</v>
      </c>
      <c r="F205" t="s">
        <v>2201</v>
      </c>
      <c r="G205" t="s">
        <v>1953</v>
      </c>
      <c r="H205" t="s">
        <v>1803</v>
      </c>
      <c r="I205" t="s">
        <v>1772</v>
      </c>
      <c r="J205" t="s">
        <v>2149</v>
      </c>
      <c r="K205" t="s">
        <v>2202</v>
      </c>
      <c r="L205" t="s">
        <v>2203</v>
      </c>
      <c r="M205" t="s">
        <v>2204</v>
      </c>
      <c r="N205" t="s">
        <v>2205</v>
      </c>
      <c r="O205" t="s">
        <v>2041</v>
      </c>
      <c r="P205" t="s">
        <v>2206</v>
      </c>
      <c r="Q205" t="s">
        <v>2207</v>
      </c>
      <c r="R205" t="s">
        <v>2181</v>
      </c>
      <c r="S205" t="s">
        <v>2155</v>
      </c>
      <c r="T205" t="s">
        <v>2156</v>
      </c>
      <c r="U205" t="s">
        <v>2208</v>
      </c>
      <c r="V205" t="s">
        <v>2209</v>
      </c>
      <c r="W205" t="s">
        <v>2210</v>
      </c>
      <c r="X205" t="s">
        <v>1732</v>
      </c>
      <c r="Y205" t="s">
        <v>2160</v>
      </c>
      <c r="Z205" t="s">
        <v>2211</v>
      </c>
      <c r="AA205" t="s">
        <v>2212</v>
      </c>
      <c r="AB205" t="s">
        <v>2213</v>
      </c>
      <c r="AC205" t="s">
        <v>1983</v>
      </c>
      <c r="AD205" t="s">
        <v>2164</v>
      </c>
      <c r="AE205" t="s">
        <v>2214</v>
      </c>
      <c r="AF205" t="s">
        <v>1745</v>
      </c>
      <c r="AG205" t="s">
        <v>2166</v>
      </c>
      <c r="AH205" t="s">
        <v>2215</v>
      </c>
      <c r="AI205" t="s">
        <v>1730</v>
      </c>
      <c r="AJ205" t="s">
        <v>2168</v>
      </c>
      <c r="AK205" t="s">
        <v>2216</v>
      </c>
      <c r="AL205" t="s">
        <v>2170</v>
      </c>
      <c r="AM205" t="s">
        <v>2070</v>
      </c>
      <c r="AN205" t="s">
        <v>2171</v>
      </c>
      <c r="AO205" t="s">
        <v>1764</v>
      </c>
      <c r="AP205" t="s">
        <v>2217</v>
      </c>
      <c r="AQ205" t="s">
        <v>2218</v>
      </c>
      <c r="AR205" t="s">
        <v>2219</v>
      </c>
      <c r="AS205" t="s">
        <v>2220</v>
      </c>
      <c r="AT205" t="s">
        <v>2084</v>
      </c>
      <c r="AU205" t="s">
        <v>2175</v>
      </c>
      <c r="AV205" t="s">
        <v>2176</v>
      </c>
      <c r="AW205" t="s">
        <v>2221</v>
      </c>
      <c r="AX205" t="s">
        <v>2222</v>
      </c>
      <c r="AY205" t="s">
        <v>2223</v>
      </c>
      <c r="AZ205" t="s">
        <v>2035</v>
      </c>
      <c r="BA205" t="s">
        <v>2179</v>
      </c>
      <c r="BB205" t="s">
        <v>2224</v>
      </c>
      <c r="BC205" t="s">
        <v>2181</v>
      </c>
    </row>
    <row r="206" spans="1:55" hidden="1" x14ac:dyDescent="0.4">
      <c r="A206" t="str">
        <f t="shared" si="12"/>
        <v>CLD</v>
      </c>
      <c r="B206" t="str">
        <f t="shared" si="13"/>
        <v>CLD002</v>
      </c>
      <c r="C206" t="str">
        <f t="shared" si="14"/>
        <v>functional_complexity</v>
      </c>
      <c r="D206" t="s">
        <v>2225</v>
      </c>
      <c r="E206">
        <f t="shared" si="15"/>
        <v>26.03</v>
      </c>
      <c r="F206">
        <v>22</v>
      </c>
      <c r="G206">
        <v>22</v>
      </c>
      <c r="H206">
        <v>22</v>
      </c>
      <c r="I206">
        <v>34.5</v>
      </c>
      <c r="J206">
        <v>17</v>
      </c>
      <c r="K206">
        <v>13.5</v>
      </c>
      <c r="L206">
        <v>35.5</v>
      </c>
      <c r="M206">
        <v>31.5</v>
      </c>
      <c r="N206">
        <v>30.5</v>
      </c>
      <c r="O206">
        <v>24.5</v>
      </c>
      <c r="P206">
        <v>36.5</v>
      </c>
      <c r="Q206">
        <v>31</v>
      </c>
      <c r="R206">
        <v>35</v>
      </c>
      <c r="S206">
        <v>22</v>
      </c>
      <c r="T206">
        <v>20.5</v>
      </c>
      <c r="U206">
        <v>35.5</v>
      </c>
      <c r="V206">
        <v>20</v>
      </c>
      <c r="W206">
        <v>14</v>
      </c>
      <c r="X206">
        <v>24</v>
      </c>
      <c r="Y206">
        <v>26.5</v>
      </c>
      <c r="Z206">
        <v>19</v>
      </c>
      <c r="AA206">
        <v>14.5</v>
      </c>
      <c r="AB206">
        <v>25</v>
      </c>
      <c r="AC206">
        <v>20</v>
      </c>
      <c r="AD206">
        <v>32</v>
      </c>
      <c r="AE206">
        <v>29</v>
      </c>
      <c r="AF206">
        <v>26.5</v>
      </c>
      <c r="AG206">
        <v>14</v>
      </c>
      <c r="AH206">
        <v>12.5</v>
      </c>
      <c r="AI206">
        <v>15.5</v>
      </c>
      <c r="AJ206">
        <v>33</v>
      </c>
      <c r="AK206">
        <v>12.5</v>
      </c>
      <c r="AL206">
        <v>16</v>
      </c>
      <c r="AM206">
        <v>20.5</v>
      </c>
      <c r="AN206">
        <v>25.5</v>
      </c>
      <c r="AO206">
        <v>28.5</v>
      </c>
      <c r="AP206">
        <v>32.5</v>
      </c>
      <c r="AQ206">
        <v>21.5</v>
      </c>
      <c r="AR206">
        <v>28.5</v>
      </c>
      <c r="AS206">
        <v>35</v>
      </c>
      <c r="AT206">
        <v>25</v>
      </c>
      <c r="AU206">
        <v>33</v>
      </c>
      <c r="AV206">
        <v>30.5</v>
      </c>
      <c r="AW206">
        <v>43</v>
      </c>
      <c r="AX206">
        <v>25</v>
      </c>
      <c r="AY206">
        <v>30.5</v>
      </c>
      <c r="AZ206">
        <v>24.5</v>
      </c>
      <c r="BA206">
        <v>37</v>
      </c>
      <c r="BB206">
        <v>37.5</v>
      </c>
      <c r="BC206">
        <v>36</v>
      </c>
    </row>
    <row r="207" spans="1:55" hidden="1" x14ac:dyDescent="0.4">
      <c r="A207" t="str">
        <f t="shared" si="12"/>
        <v>CLD</v>
      </c>
      <c r="B207" t="str">
        <f t="shared" si="13"/>
        <v>CLD002</v>
      </c>
      <c r="C207" t="str">
        <f t="shared" si="14"/>
        <v>organization_score</v>
      </c>
      <c r="D207" t="s">
        <v>2226</v>
      </c>
      <c r="E207">
        <f t="shared" si="15"/>
        <v>0.28000000000000003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10</v>
      </c>
      <c r="AV207">
        <v>2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</row>
    <row r="208" spans="1:55" hidden="1" x14ac:dyDescent="0.4">
      <c r="A208" t="str">
        <f t="shared" si="12"/>
        <v>CLD</v>
      </c>
      <c r="B208" t="str">
        <f t="shared" si="13"/>
        <v>CLD002</v>
      </c>
      <c r="C208" t="str">
        <f t="shared" si="14"/>
        <v>structural_integrity</v>
      </c>
      <c r="D208" t="s">
        <v>2227</v>
      </c>
      <c r="E208">
        <f t="shared" si="15"/>
        <v>9.9880000000000013</v>
      </c>
      <c r="F208">
        <v>10</v>
      </c>
      <c r="G208">
        <v>10</v>
      </c>
      <c r="H208">
        <v>10</v>
      </c>
      <c r="I208">
        <v>10</v>
      </c>
      <c r="J208">
        <v>10</v>
      </c>
      <c r="K208">
        <v>10</v>
      </c>
      <c r="L208">
        <v>10</v>
      </c>
      <c r="M208">
        <v>10</v>
      </c>
      <c r="N208">
        <v>10</v>
      </c>
      <c r="O208">
        <v>10</v>
      </c>
      <c r="P208">
        <v>10</v>
      </c>
      <c r="Q208">
        <v>10</v>
      </c>
      <c r="R208">
        <v>10</v>
      </c>
      <c r="S208">
        <v>10</v>
      </c>
      <c r="T208">
        <v>10</v>
      </c>
      <c r="U208">
        <v>10</v>
      </c>
      <c r="V208">
        <v>10</v>
      </c>
      <c r="W208">
        <v>10</v>
      </c>
      <c r="X208">
        <v>10</v>
      </c>
      <c r="Y208">
        <v>10</v>
      </c>
      <c r="Z208">
        <v>10</v>
      </c>
      <c r="AA208">
        <v>9.85</v>
      </c>
      <c r="AB208">
        <v>10</v>
      </c>
      <c r="AC208">
        <v>10</v>
      </c>
      <c r="AD208">
        <v>10</v>
      </c>
      <c r="AE208">
        <v>10</v>
      </c>
      <c r="AF208">
        <v>10</v>
      </c>
      <c r="AG208">
        <v>10</v>
      </c>
      <c r="AH208">
        <v>9.5500000000000007</v>
      </c>
      <c r="AI208">
        <v>10</v>
      </c>
      <c r="AJ208">
        <v>10</v>
      </c>
      <c r="AK208">
        <v>10</v>
      </c>
      <c r="AL208">
        <v>10</v>
      </c>
      <c r="AM208">
        <v>10</v>
      </c>
      <c r="AN208">
        <v>10</v>
      </c>
      <c r="AO208">
        <v>10</v>
      </c>
      <c r="AP208">
        <v>10</v>
      </c>
      <c r="AQ208">
        <v>10</v>
      </c>
      <c r="AR208">
        <v>10</v>
      </c>
      <c r="AS208">
        <v>10</v>
      </c>
      <c r="AT208">
        <v>10</v>
      </c>
      <c r="AU208">
        <v>10</v>
      </c>
      <c r="AV208">
        <v>10</v>
      </c>
      <c r="AW208">
        <v>10</v>
      </c>
      <c r="AX208">
        <v>10</v>
      </c>
      <c r="AY208">
        <v>10</v>
      </c>
      <c r="AZ208">
        <v>10</v>
      </c>
      <c r="BA208">
        <v>10</v>
      </c>
      <c r="BB208">
        <v>10</v>
      </c>
      <c r="BC208">
        <v>10</v>
      </c>
    </row>
    <row r="209" spans="1:55" hidden="1" x14ac:dyDescent="0.4">
      <c r="A209" t="str">
        <f t="shared" si="12"/>
        <v>CLD</v>
      </c>
      <c r="B209" t="str">
        <f t="shared" si="13"/>
        <v>CLD002</v>
      </c>
      <c r="C209" t="str">
        <f t="shared" si="14"/>
        <v>decisions_activities_ratio</v>
      </c>
      <c r="D209" t="s">
        <v>2228</v>
      </c>
      <c r="E209">
        <f t="shared" si="15"/>
        <v>0.18074000000000001</v>
      </c>
      <c r="F209">
        <v>0.16700000000000001</v>
      </c>
      <c r="G209">
        <v>0.16700000000000001</v>
      </c>
      <c r="H209">
        <v>0.182</v>
      </c>
      <c r="I209">
        <v>0.16700000000000001</v>
      </c>
      <c r="J209">
        <v>0.111</v>
      </c>
      <c r="K209">
        <v>0</v>
      </c>
      <c r="L209">
        <v>0.312</v>
      </c>
      <c r="M209">
        <v>0.188</v>
      </c>
      <c r="N209">
        <v>0.26700000000000002</v>
      </c>
      <c r="O209">
        <v>6.7000000000000004E-2</v>
      </c>
      <c r="P209">
        <v>0.21099999999999999</v>
      </c>
      <c r="Q209">
        <v>0.11799999999999999</v>
      </c>
      <c r="R209">
        <v>0.222</v>
      </c>
      <c r="S209">
        <v>0.182</v>
      </c>
      <c r="T209">
        <v>0.182</v>
      </c>
      <c r="U209">
        <v>0.111</v>
      </c>
      <c r="V209">
        <v>9.0999999999999998E-2</v>
      </c>
      <c r="W209">
        <v>0.125</v>
      </c>
      <c r="X209">
        <v>0.25</v>
      </c>
      <c r="Y209">
        <v>0.13300000000000001</v>
      </c>
      <c r="Z209">
        <v>0.2</v>
      </c>
      <c r="AA209">
        <v>0.28599999999999998</v>
      </c>
      <c r="AB209">
        <v>0.14299999999999999</v>
      </c>
      <c r="AC209">
        <v>9.0999999999999998E-2</v>
      </c>
      <c r="AD209">
        <v>5.6000000000000001E-2</v>
      </c>
      <c r="AE209">
        <v>5.8999999999999997E-2</v>
      </c>
      <c r="AF209">
        <v>0.13300000000000001</v>
      </c>
      <c r="AG209">
        <v>0.125</v>
      </c>
      <c r="AH209">
        <v>0.16700000000000001</v>
      </c>
      <c r="AI209">
        <v>0.111</v>
      </c>
      <c r="AJ209">
        <v>0.17599999999999999</v>
      </c>
      <c r="AK209">
        <v>0.14299999999999999</v>
      </c>
      <c r="AL209">
        <v>0.25</v>
      </c>
      <c r="AM209">
        <v>0.182</v>
      </c>
      <c r="AN209">
        <v>0.23100000000000001</v>
      </c>
      <c r="AO209">
        <v>0.2</v>
      </c>
      <c r="AP209">
        <v>0.33300000000000002</v>
      </c>
      <c r="AQ209">
        <v>0.44400000000000001</v>
      </c>
      <c r="AR209">
        <v>0.2</v>
      </c>
      <c r="AS209">
        <v>0.23499999999999999</v>
      </c>
      <c r="AT209">
        <v>0.154</v>
      </c>
      <c r="AU209">
        <v>0.16700000000000001</v>
      </c>
      <c r="AV209">
        <v>0.26700000000000002</v>
      </c>
      <c r="AW209">
        <v>0.23799999999999999</v>
      </c>
      <c r="AX209">
        <v>0.154</v>
      </c>
      <c r="AY209">
        <v>0.26700000000000002</v>
      </c>
      <c r="AZ209">
        <v>0.36399999999999999</v>
      </c>
      <c r="BA209">
        <v>0.1</v>
      </c>
      <c r="BB209">
        <v>0.15</v>
      </c>
      <c r="BC209">
        <v>0.158</v>
      </c>
    </row>
    <row r="210" spans="1:55" hidden="1" x14ac:dyDescent="0.4">
      <c r="A210" t="str">
        <f t="shared" si="12"/>
        <v>CLD</v>
      </c>
      <c r="B210" t="str">
        <f t="shared" si="13"/>
        <v>CLD002</v>
      </c>
      <c r="C210" t="str">
        <f t="shared" si="14"/>
        <v>lines_vs_average</v>
      </c>
      <c r="D210" t="s">
        <v>2229</v>
      </c>
      <c r="E210">
        <f t="shared" si="15"/>
        <v>0.59782000000000013</v>
      </c>
      <c r="F210">
        <v>0.45</v>
      </c>
      <c r="G210">
        <v>0.42899999999999999</v>
      </c>
      <c r="H210">
        <v>0.51500000000000001</v>
      </c>
      <c r="I210">
        <v>0.75</v>
      </c>
      <c r="J210">
        <v>0.38600000000000001</v>
      </c>
      <c r="K210">
        <v>0.51500000000000001</v>
      </c>
      <c r="L210">
        <v>0.85799999999999998</v>
      </c>
      <c r="M210">
        <v>0.72899999999999998</v>
      </c>
      <c r="N210">
        <v>0.622</v>
      </c>
      <c r="O210">
        <v>0.55700000000000005</v>
      </c>
      <c r="P210">
        <v>0.79300000000000004</v>
      </c>
      <c r="Q210">
        <v>0.64300000000000002</v>
      </c>
      <c r="R210">
        <v>0.72899999999999998</v>
      </c>
      <c r="S210">
        <v>0.49299999999999999</v>
      </c>
      <c r="T210">
        <v>0.47199999999999998</v>
      </c>
      <c r="U210">
        <v>0.85799999999999998</v>
      </c>
      <c r="V210">
        <v>0.42899999999999999</v>
      </c>
      <c r="W210">
        <v>0.27900000000000003</v>
      </c>
      <c r="X210">
        <v>0.47199999999999998</v>
      </c>
      <c r="Y210">
        <v>0.51500000000000001</v>
      </c>
      <c r="Z210">
        <v>0.49299999999999999</v>
      </c>
      <c r="AA210">
        <v>0.6</v>
      </c>
      <c r="AB210">
        <v>0.47199999999999998</v>
      </c>
      <c r="AC210">
        <v>0.51500000000000001</v>
      </c>
      <c r="AD210">
        <v>0.68600000000000005</v>
      </c>
      <c r="AE210">
        <v>0.622</v>
      </c>
      <c r="AF210">
        <v>0.57899999999999996</v>
      </c>
      <c r="AG210">
        <v>0.34300000000000003</v>
      </c>
      <c r="AH210">
        <v>0.64300000000000002</v>
      </c>
      <c r="AI210">
        <v>0.3</v>
      </c>
      <c r="AJ210">
        <v>0.70799999999999996</v>
      </c>
      <c r="AK210">
        <v>0.36499999999999999</v>
      </c>
      <c r="AL210">
        <v>0.36499999999999999</v>
      </c>
      <c r="AM210">
        <v>0.42899999999999999</v>
      </c>
      <c r="AN210">
        <v>0.6</v>
      </c>
      <c r="AO210">
        <v>0.64300000000000002</v>
      </c>
      <c r="AP210">
        <v>0.70799999999999996</v>
      </c>
      <c r="AQ210">
        <v>0.6</v>
      </c>
      <c r="AR210">
        <v>0.64300000000000002</v>
      </c>
      <c r="AS210">
        <v>0.81499999999999995</v>
      </c>
      <c r="AT210">
        <v>0.53600000000000003</v>
      </c>
      <c r="AU210">
        <v>0.81499999999999995</v>
      </c>
      <c r="AV210">
        <v>0.66500000000000004</v>
      </c>
      <c r="AW210">
        <v>0.98599999999999999</v>
      </c>
      <c r="AX210">
        <v>0.6</v>
      </c>
      <c r="AY210">
        <v>0.72899999999999998</v>
      </c>
      <c r="AZ210">
        <v>0.64300000000000002</v>
      </c>
      <c r="BA210">
        <v>0.75</v>
      </c>
      <c r="BB210">
        <v>0.81499999999999995</v>
      </c>
      <c r="BC210">
        <v>0.72899999999999998</v>
      </c>
    </row>
    <row r="211" spans="1:55" hidden="1" x14ac:dyDescent="0.4">
      <c r="A211" t="str">
        <f t="shared" si="12"/>
        <v>CLD</v>
      </c>
      <c r="B211" t="str">
        <f t="shared" si="13"/>
        <v>CLD003</v>
      </c>
      <c r="C211" t="str">
        <f t="shared" si="14"/>
        <v>activities</v>
      </c>
      <c r="D211" t="s">
        <v>2230</v>
      </c>
      <c r="E211">
        <f t="shared" si="15"/>
        <v>13.46</v>
      </c>
      <c r="F211">
        <v>13</v>
      </c>
      <c r="G211">
        <v>13</v>
      </c>
      <c r="H211">
        <v>11</v>
      </c>
      <c r="I211">
        <v>18</v>
      </c>
      <c r="J211">
        <v>9</v>
      </c>
      <c r="K211">
        <v>7</v>
      </c>
      <c r="L211">
        <v>14</v>
      </c>
      <c r="M211">
        <v>15</v>
      </c>
      <c r="N211">
        <v>15</v>
      </c>
      <c r="O211">
        <v>14</v>
      </c>
      <c r="P211">
        <v>13</v>
      </c>
      <c r="Q211">
        <v>12</v>
      </c>
      <c r="R211">
        <v>17</v>
      </c>
      <c r="S211">
        <v>11</v>
      </c>
      <c r="T211">
        <v>9</v>
      </c>
      <c r="U211">
        <v>18</v>
      </c>
      <c r="V211">
        <v>12</v>
      </c>
      <c r="W211">
        <v>8</v>
      </c>
      <c r="X211">
        <v>18</v>
      </c>
      <c r="Y211">
        <v>16</v>
      </c>
      <c r="Z211">
        <v>10</v>
      </c>
      <c r="AA211">
        <v>12</v>
      </c>
      <c r="AB211">
        <v>13</v>
      </c>
      <c r="AC211">
        <v>11</v>
      </c>
      <c r="AD211">
        <v>18</v>
      </c>
      <c r="AE211">
        <v>17</v>
      </c>
      <c r="AF211">
        <v>14</v>
      </c>
      <c r="AG211">
        <v>7</v>
      </c>
      <c r="AH211">
        <v>6</v>
      </c>
      <c r="AI211">
        <v>9</v>
      </c>
      <c r="AJ211">
        <v>16</v>
      </c>
      <c r="AK211">
        <v>2</v>
      </c>
      <c r="AL211">
        <v>8</v>
      </c>
      <c r="AM211">
        <v>11</v>
      </c>
      <c r="AN211">
        <v>13</v>
      </c>
      <c r="AO211">
        <v>12</v>
      </c>
      <c r="AP211">
        <v>15</v>
      </c>
      <c r="AQ211">
        <v>15</v>
      </c>
      <c r="AR211">
        <v>16</v>
      </c>
      <c r="AS211">
        <v>17</v>
      </c>
      <c r="AT211">
        <v>10</v>
      </c>
      <c r="AU211">
        <v>22</v>
      </c>
      <c r="AV211">
        <v>15</v>
      </c>
      <c r="AW211">
        <v>19</v>
      </c>
      <c r="AX211">
        <v>17</v>
      </c>
      <c r="AY211">
        <v>16</v>
      </c>
      <c r="AZ211">
        <v>11</v>
      </c>
      <c r="BA211">
        <v>20</v>
      </c>
      <c r="BB211">
        <v>19</v>
      </c>
      <c r="BC211">
        <v>19</v>
      </c>
    </row>
    <row r="212" spans="1:55" hidden="1" x14ac:dyDescent="0.4">
      <c r="A212" t="str">
        <f t="shared" si="12"/>
        <v>CLD</v>
      </c>
      <c r="B212" t="str">
        <f t="shared" si="13"/>
        <v>CLD003</v>
      </c>
      <c r="C212" t="str">
        <f t="shared" si="14"/>
        <v>decisions</v>
      </c>
      <c r="D212" t="s">
        <v>2231</v>
      </c>
      <c r="E212">
        <f t="shared" si="15"/>
        <v>2.3199999999999998</v>
      </c>
      <c r="F212">
        <v>2</v>
      </c>
      <c r="G212">
        <v>3</v>
      </c>
      <c r="H212">
        <v>2</v>
      </c>
      <c r="I212">
        <v>3</v>
      </c>
      <c r="J212">
        <v>1</v>
      </c>
      <c r="K212">
        <v>0</v>
      </c>
      <c r="L212">
        <v>4</v>
      </c>
      <c r="M212">
        <v>3</v>
      </c>
      <c r="N212">
        <v>4</v>
      </c>
      <c r="O212">
        <v>0</v>
      </c>
      <c r="P212">
        <v>3</v>
      </c>
      <c r="Q212">
        <v>2</v>
      </c>
      <c r="R212">
        <v>3</v>
      </c>
      <c r="S212">
        <v>2</v>
      </c>
      <c r="T212">
        <v>1</v>
      </c>
      <c r="U212">
        <v>2</v>
      </c>
      <c r="V212">
        <v>2</v>
      </c>
      <c r="W212">
        <v>1</v>
      </c>
      <c r="X212">
        <v>2</v>
      </c>
      <c r="Y212">
        <v>2</v>
      </c>
      <c r="Z212">
        <v>2</v>
      </c>
      <c r="AA212">
        <v>3</v>
      </c>
      <c r="AB212">
        <v>2</v>
      </c>
      <c r="AC212">
        <v>1</v>
      </c>
      <c r="AD212">
        <v>1</v>
      </c>
      <c r="AE212">
        <v>1</v>
      </c>
      <c r="AF212">
        <v>2</v>
      </c>
      <c r="AG212">
        <v>1</v>
      </c>
      <c r="AH212">
        <v>1</v>
      </c>
      <c r="AI212">
        <v>1</v>
      </c>
      <c r="AJ212">
        <v>3</v>
      </c>
      <c r="AK212">
        <v>2</v>
      </c>
      <c r="AL212">
        <v>2</v>
      </c>
      <c r="AM212">
        <v>2</v>
      </c>
      <c r="AN212">
        <v>3</v>
      </c>
      <c r="AO212">
        <v>1</v>
      </c>
      <c r="AP212">
        <v>5</v>
      </c>
      <c r="AQ212">
        <v>4</v>
      </c>
      <c r="AR212">
        <v>3</v>
      </c>
      <c r="AS212">
        <v>4</v>
      </c>
      <c r="AT212">
        <v>2</v>
      </c>
      <c r="AU212">
        <v>3</v>
      </c>
      <c r="AV212">
        <v>4</v>
      </c>
      <c r="AW212">
        <v>4</v>
      </c>
      <c r="AX212">
        <v>2</v>
      </c>
      <c r="AY212">
        <v>3</v>
      </c>
      <c r="AZ212">
        <v>4</v>
      </c>
      <c r="BA212">
        <v>2</v>
      </c>
      <c r="BB212">
        <v>3</v>
      </c>
      <c r="BC212">
        <v>3</v>
      </c>
    </row>
    <row r="213" spans="1:55" hidden="1" x14ac:dyDescent="0.4">
      <c r="A213" t="str">
        <f t="shared" si="12"/>
        <v>CLD</v>
      </c>
      <c r="B213" t="str">
        <f t="shared" si="13"/>
        <v>CLD003</v>
      </c>
      <c r="C213" t="str">
        <f t="shared" si="14"/>
        <v>forks</v>
      </c>
      <c r="D213" t="s">
        <v>2232</v>
      </c>
      <c r="E213">
        <f t="shared" si="15"/>
        <v>0.56000000000000005</v>
      </c>
      <c r="F213">
        <v>0</v>
      </c>
      <c r="G213">
        <v>0</v>
      </c>
      <c r="H213">
        <v>1</v>
      </c>
      <c r="I213">
        <v>1</v>
      </c>
      <c r="J213">
        <v>1</v>
      </c>
      <c r="K213">
        <v>2</v>
      </c>
      <c r="L213">
        <v>1</v>
      </c>
      <c r="M213">
        <v>1</v>
      </c>
      <c r="N213">
        <v>0</v>
      </c>
      <c r="O213">
        <v>1</v>
      </c>
      <c r="P213">
        <v>0</v>
      </c>
      <c r="Q213">
        <v>0</v>
      </c>
      <c r="R213">
        <v>0</v>
      </c>
      <c r="S213">
        <v>1</v>
      </c>
      <c r="T213">
        <v>0</v>
      </c>
      <c r="U213">
        <v>3</v>
      </c>
      <c r="V213">
        <v>1</v>
      </c>
      <c r="W213">
        <v>0</v>
      </c>
      <c r="X213">
        <v>1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2</v>
      </c>
      <c r="AE213">
        <v>1</v>
      </c>
      <c r="AF213">
        <v>0</v>
      </c>
      <c r="AG213">
        <v>0</v>
      </c>
      <c r="AH213">
        <v>1</v>
      </c>
      <c r="AI213">
        <v>0</v>
      </c>
      <c r="AJ213">
        <v>1</v>
      </c>
      <c r="AK213">
        <v>0</v>
      </c>
      <c r="AL213">
        <v>0</v>
      </c>
      <c r="AM213">
        <v>0</v>
      </c>
      <c r="AN213">
        <v>0</v>
      </c>
      <c r="AO213">
        <v>1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</v>
      </c>
      <c r="AX213">
        <v>1</v>
      </c>
      <c r="AY213">
        <v>1</v>
      </c>
      <c r="AZ213">
        <v>0</v>
      </c>
      <c r="BA213">
        <v>2</v>
      </c>
      <c r="BB213">
        <v>1</v>
      </c>
      <c r="BC213">
        <v>1</v>
      </c>
    </row>
    <row r="214" spans="1:55" hidden="1" x14ac:dyDescent="0.4">
      <c r="A214" t="str">
        <f t="shared" si="12"/>
        <v>CLD</v>
      </c>
      <c r="B214" t="str">
        <f t="shared" si="13"/>
        <v>CLD003</v>
      </c>
      <c r="C214" t="str">
        <f t="shared" si="14"/>
        <v>swimlanes</v>
      </c>
      <c r="D214" t="s">
        <v>2233</v>
      </c>
      <c r="E214">
        <f t="shared" si="15"/>
        <v>0.02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1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</row>
    <row r="215" spans="1:55" hidden="1" x14ac:dyDescent="0.4">
      <c r="A215" t="str">
        <f t="shared" si="12"/>
        <v>CLD</v>
      </c>
      <c r="B215" t="str">
        <f t="shared" si="13"/>
        <v>CLD003</v>
      </c>
      <c r="C215" t="str">
        <f t="shared" si="14"/>
        <v>detaches</v>
      </c>
      <c r="D215" t="s">
        <v>2234</v>
      </c>
      <c r="E215">
        <f t="shared" si="15"/>
        <v>0.02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1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</row>
    <row r="216" spans="1:55" hidden="1" x14ac:dyDescent="0.4">
      <c r="A216" t="str">
        <f t="shared" si="12"/>
        <v>CLD</v>
      </c>
      <c r="B216" t="str">
        <f t="shared" si="13"/>
        <v>CLD003</v>
      </c>
      <c r="C216" t="str">
        <f t="shared" si="14"/>
        <v>options</v>
      </c>
      <c r="D216" t="s">
        <v>2235</v>
      </c>
      <c r="E216">
        <f t="shared" si="15"/>
        <v>0.18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0</v>
      </c>
      <c r="AA216">
        <v>0</v>
      </c>
      <c r="AB216">
        <v>1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2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3</v>
      </c>
    </row>
    <row r="217" spans="1:55" hidden="1" x14ac:dyDescent="0.4">
      <c r="A217" t="str">
        <f t="shared" si="12"/>
        <v>CLD</v>
      </c>
      <c r="B217" t="str">
        <f t="shared" si="13"/>
        <v>CLD003</v>
      </c>
      <c r="C217" t="str">
        <f t="shared" si="14"/>
        <v>edges</v>
      </c>
      <c r="D217" t="s">
        <v>2236</v>
      </c>
      <c r="E217">
        <f t="shared" si="15"/>
        <v>0.06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2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1</v>
      </c>
      <c r="BC217">
        <v>0</v>
      </c>
    </row>
    <row r="218" spans="1:55" hidden="1" x14ac:dyDescent="0.4">
      <c r="A218" t="str">
        <f t="shared" si="12"/>
        <v>CLD</v>
      </c>
      <c r="B218" t="str">
        <f t="shared" si="13"/>
        <v>CLD003</v>
      </c>
      <c r="C218" t="str">
        <f t="shared" si="14"/>
        <v>notes</v>
      </c>
      <c r="D218" t="s">
        <v>2237</v>
      </c>
      <c r="E218">
        <f t="shared" si="15"/>
        <v>0.02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</row>
    <row r="219" spans="1:55" hidden="1" x14ac:dyDescent="0.4">
      <c r="A219" t="str">
        <f t="shared" si="12"/>
        <v>CLD</v>
      </c>
      <c r="B219" t="str">
        <f t="shared" si="13"/>
        <v>CLD003</v>
      </c>
      <c r="C219" t="str">
        <f t="shared" si="14"/>
        <v>partitions</v>
      </c>
      <c r="D219" t="s">
        <v>2238</v>
      </c>
      <c r="E219">
        <f t="shared" si="15"/>
        <v>0.06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2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1</v>
      </c>
      <c r="AY219">
        <v>0</v>
      </c>
      <c r="AZ219">
        <v>0</v>
      </c>
      <c r="BA219">
        <v>0</v>
      </c>
      <c r="BB219">
        <v>0</v>
      </c>
      <c r="BC219">
        <v>0</v>
      </c>
    </row>
    <row r="220" spans="1:55" hidden="1" x14ac:dyDescent="0.4">
      <c r="A220" t="str">
        <f t="shared" si="12"/>
        <v>CLD</v>
      </c>
      <c r="B220" t="str">
        <f t="shared" si="13"/>
        <v>CLD003</v>
      </c>
      <c r="C220" t="str">
        <f t="shared" si="14"/>
        <v>numberline</v>
      </c>
      <c r="D220" t="s">
        <v>2239</v>
      </c>
      <c r="E220">
        <f t="shared" si="15"/>
        <v>27.16</v>
      </c>
      <c r="F220">
        <v>21</v>
      </c>
      <c r="G220">
        <v>27</v>
      </c>
      <c r="H220">
        <v>24</v>
      </c>
      <c r="I220">
        <v>35</v>
      </c>
      <c r="J220">
        <v>18</v>
      </c>
      <c r="K220">
        <v>24</v>
      </c>
      <c r="L220">
        <v>34</v>
      </c>
      <c r="M220">
        <v>34</v>
      </c>
      <c r="N220">
        <v>29</v>
      </c>
      <c r="O220">
        <v>25</v>
      </c>
      <c r="P220">
        <v>25</v>
      </c>
      <c r="Q220">
        <v>21</v>
      </c>
      <c r="R220">
        <v>28</v>
      </c>
      <c r="S220">
        <v>23</v>
      </c>
      <c r="T220">
        <v>17</v>
      </c>
      <c r="U220">
        <v>40</v>
      </c>
      <c r="V220">
        <v>24</v>
      </c>
      <c r="W220">
        <v>13</v>
      </c>
      <c r="X220">
        <v>29</v>
      </c>
      <c r="Y220">
        <v>25</v>
      </c>
      <c r="Z220">
        <v>23</v>
      </c>
      <c r="AA220">
        <v>32</v>
      </c>
      <c r="AB220">
        <v>21</v>
      </c>
      <c r="AC220">
        <v>26</v>
      </c>
      <c r="AD220">
        <v>32</v>
      </c>
      <c r="AE220">
        <v>29</v>
      </c>
      <c r="AF220">
        <v>26</v>
      </c>
      <c r="AG220">
        <v>13</v>
      </c>
      <c r="AH220">
        <v>30</v>
      </c>
      <c r="AI220">
        <v>14</v>
      </c>
      <c r="AJ220">
        <v>32</v>
      </c>
      <c r="AK220">
        <v>23</v>
      </c>
      <c r="AL220">
        <v>17</v>
      </c>
      <c r="AM220">
        <v>20</v>
      </c>
      <c r="AN220">
        <v>28</v>
      </c>
      <c r="AO220">
        <v>21</v>
      </c>
      <c r="AP220">
        <v>33</v>
      </c>
      <c r="AQ220">
        <v>32</v>
      </c>
      <c r="AR220">
        <v>31</v>
      </c>
      <c r="AS220">
        <v>31</v>
      </c>
      <c r="AT220">
        <v>19</v>
      </c>
      <c r="AU220">
        <v>33</v>
      </c>
      <c r="AV220">
        <v>31</v>
      </c>
      <c r="AW220">
        <v>41</v>
      </c>
      <c r="AX220">
        <v>32</v>
      </c>
      <c r="AY220">
        <v>36</v>
      </c>
      <c r="AZ220">
        <v>30</v>
      </c>
      <c r="BA220">
        <v>35</v>
      </c>
      <c r="BB220">
        <v>37</v>
      </c>
      <c r="BC220">
        <v>34</v>
      </c>
    </row>
    <row r="221" spans="1:55" hidden="1" x14ac:dyDescent="0.4">
      <c r="A221" t="str">
        <f t="shared" si="12"/>
        <v>CLD</v>
      </c>
      <c r="B221" t="str">
        <f t="shared" si="13"/>
        <v>CLD003</v>
      </c>
      <c r="C221" t="str">
        <f t="shared" si="14"/>
        <v>negative_score</v>
      </c>
      <c r="D221" t="s">
        <v>2240</v>
      </c>
      <c r="E221">
        <f t="shared" si="15"/>
        <v>-5.1000000000000004E-2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-0.45</v>
      </c>
      <c r="AI221">
        <v>0</v>
      </c>
      <c r="AJ221">
        <v>0</v>
      </c>
      <c r="AK221">
        <v>-2.1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</row>
    <row r="222" spans="1:55" hidden="1" x14ac:dyDescent="0.4">
      <c r="A222" t="str">
        <f t="shared" si="12"/>
        <v>CLD</v>
      </c>
      <c r="B222" t="str">
        <f t="shared" si="13"/>
        <v>CLD003</v>
      </c>
      <c r="C222" t="str">
        <f t="shared" si="14"/>
        <v>raw_score</v>
      </c>
      <c r="D222" t="s">
        <v>2241</v>
      </c>
      <c r="E222">
        <f t="shared" si="15"/>
        <v>53.015000000000001</v>
      </c>
      <c r="F222">
        <v>48.05</v>
      </c>
      <c r="G222">
        <v>52.35</v>
      </c>
      <c r="H222">
        <v>45.2</v>
      </c>
      <c r="I222">
        <v>70.75</v>
      </c>
      <c r="J222">
        <v>34.9</v>
      </c>
      <c r="K222">
        <v>28.2</v>
      </c>
      <c r="L222">
        <v>63.7</v>
      </c>
      <c r="M222">
        <v>61.7</v>
      </c>
      <c r="N222">
        <v>62.45</v>
      </c>
      <c r="O222">
        <v>49.25</v>
      </c>
      <c r="P222">
        <v>53.25</v>
      </c>
      <c r="Q222">
        <v>45.05</v>
      </c>
      <c r="R222">
        <v>64.400000000000006</v>
      </c>
      <c r="S222">
        <v>45.15</v>
      </c>
      <c r="T222">
        <v>31.85</v>
      </c>
      <c r="U222">
        <v>73</v>
      </c>
      <c r="V222">
        <v>48.2</v>
      </c>
      <c r="W222">
        <v>28.65</v>
      </c>
      <c r="X222">
        <v>66.45</v>
      </c>
      <c r="Y222">
        <v>58.25</v>
      </c>
      <c r="Z222">
        <v>39.15</v>
      </c>
      <c r="AA222">
        <v>49.6</v>
      </c>
      <c r="AB222">
        <v>49.05</v>
      </c>
      <c r="AC222">
        <v>41.3</v>
      </c>
      <c r="AD222">
        <v>65.599999999999994</v>
      </c>
      <c r="AE222">
        <v>60.25</v>
      </c>
      <c r="AF222">
        <v>51.3</v>
      </c>
      <c r="AG222">
        <v>25.65</v>
      </c>
      <c r="AH222">
        <v>26.05</v>
      </c>
      <c r="AI222">
        <v>31.7</v>
      </c>
      <c r="AJ222">
        <v>64.599999999999994</v>
      </c>
      <c r="AK222">
        <v>13.05</v>
      </c>
      <c r="AL222">
        <v>32.85</v>
      </c>
      <c r="AM222">
        <v>42</v>
      </c>
      <c r="AN222">
        <v>52.4</v>
      </c>
      <c r="AO222">
        <v>44.05</v>
      </c>
      <c r="AP222">
        <v>68.650000000000006</v>
      </c>
      <c r="AQ222">
        <v>62.6</v>
      </c>
      <c r="AR222">
        <v>63.95</v>
      </c>
      <c r="AS222">
        <v>68.55</v>
      </c>
      <c r="AT222">
        <v>38.950000000000003</v>
      </c>
      <c r="AU222">
        <v>78.150000000000006</v>
      </c>
      <c r="AV222">
        <v>64.55</v>
      </c>
      <c r="AW222">
        <v>78.05</v>
      </c>
      <c r="AX222">
        <v>65.099999999999994</v>
      </c>
      <c r="AY222">
        <v>64.8</v>
      </c>
      <c r="AZ222">
        <v>50.5</v>
      </c>
      <c r="BA222">
        <v>75.75</v>
      </c>
      <c r="BB222">
        <v>75.05</v>
      </c>
      <c r="BC222">
        <v>76.7</v>
      </c>
    </row>
    <row r="223" spans="1:55" hidden="1" x14ac:dyDescent="0.4">
      <c r="A223" t="str">
        <f t="shared" si="12"/>
        <v>CLD</v>
      </c>
      <c r="B223" t="str">
        <f t="shared" si="13"/>
        <v>CLD003</v>
      </c>
      <c r="C223" t="str">
        <f t="shared" si="14"/>
        <v>percentage_score</v>
      </c>
      <c r="D223" t="s">
        <v>2242</v>
      </c>
      <c r="E223">
        <f t="shared" si="15"/>
        <v>70.918000000000006</v>
      </c>
      <c r="F223">
        <v>70.599999999999994</v>
      </c>
      <c r="G223">
        <v>72.400000000000006</v>
      </c>
      <c r="H223">
        <v>69.3</v>
      </c>
      <c r="I223">
        <v>78</v>
      </c>
      <c r="J223">
        <v>63.6</v>
      </c>
      <c r="K223">
        <v>58.5</v>
      </c>
      <c r="L223">
        <v>76.099999999999994</v>
      </c>
      <c r="M223">
        <v>75.5</v>
      </c>
      <c r="N223">
        <v>75.7</v>
      </c>
      <c r="O223">
        <v>71.099999999999994</v>
      </c>
      <c r="P223">
        <v>72.7</v>
      </c>
      <c r="Q223">
        <v>69.3</v>
      </c>
      <c r="R223">
        <v>76.3</v>
      </c>
      <c r="S223">
        <v>69.3</v>
      </c>
      <c r="T223">
        <v>61.4</v>
      </c>
      <c r="U223">
        <v>78.5</v>
      </c>
      <c r="V223">
        <v>70.7</v>
      </c>
      <c r="W223">
        <v>58.9</v>
      </c>
      <c r="X223">
        <v>76.900000000000006</v>
      </c>
      <c r="Y223">
        <v>74.400000000000006</v>
      </c>
      <c r="Z223">
        <v>66.2</v>
      </c>
      <c r="AA223">
        <v>71.3</v>
      </c>
      <c r="AB223">
        <v>71</v>
      </c>
      <c r="AC223">
        <v>67.400000000000006</v>
      </c>
      <c r="AD223">
        <v>76.599999999999994</v>
      </c>
      <c r="AE223">
        <v>75.099999999999994</v>
      </c>
      <c r="AF223">
        <v>71.900000000000006</v>
      </c>
      <c r="AG223">
        <v>56.2</v>
      </c>
      <c r="AH223">
        <v>56</v>
      </c>
      <c r="AI223">
        <v>61.3</v>
      </c>
      <c r="AJ223">
        <v>76.400000000000006</v>
      </c>
      <c r="AK223">
        <v>37.1</v>
      </c>
      <c r="AL223">
        <v>62.2</v>
      </c>
      <c r="AM223">
        <v>67.7</v>
      </c>
      <c r="AN223">
        <v>72.400000000000006</v>
      </c>
      <c r="AO223">
        <v>68.8</v>
      </c>
      <c r="AP223">
        <v>77.400000000000006</v>
      </c>
      <c r="AQ223">
        <v>75.8</v>
      </c>
      <c r="AR223">
        <v>76.2</v>
      </c>
      <c r="AS223">
        <v>77.400000000000006</v>
      </c>
      <c r="AT223">
        <v>66.099999999999994</v>
      </c>
      <c r="AU223">
        <v>78.400000000000006</v>
      </c>
      <c r="AV223">
        <v>76.3</v>
      </c>
      <c r="AW223">
        <v>79.599999999999994</v>
      </c>
      <c r="AX223">
        <v>76.5</v>
      </c>
      <c r="AY223">
        <v>76.400000000000006</v>
      </c>
      <c r="AZ223">
        <v>71.599999999999994</v>
      </c>
      <c r="BA223">
        <v>79.099999999999994</v>
      </c>
      <c r="BB223">
        <v>79</v>
      </c>
      <c r="BC223">
        <v>79.3</v>
      </c>
    </row>
    <row r="224" spans="1:55" hidden="1" x14ac:dyDescent="0.4">
      <c r="A224" t="str">
        <f t="shared" si="12"/>
        <v>CLD</v>
      </c>
      <c r="B224" t="str">
        <f t="shared" si="13"/>
        <v>CLD003</v>
      </c>
      <c r="C224" t="str">
        <f t="shared" si="14"/>
        <v>formatted_score</v>
      </c>
      <c r="D224" t="s">
        <v>2243</v>
      </c>
      <c r="E224" t="e">
        <f t="shared" si="15"/>
        <v>#DIV/0!</v>
      </c>
      <c r="F224" t="s">
        <v>2110</v>
      </c>
      <c r="G224" t="s">
        <v>2244</v>
      </c>
      <c r="H224" t="s">
        <v>1803</v>
      </c>
      <c r="I224" t="s">
        <v>1772</v>
      </c>
      <c r="J224" t="s">
        <v>2149</v>
      </c>
      <c r="K224" t="s">
        <v>2202</v>
      </c>
      <c r="L224" t="s">
        <v>1997</v>
      </c>
      <c r="M224" t="s">
        <v>2151</v>
      </c>
      <c r="N224" t="s">
        <v>2205</v>
      </c>
      <c r="O224" t="s">
        <v>1819</v>
      </c>
      <c r="P224" t="s">
        <v>2153</v>
      </c>
      <c r="Q224" t="s">
        <v>2061</v>
      </c>
      <c r="R224" t="s">
        <v>2000</v>
      </c>
      <c r="S224" t="s">
        <v>2155</v>
      </c>
      <c r="T224" t="s">
        <v>2245</v>
      </c>
      <c r="U224" t="s">
        <v>2208</v>
      </c>
      <c r="V224" t="s">
        <v>2246</v>
      </c>
      <c r="W224" t="s">
        <v>2210</v>
      </c>
      <c r="X224" t="s">
        <v>2247</v>
      </c>
      <c r="Y224" t="s">
        <v>2248</v>
      </c>
      <c r="Z224" t="s">
        <v>2211</v>
      </c>
      <c r="AA224" t="s">
        <v>2064</v>
      </c>
      <c r="AB224" t="s">
        <v>2162</v>
      </c>
      <c r="AC224" t="s">
        <v>2249</v>
      </c>
      <c r="AD224" t="s">
        <v>2164</v>
      </c>
      <c r="AE224" t="s">
        <v>2214</v>
      </c>
      <c r="AF224" t="s">
        <v>2250</v>
      </c>
      <c r="AG224" t="s">
        <v>2072</v>
      </c>
      <c r="AH224" t="s">
        <v>2215</v>
      </c>
      <c r="AI224" t="s">
        <v>1730</v>
      </c>
      <c r="AJ224" t="s">
        <v>2251</v>
      </c>
      <c r="AK224" t="s">
        <v>2252</v>
      </c>
      <c r="AL224" t="s">
        <v>2170</v>
      </c>
      <c r="AM224" t="s">
        <v>2070</v>
      </c>
      <c r="AN224" t="s">
        <v>2171</v>
      </c>
      <c r="AO224" t="s">
        <v>1757</v>
      </c>
      <c r="AP224" t="s">
        <v>2217</v>
      </c>
      <c r="AQ224" t="s">
        <v>2253</v>
      </c>
      <c r="AR224" t="s">
        <v>2173</v>
      </c>
      <c r="AS224" t="s">
        <v>2254</v>
      </c>
      <c r="AT224" t="s">
        <v>1946</v>
      </c>
      <c r="AU224" t="s">
        <v>2255</v>
      </c>
      <c r="AV224" t="s">
        <v>2176</v>
      </c>
      <c r="AW224" t="s">
        <v>2087</v>
      </c>
      <c r="AX224" t="s">
        <v>2178</v>
      </c>
      <c r="AY224" t="s">
        <v>2256</v>
      </c>
      <c r="AZ224" t="s">
        <v>2035</v>
      </c>
      <c r="BA224" t="s">
        <v>2179</v>
      </c>
      <c r="BB224" t="s">
        <v>2180</v>
      </c>
      <c r="BC224" t="s">
        <v>2257</v>
      </c>
    </row>
    <row r="225" spans="1:55" hidden="1" x14ac:dyDescent="0.4">
      <c r="A225" t="str">
        <f t="shared" si="12"/>
        <v>CLD</v>
      </c>
      <c r="B225" t="str">
        <f t="shared" si="13"/>
        <v>CLD003</v>
      </c>
      <c r="C225" t="str">
        <f t="shared" si="14"/>
        <v>functional_complexity</v>
      </c>
      <c r="D225" t="s">
        <v>2258</v>
      </c>
      <c r="E225">
        <f t="shared" si="15"/>
        <v>25.67</v>
      </c>
      <c r="F225">
        <v>23.5</v>
      </c>
      <c r="G225">
        <v>25.5</v>
      </c>
      <c r="H225">
        <v>22</v>
      </c>
      <c r="I225">
        <v>34.5</v>
      </c>
      <c r="J225">
        <v>17</v>
      </c>
      <c r="K225">
        <v>13.5</v>
      </c>
      <c r="L225">
        <v>30.5</v>
      </c>
      <c r="M225">
        <v>30</v>
      </c>
      <c r="N225">
        <v>30.5</v>
      </c>
      <c r="O225">
        <v>22.5</v>
      </c>
      <c r="P225">
        <v>25.5</v>
      </c>
      <c r="Q225">
        <v>22</v>
      </c>
      <c r="R225">
        <v>31.5</v>
      </c>
      <c r="S225">
        <v>22</v>
      </c>
      <c r="T225">
        <v>15.5</v>
      </c>
      <c r="U225">
        <v>35.5</v>
      </c>
      <c r="V225">
        <v>23.5</v>
      </c>
      <c r="W225">
        <v>14</v>
      </c>
      <c r="X225">
        <v>32.5</v>
      </c>
      <c r="Y225">
        <v>28</v>
      </c>
      <c r="Z225">
        <v>19</v>
      </c>
      <c r="AA225">
        <v>24</v>
      </c>
      <c r="AB225">
        <v>23.5</v>
      </c>
      <c r="AC225">
        <v>20</v>
      </c>
      <c r="AD225">
        <v>32</v>
      </c>
      <c r="AE225">
        <v>29</v>
      </c>
      <c r="AF225">
        <v>25</v>
      </c>
      <c r="AG225">
        <v>12.5</v>
      </c>
      <c r="AH225">
        <v>12.5</v>
      </c>
      <c r="AI225">
        <v>15.5</v>
      </c>
      <c r="AJ225">
        <v>31.5</v>
      </c>
      <c r="AK225">
        <v>7</v>
      </c>
      <c r="AL225">
        <v>16</v>
      </c>
      <c r="AM225">
        <v>20.5</v>
      </c>
      <c r="AN225">
        <v>25.5</v>
      </c>
      <c r="AO225">
        <v>21.5</v>
      </c>
      <c r="AP225">
        <v>32.5</v>
      </c>
      <c r="AQ225">
        <v>30.5</v>
      </c>
      <c r="AR225">
        <v>30</v>
      </c>
      <c r="AS225">
        <v>33.5</v>
      </c>
      <c r="AT225">
        <v>19</v>
      </c>
      <c r="AU225">
        <v>39</v>
      </c>
      <c r="AV225">
        <v>30.5</v>
      </c>
      <c r="AW225">
        <v>38</v>
      </c>
      <c r="AX225">
        <v>31</v>
      </c>
      <c r="AY225">
        <v>31.5</v>
      </c>
      <c r="AZ225">
        <v>24.5</v>
      </c>
      <c r="BA225">
        <v>37</v>
      </c>
      <c r="BB225">
        <v>36</v>
      </c>
      <c r="BC225">
        <v>36</v>
      </c>
    </row>
    <row r="226" spans="1:55" hidden="1" x14ac:dyDescent="0.4">
      <c r="A226" t="str">
        <f t="shared" si="12"/>
        <v>CLD</v>
      </c>
      <c r="B226" t="str">
        <f t="shared" si="13"/>
        <v>CLD003</v>
      </c>
      <c r="C226" t="str">
        <f t="shared" si="14"/>
        <v>organization_score</v>
      </c>
      <c r="D226" t="s">
        <v>2259</v>
      </c>
      <c r="E226">
        <f t="shared" si="15"/>
        <v>0.04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2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</row>
    <row r="227" spans="1:55" hidden="1" x14ac:dyDescent="0.4">
      <c r="A227" t="str">
        <f t="shared" si="12"/>
        <v>CLD</v>
      </c>
      <c r="B227" t="str">
        <f t="shared" si="13"/>
        <v>CLD003</v>
      </c>
      <c r="C227" t="str">
        <f t="shared" si="14"/>
        <v>structural_integrity</v>
      </c>
      <c r="D227" t="s">
        <v>2260</v>
      </c>
      <c r="E227">
        <f t="shared" si="15"/>
        <v>9.9489999999999998</v>
      </c>
      <c r="F227">
        <v>10</v>
      </c>
      <c r="G227">
        <v>10</v>
      </c>
      <c r="H227">
        <v>10</v>
      </c>
      <c r="I227">
        <v>10</v>
      </c>
      <c r="J227">
        <v>10</v>
      </c>
      <c r="K227">
        <v>10</v>
      </c>
      <c r="L227">
        <v>10</v>
      </c>
      <c r="M227">
        <v>10</v>
      </c>
      <c r="N227">
        <v>10</v>
      </c>
      <c r="O227">
        <v>10</v>
      </c>
      <c r="P227">
        <v>10</v>
      </c>
      <c r="Q227">
        <v>10</v>
      </c>
      <c r="R227">
        <v>10</v>
      </c>
      <c r="S227">
        <v>10</v>
      </c>
      <c r="T227">
        <v>10</v>
      </c>
      <c r="U227">
        <v>10</v>
      </c>
      <c r="V227">
        <v>10</v>
      </c>
      <c r="W227">
        <v>10</v>
      </c>
      <c r="X227">
        <v>10</v>
      </c>
      <c r="Y227">
        <v>10</v>
      </c>
      <c r="Z227">
        <v>10</v>
      </c>
      <c r="AA227">
        <v>10</v>
      </c>
      <c r="AB227">
        <v>10</v>
      </c>
      <c r="AC227">
        <v>10</v>
      </c>
      <c r="AD227">
        <v>10</v>
      </c>
      <c r="AE227">
        <v>10</v>
      </c>
      <c r="AF227">
        <v>10</v>
      </c>
      <c r="AG227">
        <v>10</v>
      </c>
      <c r="AH227">
        <v>9.5500000000000007</v>
      </c>
      <c r="AI227">
        <v>10</v>
      </c>
      <c r="AJ227">
        <v>10</v>
      </c>
      <c r="AK227">
        <v>7.9</v>
      </c>
      <c r="AL227">
        <v>10</v>
      </c>
      <c r="AM227">
        <v>10</v>
      </c>
      <c r="AN227">
        <v>10</v>
      </c>
      <c r="AO227">
        <v>10</v>
      </c>
      <c r="AP227">
        <v>10</v>
      </c>
      <c r="AQ227">
        <v>10</v>
      </c>
      <c r="AR227">
        <v>10</v>
      </c>
      <c r="AS227">
        <v>10</v>
      </c>
      <c r="AT227">
        <v>10</v>
      </c>
      <c r="AU227">
        <v>10</v>
      </c>
      <c r="AV227">
        <v>10</v>
      </c>
      <c r="AW227">
        <v>10</v>
      </c>
      <c r="AX227">
        <v>10</v>
      </c>
      <c r="AY227">
        <v>10</v>
      </c>
      <c r="AZ227">
        <v>10</v>
      </c>
      <c r="BA227">
        <v>10</v>
      </c>
      <c r="BB227">
        <v>10</v>
      </c>
      <c r="BC227">
        <v>10</v>
      </c>
    </row>
    <row r="228" spans="1:55" hidden="1" x14ac:dyDescent="0.4">
      <c r="A228" t="str">
        <f t="shared" si="12"/>
        <v>CLD</v>
      </c>
      <c r="B228" t="str">
        <f t="shared" si="13"/>
        <v>CLD003</v>
      </c>
      <c r="C228" t="str">
        <f t="shared" si="14"/>
        <v>decisions_activities_ratio</v>
      </c>
      <c r="D228" t="s">
        <v>2261</v>
      </c>
      <c r="E228">
        <f t="shared" si="15"/>
        <v>0.18670000000000006</v>
      </c>
      <c r="F228">
        <v>0.154</v>
      </c>
      <c r="G228">
        <v>0.23100000000000001</v>
      </c>
      <c r="H228">
        <v>0.182</v>
      </c>
      <c r="I228">
        <v>0.16700000000000001</v>
      </c>
      <c r="J228">
        <v>0.111</v>
      </c>
      <c r="K228">
        <v>0</v>
      </c>
      <c r="L228">
        <v>0.28599999999999998</v>
      </c>
      <c r="M228">
        <v>0.2</v>
      </c>
      <c r="N228">
        <v>0.26700000000000002</v>
      </c>
      <c r="O228">
        <v>0</v>
      </c>
      <c r="P228">
        <v>0.23100000000000001</v>
      </c>
      <c r="Q228">
        <v>0.16700000000000001</v>
      </c>
      <c r="R228">
        <v>0.17599999999999999</v>
      </c>
      <c r="S228">
        <v>0.182</v>
      </c>
      <c r="T228">
        <v>0.111</v>
      </c>
      <c r="U228">
        <v>0.111</v>
      </c>
      <c r="V228">
        <v>0.16700000000000001</v>
      </c>
      <c r="W228">
        <v>0.125</v>
      </c>
      <c r="X228">
        <v>0.111</v>
      </c>
      <c r="Y228">
        <v>0.125</v>
      </c>
      <c r="Z228">
        <v>0.2</v>
      </c>
      <c r="AA228">
        <v>0.25</v>
      </c>
      <c r="AB228">
        <v>0.154</v>
      </c>
      <c r="AC228">
        <v>9.0999999999999998E-2</v>
      </c>
      <c r="AD228">
        <v>5.6000000000000001E-2</v>
      </c>
      <c r="AE228">
        <v>5.8999999999999997E-2</v>
      </c>
      <c r="AF228">
        <v>0.14299999999999999</v>
      </c>
      <c r="AG228">
        <v>0.14299999999999999</v>
      </c>
      <c r="AH228">
        <v>0.16700000000000001</v>
      </c>
      <c r="AI228">
        <v>0.111</v>
      </c>
      <c r="AJ228">
        <v>0.188</v>
      </c>
      <c r="AK228">
        <v>1</v>
      </c>
      <c r="AL228">
        <v>0.25</v>
      </c>
      <c r="AM228">
        <v>0.182</v>
      </c>
      <c r="AN228">
        <v>0.23100000000000001</v>
      </c>
      <c r="AO228">
        <v>8.3000000000000004E-2</v>
      </c>
      <c r="AP228">
        <v>0.33300000000000002</v>
      </c>
      <c r="AQ228">
        <v>0.26700000000000002</v>
      </c>
      <c r="AR228">
        <v>0.188</v>
      </c>
      <c r="AS228">
        <v>0.23499999999999999</v>
      </c>
      <c r="AT228">
        <v>0.2</v>
      </c>
      <c r="AU228">
        <v>0.13600000000000001</v>
      </c>
      <c r="AV228">
        <v>0.26700000000000002</v>
      </c>
      <c r="AW228">
        <v>0.21099999999999999</v>
      </c>
      <c r="AX228">
        <v>0.11799999999999999</v>
      </c>
      <c r="AY228">
        <v>0.188</v>
      </c>
      <c r="AZ228">
        <v>0.36399999999999999</v>
      </c>
      <c r="BA228">
        <v>0.1</v>
      </c>
      <c r="BB228">
        <v>0.158</v>
      </c>
      <c r="BC228">
        <v>0.158</v>
      </c>
    </row>
    <row r="229" spans="1:55" hidden="1" x14ac:dyDescent="0.4">
      <c r="A229" t="str">
        <f t="shared" si="12"/>
        <v>CLD</v>
      </c>
      <c r="B229" t="str">
        <f t="shared" si="13"/>
        <v>CLD003</v>
      </c>
      <c r="C229" t="str">
        <f t="shared" si="14"/>
        <v>lines_vs_average</v>
      </c>
      <c r="D229" t="s">
        <v>2262</v>
      </c>
      <c r="E229">
        <f t="shared" si="15"/>
        <v>0.58233999999999986</v>
      </c>
      <c r="F229">
        <v>0.45</v>
      </c>
      <c r="G229">
        <v>0.57899999999999996</v>
      </c>
      <c r="H229">
        <v>0.51500000000000001</v>
      </c>
      <c r="I229">
        <v>0.75</v>
      </c>
      <c r="J229">
        <v>0.38600000000000001</v>
      </c>
      <c r="K229">
        <v>0.51500000000000001</v>
      </c>
      <c r="L229">
        <v>0.72899999999999998</v>
      </c>
      <c r="M229">
        <v>0.72899999999999998</v>
      </c>
      <c r="N229">
        <v>0.622</v>
      </c>
      <c r="O229">
        <v>0.53600000000000003</v>
      </c>
      <c r="P229">
        <v>0.53600000000000003</v>
      </c>
      <c r="Q229">
        <v>0.45</v>
      </c>
      <c r="R229">
        <v>0.6</v>
      </c>
      <c r="S229">
        <v>0.49299999999999999</v>
      </c>
      <c r="T229">
        <v>0.36499999999999999</v>
      </c>
      <c r="U229">
        <v>0.85799999999999998</v>
      </c>
      <c r="V229">
        <v>0.51500000000000001</v>
      </c>
      <c r="W229">
        <v>0.27900000000000003</v>
      </c>
      <c r="X229">
        <v>0.622</v>
      </c>
      <c r="Y229">
        <v>0.53600000000000003</v>
      </c>
      <c r="Z229">
        <v>0.49299999999999999</v>
      </c>
      <c r="AA229">
        <v>0.68600000000000005</v>
      </c>
      <c r="AB229">
        <v>0.45</v>
      </c>
      <c r="AC229">
        <v>0.55700000000000005</v>
      </c>
      <c r="AD229">
        <v>0.68600000000000005</v>
      </c>
      <c r="AE229">
        <v>0.622</v>
      </c>
      <c r="AF229">
        <v>0.55700000000000005</v>
      </c>
      <c r="AG229">
        <v>0.27900000000000003</v>
      </c>
      <c r="AH229">
        <v>0.64300000000000002</v>
      </c>
      <c r="AI229">
        <v>0.3</v>
      </c>
      <c r="AJ229">
        <v>0.68600000000000005</v>
      </c>
      <c r="AK229">
        <v>0.49299999999999999</v>
      </c>
      <c r="AL229">
        <v>0.36499999999999999</v>
      </c>
      <c r="AM229">
        <v>0.42899999999999999</v>
      </c>
      <c r="AN229">
        <v>0.6</v>
      </c>
      <c r="AO229">
        <v>0.45</v>
      </c>
      <c r="AP229">
        <v>0.70799999999999996</v>
      </c>
      <c r="AQ229">
        <v>0.68600000000000005</v>
      </c>
      <c r="AR229">
        <v>0.66500000000000004</v>
      </c>
      <c r="AS229">
        <v>0.66500000000000004</v>
      </c>
      <c r="AT229">
        <v>0.40699999999999997</v>
      </c>
      <c r="AU229">
        <v>0.70799999999999996</v>
      </c>
      <c r="AV229">
        <v>0.66500000000000004</v>
      </c>
      <c r="AW229">
        <v>0.879</v>
      </c>
      <c r="AX229">
        <v>0.68600000000000005</v>
      </c>
      <c r="AY229">
        <v>0.77200000000000002</v>
      </c>
      <c r="AZ229">
        <v>0.64300000000000002</v>
      </c>
      <c r="BA229">
        <v>0.75</v>
      </c>
      <c r="BB229">
        <v>0.79300000000000004</v>
      </c>
      <c r="BC229">
        <v>0.72899999999999998</v>
      </c>
    </row>
    <row r="230" spans="1:55" hidden="1" x14ac:dyDescent="0.4">
      <c r="A230" t="str">
        <f t="shared" si="12"/>
        <v>CLD</v>
      </c>
      <c r="B230" t="str">
        <f t="shared" si="13"/>
        <v>CLD051</v>
      </c>
      <c r="C230" t="str">
        <f t="shared" si="14"/>
        <v>activities</v>
      </c>
      <c r="D230" t="s">
        <v>2263</v>
      </c>
      <c r="E230">
        <f t="shared" si="15"/>
        <v>19.12</v>
      </c>
      <c r="F230">
        <v>16</v>
      </c>
      <c r="G230">
        <v>13</v>
      </c>
      <c r="H230">
        <v>13</v>
      </c>
      <c r="I230">
        <v>30</v>
      </c>
      <c r="J230">
        <v>9</v>
      </c>
      <c r="K230">
        <v>12</v>
      </c>
      <c r="L230">
        <v>13</v>
      </c>
      <c r="M230">
        <v>23</v>
      </c>
      <c r="N230">
        <v>18</v>
      </c>
      <c r="O230">
        <v>22</v>
      </c>
      <c r="P230">
        <v>17</v>
      </c>
      <c r="Q230">
        <v>20</v>
      </c>
      <c r="R230">
        <v>19</v>
      </c>
      <c r="S230">
        <v>15</v>
      </c>
      <c r="T230">
        <v>16</v>
      </c>
      <c r="U230">
        <v>14</v>
      </c>
      <c r="V230">
        <v>14</v>
      </c>
      <c r="W230">
        <v>9</v>
      </c>
      <c r="X230">
        <v>14</v>
      </c>
      <c r="Y230">
        <v>18</v>
      </c>
      <c r="Z230">
        <v>16</v>
      </c>
      <c r="AA230">
        <v>11</v>
      </c>
      <c r="AB230">
        <v>14</v>
      </c>
      <c r="AC230">
        <v>18</v>
      </c>
      <c r="AD230">
        <v>20</v>
      </c>
      <c r="AE230">
        <v>22</v>
      </c>
      <c r="AF230">
        <v>15</v>
      </c>
      <c r="AG230">
        <v>15</v>
      </c>
      <c r="AH230">
        <v>15</v>
      </c>
      <c r="AI230">
        <v>10</v>
      </c>
      <c r="AJ230">
        <v>21</v>
      </c>
      <c r="AK230">
        <v>8</v>
      </c>
      <c r="AL230">
        <v>11</v>
      </c>
      <c r="AM230">
        <v>22</v>
      </c>
      <c r="AN230">
        <v>17</v>
      </c>
      <c r="AO230">
        <v>16</v>
      </c>
      <c r="AP230">
        <v>29</v>
      </c>
      <c r="AQ230">
        <v>19</v>
      </c>
      <c r="AR230">
        <v>25</v>
      </c>
      <c r="AS230">
        <v>20</v>
      </c>
      <c r="AT230">
        <v>25</v>
      </c>
      <c r="AU230">
        <v>34</v>
      </c>
      <c r="AV230">
        <v>30</v>
      </c>
      <c r="AW230">
        <v>36</v>
      </c>
      <c r="AX230">
        <v>26</v>
      </c>
      <c r="AY230">
        <v>27</v>
      </c>
      <c r="AZ230">
        <v>24</v>
      </c>
      <c r="BA230">
        <v>31</v>
      </c>
      <c r="BB230">
        <v>33</v>
      </c>
      <c r="BC230">
        <v>21</v>
      </c>
    </row>
    <row r="231" spans="1:55" hidden="1" x14ac:dyDescent="0.4">
      <c r="A231" t="str">
        <f t="shared" si="12"/>
        <v>CLD</v>
      </c>
      <c r="B231" t="str">
        <f t="shared" si="13"/>
        <v>CLD051</v>
      </c>
      <c r="C231" t="str">
        <f t="shared" si="14"/>
        <v>decisions</v>
      </c>
      <c r="D231" t="s">
        <v>2264</v>
      </c>
      <c r="E231">
        <f t="shared" si="15"/>
        <v>3.62</v>
      </c>
      <c r="F231">
        <v>3</v>
      </c>
      <c r="G231">
        <v>3</v>
      </c>
      <c r="H231">
        <v>3</v>
      </c>
      <c r="I231">
        <v>6</v>
      </c>
      <c r="J231">
        <v>1</v>
      </c>
      <c r="K231">
        <v>2</v>
      </c>
      <c r="L231">
        <v>3</v>
      </c>
      <c r="M231">
        <v>7</v>
      </c>
      <c r="N231">
        <v>6</v>
      </c>
      <c r="O231">
        <v>1</v>
      </c>
      <c r="P231">
        <v>3</v>
      </c>
      <c r="Q231">
        <v>2</v>
      </c>
      <c r="R231">
        <v>4</v>
      </c>
      <c r="S231">
        <v>3</v>
      </c>
      <c r="T231">
        <v>3</v>
      </c>
      <c r="U231">
        <v>6</v>
      </c>
      <c r="V231">
        <v>4</v>
      </c>
      <c r="W231">
        <v>1</v>
      </c>
      <c r="X231">
        <v>2</v>
      </c>
      <c r="Y231">
        <v>3</v>
      </c>
      <c r="Z231">
        <v>3</v>
      </c>
      <c r="AA231">
        <v>2</v>
      </c>
      <c r="AB231">
        <v>1</v>
      </c>
      <c r="AC231">
        <v>2</v>
      </c>
      <c r="AD231">
        <v>2</v>
      </c>
      <c r="AE231">
        <v>2</v>
      </c>
      <c r="AF231">
        <v>2</v>
      </c>
      <c r="AG231">
        <v>3</v>
      </c>
      <c r="AH231">
        <v>0</v>
      </c>
      <c r="AI231">
        <v>2</v>
      </c>
      <c r="AJ231">
        <v>4</v>
      </c>
      <c r="AK231">
        <v>2</v>
      </c>
      <c r="AL231">
        <v>2</v>
      </c>
      <c r="AM231">
        <v>2</v>
      </c>
      <c r="AN231">
        <v>3</v>
      </c>
      <c r="AO231">
        <v>3</v>
      </c>
      <c r="AP231">
        <v>6</v>
      </c>
      <c r="AQ231">
        <v>5</v>
      </c>
      <c r="AR231">
        <v>7</v>
      </c>
      <c r="AS231">
        <v>3</v>
      </c>
      <c r="AT231">
        <v>6</v>
      </c>
      <c r="AU231">
        <v>3</v>
      </c>
      <c r="AV231">
        <v>6</v>
      </c>
      <c r="AW231">
        <v>6</v>
      </c>
      <c r="AX231">
        <v>5</v>
      </c>
      <c r="AY231">
        <v>11</v>
      </c>
      <c r="AZ231">
        <v>7</v>
      </c>
      <c r="BA231">
        <v>4</v>
      </c>
      <c r="BB231">
        <v>6</v>
      </c>
      <c r="BC231">
        <v>5</v>
      </c>
    </row>
    <row r="232" spans="1:55" hidden="1" x14ac:dyDescent="0.4">
      <c r="A232" t="str">
        <f t="shared" si="12"/>
        <v>CLD</v>
      </c>
      <c r="B232" t="str">
        <f t="shared" si="13"/>
        <v>CLD051</v>
      </c>
      <c r="C232" t="str">
        <f t="shared" si="14"/>
        <v>forks</v>
      </c>
      <c r="D232" t="s">
        <v>2265</v>
      </c>
      <c r="E232">
        <f t="shared" si="15"/>
        <v>0.18</v>
      </c>
      <c r="F232">
        <v>0</v>
      </c>
      <c r="G232">
        <v>0</v>
      </c>
      <c r="H232">
        <v>0</v>
      </c>
      <c r="I232">
        <v>0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1</v>
      </c>
      <c r="P232">
        <v>0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2</v>
      </c>
      <c r="AE232">
        <v>0</v>
      </c>
      <c r="AF232">
        <v>0</v>
      </c>
      <c r="AG232">
        <v>0</v>
      </c>
      <c r="AH232">
        <v>1</v>
      </c>
      <c r="AI232">
        <v>1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1</v>
      </c>
      <c r="BB232">
        <v>1</v>
      </c>
      <c r="BC232">
        <v>0</v>
      </c>
    </row>
    <row r="233" spans="1:55" hidden="1" x14ac:dyDescent="0.4">
      <c r="A233" t="str">
        <f t="shared" si="12"/>
        <v>CLD</v>
      </c>
      <c r="B233" t="str">
        <f t="shared" si="13"/>
        <v>CLD051</v>
      </c>
      <c r="C233" t="str">
        <f t="shared" si="14"/>
        <v>swimlanes</v>
      </c>
      <c r="D233" t="s">
        <v>2266</v>
      </c>
      <c r="E233">
        <f t="shared" si="15"/>
        <v>0.26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5</v>
      </c>
      <c r="AD233">
        <v>0</v>
      </c>
      <c r="AE233">
        <v>0</v>
      </c>
      <c r="AF233">
        <v>4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3</v>
      </c>
      <c r="AN233">
        <v>1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</row>
    <row r="234" spans="1:55" hidden="1" x14ac:dyDescent="0.4">
      <c r="A234" t="str">
        <f t="shared" si="12"/>
        <v>CLD</v>
      </c>
      <c r="B234" t="str">
        <f t="shared" si="13"/>
        <v>CLD051</v>
      </c>
      <c r="C234" t="str">
        <f t="shared" si="14"/>
        <v>detaches</v>
      </c>
      <c r="D234" t="s">
        <v>2267</v>
      </c>
      <c r="E234">
        <f t="shared" si="15"/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</row>
    <row r="235" spans="1:55" hidden="1" x14ac:dyDescent="0.4">
      <c r="A235" t="str">
        <f t="shared" si="12"/>
        <v>CLD</v>
      </c>
      <c r="B235" t="str">
        <f t="shared" si="13"/>
        <v>CLD051</v>
      </c>
      <c r="C235" t="str">
        <f t="shared" si="14"/>
        <v>options</v>
      </c>
      <c r="D235" t="s">
        <v>2268</v>
      </c>
      <c r="E235">
        <f t="shared" si="15"/>
        <v>0.1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0</v>
      </c>
      <c r="S235">
        <v>1</v>
      </c>
      <c r="T235">
        <v>0</v>
      </c>
      <c r="U235">
        <v>0</v>
      </c>
      <c r="V235">
        <v>0</v>
      </c>
      <c r="W235">
        <v>0</v>
      </c>
      <c r="X235">
        <v>1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1</v>
      </c>
      <c r="AQ235">
        <v>1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</row>
    <row r="236" spans="1:55" hidden="1" x14ac:dyDescent="0.4">
      <c r="A236" t="str">
        <f t="shared" si="12"/>
        <v>CLD</v>
      </c>
      <c r="B236" t="str">
        <f t="shared" si="13"/>
        <v>CLD051</v>
      </c>
      <c r="C236" t="str">
        <f t="shared" si="14"/>
        <v>edges</v>
      </c>
      <c r="D236" t="s">
        <v>2269</v>
      </c>
      <c r="E236">
        <f t="shared" si="15"/>
        <v>0.02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1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</row>
    <row r="237" spans="1:55" hidden="1" x14ac:dyDescent="0.4">
      <c r="A237" t="str">
        <f t="shared" si="12"/>
        <v>CLD</v>
      </c>
      <c r="B237" t="str">
        <f t="shared" si="13"/>
        <v>CLD051</v>
      </c>
      <c r="C237" t="str">
        <f t="shared" si="14"/>
        <v>notes</v>
      </c>
      <c r="D237" t="s">
        <v>2270</v>
      </c>
      <c r="E237">
        <f t="shared" si="15"/>
        <v>0.36</v>
      </c>
      <c r="F237">
        <v>0</v>
      </c>
      <c r="G237">
        <v>0</v>
      </c>
      <c r="H237">
        <v>0</v>
      </c>
      <c r="I237">
        <v>0</v>
      </c>
      <c r="J237">
        <v>3</v>
      </c>
      <c r="K237">
        <v>1</v>
      </c>
      <c r="L237">
        <v>2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1</v>
      </c>
      <c r="W237">
        <v>0</v>
      </c>
      <c r="X237">
        <v>1</v>
      </c>
      <c r="Y237">
        <v>3</v>
      </c>
      <c r="Z237">
        <v>1</v>
      </c>
      <c r="AA237">
        <v>1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  <c r="AI237">
        <v>0</v>
      </c>
      <c r="AJ237">
        <v>0</v>
      </c>
      <c r="AK237">
        <v>2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1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</row>
    <row r="238" spans="1:55" hidden="1" x14ac:dyDescent="0.4">
      <c r="A238" t="str">
        <f t="shared" si="12"/>
        <v>CLD</v>
      </c>
      <c r="B238" t="str">
        <f t="shared" si="13"/>
        <v>CLD051</v>
      </c>
      <c r="C238" t="str">
        <f t="shared" si="14"/>
        <v>partitions</v>
      </c>
      <c r="D238" t="s">
        <v>2271</v>
      </c>
      <c r="E238">
        <f t="shared" si="15"/>
        <v>0.06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3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</row>
    <row r="239" spans="1:55" hidden="1" x14ac:dyDescent="0.4">
      <c r="A239" t="str">
        <f t="shared" si="12"/>
        <v>CLD</v>
      </c>
      <c r="B239" t="str">
        <f t="shared" si="13"/>
        <v>CLD051</v>
      </c>
      <c r="C239" t="str">
        <f t="shared" si="14"/>
        <v>numberline</v>
      </c>
      <c r="D239" t="s">
        <v>2272</v>
      </c>
      <c r="E239">
        <f t="shared" si="15"/>
        <v>38.86</v>
      </c>
      <c r="F239">
        <v>30</v>
      </c>
      <c r="G239">
        <v>27</v>
      </c>
      <c r="H239">
        <v>27</v>
      </c>
      <c r="I239">
        <v>59</v>
      </c>
      <c r="J239">
        <v>47</v>
      </c>
      <c r="K239">
        <v>29</v>
      </c>
      <c r="L239">
        <v>39</v>
      </c>
      <c r="M239">
        <v>56</v>
      </c>
      <c r="N239">
        <v>45</v>
      </c>
      <c r="O239">
        <v>36</v>
      </c>
      <c r="P239">
        <v>29</v>
      </c>
      <c r="Q239">
        <v>35</v>
      </c>
      <c r="R239">
        <v>36</v>
      </c>
      <c r="S239">
        <v>27</v>
      </c>
      <c r="T239">
        <v>30</v>
      </c>
      <c r="U239">
        <v>62</v>
      </c>
      <c r="V239">
        <v>30</v>
      </c>
      <c r="W239">
        <v>15</v>
      </c>
      <c r="X239">
        <v>25</v>
      </c>
      <c r="Y239">
        <v>35</v>
      </c>
      <c r="Z239">
        <v>31</v>
      </c>
      <c r="AA239">
        <v>26</v>
      </c>
      <c r="AB239">
        <v>22</v>
      </c>
      <c r="AC239">
        <v>34</v>
      </c>
      <c r="AD239">
        <v>39</v>
      </c>
      <c r="AE239">
        <v>38</v>
      </c>
      <c r="AF239">
        <v>29</v>
      </c>
      <c r="AG239">
        <v>27</v>
      </c>
      <c r="AH239">
        <v>27</v>
      </c>
      <c r="AI239">
        <v>24</v>
      </c>
      <c r="AJ239">
        <v>42</v>
      </c>
      <c r="AK239">
        <v>29</v>
      </c>
      <c r="AL239">
        <v>22</v>
      </c>
      <c r="AM239">
        <v>36</v>
      </c>
      <c r="AN239">
        <v>33</v>
      </c>
      <c r="AO239">
        <v>33</v>
      </c>
      <c r="AP239">
        <v>56</v>
      </c>
      <c r="AQ239">
        <v>44</v>
      </c>
      <c r="AR239">
        <v>52</v>
      </c>
      <c r="AS239">
        <v>34</v>
      </c>
      <c r="AT239">
        <v>48</v>
      </c>
      <c r="AU239">
        <v>50</v>
      </c>
      <c r="AV239">
        <v>59</v>
      </c>
      <c r="AW239">
        <v>60</v>
      </c>
      <c r="AX239">
        <v>53</v>
      </c>
      <c r="AY239">
        <v>66</v>
      </c>
      <c r="AZ239">
        <v>55</v>
      </c>
      <c r="BA239">
        <v>51</v>
      </c>
      <c r="BB239">
        <v>59</v>
      </c>
      <c r="BC239">
        <v>45</v>
      </c>
    </row>
    <row r="240" spans="1:55" hidden="1" x14ac:dyDescent="0.4">
      <c r="A240" t="str">
        <f t="shared" si="12"/>
        <v>CLD</v>
      </c>
      <c r="B240" t="str">
        <f t="shared" si="13"/>
        <v>CLD051</v>
      </c>
      <c r="C240" t="str">
        <f t="shared" si="14"/>
        <v>negative_score</v>
      </c>
      <c r="D240" t="s">
        <v>2273</v>
      </c>
      <c r="E240">
        <f t="shared" si="15"/>
        <v>-1.9654761904761908E-2</v>
      </c>
      <c r="F240">
        <v>0</v>
      </c>
      <c r="G240">
        <v>0</v>
      </c>
      <c r="H240">
        <v>0</v>
      </c>
      <c r="I240">
        <v>0</v>
      </c>
      <c r="J240">
        <v>-0.51666666666666672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-0.42857142857142871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-3.7499999999999999E-2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</row>
    <row r="241" spans="1:55" hidden="1" x14ac:dyDescent="0.4">
      <c r="A241" t="str">
        <f t="shared" si="12"/>
        <v>CLD</v>
      </c>
      <c r="B241" t="str">
        <f t="shared" si="13"/>
        <v>CLD051</v>
      </c>
      <c r="C241" t="str">
        <f t="shared" si="14"/>
        <v>raw_score</v>
      </c>
      <c r="D241" t="s">
        <v>2274</v>
      </c>
      <c r="E241">
        <f t="shared" si="15"/>
        <v>75.325200000000009</v>
      </c>
      <c r="F241">
        <v>61.5</v>
      </c>
      <c r="G241">
        <v>52.35</v>
      </c>
      <c r="H241">
        <v>52.35</v>
      </c>
      <c r="I241">
        <v>116.95</v>
      </c>
      <c r="J241">
        <v>38.229999999999997</v>
      </c>
      <c r="K241">
        <v>46.25</v>
      </c>
      <c r="L241">
        <v>54.55</v>
      </c>
      <c r="M241">
        <v>99.8</v>
      </c>
      <c r="N241">
        <v>80.25</v>
      </c>
      <c r="O241">
        <v>74.8</v>
      </c>
      <c r="P241">
        <v>65.45</v>
      </c>
      <c r="Q241">
        <v>72.75</v>
      </c>
      <c r="R241">
        <v>74.8</v>
      </c>
      <c r="S241">
        <v>59.35</v>
      </c>
      <c r="T241">
        <v>61.5</v>
      </c>
      <c r="U241">
        <v>68.67</v>
      </c>
      <c r="V241">
        <v>60.3</v>
      </c>
      <c r="W241">
        <v>31.75</v>
      </c>
      <c r="X241">
        <v>53.05</v>
      </c>
      <c r="Y241">
        <v>70.150000000000006</v>
      </c>
      <c r="Z241">
        <v>62.35</v>
      </c>
      <c r="AA241">
        <v>43.1</v>
      </c>
      <c r="AB241">
        <v>47.1</v>
      </c>
      <c r="AC241">
        <v>73.7</v>
      </c>
      <c r="AD241">
        <v>75.95</v>
      </c>
      <c r="AE241">
        <v>81.2</v>
      </c>
      <c r="AF241">
        <v>63.25</v>
      </c>
      <c r="AG241">
        <v>58.35</v>
      </c>
      <c r="AH241">
        <v>50.55</v>
      </c>
      <c r="AI241">
        <v>42.2</v>
      </c>
      <c r="AJ241">
        <v>81.099999999999994</v>
      </c>
      <c r="AK241">
        <v>35.01</v>
      </c>
      <c r="AL241">
        <v>42.1</v>
      </c>
      <c r="AM241">
        <v>81.8</v>
      </c>
      <c r="AN241">
        <v>66.650000000000006</v>
      </c>
      <c r="AO241">
        <v>61.65</v>
      </c>
      <c r="AP241">
        <v>114.8</v>
      </c>
      <c r="AQ241">
        <v>81</v>
      </c>
      <c r="AR241">
        <v>105.6</v>
      </c>
      <c r="AS241">
        <v>73.7</v>
      </c>
      <c r="AT241">
        <v>101.4</v>
      </c>
      <c r="AU241">
        <v>116.5</v>
      </c>
      <c r="AV241">
        <v>116.95</v>
      </c>
      <c r="AW241">
        <v>135</v>
      </c>
      <c r="AX241">
        <v>100.65</v>
      </c>
      <c r="AY241">
        <v>128.30000000000001</v>
      </c>
      <c r="AZ241">
        <v>102.75</v>
      </c>
      <c r="BA241">
        <v>114.55</v>
      </c>
      <c r="BB241">
        <v>128.94999999999999</v>
      </c>
      <c r="BC241">
        <v>85.25</v>
      </c>
    </row>
    <row r="242" spans="1:55" hidden="1" x14ac:dyDescent="0.4">
      <c r="A242" t="str">
        <f t="shared" si="12"/>
        <v>CLD</v>
      </c>
      <c r="B242" t="str">
        <f t="shared" si="13"/>
        <v>CLD051</v>
      </c>
      <c r="C242" t="str">
        <f t="shared" si="14"/>
        <v>percentage_score</v>
      </c>
      <c r="D242" t="s">
        <v>2275</v>
      </c>
      <c r="E242">
        <f t="shared" si="15"/>
        <v>77.333999999999989</v>
      </c>
      <c r="F242">
        <v>75.5</v>
      </c>
      <c r="G242">
        <v>72.400000000000006</v>
      </c>
      <c r="H242">
        <v>72.400000000000006</v>
      </c>
      <c r="I242">
        <v>85.4</v>
      </c>
      <c r="J242">
        <v>65.099999999999994</v>
      </c>
      <c r="K242">
        <v>69.8</v>
      </c>
      <c r="L242">
        <v>73.2</v>
      </c>
      <c r="M242">
        <v>83.3</v>
      </c>
      <c r="N242">
        <v>80</v>
      </c>
      <c r="O242">
        <v>78.900000000000006</v>
      </c>
      <c r="P242">
        <v>76.599999999999994</v>
      </c>
      <c r="Q242">
        <v>78.400000000000006</v>
      </c>
      <c r="R242">
        <v>78.900000000000006</v>
      </c>
      <c r="S242">
        <v>74.8</v>
      </c>
      <c r="T242">
        <v>75.5</v>
      </c>
      <c r="U242">
        <v>77.099999999999994</v>
      </c>
      <c r="V242">
        <v>75.099999999999994</v>
      </c>
      <c r="W242">
        <v>61.4</v>
      </c>
      <c r="X242">
        <v>72.599999999999994</v>
      </c>
      <c r="Y242">
        <v>77.8</v>
      </c>
      <c r="Z242">
        <v>75.7</v>
      </c>
      <c r="AA242">
        <v>68.3</v>
      </c>
      <c r="AB242">
        <v>70.2</v>
      </c>
      <c r="AC242">
        <v>78.7</v>
      </c>
      <c r="AD242">
        <v>79.2</v>
      </c>
      <c r="AE242">
        <v>80.2</v>
      </c>
      <c r="AF242">
        <v>76</v>
      </c>
      <c r="AG242">
        <v>74.5</v>
      </c>
      <c r="AH242">
        <v>71.7</v>
      </c>
      <c r="AI242">
        <v>67.8</v>
      </c>
      <c r="AJ242">
        <v>80.2</v>
      </c>
      <c r="AK242">
        <v>63.6</v>
      </c>
      <c r="AL242">
        <v>67.8</v>
      </c>
      <c r="AM242">
        <v>80.400000000000006</v>
      </c>
      <c r="AN242">
        <v>76.900000000000006</v>
      </c>
      <c r="AO242">
        <v>75.5</v>
      </c>
      <c r="AP242">
        <v>85.2</v>
      </c>
      <c r="AQ242">
        <v>80.2</v>
      </c>
      <c r="AR242">
        <v>84.1</v>
      </c>
      <c r="AS242">
        <v>78.7</v>
      </c>
      <c r="AT242">
        <v>83.5</v>
      </c>
      <c r="AU242">
        <v>85.3</v>
      </c>
      <c r="AV242">
        <v>85.4</v>
      </c>
      <c r="AW242">
        <v>87.1</v>
      </c>
      <c r="AX242">
        <v>83.4</v>
      </c>
      <c r="AY242">
        <v>86.5</v>
      </c>
      <c r="AZ242">
        <v>83.7</v>
      </c>
      <c r="BA242">
        <v>85.1</v>
      </c>
      <c r="BB242">
        <v>86.6</v>
      </c>
      <c r="BC242">
        <v>81</v>
      </c>
    </row>
    <row r="243" spans="1:55" hidden="1" x14ac:dyDescent="0.4">
      <c r="A243" t="str">
        <f t="shared" si="12"/>
        <v>CLD</v>
      </c>
      <c r="B243" t="str">
        <f t="shared" si="13"/>
        <v>CLD051</v>
      </c>
      <c r="C243" t="str">
        <f t="shared" si="14"/>
        <v>formatted_score</v>
      </c>
      <c r="D243" t="s">
        <v>2276</v>
      </c>
      <c r="E243" t="e">
        <f t="shared" si="15"/>
        <v>#DIV/0!</v>
      </c>
      <c r="F243" t="s">
        <v>2277</v>
      </c>
      <c r="G243" t="s">
        <v>2244</v>
      </c>
      <c r="H243" t="s">
        <v>2244</v>
      </c>
      <c r="I243" t="s">
        <v>2278</v>
      </c>
      <c r="J243" t="s">
        <v>2279</v>
      </c>
      <c r="K243" t="s">
        <v>2201</v>
      </c>
      <c r="L243" t="s">
        <v>2280</v>
      </c>
      <c r="M243" t="s">
        <v>2281</v>
      </c>
      <c r="N243" t="s">
        <v>2282</v>
      </c>
      <c r="O243" t="s">
        <v>2283</v>
      </c>
      <c r="P243" t="s">
        <v>2284</v>
      </c>
      <c r="Q243" t="s">
        <v>2285</v>
      </c>
      <c r="R243" t="s">
        <v>2283</v>
      </c>
      <c r="S243" t="s">
        <v>1978</v>
      </c>
      <c r="T243" t="s">
        <v>2277</v>
      </c>
      <c r="U243" t="s">
        <v>2286</v>
      </c>
      <c r="V243" t="s">
        <v>2287</v>
      </c>
      <c r="W243" t="s">
        <v>2066</v>
      </c>
      <c r="X243" t="s">
        <v>2288</v>
      </c>
      <c r="Y243" t="s">
        <v>2289</v>
      </c>
      <c r="Z243" t="s">
        <v>2290</v>
      </c>
      <c r="AA243" t="s">
        <v>2291</v>
      </c>
      <c r="AB243" t="s">
        <v>1763</v>
      </c>
      <c r="AC243" t="s">
        <v>2181</v>
      </c>
      <c r="AD243" t="s">
        <v>2292</v>
      </c>
      <c r="AE243" t="s">
        <v>2293</v>
      </c>
      <c r="AF243" t="s">
        <v>2294</v>
      </c>
      <c r="AG243" t="s">
        <v>2295</v>
      </c>
      <c r="AH243" t="s">
        <v>2296</v>
      </c>
      <c r="AI243" t="s">
        <v>1812</v>
      </c>
      <c r="AJ243" t="s">
        <v>2297</v>
      </c>
      <c r="AK243" t="s">
        <v>2298</v>
      </c>
      <c r="AL243" t="s">
        <v>2156</v>
      </c>
      <c r="AM243" t="s">
        <v>2299</v>
      </c>
      <c r="AN243" t="s">
        <v>2300</v>
      </c>
      <c r="AO243" t="s">
        <v>2301</v>
      </c>
      <c r="AP243" t="s">
        <v>2302</v>
      </c>
      <c r="AQ243" t="s">
        <v>2303</v>
      </c>
      <c r="AR243" t="s">
        <v>2304</v>
      </c>
      <c r="AS243" t="s">
        <v>2181</v>
      </c>
      <c r="AT243" t="s">
        <v>2305</v>
      </c>
      <c r="AU243" t="s">
        <v>2306</v>
      </c>
      <c r="AV243" t="s">
        <v>2278</v>
      </c>
      <c r="AW243" t="s">
        <v>2307</v>
      </c>
      <c r="AX243" t="s">
        <v>2308</v>
      </c>
      <c r="AY243" t="s">
        <v>2309</v>
      </c>
      <c r="AZ243" t="s">
        <v>2310</v>
      </c>
      <c r="BA243" t="s">
        <v>2311</v>
      </c>
      <c r="BB243" t="s">
        <v>2312</v>
      </c>
      <c r="BC243" t="s">
        <v>2313</v>
      </c>
    </row>
    <row r="244" spans="1:55" hidden="1" x14ac:dyDescent="0.4">
      <c r="A244" t="str">
        <f t="shared" si="12"/>
        <v>CLD</v>
      </c>
      <c r="B244" t="str">
        <f t="shared" si="13"/>
        <v>CLD051</v>
      </c>
      <c r="C244" t="str">
        <f t="shared" si="14"/>
        <v>functional_complexity</v>
      </c>
      <c r="D244" t="s">
        <v>2314</v>
      </c>
      <c r="E244">
        <f t="shared" si="15"/>
        <v>36.19</v>
      </c>
      <c r="F244">
        <v>30</v>
      </c>
      <c r="G244">
        <v>25.5</v>
      </c>
      <c r="H244">
        <v>25.5</v>
      </c>
      <c r="I244">
        <v>57</v>
      </c>
      <c r="J244">
        <v>17</v>
      </c>
      <c r="K244">
        <v>22</v>
      </c>
      <c r="L244">
        <v>25.5</v>
      </c>
      <c r="M244">
        <v>48.5</v>
      </c>
      <c r="N244">
        <v>39</v>
      </c>
      <c r="O244">
        <v>36.5</v>
      </c>
      <c r="P244">
        <v>31.5</v>
      </c>
      <c r="Q244">
        <v>35.5</v>
      </c>
      <c r="R244">
        <v>36.5</v>
      </c>
      <c r="S244">
        <v>28.5</v>
      </c>
      <c r="T244">
        <v>30</v>
      </c>
      <c r="U244">
        <v>33</v>
      </c>
      <c r="V244">
        <v>29</v>
      </c>
      <c r="W244">
        <v>15.5</v>
      </c>
      <c r="X244">
        <v>25</v>
      </c>
      <c r="Y244">
        <v>33</v>
      </c>
      <c r="Z244">
        <v>30</v>
      </c>
      <c r="AA244">
        <v>20.5</v>
      </c>
      <c r="AB244">
        <v>23</v>
      </c>
      <c r="AC244">
        <v>31</v>
      </c>
      <c r="AD244">
        <v>37</v>
      </c>
      <c r="AE244">
        <v>37</v>
      </c>
      <c r="AF244">
        <v>26.5</v>
      </c>
      <c r="AG244">
        <v>28.5</v>
      </c>
      <c r="AH244">
        <v>24</v>
      </c>
      <c r="AI244">
        <v>20.5</v>
      </c>
      <c r="AJ244">
        <v>39.5</v>
      </c>
      <c r="AK244">
        <v>16</v>
      </c>
      <c r="AL244">
        <v>20.5</v>
      </c>
      <c r="AM244">
        <v>37</v>
      </c>
      <c r="AN244">
        <v>31.5</v>
      </c>
      <c r="AO244">
        <v>30</v>
      </c>
      <c r="AP244">
        <v>55.5</v>
      </c>
      <c r="AQ244">
        <v>38.5</v>
      </c>
      <c r="AR244">
        <v>51.5</v>
      </c>
      <c r="AS244">
        <v>36</v>
      </c>
      <c r="AT244">
        <v>49.5</v>
      </c>
      <c r="AU244">
        <v>57</v>
      </c>
      <c r="AV244">
        <v>57</v>
      </c>
      <c r="AW244">
        <v>66</v>
      </c>
      <c r="AX244">
        <v>49</v>
      </c>
      <c r="AY244">
        <v>62.5</v>
      </c>
      <c r="AZ244">
        <v>50</v>
      </c>
      <c r="BA244">
        <v>56</v>
      </c>
      <c r="BB244">
        <v>63</v>
      </c>
      <c r="BC244">
        <v>41.5</v>
      </c>
    </row>
    <row r="245" spans="1:55" hidden="1" x14ac:dyDescent="0.4">
      <c r="A245" t="str">
        <f t="shared" si="12"/>
        <v>CLD</v>
      </c>
      <c r="B245" t="str">
        <f t="shared" si="13"/>
        <v>CLD051</v>
      </c>
      <c r="C245" t="str">
        <f t="shared" si="14"/>
        <v>organization_score</v>
      </c>
      <c r="D245" t="s">
        <v>2315</v>
      </c>
      <c r="E245">
        <f t="shared" si="15"/>
        <v>0.52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10</v>
      </c>
      <c r="AD245">
        <v>0</v>
      </c>
      <c r="AE245">
        <v>0</v>
      </c>
      <c r="AF245">
        <v>8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6</v>
      </c>
      <c r="AN245">
        <v>2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</row>
    <row r="246" spans="1:55" hidden="1" x14ac:dyDescent="0.4">
      <c r="A246" t="str">
        <f t="shared" si="12"/>
        <v>CLD</v>
      </c>
      <c r="B246" t="str">
        <f t="shared" si="13"/>
        <v>CLD051</v>
      </c>
      <c r="C246" t="str">
        <f t="shared" si="14"/>
        <v>structural_integrity</v>
      </c>
      <c r="D246" t="s">
        <v>2316</v>
      </c>
      <c r="E246">
        <f t="shared" si="15"/>
        <v>9.9802</v>
      </c>
      <c r="F246">
        <v>10</v>
      </c>
      <c r="G246">
        <v>10</v>
      </c>
      <c r="H246">
        <v>10</v>
      </c>
      <c r="I246">
        <v>10</v>
      </c>
      <c r="J246">
        <v>9.48</v>
      </c>
      <c r="K246">
        <v>10</v>
      </c>
      <c r="L246">
        <v>10</v>
      </c>
      <c r="M246">
        <v>10</v>
      </c>
      <c r="N246">
        <v>10</v>
      </c>
      <c r="O246">
        <v>10</v>
      </c>
      <c r="P246">
        <v>10</v>
      </c>
      <c r="Q246">
        <v>10</v>
      </c>
      <c r="R246">
        <v>10</v>
      </c>
      <c r="S246">
        <v>10</v>
      </c>
      <c r="T246">
        <v>10</v>
      </c>
      <c r="U246">
        <v>9.57</v>
      </c>
      <c r="V246">
        <v>10</v>
      </c>
      <c r="W246">
        <v>10</v>
      </c>
      <c r="X246">
        <v>10</v>
      </c>
      <c r="Y246">
        <v>10</v>
      </c>
      <c r="Z246">
        <v>10</v>
      </c>
      <c r="AA246">
        <v>10</v>
      </c>
      <c r="AB246">
        <v>10</v>
      </c>
      <c r="AC246">
        <v>10</v>
      </c>
      <c r="AD246">
        <v>10</v>
      </c>
      <c r="AE246">
        <v>10</v>
      </c>
      <c r="AF246">
        <v>10</v>
      </c>
      <c r="AG246">
        <v>10</v>
      </c>
      <c r="AH246">
        <v>10</v>
      </c>
      <c r="AI246">
        <v>10</v>
      </c>
      <c r="AJ246">
        <v>10</v>
      </c>
      <c r="AK246">
        <v>9.9600000000000009</v>
      </c>
      <c r="AL246">
        <v>10</v>
      </c>
      <c r="AM246">
        <v>10</v>
      </c>
      <c r="AN246">
        <v>10</v>
      </c>
      <c r="AO246">
        <v>10</v>
      </c>
      <c r="AP246">
        <v>10</v>
      </c>
      <c r="AQ246">
        <v>10</v>
      </c>
      <c r="AR246">
        <v>10</v>
      </c>
      <c r="AS246">
        <v>10</v>
      </c>
      <c r="AT246">
        <v>10</v>
      </c>
      <c r="AU246">
        <v>10</v>
      </c>
      <c r="AV246">
        <v>10</v>
      </c>
      <c r="AW246">
        <v>10</v>
      </c>
      <c r="AX246">
        <v>10</v>
      </c>
      <c r="AY246">
        <v>10</v>
      </c>
      <c r="AZ246">
        <v>10</v>
      </c>
      <c r="BA246">
        <v>10</v>
      </c>
      <c r="BB246">
        <v>10</v>
      </c>
      <c r="BC246">
        <v>10</v>
      </c>
    </row>
    <row r="247" spans="1:55" hidden="1" x14ac:dyDescent="0.4">
      <c r="A247" t="str">
        <f t="shared" si="12"/>
        <v>CLD</v>
      </c>
      <c r="B247" t="str">
        <f t="shared" si="13"/>
        <v>CLD051</v>
      </c>
      <c r="C247" t="str">
        <f t="shared" si="14"/>
        <v>decisions_activities_ratio</v>
      </c>
      <c r="D247" t="s">
        <v>2317</v>
      </c>
      <c r="E247">
        <f t="shared" si="15"/>
        <v>0.18880000000000002</v>
      </c>
      <c r="F247">
        <v>0.188</v>
      </c>
      <c r="G247">
        <v>0.23100000000000001</v>
      </c>
      <c r="H247">
        <v>0.23100000000000001</v>
      </c>
      <c r="I247">
        <v>0.2</v>
      </c>
      <c r="J247">
        <v>0.111</v>
      </c>
      <c r="K247">
        <v>0.16700000000000001</v>
      </c>
      <c r="L247">
        <v>0.23100000000000001</v>
      </c>
      <c r="M247">
        <v>0.30399999999999999</v>
      </c>
      <c r="N247">
        <v>0.33300000000000002</v>
      </c>
      <c r="O247">
        <v>4.4999999999999998E-2</v>
      </c>
      <c r="P247">
        <v>0.17599999999999999</v>
      </c>
      <c r="Q247">
        <v>0.1</v>
      </c>
      <c r="R247">
        <v>0.21099999999999999</v>
      </c>
      <c r="S247">
        <v>0.2</v>
      </c>
      <c r="T247">
        <v>0.188</v>
      </c>
      <c r="U247">
        <v>0.42899999999999999</v>
      </c>
      <c r="V247">
        <v>0.28599999999999998</v>
      </c>
      <c r="W247">
        <v>0.111</v>
      </c>
      <c r="X247">
        <v>0.14299999999999999</v>
      </c>
      <c r="Y247">
        <v>0.16700000000000001</v>
      </c>
      <c r="Z247">
        <v>0.188</v>
      </c>
      <c r="AA247">
        <v>0.182</v>
      </c>
      <c r="AB247">
        <v>7.0999999999999994E-2</v>
      </c>
      <c r="AC247">
        <v>0.111</v>
      </c>
      <c r="AD247">
        <v>0.1</v>
      </c>
      <c r="AE247">
        <v>9.0999999999999998E-2</v>
      </c>
      <c r="AF247">
        <v>0.13300000000000001</v>
      </c>
      <c r="AG247">
        <v>0.2</v>
      </c>
      <c r="AH247">
        <v>0</v>
      </c>
      <c r="AI247">
        <v>0.2</v>
      </c>
      <c r="AJ247">
        <v>0.19</v>
      </c>
      <c r="AK247">
        <v>0.25</v>
      </c>
      <c r="AL247">
        <v>0.182</v>
      </c>
      <c r="AM247">
        <v>9.0999999999999998E-2</v>
      </c>
      <c r="AN247">
        <v>0.17599999999999999</v>
      </c>
      <c r="AO247">
        <v>0.188</v>
      </c>
      <c r="AP247">
        <v>0.20699999999999999</v>
      </c>
      <c r="AQ247">
        <v>0.26300000000000001</v>
      </c>
      <c r="AR247">
        <v>0.28000000000000003</v>
      </c>
      <c r="AS247">
        <v>0.15</v>
      </c>
      <c r="AT247">
        <v>0.24</v>
      </c>
      <c r="AU247">
        <v>8.7999999999999995E-2</v>
      </c>
      <c r="AV247">
        <v>0.2</v>
      </c>
      <c r="AW247">
        <v>0.16700000000000001</v>
      </c>
      <c r="AX247">
        <v>0.192</v>
      </c>
      <c r="AY247">
        <v>0.40699999999999997</v>
      </c>
      <c r="AZ247">
        <v>0.29199999999999998</v>
      </c>
      <c r="BA247">
        <v>0.129</v>
      </c>
      <c r="BB247">
        <v>0.182</v>
      </c>
      <c r="BC247">
        <v>0.23799999999999999</v>
      </c>
    </row>
    <row r="248" spans="1:55" hidden="1" x14ac:dyDescent="0.4">
      <c r="A248" t="str">
        <f t="shared" si="12"/>
        <v>CLD</v>
      </c>
      <c r="B248" t="str">
        <f t="shared" si="13"/>
        <v>CLD051</v>
      </c>
      <c r="C248" t="str">
        <f t="shared" si="14"/>
        <v>lines_vs_average</v>
      </c>
      <c r="D248" t="s">
        <v>2318</v>
      </c>
      <c r="E248">
        <f t="shared" si="15"/>
        <v>0.83324000000000031</v>
      </c>
      <c r="F248">
        <v>0.64300000000000002</v>
      </c>
      <c r="G248">
        <v>0.57899999999999996</v>
      </c>
      <c r="H248">
        <v>0.57899999999999996</v>
      </c>
      <c r="I248">
        <v>1.2649999999999999</v>
      </c>
      <c r="J248">
        <v>1.008</v>
      </c>
      <c r="K248">
        <v>0.622</v>
      </c>
      <c r="L248">
        <v>0.83599999999999997</v>
      </c>
      <c r="M248">
        <v>1.2010000000000001</v>
      </c>
      <c r="N248">
        <v>0.96499999999999997</v>
      </c>
      <c r="O248">
        <v>0.77200000000000002</v>
      </c>
      <c r="P248">
        <v>0.622</v>
      </c>
      <c r="Q248">
        <v>0.75</v>
      </c>
      <c r="R248">
        <v>0.77200000000000002</v>
      </c>
      <c r="S248">
        <v>0.57899999999999996</v>
      </c>
      <c r="T248">
        <v>0.64300000000000002</v>
      </c>
      <c r="U248">
        <v>1.329</v>
      </c>
      <c r="V248">
        <v>0.64300000000000002</v>
      </c>
      <c r="W248">
        <v>0.32200000000000001</v>
      </c>
      <c r="X248">
        <v>0.53600000000000003</v>
      </c>
      <c r="Y248">
        <v>0.75</v>
      </c>
      <c r="Z248">
        <v>0.66500000000000004</v>
      </c>
      <c r="AA248">
        <v>0.55700000000000005</v>
      </c>
      <c r="AB248">
        <v>0.47199999999999998</v>
      </c>
      <c r="AC248">
        <v>0.72899999999999998</v>
      </c>
      <c r="AD248">
        <v>0.83599999999999997</v>
      </c>
      <c r="AE248">
        <v>0.81499999999999995</v>
      </c>
      <c r="AF248">
        <v>0.622</v>
      </c>
      <c r="AG248">
        <v>0.57899999999999996</v>
      </c>
      <c r="AH248">
        <v>0.57899999999999996</v>
      </c>
      <c r="AI248">
        <v>0.51500000000000001</v>
      </c>
      <c r="AJ248">
        <v>0.90100000000000002</v>
      </c>
      <c r="AK248">
        <v>0.622</v>
      </c>
      <c r="AL248">
        <v>0.47199999999999998</v>
      </c>
      <c r="AM248">
        <v>0.77200000000000002</v>
      </c>
      <c r="AN248">
        <v>0.70799999999999996</v>
      </c>
      <c r="AO248">
        <v>0.70799999999999996</v>
      </c>
      <c r="AP248">
        <v>1.2010000000000001</v>
      </c>
      <c r="AQ248">
        <v>0.94299999999999995</v>
      </c>
      <c r="AR248">
        <v>1.115</v>
      </c>
      <c r="AS248">
        <v>0.72899999999999998</v>
      </c>
      <c r="AT248">
        <v>1.0289999999999999</v>
      </c>
      <c r="AU248">
        <v>1.0720000000000001</v>
      </c>
      <c r="AV248">
        <v>1.2649999999999999</v>
      </c>
      <c r="AW248">
        <v>1.286</v>
      </c>
      <c r="AX248">
        <v>1.1359999999999999</v>
      </c>
      <c r="AY248">
        <v>1.415</v>
      </c>
      <c r="AZ248">
        <v>1.179</v>
      </c>
      <c r="BA248">
        <v>1.0940000000000001</v>
      </c>
      <c r="BB248">
        <v>1.2649999999999999</v>
      </c>
      <c r="BC248">
        <v>0.96499999999999997</v>
      </c>
    </row>
    <row r="249" spans="1:55" hidden="1" x14ac:dyDescent="0.4">
      <c r="A249" t="str">
        <f t="shared" si="12"/>
        <v>CLD</v>
      </c>
      <c r="B249" t="str">
        <f t="shared" si="13"/>
        <v>CLD052</v>
      </c>
      <c r="C249" t="str">
        <f t="shared" si="14"/>
        <v>activities</v>
      </c>
      <c r="D249" t="s">
        <v>2319</v>
      </c>
      <c r="E249">
        <f t="shared" si="15"/>
        <v>19.84</v>
      </c>
      <c r="F249">
        <v>17</v>
      </c>
      <c r="G249">
        <v>10</v>
      </c>
      <c r="H249">
        <v>10</v>
      </c>
      <c r="I249">
        <v>28</v>
      </c>
      <c r="J249">
        <v>12</v>
      </c>
      <c r="K249">
        <v>14</v>
      </c>
      <c r="L249">
        <v>14</v>
      </c>
      <c r="M249">
        <v>24</v>
      </c>
      <c r="N249">
        <v>18</v>
      </c>
      <c r="O249">
        <v>18</v>
      </c>
      <c r="P249">
        <v>17</v>
      </c>
      <c r="Q249">
        <v>20</v>
      </c>
      <c r="R249">
        <v>20</v>
      </c>
      <c r="S249">
        <v>8</v>
      </c>
      <c r="T249">
        <v>18</v>
      </c>
      <c r="U249">
        <v>18</v>
      </c>
      <c r="V249">
        <v>15</v>
      </c>
      <c r="W249">
        <v>10</v>
      </c>
      <c r="X249">
        <v>15</v>
      </c>
      <c r="Y249">
        <v>15</v>
      </c>
      <c r="Z249">
        <v>16</v>
      </c>
      <c r="AA249">
        <v>17</v>
      </c>
      <c r="AB249">
        <v>12</v>
      </c>
      <c r="AC249">
        <v>15</v>
      </c>
      <c r="AD249">
        <v>21</v>
      </c>
      <c r="AE249">
        <v>26</v>
      </c>
      <c r="AF249">
        <v>26</v>
      </c>
      <c r="AG249">
        <v>15</v>
      </c>
      <c r="AH249">
        <v>15</v>
      </c>
      <c r="AI249">
        <v>13</v>
      </c>
      <c r="AJ249">
        <v>20</v>
      </c>
      <c r="AK249">
        <v>8</v>
      </c>
      <c r="AL249">
        <v>11</v>
      </c>
      <c r="AM249">
        <v>16</v>
      </c>
      <c r="AN249">
        <v>18</v>
      </c>
      <c r="AO249">
        <v>17</v>
      </c>
      <c r="AP249">
        <v>33</v>
      </c>
      <c r="AQ249">
        <v>19</v>
      </c>
      <c r="AR249">
        <v>24</v>
      </c>
      <c r="AS249">
        <v>24</v>
      </c>
      <c r="AT249">
        <v>25</v>
      </c>
      <c r="AU249">
        <v>29</v>
      </c>
      <c r="AV249">
        <v>40</v>
      </c>
      <c r="AW249">
        <v>32</v>
      </c>
      <c r="AX249">
        <v>29</v>
      </c>
      <c r="AY249">
        <v>28</v>
      </c>
      <c r="AZ249">
        <v>39</v>
      </c>
      <c r="BA249">
        <v>29</v>
      </c>
      <c r="BB249">
        <v>30</v>
      </c>
      <c r="BC249">
        <v>24</v>
      </c>
    </row>
    <row r="250" spans="1:55" hidden="1" x14ac:dyDescent="0.4">
      <c r="A250" t="str">
        <f t="shared" si="12"/>
        <v>CLD</v>
      </c>
      <c r="B250" t="str">
        <f t="shared" si="13"/>
        <v>CLD052</v>
      </c>
      <c r="C250" t="str">
        <f t="shared" si="14"/>
        <v>decisions</v>
      </c>
      <c r="D250" t="s">
        <v>2320</v>
      </c>
      <c r="E250">
        <f t="shared" si="15"/>
        <v>3.64</v>
      </c>
      <c r="F250">
        <v>3</v>
      </c>
      <c r="G250">
        <v>3</v>
      </c>
      <c r="H250">
        <v>2</v>
      </c>
      <c r="I250">
        <v>5</v>
      </c>
      <c r="J250">
        <v>1</v>
      </c>
      <c r="K250">
        <v>2</v>
      </c>
      <c r="L250">
        <v>2</v>
      </c>
      <c r="M250">
        <v>7</v>
      </c>
      <c r="N250">
        <v>5</v>
      </c>
      <c r="O250">
        <v>2</v>
      </c>
      <c r="P250">
        <v>3</v>
      </c>
      <c r="Q250">
        <v>2</v>
      </c>
      <c r="R250">
        <v>4</v>
      </c>
      <c r="S250">
        <v>1</v>
      </c>
      <c r="T250">
        <v>3</v>
      </c>
      <c r="U250">
        <v>4</v>
      </c>
      <c r="V250">
        <v>4</v>
      </c>
      <c r="W250">
        <v>1</v>
      </c>
      <c r="X250">
        <v>2</v>
      </c>
      <c r="Y250">
        <v>2</v>
      </c>
      <c r="Z250">
        <v>3</v>
      </c>
      <c r="AA250">
        <v>2</v>
      </c>
      <c r="AB250">
        <v>1</v>
      </c>
      <c r="AC250">
        <v>1</v>
      </c>
      <c r="AD250">
        <v>2</v>
      </c>
      <c r="AE250">
        <v>4</v>
      </c>
      <c r="AF250">
        <v>5</v>
      </c>
      <c r="AG250">
        <v>2</v>
      </c>
      <c r="AH250">
        <v>2</v>
      </c>
      <c r="AI250">
        <v>2</v>
      </c>
      <c r="AJ250">
        <v>4</v>
      </c>
      <c r="AK250">
        <v>1</v>
      </c>
      <c r="AL250">
        <v>2</v>
      </c>
      <c r="AM250">
        <v>3</v>
      </c>
      <c r="AN250">
        <v>3</v>
      </c>
      <c r="AO250">
        <v>3</v>
      </c>
      <c r="AP250">
        <v>7</v>
      </c>
      <c r="AQ250">
        <v>5</v>
      </c>
      <c r="AR250">
        <v>7</v>
      </c>
      <c r="AS250">
        <v>4</v>
      </c>
      <c r="AT250">
        <v>6</v>
      </c>
      <c r="AU250">
        <v>5</v>
      </c>
      <c r="AV250">
        <v>9</v>
      </c>
      <c r="AW250">
        <v>6</v>
      </c>
      <c r="AX250">
        <v>5</v>
      </c>
      <c r="AY250">
        <v>8</v>
      </c>
      <c r="AZ250">
        <v>8</v>
      </c>
      <c r="BA250">
        <v>4</v>
      </c>
      <c r="BB250">
        <v>5</v>
      </c>
      <c r="BC250">
        <v>5</v>
      </c>
    </row>
    <row r="251" spans="1:55" hidden="1" x14ac:dyDescent="0.4">
      <c r="A251" t="str">
        <f t="shared" si="12"/>
        <v>CLD</v>
      </c>
      <c r="B251" t="str">
        <f t="shared" si="13"/>
        <v>CLD052</v>
      </c>
      <c r="C251" t="str">
        <f t="shared" si="14"/>
        <v>forks</v>
      </c>
      <c r="D251" t="s">
        <v>2321</v>
      </c>
      <c r="E251">
        <f t="shared" si="15"/>
        <v>0.22</v>
      </c>
      <c r="F251">
        <v>0</v>
      </c>
      <c r="G251">
        <v>0</v>
      </c>
      <c r="H251">
        <v>0</v>
      </c>
      <c r="I251">
        <v>1</v>
      </c>
      <c r="J251">
        <v>1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2</v>
      </c>
      <c r="AE251">
        <v>0</v>
      </c>
      <c r="AF251">
        <v>0</v>
      </c>
      <c r="AG251">
        <v>0</v>
      </c>
      <c r="AH251">
        <v>1</v>
      </c>
      <c r="AI251">
        <v>1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1</v>
      </c>
      <c r="AX251">
        <v>0</v>
      </c>
      <c r="AY251">
        <v>0</v>
      </c>
      <c r="AZ251">
        <v>0</v>
      </c>
      <c r="BA251">
        <v>1</v>
      </c>
      <c r="BB251">
        <v>1</v>
      </c>
      <c r="BC251">
        <v>0</v>
      </c>
    </row>
    <row r="252" spans="1:55" hidden="1" x14ac:dyDescent="0.4">
      <c r="A252" t="str">
        <f t="shared" si="12"/>
        <v>CLD</v>
      </c>
      <c r="B252" t="str">
        <f t="shared" si="13"/>
        <v>CLD052</v>
      </c>
      <c r="C252" t="str">
        <f t="shared" si="14"/>
        <v>swimlanes</v>
      </c>
      <c r="D252" t="s">
        <v>2322</v>
      </c>
      <c r="E252">
        <f t="shared" si="15"/>
        <v>0.26</v>
      </c>
      <c r="F252">
        <v>0</v>
      </c>
      <c r="G252">
        <v>0</v>
      </c>
      <c r="H252">
        <v>5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3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3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2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</row>
    <row r="253" spans="1:55" hidden="1" x14ac:dyDescent="0.4">
      <c r="A253" t="str">
        <f t="shared" si="12"/>
        <v>CLD</v>
      </c>
      <c r="B253" t="str">
        <f t="shared" si="13"/>
        <v>CLD052</v>
      </c>
      <c r="C253" t="str">
        <f t="shared" si="14"/>
        <v>detaches</v>
      </c>
      <c r="D253" t="s">
        <v>2323</v>
      </c>
      <c r="E253">
        <f t="shared" si="15"/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</row>
    <row r="254" spans="1:55" hidden="1" x14ac:dyDescent="0.4">
      <c r="A254" t="str">
        <f t="shared" si="12"/>
        <v>CLD</v>
      </c>
      <c r="B254" t="str">
        <f t="shared" si="13"/>
        <v>CLD052</v>
      </c>
      <c r="C254" t="str">
        <f t="shared" si="14"/>
        <v>options</v>
      </c>
      <c r="D254" t="s">
        <v>2324</v>
      </c>
      <c r="E254">
        <f t="shared" si="15"/>
        <v>0.2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</v>
      </c>
      <c r="Y254">
        <v>3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2</v>
      </c>
      <c r="AQ254">
        <v>1</v>
      </c>
      <c r="AR254">
        <v>0</v>
      </c>
      <c r="AS254">
        <v>0</v>
      </c>
      <c r="AT254">
        <v>2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</row>
    <row r="255" spans="1:55" hidden="1" x14ac:dyDescent="0.4">
      <c r="A255" t="str">
        <f t="shared" si="12"/>
        <v>CLD</v>
      </c>
      <c r="B255" t="str">
        <f t="shared" si="13"/>
        <v>CLD052</v>
      </c>
      <c r="C255" t="str">
        <f t="shared" si="14"/>
        <v>edges</v>
      </c>
      <c r="D255" t="s">
        <v>2325</v>
      </c>
      <c r="E255">
        <f t="shared" si="15"/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</row>
    <row r="256" spans="1:55" hidden="1" x14ac:dyDescent="0.4">
      <c r="A256" t="str">
        <f t="shared" si="12"/>
        <v>CLD</v>
      </c>
      <c r="B256" t="str">
        <f t="shared" si="13"/>
        <v>CLD052</v>
      </c>
      <c r="C256" t="str">
        <f t="shared" si="14"/>
        <v>notes</v>
      </c>
      <c r="D256" t="s">
        <v>2326</v>
      </c>
      <c r="E256">
        <f t="shared" si="15"/>
        <v>0.38</v>
      </c>
      <c r="F256">
        <v>0</v>
      </c>
      <c r="G256">
        <v>0</v>
      </c>
      <c r="H256">
        <v>0</v>
      </c>
      <c r="I256">
        <v>0</v>
      </c>
      <c r="J256">
        <v>3</v>
      </c>
      <c r="K256">
        <v>0</v>
      </c>
      <c r="L256">
        <v>3</v>
      </c>
      <c r="M256">
        <v>0</v>
      </c>
      <c r="N256">
        <v>0</v>
      </c>
      <c r="O256">
        <v>2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</v>
      </c>
      <c r="V256">
        <v>1</v>
      </c>
      <c r="W256">
        <v>0</v>
      </c>
      <c r="X256">
        <v>2</v>
      </c>
      <c r="Y256">
        <v>0</v>
      </c>
      <c r="Z256">
        <v>1</v>
      </c>
      <c r="AA256">
        <v>0</v>
      </c>
      <c r="AB256">
        <v>0</v>
      </c>
      <c r="AC256">
        <v>0</v>
      </c>
      <c r="AD256">
        <v>1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1</v>
      </c>
      <c r="AN256">
        <v>0</v>
      </c>
      <c r="AO256">
        <v>0</v>
      </c>
      <c r="AP256">
        <v>0</v>
      </c>
      <c r="AQ256">
        <v>1</v>
      </c>
      <c r="AR256">
        <v>0</v>
      </c>
      <c r="AS256">
        <v>3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</row>
    <row r="257" spans="1:55" hidden="1" x14ac:dyDescent="0.4">
      <c r="A257" t="str">
        <f t="shared" si="12"/>
        <v>CLD</v>
      </c>
      <c r="B257" t="str">
        <f t="shared" si="13"/>
        <v>CLD052</v>
      </c>
      <c r="C257" t="str">
        <f t="shared" si="14"/>
        <v>partitions</v>
      </c>
      <c r="D257" t="s">
        <v>2327</v>
      </c>
      <c r="E257">
        <f t="shared" si="15"/>
        <v>0.02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</row>
    <row r="258" spans="1:55" hidden="1" x14ac:dyDescent="0.4">
      <c r="A258" t="str">
        <f t="shared" ref="A258:A321" si="16">LEFT(D258,3)</f>
        <v>CLD</v>
      </c>
      <c r="B258" t="str">
        <f t="shared" ref="B258:B321" si="17">LEFT(D258,6)</f>
        <v>CLD052</v>
      </c>
      <c r="C258" t="str">
        <f t="shared" ref="C258:C321" si="18">MID(D258,8,35)</f>
        <v>numberline</v>
      </c>
      <c r="D258" t="s">
        <v>2328</v>
      </c>
      <c r="E258">
        <f t="shared" si="15"/>
        <v>39.14</v>
      </c>
      <c r="F258">
        <v>32</v>
      </c>
      <c r="G258">
        <v>23</v>
      </c>
      <c r="H258">
        <v>26</v>
      </c>
      <c r="I258">
        <v>57</v>
      </c>
      <c r="J258">
        <v>42</v>
      </c>
      <c r="K258">
        <v>29</v>
      </c>
      <c r="L258">
        <v>42</v>
      </c>
      <c r="M258">
        <v>56</v>
      </c>
      <c r="N258">
        <v>36</v>
      </c>
      <c r="O258">
        <v>38</v>
      </c>
      <c r="P258">
        <v>29</v>
      </c>
      <c r="Q258">
        <v>35</v>
      </c>
      <c r="R258">
        <v>37</v>
      </c>
      <c r="S258">
        <v>20</v>
      </c>
      <c r="T258">
        <v>32</v>
      </c>
      <c r="U258">
        <v>43</v>
      </c>
      <c r="V258">
        <v>32</v>
      </c>
      <c r="W258">
        <v>16</v>
      </c>
      <c r="X258">
        <v>26</v>
      </c>
      <c r="Y258">
        <v>26</v>
      </c>
      <c r="Z258">
        <v>31</v>
      </c>
      <c r="AA258">
        <v>28</v>
      </c>
      <c r="AB258">
        <v>20</v>
      </c>
      <c r="AC258">
        <v>24</v>
      </c>
      <c r="AD258">
        <v>45</v>
      </c>
      <c r="AE258">
        <v>45</v>
      </c>
      <c r="AF258">
        <v>45</v>
      </c>
      <c r="AG258">
        <v>26</v>
      </c>
      <c r="AH258">
        <v>30</v>
      </c>
      <c r="AI258">
        <v>26</v>
      </c>
      <c r="AJ258">
        <v>41</v>
      </c>
      <c r="AK258">
        <v>14</v>
      </c>
      <c r="AL258">
        <v>22</v>
      </c>
      <c r="AM258">
        <v>38</v>
      </c>
      <c r="AN258">
        <v>35</v>
      </c>
      <c r="AO258">
        <v>31</v>
      </c>
      <c r="AP258">
        <v>61</v>
      </c>
      <c r="AQ258">
        <v>44</v>
      </c>
      <c r="AR258">
        <v>51</v>
      </c>
      <c r="AS258">
        <v>44</v>
      </c>
      <c r="AT258">
        <v>52</v>
      </c>
      <c r="AU258">
        <v>53</v>
      </c>
      <c r="AV258">
        <v>77</v>
      </c>
      <c r="AW258">
        <v>60</v>
      </c>
      <c r="AX258">
        <v>52</v>
      </c>
      <c r="AY258">
        <v>58</v>
      </c>
      <c r="AZ258">
        <v>75</v>
      </c>
      <c r="BA258">
        <v>49</v>
      </c>
      <c r="BB258">
        <v>54</v>
      </c>
      <c r="BC258">
        <v>49</v>
      </c>
    </row>
    <row r="259" spans="1:55" hidden="1" x14ac:dyDescent="0.4">
      <c r="A259" t="str">
        <f t="shared" si="16"/>
        <v>CLD</v>
      </c>
      <c r="B259" t="str">
        <f t="shared" si="17"/>
        <v>CLD052</v>
      </c>
      <c r="C259" t="str">
        <f t="shared" si="18"/>
        <v>negative_score</v>
      </c>
      <c r="D259" t="s">
        <v>2329</v>
      </c>
      <c r="E259">
        <f t="shared" ref="E259:E322" si="19">AVERAGE(F259:BC259)</f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</row>
    <row r="260" spans="1:55" hidden="1" x14ac:dyDescent="0.4">
      <c r="A260" t="str">
        <f t="shared" si="16"/>
        <v>CLD</v>
      </c>
      <c r="B260" t="str">
        <f t="shared" si="17"/>
        <v>CLD052</v>
      </c>
      <c r="C260" t="str">
        <f t="shared" si="18"/>
        <v>raw_score</v>
      </c>
      <c r="D260" t="s">
        <v>2330</v>
      </c>
      <c r="E260">
        <f t="shared" si="19"/>
        <v>77.750999999999991</v>
      </c>
      <c r="F260">
        <v>64.599999999999994</v>
      </c>
      <c r="G260">
        <v>43.15</v>
      </c>
      <c r="H260">
        <v>49.3</v>
      </c>
      <c r="I260">
        <v>109.85</v>
      </c>
      <c r="J260">
        <v>47.5</v>
      </c>
      <c r="K260">
        <v>54.45</v>
      </c>
      <c r="L260">
        <v>54.5</v>
      </c>
      <c r="M260">
        <v>102.8</v>
      </c>
      <c r="N260">
        <v>75.8</v>
      </c>
      <c r="O260">
        <v>65.5</v>
      </c>
      <c r="P260">
        <v>65.45</v>
      </c>
      <c r="Q260">
        <v>72.75</v>
      </c>
      <c r="R260">
        <v>77.849999999999994</v>
      </c>
      <c r="S260">
        <v>35</v>
      </c>
      <c r="T260">
        <v>67.599999999999994</v>
      </c>
      <c r="U260">
        <v>72.95</v>
      </c>
      <c r="V260">
        <v>63.4</v>
      </c>
      <c r="W260">
        <v>34.799999999999997</v>
      </c>
      <c r="X260">
        <v>56.9</v>
      </c>
      <c r="Y260">
        <v>57.3</v>
      </c>
      <c r="Z260">
        <v>62.35</v>
      </c>
      <c r="AA260">
        <v>60.4</v>
      </c>
      <c r="AB260">
        <v>41</v>
      </c>
      <c r="AC260">
        <v>56.2</v>
      </c>
      <c r="AD260">
        <v>80.05</v>
      </c>
      <c r="AE260">
        <v>97.75</v>
      </c>
      <c r="AF260">
        <v>100.25</v>
      </c>
      <c r="AG260">
        <v>54.3</v>
      </c>
      <c r="AH260">
        <v>57.5</v>
      </c>
      <c r="AI260">
        <v>51.3</v>
      </c>
      <c r="AJ260">
        <v>78.05</v>
      </c>
      <c r="AK260">
        <v>28.7</v>
      </c>
      <c r="AL260">
        <v>42.1</v>
      </c>
      <c r="AM260">
        <v>62.7</v>
      </c>
      <c r="AN260">
        <v>71.75</v>
      </c>
      <c r="AO260">
        <v>64.55</v>
      </c>
      <c r="AP260">
        <v>132.05000000000001</v>
      </c>
      <c r="AQ260">
        <v>81</v>
      </c>
      <c r="AR260">
        <v>102.55</v>
      </c>
      <c r="AS260">
        <v>92.6</v>
      </c>
      <c r="AT260">
        <v>103.6</v>
      </c>
      <c r="AU260">
        <v>109.65</v>
      </c>
      <c r="AV260">
        <v>159.85</v>
      </c>
      <c r="AW260">
        <v>126</v>
      </c>
      <c r="AX260">
        <v>109.6</v>
      </c>
      <c r="AY260">
        <v>118.9</v>
      </c>
      <c r="AZ260">
        <v>152.75</v>
      </c>
      <c r="BA260">
        <v>108.45</v>
      </c>
      <c r="BB260">
        <v>115.7</v>
      </c>
      <c r="BC260">
        <v>94.45</v>
      </c>
    </row>
    <row r="261" spans="1:55" hidden="1" x14ac:dyDescent="0.4">
      <c r="A261" t="str">
        <f t="shared" si="16"/>
        <v>CLD</v>
      </c>
      <c r="B261" t="str">
        <f t="shared" si="17"/>
        <v>CLD052</v>
      </c>
      <c r="C261" t="str">
        <f t="shared" si="18"/>
        <v>percentage_score</v>
      </c>
      <c r="D261" t="s">
        <v>2331</v>
      </c>
      <c r="E261">
        <f t="shared" si="19"/>
        <v>77.586000000000013</v>
      </c>
      <c r="F261">
        <v>76.400000000000006</v>
      </c>
      <c r="G261">
        <v>68.3</v>
      </c>
      <c r="H261">
        <v>71.099999999999994</v>
      </c>
      <c r="I261">
        <v>84.6</v>
      </c>
      <c r="J261">
        <v>70.400000000000006</v>
      </c>
      <c r="K261">
        <v>73.099999999999994</v>
      </c>
      <c r="L261">
        <v>73.2</v>
      </c>
      <c r="M261">
        <v>83.7</v>
      </c>
      <c r="N261">
        <v>79.099999999999994</v>
      </c>
      <c r="O261">
        <v>76.599999999999994</v>
      </c>
      <c r="P261">
        <v>76.599999999999994</v>
      </c>
      <c r="Q261">
        <v>78.400000000000006</v>
      </c>
      <c r="R261">
        <v>79.599999999999994</v>
      </c>
      <c r="S261">
        <v>63.6</v>
      </c>
      <c r="T261">
        <v>77.2</v>
      </c>
      <c r="U261">
        <v>78.5</v>
      </c>
      <c r="V261">
        <v>76</v>
      </c>
      <c r="W261">
        <v>63.5</v>
      </c>
      <c r="X261">
        <v>74</v>
      </c>
      <c r="Y261">
        <v>74.099999999999994</v>
      </c>
      <c r="Z261">
        <v>75.7</v>
      </c>
      <c r="AA261">
        <v>75.099999999999994</v>
      </c>
      <c r="AB261">
        <v>67.2</v>
      </c>
      <c r="AC261">
        <v>73.8</v>
      </c>
      <c r="AD261">
        <v>80</v>
      </c>
      <c r="AE261">
        <v>83</v>
      </c>
      <c r="AF261">
        <v>83.4</v>
      </c>
      <c r="AG261">
        <v>73.099999999999994</v>
      </c>
      <c r="AH261">
        <v>74.2</v>
      </c>
      <c r="AI261">
        <v>71.900000000000006</v>
      </c>
      <c r="AJ261">
        <v>79.599999999999994</v>
      </c>
      <c r="AK261">
        <v>58.9</v>
      </c>
      <c r="AL261">
        <v>67.8</v>
      </c>
      <c r="AM261">
        <v>75.8</v>
      </c>
      <c r="AN261">
        <v>78.2</v>
      </c>
      <c r="AO261">
        <v>76.3</v>
      </c>
      <c r="AP261">
        <v>86.8</v>
      </c>
      <c r="AQ261">
        <v>80.2</v>
      </c>
      <c r="AR261">
        <v>83.7</v>
      </c>
      <c r="AS261">
        <v>82.2</v>
      </c>
      <c r="AT261">
        <v>83.8</v>
      </c>
      <c r="AU261">
        <v>84.6</v>
      </c>
      <c r="AV261">
        <v>88.9</v>
      </c>
      <c r="AW261">
        <v>86.3</v>
      </c>
      <c r="AX261">
        <v>84.6</v>
      </c>
      <c r="AY261">
        <v>85.6</v>
      </c>
      <c r="AZ261">
        <v>88.4</v>
      </c>
      <c r="BA261">
        <v>84.4</v>
      </c>
      <c r="BB261">
        <v>85.3</v>
      </c>
      <c r="BC261">
        <v>82.5</v>
      </c>
    </row>
    <row r="262" spans="1:55" hidden="1" x14ac:dyDescent="0.4">
      <c r="A262" t="str">
        <f t="shared" si="16"/>
        <v>CLD</v>
      </c>
      <c r="B262" t="str">
        <f t="shared" si="17"/>
        <v>CLD052</v>
      </c>
      <c r="C262" t="str">
        <f t="shared" si="18"/>
        <v>formatted_score</v>
      </c>
      <c r="D262" t="s">
        <v>2332</v>
      </c>
      <c r="E262" t="e">
        <f t="shared" si="19"/>
        <v>#DIV/0!</v>
      </c>
      <c r="F262" t="s">
        <v>2251</v>
      </c>
      <c r="G262" t="s">
        <v>2333</v>
      </c>
      <c r="H262" t="s">
        <v>2334</v>
      </c>
      <c r="I262" t="s">
        <v>2335</v>
      </c>
      <c r="J262" t="s">
        <v>2336</v>
      </c>
      <c r="K262" t="s">
        <v>2337</v>
      </c>
      <c r="L262" t="s">
        <v>2338</v>
      </c>
      <c r="M262" t="s">
        <v>2339</v>
      </c>
      <c r="N262" t="s">
        <v>2340</v>
      </c>
      <c r="O262" t="s">
        <v>2152</v>
      </c>
      <c r="P262" t="s">
        <v>2284</v>
      </c>
      <c r="Q262" t="s">
        <v>2285</v>
      </c>
      <c r="R262" t="s">
        <v>2341</v>
      </c>
      <c r="S262" t="s">
        <v>2342</v>
      </c>
      <c r="T262" t="s">
        <v>2343</v>
      </c>
      <c r="U262" t="s">
        <v>2344</v>
      </c>
      <c r="V262" t="s">
        <v>2345</v>
      </c>
      <c r="W262" t="s">
        <v>1984</v>
      </c>
      <c r="X262" t="s">
        <v>2346</v>
      </c>
      <c r="Y262" t="s">
        <v>1993</v>
      </c>
      <c r="Z262" t="s">
        <v>2290</v>
      </c>
      <c r="AA262" t="s">
        <v>1771</v>
      </c>
      <c r="AB262" t="s">
        <v>2209</v>
      </c>
      <c r="AC262" t="s">
        <v>2347</v>
      </c>
      <c r="AD262" t="s">
        <v>2086</v>
      </c>
      <c r="AE262" t="s">
        <v>2348</v>
      </c>
      <c r="AF262" t="s">
        <v>2349</v>
      </c>
      <c r="AG262" t="s">
        <v>2350</v>
      </c>
      <c r="AH262" t="s">
        <v>2351</v>
      </c>
      <c r="AI262" t="s">
        <v>2250</v>
      </c>
      <c r="AJ262" t="s">
        <v>2087</v>
      </c>
      <c r="AK262" t="s">
        <v>1808</v>
      </c>
      <c r="AL262" t="s">
        <v>2156</v>
      </c>
      <c r="AM262" t="s">
        <v>2352</v>
      </c>
      <c r="AN262" t="s">
        <v>2353</v>
      </c>
      <c r="AO262" t="s">
        <v>2176</v>
      </c>
      <c r="AP262" t="s">
        <v>2354</v>
      </c>
      <c r="AQ262" t="s">
        <v>2303</v>
      </c>
      <c r="AR262" t="s">
        <v>2355</v>
      </c>
      <c r="AS262" t="s">
        <v>2356</v>
      </c>
      <c r="AT262" t="s">
        <v>2357</v>
      </c>
      <c r="AU262" t="s">
        <v>2358</v>
      </c>
      <c r="AV262" t="s">
        <v>2359</v>
      </c>
      <c r="AW262" t="s">
        <v>2360</v>
      </c>
      <c r="AX262" t="s">
        <v>2361</v>
      </c>
      <c r="AY262" t="s">
        <v>2362</v>
      </c>
      <c r="AZ262" t="s">
        <v>2363</v>
      </c>
      <c r="BA262" t="s">
        <v>2364</v>
      </c>
      <c r="BB262" t="s">
        <v>2365</v>
      </c>
      <c r="BC262" t="s">
        <v>2366</v>
      </c>
    </row>
    <row r="263" spans="1:55" hidden="1" x14ac:dyDescent="0.4">
      <c r="A263" t="str">
        <f t="shared" si="16"/>
        <v>CLD</v>
      </c>
      <c r="B263" t="str">
        <f t="shared" si="17"/>
        <v>CLD052</v>
      </c>
      <c r="C263" t="str">
        <f t="shared" si="18"/>
        <v>functional_complexity</v>
      </c>
      <c r="D263" t="s">
        <v>2367</v>
      </c>
      <c r="E263">
        <f t="shared" si="19"/>
        <v>37.369999999999997</v>
      </c>
      <c r="F263">
        <v>31.5</v>
      </c>
      <c r="G263">
        <v>21</v>
      </c>
      <c r="H263">
        <v>19</v>
      </c>
      <c r="I263">
        <v>53.5</v>
      </c>
      <c r="J263">
        <v>21.5</v>
      </c>
      <c r="K263">
        <v>26.5</v>
      </c>
      <c r="L263">
        <v>25</v>
      </c>
      <c r="M263">
        <v>50</v>
      </c>
      <c r="N263">
        <v>37</v>
      </c>
      <c r="O263">
        <v>31</v>
      </c>
      <c r="P263">
        <v>31.5</v>
      </c>
      <c r="Q263">
        <v>35.5</v>
      </c>
      <c r="R263">
        <v>38</v>
      </c>
      <c r="S263">
        <v>14</v>
      </c>
      <c r="T263">
        <v>33</v>
      </c>
      <c r="U263">
        <v>35</v>
      </c>
      <c r="V263">
        <v>30.5</v>
      </c>
      <c r="W263">
        <v>17</v>
      </c>
      <c r="X263">
        <v>26.5</v>
      </c>
      <c r="Y263">
        <v>26.5</v>
      </c>
      <c r="Z263">
        <v>30</v>
      </c>
      <c r="AA263">
        <v>29.5</v>
      </c>
      <c r="AB263">
        <v>20</v>
      </c>
      <c r="AC263">
        <v>24.5</v>
      </c>
      <c r="AD263">
        <v>38.5</v>
      </c>
      <c r="AE263">
        <v>47</v>
      </c>
      <c r="AF263">
        <v>49</v>
      </c>
      <c r="AG263">
        <v>26.5</v>
      </c>
      <c r="AH263">
        <v>28</v>
      </c>
      <c r="AI263">
        <v>25</v>
      </c>
      <c r="AJ263">
        <v>38</v>
      </c>
      <c r="AK263">
        <v>14</v>
      </c>
      <c r="AL263">
        <v>20.5</v>
      </c>
      <c r="AM263">
        <v>30</v>
      </c>
      <c r="AN263">
        <v>33</v>
      </c>
      <c r="AO263">
        <v>31.5</v>
      </c>
      <c r="AP263">
        <v>63.5</v>
      </c>
      <c r="AQ263">
        <v>38.5</v>
      </c>
      <c r="AR263">
        <v>50</v>
      </c>
      <c r="AS263">
        <v>44</v>
      </c>
      <c r="AT263">
        <v>49.5</v>
      </c>
      <c r="AU263">
        <v>53.5</v>
      </c>
      <c r="AV263">
        <v>78</v>
      </c>
      <c r="AW263">
        <v>61.5</v>
      </c>
      <c r="AX263">
        <v>53.5</v>
      </c>
      <c r="AY263">
        <v>58</v>
      </c>
      <c r="AZ263">
        <v>74.5</v>
      </c>
      <c r="BA263">
        <v>53</v>
      </c>
      <c r="BB263">
        <v>56.5</v>
      </c>
      <c r="BC263">
        <v>46</v>
      </c>
    </row>
    <row r="264" spans="1:55" hidden="1" x14ac:dyDescent="0.4">
      <c r="A264" t="str">
        <f t="shared" si="16"/>
        <v>CLD</v>
      </c>
      <c r="B264" t="str">
        <f t="shared" si="17"/>
        <v>CLD052</v>
      </c>
      <c r="C264" t="str">
        <f t="shared" si="18"/>
        <v>organization_score</v>
      </c>
      <c r="D264" t="s">
        <v>2368</v>
      </c>
      <c r="E264">
        <f t="shared" si="19"/>
        <v>0.52</v>
      </c>
      <c r="F264">
        <v>0</v>
      </c>
      <c r="G264">
        <v>0</v>
      </c>
      <c r="H264">
        <v>10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6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6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4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</row>
    <row r="265" spans="1:55" hidden="1" x14ac:dyDescent="0.4">
      <c r="A265" t="str">
        <f t="shared" si="16"/>
        <v>CLD</v>
      </c>
      <c r="B265" t="str">
        <f t="shared" si="17"/>
        <v>CLD052</v>
      </c>
      <c r="C265" t="str">
        <f t="shared" si="18"/>
        <v>structural_integrity</v>
      </c>
      <c r="D265" t="s">
        <v>2369</v>
      </c>
      <c r="E265">
        <f t="shared" si="19"/>
        <v>10</v>
      </c>
      <c r="F265">
        <v>10</v>
      </c>
      <c r="G265">
        <v>10</v>
      </c>
      <c r="H265">
        <v>10</v>
      </c>
      <c r="I265">
        <v>10</v>
      </c>
      <c r="J265">
        <v>10</v>
      </c>
      <c r="K265">
        <v>10</v>
      </c>
      <c r="L265">
        <v>10</v>
      </c>
      <c r="M265">
        <v>10</v>
      </c>
      <c r="N265">
        <v>10</v>
      </c>
      <c r="O265">
        <v>10</v>
      </c>
      <c r="P265">
        <v>10</v>
      </c>
      <c r="Q265">
        <v>10</v>
      </c>
      <c r="R265">
        <v>10</v>
      </c>
      <c r="S265">
        <v>10</v>
      </c>
      <c r="T265">
        <v>10</v>
      </c>
      <c r="U265">
        <v>10</v>
      </c>
      <c r="V265">
        <v>10</v>
      </c>
      <c r="W265">
        <v>10</v>
      </c>
      <c r="X265">
        <v>10</v>
      </c>
      <c r="Y265">
        <v>10</v>
      </c>
      <c r="Z265">
        <v>10</v>
      </c>
      <c r="AA265">
        <v>10</v>
      </c>
      <c r="AB265">
        <v>10</v>
      </c>
      <c r="AC265">
        <v>10</v>
      </c>
      <c r="AD265">
        <v>10</v>
      </c>
      <c r="AE265">
        <v>10</v>
      </c>
      <c r="AF265">
        <v>10</v>
      </c>
      <c r="AG265">
        <v>10</v>
      </c>
      <c r="AH265">
        <v>10</v>
      </c>
      <c r="AI265">
        <v>10</v>
      </c>
      <c r="AJ265">
        <v>10</v>
      </c>
      <c r="AK265">
        <v>10</v>
      </c>
      <c r="AL265">
        <v>10</v>
      </c>
      <c r="AM265">
        <v>10</v>
      </c>
      <c r="AN265">
        <v>10</v>
      </c>
      <c r="AO265">
        <v>10</v>
      </c>
      <c r="AP265">
        <v>10</v>
      </c>
      <c r="AQ265">
        <v>10</v>
      </c>
      <c r="AR265">
        <v>10</v>
      </c>
      <c r="AS265">
        <v>10</v>
      </c>
      <c r="AT265">
        <v>10</v>
      </c>
      <c r="AU265">
        <v>10</v>
      </c>
      <c r="AV265">
        <v>10</v>
      </c>
      <c r="AW265">
        <v>10</v>
      </c>
      <c r="AX265">
        <v>10</v>
      </c>
      <c r="AY265">
        <v>10</v>
      </c>
      <c r="AZ265">
        <v>10</v>
      </c>
      <c r="BA265">
        <v>10</v>
      </c>
      <c r="BB265">
        <v>10</v>
      </c>
      <c r="BC265">
        <v>10</v>
      </c>
    </row>
    <row r="266" spans="1:55" hidden="1" x14ac:dyDescent="0.4">
      <c r="A266" t="str">
        <f t="shared" si="16"/>
        <v>CLD</v>
      </c>
      <c r="B266" t="str">
        <f t="shared" si="17"/>
        <v>CLD052</v>
      </c>
      <c r="C266" t="str">
        <f t="shared" si="18"/>
        <v>decisions_activities_ratio</v>
      </c>
      <c r="D266" t="s">
        <v>2370</v>
      </c>
      <c r="E266">
        <f t="shared" si="19"/>
        <v>0.17635999999999999</v>
      </c>
      <c r="F266">
        <v>0.17599999999999999</v>
      </c>
      <c r="G266">
        <v>0.3</v>
      </c>
      <c r="H266">
        <v>0.2</v>
      </c>
      <c r="I266">
        <v>0.17899999999999999</v>
      </c>
      <c r="J266">
        <v>8.3000000000000004E-2</v>
      </c>
      <c r="K266">
        <v>0.14299999999999999</v>
      </c>
      <c r="L266">
        <v>0.14299999999999999</v>
      </c>
      <c r="M266">
        <v>0.29199999999999998</v>
      </c>
      <c r="N266">
        <v>0.27800000000000002</v>
      </c>
      <c r="O266">
        <v>0.111</v>
      </c>
      <c r="P266">
        <v>0.17599999999999999</v>
      </c>
      <c r="Q266">
        <v>0.1</v>
      </c>
      <c r="R266">
        <v>0.2</v>
      </c>
      <c r="S266">
        <v>0.125</v>
      </c>
      <c r="T266">
        <v>0.16700000000000001</v>
      </c>
      <c r="U266">
        <v>0.222</v>
      </c>
      <c r="V266">
        <v>0.26700000000000002</v>
      </c>
      <c r="W266">
        <v>0.1</v>
      </c>
      <c r="X266">
        <v>0.13300000000000001</v>
      </c>
      <c r="Y266">
        <v>0.13300000000000001</v>
      </c>
      <c r="Z266">
        <v>0.188</v>
      </c>
      <c r="AA266">
        <v>0.11799999999999999</v>
      </c>
      <c r="AB266">
        <v>8.3000000000000004E-2</v>
      </c>
      <c r="AC266">
        <v>6.7000000000000004E-2</v>
      </c>
      <c r="AD266">
        <v>9.5000000000000001E-2</v>
      </c>
      <c r="AE266">
        <v>0.154</v>
      </c>
      <c r="AF266">
        <v>0.192</v>
      </c>
      <c r="AG266">
        <v>0.13300000000000001</v>
      </c>
      <c r="AH266">
        <v>0.13300000000000001</v>
      </c>
      <c r="AI266">
        <v>0.154</v>
      </c>
      <c r="AJ266">
        <v>0.2</v>
      </c>
      <c r="AK266">
        <v>0.125</v>
      </c>
      <c r="AL266">
        <v>0.182</v>
      </c>
      <c r="AM266">
        <v>0.188</v>
      </c>
      <c r="AN266">
        <v>0.16700000000000001</v>
      </c>
      <c r="AO266">
        <v>0.17599999999999999</v>
      </c>
      <c r="AP266">
        <v>0.21199999999999999</v>
      </c>
      <c r="AQ266">
        <v>0.26300000000000001</v>
      </c>
      <c r="AR266">
        <v>0.29199999999999998</v>
      </c>
      <c r="AS266">
        <v>0.16700000000000001</v>
      </c>
      <c r="AT266">
        <v>0.24</v>
      </c>
      <c r="AU266">
        <v>0.17199999999999999</v>
      </c>
      <c r="AV266">
        <v>0.22500000000000001</v>
      </c>
      <c r="AW266">
        <v>0.188</v>
      </c>
      <c r="AX266">
        <v>0.17199999999999999</v>
      </c>
      <c r="AY266">
        <v>0.28599999999999998</v>
      </c>
      <c r="AZ266">
        <v>0.20499999999999999</v>
      </c>
      <c r="BA266">
        <v>0.13800000000000001</v>
      </c>
      <c r="BB266">
        <v>0.16700000000000001</v>
      </c>
      <c r="BC266">
        <v>0.20799999999999999</v>
      </c>
    </row>
    <row r="267" spans="1:55" hidden="1" x14ac:dyDescent="0.4">
      <c r="A267" t="str">
        <f t="shared" si="16"/>
        <v>CLD</v>
      </c>
      <c r="B267" t="str">
        <f t="shared" si="17"/>
        <v>CLD052</v>
      </c>
      <c r="C267" t="str">
        <f t="shared" si="18"/>
        <v>lines_vs_average</v>
      </c>
      <c r="D267" t="s">
        <v>2371</v>
      </c>
      <c r="E267">
        <f t="shared" si="19"/>
        <v>0.83920000000000017</v>
      </c>
      <c r="F267">
        <v>0.68600000000000005</v>
      </c>
      <c r="G267">
        <v>0.49299999999999999</v>
      </c>
      <c r="H267">
        <v>0.55700000000000005</v>
      </c>
      <c r="I267">
        <v>1.222</v>
      </c>
      <c r="J267">
        <v>0.90100000000000002</v>
      </c>
      <c r="K267">
        <v>0.622</v>
      </c>
      <c r="L267">
        <v>0.90100000000000002</v>
      </c>
      <c r="M267">
        <v>1.2010000000000001</v>
      </c>
      <c r="N267">
        <v>0.77200000000000002</v>
      </c>
      <c r="O267">
        <v>0.81499999999999995</v>
      </c>
      <c r="P267">
        <v>0.622</v>
      </c>
      <c r="Q267">
        <v>0.75</v>
      </c>
      <c r="R267">
        <v>0.79300000000000004</v>
      </c>
      <c r="S267">
        <v>0.42899999999999999</v>
      </c>
      <c r="T267">
        <v>0.68600000000000005</v>
      </c>
      <c r="U267">
        <v>0.92200000000000004</v>
      </c>
      <c r="V267">
        <v>0.68600000000000005</v>
      </c>
      <c r="W267">
        <v>0.34300000000000003</v>
      </c>
      <c r="X267">
        <v>0.55700000000000005</v>
      </c>
      <c r="Y267">
        <v>0.55700000000000005</v>
      </c>
      <c r="Z267">
        <v>0.66500000000000004</v>
      </c>
      <c r="AA267">
        <v>0.6</v>
      </c>
      <c r="AB267">
        <v>0.42899999999999999</v>
      </c>
      <c r="AC267">
        <v>0.51500000000000001</v>
      </c>
      <c r="AD267">
        <v>0.96499999999999997</v>
      </c>
      <c r="AE267">
        <v>0.96499999999999997</v>
      </c>
      <c r="AF267">
        <v>0.96499999999999997</v>
      </c>
      <c r="AG267">
        <v>0.55700000000000005</v>
      </c>
      <c r="AH267">
        <v>0.64300000000000002</v>
      </c>
      <c r="AI267">
        <v>0.55700000000000005</v>
      </c>
      <c r="AJ267">
        <v>0.879</v>
      </c>
      <c r="AK267">
        <v>0.3</v>
      </c>
      <c r="AL267">
        <v>0.47199999999999998</v>
      </c>
      <c r="AM267">
        <v>0.81499999999999995</v>
      </c>
      <c r="AN267">
        <v>0.75</v>
      </c>
      <c r="AO267">
        <v>0.66500000000000004</v>
      </c>
      <c r="AP267">
        <v>1.3080000000000001</v>
      </c>
      <c r="AQ267">
        <v>0.94299999999999995</v>
      </c>
      <c r="AR267">
        <v>1.0940000000000001</v>
      </c>
      <c r="AS267">
        <v>0.94299999999999995</v>
      </c>
      <c r="AT267">
        <v>1.115</v>
      </c>
      <c r="AU267">
        <v>1.1359999999999999</v>
      </c>
      <c r="AV267">
        <v>1.651</v>
      </c>
      <c r="AW267">
        <v>1.286</v>
      </c>
      <c r="AX267">
        <v>1.115</v>
      </c>
      <c r="AY267">
        <v>1.244</v>
      </c>
      <c r="AZ267">
        <v>1.6080000000000001</v>
      </c>
      <c r="BA267">
        <v>1.0509999999999999</v>
      </c>
      <c r="BB267">
        <v>1.1579999999999999</v>
      </c>
      <c r="BC267">
        <v>1.0509999999999999</v>
      </c>
    </row>
    <row r="268" spans="1:55" hidden="1" x14ac:dyDescent="0.4">
      <c r="A268" t="str">
        <f t="shared" si="16"/>
        <v>CLD</v>
      </c>
      <c r="B268" t="str">
        <f t="shared" si="17"/>
        <v>CLD053</v>
      </c>
      <c r="C268" t="str">
        <f t="shared" si="18"/>
        <v>activities</v>
      </c>
      <c r="D268" t="s">
        <v>2372</v>
      </c>
      <c r="E268">
        <f t="shared" si="19"/>
        <v>19.559999999999999</v>
      </c>
      <c r="F268">
        <v>16</v>
      </c>
      <c r="G268">
        <v>14</v>
      </c>
      <c r="H268">
        <v>20</v>
      </c>
      <c r="I268">
        <v>25</v>
      </c>
      <c r="J268">
        <v>9</v>
      </c>
      <c r="K268">
        <v>14</v>
      </c>
      <c r="L268">
        <v>18</v>
      </c>
      <c r="M268">
        <v>23</v>
      </c>
      <c r="N268">
        <v>19</v>
      </c>
      <c r="O268">
        <v>18</v>
      </c>
      <c r="P268">
        <v>17</v>
      </c>
      <c r="Q268">
        <v>23</v>
      </c>
      <c r="R268">
        <v>23</v>
      </c>
      <c r="S268">
        <v>16</v>
      </c>
      <c r="T268">
        <v>16</v>
      </c>
      <c r="U268">
        <v>12</v>
      </c>
      <c r="V268">
        <v>15</v>
      </c>
      <c r="W268">
        <v>10</v>
      </c>
      <c r="X268">
        <v>12</v>
      </c>
      <c r="Y268">
        <v>19</v>
      </c>
      <c r="Z268">
        <v>16</v>
      </c>
      <c r="AA268">
        <v>13</v>
      </c>
      <c r="AB268">
        <v>17</v>
      </c>
      <c r="AC268">
        <v>12</v>
      </c>
      <c r="AD268">
        <v>21</v>
      </c>
      <c r="AE268">
        <v>20</v>
      </c>
      <c r="AF268">
        <v>24</v>
      </c>
      <c r="AG268">
        <v>18</v>
      </c>
      <c r="AH268">
        <v>15</v>
      </c>
      <c r="AI268">
        <v>8</v>
      </c>
      <c r="AJ268">
        <v>21</v>
      </c>
      <c r="AK268">
        <v>10</v>
      </c>
      <c r="AL268">
        <v>11</v>
      </c>
      <c r="AM268">
        <v>21</v>
      </c>
      <c r="AN268">
        <v>17</v>
      </c>
      <c r="AO268">
        <v>18</v>
      </c>
      <c r="AP268">
        <v>29</v>
      </c>
      <c r="AQ268">
        <v>14</v>
      </c>
      <c r="AR268">
        <v>25</v>
      </c>
      <c r="AS268">
        <v>21</v>
      </c>
      <c r="AT268">
        <v>25</v>
      </c>
      <c r="AU268">
        <v>35</v>
      </c>
      <c r="AV268">
        <v>27</v>
      </c>
      <c r="AW268">
        <v>39</v>
      </c>
      <c r="AX268">
        <v>26</v>
      </c>
      <c r="AY268">
        <v>26</v>
      </c>
      <c r="AZ268">
        <v>28</v>
      </c>
      <c r="BA268">
        <v>29</v>
      </c>
      <c r="BB268">
        <v>32</v>
      </c>
      <c r="BC268">
        <v>21</v>
      </c>
    </row>
    <row r="269" spans="1:55" hidden="1" x14ac:dyDescent="0.4">
      <c r="A269" t="str">
        <f t="shared" si="16"/>
        <v>CLD</v>
      </c>
      <c r="B269" t="str">
        <f t="shared" si="17"/>
        <v>CLD053</v>
      </c>
      <c r="C269" t="str">
        <f t="shared" si="18"/>
        <v>decisions</v>
      </c>
      <c r="D269" t="s">
        <v>2373</v>
      </c>
      <c r="E269">
        <f t="shared" si="19"/>
        <v>3.78</v>
      </c>
      <c r="F269">
        <v>3</v>
      </c>
      <c r="G269">
        <v>3</v>
      </c>
      <c r="H269">
        <v>5</v>
      </c>
      <c r="I269">
        <v>4</v>
      </c>
      <c r="J269">
        <v>1</v>
      </c>
      <c r="K269">
        <v>2</v>
      </c>
      <c r="L269">
        <v>2</v>
      </c>
      <c r="M269">
        <v>6</v>
      </c>
      <c r="N269">
        <v>5</v>
      </c>
      <c r="O269">
        <v>2</v>
      </c>
      <c r="P269">
        <v>3</v>
      </c>
      <c r="Q269">
        <v>3</v>
      </c>
      <c r="R269">
        <v>6</v>
      </c>
      <c r="S269">
        <v>3</v>
      </c>
      <c r="T269">
        <v>3</v>
      </c>
      <c r="U269">
        <v>4</v>
      </c>
      <c r="V269">
        <v>4</v>
      </c>
      <c r="W269">
        <v>1</v>
      </c>
      <c r="X269">
        <v>3</v>
      </c>
      <c r="Y269">
        <v>3</v>
      </c>
      <c r="Z269">
        <v>3</v>
      </c>
      <c r="AA269">
        <v>3</v>
      </c>
      <c r="AB269">
        <v>4</v>
      </c>
      <c r="AC269">
        <v>1</v>
      </c>
      <c r="AD269">
        <v>2</v>
      </c>
      <c r="AE269">
        <v>4</v>
      </c>
      <c r="AF269">
        <v>5</v>
      </c>
      <c r="AG269">
        <v>2</v>
      </c>
      <c r="AH269">
        <v>1</v>
      </c>
      <c r="AI269">
        <v>1</v>
      </c>
      <c r="AJ269">
        <v>4</v>
      </c>
      <c r="AK269">
        <v>2</v>
      </c>
      <c r="AL269">
        <v>2</v>
      </c>
      <c r="AM269">
        <v>3</v>
      </c>
      <c r="AN269">
        <v>3</v>
      </c>
      <c r="AO269">
        <v>3</v>
      </c>
      <c r="AP269">
        <v>6</v>
      </c>
      <c r="AQ269">
        <v>4</v>
      </c>
      <c r="AR269">
        <v>7</v>
      </c>
      <c r="AS269">
        <v>4</v>
      </c>
      <c r="AT269">
        <v>5</v>
      </c>
      <c r="AU269">
        <v>3</v>
      </c>
      <c r="AV269">
        <v>6</v>
      </c>
      <c r="AW269">
        <v>8</v>
      </c>
      <c r="AX269">
        <v>5</v>
      </c>
      <c r="AY269">
        <v>10</v>
      </c>
      <c r="AZ269">
        <v>7</v>
      </c>
      <c r="BA269">
        <v>4</v>
      </c>
      <c r="BB269">
        <v>6</v>
      </c>
      <c r="BC269">
        <v>5</v>
      </c>
    </row>
    <row r="270" spans="1:55" hidden="1" x14ac:dyDescent="0.4">
      <c r="A270" t="str">
        <f t="shared" si="16"/>
        <v>CLD</v>
      </c>
      <c r="B270" t="str">
        <f t="shared" si="17"/>
        <v>CLD053</v>
      </c>
      <c r="C270" t="str">
        <f t="shared" si="18"/>
        <v>forks</v>
      </c>
      <c r="D270" t="s">
        <v>2374</v>
      </c>
      <c r="E270">
        <f t="shared" si="19"/>
        <v>0.18</v>
      </c>
      <c r="F270">
        <v>0</v>
      </c>
      <c r="G270">
        <v>0</v>
      </c>
      <c r="H270">
        <v>0</v>
      </c>
      <c r="I270">
        <v>1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2</v>
      </c>
      <c r="AE270">
        <v>0</v>
      </c>
      <c r="AF270">
        <v>0</v>
      </c>
      <c r="AG270">
        <v>0</v>
      </c>
      <c r="AH270">
        <v>1</v>
      </c>
      <c r="AI270">
        <v>0</v>
      </c>
      <c r="AJ270">
        <v>0</v>
      </c>
      <c r="AK270">
        <v>0</v>
      </c>
      <c r="AL270">
        <v>0</v>
      </c>
      <c r="AM270">
        <v>1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1</v>
      </c>
      <c r="BB270">
        <v>1</v>
      </c>
      <c r="BC270">
        <v>0</v>
      </c>
    </row>
    <row r="271" spans="1:55" hidden="1" x14ac:dyDescent="0.4">
      <c r="A271" t="str">
        <f t="shared" si="16"/>
        <v>CLD</v>
      </c>
      <c r="B271" t="str">
        <f t="shared" si="17"/>
        <v>CLD053</v>
      </c>
      <c r="C271" t="str">
        <f t="shared" si="18"/>
        <v>swimlanes</v>
      </c>
      <c r="D271" t="s">
        <v>2375</v>
      </c>
      <c r="E271">
        <f t="shared" si="19"/>
        <v>0.12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5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</row>
    <row r="272" spans="1:55" hidden="1" x14ac:dyDescent="0.4">
      <c r="A272" t="str">
        <f t="shared" si="16"/>
        <v>CLD</v>
      </c>
      <c r="B272" t="str">
        <f t="shared" si="17"/>
        <v>CLD053</v>
      </c>
      <c r="C272" t="str">
        <f t="shared" si="18"/>
        <v>detaches</v>
      </c>
      <c r="D272" t="s">
        <v>2376</v>
      </c>
      <c r="E272">
        <f t="shared" si="19"/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</row>
    <row r="273" spans="1:55" hidden="1" x14ac:dyDescent="0.4">
      <c r="A273" t="str">
        <f t="shared" si="16"/>
        <v>CLD</v>
      </c>
      <c r="B273" t="str">
        <f t="shared" si="17"/>
        <v>CLD053</v>
      </c>
      <c r="C273" t="str">
        <f t="shared" si="18"/>
        <v>options</v>
      </c>
      <c r="D273" t="s">
        <v>2377</v>
      </c>
      <c r="E273">
        <f t="shared" si="19"/>
        <v>0.22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0</v>
      </c>
      <c r="S273">
        <v>1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3</v>
      </c>
      <c r="Z273">
        <v>0</v>
      </c>
      <c r="AA273">
        <v>0</v>
      </c>
      <c r="AB273">
        <v>2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2</v>
      </c>
      <c r="AQ273">
        <v>0</v>
      </c>
      <c r="AR273">
        <v>0</v>
      </c>
      <c r="AS273">
        <v>1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</row>
    <row r="274" spans="1:55" hidden="1" x14ac:dyDescent="0.4">
      <c r="A274" t="str">
        <f t="shared" si="16"/>
        <v>CLD</v>
      </c>
      <c r="B274" t="str">
        <f t="shared" si="17"/>
        <v>CLD053</v>
      </c>
      <c r="C274" t="str">
        <f t="shared" si="18"/>
        <v>edges</v>
      </c>
      <c r="D274" t="s">
        <v>2378</v>
      </c>
      <c r="E274">
        <f t="shared" si="19"/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</row>
    <row r="275" spans="1:55" hidden="1" x14ac:dyDescent="0.4">
      <c r="A275" t="str">
        <f t="shared" si="16"/>
        <v>CLD</v>
      </c>
      <c r="B275" t="str">
        <f t="shared" si="17"/>
        <v>CLD053</v>
      </c>
      <c r="C275" t="str">
        <f t="shared" si="18"/>
        <v>notes</v>
      </c>
      <c r="D275" t="s">
        <v>2379</v>
      </c>
      <c r="E275">
        <f t="shared" si="19"/>
        <v>0.22</v>
      </c>
      <c r="F275">
        <v>0</v>
      </c>
      <c r="G275">
        <v>1</v>
      </c>
      <c r="H275">
        <v>1</v>
      </c>
      <c r="I275">
        <v>0</v>
      </c>
      <c r="J275">
        <v>3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0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2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</row>
    <row r="276" spans="1:55" hidden="1" x14ac:dyDescent="0.4">
      <c r="A276" t="str">
        <f t="shared" si="16"/>
        <v>CLD</v>
      </c>
      <c r="B276" t="str">
        <f t="shared" si="17"/>
        <v>CLD053</v>
      </c>
      <c r="C276" t="str">
        <f t="shared" si="18"/>
        <v>partitions</v>
      </c>
      <c r="D276" t="s">
        <v>2380</v>
      </c>
      <c r="E276">
        <f t="shared" si="19"/>
        <v>0.06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3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</row>
    <row r="277" spans="1:55" hidden="1" x14ac:dyDescent="0.4">
      <c r="A277" t="str">
        <f t="shared" si="16"/>
        <v>CLD</v>
      </c>
      <c r="B277" t="str">
        <f t="shared" si="17"/>
        <v>CLD053</v>
      </c>
      <c r="C277" t="str">
        <f t="shared" si="18"/>
        <v>numberline</v>
      </c>
      <c r="D277" t="s">
        <v>2381</v>
      </c>
      <c r="E277">
        <f t="shared" si="19"/>
        <v>38.880000000000003</v>
      </c>
      <c r="F277">
        <v>30</v>
      </c>
      <c r="G277">
        <v>29</v>
      </c>
      <c r="H277">
        <v>49</v>
      </c>
      <c r="I277">
        <v>51</v>
      </c>
      <c r="J277">
        <v>43</v>
      </c>
      <c r="K277">
        <v>31</v>
      </c>
      <c r="L277">
        <v>27</v>
      </c>
      <c r="M277">
        <v>52</v>
      </c>
      <c r="N277">
        <v>43</v>
      </c>
      <c r="O277">
        <v>31</v>
      </c>
      <c r="P277">
        <v>29</v>
      </c>
      <c r="Q277">
        <v>41</v>
      </c>
      <c r="R277">
        <v>42</v>
      </c>
      <c r="S277">
        <v>28</v>
      </c>
      <c r="T277">
        <v>31</v>
      </c>
      <c r="U277">
        <v>41</v>
      </c>
      <c r="V277">
        <v>32</v>
      </c>
      <c r="W277">
        <v>16</v>
      </c>
      <c r="X277">
        <v>25</v>
      </c>
      <c r="Y277">
        <v>33</v>
      </c>
      <c r="Z277">
        <v>31</v>
      </c>
      <c r="AA277">
        <v>27</v>
      </c>
      <c r="AB277">
        <v>32</v>
      </c>
      <c r="AC277">
        <v>23</v>
      </c>
      <c r="AD277">
        <v>40</v>
      </c>
      <c r="AE277">
        <v>39</v>
      </c>
      <c r="AF277">
        <v>46</v>
      </c>
      <c r="AG277">
        <v>29</v>
      </c>
      <c r="AH277">
        <v>29</v>
      </c>
      <c r="AI277">
        <v>15</v>
      </c>
      <c r="AJ277">
        <v>42</v>
      </c>
      <c r="AK277">
        <v>26</v>
      </c>
      <c r="AL277">
        <v>22</v>
      </c>
      <c r="AM277">
        <v>42</v>
      </c>
      <c r="AN277">
        <v>33</v>
      </c>
      <c r="AO277">
        <v>32</v>
      </c>
      <c r="AP277">
        <v>55</v>
      </c>
      <c r="AQ277">
        <v>34</v>
      </c>
      <c r="AR277">
        <v>52</v>
      </c>
      <c r="AS277">
        <v>38</v>
      </c>
      <c r="AT277">
        <v>48</v>
      </c>
      <c r="AU277">
        <v>51</v>
      </c>
      <c r="AV277">
        <v>51</v>
      </c>
      <c r="AW277">
        <v>71</v>
      </c>
      <c r="AX277">
        <v>53</v>
      </c>
      <c r="AY277">
        <v>62</v>
      </c>
      <c r="AZ277">
        <v>61</v>
      </c>
      <c r="BA277">
        <v>49</v>
      </c>
      <c r="BB277">
        <v>62</v>
      </c>
      <c r="BC277">
        <v>45</v>
      </c>
    </row>
    <row r="278" spans="1:55" hidden="1" x14ac:dyDescent="0.4">
      <c r="A278" t="str">
        <f t="shared" si="16"/>
        <v>CLD</v>
      </c>
      <c r="B278" t="str">
        <f t="shared" si="17"/>
        <v>CLD053</v>
      </c>
      <c r="C278" t="str">
        <f t="shared" si="18"/>
        <v>negative_score</v>
      </c>
      <c r="D278" t="s">
        <v>2382</v>
      </c>
      <c r="E278">
        <f t="shared" si="19"/>
        <v>-1.0166666666666664E-2</v>
      </c>
      <c r="F278">
        <v>0</v>
      </c>
      <c r="G278">
        <v>0</v>
      </c>
      <c r="H278">
        <v>0</v>
      </c>
      <c r="I278">
        <v>0</v>
      </c>
      <c r="J278">
        <v>-0.3833333333333333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-0.1249999999999999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</row>
    <row r="279" spans="1:55" hidden="1" x14ac:dyDescent="0.4">
      <c r="A279" t="str">
        <f t="shared" si="16"/>
        <v>CLD</v>
      </c>
      <c r="B279" t="str">
        <f t="shared" si="17"/>
        <v>CLD053</v>
      </c>
      <c r="C279" t="str">
        <f t="shared" si="18"/>
        <v>raw_score</v>
      </c>
      <c r="D279" t="s">
        <v>2383</v>
      </c>
      <c r="E279">
        <f t="shared" si="19"/>
        <v>76.999800000000008</v>
      </c>
      <c r="F279">
        <v>61.5</v>
      </c>
      <c r="G279">
        <v>56.25</v>
      </c>
      <c r="H279">
        <v>84.25</v>
      </c>
      <c r="I279">
        <v>96.55</v>
      </c>
      <c r="J279">
        <v>38.17</v>
      </c>
      <c r="K279">
        <v>52.35</v>
      </c>
      <c r="L279">
        <v>63.35</v>
      </c>
      <c r="M279">
        <v>95.6</v>
      </c>
      <c r="N279">
        <v>79.150000000000006</v>
      </c>
      <c r="O279">
        <v>63.55</v>
      </c>
      <c r="P279">
        <v>65.45</v>
      </c>
      <c r="Q279">
        <v>86.05</v>
      </c>
      <c r="R279">
        <v>95.1</v>
      </c>
      <c r="S279">
        <v>62.4</v>
      </c>
      <c r="T279">
        <v>61.55</v>
      </c>
      <c r="U279">
        <v>53.92</v>
      </c>
      <c r="V279">
        <v>63.4</v>
      </c>
      <c r="W279">
        <v>34.799999999999997</v>
      </c>
      <c r="X279">
        <v>49.25</v>
      </c>
      <c r="Y279">
        <v>73.650000000000006</v>
      </c>
      <c r="Z279">
        <v>62.35</v>
      </c>
      <c r="AA279">
        <v>52.35</v>
      </c>
      <c r="AB279">
        <v>70.599999999999994</v>
      </c>
      <c r="AC279">
        <v>51.15</v>
      </c>
      <c r="AD279">
        <v>79</v>
      </c>
      <c r="AE279">
        <v>83.25</v>
      </c>
      <c r="AF279">
        <v>94.3</v>
      </c>
      <c r="AG279">
        <v>63.45</v>
      </c>
      <c r="AH279">
        <v>53.45</v>
      </c>
      <c r="AI279">
        <v>28.75</v>
      </c>
      <c r="AJ279">
        <v>81.099999999999994</v>
      </c>
      <c r="AK279">
        <v>40.9</v>
      </c>
      <c r="AL279">
        <v>42.1</v>
      </c>
      <c r="AM279">
        <v>80.099999999999994</v>
      </c>
      <c r="AN279">
        <v>66.650000000000006</v>
      </c>
      <c r="AO279">
        <v>67.599999999999994</v>
      </c>
      <c r="AP279">
        <v>115.75</v>
      </c>
      <c r="AQ279">
        <v>59.7</v>
      </c>
      <c r="AR279">
        <v>105.6</v>
      </c>
      <c r="AS279">
        <v>81.900000000000006</v>
      </c>
      <c r="AT279">
        <v>97.4</v>
      </c>
      <c r="AU279">
        <v>119.55</v>
      </c>
      <c r="AV279">
        <v>107.55</v>
      </c>
      <c r="AW279">
        <v>152.55000000000001</v>
      </c>
      <c r="AX279">
        <v>100.65</v>
      </c>
      <c r="AY279">
        <v>121.1</v>
      </c>
      <c r="AZ279">
        <v>115.05</v>
      </c>
      <c r="BA279">
        <v>108.45</v>
      </c>
      <c r="BB279">
        <v>126.1</v>
      </c>
      <c r="BC279">
        <v>85.25</v>
      </c>
    </row>
    <row r="280" spans="1:55" hidden="1" x14ac:dyDescent="0.4">
      <c r="A280" t="str">
        <f t="shared" si="16"/>
        <v>CLD</v>
      </c>
      <c r="B280" t="str">
        <f t="shared" si="17"/>
        <v>CLD053</v>
      </c>
      <c r="C280" t="str">
        <f t="shared" si="18"/>
        <v>percentage_score</v>
      </c>
      <c r="D280" t="s">
        <v>2384</v>
      </c>
      <c r="E280">
        <f t="shared" si="19"/>
        <v>77.774000000000015</v>
      </c>
      <c r="F280">
        <v>75.5</v>
      </c>
      <c r="G280">
        <v>73.8</v>
      </c>
      <c r="H280">
        <v>80.8</v>
      </c>
      <c r="I280">
        <v>82.8</v>
      </c>
      <c r="J280">
        <v>65.2</v>
      </c>
      <c r="K280">
        <v>72.400000000000006</v>
      </c>
      <c r="L280">
        <v>76</v>
      </c>
      <c r="M280">
        <v>82.7</v>
      </c>
      <c r="N280">
        <v>79.8</v>
      </c>
      <c r="O280">
        <v>76.099999999999994</v>
      </c>
      <c r="P280">
        <v>76.599999999999994</v>
      </c>
      <c r="Q280">
        <v>81.099999999999994</v>
      </c>
      <c r="R280">
        <v>82.6</v>
      </c>
      <c r="S280">
        <v>75.7</v>
      </c>
      <c r="T280">
        <v>75.5</v>
      </c>
      <c r="U280">
        <v>72.8</v>
      </c>
      <c r="V280">
        <v>76</v>
      </c>
      <c r="W280">
        <v>63.5</v>
      </c>
      <c r="X280">
        <v>71.099999999999994</v>
      </c>
      <c r="Y280">
        <v>78.599999999999994</v>
      </c>
      <c r="Z280">
        <v>75.7</v>
      </c>
      <c r="AA280">
        <v>72.400000000000006</v>
      </c>
      <c r="AB280">
        <v>77.900000000000006</v>
      </c>
      <c r="AC280">
        <v>71.900000000000006</v>
      </c>
      <c r="AD280">
        <v>79.8</v>
      </c>
      <c r="AE280">
        <v>80.599999999999994</v>
      </c>
      <c r="AF280">
        <v>82.5</v>
      </c>
      <c r="AG280">
        <v>76</v>
      </c>
      <c r="AH280">
        <v>72.8</v>
      </c>
      <c r="AI280">
        <v>59</v>
      </c>
      <c r="AJ280">
        <v>80.2</v>
      </c>
      <c r="AK280">
        <v>67.2</v>
      </c>
      <c r="AL280">
        <v>67.8</v>
      </c>
      <c r="AM280">
        <v>80</v>
      </c>
      <c r="AN280">
        <v>76.900000000000006</v>
      </c>
      <c r="AO280">
        <v>77.2</v>
      </c>
      <c r="AP280">
        <v>85.3</v>
      </c>
      <c r="AQ280">
        <v>74.900000000000006</v>
      </c>
      <c r="AR280">
        <v>84.1</v>
      </c>
      <c r="AS280">
        <v>80.400000000000006</v>
      </c>
      <c r="AT280">
        <v>83</v>
      </c>
      <c r="AU280">
        <v>85.7</v>
      </c>
      <c r="AV280">
        <v>84.3</v>
      </c>
      <c r="AW280">
        <v>88.4</v>
      </c>
      <c r="AX280">
        <v>83.4</v>
      </c>
      <c r="AY280">
        <v>85.8</v>
      </c>
      <c r="AZ280">
        <v>85.2</v>
      </c>
      <c r="BA280">
        <v>84.4</v>
      </c>
      <c r="BB280">
        <v>86.3</v>
      </c>
      <c r="BC280">
        <v>81</v>
      </c>
    </row>
    <row r="281" spans="1:55" hidden="1" x14ac:dyDescent="0.4">
      <c r="A281" t="str">
        <f t="shared" si="16"/>
        <v>CLD</v>
      </c>
      <c r="B281" t="str">
        <f t="shared" si="17"/>
        <v>CLD053</v>
      </c>
      <c r="C281" t="str">
        <f t="shared" si="18"/>
        <v>formatted_score</v>
      </c>
      <c r="D281" t="s">
        <v>2385</v>
      </c>
      <c r="E281" t="e">
        <f t="shared" si="19"/>
        <v>#DIV/0!</v>
      </c>
      <c r="F281" t="s">
        <v>2277</v>
      </c>
      <c r="G281" t="s">
        <v>1886</v>
      </c>
      <c r="H281" t="s">
        <v>2386</v>
      </c>
      <c r="I281" t="s">
        <v>2387</v>
      </c>
      <c r="J281" t="s">
        <v>2388</v>
      </c>
      <c r="K281" t="s">
        <v>2244</v>
      </c>
      <c r="L281" t="s">
        <v>1949</v>
      </c>
      <c r="M281" t="s">
        <v>2389</v>
      </c>
      <c r="N281" t="s">
        <v>2390</v>
      </c>
      <c r="O281" t="s">
        <v>1981</v>
      </c>
      <c r="P281" t="s">
        <v>2284</v>
      </c>
      <c r="Q281" t="s">
        <v>2391</v>
      </c>
      <c r="R281" t="s">
        <v>2392</v>
      </c>
      <c r="S281" t="s">
        <v>1929</v>
      </c>
      <c r="T281" t="s">
        <v>2393</v>
      </c>
      <c r="U281" t="s">
        <v>2394</v>
      </c>
      <c r="V281" t="s">
        <v>2345</v>
      </c>
      <c r="W281" t="s">
        <v>1984</v>
      </c>
      <c r="X281" t="s">
        <v>1819</v>
      </c>
      <c r="Y281" t="s">
        <v>2395</v>
      </c>
      <c r="Z281" t="s">
        <v>2290</v>
      </c>
      <c r="AA281" t="s">
        <v>2244</v>
      </c>
      <c r="AB281" t="s">
        <v>1862</v>
      </c>
      <c r="AC281" t="s">
        <v>2067</v>
      </c>
      <c r="AD281" t="s">
        <v>2396</v>
      </c>
      <c r="AE281" t="s">
        <v>2157</v>
      </c>
      <c r="AF281" t="s">
        <v>2397</v>
      </c>
      <c r="AG281" t="s">
        <v>2398</v>
      </c>
      <c r="AH281" t="s">
        <v>1941</v>
      </c>
      <c r="AI281" t="s">
        <v>2034</v>
      </c>
      <c r="AJ281" t="s">
        <v>2297</v>
      </c>
      <c r="AK281" t="s">
        <v>2399</v>
      </c>
      <c r="AL281" t="s">
        <v>2156</v>
      </c>
      <c r="AM281" t="s">
        <v>2400</v>
      </c>
      <c r="AN281" t="s">
        <v>2300</v>
      </c>
      <c r="AO281" t="s">
        <v>2343</v>
      </c>
      <c r="AP281" t="s">
        <v>2401</v>
      </c>
      <c r="AQ281" t="s">
        <v>2219</v>
      </c>
      <c r="AR281" t="s">
        <v>2304</v>
      </c>
      <c r="AS281" t="s">
        <v>2402</v>
      </c>
      <c r="AT281" t="s">
        <v>2403</v>
      </c>
      <c r="AU281" t="s">
        <v>2404</v>
      </c>
      <c r="AV281" t="s">
        <v>2405</v>
      </c>
      <c r="AW281" t="s">
        <v>2406</v>
      </c>
      <c r="AX281" t="s">
        <v>2308</v>
      </c>
      <c r="AY281" t="s">
        <v>2407</v>
      </c>
      <c r="AZ281" t="s">
        <v>2408</v>
      </c>
      <c r="BA281" t="s">
        <v>2364</v>
      </c>
      <c r="BB281" t="s">
        <v>2409</v>
      </c>
      <c r="BC281" t="s">
        <v>2313</v>
      </c>
    </row>
    <row r="282" spans="1:55" hidden="1" x14ac:dyDescent="0.4">
      <c r="A282" t="str">
        <f t="shared" si="16"/>
        <v>CLD</v>
      </c>
      <c r="B282" t="str">
        <f t="shared" si="17"/>
        <v>CLD053</v>
      </c>
      <c r="C282" t="str">
        <f t="shared" si="18"/>
        <v>functional_complexity</v>
      </c>
      <c r="D282" t="s">
        <v>2410</v>
      </c>
      <c r="E282">
        <f t="shared" si="19"/>
        <v>37.17</v>
      </c>
      <c r="F282">
        <v>30</v>
      </c>
      <c r="G282">
        <v>27</v>
      </c>
      <c r="H282">
        <v>40</v>
      </c>
      <c r="I282">
        <v>47</v>
      </c>
      <c r="J282">
        <v>17</v>
      </c>
      <c r="K282">
        <v>25</v>
      </c>
      <c r="L282">
        <v>31</v>
      </c>
      <c r="M282">
        <v>46.5</v>
      </c>
      <c r="N282">
        <v>38.5</v>
      </c>
      <c r="O282">
        <v>31</v>
      </c>
      <c r="P282">
        <v>31.5</v>
      </c>
      <c r="Q282">
        <v>42</v>
      </c>
      <c r="R282">
        <v>46.5</v>
      </c>
      <c r="S282">
        <v>30</v>
      </c>
      <c r="T282">
        <v>30</v>
      </c>
      <c r="U282">
        <v>26</v>
      </c>
      <c r="V282">
        <v>30.5</v>
      </c>
      <c r="W282">
        <v>17</v>
      </c>
      <c r="X282">
        <v>24</v>
      </c>
      <c r="Y282">
        <v>34.5</v>
      </c>
      <c r="Z282">
        <v>30</v>
      </c>
      <c r="AA282">
        <v>25.5</v>
      </c>
      <c r="AB282">
        <v>33.5</v>
      </c>
      <c r="AC282">
        <v>20</v>
      </c>
      <c r="AD282">
        <v>38.5</v>
      </c>
      <c r="AE282">
        <v>38</v>
      </c>
      <c r="AF282">
        <v>46</v>
      </c>
      <c r="AG282">
        <v>31</v>
      </c>
      <c r="AH282">
        <v>26</v>
      </c>
      <c r="AI282">
        <v>14</v>
      </c>
      <c r="AJ282">
        <v>39.5</v>
      </c>
      <c r="AK282">
        <v>19</v>
      </c>
      <c r="AL282">
        <v>20.5</v>
      </c>
      <c r="AM282">
        <v>39</v>
      </c>
      <c r="AN282">
        <v>31.5</v>
      </c>
      <c r="AO282">
        <v>33</v>
      </c>
      <c r="AP282">
        <v>55.5</v>
      </c>
      <c r="AQ282">
        <v>29</v>
      </c>
      <c r="AR282">
        <v>51.5</v>
      </c>
      <c r="AS282">
        <v>39.5</v>
      </c>
      <c r="AT282">
        <v>47.5</v>
      </c>
      <c r="AU282">
        <v>58.5</v>
      </c>
      <c r="AV282">
        <v>52.5</v>
      </c>
      <c r="AW282">
        <v>74.5</v>
      </c>
      <c r="AX282">
        <v>49</v>
      </c>
      <c r="AY282">
        <v>59</v>
      </c>
      <c r="AZ282">
        <v>56</v>
      </c>
      <c r="BA282">
        <v>53</v>
      </c>
      <c r="BB282">
        <v>61.5</v>
      </c>
      <c r="BC282">
        <v>41.5</v>
      </c>
    </row>
    <row r="283" spans="1:55" hidden="1" x14ac:dyDescent="0.4">
      <c r="A283" t="str">
        <f t="shared" si="16"/>
        <v>CLD</v>
      </c>
      <c r="B283" t="str">
        <f t="shared" si="17"/>
        <v>CLD053</v>
      </c>
      <c r="C283" t="str">
        <f t="shared" si="18"/>
        <v>organization_score</v>
      </c>
      <c r="D283" t="s">
        <v>2411</v>
      </c>
      <c r="E283">
        <f t="shared" si="19"/>
        <v>0.24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2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</row>
    <row r="284" spans="1:55" hidden="1" x14ac:dyDescent="0.4">
      <c r="A284" t="str">
        <f t="shared" si="16"/>
        <v>CLD</v>
      </c>
      <c r="B284" t="str">
        <f t="shared" si="17"/>
        <v>CLD053</v>
      </c>
      <c r="C284" t="str">
        <f t="shared" si="18"/>
        <v>structural_integrity</v>
      </c>
      <c r="D284" t="s">
        <v>2412</v>
      </c>
      <c r="E284">
        <f t="shared" si="19"/>
        <v>9.99</v>
      </c>
      <c r="F284">
        <v>10</v>
      </c>
      <c r="G284">
        <v>10</v>
      </c>
      <c r="H284">
        <v>10</v>
      </c>
      <c r="I284">
        <v>10</v>
      </c>
      <c r="J284">
        <v>9.6199999999999992</v>
      </c>
      <c r="K284">
        <v>10</v>
      </c>
      <c r="L284">
        <v>10</v>
      </c>
      <c r="M284">
        <v>10</v>
      </c>
      <c r="N284">
        <v>10</v>
      </c>
      <c r="O284">
        <v>10</v>
      </c>
      <c r="P284">
        <v>10</v>
      </c>
      <c r="Q284">
        <v>10</v>
      </c>
      <c r="R284">
        <v>10</v>
      </c>
      <c r="S284">
        <v>10</v>
      </c>
      <c r="T284">
        <v>10</v>
      </c>
      <c r="U284">
        <v>9.8800000000000008</v>
      </c>
      <c r="V284">
        <v>10</v>
      </c>
      <c r="W284">
        <v>10</v>
      </c>
      <c r="X284">
        <v>10</v>
      </c>
      <c r="Y284">
        <v>10</v>
      </c>
      <c r="Z284">
        <v>10</v>
      </c>
      <c r="AA284">
        <v>10</v>
      </c>
      <c r="AB284">
        <v>10</v>
      </c>
      <c r="AC284">
        <v>10</v>
      </c>
      <c r="AD284">
        <v>10</v>
      </c>
      <c r="AE284">
        <v>10</v>
      </c>
      <c r="AF284">
        <v>10</v>
      </c>
      <c r="AG284">
        <v>10</v>
      </c>
      <c r="AH284">
        <v>10</v>
      </c>
      <c r="AI284">
        <v>10</v>
      </c>
      <c r="AJ284">
        <v>10</v>
      </c>
      <c r="AK284">
        <v>10</v>
      </c>
      <c r="AL284">
        <v>10</v>
      </c>
      <c r="AM284">
        <v>10</v>
      </c>
      <c r="AN284">
        <v>10</v>
      </c>
      <c r="AO284">
        <v>10</v>
      </c>
      <c r="AP284">
        <v>10</v>
      </c>
      <c r="AQ284">
        <v>10</v>
      </c>
      <c r="AR284">
        <v>10</v>
      </c>
      <c r="AS284">
        <v>10</v>
      </c>
      <c r="AT284">
        <v>10</v>
      </c>
      <c r="AU284">
        <v>10</v>
      </c>
      <c r="AV284">
        <v>10</v>
      </c>
      <c r="AW284">
        <v>10</v>
      </c>
      <c r="AX284">
        <v>10</v>
      </c>
      <c r="AY284">
        <v>10</v>
      </c>
      <c r="AZ284">
        <v>10</v>
      </c>
      <c r="BA284">
        <v>10</v>
      </c>
      <c r="BB284">
        <v>10</v>
      </c>
      <c r="BC284">
        <v>10</v>
      </c>
    </row>
    <row r="285" spans="1:55" hidden="1" x14ac:dyDescent="0.4">
      <c r="A285" t="str">
        <f t="shared" si="16"/>
        <v>CLD</v>
      </c>
      <c r="B285" t="str">
        <f t="shared" si="17"/>
        <v>CLD053</v>
      </c>
      <c r="C285" t="str">
        <f t="shared" si="18"/>
        <v>decisions_activities_ratio</v>
      </c>
      <c r="D285" t="s">
        <v>2413</v>
      </c>
      <c r="E285">
        <f t="shared" si="19"/>
        <v>0.19062000000000004</v>
      </c>
      <c r="F285">
        <v>0.188</v>
      </c>
      <c r="G285">
        <v>0.214</v>
      </c>
      <c r="H285">
        <v>0.25</v>
      </c>
      <c r="I285">
        <v>0.16</v>
      </c>
      <c r="J285">
        <v>0.111</v>
      </c>
      <c r="K285">
        <v>0.14299999999999999</v>
      </c>
      <c r="L285">
        <v>0.111</v>
      </c>
      <c r="M285">
        <v>0.26100000000000001</v>
      </c>
      <c r="N285">
        <v>0.26300000000000001</v>
      </c>
      <c r="O285">
        <v>0.111</v>
      </c>
      <c r="P285">
        <v>0.17599999999999999</v>
      </c>
      <c r="Q285">
        <v>0.13</v>
      </c>
      <c r="R285">
        <v>0.26100000000000001</v>
      </c>
      <c r="S285">
        <v>0.188</v>
      </c>
      <c r="T285">
        <v>0.188</v>
      </c>
      <c r="U285">
        <v>0.33300000000000002</v>
      </c>
      <c r="V285">
        <v>0.26700000000000002</v>
      </c>
      <c r="W285">
        <v>0.1</v>
      </c>
      <c r="X285">
        <v>0.25</v>
      </c>
      <c r="Y285">
        <v>0.158</v>
      </c>
      <c r="Z285">
        <v>0.188</v>
      </c>
      <c r="AA285">
        <v>0.23100000000000001</v>
      </c>
      <c r="AB285">
        <v>0.23499999999999999</v>
      </c>
      <c r="AC285">
        <v>8.3000000000000004E-2</v>
      </c>
      <c r="AD285">
        <v>9.5000000000000001E-2</v>
      </c>
      <c r="AE285">
        <v>0.2</v>
      </c>
      <c r="AF285">
        <v>0.20799999999999999</v>
      </c>
      <c r="AG285">
        <v>0.111</v>
      </c>
      <c r="AH285">
        <v>6.7000000000000004E-2</v>
      </c>
      <c r="AI285">
        <v>0.125</v>
      </c>
      <c r="AJ285">
        <v>0.19</v>
      </c>
      <c r="AK285">
        <v>0.2</v>
      </c>
      <c r="AL285">
        <v>0.182</v>
      </c>
      <c r="AM285">
        <v>0.14299999999999999</v>
      </c>
      <c r="AN285">
        <v>0.17599999999999999</v>
      </c>
      <c r="AO285">
        <v>0.16700000000000001</v>
      </c>
      <c r="AP285">
        <v>0.20699999999999999</v>
      </c>
      <c r="AQ285">
        <v>0.28599999999999998</v>
      </c>
      <c r="AR285">
        <v>0.28000000000000003</v>
      </c>
      <c r="AS285">
        <v>0.19</v>
      </c>
      <c r="AT285">
        <v>0.2</v>
      </c>
      <c r="AU285">
        <v>8.5999999999999993E-2</v>
      </c>
      <c r="AV285">
        <v>0.222</v>
      </c>
      <c r="AW285">
        <v>0.20499999999999999</v>
      </c>
      <c r="AX285">
        <v>0.192</v>
      </c>
      <c r="AY285">
        <v>0.38500000000000001</v>
      </c>
      <c r="AZ285">
        <v>0.25</v>
      </c>
      <c r="BA285">
        <v>0.13800000000000001</v>
      </c>
      <c r="BB285">
        <v>0.188</v>
      </c>
      <c r="BC285">
        <v>0.23799999999999999</v>
      </c>
    </row>
    <row r="286" spans="1:55" hidden="1" x14ac:dyDescent="0.4">
      <c r="A286" t="str">
        <f t="shared" si="16"/>
        <v>CLD</v>
      </c>
      <c r="B286" t="str">
        <f t="shared" si="17"/>
        <v>CLD053</v>
      </c>
      <c r="C286" t="str">
        <f t="shared" si="18"/>
        <v>lines_vs_average</v>
      </c>
      <c r="D286" t="s">
        <v>2414</v>
      </c>
      <c r="E286">
        <f t="shared" si="19"/>
        <v>0.83372000000000002</v>
      </c>
      <c r="F286">
        <v>0.64300000000000002</v>
      </c>
      <c r="G286">
        <v>0.622</v>
      </c>
      <c r="H286">
        <v>1.0509999999999999</v>
      </c>
      <c r="I286">
        <v>1.0940000000000001</v>
      </c>
      <c r="J286">
        <v>0.92200000000000004</v>
      </c>
      <c r="K286">
        <v>0.66500000000000004</v>
      </c>
      <c r="L286">
        <v>0.57899999999999996</v>
      </c>
      <c r="M286">
        <v>1.115</v>
      </c>
      <c r="N286">
        <v>0.92200000000000004</v>
      </c>
      <c r="O286">
        <v>0.66500000000000004</v>
      </c>
      <c r="P286">
        <v>0.622</v>
      </c>
      <c r="Q286">
        <v>0.879</v>
      </c>
      <c r="R286">
        <v>0.90100000000000002</v>
      </c>
      <c r="S286">
        <v>0.6</v>
      </c>
      <c r="T286">
        <v>0.66500000000000004</v>
      </c>
      <c r="U286">
        <v>0.879</v>
      </c>
      <c r="V286">
        <v>0.68600000000000005</v>
      </c>
      <c r="W286">
        <v>0.34300000000000003</v>
      </c>
      <c r="X286">
        <v>0.53600000000000003</v>
      </c>
      <c r="Y286">
        <v>0.70799999999999996</v>
      </c>
      <c r="Z286">
        <v>0.66500000000000004</v>
      </c>
      <c r="AA286">
        <v>0.57899999999999996</v>
      </c>
      <c r="AB286">
        <v>0.68600000000000005</v>
      </c>
      <c r="AC286">
        <v>0.49299999999999999</v>
      </c>
      <c r="AD286">
        <v>0.85799999999999998</v>
      </c>
      <c r="AE286">
        <v>0.83599999999999997</v>
      </c>
      <c r="AF286">
        <v>0.98599999999999999</v>
      </c>
      <c r="AG286">
        <v>0.622</v>
      </c>
      <c r="AH286">
        <v>0.622</v>
      </c>
      <c r="AI286">
        <v>0.32200000000000001</v>
      </c>
      <c r="AJ286">
        <v>0.90100000000000002</v>
      </c>
      <c r="AK286">
        <v>0.55700000000000005</v>
      </c>
      <c r="AL286">
        <v>0.47199999999999998</v>
      </c>
      <c r="AM286">
        <v>0.90100000000000002</v>
      </c>
      <c r="AN286">
        <v>0.70799999999999996</v>
      </c>
      <c r="AO286">
        <v>0.68600000000000005</v>
      </c>
      <c r="AP286">
        <v>1.179</v>
      </c>
      <c r="AQ286">
        <v>0.72899999999999998</v>
      </c>
      <c r="AR286">
        <v>1.115</v>
      </c>
      <c r="AS286">
        <v>0.81499999999999995</v>
      </c>
      <c r="AT286">
        <v>1.0289999999999999</v>
      </c>
      <c r="AU286">
        <v>1.0940000000000001</v>
      </c>
      <c r="AV286">
        <v>1.0940000000000001</v>
      </c>
      <c r="AW286">
        <v>1.522</v>
      </c>
      <c r="AX286">
        <v>1.1359999999999999</v>
      </c>
      <c r="AY286">
        <v>1.329</v>
      </c>
      <c r="AZ286">
        <v>1.3080000000000001</v>
      </c>
      <c r="BA286">
        <v>1.0509999999999999</v>
      </c>
      <c r="BB286">
        <v>1.329</v>
      </c>
      <c r="BC286">
        <v>0.96499999999999997</v>
      </c>
    </row>
    <row r="287" spans="1:55" hidden="1" x14ac:dyDescent="0.4">
      <c r="A287" t="str">
        <f t="shared" si="16"/>
        <v>CLD</v>
      </c>
      <c r="B287" t="str">
        <f t="shared" si="17"/>
        <v>CLD091</v>
      </c>
      <c r="C287" t="str">
        <f t="shared" si="18"/>
        <v>activities</v>
      </c>
      <c r="D287" t="s">
        <v>2415</v>
      </c>
      <c r="E287">
        <f t="shared" si="19"/>
        <v>14.08</v>
      </c>
      <c r="F287">
        <v>12</v>
      </c>
      <c r="G287">
        <v>10</v>
      </c>
      <c r="H287">
        <v>11</v>
      </c>
      <c r="I287">
        <v>20</v>
      </c>
      <c r="J287">
        <v>9</v>
      </c>
      <c r="K287">
        <v>6</v>
      </c>
      <c r="L287">
        <v>16</v>
      </c>
      <c r="M287">
        <v>17</v>
      </c>
      <c r="N287">
        <v>14</v>
      </c>
      <c r="O287">
        <v>11</v>
      </c>
      <c r="P287">
        <v>8</v>
      </c>
      <c r="Q287">
        <v>16</v>
      </c>
      <c r="R287">
        <v>21</v>
      </c>
      <c r="S287">
        <v>10</v>
      </c>
      <c r="T287">
        <v>16</v>
      </c>
      <c r="U287">
        <v>15</v>
      </c>
      <c r="V287">
        <v>16</v>
      </c>
      <c r="W287">
        <v>8</v>
      </c>
      <c r="X287">
        <v>14</v>
      </c>
      <c r="Y287">
        <v>13</v>
      </c>
      <c r="Z287">
        <v>14</v>
      </c>
      <c r="AA287">
        <v>12</v>
      </c>
      <c r="AB287">
        <v>12</v>
      </c>
      <c r="AC287">
        <v>12</v>
      </c>
      <c r="AD287">
        <v>18</v>
      </c>
      <c r="AE287">
        <v>22</v>
      </c>
      <c r="AF287">
        <v>18</v>
      </c>
      <c r="AG287">
        <v>11</v>
      </c>
      <c r="AH287">
        <v>9</v>
      </c>
      <c r="AI287">
        <v>9</v>
      </c>
      <c r="AJ287">
        <v>16</v>
      </c>
      <c r="AK287">
        <v>9</v>
      </c>
      <c r="AL287">
        <v>8</v>
      </c>
      <c r="AM287">
        <v>14</v>
      </c>
      <c r="AN287">
        <v>11</v>
      </c>
      <c r="AO287">
        <v>20</v>
      </c>
      <c r="AP287">
        <v>15</v>
      </c>
      <c r="AQ287">
        <v>14</v>
      </c>
      <c r="AR287">
        <v>14</v>
      </c>
      <c r="AS287">
        <v>17</v>
      </c>
      <c r="AT287">
        <v>11</v>
      </c>
      <c r="AU287">
        <v>14</v>
      </c>
      <c r="AV287">
        <v>14</v>
      </c>
      <c r="AW287">
        <v>24</v>
      </c>
      <c r="AX287">
        <v>19</v>
      </c>
      <c r="AY287">
        <v>16</v>
      </c>
      <c r="AZ287">
        <v>11</v>
      </c>
      <c r="BA287">
        <v>13</v>
      </c>
      <c r="BB287">
        <v>24</v>
      </c>
      <c r="BC287">
        <v>20</v>
      </c>
    </row>
    <row r="288" spans="1:55" hidden="1" x14ac:dyDescent="0.4">
      <c r="A288" t="str">
        <f t="shared" si="16"/>
        <v>CLD</v>
      </c>
      <c r="B288" t="str">
        <f t="shared" si="17"/>
        <v>CLD091</v>
      </c>
      <c r="C288" t="str">
        <f t="shared" si="18"/>
        <v>decisions</v>
      </c>
      <c r="D288" t="s">
        <v>2416</v>
      </c>
      <c r="E288">
        <f t="shared" si="19"/>
        <v>2.46</v>
      </c>
      <c r="F288">
        <v>2</v>
      </c>
      <c r="G288">
        <v>2</v>
      </c>
      <c r="H288">
        <v>2</v>
      </c>
      <c r="I288">
        <v>2</v>
      </c>
      <c r="J288">
        <v>1</v>
      </c>
      <c r="K288">
        <v>1</v>
      </c>
      <c r="L288">
        <v>4</v>
      </c>
      <c r="M288">
        <v>4</v>
      </c>
      <c r="N288">
        <v>5</v>
      </c>
      <c r="O288">
        <v>1</v>
      </c>
      <c r="P288">
        <v>1</v>
      </c>
      <c r="Q288">
        <v>4</v>
      </c>
      <c r="R288">
        <v>4</v>
      </c>
      <c r="S288">
        <v>1</v>
      </c>
      <c r="T288">
        <v>2</v>
      </c>
      <c r="U288">
        <v>3</v>
      </c>
      <c r="V288">
        <v>2</v>
      </c>
      <c r="W288">
        <v>1</v>
      </c>
      <c r="X288">
        <v>0</v>
      </c>
      <c r="Y288">
        <v>1</v>
      </c>
      <c r="Z288">
        <v>2</v>
      </c>
      <c r="AA288">
        <v>3</v>
      </c>
      <c r="AB288">
        <v>2</v>
      </c>
      <c r="AC288">
        <v>1</v>
      </c>
      <c r="AD288">
        <v>1</v>
      </c>
      <c r="AE288">
        <v>1</v>
      </c>
      <c r="AF288">
        <v>2</v>
      </c>
      <c r="AG288">
        <v>2</v>
      </c>
      <c r="AH288">
        <v>0</v>
      </c>
      <c r="AI288">
        <v>1</v>
      </c>
      <c r="AJ288">
        <v>4</v>
      </c>
      <c r="AK288">
        <v>2</v>
      </c>
      <c r="AL288">
        <v>2</v>
      </c>
      <c r="AM288">
        <v>2</v>
      </c>
      <c r="AN288">
        <v>2</v>
      </c>
      <c r="AO288">
        <v>1</v>
      </c>
      <c r="AP288">
        <v>5</v>
      </c>
      <c r="AQ288">
        <v>4</v>
      </c>
      <c r="AR288">
        <v>4</v>
      </c>
      <c r="AS288">
        <v>4</v>
      </c>
      <c r="AT288">
        <v>2</v>
      </c>
      <c r="AU288">
        <v>3</v>
      </c>
      <c r="AV288">
        <v>3</v>
      </c>
      <c r="AW288">
        <v>4</v>
      </c>
      <c r="AX288">
        <v>4</v>
      </c>
      <c r="AY288">
        <v>5</v>
      </c>
      <c r="AZ288">
        <v>4</v>
      </c>
      <c r="BA288">
        <v>2</v>
      </c>
      <c r="BB288">
        <v>4</v>
      </c>
      <c r="BC288">
        <v>4</v>
      </c>
    </row>
    <row r="289" spans="1:55" hidden="1" x14ac:dyDescent="0.4">
      <c r="A289" t="str">
        <f t="shared" si="16"/>
        <v>CLD</v>
      </c>
      <c r="B289" t="str">
        <f t="shared" si="17"/>
        <v>CLD091</v>
      </c>
      <c r="C289" t="str">
        <f t="shared" si="18"/>
        <v>forks</v>
      </c>
      <c r="D289" t="s">
        <v>2417</v>
      </c>
      <c r="E289">
        <f t="shared" si="19"/>
        <v>0.64</v>
      </c>
      <c r="F289">
        <v>0</v>
      </c>
      <c r="G289">
        <v>0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0</v>
      </c>
      <c r="O289">
        <v>1</v>
      </c>
      <c r="P289">
        <v>0</v>
      </c>
      <c r="Q289">
        <v>0</v>
      </c>
      <c r="R289">
        <v>1</v>
      </c>
      <c r="S289">
        <v>1</v>
      </c>
      <c r="T289">
        <v>0</v>
      </c>
      <c r="U289">
        <v>1</v>
      </c>
      <c r="V289">
        <v>2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2</v>
      </c>
      <c r="AD289">
        <v>3</v>
      </c>
      <c r="AE289">
        <v>1</v>
      </c>
      <c r="AF289">
        <v>1</v>
      </c>
      <c r="AG289">
        <v>0</v>
      </c>
      <c r="AH289">
        <v>1</v>
      </c>
      <c r="AI289">
        <v>0</v>
      </c>
      <c r="AJ289">
        <v>1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1</v>
      </c>
      <c r="AU289">
        <v>2</v>
      </c>
      <c r="AV289">
        <v>1</v>
      </c>
      <c r="AW289">
        <v>2</v>
      </c>
      <c r="AX289">
        <v>1</v>
      </c>
      <c r="AY289">
        <v>0</v>
      </c>
      <c r="AZ289">
        <v>0</v>
      </c>
      <c r="BA289">
        <v>1</v>
      </c>
      <c r="BB289">
        <v>1</v>
      </c>
      <c r="BC289">
        <v>2</v>
      </c>
    </row>
    <row r="290" spans="1:55" hidden="1" x14ac:dyDescent="0.4">
      <c r="A290" t="str">
        <f t="shared" si="16"/>
        <v>CLD</v>
      </c>
      <c r="B290" t="str">
        <f t="shared" si="17"/>
        <v>CLD091</v>
      </c>
      <c r="C290" t="str">
        <f t="shared" si="18"/>
        <v>swimlanes</v>
      </c>
      <c r="D290" t="s">
        <v>2418</v>
      </c>
      <c r="E290">
        <f t="shared" si="19"/>
        <v>0.42</v>
      </c>
      <c r="F290">
        <v>0</v>
      </c>
      <c r="G290">
        <v>0</v>
      </c>
      <c r="H290">
        <v>0</v>
      </c>
      <c r="I290">
        <v>5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</v>
      </c>
      <c r="AO290">
        <v>9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1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</row>
    <row r="291" spans="1:55" hidden="1" x14ac:dyDescent="0.4">
      <c r="A291" t="str">
        <f t="shared" si="16"/>
        <v>CLD</v>
      </c>
      <c r="B291" t="str">
        <f t="shared" si="17"/>
        <v>CLD091</v>
      </c>
      <c r="C291" t="str">
        <f t="shared" si="18"/>
        <v>detaches</v>
      </c>
      <c r="D291" t="s">
        <v>2419</v>
      </c>
      <c r="E291">
        <f t="shared" si="19"/>
        <v>0.02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1</v>
      </c>
      <c r="BC291">
        <v>0</v>
      </c>
    </row>
    <row r="292" spans="1:55" hidden="1" x14ac:dyDescent="0.4">
      <c r="A292" t="str">
        <f t="shared" si="16"/>
        <v>CLD</v>
      </c>
      <c r="B292" t="str">
        <f t="shared" si="17"/>
        <v>CLD091</v>
      </c>
      <c r="C292" t="str">
        <f t="shared" si="18"/>
        <v>options</v>
      </c>
      <c r="D292" t="s">
        <v>2420</v>
      </c>
      <c r="E292">
        <f t="shared" si="19"/>
        <v>0.2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2</v>
      </c>
      <c r="M292">
        <v>0</v>
      </c>
      <c r="N292">
        <v>0</v>
      </c>
      <c r="O292">
        <v>0</v>
      </c>
      <c r="P292">
        <v>1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1</v>
      </c>
      <c r="W292">
        <v>0</v>
      </c>
      <c r="X292">
        <v>0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1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3</v>
      </c>
    </row>
    <row r="293" spans="1:55" hidden="1" x14ac:dyDescent="0.4">
      <c r="A293" t="str">
        <f t="shared" si="16"/>
        <v>CLD</v>
      </c>
      <c r="B293" t="str">
        <f t="shared" si="17"/>
        <v>CLD091</v>
      </c>
      <c r="C293" t="str">
        <f t="shared" si="18"/>
        <v>edges</v>
      </c>
      <c r="D293" t="s">
        <v>2421</v>
      </c>
      <c r="E293">
        <f t="shared" si="19"/>
        <v>0.14000000000000001</v>
      </c>
      <c r="F293">
        <v>1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3</v>
      </c>
      <c r="AZ293">
        <v>0</v>
      </c>
      <c r="BA293">
        <v>0</v>
      </c>
      <c r="BB293">
        <v>1</v>
      </c>
      <c r="BC293">
        <v>0</v>
      </c>
    </row>
    <row r="294" spans="1:55" hidden="1" x14ac:dyDescent="0.4">
      <c r="A294" t="str">
        <f t="shared" si="16"/>
        <v>CLD</v>
      </c>
      <c r="B294" t="str">
        <f t="shared" si="17"/>
        <v>CLD091</v>
      </c>
      <c r="C294" t="str">
        <f t="shared" si="18"/>
        <v>notes</v>
      </c>
      <c r="D294" t="s">
        <v>2422</v>
      </c>
      <c r="E294">
        <f t="shared" si="19"/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</row>
    <row r="295" spans="1:55" hidden="1" x14ac:dyDescent="0.4">
      <c r="A295" t="str">
        <f t="shared" si="16"/>
        <v>CLD</v>
      </c>
      <c r="B295" t="str">
        <f t="shared" si="17"/>
        <v>CLD091</v>
      </c>
      <c r="C295" t="str">
        <f t="shared" si="18"/>
        <v>partitions</v>
      </c>
      <c r="D295" t="s">
        <v>2423</v>
      </c>
      <c r="E295">
        <f t="shared" si="19"/>
        <v>0.02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</row>
    <row r="296" spans="1:55" hidden="1" x14ac:dyDescent="0.4">
      <c r="A296" t="str">
        <f t="shared" si="16"/>
        <v>CLD</v>
      </c>
      <c r="B296" t="str">
        <f t="shared" si="17"/>
        <v>CLD091</v>
      </c>
      <c r="C296" t="str">
        <f t="shared" si="18"/>
        <v>numberline</v>
      </c>
      <c r="D296" t="s">
        <v>2424</v>
      </c>
      <c r="E296">
        <f t="shared" si="19"/>
        <v>28.54</v>
      </c>
      <c r="F296">
        <v>21</v>
      </c>
      <c r="G296">
        <v>19</v>
      </c>
      <c r="H296">
        <v>25</v>
      </c>
      <c r="I296">
        <v>39</v>
      </c>
      <c r="J296">
        <v>18</v>
      </c>
      <c r="K296">
        <v>22</v>
      </c>
      <c r="L296">
        <v>33</v>
      </c>
      <c r="M296">
        <v>39</v>
      </c>
      <c r="N296">
        <v>30</v>
      </c>
      <c r="O296">
        <v>22</v>
      </c>
      <c r="P296">
        <v>13</v>
      </c>
      <c r="Q296">
        <v>29</v>
      </c>
      <c r="R296">
        <v>41</v>
      </c>
      <c r="S296">
        <v>20</v>
      </c>
      <c r="T296">
        <v>32</v>
      </c>
      <c r="U296">
        <v>33</v>
      </c>
      <c r="V296">
        <v>31</v>
      </c>
      <c r="W296">
        <v>13</v>
      </c>
      <c r="X296">
        <v>27</v>
      </c>
      <c r="Y296">
        <v>19</v>
      </c>
      <c r="Z296">
        <v>26</v>
      </c>
      <c r="AA296">
        <v>32</v>
      </c>
      <c r="AB296">
        <v>21</v>
      </c>
      <c r="AC296">
        <v>25</v>
      </c>
      <c r="AD296">
        <v>37</v>
      </c>
      <c r="AE296">
        <v>35</v>
      </c>
      <c r="AF296">
        <v>30</v>
      </c>
      <c r="AG296">
        <v>22</v>
      </c>
      <c r="AH296">
        <v>18</v>
      </c>
      <c r="AI296">
        <v>14</v>
      </c>
      <c r="AJ296">
        <v>36</v>
      </c>
      <c r="AK296">
        <v>17</v>
      </c>
      <c r="AL296">
        <v>17</v>
      </c>
      <c r="AM296">
        <v>23</v>
      </c>
      <c r="AN296">
        <v>22</v>
      </c>
      <c r="AO296">
        <v>36</v>
      </c>
      <c r="AP296">
        <v>33</v>
      </c>
      <c r="AQ296">
        <v>29</v>
      </c>
      <c r="AR296">
        <v>32</v>
      </c>
      <c r="AS296">
        <v>31</v>
      </c>
      <c r="AT296">
        <v>25</v>
      </c>
      <c r="AU296">
        <v>37</v>
      </c>
      <c r="AV296">
        <v>30</v>
      </c>
      <c r="AW296">
        <v>48</v>
      </c>
      <c r="AX296">
        <v>40</v>
      </c>
      <c r="AY296">
        <v>37</v>
      </c>
      <c r="AZ296">
        <v>30</v>
      </c>
      <c r="BA296">
        <v>29</v>
      </c>
      <c r="BB296">
        <v>46</v>
      </c>
      <c r="BC296">
        <v>43</v>
      </c>
    </row>
    <row r="297" spans="1:55" hidden="1" x14ac:dyDescent="0.4">
      <c r="A297" t="str">
        <f t="shared" si="16"/>
        <v>CLD</v>
      </c>
      <c r="B297" t="str">
        <f t="shared" si="17"/>
        <v>CLD091</v>
      </c>
      <c r="C297" t="str">
        <f t="shared" si="18"/>
        <v>negative_score</v>
      </c>
      <c r="D297" t="s">
        <v>2425</v>
      </c>
      <c r="E297">
        <f t="shared" si="19"/>
        <v>-9.9999999999999894E-4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-4.9999999999999947E-2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</row>
    <row r="298" spans="1:55" hidden="1" x14ac:dyDescent="0.4">
      <c r="A298" t="str">
        <f t="shared" si="16"/>
        <v>CLD</v>
      </c>
      <c r="B298" t="str">
        <f t="shared" si="17"/>
        <v>CLD091</v>
      </c>
      <c r="C298" t="str">
        <f t="shared" si="18"/>
        <v>raw_score</v>
      </c>
      <c r="D298" t="s">
        <v>2426</v>
      </c>
      <c r="E298">
        <f t="shared" si="19"/>
        <v>56.633999999999986</v>
      </c>
      <c r="F298">
        <v>46.25</v>
      </c>
      <c r="G298">
        <v>38.950000000000003</v>
      </c>
      <c r="H298">
        <v>45.25</v>
      </c>
      <c r="I298">
        <v>82.95</v>
      </c>
      <c r="J298">
        <v>34.9</v>
      </c>
      <c r="K298">
        <v>26.05</v>
      </c>
      <c r="L298">
        <v>70.650000000000006</v>
      </c>
      <c r="M298">
        <v>71.95</v>
      </c>
      <c r="N298">
        <v>63.5</v>
      </c>
      <c r="O298">
        <v>42.3</v>
      </c>
      <c r="P298">
        <v>29.65</v>
      </c>
      <c r="Q298">
        <v>65.45</v>
      </c>
      <c r="R298">
        <v>84.05</v>
      </c>
      <c r="S298">
        <v>38</v>
      </c>
      <c r="T298">
        <v>67.599999999999994</v>
      </c>
      <c r="U298">
        <v>61.65</v>
      </c>
      <c r="V298">
        <v>64.55</v>
      </c>
      <c r="W298">
        <v>28.65</v>
      </c>
      <c r="X298">
        <v>43.35</v>
      </c>
      <c r="Y298">
        <v>44.95</v>
      </c>
      <c r="Z298">
        <v>53.5</v>
      </c>
      <c r="AA298">
        <v>49.6</v>
      </c>
      <c r="AB298">
        <v>45.05</v>
      </c>
      <c r="AC298">
        <v>47.25</v>
      </c>
      <c r="AD298">
        <v>68.849999999999994</v>
      </c>
      <c r="AE298">
        <v>76.25</v>
      </c>
      <c r="AF298">
        <v>66.5</v>
      </c>
      <c r="AG298">
        <v>42.1</v>
      </c>
      <c r="AH298">
        <v>30.9</v>
      </c>
      <c r="AI298">
        <v>31.7</v>
      </c>
      <c r="AJ298">
        <v>68.8</v>
      </c>
      <c r="AK298">
        <v>35.85</v>
      </c>
      <c r="AL298">
        <v>32.85</v>
      </c>
      <c r="AM298">
        <v>51.15</v>
      </c>
      <c r="AN298">
        <v>44.1</v>
      </c>
      <c r="AO298">
        <v>83.8</v>
      </c>
      <c r="AP298">
        <v>67.650000000000006</v>
      </c>
      <c r="AQ298">
        <v>59.45</v>
      </c>
      <c r="AR298">
        <v>59.6</v>
      </c>
      <c r="AS298">
        <v>68.55</v>
      </c>
      <c r="AT298">
        <v>45.25</v>
      </c>
      <c r="AU298">
        <v>61.85</v>
      </c>
      <c r="AV298">
        <v>60.5</v>
      </c>
      <c r="AW298">
        <v>96.4</v>
      </c>
      <c r="AX298">
        <v>78</v>
      </c>
      <c r="AY298">
        <v>73.45</v>
      </c>
      <c r="AZ298">
        <v>50.5</v>
      </c>
      <c r="BA298">
        <v>51.45</v>
      </c>
      <c r="BB298">
        <v>93</v>
      </c>
      <c r="BC298">
        <v>87.15</v>
      </c>
    </row>
    <row r="299" spans="1:55" hidden="1" x14ac:dyDescent="0.4">
      <c r="A299" t="str">
        <f t="shared" si="16"/>
        <v>CLD</v>
      </c>
      <c r="B299" t="str">
        <f t="shared" si="17"/>
        <v>CLD091</v>
      </c>
      <c r="C299" t="str">
        <f t="shared" si="18"/>
        <v>percentage_score</v>
      </c>
      <c r="D299" t="s">
        <v>2427</v>
      </c>
      <c r="E299">
        <f t="shared" si="19"/>
        <v>72.358000000000004</v>
      </c>
      <c r="F299">
        <v>69.8</v>
      </c>
      <c r="G299">
        <v>66.099999999999994</v>
      </c>
      <c r="H299">
        <v>69.3</v>
      </c>
      <c r="I299">
        <v>80.599999999999994</v>
      </c>
      <c r="J299">
        <v>63.6</v>
      </c>
      <c r="K299">
        <v>56.5</v>
      </c>
      <c r="L299">
        <v>77.900000000000006</v>
      </c>
      <c r="M299">
        <v>78.2</v>
      </c>
      <c r="N299">
        <v>76</v>
      </c>
      <c r="O299">
        <v>67.900000000000006</v>
      </c>
      <c r="P299">
        <v>59.7</v>
      </c>
      <c r="Q299">
        <v>76.599999999999994</v>
      </c>
      <c r="R299">
        <v>80.8</v>
      </c>
      <c r="S299">
        <v>65.5</v>
      </c>
      <c r="T299">
        <v>77.2</v>
      </c>
      <c r="U299">
        <v>75.5</v>
      </c>
      <c r="V299">
        <v>76.3</v>
      </c>
      <c r="W299">
        <v>58.9</v>
      </c>
      <c r="X299">
        <v>68.400000000000006</v>
      </c>
      <c r="Y299">
        <v>69.2</v>
      </c>
      <c r="Z299">
        <v>72.8</v>
      </c>
      <c r="AA299">
        <v>71.3</v>
      </c>
      <c r="AB299">
        <v>69.3</v>
      </c>
      <c r="AC299">
        <v>70.3</v>
      </c>
      <c r="AD299">
        <v>77.5</v>
      </c>
      <c r="AE299">
        <v>79.2</v>
      </c>
      <c r="AF299">
        <v>76.900000000000006</v>
      </c>
      <c r="AG299">
        <v>67.8</v>
      </c>
      <c r="AH299">
        <v>60.7</v>
      </c>
      <c r="AI299">
        <v>61.3</v>
      </c>
      <c r="AJ299">
        <v>77.5</v>
      </c>
      <c r="AK299">
        <v>64.2</v>
      </c>
      <c r="AL299">
        <v>62.2</v>
      </c>
      <c r="AM299">
        <v>71.900000000000006</v>
      </c>
      <c r="AN299">
        <v>68.8</v>
      </c>
      <c r="AO299">
        <v>80.7</v>
      </c>
      <c r="AP299">
        <v>77.2</v>
      </c>
      <c r="AQ299">
        <v>74.8</v>
      </c>
      <c r="AR299">
        <v>74.900000000000006</v>
      </c>
      <c r="AS299">
        <v>77.400000000000006</v>
      </c>
      <c r="AT299">
        <v>69.3</v>
      </c>
      <c r="AU299">
        <v>75.599999999999994</v>
      </c>
      <c r="AV299">
        <v>75.2</v>
      </c>
      <c r="AW299">
        <v>82.8</v>
      </c>
      <c r="AX299">
        <v>79.599999999999994</v>
      </c>
      <c r="AY299">
        <v>78.599999999999994</v>
      </c>
      <c r="AZ299">
        <v>71.599999999999994</v>
      </c>
      <c r="BA299">
        <v>72</v>
      </c>
      <c r="BB299">
        <v>81.2</v>
      </c>
      <c r="BC299">
        <v>81.3</v>
      </c>
    </row>
    <row r="300" spans="1:55" hidden="1" x14ac:dyDescent="0.4">
      <c r="A300" t="str">
        <f t="shared" si="16"/>
        <v>CLD</v>
      </c>
      <c r="B300" t="str">
        <f t="shared" si="17"/>
        <v>CLD091</v>
      </c>
      <c r="C300" t="str">
        <f t="shared" si="18"/>
        <v>formatted_score</v>
      </c>
      <c r="D300" t="s">
        <v>2428</v>
      </c>
      <c r="E300" t="e">
        <f t="shared" si="19"/>
        <v>#DIV/0!</v>
      </c>
      <c r="F300" t="s">
        <v>2201</v>
      </c>
      <c r="G300" t="s">
        <v>1946</v>
      </c>
      <c r="H300" t="s">
        <v>2429</v>
      </c>
      <c r="I300" t="s">
        <v>2430</v>
      </c>
      <c r="J300" t="s">
        <v>2149</v>
      </c>
      <c r="K300" t="s">
        <v>2431</v>
      </c>
      <c r="L300" t="s">
        <v>2432</v>
      </c>
      <c r="M300" t="s">
        <v>2433</v>
      </c>
      <c r="N300" t="s">
        <v>2207</v>
      </c>
      <c r="O300" t="s">
        <v>2434</v>
      </c>
      <c r="P300" t="s">
        <v>1799</v>
      </c>
      <c r="Q300" t="s">
        <v>2284</v>
      </c>
      <c r="R300" t="s">
        <v>2435</v>
      </c>
      <c r="S300" t="s">
        <v>2436</v>
      </c>
      <c r="T300" t="s">
        <v>2343</v>
      </c>
      <c r="U300" t="s">
        <v>2301</v>
      </c>
      <c r="V300" t="s">
        <v>2176</v>
      </c>
      <c r="W300" t="s">
        <v>2210</v>
      </c>
      <c r="X300" t="s">
        <v>1896</v>
      </c>
      <c r="Y300" t="s">
        <v>2437</v>
      </c>
      <c r="Z300" t="s">
        <v>2438</v>
      </c>
      <c r="AA300" t="s">
        <v>2064</v>
      </c>
      <c r="AB300" t="s">
        <v>2061</v>
      </c>
      <c r="AC300" t="s">
        <v>2439</v>
      </c>
      <c r="AD300" t="s">
        <v>2440</v>
      </c>
      <c r="AE300" t="s">
        <v>2441</v>
      </c>
      <c r="AF300" t="s">
        <v>2442</v>
      </c>
      <c r="AG300" t="s">
        <v>2156</v>
      </c>
      <c r="AH300" t="s">
        <v>2443</v>
      </c>
      <c r="AI300" t="s">
        <v>1730</v>
      </c>
      <c r="AJ300" t="s">
        <v>2444</v>
      </c>
      <c r="AK300" t="s">
        <v>2159</v>
      </c>
      <c r="AL300" t="s">
        <v>2170</v>
      </c>
      <c r="AM300" t="s">
        <v>2067</v>
      </c>
      <c r="AN300" t="s">
        <v>2445</v>
      </c>
      <c r="AO300" t="s">
        <v>2446</v>
      </c>
      <c r="AP300" t="s">
        <v>2168</v>
      </c>
      <c r="AQ300" t="s">
        <v>1996</v>
      </c>
      <c r="AR300" t="s">
        <v>2447</v>
      </c>
      <c r="AS300" t="s">
        <v>2254</v>
      </c>
      <c r="AT300" t="s">
        <v>2429</v>
      </c>
      <c r="AU300" t="s">
        <v>2448</v>
      </c>
      <c r="AV300" t="s">
        <v>2121</v>
      </c>
      <c r="AW300" t="s">
        <v>2449</v>
      </c>
      <c r="AX300" t="s">
        <v>2450</v>
      </c>
      <c r="AY300" t="s">
        <v>2451</v>
      </c>
      <c r="AZ300" t="s">
        <v>2035</v>
      </c>
      <c r="BA300" t="s">
        <v>2452</v>
      </c>
      <c r="BB300" t="s">
        <v>2453</v>
      </c>
      <c r="BC300" t="s">
        <v>2454</v>
      </c>
    </row>
    <row r="301" spans="1:55" hidden="1" x14ac:dyDescent="0.4">
      <c r="A301" t="str">
        <f t="shared" si="16"/>
        <v>CLD</v>
      </c>
      <c r="B301" t="str">
        <f t="shared" si="17"/>
        <v>CLD091</v>
      </c>
      <c r="C301" t="str">
        <f t="shared" si="18"/>
        <v>functional_complexity</v>
      </c>
      <c r="D301" t="s">
        <v>2455</v>
      </c>
      <c r="E301">
        <f t="shared" si="19"/>
        <v>27</v>
      </c>
      <c r="F301">
        <v>22</v>
      </c>
      <c r="G301">
        <v>19</v>
      </c>
      <c r="H301">
        <v>22</v>
      </c>
      <c r="I301">
        <v>35.5</v>
      </c>
      <c r="J301">
        <v>17</v>
      </c>
      <c r="K301">
        <v>12.5</v>
      </c>
      <c r="L301">
        <v>33.5</v>
      </c>
      <c r="M301">
        <v>35</v>
      </c>
      <c r="N301">
        <v>31</v>
      </c>
      <c r="O301">
        <v>20</v>
      </c>
      <c r="P301">
        <v>14</v>
      </c>
      <c r="Q301">
        <v>32</v>
      </c>
      <c r="R301">
        <v>41</v>
      </c>
      <c r="S301">
        <v>18.5</v>
      </c>
      <c r="T301">
        <v>28</v>
      </c>
      <c r="U301">
        <v>30</v>
      </c>
      <c r="V301">
        <v>31</v>
      </c>
      <c r="W301">
        <v>14</v>
      </c>
      <c r="X301">
        <v>21</v>
      </c>
      <c r="Y301">
        <v>21.5</v>
      </c>
      <c r="Z301">
        <v>25</v>
      </c>
      <c r="AA301">
        <v>24</v>
      </c>
      <c r="AB301">
        <v>22</v>
      </c>
      <c r="AC301">
        <v>23</v>
      </c>
      <c r="AD301">
        <v>33.5</v>
      </c>
      <c r="AE301">
        <v>36.5</v>
      </c>
      <c r="AF301">
        <v>32.5</v>
      </c>
      <c r="AG301">
        <v>20.5</v>
      </c>
      <c r="AH301">
        <v>15</v>
      </c>
      <c r="AI301">
        <v>15.5</v>
      </c>
      <c r="AJ301">
        <v>33.5</v>
      </c>
      <c r="AK301">
        <v>17.5</v>
      </c>
      <c r="AL301">
        <v>16</v>
      </c>
      <c r="AM301">
        <v>25</v>
      </c>
      <c r="AN301">
        <v>20.5</v>
      </c>
      <c r="AO301">
        <v>32</v>
      </c>
      <c r="AP301">
        <v>32.5</v>
      </c>
      <c r="AQ301">
        <v>29</v>
      </c>
      <c r="AR301">
        <v>29</v>
      </c>
      <c r="AS301">
        <v>33.5</v>
      </c>
      <c r="AT301">
        <v>22</v>
      </c>
      <c r="AU301">
        <v>30</v>
      </c>
      <c r="AV301">
        <v>28.5</v>
      </c>
      <c r="AW301">
        <v>47</v>
      </c>
      <c r="AX301">
        <v>38</v>
      </c>
      <c r="AY301">
        <v>34</v>
      </c>
      <c r="AZ301">
        <v>24.5</v>
      </c>
      <c r="BA301">
        <v>25</v>
      </c>
      <c r="BB301">
        <v>45.5</v>
      </c>
      <c r="BC301">
        <v>41</v>
      </c>
    </row>
    <row r="302" spans="1:55" hidden="1" x14ac:dyDescent="0.4">
      <c r="A302" t="str">
        <f t="shared" si="16"/>
        <v>CLD</v>
      </c>
      <c r="B302" t="str">
        <f t="shared" si="17"/>
        <v>CLD091</v>
      </c>
      <c r="C302" t="str">
        <f t="shared" si="18"/>
        <v>organization_score</v>
      </c>
      <c r="D302" t="s">
        <v>2456</v>
      </c>
      <c r="E302">
        <f t="shared" si="19"/>
        <v>0.84</v>
      </c>
      <c r="F302">
        <v>0</v>
      </c>
      <c r="G302">
        <v>0</v>
      </c>
      <c r="H302">
        <v>0</v>
      </c>
      <c r="I302">
        <v>10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2</v>
      </c>
      <c r="AO302">
        <v>18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2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</row>
    <row r="303" spans="1:55" hidden="1" x14ac:dyDescent="0.4">
      <c r="A303" t="str">
        <f t="shared" si="16"/>
        <v>CLD</v>
      </c>
      <c r="B303" t="str">
        <f t="shared" si="17"/>
        <v>CLD091</v>
      </c>
      <c r="C303" t="str">
        <f t="shared" si="18"/>
        <v>structural_integrity</v>
      </c>
      <c r="D303" t="s">
        <v>2457</v>
      </c>
      <c r="E303">
        <f t="shared" si="19"/>
        <v>9.9990000000000006</v>
      </c>
      <c r="F303">
        <v>10</v>
      </c>
      <c r="G303">
        <v>10</v>
      </c>
      <c r="H303">
        <v>10</v>
      </c>
      <c r="I303">
        <v>10</v>
      </c>
      <c r="J303">
        <v>10</v>
      </c>
      <c r="K303">
        <v>9.9499999999999993</v>
      </c>
      <c r="L303">
        <v>10</v>
      </c>
      <c r="M303">
        <v>10</v>
      </c>
      <c r="N303">
        <v>10</v>
      </c>
      <c r="O303">
        <v>10</v>
      </c>
      <c r="P303">
        <v>10</v>
      </c>
      <c r="Q303">
        <v>10</v>
      </c>
      <c r="R303">
        <v>10</v>
      </c>
      <c r="S303">
        <v>10</v>
      </c>
      <c r="T303">
        <v>10</v>
      </c>
      <c r="U303">
        <v>10</v>
      </c>
      <c r="V303">
        <v>10</v>
      </c>
      <c r="W303">
        <v>10</v>
      </c>
      <c r="X303">
        <v>10</v>
      </c>
      <c r="Y303">
        <v>10</v>
      </c>
      <c r="Z303">
        <v>10</v>
      </c>
      <c r="AA303">
        <v>10</v>
      </c>
      <c r="AB303">
        <v>10</v>
      </c>
      <c r="AC303">
        <v>10</v>
      </c>
      <c r="AD303">
        <v>10</v>
      </c>
      <c r="AE303">
        <v>10</v>
      </c>
      <c r="AF303">
        <v>10</v>
      </c>
      <c r="AG303">
        <v>10</v>
      </c>
      <c r="AH303">
        <v>10</v>
      </c>
      <c r="AI303">
        <v>10</v>
      </c>
      <c r="AJ303">
        <v>10</v>
      </c>
      <c r="AK303">
        <v>10</v>
      </c>
      <c r="AL303">
        <v>10</v>
      </c>
      <c r="AM303">
        <v>10</v>
      </c>
      <c r="AN303">
        <v>10</v>
      </c>
      <c r="AO303">
        <v>10</v>
      </c>
      <c r="AP303">
        <v>10</v>
      </c>
      <c r="AQ303">
        <v>10</v>
      </c>
      <c r="AR303">
        <v>10</v>
      </c>
      <c r="AS303">
        <v>10</v>
      </c>
      <c r="AT303">
        <v>10</v>
      </c>
      <c r="AU303">
        <v>10</v>
      </c>
      <c r="AV303">
        <v>10</v>
      </c>
      <c r="AW303">
        <v>10</v>
      </c>
      <c r="AX303">
        <v>10</v>
      </c>
      <c r="AY303">
        <v>10</v>
      </c>
      <c r="AZ303">
        <v>10</v>
      </c>
      <c r="BA303">
        <v>10</v>
      </c>
      <c r="BB303">
        <v>10</v>
      </c>
      <c r="BC303">
        <v>10</v>
      </c>
    </row>
    <row r="304" spans="1:55" hidden="1" x14ac:dyDescent="0.4">
      <c r="A304" t="str">
        <f t="shared" si="16"/>
        <v>CLD</v>
      </c>
      <c r="B304" t="str">
        <f t="shared" si="17"/>
        <v>CLD091</v>
      </c>
      <c r="C304" t="str">
        <f t="shared" si="18"/>
        <v>decisions_activities_ratio</v>
      </c>
      <c r="D304" t="s">
        <v>2458</v>
      </c>
      <c r="E304">
        <f t="shared" si="19"/>
        <v>0.17494000000000004</v>
      </c>
      <c r="F304">
        <v>0.16700000000000001</v>
      </c>
      <c r="G304">
        <v>0.2</v>
      </c>
      <c r="H304">
        <v>0.182</v>
      </c>
      <c r="I304">
        <v>0.1</v>
      </c>
      <c r="J304">
        <v>0.111</v>
      </c>
      <c r="K304">
        <v>0.16700000000000001</v>
      </c>
      <c r="L304">
        <v>0.25</v>
      </c>
      <c r="M304">
        <v>0.23499999999999999</v>
      </c>
      <c r="N304">
        <v>0.35699999999999998</v>
      </c>
      <c r="O304">
        <v>9.0999999999999998E-2</v>
      </c>
      <c r="P304">
        <v>0.125</v>
      </c>
      <c r="Q304">
        <v>0.25</v>
      </c>
      <c r="R304">
        <v>0.19</v>
      </c>
      <c r="S304">
        <v>0.1</v>
      </c>
      <c r="T304">
        <v>0.125</v>
      </c>
      <c r="U304">
        <v>0.2</v>
      </c>
      <c r="V304">
        <v>0.125</v>
      </c>
      <c r="W304">
        <v>0.125</v>
      </c>
      <c r="X304">
        <v>0</v>
      </c>
      <c r="Y304">
        <v>7.6999999999999999E-2</v>
      </c>
      <c r="Z304">
        <v>0.14299999999999999</v>
      </c>
      <c r="AA304">
        <v>0.25</v>
      </c>
      <c r="AB304">
        <v>0.16700000000000001</v>
      </c>
      <c r="AC304">
        <v>8.3000000000000004E-2</v>
      </c>
      <c r="AD304">
        <v>5.6000000000000001E-2</v>
      </c>
      <c r="AE304">
        <v>4.4999999999999998E-2</v>
      </c>
      <c r="AF304">
        <v>0.111</v>
      </c>
      <c r="AG304">
        <v>0.182</v>
      </c>
      <c r="AH304">
        <v>0</v>
      </c>
      <c r="AI304">
        <v>0.111</v>
      </c>
      <c r="AJ304">
        <v>0.25</v>
      </c>
      <c r="AK304">
        <v>0.222</v>
      </c>
      <c r="AL304">
        <v>0.25</v>
      </c>
      <c r="AM304">
        <v>0.14299999999999999</v>
      </c>
      <c r="AN304">
        <v>0.182</v>
      </c>
      <c r="AO304">
        <v>0.05</v>
      </c>
      <c r="AP304">
        <v>0.33300000000000002</v>
      </c>
      <c r="AQ304">
        <v>0.28599999999999998</v>
      </c>
      <c r="AR304">
        <v>0.28599999999999998</v>
      </c>
      <c r="AS304">
        <v>0.23499999999999999</v>
      </c>
      <c r="AT304">
        <v>0.182</v>
      </c>
      <c r="AU304">
        <v>0.214</v>
      </c>
      <c r="AV304">
        <v>0.214</v>
      </c>
      <c r="AW304">
        <v>0.16700000000000001</v>
      </c>
      <c r="AX304">
        <v>0.21099999999999999</v>
      </c>
      <c r="AY304">
        <v>0.312</v>
      </c>
      <c r="AZ304">
        <v>0.36399999999999999</v>
      </c>
      <c r="BA304">
        <v>0.154</v>
      </c>
      <c r="BB304">
        <v>0.16700000000000001</v>
      </c>
      <c r="BC304">
        <v>0.2</v>
      </c>
    </row>
    <row r="305" spans="1:55" hidden="1" x14ac:dyDescent="0.4">
      <c r="A305" t="str">
        <f t="shared" si="16"/>
        <v>CLD</v>
      </c>
      <c r="B305" t="str">
        <f t="shared" si="17"/>
        <v>CLD091</v>
      </c>
      <c r="C305" t="str">
        <f t="shared" si="18"/>
        <v>lines_vs_average</v>
      </c>
      <c r="D305" t="s">
        <v>2459</v>
      </c>
      <c r="E305">
        <f t="shared" si="19"/>
        <v>0.61193999999999993</v>
      </c>
      <c r="F305">
        <v>0.45</v>
      </c>
      <c r="G305">
        <v>0.40699999999999997</v>
      </c>
      <c r="H305">
        <v>0.53600000000000003</v>
      </c>
      <c r="I305">
        <v>0.83599999999999997</v>
      </c>
      <c r="J305">
        <v>0.38600000000000001</v>
      </c>
      <c r="K305">
        <v>0.47199999999999998</v>
      </c>
      <c r="L305">
        <v>0.70799999999999996</v>
      </c>
      <c r="M305">
        <v>0.83599999999999997</v>
      </c>
      <c r="N305">
        <v>0.64300000000000002</v>
      </c>
      <c r="O305">
        <v>0.47199999999999998</v>
      </c>
      <c r="P305">
        <v>0.27900000000000003</v>
      </c>
      <c r="Q305">
        <v>0.622</v>
      </c>
      <c r="R305">
        <v>0.879</v>
      </c>
      <c r="S305">
        <v>0.42899999999999999</v>
      </c>
      <c r="T305">
        <v>0.68600000000000005</v>
      </c>
      <c r="U305">
        <v>0.70799999999999996</v>
      </c>
      <c r="V305">
        <v>0.66500000000000004</v>
      </c>
      <c r="W305">
        <v>0.27900000000000003</v>
      </c>
      <c r="X305">
        <v>0.57899999999999996</v>
      </c>
      <c r="Y305">
        <v>0.40699999999999997</v>
      </c>
      <c r="Z305">
        <v>0.55700000000000005</v>
      </c>
      <c r="AA305">
        <v>0.68600000000000005</v>
      </c>
      <c r="AB305">
        <v>0.45</v>
      </c>
      <c r="AC305">
        <v>0.53600000000000003</v>
      </c>
      <c r="AD305">
        <v>0.79300000000000004</v>
      </c>
      <c r="AE305">
        <v>0.75</v>
      </c>
      <c r="AF305">
        <v>0.64300000000000002</v>
      </c>
      <c r="AG305">
        <v>0.47199999999999998</v>
      </c>
      <c r="AH305">
        <v>0.38600000000000001</v>
      </c>
      <c r="AI305">
        <v>0.3</v>
      </c>
      <c r="AJ305">
        <v>0.77200000000000002</v>
      </c>
      <c r="AK305">
        <v>0.36499999999999999</v>
      </c>
      <c r="AL305">
        <v>0.36499999999999999</v>
      </c>
      <c r="AM305">
        <v>0.49299999999999999</v>
      </c>
      <c r="AN305">
        <v>0.47199999999999998</v>
      </c>
      <c r="AO305">
        <v>0.77200000000000002</v>
      </c>
      <c r="AP305">
        <v>0.70799999999999996</v>
      </c>
      <c r="AQ305">
        <v>0.622</v>
      </c>
      <c r="AR305">
        <v>0.68600000000000005</v>
      </c>
      <c r="AS305">
        <v>0.66500000000000004</v>
      </c>
      <c r="AT305">
        <v>0.53600000000000003</v>
      </c>
      <c r="AU305">
        <v>0.79300000000000004</v>
      </c>
      <c r="AV305">
        <v>0.64300000000000002</v>
      </c>
      <c r="AW305">
        <v>1.0289999999999999</v>
      </c>
      <c r="AX305">
        <v>0.85799999999999998</v>
      </c>
      <c r="AY305">
        <v>0.79300000000000004</v>
      </c>
      <c r="AZ305">
        <v>0.64300000000000002</v>
      </c>
      <c r="BA305">
        <v>0.622</v>
      </c>
      <c r="BB305">
        <v>0.98599999999999999</v>
      </c>
      <c r="BC305">
        <v>0.92200000000000004</v>
      </c>
    </row>
    <row r="306" spans="1:55" hidden="1" x14ac:dyDescent="0.4">
      <c r="A306" t="str">
        <f t="shared" si="16"/>
        <v>CLD</v>
      </c>
      <c r="B306" t="str">
        <f t="shared" si="17"/>
        <v>CLD092</v>
      </c>
      <c r="C306" t="str">
        <f t="shared" si="18"/>
        <v>activities</v>
      </c>
      <c r="D306" t="s">
        <v>2460</v>
      </c>
      <c r="E306">
        <f t="shared" si="19"/>
        <v>13.82</v>
      </c>
      <c r="F306">
        <v>13</v>
      </c>
      <c r="G306">
        <v>13</v>
      </c>
      <c r="H306">
        <v>10</v>
      </c>
      <c r="I306">
        <v>17</v>
      </c>
      <c r="J306">
        <v>3</v>
      </c>
      <c r="K306">
        <v>4</v>
      </c>
      <c r="L306">
        <v>9</v>
      </c>
      <c r="M306">
        <v>16</v>
      </c>
      <c r="N306">
        <v>14</v>
      </c>
      <c r="O306">
        <v>15</v>
      </c>
      <c r="P306">
        <v>13</v>
      </c>
      <c r="Q306">
        <v>19</v>
      </c>
      <c r="R306">
        <v>13</v>
      </c>
      <c r="S306">
        <v>8</v>
      </c>
      <c r="T306">
        <v>9</v>
      </c>
      <c r="U306">
        <v>14</v>
      </c>
      <c r="V306">
        <v>11</v>
      </c>
      <c r="W306">
        <v>8</v>
      </c>
      <c r="X306">
        <v>14</v>
      </c>
      <c r="Y306">
        <v>14</v>
      </c>
      <c r="Z306">
        <v>15</v>
      </c>
      <c r="AA306">
        <v>12</v>
      </c>
      <c r="AB306">
        <v>11</v>
      </c>
      <c r="AC306">
        <v>17</v>
      </c>
      <c r="AD306">
        <v>20</v>
      </c>
      <c r="AE306">
        <v>20</v>
      </c>
      <c r="AF306">
        <v>14</v>
      </c>
      <c r="AG306">
        <v>12</v>
      </c>
      <c r="AH306">
        <v>14</v>
      </c>
      <c r="AI306">
        <v>8</v>
      </c>
      <c r="AJ306">
        <v>15</v>
      </c>
      <c r="AK306">
        <v>6</v>
      </c>
      <c r="AL306">
        <v>8</v>
      </c>
      <c r="AM306">
        <v>13</v>
      </c>
      <c r="AN306">
        <v>11</v>
      </c>
      <c r="AO306">
        <v>14</v>
      </c>
      <c r="AP306">
        <v>15</v>
      </c>
      <c r="AQ306">
        <v>16</v>
      </c>
      <c r="AR306">
        <v>18</v>
      </c>
      <c r="AS306">
        <v>19</v>
      </c>
      <c r="AT306">
        <v>11</v>
      </c>
      <c r="AU306">
        <v>17</v>
      </c>
      <c r="AV306">
        <v>17</v>
      </c>
      <c r="AW306">
        <v>24</v>
      </c>
      <c r="AX306">
        <v>17</v>
      </c>
      <c r="AY306">
        <v>19</v>
      </c>
      <c r="AZ306">
        <v>13</v>
      </c>
      <c r="BA306">
        <v>15</v>
      </c>
      <c r="BB306">
        <v>22</v>
      </c>
      <c r="BC306">
        <v>21</v>
      </c>
    </row>
    <row r="307" spans="1:55" hidden="1" x14ac:dyDescent="0.4">
      <c r="A307" t="str">
        <f t="shared" si="16"/>
        <v>CLD</v>
      </c>
      <c r="B307" t="str">
        <f t="shared" si="17"/>
        <v>CLD092</v>
      </c>
      <c r="C307" t="str">
        <f t="shared" si="18"/>
        <v>decisions</v>
      </c>
      <c r="D307" t="s">
        <v>2461</v>
      </c>
      <c r="E307">
        <f t="shared" si="19"/>
        <v>2.36</v>
      </c>
      <c r="F307">
        <v>2</v>
      </c>
      <c r="G307">
        <v>2</v>
      </c>
      <c r="H307">
        <v>2</v>
      </c>
      <c r="I307">
        <v>3</v>
      </c>
      <c r="J307">
        <v>1</v>
      </c>
      <c r="K307">
        <v>0</v>
      </c>
      <c r="L307">
        <v>3</v>
      </c>
      <c r="M307">
        <v>3</v>
      </c>
      <c r="N307">
        <v>3</v>
      </c>
      <c r="O307">
        <v>1</v>
      </c>
      <c r="P307">
        <v>2</v>
      </c>
      <c r="Q307">
        <v>6</v>
      </c>
      <c r="R307">
        <v>0</v>
      </c>
      <c r="S307">
        <v>2</v>
      </c>
      <c r="T307">
        <v>1</v>
      </c>
      <c r="U307">
        <v>3</v>
      </c>
      <c r="V307">
        <v>1</v>
      </c>
      <c r="W307">
        <v>1</v>
      </c>
      <c r="X307">
        <v>1</v>
      </c>
      <c r="Y307">
        <v>2</v>
      </c>
      <c r="Z307">
        <v>1</v>
      </c>
      <c r="AA307">
        <v>3</v>
      </c>
      <c r="AB307">
        <v>2</v>
      </c>
      <c r="AC307">
        <v>2</v>
      </c>
      <c r="AD307">
        <v>1</v>
      </c>
      <c r="AE307">
        <v>1</v>
      </c>
      <c r="AF307">
        <v>2</v>
      </c>
      <c r="AG307">
        <v>1</v>
      </c>
      <c r="AH307">
        <v>0</v>
      </c>
      <c r="AI307">
        <v>2</v>
      </c>
      <c r="AJ307">
        <v>4</v>
      </c>
      <c r="AK307">
        <v>2</v>
      </c>
      <c r="AL307">
        <v>2</v>
      </c>
      <c r="AM307">
        <v>1</v>
      </c>
      <c r="AN307">
        <v>2</v>
      </c>
      <c r="AO307">
        <v>2</v>
      </c>
      <c r="AP307">
        <v>5</v>
      </c>
      <c r="AQ307">
        <v>3</v>
      </c>
      <c r="AR307">
        <v>6</v>
      </c>
      <c r="AS307">
        <v>4</v>
      </c>
      <c r="AT307">
        <v>1</v>
      </c>
      <c r="AU307">
        <v>3</v>
      </c>
      <c r="AV307">
        <v>5</v>
      </c>
      <c r="AW307">
        <v>5</v>
      </c>
      <c r="AX307">
        <v>3</v>
      </c>
      <c r="AY307">
        <v>3</v>
      </c>
      <c r="AZ307">
        <v>4</v>
      </c>
      <c r="BA307">
        <v>2</v>
      </c>
      <c r="BB307">
        <v>3</v>
      </c>
      <c r="BC307">
        <v>4</v>
      </c>
    </row>
    <row r="308" spans="1:55" hidden="1" x14ac:dyDescent="0.4">
      <c r="A308" t="str">
        <f t="shared" si="16"/>
        <v>CLD</v>
      </c>
      <c r="B308" t="str">
        <f t="shared" si="17"/>
        <v>CLD092</v>
      </c>
      <c r="C308" t="str">
        <f t="shared" si="18"/>
        <v>forks</v>
      </c>
      <c r="D308" t="s">
        <v>2462</v>
      </c>
      <c r="E308">
        <f t="shared" si="19"/>
        <v>0.56000000000000005</v>
      </c>
      <c r="F308">
        <v>0</v>
      </c>
      <c r="G308">
        <v>0</v>
      </c>
      <c r="H308">
        <v>1</v>
      </c>
      <c r="I308">
        <v>1</v>
      </c>
      <c r="J308">
        <v>1</v>
      </c>
      <c r="K308">
        <v>2</v>
      </c>
      <c r="L308">
        <v>1</v>
      </c>
      <c r="M308">
        <v>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1</v>
      </c>
      <c r="V308">
        <v>1</v>
      </c>
      <c r="W308">
        <v>0</v>
      </c>
      <c r="X308">
        <v>1</v>
      </c>
      <c r="Y308">
        <v>0</v>
      </c>
      <c r="Z308">
        <v>2</v>
      </c>
      <c r="AA308">
        <v>0</v>
      </c>
      <c r="AB308">
        <v>0</v>
      </c>
      <c r="AC308">
        <v>0</v>
      </c>
      <c r="AD308">
        <v>2</v>
      </c>
      <c r="AE308">
        <v>1</v>
      </c>
      <c r="AF308">
        <v>0</v>
      </c>
      <c r="AG308">
        <v>0</v>
      </c>
      <c r="AH308">
        <v>2</v>
      </c>
      <c r="AI308">
        <v>0</v>
      </c>
      <c r="AJ308">
        <v>1</v>
      </c>
      <c r="AK308">
        <v>0</v>
      </c>
      <c r="AL308">
        <v>0</v>
      </c>
      <c r="AM308">
        <v>1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1</v>
      </c>
      <c r="AV308">
        <v>0</v>
      </c>
      <c r="AW308">
        <v>0</v>
      </c>
      <c r="AX308">
        <v>2</v>
      </c>
      <c r="AY308">
        <v>1</v>
      </c>
      <c r="AZ308">
        <v>0</v>
      </c>
      <c r="BA308">
        <v>2</v>
      </c>
      <c r="BB308">
        <v>2</v>
      </c>
      <c r="BC308">
        <v>1</v>
      </c>
    </row>
    <row r="309" spans="1:55" hidden="1" x14ac:dyDescent="0.4">
      <c r="A309" t="str">
        <f t="shared" si="16"/>
        <v>CLD</v>
      </c>
      <c r="B309" t="str">
        <f t="shared" si="17"/>
        <v>CLD092</v>
      </c>
      <c r="C309" t="str">
        <f t="shared" si="18"/>
        <v>swimlanes</v>
      </c>
      <c r="D309" t="s">
        <v>2463</v>
      </c>
      <c r="E309">
        <f t="shared" si="19"/>
        <v>0.18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7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1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</row>
    <row r="310" spans="1:55" hidden="1" x14ac:dyDescent="0.4">
      <c r="A310" t="str">
        <f t="shared" si="16"/>
        <v>CLD</v>
      </c>
      <c r="B310" t="str">
        <f t="shared" si="17"/>
        <v>CLD092</v>
      </c>
      <c r="C310" t="str">
        <f t="shared" si="18"/>
        <v>detaches</v>
      </c>
      <c r="D310" t="s">
        <v>2464</v>
      </c>
      <c r="E310">
        <f t="shared" si="19"/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</row>
    <row r="311" spans="1:55" hidden="1" x14ac:dyDescent="0.4">
      <c r="A311" t="str">
        <f t="shared" si="16"/>
        <v>CLD</v>
      </c>
      <c r="B311" t="str">
        <f t="shared" si="17"/>
        <v>CLD092</v>
      </c>
      <c r="C311" t="str">
        <f t="shared" si="18"/>
        <v>options</v>
      </c>
      <c r="D311" t="s">
        <v>2465</v>
      </c>
      <c r="E311">
        <f t="shared" si="19"/>
        <v>0.28000000000000003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3</v>
      </c>
      <c r="M311">
        <v>0</v>
      </c>
      <c r="N311">
        <v>0</v>
      </c>
      <c r="O311">
        <v>0</v>
      </c>
      <c r="P311">
        <v>2</v>
      </c>
      <c r="Q311">
        <v>0</v>
      </c>
      <c r="R311">
        <v>0</v>
      </c>
      <c r="S311">
        <v>1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0</v>
      </c>
      <c r="AA311">
        <v>0</v>
      </c>
      <c r="AB311">
        <v>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2</v>
      </c>
      <c r="AQ311">
        <v>0</v>
      </c>
      <c r="AR311">
        <v>0</v>
      </c>
      <c r="AS311">
        <v>0</v>
      </c>
      <c r="AT311">
        <v>1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3</v>
      </c>
    </row>
    <row r="312" spans="1:55" hidden="1" x14ac:dyDescent="0.4">
      <c r="A312" t="str">
        <f t="shared" si="16"/>
        <v>CLD</v>
      </c>
      <c r="B312" t="str">
        <f t="shared" si="17"/>
        <v>CLD092</v>
      </c>
      <c r="C312" t="str">
        <f t="shared" si="18"/>
        <v>edges</v>
      </c>
      <c r="D312" t="s">
        <v>2466</v>
      </c>
      <c r="E312">
        <f t="shared" si="19"/>
        <v>0.18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1</v>
      </c>
      <c r="P312">
        <v>4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1</v>
      </c>
      <c r="AU312">
        <v>0</v>
      </c>
      <c r="AV312">
        <v>0</v>
      </c>
      <c r="AW312">
        <v>0</v>
      </c>
      <c r="AX312">
        <v>0</v>
      </c>
      <c r="AY312">
        <v>3</v>
      </c>
      <c r="AZ312">
        <v>0</v>
      </c>
      <c r="BA312">
        <v>0</v>
      </c>
      <c r="BB312">
        <v>0</v>
      </c>
      <c r="BC312">
        <v>0</v>
      </c>
    </row>
    <row r="313" spans="1:55" hidden="1" x14ac:dyDescent="0.4">
      <c r="A313" t="str">
        <f t="shared" si="16"/>
        <v>CLD</v>
      </c>
      <c r="B313" t="str">
        <f t="shared" si="17"/>
        <v>CLD092</v>
      </c>
      <c r="C313" t="str">
        <f t="shared" si="18"/>
        <v>notes</v>
      </c>
      <c r="D313" t="s">
        <v>2467</v>
      </c>
      <c r="E313">
        <f t="shared" si="19"/>
        <v>0.02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1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</row>
    <row r="314" spans="1:55" hidden="1" x14ac:dyDescent="0.4">
      <c r="A314" t="str">
        <f t="shared" si="16"/>
        <v>CLD</v>
      </c>
      <c r="B314" t="str">
        <f t="shared" si="17"/>
        <v>CLD092</v>
      </c>
      <c r="C314" t="str">
        <f t="shared" si="18"/>
        <v>partitions</v>
      </c>
      <c r="D314" t="s">
        <v>2468</v>
      </c>
      <c r="E314">
        <f t="shared" si="19"/>
        <v>0.14000000000000001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2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3</v>
      </c>
      <c r="AE314">
        <v>1</v>
      </c>
      <c r="AF314">
        <v>0</v>
      </c>
      <c r="AG314">
        <v>1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</row>
    <row r="315" spans="1:55" hidden="1" x14ac:dyDescent="0.4">
      <c r="A315" t="str">
        <f t="shared" si="16"/>
        <v>CLD</v>
      </c>
      <c r="B315" t="str">
        <f t="shared" si="17"/>
        <v>CLD092</v>
      </c>
      <c r="C315" t="str">
        <f t="shared" si="18"/>
        <v>numberline</v>
      </c>
      <c r="D315" t="s">
        <v>2469</v>
      </c>
      <c r="E315">
        <f t="shared" si="19"/>
        <v>28.52</v>
      </c>
      <c r="F315">
        <v>21</v>
      </c>
      <c r="G315">
        <v>23</v>
      </c>
      <c r="H315">
        <v>22</v>
      </c>
      <c r="I315">
        <v>36</v>
      </c>
      <c r="J315">
        <v>25</v>
      </c>
      <c r="K315">
        <v>30</v>
      </c>
      <c r="L315">
        <v>33</v>
      </c>
      <c r="M315">
        <v>34</v>
      </c>
      <c r="N315">
        <v>29</v>
      </c>
      <c r="O315">
        <v>26</v>
      </c>
      <c r="P315">
        <v>26</v>
      </c>
      <c r="Q315">
        <v>39</v>
      </c>
      <c r="R315">
        <v>27</v>
      </c>
      <c r="S315">
        <v>24</v>
      </c>
      <c r="T315">
        <v>17</v>
      </c>
      <c r="U315">
        <v>38</v>
      </c>
      <c r="V315">
        <v>20</v>
      </c>
      <c r="W315">
        <v>13</v>
      </c>
      <c r="X315">
        <v>22</v>
      </c>
      <c r="Y315">
        <v>23</v>
      </c>
      <c r="Z315">
        <v>27</v>
      </c>
      <c r="AA315">
        <v>32</v>
      </c>
      <c r="AB315">
        <v>19</v>
      </c>
      <c r="AC315">
        <v>35</v>
      </c>
      <c r="AD315">
        <v>40</v>
      </c>
      <c r="AE315">
        <v>32</v>
      </c>
      <c r="AF315">
        <v>25</v>
      </c>
      <c r="AG315">
        <v>22</v>
      </c>
      <c r="AH315">
        <v>27</v>
      </c>
      <c r="AI315">
        <v>17</v>
      </c>
      <c r="AJ315">
        <v>34</v>
      </c>
      <c r="AK315">
        <v>19</v>
      </c>
      <c r="AL315">
        <v>17</v>
      </c>
      <c r="AM315">
        <v>22</v>
      </c>
      <c r="AN315">
        <v>20</v>
      </c>
      <c r="AO315">
        <v>23</v>
      </c>
      <c r="AP315">
        <v>33</v>
      </c>
      <c r="AQ315">
        <v>28</v>
      </c>
      <c r="AR315">
        <v>43</v>
      </c>
      <c r="AS315">
        <v>33</v>
      </c>
      <c r="AT315">
        <v>20</v>
      </c>
      <c r="AU315">
        <v>30</v>
      </c>
      <c r="AV315">
        <v>35</v>
      </c>
      <c r="AW315">
        <v>47</v>
      </c>
      <c r="AX315">
        <v>35</v>
      </c>
      <c r="AY315">
        <v>38</v>
      </c>
      <c r="AZ315">
        <v>32</v>
      </c>
      <c r="BA315">
        <v>31</v>
      </c>
      <c r="BB315">
        <v>41</v>
      </c>
      <c r="BC315">
        <v>41</v>
      </c>
    </row>
    <row r="316" spans="1:55" hidden="1" x14ac:dyDescent="0.4">
      <c r="A316" t="str">
        <f t="shared" si="16"/>
        <v>CLD</v>
      </c>
      <c r="B316" t="str">
        <f t="shared" si="17"/>
        <v>CLD092</v>
      </c>
      <c r="C316" t="str">
        <f t="shared" si="18"/>
        <v>negative_score</v>
      </c>
      <c r="D316" t="s">
        <v>2470</v>
      </c>
      <c r="E316">
        <f t="shared" si="19"/>
        <v>-0.10799999999999998</v>
      </c>
      <c r="F316">
        <v>0</v>
      </c>
      <c r="G316">
        <v>0</v>
      </c>
      <c r="H316">
        <v>0</v>
      </c>
      <c r="I316">
        <v>0</v>
      </c>
      <c r="J316">
        <v>-1.1499999999999999</v>
      </c>
      <c r="K316">
        <v>-1.2</v>
      </c>
      <c r="L316">
        <v>-4.9999999999999947E-2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-3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</row>
    <row r="317" spans="1:55" hidden="1" x14ac:dyDescent="0.4">
      <c r="A317" t="str">
        <f t="shared" si="16"/>
        <v>CLD</v>
      </c>
      <c r="B317" t="str">
        <f t="shared" si="17"/>
        <v>CLD092</v>
      </c>
      <c r="C317" t="str">
        <f t="shared" si="18"/>
        <v>raw_score</v>
      </c>
      <c r="D317" t="s">
        <v>2471</v>
      </c>
      <c r="E317">
        <f t="shared" si="19"/>
        <v>54.980000000000011</v>
      </c>
      <c r="F317">
        <v>48.05</v>
      </c>
      <c r="G317">
        <v>48.15</v>
      </c>
      <c r="H317">
        <v>42.1</v>
      </c>
      <c r="I317">
        <v>67.8</v>
      </c>
      <c r="J317">
        <v>16.100000000000001</v>
      </c>
      <c r="K317">
        <v>18.3</v>
      </c>
      <c r="L317">
        <v>46.6</v>
      </c>
      <c r="M317">
        <v>64.7</v>
      </c>
      <c r="N317">
        <v>55.45</v>
      </c>
      <c r="O317">
        <v>54.5</v>
      </c>
      <c r="P317">
        <v>55.1</v>
      </c>
      <c r="Q317">
        <v>82.95</v>
      </c>
      <c r="R317">
        <v>40.35</v>
      </c>
      <c r="S317">
        <v>34.200000000000003</v>
      </c>
      <c r="T317">
        <v>31.85</v>
      </c>
      <c r="U317">
        <v>59.7</v>
      </c>
      <c r="V317">
        <v>41</v>
      </c>
      <c r="W317">
        <v>28.65</v>
      </c>
      <c r="X317">
        <v>50.1</v>
      </c>
      <c r="Y317">
        <v>52.15</v>
      </c>
      <c r="Z317">
        <v>56.35</v>
      </c>
      <c r="AA317">
        <v>49.6</v>
      </c>
      <c r="AB317">
        <v>42.95</v>
      </c>
      <c r="AC317">
        <v>74.75</v>
      </c>
      <c r="AD317">
        <v>76.5</v>
      </c>
      <c r="AE317">
        <v>70.099999999999994</v>
      </c>
      <c r="AF317">
        <v>51.25</v>
      </c>
      <c r="AG317">
        <v>42.6</v>
      </c>
      <c r="AH317">
        <v>49.35</v>
      </c>
      <c r="AI317">
        <v>32.85</v>
      </c>
      <c r="AJ317">
        <v>65.7</v>
      </c>
      <c r="AK317">
        <v>26.95</v>
      </c>
      <c r="AL317">
        <v>32.85</v>
      </c>
      <c r="AM317">
        <v>44.1</v>
      </c>
      <c r="AN317">
        <v>44</v>
      </c>
      <c r="AO317">
        <v>51.15</v>
      </c>
      <c r="AP317">
        <v>68.650000000000006</v>
      </c>
      <c r="AQ317">
        <v>61.4</v>
      </c>
      <c r="AR317">
        <v>80.150000000000006</v>
      </c>
      <c r="AS317">
        <v>74.650000000000006</v>
      </c>
      <c r="AT317">
        <v>40.200000000000003</v>
      </c>
      <c r="AU317">
        <v>67.5</v>
      </c>
      <c r="AV317">
        <v>74.75</v>
      </c>
      <c r="AW317">
        <v>94.35</v>
      </c>
      <c r="AX317">
        <v>70.75</v>
      </c>
      <c r="AY317">
        <v>77.5</v>
      </c>
      <c r="AZ317">
        <v>56.6</v>
      </c>
      <c r="BA317">
        <v>60.55</v>
      </c>
      <c r="BB317">
        <v>86.05</v>
      </c>
      <c r="BC317">
        <v>87.05</v>
      </c>
    </row>
    <row r="318" spans="1:55" hidden="1" x14ac:dyDescent="0.4">
      <c r="A318" t="str">
        <f t="shared" si="16"/>
        <v>CLD</v>
      </c>
      <c r="B318" t="str">
        <f t="shared" si="17"/>
        <v>CLD092</v>
      </c>
      <c r="C318" t="str">
        <f t="shared" si="18"/>
        <v>percentage_score</v>
      </c>
      <c r="D318" t="s">
        <v>2472</v>
      </c>
      <c r="E318">
        <f t="shared" si="19"/>
        <v>71.408000000000015</v>
      </c>
      <c r="F318">
        <v>70.599999999999994</v>
      </c>
      <c r="G318">
        <v>70.7</v>
      </c>
      <c r="H318">
        <v>67.8</v>
      </c>
      <c r="I318">
        <v>77.2</v>
      </c>
      <c r="J318">
        <v>43.2</v>
      </c>
      <c r="K318">
        <v>46.3</v>
      </c>
      <c r="L318">
        <v>69.900000000000006</v>
      </c>
      <c r="M318">
        <v>76.400000000000006</v>
      </c>
      <c r="N318">
        <v>73.5</v>
      </c>
      <c r="O318">
        <v>73.2</v>
      </c>
      <c r="P318">
        <v>73.400000000000006</v>
      </c>
      <c r="Q318">
        <v>80.599999999999994</v>
      </c>
      <c r="R318">
        <v>66.900000000000006</v>
      </c>
      <c r="S318">
        <v>63.1</v>
      </c>
      <c r="T318">
        <v>61.4</v>
      </c>
      <c r="U318">
        <v>74.900000000000006</v>
      </c>
      <c r="V318">
        <v>67.2</v>
      </c>
      <c r="W318">
        <v>58.9</v>
      </c>
      <c r="X318">
        <v>71.5</v>
      </c>
      <c r="Y318">
        <v>72.3</v>
      </c>
      <c r="Z318">
        <v>73.8</v>
      </c>
      <c r="AA318">
        <v>71.3</v>
      </c>
      <c r="AB318">
        <v>68.2</v>
      </c>
      <c r="AC318">
        <v>78.900000000000006</v>
      </c>
      <c r="AD318">
        <v>79.3</v>
      </c>
      <c r="AE318">
        <v>77.8</v>
      </c>
      <c r="AF318">
        <v>71.900000000000006</v>
      </c>
      <c r="AG318">
        <v>68.099999999999994</v>
      </c>
      <c r="AH318">
        <v>71.2</v>
      </c>
      <c r="AI318">
        <v>62.2</v>
      </c>
      <c r="AJ318">
        <v>76.7</v>
      </c>
      <c r="AK318">
        <v>57.4</v>
      </c>
      <c r="AL318">
        <v>62.2</v>
      </c>
      <c r="AM318">
        <v>65.7</v>
      </c>
      <c r="AN318">
        <v>68.8</v>
      </c>
      <c r="AO318">
        <v>71.900000000000006</v>
      </c>
      <c r="AP318">
        <v>77.400000000000006</v>
      </c>
      <c r="AQ318">
        <v>75.400000000000006</v>
      </c>
      <c r="AR318">
        <v>80</v>
      </c>
      <c r="AS318">
        <v>78.900000000000006</v>
      </c>
      <c r="AT318">
        <v>66.8</v>
      </c>
      <c r="AU318">
        <v>77.099999999999994</v>
      </c>
      <c r="AV318">
        <v>78.900000000000006</v>
      </c>
      <c r="AW318">
        <v>82.5</v>
      </c>
      <c r="AX318">
        <v>78</v>
      </c>
      <c r="AY318">
        <v>79.5</v>
      </c>
      <c r="AZ318">
        <v>73.900000000000006</v>
      </c>
      <c r="BA318">
        <v>75.2</v>
      </c>
      <c r="BB318">
        <v>81.099999999999994</v>
      </c>
      <c r="BC318">
        <v>81.3</v>
      </c>
    </row>
    <row r="319" spans="1:55" hidden="1" x14ac:dyDescent="0.4">
      <c r="A319" t="str">
        <f t="shared" si="16"/>
        <v>CLD</v>
      </c>
      <c r="B319" t="str">
        <f t="shared" si="17"/>
        <v>CLD092</v>
      </c>
      <c r="C319" t="str">
        <f t="shared" si="18"/>
        <v>formatted_score</v>
      </c>
      <c r="D319" t="s">
        <v>2473</v>
      </c>
      <c r="E319" t="e">
        <f t="shared" si="19"/>
        <v>#DIV/0!</v>
      </c>
      <c r="F319" t="s">
        <v>2110</v>
      </c>
      <c r="G319" t="s">
        <v>1760</v>
      </c>
      <c r="H319" t="s">
        <v>2156</v>
      </c>
      <c r="I319" t="s">
        <v>2474</v>
      </c>
      <c r="J319" t="s">
        <v>2475</v>
      </c>
      <c r="K319" t="s">
        <v>2476</v>
      </c>
      <c r="L319" t="s">
        <v>2477</v>
      </c>
      <c r="M319" t="s">
        <v>2204</v>
      </c>
      <c r="N319" t="s">
        <v>2478</v>
      </c>
      <c r="O319" t="s">
        <v>2338</v>
      </c>
      <c r="P319" t="s">
        <v>2479</v>
      </c>
      <c r="Q319" t="s">
        <v>2430</v>
      </c>
      <c r="R319" t="s">
        <v>2480</v>
      </c>
      <c r="S319" t="s">
        <v>2481</v>
      </c>
      <c r="T319" t="s">
        <v>2245</v>
      </c>
      <c r="U319" t="s">
        <v>2219</v>
      </c>
      <c r="V319" t="s">
        <v>2209</v>
      </c>
      <c r="W319" t="s">
        <v>2210</v>
      </c>
      <c r="X319" t="s">
        <v>1930</v>
      </c>
      <c r="Y319" t="s">
        <v>2482</v>
      </c>
      <c r="Z319" t="s">
        <v>1906</v>
      </c>
      <c r="AA319" t="s">
        <v>2064</v>
      </c>
      <c r="AB319" t="s">
        <v>1988</v>
      </c>
      <c r="AC319" t="s">
        <v>2483</v>
      </c>
      <c r="AD319" t="s">
        <v>2484</v>
      </c>
      <c r="AE319" t="s">
        <v>1864</v>
      </c>
      <c r="AF319" t="s">
        <v>2084</v>
      </c>
      <c r="AG319" t="s">
        <v>2485</v>
      </c>
      <c r="AH319" t="s">
        <v>2486</v>
      </c>
      <c r="AI319" t="s">
        <v>2170</v>
      </c>
      <c r="AJ319" t="s">
        <v>2487</v>
      </c>
      <c r="AK319" t="s">
        <v>2488</v>
      </c>
      <c r="AL319" t="s">
        <v>2170</v>
      </c>
      <c r="AM319" t="s">
        <v>2489</v>
      </c>
      <c r="AN319" t="s">
        <v>1751</v>
      </c>
      <c r="AO319" t="s">
        <v>2067</v>
      </c>
      <c r="AP319" t="s">
        <v>2217</v>
      </c>
      <c r="AQ319" t="s">
        <v>2490</v>
      </c>
      <c r="AR319" t="s">
        <v>2491</v>
      </c>
      <c r="AS319" t="s">
        <v>1855</v>
      </c>
      <c r="AT319" t="s">
        <v>2492</v>
      </c>
      <c r="AU319" t="s">
        <v>2493</v>
      </c>
      <c r="AV319" t="s">
        <v>2483</v>
      </c>
      <c r="AW319" t="s">
        <v>2494</v>
      </c>
      <c r="AX319" t="s">
        <v>1772</v>
      </c>
      <c r="AY319" t="s">
        <v>2495</v>
      </c>
      <c r="AZ319" t="s">
        <v>2496</v>
      </c>
      <c r="BA319" t="s">
        <v>2497</v>
      </c>
      <c r="BB319" t="s">
        <v>2391</v>
      </c>
      <c r="BC319" t="s">
        <v>2498</v>
      </c>
    </row>
    <row r="320" spans="1:55" hidden="1" x14ac:dyDescent="0.4">
      <c r="A320" t="str">
        <f t="shared" si="16"/>
        <v>CLD</v>
      </c>
      <c r="B320" t="str">
        <f t="shared" si="17"/>
        <v>CLD092</v>
      </c>
      <c r="C320" t="str">
        <f t="shared" si="18"/>
        <v>functional_complexity</v>
      </c>
      <c r="D320" t="s">
        <v>2499</v>
      </c>
      <c r="E320">
        <f t="shared" si="19"/>
        <v>26.29</v>
      </c>
      <c r="F320">
        <v>23.5</v>
      </c>
      <c r="G320">
        <v>23.5</v>
      </c>
      <c r="H320">
        <v>20.5</v>
      </c>
      <c r="I320">
        <v>33</v>
      </c>
      <c r="J320">
        <v>8</v>
      </c>
      <c r="K320">
        <v>9</v>
      </c>
      <c r="L320">
        <v>21</v>
      </c>
      <c r="M320">
        <v>31.5</v>
      </c>
      <c r="N320">
        <v>27</v>
      </c>
      <c r="O320">
        <v>24.5</v>
      </c>
      <c r="P320">
        <v>23.5</v>
      </c>
      <c r="Q320">
        <v>40.5</v>
      </c>
      <c r="R320">
        <v>19.5</v>
      </c>
      <c r="S320">
        <v>16</v>
      </c>
      <c r="T320">
        <v>15.5</v>
      </c>
      <c r="U320">
        <v>28.5</v>
      </c>
      <c r="V320">
        <v>20</v>
      </c>
      <c r="W320">
        <v>14</v>
      </c>
      <c r="X320">
        <v>24.5</v>
      </c>
      <c r="Y320">
        <v>25</v>
      </c>
      <c r="Z320">
        <v>27.5</v>
      </c>
      <c r="AA320">
        <v>24</v>
      </c>
      <c r="AB320">
        <v>20.5</v>
      </c>
      <c r="AC320">
        <v>29.5</v>
      </c>
      <c r="AD320">
        <v>35</v>
      </c>
      <c r="AE320">
        <v>33.5</v>
      </c>
      <c r="AF320">
        <v>25</v>
      </c>
      <c r="AG320">
        <v>20</v>
      </c>
      <c r="AH320">
        <v>24</v>
      </c>
      <c r="AI320">
        <v>16</v>
      </c>
      <c r="AJ320">
        <v>32</v>
      </c>
      <c r="AK320">
        <v>13</v>
      </c>
      <c r="AL320">
        <v>16</v>
      </c>
      <c r="AM320">
        <v>23</v>
      </c>
      <c r="AN320">
        <v>20.5</v>
      </c>
      <c r="AO320">
        <v>25</v>
      </c>
      <c r="AP320">
        <v>32.5</v>
      </c>
      <c r="AQ320">
        <v>30</v>
      </c>
      <c r="AR320">
        <v>39</v>
      </c>
      <c r="AS320">
        <v>36.5</v>
      </c>
      <c r="AT320">
        <v>18.5</v>
      </c>
      <c r="AU320">
        <v>33</v>
      </c>
      <c r="AV320">
        <v>35.5</v>
      </c>
      <c r="AW320">
        <v>46</v>
      </c>
      <c r="AX320">
        <v>34.5</v>
      </c>
      <c r="AY320">
        <v>36</v>
      </c>
      <c r="AZ320">
        <v>27.5</v>
      </c>
      <c r="BA320">
        <v>29.5</v>
      </c>
      <c r="BB320">
        <v>42</v>
      </c>
      <c r="BC320">
        <v>41</v>
      </c>
    </row>
    <row r="321" spans="1:55" hidden="1" x14ac:dyDescent="0.4">
      <c r="A321" t="str">
        <f t="shared" si="16"/>
        <v>CLD</v>
      </c>
      <c r="B321" t="str">
        <f t="shared" si="17"/>
        <v>CLD092</v>
      </c>
      <c r="C321" t="str">
        <f t="shared" si="18"/>
        <v>organization_score</v>
      </c>
      <c r="D321" t="s">
        <v>2500</v>
      </c>
      <c r="E321">
        <f t="shared" si="19"/>
        <v>0.36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14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2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2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</row>
    <row r="322" spans="1:55" hidden="1" x14ac:dyDescent="0.4">
      <c r="A322" t="str">
        <f t="shared" ref="A322:A385" si="20">LEFT(D322,3)</f>
        <v>CLD</v>
      </c>
      <c r="B322" t="str">
        <f t="shared" ref="B322:B385" si="21">LEFT(D322,6)</f>
        <v>CLD092</v>
      </c>
      <c r="C322" t="str">
        <f t="shared" ref="C322:C385" si="22">MID(D322,8,35)</f>
        <v>structural_integrity</v>
      </c>
      <c r="D322" t="s">
        <v>2501</v>
      </c>
      <c r="E322">
        <f t="shared" si="19"/>
        <v>9.8920000000000012</v>
      </c>
      <c r="F322">
        <v>10</v>
      </c>
      <c r="G322">
        <v>10</v>
      </c>
      <c r="H322">
        <v>10</v>
      </c>
      <c r="I322">
        <v>10</v>
      </c>
      <c r="J322">
        <v>8.85</v>
      </c>
      <c r="K322">
        <v>8.8000000000000007</v>
      </c>
      <c r="L322">
        <v>9.9499999999999993</v>
      </c>
      <c r="M322">
        <v>10</v>
      </c>
      <c r="N322">
        <v>10</v>
      </c>
      <c r="O322">
        <v>10</v>
      </c>
      <c r="P322">
        <v>10</v>
      </c>
      <c r="Q322">
        <v>10</v>
      </c>
      <c r="R322">
        <v>10</v>
      </c>
      <c r="S322">
        <v>10</v>
      </c>
      <c r="T322">
        <v>10</v>
      </c>
      <c r="U322">
        <v>10</v>
      </c>
      <c r="V322">
        <v>10</v>
      </c>
      <c r="W322">
        <v>10</v>
      </c>
      <c r="X322">
        <v>10</v>
      </c>
      <c r="Y322">
        <v>10</v>
      </c>
      <c r="Z322">
        <v>10</v>
      </c>
      <c r="AA322">
        <v>10</v>
      </c>
      <c r="AB322">
        <v>10</v>
      </c>
      <c r="AC322">
        <v>10</v>
      </c>
      <c r="AD322">
        <v>10</v>
      </c>
      <c r="AE322">
        <v>10</v>
      </c>
      <c r="AF322">
        <v>10</v>
      </c>
      <c r="AG322">
        <v>10</v>
      </c>
      <c r="AH322">
        <v>10</v>
      </c>
      <c r="AI322">
        <v>10</v>
      </c>
      <c r="AJ322">
        <v>10</v>
      </c>
      <c r="AK322">
        <v>10</v>
      </c>
      <c r="AL322">
        <v>10</v>
      </c>
      <c r="AM322">
        <v>7</v>
      </c>
      <c r="AN322">
        <v>10</v>
      </c>
      <c r="AO322">
        <v>10</v>
      </c>
      <c r="AP322">
        <v>10</v>
      </c>
      <c r="AQ322">
        <v>10</v>
      </c>
      <c r="AR322">
        <v>10</v>
      </c>
      <c r="AS322">
        <v>10</v>
      </c>
      <c r="AT322">
        <v>10</v>
      </c>
      <c r="AU322">
        <v>10</v>
      </c>
      <c r="AV322">
        <v>10</v>
      </c>
      <c r="AW322">
        <v>10</v>
      </c>
      <c r="AX322">
        <v>10</v>
      </c>
      <c r="AY322">
        <v>10</v>
      </c>
      <c r="AZ322">
        <v>10</v>
      </c>
      <c r="BA322">
        <v>10</v>
      </c>
      <c r="BB322">
        <v>10</v>
      </c>
      <c r="BC322">
        <v>10</v>
      </c>
    </row>
    <row r="323" spans="1:55" hidden="1" x14ac:dyDescent="0.4">
      <c r="A323" t="str">
        <f t="shared" si="20"/>
        <v>CLD</v>
      </c>
      <c r="B323" t="str">
        <f t="shared" si="21"/>
        <v>CLD092</v>
      </c>
      <c r="C323" t="str">
        <f t="shared" si="22"/>
        <v>decisions_activities_ratio</v>
      </c>
      <c r="D323" t="s">
        <v>2502</v>
      </c>
      <c r="E323">
        <f t="shared" ref="E323:E386" si="23">AVERAGE(F323:BC323)</f>
        <v>0.17348000000000002</v>
      </c>
      <c r="F323">
        <v>0.154</v>
      </c>
      <c r="G323">
        <v>0.154</v>
      </c>
      <c r="H323">
        <v>0.2</v>
      </c>
      <c r="I323">
        <v>0.17599999999999999</v>
      </c>
      <c r="J323">
        <v>0.33300000000000002</v>
      </c>
      <c r="K323">
        <v>0</v>
      </c>
      <c r="L323">
        <v>0.33300000000000002</v>
      </c>
      <c r="M323">
        <v>0.188</v>
      </c>
      <c r="N323">
        <v>0.214</v>
      </c>
      <c r="O323">
        <v>6.7000000000000004E-2</v>
      </c>
      <c r="P323">
        <v>0.154</v>
      </c>
      <c r="Q323">
        <v>0.316</v>
      </c>
      <c r="R323">
        <v>0</v>
      </c>
      <c r="S323">
        <v>0.25</v>
      </c>
      <c r="T323">
        <v>0.111</v>
      </c>
      <c r="U323">
        <v>0.214</v>
      </c>
      <c r="V323">
        <v>9.0999999999999998E-2</v>
      </c>
      <c r="W323">
        <v>0.125</v>
      </c>
      <c r="X323">
        <v>7.0999999999999994E-2</v>
      </c>
      <c r="Y323">
        <v>0.14299999999999999</v>
      </c>
      <c r="Z323">
        <v>6.7000000000000004E-2</v>
      </c>
      <c r="AA323">
        <v>0.25</v>
      </c>
      <c r="AB323">
        <v>0.182</v>
      </c>
      <c r="AC323">
        <v>0.11799999999999999</v>
      </c>
      <c r="AD323">
        <v>0.05</v>
      </c>
      <c r="AE323">
        <v>0.05</v>
      </c>
      <c r="AF323">
        <v>0.14299999999999999</v>
      </c>
      <c r="AG323">
        <v>8.3000000000000004E-2</v>
      </c>
      <c r="AH323">
        <v>0</v>
      </c>
      <c r="AI323">
        <v>0.25</v>
      </c>
      <c r="AJ323">
        <v>0.26700000000000002</v>
      </c>
      <c r="AK323">
        <v>0.33300000000000002</v>
      </c>
      <c r="AL323">
        <v>0.25</v>
      </c>
      <c r="AM323">
        <v>7.6999999999999999E-2</v>
      </c>
      <c r="AN323">
        <v>0.182</v>
      </c>
      <c r="AO323">
        <v>0.14299999999999999</v>
      </c>
      <c r="AP323">
        <v>0.33300000000000002</v>
      </c>
      <c r="AQ323">
        <v>0.188</v>
      </c>
      <c r="AR323">
        <v>0.33300000000000002</v>
      </c>
      <c r="AS323">
        <v>0.21099999999999999</v>
      </c>
      <c r="AT323">
        <v>9.0999999999999998E-2</v>
      </c>
      <c r="AU323">
        <v>0.17599999999999999</v>
      </c>
      <c r="AV323">
        <v>0.29399999999999998</v>
      </c>
      <c r="AW323">
        <v>0.20799999999999999</v>
      </c>
      <c r="AX323">
        <v>0.17599999999999999</v>
      </c>
      <c r="AY323">
        <v>0.158</v>
      </c>
      <c r="AZ323">
        <v>0.308</v>
      </c>
      <c r="BA323">
        <v>0.13300000000000001</v>
      </c>
      <c r="BB323">
        <v>0.13600000000000001</v>
      </c>
      <c r="BC323">
        <v>0.19</v>
      </c>
    </row>
    <row r="324" spans="1:55" hidden="1" x14ac:dyDescent="0.4">
      <c r="A324" t="str">
        <f t="shared" si="20"/>
        <v>CLD</v>
      </c>
      <c r="B324" t="str">
        <f t="shared" si="21"/>
        <v>CLD092</v>
      </c>
      <c r="C324" t="str">
        <f t="shared" si="22"/>
        <v>lines_vs_average</v>
      </c>
      <c r="D324" t="s">
        <v>2503</v>
      </c>
      <c r="E324">
        <f t="shared" si="23"/>
        <v>0.61153999999999997</v>
      </c>
      <c r="F324">
        <v>0.45</v>
      </c>
      <c r="G324">
        <v>0.49299999999999999</v>
      </c>
      <c r="H324">
        <v>0.47199999999999998</v>
      </c>
      <c r="I324">
        <v>0.77200000000000002</v>
      </c>
      <c r="J324">
        <v>0.53600000000000003</v>
      </c>
      <c r="K324">
        <v>0.64300000000000002</v>
      </c>
      <c r="L324">
        <v>0.70799999999999996</v>
      </c>
      <c r="M324">
        <v>0.72899999999999998</v>
      </c>
      <c r="N324">
        <v>0.622</v>
      </c>
      <c r="O324">
        <v>0.55700000000000005</v>
      </c>
      <c r="P324">
        <v>0.55700000000000005</v>
      </c>
      <c r="Q324">
        <v>0.83599999999999997</v>
      </c>
      <c r="R324">
        <v>0.57899999999999996</v>
      </c>
      <c r="S324">
        <v>0.51500000000000001</v>
      </c>
      <c r="T324">
        <v>0.36499999999999999</v>
      </c>
      <c r="U324">
        <v>0.81499999999999995</v>
      </c>
      <c r="V324">
        <v>0.42899999999999999</v>
      </c>
      <c r="W324">
        <v>0.27900000000000003</v>
      </c>
      <c r="X324">
        <v>0.47199999999999998</v>
      </c>
      <c r="Y324">
        <v>0.49299999999999999</v>
      </c>
      <c r="Z324">
        <v>0.57899999999999996</v>
      </c>
      <c r="AA324">
        <v>0.68600000000000005</v>
      </c>
      <c r="AB324">
        <v>0.40699999999999997</v>
      </c>
      <c r="AC324">
        <v>0.75</v>
      </c>
      <c r="AD324">
        <v>0.85799999999999998</v>
      </c>
      <c r="AE324">
        <v>0.68600000000000005</v>
      </c>
      <c r="AF324">
        <v>0.53600000000000003</v>
      </c>
      <c r="AG324">
        <v>0.47199999999999998</v>
      </c>
      <c r="AH324">
        <v>0.57899999999999996</v>
      </c>
      <c r="AI324">
        <v>0.36499999999999999</v>
      </c>
      <c r="AJ324">
        <v>0.72899999999999998</v>
      </c>
      <c r="AK324">
        <v>0.40699999999999997</v>
      </c>
      <c r="AL324">
        <v>0.36499999999999999</v>
      </c>
      <c r="AM324">
        <v>0.47199999999999998</v>
      </c>
      <c r="AN324">
        <v>0.42899999999999999</v>
      </c>
      <c r="AO324">
        <v>0.49299999999999999</v>
      </c>
      <c r="AP324">
        <v>0.70799999999999996</v>
      </c>
      <c r="AQ324">
        <v>0.6</v>
      </c>
      <c r="AR324">
        <v>0.92200000000000004</v>
      </c>
      <c r="AS324">
        <v>0.70799999999999996</v>
      </c>
      <c r="AT324">
        <v>0.42899999999999999</v>
      </c>
      <c r="AU324">
        <v>0.64300000000000002</v>
      </c>
      <c r="AV324">
        <v>0.75</v>
      </c>
      <c r="AW324">
        <v>1.008</v>
      </c>
      <c r="AX324">
        <v>0.75</v>
      </c>
      <c r="AY324">
        <v>0.81499999999999995</v>
      </c>
      <c r="AZ324">
        <v>0.68600000000000005</v>
      </c>
      <c r="BA324">
        <v>0.66500000000000004</v>
      </c>
      <c r="BB324">
        <v>0.879</v>
      </c>
      <c r="BC324">
        <v>0.879</v>
      </c>
    </row>
    <row r="325" spans="1:55" hidden="1" x14ac:dyDescent="0.4">
      <c r="A325" t="str">
        <f t="shared" si="20"/>
        <v>CLD</v>
      </c>
      <c r="B325" t="str">
        <f t="shared" si="21"/>
        <v>CLD093</v>
      </c>
      <c r="C325" t="str">
        <f t="shared" si="22"/>
        <v>activities</v>
      </c>
      <c r="D325" t="s">
        <v>2504</v>
      </c>
      <c r="E325">
        <f t="shared" si="23"/>
        <v>14.26</v>
      </c>
      <c r="F325">
        <v>13</v>
      </c>
      <c r="G325">
        <v>11</v>
      </c>
      <c r="H325">
        <v>7</v>
      </c>
      <c r="I325">
        <v>23</v>
      </c>
      <c r="J325">
        <v>9</v>
      </c>
      <c r="K325">
        <v>10</v>
      </c>
      <c r="L325">
        <v>13</v>
      </c>
      <c r="M325">
        <v>17</v>
      </c>
      <c r="N325">
        <v>16</v>
      </c>
      <c r="O325">
        <v>14</v>
      </c>
      <c r="P325">
        <v>15</v>
      </c>
      <c r="Q325">
        <v>22</v>
      </c>
      <c r="R325">
        <v>14</v>
      </c>
      <c r="S325">
        <v>10</v>
      </c>
      <c r="T325">
        <v>13</v>
      </c>
      <c r="U325">
        <v>22</v>
      </c>
      <c r="V325">
        <v>11</v>
      </c>
      <c r="W325">
        <v>8</v>
      </c>
      <c r="X325">
        <v>14</v>
      </c>
      <c r="Y325">
        <v>13</v>
      </c>
      <c r="Z325">
        <v>7</v>
      </c>
      <c r="AA325">
        <v>15</v>
      </c>
      <c r="AB325">
        <v>12</v>
      </c>
      <c r="AC325">
        <v>17</v>
      </c>
      <c r="AD325">
        <v>20</v>
      </c>
      <c r="AE325">
        <v>17</v>
      </c>
      <c r="AF325">
        <v>16</v>
      </c>
      <c r="AG325">
        <v>9</v>
      </c>
      <c r="AH325">
        <v>14</v>
      </c>
      <c r="AI325">
        <v>8</v>
      </c>
      <c r="AJ325">
        <v>17</v>
      </c>
      <c r="AK325">
        <v>7</v>
      </c>
      <c r="AL325">
        <v>8</v>
      </c>
      <c r="AM325">
        <v>14</v>
      </c>
      <c r="AN325">
        <v>11</v>
      </c>
      <c r="AO325">
        <v>15</v>
      </c>
      <c r="AP325">
        <v>11</v>
      </c>
      <c r="AQ325">
        <v>14</v>
      </c>
      <c r="AR325">
        <v>16</v>
      </c>
      <c r="AS325">
        <v>14</v>
      </c>
      <c r="AT325">
        <v>10</v>
      </c>
      <c r="AU325">
        <v>19</v>
      </c>
      <c r="AV325">
        <v>15</v>
      </c>
      <c r="AW325">
        <v>19</v>
      </c>
      <c r="AX325">
        <v>16</v>
      </c>
      <c r="AY325">
        <v>20</v>
      </c>
      <c r="AZ325">
        <v>11</v>
      </c>
      <c r="BA325">
        <v>23</v>
      </c>
      <c r="BB325">
        <v>21</v>
      </c>
      <c r="BC325">
        <v>22</v>
      </c>
    </row>
    <row r="326" spans="1:55" hidden="1" x14ac:dyDescent="0.4">
      <c r="A326" t="str">
        <f t="shared" si="20"/>
        <v>CLD</v>
      </c>
      <c r="B326" t="str">
        <f t="shared" si="21"/>
        <v>CLD093</v>
      </c>
      <c r="C326" t="str">
        <f t="shared" si="22"/>
        <v>decisions</v>
      </c>
      <c r="D326" t="s">
        <v>2505</v>
      </c>
      <c r="E326">
        <f t="shared" si="23"/>
        <v>2.6</v>
      </c>
      <c r="F326">
        <v>2</v>
      </c>
      <c r="G326">
        <v>3</v>
      </c>
      <c r="H326">
        <v>1</v>
      </c>
      <c r="I326">
        <v>4</v>
      </c>
      <c r="J326">
        <v>3</v>
      </c>
      <c r="K326">
        <v>0</v>
      </c>
      <c r="L326">
        <v>4</v>
      </c>
      <c r="M326">
        <v>5</v>
      </c>
      <c r="N326">
        <v>4</v>
      </c>
      <c r="O326">
        <v>1</v>
      </c>
      <c r="P326">
        <v>3</v>
      </c>
      <c r="Q326">
        <v>6</v>
      </c>
      <c r="R326">
        <v>3</v>
      </c>
      <c r="S326">
        <v>3</v>
      </c>
      <c r="T326">
        <v>2</v>
      </c>
      <c r="U326">
        <v>2</v>
      </c>
      <c r="V326">
        <v>2</v>
      </c>
      <c r="W326">
        <v>1</v>
      </c>
      <c r="X326">
        <v>0</v>
      </c>
      <c r="Y326">
        <v>2</v>
      </c>
      <c r="Z326">
        <v>1</v>
      </c>
      <c r="AA326">
        <v>2</v>
      </c>
      <c r="AB326">
        <v>3</v>
      </c>
      <c r="AC326">
        <v>1</v>
      </c>
      <c r="AD326">
        <v>1</v>
      </c>
      <c r="AE326">
        <v>1</v>
      </c>
      <c r="AF326">
        <v>3</v>
      </c>
      <c r="AG326">
        <v>1</v>
      </c>
      <c r="AH326">
        <v>0</v>
      </c>
      <c r="AI326">
        <v>1</v>
      </c>
      <c r="AJ326">
        <v>2</v>
      </c>
      <c r="AK326">
        <v>2</v>
      </c>
      <c r="AL326">
        <v>2</v>
      </c>
      <c r="AM326">
        <v>1</v>
      </c>
      <c r="AN326">
        <v>3</v>
      </c>
      <c r="AO326">
        <v>3</v>
      </c>
      <c r="AP326">
        <v>5</v>
      </c>
      <c r="AQ326">
        <v>2</v>
      </c>
      <c r="AR326">
        <v>3</v>
      </c>
      <c r="AS326">
        <v>3</v>
      </c>
      <c r="AT326">
        <v>2</v>
      </c>
      <c r="AU326">
        <v>3</v>
      </c>
      <c r="AV326">
        <v>4</v>
      </c>
      <c r="AW326">
        <v>5</v>
      </c>
      <c r="AX326">
        <v>4</v>
      </c>
      <c r="AY326">
        <v>5</v>
      </c>
      <c r="AZ326">
        <v>4</v>
      </c>
      <c r="BA326">
        <v>3</v>
      </c>
      <c r="BB326">
        <v>3</v>
      </c>
      <c r="BC326">
        <v>6</v>
      </c>
    </row>
    <row r="327" spans="1:55" hidden="1" x14ac:dyDescent="0.4">
      <c r="A327" t="str">
        <f t="shared" si="20"/>
        <v>CLD</v>
      </c>
      <c r="B327" t="str">
        <f t="shared" si="21"/>
        <v>CLD093</v>
      </c>
      <c r="C327" t="str">
        <f t="shared" si="22"/>
        <v>forks</v>
      </c>
      <c r="D327" t="s">
        <v>2506</v>
      </c>
      <c r="E327">
        <f t="shared" si="23"/>
        <v>0.44</v>
      </c>
      <c r="F327">
        <v>0</v>
      </c>
      <c r="G327">
        <v>1</v>
      </c>
      <c r="H327">
        <v>0</v>
      </c>
      <c r="I327">
        <v>1</v>
      </c>
      <c r="J327">
        <v>0</v>
      </c>
      <c r="K327">
        <v>1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3</v>
      </c>
      <c r="V327">
        <v>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2</v>
      </c>
      <c r="AE327">
        <v>2</v>
      </c>
      <c r="AF327">
        <v>1</v>
      </c>
      <c r="AG327">
        <v>0</v>
      </c>
      <c r="AH327">
        <v>0</v>
      </c>
      <c r="AI327">
        <v>1</v>
      </c>
      <c r="AJ327">
        <v>2</v>
      </c>
      <c r="AK327">
        <v>0</v>
      </c>
      <c r="AL327">
        <v>0</v>
      </c>
      <c r="AM327">
        <v>1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1</v>
      </c>
      <c r="AX327">
        <v>1</v>
      </c>
      <c r="AY327">
        <v>0</v>
      </c>
      <c r="AZ327">
        <v>0</v>
      </c>
      <c r="BA327">
        <v>0</v>
      </c>
      <c r="BB327">
        <v>1</v>
      </c>
      <c r="BC327">
        <v>1</v>
      </c>
    </row>
    <row r="328" spans="1:55" hidden="1" x14ac:dyDescent="0.4">
      <c r="A328" t="str">
        <f t="shared" si="20"/>
        <v>CLD</v>
      </c>
      <c r="B328" t="str">
        <f t="shared" si="21"/>
        <v>CLD093</v>
      </c>
      <c r="C328" t="str">
        <f t="shared" si="22"/>
        <v>swimlanes</v>
      </c>
      <c r="D328" t="s">
        <v>2507</v>
      </c>
      <c r="E328">
        <f t="shared" si="23"/>
        <v>0.34</v>
      </c>
      <c r="F328">
        <v>0</v>
      </c>
      <c r="G328">
        <v>0</v>
      </c>
      <c r="H328">
        <v>0</v>
      </c>
      <c r="I328">
        <v>3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5</v>
      </c>
      <c r="AD328">
        <v>0</v>
      </c>
      <c r="AE328">
        <v>0</v>
      </c>
      <c r="AF328">
        <v>0</v>
      </c>
      <c r="AG328">
        <v>1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</v>
      </c>
      <c r="AO328">
        <v>0</v>
      </c>
      <c r="AP328">
        <v>0</v>
      </c>
      <c r="AQ328">
        <v>5</v>
      </c>
      <c r="AR328">
        <v>0</v>
      </c>
      <c r="AS328">
        <v>0</v>
      </c>
      <c r="AT328">
        <v>0</v>
      </c>
      <c r="AU328">
        <v>0</v>
      </c>
      <c r="AV328">
        <v>1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</row>
    <row r="329" spans="1:55" hidden="1" x14ac:dyDescent="0.4">
      <c r="A329" t="str">
        <f t="shared" si="20"/>
        <v>CLD</v>
      </c>
      <c r="B329" t="str">
        <f t="shared" si="21"/>
        <v>CLD093</v>
      </c>
      <c r="C329" t="str">
        <f t="shared" si="22"/>
        <v>detaches</v>
      </c>
      <c r="D329" t="s">
        <v>2508</v>
      </c>
      <c r="E329">
        <f t="shared" si="23"/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</row>
    <row r="330" spans="1:55" hidden="1" x14ac:dyDescent="0.4">
      <c r="A330" t="str">
        <f t="shared" si="20"/>
        <v>CLD</v>
      </c>
      <c r="B330" t="str">
        <f t="shared" si="21"/>
        <v>CLD093</v>
      </c>
      <c r="C330" t="str">
        <f t="shared" si="22"/>
        <v>options</v>
      </c>
      <c r="D330" t="s">
        <v>2509</v>
      </c>
      <c r="E330">
        <f t="shared" si="23"/>
        <v>0.16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1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0</v>
      </c>
      <c r="S330">
        <v>0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>
        <v>0</v>
      </c>
      <c r="AB330">
        <v>1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2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</row>
    <row r="331" spans="1:55" hidden="1" x14ac:dyDescent="0.4">
      <c r="A331" t="str">
        <f t="shared" si="20"/>
        <v>CLD</v>
      </c>
      <c r="B331" t="str">
        <f t="shared" si="21"/>
        <v>CLD093</v>
      </c>
      <c r="C331" t="str">
        <f t="shared" si="22"/>
        <v>edges</v>
      </c>
      <c r="D331" t="s">
        <v>2510</v>
      </c>
      <c r="E331">
        <f t="shared" si="23"/>
        <v>0.12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1</v>
      </c>
      <c r="V331">
        <v>0</v>
      </c>
      <c r="W331">
        <v>0</v>
      </c>
      <c r="X331">
        <v>0</v>
      </c>
      <c r="Y331">
        <v>0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1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3</v>
      </c>
      <c r="AZ331">
        <v>0</v>
      </c>
      <c r="BA331">
        <v>0</v>
      </c>
      <c r="BB331">
        <v>0</v>
      </c>
      <c r="BC331">
        <v>0</v>
      </c>
    </row>
    <row r="332" spans="1:55" hidden="1" x14ac:dyDescent="0.4">
      <c r="A332" t="str">
        <f t="shared" si="20"/>
        <v>CLD</v>
      </c>
      <c r="B332" t="str">
        <f t="shared" si="21"/>
        <v>CLD093</v>
      </c>
      <c r="C332" t="str">
        <f t="shared" si="22"/>
        <v>notes</v>
      </c>
      <c r="D332" t="s">
        <v>2511</v>
      </c>
      <c r="E332">
        <f t="shared" si="23"/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</row>
    <row r="333" spans="1:55" hidden="1" x14ac:dyDescent="0.4">
      <c r="A333" t="str">
        <f t="shared" si="20"/>
        <v>CLD</v>
      </c>
      <c r="B333" t="str">
        <f t="shared" si="21"/>
        <v>CLD093</v>
      </c>
      <c r="C333" t="str">
        <f t="shared" si="22"/>
        <v>partitions</v>
      </c>
      <c r="D333" t="s">
        <v>2512</v>
      </c>
      <c r="E333">
        <f t="shared" si="23"/>
        <v>0.12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</v>
      </c>
      <c r="M333">
        <v>0</v>
      </c>
      <c r="N333">
        <v>0</v>
      </c>
      <c r="O333">
        <v>2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3</v>
      </c>
      <c r="BB333">
        <v>0</v>
      </c>
      <c r="BC333">
        <v>0</v>
      </c>
    </row>
    <row r="334" spans="1:55" hidden="1" x14ac:dyDescent="0.4">
      <c r="A334" t="str">
        <f t="shared" si="20"/>
        <v>CLD</v>
      </c>
      <c r="B334" t="str">
        <f t="shared" si="21"/>
        <v>CLD093</v>
      </c>
      <c r="C334" t="str">
        <f t="shared" si="22"/>
        <v>numberline</v>
      </c>
      <c r="D334" t="s">
        <v>2513</v>
      </c>
      <c r="E334">
        <f t="shared" si="23"/>
        <v>29</v>
      </c>
      <c r="F334">
        <v>22</v>
      </c>
      <c r="G334">
        <v>29</v>
      </c>
      <c r="H334">
        <v>12</v>
      </c>
      <c r="I334">
        <v>49</v>
      </c>
      <c r="J334">
        <v>20</v>
      </c>
      <c r="K334">
        <v>18</v>
      </c>
      <c r="L334">
        <v>35</v>
      </c>
      <c r="M334">
        <v>39</v>
      </c>
      <c r="N334">
        <v>30</v>
      </c>
      <c r="O334">
        <v>24</v>
      </c>
      <c r="P334">
        <v>27</v>
      </c>
      <c r="Q334">
        <v>44</v>
      </c>
      <c r="R334">
        <v>27</v>
      </c>
      <c r="S334">
        <v>25</v>
      </c>
      <c r="T334">
        <v>21</v>
      </c>
      <c r="U334">
        <v>47</v>
      </c>
      <c r="V334">
        <v>24</v>
      </c>
      <c r="W334">
        <v>13</v>
      </c>
      <c r="X334">
        <v>27</v>
      </c>
      <c r="Y334">
        <v>22</v>
      </c>
      <c r="Z334">
        <v>25</v>
      </c>
      <c r="AA334">
        <v>24</v>
      </c>
      <c r="AB334">
        <v>23</v>
      </c>
      <c r="AC334">
        <v>31</v>
      </c>
      <c r="AD334">
        <v>34</v>
      </c>
      <c r="AE334">
        <v>29</v>
      </c>
      <c r="AF334">
        <v>35</v>
      </c>
      <c r="AG334">
        <v>17</v>
      </c>
      <c r="AH334">
        <v>25</v>
      </c>
      <c r="AI334">
        <v>17</v>
      </c>
      <c r="AJ334">
        <v>32</v>
      </c>
      <c r="AK334">
        <v>20</v>
      </c>
      <c r="AL334">
        <v>17</v>
      </c>
      <c r="AM334">
        <v>24</v>
      </c>
      <c r="AN334">
        <v>26</v>
      </c>
      <c r="AO334">
        <v>27</v>
      </c>
      <c r="AP334">
        <v>33</v>
      </c>
      <c r="AQ334">
        <v>30</v>
      </c>
      <c r="AR334">
        <v>30</v>
      </c>
      <c r="AS334">
        <v>28</v>
      </c>
      <c r="AT334">
        <v>19</v>
      </c>
      <c r="AU334">
        <v>31</v>
      </c>
      <c r="AV334">
        <v>31</v>
      </c>
      <c r="AW334">
        <v>49</v>
      </c>
      <c r="AX334">
        <v>40</v>
      </c>
      <c r="AY334">
        <v>41</v>
      </c>
      <c r="AZ334">
        <v>30</v>
      </c>
      <c r="BA334">
        <v>43</v>
      </c>
      <c r="BB334">
        <v>35</v>
      </c>
      <c r="BC334">
        <v>49</v>
      </c>
    </row>
    <row r="335" spans="1:55" hidden="1" x14ac:dyDescent="0.4">
      <c r="A335" t="str">
        <f t="shared" si="20"/>
        <v>CLD</v>
      </c>
      <c r="B335" t="str">
        <f t="shared" si="21"/>
        <v>CLD093</v>
      </c>
      <c r="C335" t="str">
        <f t="shared" si="22"/>
        <v>negative_score</v>
      </c>
      <c r="D335" t="s">
        <v>2514</v>
      </c>
      <c r="E335">
        <f t="shared" si="23"/>
        <v>-0.12042857142857143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-2.1428571428571481E-2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-3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-3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</row>
    <row r="336" spans="1:55" hidden="1" x14ac:dyDescent="0.4">
      <c r="A336" t="str">
        <f t="shared" si="20"/>
        <v>CLD</v>
      </c>
      <c r="B336" t="str">
        <f t="shared" si="21"/>
        <v>CLD093</v>
      </c>
      <c r="C336" t="str">
        <f t="shared" si="22"/>
        <v>raw_score</v>
      </c>
      <c r="D336" t="s">
        <v>2515</v>
      </c>
      <c r="E336">
        <f t="shared" si="23"/>
        <v>56.993599999999994</v>
      </c>
      <c r="F336">
        <v>48.1</v>
      </c>
      <c r="G336">
        <v>49.45</v>
      </c>
      <c r="H336">
        <v>25.6</v>
      </c>
      <c r="I336">
        <v>96.45</v>
      </c>
      <c r="J336">
        <v>40</v>
      </c>
      <c r="K336">
        <v>33.9</v>
      </c>
      <c r="L336">
        <v>62.25</v>
      </c>
      <c r="M336">
        <v>72.95</v>
      </c>
      <c r="N336">
        <v>65.5</v>
      </c>
      <c r="O336">
        <v>50.2</v>
      </c>
      <c r="P336">
        <v>59.35</v>
      </c>
      <c r="Q336">
        <v>94.2</v>
      </c>
      <c r="R336">
        <v>55.35</v>
      </c>
      <c r="S336">
        <v>43.25</v>
      </c>
      <c r="T336">
        <v>49.05</v>
      </c>
      <c r="U336">
        <v>86.55</v>
      </c>
      <c r="V336">
        <v>45.2</v>
      </c>
      <c r="W336">
        <v>28.65</v>
      </c>
      <c r="X336">
        <v>43.35</v>
      </c>
      <c r="Y336">
        <v>49.1</v>
      </c>
      <c r="Z336">
        <v>28.43</v>
      </c>
      <c r="AA336">
        <v>54.2</v>
      </c>
      <c r="AB336">
        <v>50.15</v>
      </c>
      <c r="AC336">
        <v>69.55</v>
      </c>
      <c r="AD336">
        <v>71.7</v>
      </c>
      <c r="AE336">
        <v>62.45</v>
      </c>
      <c r="AF336">
        <v>61.75</v>
      </c>
      <c r="AG336">
        <v>33.85</v>
      </c>
      <c r="AH336">
        <v>43.25</v>
      </c>
      <c r="AI336">
        <v>31.85</v>
      </c>
      <c r="AJ336">
        <v>66.599999999999994</v>
      </c>
      <c r="AK336">
        <v>30</v>
      </c>
      <c r="AL336">
        <v>32.85</v>
      </c>
      <c r="AM336">
        <v>48.4</v>
      </c>
      <c r="AN336">
        <v>48.3</v>
      </c>
      <c r="AO336">
        <v>58.35</v>
      </c>
      <c r="AP336">
        <v>56.65</v>
      </c>
      <c r="AQ336">
        <v>61.5</v>
      </c>
      <c r="AR336">
        <v>61.5</v>
      </c>
      <c r="AS336">
        <v>55.4</v>
      </c>
      <c r="AT336">
        <v>38.950000000000003</v>
      </c>
      <c r="AU336">
        <v>70.55</v>
      </c>
      <c r="AV336">
        <v>64.55</v>
      </c>
      <c r="AW336">
        <v>82.45</v>
      </c>
      <c r="AX336">
        <v>69</v>
      </c>
      <c r="AY336">
        <v>85.65</v>
      </c>
      <c r="AZ336">
        <v>50.5</v>
      </c>
      <c r="BA336">
        <v>87.65</v>
      </c>
      <c r="BB336">
        <v>79.75</v>
      </c>
      <c r="BC336">
        <v>95.45</v>
      </c>
    </row>
    <row r="337" spans="1:55" hidden="1" x14ac:dyDescent="0.4">
      <c r="A337" t="str">
        <f t="shared" si="20"/>
        <v>CLD</v>
      </c>
      <c r="B337" t="str">
        <f t="shared" si="21"/>
        <v>CLD093</v>
      </c>
      <c r="C337" t="str">
        <f t="shared" si="22"/>
        <v>percentage_score</v>
      </c>
      <c r="D337" t="s">
        <v>2516</v>
      </c>
      <c r="E337">
        <f t="shared" si="23"/>
        <v>72.352000000000004</v>
      </c>
      <c r="F337">
        <v>70.599999999999994</v>
      </c>
      <c r="G337">
        <v>71.2</v>
      </c>
      <c r="H337">
        <v>56.1</v>
      </c>
      <c r="I337">
        <v>82.8</v>
      </c>
      <c r="J337">
        <v>66.7</v>
      </c>
      <c r="K337">
        <v>62.9</v>
      </c>
      <c r="L337">
        <v>75.7</v>
      </c>
      <c r="M337">
        <v>78.5</v>
      </c>
      <c r="N337">
        <v>76.599999999999994</v>
      </c>
      <c r="O337">
        <v>71.5</v>
      </c>
      <c r="P337">
        <v>74.8</v>
      </c>
      <c r="Q337">
        <v>82.5</v>
      </c>
      <c r="R337">
        <v>73.5</v>
      </c>
      <c r="S337">
        <v>68.400000000000006</v>
      </c>
      <c r="T337">
        <v>71</v>
      </c>
      <c r="U337">
        <v>81.2</v>
      </c>
      <c r="V337">
        <v>69.3</v>
      </c>
      <c r="W337">
        <v>58.9</v>
      </c>
      <c r="X337">
        <v>68.400000000000006</v>
      </c>
      <c r="Y337">
        <v>71.099999999999994</v>
      </c>
      <c r="Z337">
        <v>58.7</v>
      </c>
      <c r="AA337">
        <v>73</v>
      </c>
      <c r="AB337">
        <v>71.5</v>
      </c>
      <c r="AC337">
        <v>77.7</v>
      </c>
      <c r="AD337">
        <v>78.2</v>
      </c>
      <c r="AE337">
        <v>75.7</v>
      </c>
      <c r="AF337">
        <v>72.900000000000006</v>
      </c>
      <c r="AG337">
        <v>62.9</v>
      </c>
      <c r="AH337">
        <v>68.400000000000006</v>
      </c>
      <c r="AI337">
        <v>61.4</v>
      </c>
      <c r="AJ337">
        <v>76.900000000000006</v>
      </c>
      <c r="AK337">
        <v>60</v>
      </c>
      <c r="AL337">
        <v>62.2</v>
      </c>
      <c r="AM337">
        <v>67.8</v>
      </c>
      <c r="AN337">
        <v>70.7</v>
      </c>
      <c r="AO337">
        <v>74.5</v>
      </c>
      <c r="AP337">
        <v>73.900000000000006</v>
      </c>
      <c r="AQ337">
        <v>75.5</v>
      </c>
      <c r="AR337">
        <v>75.5</v>
      </c>
      <c r="AS337">
        <v>73.5</v>
      </c>
      <c r="AT337">
        <v>66.099999999999994</v>
      </c>
      <c r="AU337">
        <v>77.900000000000006</v>
      </c>
      <c r="AV337">
        <v>76.3</v>
      </c>
      <c r="AW337">
        <v>80.5</v>
      </c>
      <c r="AX337">
        <v>77.5</v>
      </c>
      <c r="AY337">
        <v>81.099999999999994</v>
      </c>
      <c r="AZ337">
        <v>71.599999999999994</v>
      </c>
      <c r="BA337">
        <v>81.400000000000006</v>
      </c>
      <c r="BB337">
        <v>79.900000000000006</v>
      </c>
      <c r="BC337">
        <v>82.7</v>
      </c>
    </row>
    <row r="338" spans="1:55" hidden="1" x14ac:dyDescent="0.4">
      <c r="A338" t="str">
        <f t="shared" si="20"/>
        <v>CLD</v>
      </c>
      <c r="B338" t="str">
        <f t="shared" si="21"/>
        <v>CLD093</v>
      </c>
      <c r="C338" t="str">
        <f t="shared" si="22"/>
        <v>formatted_score</v>
      </c>
      <c r="D338" t="s">
        <v>2517</v>
      </c>
      <c r="E338" t="e">
        <f t="shared" si="23"/>
        <v>#DIV/0!</v>
      </c>
      <c r="F338" t="s">
        <v>1746</v>
      </c>
      <c r="G338" t="s">
        <v>2518</v>
      </c>
      <c r="H338" t="s">
        <v>2519</v>
      </c>
      <c r="I338" t="s">
        <v>2520</v>
      </c>
      <c r="J338" t="s">
        <v>2521</v>
      </c>
      <c r="K338" t="s">
        <v>2522</v>
      </c>
      <c r="L338" t="s">
        <v>2523</v>
      </c>
      <c r="M338" t="s">
        <v>2344</v>
      </c>
      <c r="N338" t="s">
        <v>2152</v>
      </c>
      <c r="O338" t="s">
        <v>2524</v>
      </c>
      <c r="P338" t="s">
        <v>1978</v>
      </c>
      <c r="Q338" t="s">
        <v>2525</v>
      </c>
      <c r="R338" t="s">
        <v>1859</v>
      </c>
      <c r="S338" t="s">
        <v>2526</v>
      </c>
      <c r="T338" t="s">
        <v>2162</v>
      </c>
      <c r="U338" t="s">
        <v>2527</v>
      </c>
      <c r="V338" t="s">
        <v>1803</v>
      </c>
      <c r="W338" t="s">
        <v>2210</v>
      </c>
      <c r="X338" t="s">
        <v>1896</v>
      </c>
      <c r="Y338" t="s">
        <v>1732</v>
      </c>
      <c r="Z338" t="s">
        <v>2528</v>
      </c>
      <c r="AA338" t="s">
        <v>2161</v>
      </c>
      <c r="AB338" t="s">
        <v>1885</v>
      </c>
      <c r="AC338" t="s">
        <v>2529</v>
      </c>
      <c r="AD338" t="s">
        <v>2172</v>
      </c>
      <c r="AE338" t="s">
        <v>2205</v>
      </c>
      <c r="AF338" t="s">
        <v>2530</v>
      </c>
      <c r="AG338" t="s">
        <v>1937</v>
      </c>
      <c r="AH338" t="s">
        <v>2526</v>
      </c>
      <c r="AI338" t="s">
        <v>2245</v>
      </c>
      <c r="AJ338" t="s">
        <v>2531</v>
      </c>
      <c r="AK338" t="s">
        <v>1768</v>
      </c>
      <c r="AL338" t="s">
        <v>2170</v>
      </c>
      <c r="AM338" t="s">
        <v>2532</v>
      </c>
      <c r="AN338" t="s">
        <v>1899</v>
      </c>
      <c r="AO338" t="s">
        <v>2295</v>
      </c>
      <c r="AP338" t="s">
        <v>2533</v>
      </c>
      <c r="AQ338" t="s">
        <v>2277</v>
      </c>
      <c r="AR338" t="s">
        <v>2277</v>
      </c>
      <c r="AS338" t="s">
        <v>2071</v>
      </c>
      <c r="AT338" t="s">
        <v>1946</v>
      </c>
      <c r="AU338" t="s">
        <v>2534</v>
      </c>
      <c r="AV338" t="s">
        <v>2176</v>
      </c>
      <c r="AW338" t="s">
        <v>2535</v>
      </c>
      <c r="AX338" t="s">
        <v>2536</v>
      </c>
      <c r="AY338" t="s">
        <v>2537</v>
      </c>
      <c r="AZ338" t="s">
        <v>2035</v>
      </c>
      <c r="BA338" t="s">
        <v>2538</v>
      </c>
      <c r="BB338" t="s">
        <v>2539</v>
      </c>
      <c r="BC338" t="s">
        <v>2540</v>
      </c>
    </row>
    <row r="339" spans="1:55" hidden="1" x14ac:dyDescent="0.4">
      <c r="A339" t="str">
        <f t="shared" si="20"/>
        <v>CLD</v>
      </c>
      <c r="B339" t="str">
        <f t="shared" si="21"/>
        <v>CLD093</v>
      </c>
      <c r="C339" t="str">
        <f t="shared" si="22"/>
        <v>functional_complexity</v>
      </c>
      <c r="D339" t="s">
        <v>2541</v>
      </c>
      <c r="E339">
        <f t="shared" si="23"/>
        <v>27.25</v>
      </c>
      <c r="F339">
        <v>23.5</v>
      </c>
      <c r="G339">
        <v>24</v>
      </c>
      <c r="H339">
        <v>12.5</v>
      </c>
      <c r="I339">
        <v>44</v>
      </c>
      <c r="J339">
        <v>19.5</v>
      </c>
      <c r="K339">
        <v>16.5</v>
      </c>
      <c r="L339">
        <v>29</v>
      </c>
      <c r="M339">
        <v>35.5</v>
      </c>
      <c r="N339">
        <v>32</v>
      </c>
      <c r="O339">
        <v>23</v>
      </c>
      <c r="P339">
        <v>28.5</v>
      </c>
      <c r="Q339">
        <v>45</v>
      </c>
      <c r="R339">
        <v>27</v>
      </c>
      <c r="S339">
        <v>21</v>
      </c>
      <c r="T339">
        <v>23.5</v>
      </c>
      <c r="U339">
        <v>41.5</v>
      </c>
      <c r="V339">
        <v>22</v>
      </c>
      <c r="W339">
        <v>14</v>
      </c>
      <c r="X339">
        <v>21</v>
      </c>
      <c r="Y339">
        <v>23.5</v>
      </c>
      <c r="Z339">
        <v>12.5</v>
      </c>
      <c r="AA339">
        <v>26.5</v>
      </c>
      <c r="AB339">
        <v>24</v>
      </c>
      <c r="AC339">
        <v>29</v>
      </c>
      <c r="AD339">
        <v>35</v>
      </c>
      <c r="AE339">
        <v>30.5</v>
      </c>
      <c r="AF339">
        <v>31.5</v>
      </c>
      <c r="AG339">
        <v>15.5</v>
      </c>
      <c r="AH339">
        <v>21</v>
      </c>
      <c r="AI339">
        <v>15.5</v>
      </c>
      <c r="AJ339">
        <v>32.5</v>
      </c>
      <c r="AK339">
        <v>14.5</v>
      </c>
      <c r="AL339">
        <v>16</v>
      </c>
      <c r="AM339">
        <v>24.5</v>
      </c>
      <c r="AN339">
        <v>22.5</v>
      </c>
      <c r="AO339">
        <v>28.5</v>
      </c>
      <c r="AP339">
        <v>26.5</v>
      </c>
      <c r="AQ339">
        <v>25</v>
      </c>
      <c r="AR339">
        <v>30</v>
      </c>
      <c r="AS339">
        <v>27</v>
      </c>
      <c r="AT339">
        <v>19</v>
      </c>
      <c r="AU339">
        <v>34.5</v>
      </c>
      <c r="AV339">
        <v>30.5</v>
      </c>
      <c r="AW339">
        <v>40</v>
      </c>
      <c r="AX339">
        <v>33.5</v>
      </c>
      <c r="AY339">
        <v>40</v>
      </c>
      <c r="AZ339">
        <v>24.5</v>
      </c>
      <c r="BA339">
        <v>40.5</v>
      </c>
      <c r="BB339">
        <v>39</v>
      </c>
      <c r="BC339">
        <v>46.5</v>
      </c>
    </row>
    <row r="340" spans="1:55" hidden="1" x14ac:dyDescent="0.4">
      <c r="A340" t="str">
        <f t="shared" si="20"/>
        <v>CLD</v>
      </c>
      <c r="B340" t="str">
        <f t="shared" si="21"/>
        <v>CLD093</v>
      </c>
      <c r="C340" t="str">
        <f t="shared" si="22"/>
        <v>organization_score</v>
      </c>
      <c r="D340" t="s">
        <v>2542</v>
      </c>
      <c r="E340">
        <f t="shared" si="23"/>
        <v>0.68</v>
      </c>
      <c r="F340">
        <v>0</v>
      </c>
      <c r="G340">
        <v>0</v>
      </c>
      <c r="H340">
        <v>0</v>
      </c>
      <c r="I340">
        <v>6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2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10</v>
      </c>
      <c r="AD340">
        <v>0</v>
      </c>
      <c r="AE340">
        <v>0</v>
      </c>
      <c r="AF340">
        <v>0</v>
      </c>
      <c r="AG340">
        <v>2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2</v>
      </c>
      <c r="AO340">
        <v>0</v>
      </c>
      <c r="AP340">
        <v>0</v>
      </c>
      <c r="AQ340">
        <v>10</v>
      </c>
      <c r="AR340">
        <v>0</v>
      </c>
      <c r="AS340">
        <v>0</v>
      </c>
      <c r="AT340">
        <v>0</v>
      </c>
      <c r="AU340">
        <v>0</v>
      </c>
      <c r="AV340">
        <v>2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</row>
    <row r="341" spans="1:55" hidden="1" x14ac:dyDescent="0.4">
      <c r="A341" t="str">
        <f t="shared" si="20"/>
        <v>CLD</v>
      </c>
      <c r="B341" t="str">
        <f t="shared" si="21"/>
        <v>CLD093</v>
      </c>
      <c r="C341" t="str">
        <f t="shared" si="22"/>
        <v>structural_integrity</v>
      </c>
      <c r="D341" t="s">
        <v>2543</v>
      </c>
      <c r="E341">
        <f t="shared" si="23"/>
        <v>9.8795999999999999</v>
      </c>
      <c r="F341">
        <v>10</v>
      </c>
      <c r="G341">
        <v>10</v>
      </c>
      <c r="H341">
        <v>10</v>
      </c>
      <c r="I341">
        <v>10</v>
      </c>
      <c r="J341">
        <v>10</v>
      </c>
      <c r="K341">
        <v>10</v>
      </c>
      <c r="L341">
        <v>10</v>
      </c>
      <c r="M341">
        <v>10</v>
      </c>
      <c r="N341">
        <v>10</v>
      </c>
      <c r="O341">
        <v>10</v>
      </c>
      <c r="P341">
        <v>10</v>
      </c>
      <c r="Q341">
        <v>10</v>
      </c>
      <c r="R341">
        <v>10</v>
      </c>
      <c r="S341">
        <v>10</v>
      </c>
      <c r="T341">
        <v>10</v>
      </c>
      <c r="U341">
        <v>10</v>
      </c>
      <c r="V341">
        <v>10</v>
      </c>
      <c r="W341">
        <v>10</v>
      </c>
      <c r="X341">
        <v>10</v>
      </c>
      <c r="Y341">
        <v>10</v>
      </c>
      <c r="Z341">
        <v>9.98</v>
      </c>
      <c r="AA341">
        <v>10</v>
      </c>
      <c r="AB341">
        <v>10</v>
      </c>
      <c r="AC341">
        <v>10</v>
      </c>
      <c r="AD341">
        <v>10</v>
      </c>
      <c r="AE341">
        <v>10</v>
      </c>
      <c r="AF341">
        <v>7</v>
      </c>
      <c r="AG341">
        <v>10</v>
      </c>
      <c r="AH341">
        <v>10</v>
      </c>
      <c r="AI341">
        <v>10</v>
      </c>
      <c r="AJ341">
        <v>10</v>
      </c>
      <c r="AK341">
        <v>10</v>
      </c>
      <c r="AL341">
        <v>10</v>
      </c>
      <c r="AM341">
        <v>7</v>
      </c>
      <c r="AN341">
        <v>10</v>
      </c>
      <c r="AO341">
        <v>10</v>
      </c>
      <c r="AP341">
        <v>10</v>
      </c>
      <c r="AQ341">
        <v>10</v>
      </c>
      <c r="AR341">
        <v>10</v>
      </c>
      <c r="AS341">
        <v>10</v>
      </c>
      <c r="AT341">
        <v>10</v>
      </c>
      <c r="AU341">
        <v>10</v>
      </c>
      <c r="AV341">
        <v>10</v>
      </c>
      <c r="AW341">
        <v>10</v>
      </c>
      <c r="AX341">
        <v>10</v>
      </c>
      <c r="AY341">
        <v>10</v>
      </c>
      <c r="AZ341">
        <v>10</v>
      </c>
      <c r="BA341">
        <v>10</v>
      </c>
      <c r="BB341">
        <v>10</v>
      </c>
      <c r="BC341">
        <v>10</v>
      </c>
    </row>
    <row r="342" spans="1:55" hidden="1" x14ac:dyDescent="0.4">
      <c r="A342" t="str">
        <f t="shared" si="20"/>
        <v>CLD</v>
      </c>
      <c r="B342" t="str">
        <f t="shared" si="21"/>
        <v>CLD093</v>
      </c>
      <c r="C342" t="str">
        <f t="shared" si="22"/>
        <v>decisions_activities_ratio</v>
      </c>
      <c r="D342" t="s">
        <v>2544</v>
      </c>
      <c r="E342">
        <f t="shared" si="23"/>
        <v>0.18614</v>
      </c>
      <c r="F342">
        <v>0.154</v>
      </c>
      <c r="G342">
        <v>0.27300000000000002</v>
      </c>
      <c r="H342">
        <v>0.14299999999999999</v>
      </c>
      <c r="I342">
        <v>0.17399999999999999</v>
      </c>
      <c r="J342">
        <v>0.33300000000000002</v>
      </c>
      <c r="K342">
        <v>0</v>
      </c>
      <c r="L342">
        <v>0.308</v>
      </c>
      <c r="M342">
        <v>0.29399999999999998</v>
      </c>
      <c r="N342">
        <v>0.25</v>
      </c>
      <c r="O342">
        <v>7.0999999999999994E-2</v>
      </c>
      <c r="P342">
        <v>0.2</v>
      </c>
      <c r="Q342">
        <v>0.27300000000000002</v>
      </c>
      <c r="R342">
        <v>0.214</v>
      </c>
      <c r="S342">
        <v>0.3</v>
      </c>
      <c r="T342">
        <v>0.154</v>
      </c>
      <c r="U342">
        <v>9.0999999999999998E-2</v>
      </c>
      <c r="V342">
        <v>0.182</v>
      </c>
      <c r="W342">
        <v>0.125</v>
      </c>
      <c r="X342">
        <v>0</v>
      </c>
      <c r="Y342">
        <v>0.154</v>
      </c>
      <c r="Z342">
        <v>0.14299999999999999</v>
      </c>
      <c r="AA342">
        <v>0.13300000000000001</v>
      </c>
      <c r="AB342">
        <v>0.25</v>
      </c>
      <c r="AC342">
        <v>5.8999999999999997E-2</v>
      </c>
      <c r="AD342">
        <v>0.05</v>
      </c>
      <c r="AE342">
        <v>5.8999999999999997E-2</v>
      </c>
      <c r="AF342">
        <v>0.188</v>
      </c>
      <c r="AG342">
        <v>0.111</v>
      </c>
      <c r="AH342">
        <v>0</v>
      </c>
      <c r="AI342">
        <v>0.125</v>
      </c>
      <c r="AJ342">
        <v>0.11799999999999999</v>
      </c>
      <c r="AK342">
        <v>0.28599999999999998</v>
      </c>
      <c r="AL342">
        <v>0.25</v>
      </c>
      <c r="AM342">
        <v>7.0999999999999994E-2</v>
      </c>
      <c r="AN342">
        <v>0.27300000000000002</v>
      </c>
      <c r="AO342">
        <v>0.2</v>
      </c>
      <c r="AP342">
        <v>0.45500000000000002</v>
      </c>
      <c r="AQ342">
        <v>0.14299999999999999</v>
      </c>
      <c r="AR342">
        <v>0.188</v>
      </c>
      <c r="AS342">
        <v>0.214</v>
      </c>
      <c r="AT342">
        <v>0.2</v>
      </c>
      <c r="AU342">
        <v>0.158</v>
      </c>
      <c r="AV342">
        <v>0.26700000000000002</v>
      </c>
      <c r="AW342">
        <v>0.26300000000000001</v>
      </c>
      <c r="AX342">
        <v>0.25</v>
      </c>
      <c r="AY342">
        <v>0.25</v>
      </c>
      <c r="AZ342">
        <v>0.36399999999999999</v>
      </c>
      <c r="BA342">
        <v>0.13</v>
      </c>
      <c r="BB342">
        <v>0.14299999999999999</v>
      </c>
      <c r="BC342">
        <v>0.27300000000000002</v>
      </c>
    </row>
    <row r="343" spans="1:55" hidden="1" x14ac:dyDescent="0.4">
      <c r="A343" t="str">
        <f t="shared" si="20"/>
        <v>CLD</v>
      </c>
      <c r="B343" t="str">
        <f t="shared" si="21"/>
        <v>CLD093</v>
      </c>
      <c r="C343" t="str">
        <f t="shared" si="22"/>
        <v>lines_vs_average</v>
      </c>
      <c r="D343" t="s">
        <v>2545</v>
      </c>
      <c r="E343">
        <f t="shared" si="23"/>
        <v>0.62185999999999986</v>
      </c>
      <c r="F343">
        <v>0.47199999999999998</v>
      </c>
      <c r="G343">
        <v>0.622</v>
      </c>
      <c r="H343">
        <v>0.25700000000000001</v>
      </c>
      <c r="I343">
        <v>1.0509999999999999</v>
      </c>
      <c r="J343">
        <v>0.42899999999999999</v>
      </c>
      <c r="K343">
        <v>0.38600000000000001</v>
      </c>
      <c r="L343">
        <v>0.75</v>
      </c>
      <c r="M343">
        <v>0.83599999999999997</v>
      </c>
      <c r="N343">
        <v>0.64300000000000002</v>
      </c>
      <c r="O343">
        <v>0.51500000000000001</v>
      </c>
      <c r="P343">
        <v>0.57899999999999996</v>
      </c>
      <c r="Q343">
        <v>0.94299999999999995</v>
      </c>
      <c r="R343">
        <v>0.57899999999999996</v>
      </c>
      <c r="S343">
        <v>0.53600000000000003</v>
      </c>
      <c r="T343">
        <v>0.45</v>
      </c>
      <c r="U343">
        <v>1.008</v>
      </c>
      <c r="V343">
        <v>0.51500000000000001</v>
      </c>
      <c r="W343">
        <v>0.27900000000000003</v>
      </c>
      <c r="X343">
        <v>0.57899999999999996</v>
      </c>
      <c r="Y343">
        <v>0.47199999999999998</v>
      </c>
      <c r="Z343">
        <v>0.53600000000000003</v>
      </c>
      <c r="AA343">
        <v>0.51500000000000001</v>
      </c>
      <c r="AB343">
        <v>0.49299999999999999</v>
      </c>
      <c r="AC343">
        <v>0.66500000000000004</v>
      </c>
      <c r="AD343">
        <v>0.72899999999999998</v>
      </c>
      <c r="AE343">
        <v>0.622</v>
      </c>
      <c r="AF343">
        <v>0.75</v>
      </c>
      <c r="AG343">
        <v>0.36499999999999999</v>
      </c>
      <c r="AH343">
        <v>0.53600000000000003</v>
      </c>
      <c r="AI343">
        <v>0.36499999999999999</v>
      </c>
      <c r="AJ343">
        <v>0.68600000000000005</v>
      </c>
      <c r="AK343">
        <v>0.42899999999999999</v>
      </c>
      <c r="AL343">
        <v>0.36499999999999999</v>
      </c>
      <c r="AM343">
        <v>0.51500000000000001</v>
      </c>
      <c r="AN343">
        <v>0.55700000000000005</v>
      </c>
      <c r="AO343">
        <v>0.57899999999999996</v>
      </c>
      <c r="AP343">
        <v>0.70799999999999996</v>
      </c>
      <c r="AQ343">
        <v>0.64300000000000002</v>
      </c>
      <c r="AR343">
        <v>0.64300000000000002</v>
      </c>
      <c r="AS343">
        <v>0.6</v>
      </c>
      <c r="AT343">
        <v>0.40699999999999997</v>
      </c>
      <c r="AU343">
        <v>0.66500000000000004</v>
      </c>
      <c r="AV343">
        <v>0.66500000000000004</v>
      </c>
      <c r="AW343">
        <v>1.0509999999999999</v>
      </c>
      <c r="AX343">
        <v>0.85799999999999998</v>
      </c>
      <c r="AY343">
        <v>0.879</v>
      </c>
      <c r="AZ343">
        <v>0.64300000000000002</v>
      </c>
      <c r="BA343">
        <v>0.92200000000000004</v>
      </c>
      <c r="BB343">
        <v>0.75</v>
      </c>
      <c r="BC343">
        <v>1.0509999999999999</v>
      </c>
    </row>
    <row r="344" spans="1:55" hidden="1" x14ac:dyDescent="0.4">
      <c r="A344" t="str">
        <f t="shared" si="20"/>
        <v>DPS</v>
      </c>
      <c r="B344" t="str">
        <f t="shared" si="21"/>
        <v>DPS001</v>
      </c>
      <c r="C344" t="str">
        <f t="shared" si="22"/>
        <v>activities</v>
      </c>
      <c r="D344" t="s">
        <v>2546</v>
      </c>
      <c r="E344">
        <f t="shared" si="23"/>
        <v>10.76</v>
      </c>
      <c r="F344">
        <v>17</v>
      </c>
      <c r="G344">
        <v>8</v>
      </c>
      <c r="H344">
        <v>9</v>
      </c>
      <c r="I344">
        <v>8</v>
      </c>
      <c r="J344">
        <v>8</v>
      </c>
      <c r="K344">
        <v>6</v>
      </c>
      <c r="L344">
        <v>12</v>
      </c>
      <c r="M344">
        <v>11</v>
      </c>
      <c r="N344">
        <v>6</v>
      </c>
      <c r="O344">
        <v>10</v>
      </c>
      <c r="P344">
        <v>9</v>
      </c>
      <c r="Q344">
        <v>15</v>
      </c>
      <c r="R344">
        <v>14</v>
      </c>
      <c r="S344">
        <v>7</v>
      </c>
      <c r="T344">
        <v>7</v>
      </c>
      <c r="U344">
        <v>14</v>
      </c>
      <c r="V344">
        <v>15</v>
      </c>
      <c r="W344">
        <v>4</v>
      </c>
      <c r="X344">
        <v>8</v>
      </c>
      <c r="Y344">
        <v>9</v>
      </c>
      <c r="Z344">
        <v>9</v>
      </c>
      <c r="AA344">
        <v>5</v>
      </c>
      <c r="AB344">
        <v>7</v>
      </c>
      <c r="AC344">
        <v>6</v>
      </c>
      <c r="AD344">
        <v>15</v>
      </c>
      <c r="AE344">
        <v>20</v>
      </c>
      <c r="AF344">
        <v>9</v>
      </c>
      <c r="AG344">
        <v>7</v>
      </c>
      <c r="AH344">
        <v>6</v>
      </c>
      <c r="AI344">
        <v>3</v>
      </c>
      <c r="AJ344">
        <v>16</v>
      </c>
      <c r="AK344">
        <v>4</v>
      </c>
      <c r="AL344">
        <v>8</v>
      </c>
      <c r="AM344">
        <v>7</v>
      </c>
      <c r="AN344">
        <v>6</v>
      </c>
      <c r="AO344">
        <v>9</v>
      </c>
      <c r="AP344">
        <v>16</v>
      </c>
      <c r="AQ344">
        <v>11</v>
      </c>
      <c r="AR344">
        <v>18</v>
      </c>
      <c r="AS344">
        <v>12</v>
      </c>
      <c r="AT344">
        <v>12</v>
      </c>
      <c r="AU344">
        <v>11</v>
      </c>
      <c r="AV344">
        <v>21</v>
      </c>
      <c r="AW344">
        <v>14</v>
      </c>
      <c r="AX344">
        <v>9</v>
      </c>
      <c r="AY344">
        <v>13</v>
      </c>
      <c r="AZ344">
        <v>21</v>
      </c>
      <c r="BA344">
        <v>11</v>
      </c>
      <c r="BB344">
        <v>17</v>
      </c>
      <c r="BC344">
        <v>18</v>
      </c>
    </row>
    <row r="345" spans="1:55" hidden="1" x14ac:dyDescent="0.4">
      <c r="A345" t="str">
        <f t="shared" si="20"/>
        <v>DPS</v>
      </c>
      <c r="B345" t="str">
        <f t="shared" si="21"/>
        <v>DPS001</v>
      </c>
      <c r="C345" t="str">
        <f t="shared" si="22"/>
        <v>decisions</v>
      </c>
      <c r="D345" t="s">
        <v>2547</v>
      </c>
      <c r="E345">
        <f t="shared" si="23"/>
        <v>1.86</v>
      </c>
      <c r="F345">
        <v>2</v>
      </c>
      <c r="G345">
        <v>1</v>
      </c>
      <c r="H345">
        <v>1</v>
      </c>
      <c r="I345">
        <v>2</v>
      </c>
      <c r="J345">
        <v>2</v>
      </c>
      <c r="K345">
        <v>1</v>
      </c>
      <c r="L345">
        <v>2</v>
      </c>
      <c r="M345">
        <v>3</v>
      </c>
      <c r="N345">
        <v>1</v>
      </c>
      <c r="O345">
        <v>1</v>
      </c>
      <c r="P345">
        <v>1</v>
      </c>
      <c r="Q345">
        <v>1</v>
      </c>
      <c r="R345">
        <v>2</v>
      </c>
      <c r="S345">
        <v>2</v>
      </c>
      <c r="T345">
        <v>0</v>
      </c>
      <c r="U345">
        <v>3</v>
      </c>
      <c r="V345">
        <v>1</v>
      </c>
      <c r="W345">
        <v>1</v>
      </c>
      <c r="X345">
        <v>1</v>
      </c>
      <c r="Y345">
        <v>1</v>
      </c>
      <c r="Z345">
        <v>1</v>
      </c>
      <c r="AA345">
        <v>1</v>
      </c>
      <c r="AB345">
        <v>1</v>
      </c>
      <c r="AC345">
        <v>0</v>
      </c>
      <c r="AD345">
        <v>2</v>
      </c>
      <c r="AE345">
        <v>1</v>
      </c>
      <c r="AF345">
        <v>2</v>
      </c>
      <c r="AG345">
        <v>1</v>
      </c>
      <c r="AH345">
        <v>1</v>
      </c>
      <c r="AI345">
        <v>1</v>
      </c>
      <c r="AJ345">
        <v>3</v>
      </c>
      <c r="AK345">
        <v>1</v>
      </c>
      <c r="AL345">
        <v>1</v>
      </c>
      <c r="AM345">
        <v>1</v>
      </c>
      <c r="AN345">
        <v>1</v>
      </c>
      <c r="AO345">
        <v>2</v>
      </c>
      <c r="AP345">
        <v>4</v>
      </c>
      <c r="AQ345">
        <v>3</v>
      </c>
      <c r="AR345">
        <v>5</v>
      </c>
      <c r="AS345">
        <v>3</v>
      </c>
      <c r="AT345">
        <v>2</v>
      </c>
      <c r="AU345">
        <v>2</v>
      </c>
      <c r="AV345">
        <v>5</v>
      </c>
      <c r="AW345">
        <v>1</v>
      </c>
      <c r="AX345">
        <v>3</v>
      </c>
      <c r="AY345">
        <v>1</v>
      </c>
      <c r="AZ345">
        <v>6</v>
      </c>
      <c r="BA345">
        <v>1</v>
      </c>
      <c r="BB345">
        <v>3</v>
      </c>
      <c r="BC345">
        <v>5</v>
      </c>
    </row>
    <row r="346" spans="1:55" hidden="1" x14ac:dyDescent="0.4">
      <c r="A346" t="str">
        <f t="shared" si="20"/>
        <v>DPS</v>
      </c>
      <c r="B346" t="str">
        <f t="shared" si="21"/>
        <v>DPS001</v>
      </c>
      <c r="C346" t="str">
        <f t="shared" si="22"/>
        <v>forks</v>
      </c>
      <c r="D346" t="s">
        <v>2548</v>
      </c>
      <c r="E346">
        <f t="shared" si="23"/>
        <v>0.02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</row>
    <row r="347" spans="1:55" hidden="1" x14ac:dyDescent="0.4">
      <c r="A347" t="str">
        <f t="shared" si="20"/>
        <v>DPS</v>
      </c>
      <c r="B347" t="str">
        <f t="shared" si="21"/>
        <v>DPS001</v>
      </c>
      <c r="C347" t="str">
        <f t="shared" si="22"/>
        <v>swimlanes</v>
      </c>
      <c r="D347" t="s">
        <v>2549</v>
      </c>
      <c r="E347">
        <f t="shared" si="23"/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</row>
    <row r="348" spans="1:55" hidden="1" x14ac:dyDescent="0.4">
      <c r="A348" t="str">
        <f t="shared" si="20"/>
        <v>DPS</v>
      </c>
      <c r="B348" t="str">
        <f t="shared" si="21"/>
        <v>DPS001</v>
      </c>
      <c r="C348" t="str">
        <f t="shared" si="22"/>
        <v>detaches</v>
      </c>
      <c r="D348" t="s">
        <v>2550</v>
      </c>
      <c r="E348">
        <f t="shared" si="23"/>
        <v>0.04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2</v>
      </c>
    </row>
    <row r="349" spans="1:55" hidden="1" x14ac:dyDescent="0.4">
      <c r="A349" t="str">
        <f t="shared" si="20"/>
        <v>DPS</v>
      </c>
      <c r="B349" t="str">
        <f t="shared" si="21"/>
        <v>DPS001</v>
      </c>
      <c r="C349" t="str">
        <f t="shared" si="22"/>
        <v>options</v>
      </c>
      <c r="D349" t="s">
        <v>2551</v>
      </c>
      <c r="E349">
        <f t="shared" si="23"/>
        <v>0.1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1</v>
      </c>
      <c r="T349">
        <v>0</v>
      </c>
      <c r="U349">
        <v>1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1</v>
      </c>
      <c r="AG349">
        <v>0</v>
      </c>
      <c r="AH349">
        <v>1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1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</row>
    <row r="350" spans="1:55" hidden="1" x14ac:dyDescent="0.4">
      <c r="A350" t="str">
        <f t="shared" si="20"/>
        <v>DPS</v>
      </c>
      <c r="B350" t="str">
        <f t="shared" si="21"/>
        <v>DPS001</v>
      </c>
      <c r="C350" t="str">
        <f t="shared" si="22"/>
        <v>edges</v>
      </c>
      <c r="D350" t="s">
        <v>2552</v>
      </c>
      <c r="E350">
        <f t="shared" si="23"/>
        <v>0.34</v>
      </c>
      <c r="F350">
        <v>1</v>
      </c>
      <c r="G350">
        <v>0</v>
      </c>
      <c r="H350">
        <v>1</v>
      </c>
      <c r="I350">
        <v>0</v>
      </c>
      <c r="J350">
        <v>0</v>
      </c>
      <c r="K350">
        <v>0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2</v>
      </c>
      <c r="R350">
        <v>0</v>
      </c>
      <c r="S350">
        <v>0</v>
      </c>
      <c r="T350">
        <v>1</v>
      </c>
      <c r="U350">
        <v>0</v>
      </c>
      <c r="V350">
        <v>1</v>
      </c>
      <c r="W350">
        <v>0</v>
      </c>
      <c r="X350">
        <v>1</v>
      </c>
      <c r="Y350">
        <v>0</v>
      </c>
      <c r="Z350">
        <v>1</v>
      </c>
      <c r="AA350">
        <v>0</v>
      </c>
      <c r="AB350">
        <v>0</v>
      </c>
      <c r="AC350">
        <v>1</v>
      </c>
      <c r="AD350">
        <v>1</v>
      </c>
      <c r="AE350">
        <v>1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1</v>
      </c>
      <c r="AM350">
        <v>0</v>
      </c>
      <c r="AN350">
        <v>0</v>
      </c>
      <c r="AO350">
        <v>0</v>
      </c>
      <c r="AP350">
        <v>1</v>
      </c>
      <c r="AQ350">
        <v>0</v>
      </c>
      <c r="AR350">
        <v>1</v>
      </c>
      <c r="AS350">
        <v>0</v>
      </c>
      <c r="AT350">
        <v>0</v>
      </c>
      <c r="AU350">
        <v>0</v>
      </c>
      <c r="AV350">
        <v>0</v>
      </c>
      <c r="AW350">
        <v>1</v>
      </c>
      <c r="AX350">
        <v>0</v>
      </c>
      <c r="AY350">
        <v>1</v>
      </c>
      <c r="AZ350">
        <v>0</v>
      </c>
      <c r="BA350">
        <v>0</v>
      </c>
      <c r="BB350">
        <v>0</v>
      </c>
      <c r="BC350">
        <v>0</v>
      </c>
    </row>
    <row r="351" spans="1:55" hidden="1" x14ac:dyDescent="0.4">
      <c r="A351" t="str">
        <f t="shared" si="20"/>
        <v>DPS</v>
      </c>
      <c r="B351" t="str">
        <f t="shared" si="21"/>
        <v>DPS001</v>
      </c>
      <c r="C351" t="str">
        <f t="shared" si="22"/>
        <v>notes</v>
      </c>
      <c r="D351" t="s">
        <v>2553</v>
      </c>
      <c r="E351">
        <f t="shared" si="23"/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</row>
    <row r="352" spans="1:55" hidden="1" x14ac:dyDescent="0.4">
      <c r="A352" t="str">
        <f t="shared" si="20"/>
        <v>DPS</v>
      </c>
      <c r="B352" t="str">
        <f t="shared" si="21"/>
        <v>DPS001</v>
      </c>
      <c r="C352" t="str">
        <f t="shared" si="22"/>
        <v>partitions</v>
      </c>
      <c r="D352" t="s">
        <v>2554</v>
      </c>
      <c r="E352">
        <f t="shared" si="23"/>
        <v>0.28000000000000003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2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4</v>
      </c>
      <c r="AF352">
        <v>0</v>
      </c>
      <c r="AG352">
        <v>0</v>
      </c>
      <c r="AH352">
        <v>0</v>
      </c>
      <c r="AI352">
        <v>0</v>
      </c>
      <c r="AJ352">
        <v>1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2</v>
      </c>
      <c r="AX352">
        <v>1</v>
      </c>
      <c r="AY352">
        <v>2</v>
      </c>
      <c r="AZ352">
        <v>1</v>
      </c>
      <c r="BA352">
        <v>1</v>
      </c>
      <c r="BB352">
        <v>0</v>
      </c>
      <c r="BC352">
        <v>0</v>
      </c>
    </row>
    <row r="353" spans="1:55" hidden="1" x14ac:dyDescent="0.4">
      <c r="A353" t="str">
        <f t="shared" si="20"/>
        <v>DPS</v>
      </c>
      <c r="B353" t="str">
        <f t="shared" si="21"/>
        <v>DPS001</v>
      </c>
      <c r="C353" t="str">
        <f t="shared" si="22"/>
        <v>numberline</v>
      </c>
      <c r="D353" t="s">
        <v>2555</v>
      </c>
      <c r="E353">
        <f t="shared" si="23"/>
        <v>21.28</v>
      </c>
      <c r="F353">
        <v>28</v>
      </c>
      <c r="G353">
        <v>13</v>
      </c>
      <c r="H353">
        <v>18</v>
      </c>
      <c r="I353">
        <v>19</v>
      </c>
      <c r="J353">
        <v>18</v>
      </c>
      <c r="K353">
        <v>11</v>
      </c>
      <c r="L353">
        <v>24</v>
      </c>
      <c r="M353">
        <v>25</v>
      </c>
      <c r="N353">
        <v>11</v>
      </c>
      <c r="O353">
        <v>15</v>
      </c>
      <c r="P353">
        <v>15</v>
      </c>
      <c r="Q353">
        <v>30</v>
      </c>
      <c r="R353">
        <v>27</v>
      </c>
      <c r="S353">
        <v>17</v>
      </c>
      <c r="T353">
        <v>12</v>
      </c>
      <c r="U353">
        <v>31</v>
      </c>
      <c r="V353">
        <v>23</v>
      </c>
      <c r="W353">
        <v>10</v>
      </c>
      <c r="X353">
        <v>16</v>
      </c>
      <c r="Y353">
        <v>18</v>
      </c>
      <c r="Z353">
        <v>17</v>
      </c>
      <c r="AA353">
        <v>10</v>
      </c>
      <c r="AB353">
        <v>12</v>
      </c>
      <c r="AC353">
        <v>11</v>
      </c>
      <c r="AD353">
        <v>27</v>
      </c>
      <c r="AE353">
        <v>36</v>
      </c>
      <c r="AF353">
        <v>18</v>
      </c>
      <c r="AG353">
        <v>13</v>
      </c>
      <c r="AH353">
        <v>12</v>
      </c>
      <c r="AI353">
        <v>8</v>
      </c>
      <c r="AJ353">
        <v>30</v>
      </c>
      <c r="AK353">
        <v>9</v>
      </c>
      <c r="AL353">
        <v>16</v>
      </c>
      <c r="AM353">
        <v>14</v>
      </c>
      <c r="AN353">
        <v>12</v>
      </c>
      <c r="AO353">
        <v>18</v>
      </c>
      <c r="AP353">
        <v>36</v>
      </c>
      <c r="AQ353">
        <v>25</v>
      </c>
      <c r="AR353">
        <v>39</v>
      </c>
      <c r="AS353">
        <v>23</v>
      </c>
      <c r="AT353">
        <v>21</v>
      </c>
      <c r="AU353">
        <v>20</v>
      </c>
      <c r="AV353">
        <v>45</v>
      </c>
      <c r="AW353">
        <v>27</v>
      </c>
      <c r="AX353">
        <v>24</v>
      </c>
      <c r="AY353">
        <v>26</v>
      </c>
      <c r="AZ353">
        <v>43</v>
      </c>
      <c r="BA353">
        <v>20</v>
      </c>
      <c r="BB353">
        <v>32</v>
      </c>
      <c r="BC353">
        <v>39</v>
      </c>
    </row>
    <row r="354" spans="1:55" hidden="1" x14ac:dyDescent="0.4">
      <c r="A354" t="str">
        <f t="shared" si="20"/>
        <v>DPS</v>
      </c>
      <c r="B354" t="str">
        <f t="shared" si="21"/>
        <v>DPS001</v>
      </c>
      <c r="C354" t="str">
        <f t="shared" si="22"/>
        <v>negative_score</v>
      </c>
      <c r="D354" t="s">
        <v>2556</v>
      </c>
      <c r="E354">
        <f t="shared" si="23"/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</row>
    <row r="355" spans="1:55" hidden="1" x14ac:dyDescent="0.4">
      <c r="A355" t="str">
        <f t="shared" si="20"/>
        <v>DPS</v>
      </c>
      <c r="B355" t="str">
        <f t="shared" si="21"/>
        <v>DPS001</v>
      </c>
      <c r="C355" t="str">
        <f t="shared" si="22"/>
        <v>raw_score</v>
      </c>
      <c r="D355" t="s">
        <v>2557</v>
      </c>
      <c r="E355">
        <f t="shared" si="23"/>
        <v>41.711999999999996</v>
      </c>
      <c r="F355">
        <v>61.6</v>
      </c>
      <c r="G355">
        <v>28.65</v>
      </c>
      <c r="H355">
        <v>33.1</v>
      </c>
      <c r="I355">
        <v>32.950000000000003</v>
      </c>
      <c r="J355">
        <v>32.9</v>
      </c>
      <c r="K355">
        <v>22.55</v>
      </c>
      <c r="L355">
        <v>46.4</v>
      </c>
      <c r="M355">
        <v>46.25</v>
      </c>
      <c r="N355">
        <v>22.55</v>
      </c>
      <c r="O355">
        <v>34.75</v>
      </c>
      <c r="P355">
        <v>31.75</v>
      </c>
      <c r="Q355">
        <v>55.9</v>
      </c>
      <c r="R355">
        <v>51.35</v>
      </c>
      <c r="S355">
        <v>30.85</v>
      </c>
      <c r="T355">
        <v>22.8</v>
      </c>
      <c r="U355">
        <v>59.55</v>
      </c>
      <c r="V355">
        <v>51.35</v>
      </c>
      <c r="W355">
        <v>16.5</v>
      </c>
      <c r="X355">
        <v>30</v>
      </c>
      <c r="Y355">
        <v>31.9</v>
      </c>
      <c r="Z355">
        <v>33.049999999999997</v>
      </c>
      <c r="AA355">
        <v>19.5</v>
      </c>
      <c r="AB355">
        <v>25.6</v>
      </c>
      <c r="AC355">
        <v>19.75</v>
      </c>
      <c r="AD355">
        <v>55.55</v>
      </c>
      <c r="AE355">
        <v>73</v>
      </c>
      <c r="AF355">
        <v>36.9</v>
      </c>
      <c r="AG355">
        <v>25.65</v>
      </c>
      <c r="AH355">
        <v>23.6</v>
      </c>
      <c r="AI355">
        <v>13.4</v>
      </c>
      <c r="AJ355">
        <v>63</v>
      </c>
      <c r="AK355">
        <v>16.45</v>
      </c>
      <c r="AL355">
        <v>30</v>
      </c>
      <c r="AM355">
        <v>25.7</v>
      </c>
      <c r="AN355">
        <v>22.6</v>
      </c>
      <c r="AO355">
        <v>35.9</v>
      </c>
      <c r="AP355">
        <v>68</v>
      </c>
      <c r="AQ355">
        <v>46.25</v>
      </c>
      <c r="AR355">
        <v>77.150000000000006</v>
      </c>
      <c r="AS355">
        <v>49.15</v>
      </c>
      <c r="AT355">
        <v>45.05</v>
      </c>
      <c r="AU355">
        <v>42</v>
      </c>
      <c r="AV355">
        <v>85.25</v>
      </c>
      <c r="AW355">
        <v>51.55</v>
      </c>
      <c r="AX355">
        <v>41.7</v>
      </c>
      <c r="AY355">
        <v>48.5</v>
      </c>
      <c r="AZ355">
        <v>90.65</v>
      </c>
      <c r="BA355">
        <v>39.5</v>
      </c>
      <c r="BB355">
        <v>64.599999999999994</v>
      </c>
      <c r="BC355">
        <v>72.95</v>
      </c>
    </row>
    <row r="356" spans="1:55" hidden="1" x14ac:dyDescent="0.4">
      <c r="A356" t="str">
        <f t="shared" si="20"/>
        <v>DPS</v>
      </c>
      <c r="B356" t="str">
        <f t="shared" si="21"/>
        <v>DPS001</v>
      </c>
      <c r="C356" t="str">
        <f t="shared" si="22"/>
        <v>percentage_score</v>
      </c>
      <c r="D356" t="s">
        <v>2558</v>
      </c>
      <c r="E356">
        <f t="shared" si="23"/>
        <v>64.618000000000009</v>
      </c>
      <c r="F356">
        <v>75.5</v>
      </c>
      <c r="G356">
        <v>58.9</v>
      </c>
      <c r="H356">
        <v>62.3</v>
      </c>
      <c r="I356">
        <v>62.2</v>
      </c>
      <c r="J356">
        <v>62.2</v>
      </c>
      <c r="K356">
        <v>53</v>
      </c>
      <c r="L356">
        <v>69.900000000000006</v>
      </c>
      <c r="M356">
        <v>69.8</v>
      </c>
      <c r="N356">
        <v>53</v>
      </c>
      <c r="O356">
        <v>63.5</v>
      </c>
      <c r="P356">
        <v>61.4</v>
      </c>
      <c r="Q356">
        <v>73.599999999999994</v>
      </c>
      <c r="R356">
        <v>72</v>
      </c>
      <c r="S356">
        <v>60.7</v>
      </c>
      <c r="T356">
        <v>53.3</v>
      </c>
      <c r="U356">
        <v>74.900000000000006</v>
      </c>
      <c r="V356">
        <v>72</v>
      </c>
      <c r="W356">
        <v>45.2</v>
      </c>
      <c r="X356">
        <v>60</v>
      </c>
      <c r="Y356">
        <v>61.5</v>
      </c>
      <c r="Z356">
        <v>62.3</v>
      </c>
      <c r="AA356">
        <v>49.4</v>
      </c>
      <c r="AB356">
        <v>56.1</v>
      </c>
      <c r="AC356">
        <v>49.7</v>
      </c>
      <c r="AD356">
        <v>73.5</v>
      </c>
      <c r="AE356">
        <v>78.5</v>
      </c>
      <c r="AF356">
        <v>64.900000000000006</v>
      </c>
      <c r="AG356">
        <v>56.2</v>
      </c>
      <c r="AH356">
        <v>54.1</v>
      </c>
      <c r="AI356">
        <v>40.1</v>
      </c>
      <c r="AJ356">
        <v>75.900000000000006</v>
      </c>
      <c r="AK356">
        <v>45.1</v>
      </c>
      <c r="AL356">
        <v>60</v>
      </c>
      <c r="AM356">
        <v>56.2</v>
      </c>
      <c r="AN356">
        <v>53.1</v>
      </c>
      <c r="AO356">
        <v>64.2</v>
      </c>
      <c r="AP356">
        <v>77.3</v>
      </c>
      <c r="AQ356">
        <v>69.8</v>
      </c>
      <c r="AR356">
        <v>79.400000000000006</v>
      </c>
      <c r="AS356">
        <v>71.099999999999994</v>
      </c>
      <c r="AT356">
        <v>69.3</v>
      </c>
      <c r="AU356">
        <v>67.7</v>
      </c>
      <c r="AV356">
        <v>81</v>
      </c>
      <c r="AW356">
        <v>72</v>
      </c>
      <c r="AX356">
        <v>67.599999999999994</v>
      </c>
      <c r="AY356">
        <v>70.8</v>
      </c>
      <c r="AZ356">
        <v>81.900000000000006</v>
      </c>
      <c r="BA356">
        <v>66.400000000000006</v>
      </c>
      <c r="BB356">
        <v>76.400000000000006</v>
      </c>
      <c r="BC356">
        <v>76</v>
      </c>
    </row>
    <row r="357" spans="1:55" hidden="1" x14ac:dyDescent="0.4">
      <c r="A357" t="str">
        <f t="shared" si="20"/>
        <v>DPS</v>
      </c>
      <c r="B357" t="str">
        <f t="shared" si="21"/>
        <v>DPS001</v>
      </c>
      <c r="C357" t="str">
        <f t="shared" si="22"/>
        <v>formatted_score</v>
      </c>
      <c r="D357" t="s">
        <v>2559</v>
      </c>
      <c r="E357" t="e">
        <f t="shared" si="23"/>
        <v>#DIV/0!</v>
      </c>
      <c r="F357" t="s">
        <v>2560</v>
      </c>
      <c r="G357" t="s">
        <v>2210</v>
      </c>
      <c r="H357" t="s">
        <v>2561</v>
      </c>
      <c r="I357" t="s">
        <v>2562</v>
      </c>
      <c r="J357" t="s">
        <v>2563</v>
      </c>
      <c r="K357" t="s">
        <v>2564</v>
      </c>
      <c r="L357" t="s">
        <v>2565</v>
      </c>
      <c r="M357" t="s">
        <v>2201</v>
      </c>
      <c r="N357" t="s">
        <v>2564</v>
      </c>
      <c r="O357" t="s">
        <v>2566</v>
      </c>
      <c r="P357" t="s">
        <v>2066</v>
      </c>
      <c r="Q357" t="s">
        <v>2567</v>
      </c>
      <c r="R357" t="s">
        <v>1765</v>
      </c>
      <c r="S357" t="s">
        <v>2568</v>
      </c>
      <c r="T357" t="s">
        <v>2569</v>
      </c>
      <c r="U357" t="s">
        <v>2570</v>
      </c>
      <c r="V357" t="s">
        <v>1765</v>
      </c>
      <c r="W357" t="s">
        <v>2571</v>
      </c>
      <c r="X357" t="s">
        <v>1768</v>
      </c>
      <c r="Y357" t="s">
        <v>2572</v>
      </c>
      <c r="Z357" t="s">
        <v>2573</v>
      </c>
      <c r="AA357" t="s">
        <v>2574</v>
      </c>
      <c r="AB357" t="s">
        <v>2519</v>
      </c>
      <c r="AC357" t="s">
        <v>2575</v>
      </c>
      <c r="AD357" t="s">
        <v>2576</v>
      </c>
      <c r="AE357" t="s">
        <v>2208</v>
      </c>
      <c r="AF357" t="s">
        <v>1815</v>
      </c>
      <c r="AG357" t="s">
        <v>2072</v>
      </c>
      <c r="AH357" t="s">
        <v>2031</v>
      </c>
      <c r="AI357" t="s">
        <v>1850</v>
      </c>
      <c r="AJ357" t="s">
        <v>2577</v>
      </c>
      <c r="AK357" t="s">
        <v>2578</v>
      </c>
      <c r="AL357" t="s">
        <v>1768</v>
      </c>
      <c r="AM357" t="s">
        <v>1800</v>
      </c>
      <c r="AN357" t="s">
        <v>2579</v>
      </c>
      <c r="AO357" t="s">
        <v>2580</v>
      </c>
      <c r="AP357" t="s">
        <v>2581</v>
      </c>
      <c r="AQ357" t="s">
        <v>2201</v>
      </c>
      <c r="AR357" t="s">
        <v>2582</v>
      </c>
      <c r="AS357" t="s">
        <v>2583</v>
      </c>
      <c r="AT357" t="s">
        <v>2061</v>
      </c>
      <c r="AU357" t="s">
        <v>2070</v>
      </c>
      <c r="AV357" t="s">
        <v>2313</v>
      </c>
      <c r="AW357" t="s">
        <v>2584</v>
      </c>
      <c r="AX357" t="s">
        <v>2585</v>
      </c>
      <c r="AY357" t="s">
        <v>2586</v>
      </c>
      <c r="AZ357" t="s">
        <v>2587</v>
      </c>
      <c r="BA357" t="s">
        <v>2588</v>
      </c>
      <c r="BB357" t="s">
        <v>2251</v>
      </c>
      <c r="BC357" t="s">
        <v>2589</v>
      </c>
    </row>
    <row r="358" spans="1:55" hidden="1" x14ac:dyDescent="0.4">
      <c r="A358" t="str">
        <f t="shared" si="20"/>
        <v>DPS</v>
      </c>
      <c r="B358" t="str">
        <f t="shared" si="21"/>
        <v>DPS001</v>
      </c>
      <c r="C358" t="str">
        <f t="shared" si="22"/>
        <v>functional_complexity</v>
      </c>
      <c r="D358" t="s">
        <v>2590</v>
      </c>
      <c r="E358">
        <f t="shared" si="23"/>
        <v>19.89</v>
      </c>
      <c r="F358">
        <v>29.5</v>
      </c>
      <c r="G358">
        <v>14</v>
      </c>
      <c r="H358">
        <v>15.5</v>
      </c>
      <c r="I358">
        <v>16</v>
      </c>
      <c r="J358">
        <v>16</v>
      </c>
      <c r="K358">
        <v>11</v>
      </c>
      <c r="L358">
        <v>22</v>
      </c>
      <c r="M358">
        <v>22.5</v>
      </c>
      <c r="N358">
        <v>11</v>
      </c>
      <c r="O358">
        <v>17</v>
      </c>
      <c r="P358">
        <v>15.5</v>
      </c>
      <c r="Q358">
        <v>26</v>
      </c>
      <c r="R358">
        <v>25</v>
      </c>
      <c r="S358">
        <v>14.5</v>
      </c>
      <c r="T358">
        <v>10.5</v>
      </c>
      <c r="U358">
        <v>27</v>
      </c>
      <c r="V358">
        <v>24.5</v>
      </c>
      <c r="W358">
        <v>8</v>
      </c>
      <c r="X358">
        <v>14</v>
      </c>
      <c r="Y358">
        <v>15.5</v>
      </c>
      <c r="Z358">
        <v>15.5</v>
      </c>
      <c r="AA358">
        <v>9.5</v>
      </c>
      <c r="AB358">
        <v>12.5</v>
      </c>
      <c r="AC358">
        <v>9</v>
      </c>
      <c r="AD358">
        <v>26.5</v>
      </c>
      <c r="AE358">
        <v>32</v>
      </c>
      <c r="AF358">
        <v>17.5</v>
      </c>
      <c r="AG358">
        <v>12.5</v>
      </c>
      <c r="AH358">
        <v>11</v>
      </c>
      <c r="AI358">
        <v>6.5</v>
      </c>
      <c r="AJ358">
        <v>30</v>
      </c>
      <c r="AK358">
        <v>8</v>
      </c>
      <c r="AL358">
        <v>14</v>
      </c>
      <c r="AM358">
        <v>12.5</v>
      </c>
      <c r="AN358">
        <v>11</v>
      </c>
      <c r="AO358">
        <v>17.5</v>
      </c>
      <c r="AP358">
        <v>32</v>
      </c>
      <c r="AQ358">
        <v>22.5</v>
      </c>
      <c r="AR358">
        <v>37</v>
      </c>
      <c r="AS358">
        <v>24</v>
      </c>
      <c r="AT358">
        <v>22</v>
      </c>
      <c r="AU358">
        <v>20.5</v>
      </c>
      <c r="AV358">
        <v>41.5</v>
      </c>
      <c r="AW358">
        <v>23</v>
      </c>
      <c r="AX358">
        <v>19.5</v>
      </c>
      <c r="AY358">
        <v>21.5</v>
      </c>
      <c r="AZ358">
        <v>43.5</v>
      </c>
      <c r="BA358">
        <v>18.5</v>
      </c>
      <c r="BB358">
        <v>31.5</v>
      </c>
      <c r="BC358">
        <v>37</v>
      </c>
    </row>
    <row r="359" spans="1:55" hidden="1" x14ac:dyDescent="0.4">
      <c r="A359" t="str">
        <f t="shared" si="20"/>
        <v>DPS</v>
      </c>
      <c r="B359" t="str">
        <f t="shared" si="21"/>
        <v>DPS001</v>
      </c>
      <c r="C359" t="str">
        <f t="shared" si="22"/>
        <v>organization_score</v>
      </c>
      <c r="D359" t="s">
        <v>2591</v>
      </c>
      <c r="E359">
        <f t="shared" si="23"/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</row>
    <row r="360" spans="1:55" hidden="1" x14ac:dyDescent="0.4">
      <c r="A360" t="str">
        <f t="shared" si="20"/>
        <v>DPS</v>
      </c>
      <c r="B360" t="str">
        <f t="shared" si="21"/>
        <v>DPS001</v>
      </c>
      <c r="C360" t="str">
        <f t="shared" si="22"/>
        <v>structural_integrity</v>
      </c>
      <c r="D360" t="s">
        <v>2592</v>
      </c>
      <c r="E360">
        <f t="shared" si="23"/>
        <v>10</v>
      </c>
      <c r="F360">
        <v>10</v>
      </c>
      <c r="G360">
        <v>10</v>
      </c>
      <c r="H360">
        <v>10</v>
      </c>
      <c r="I360">
        <v>10</v>
      </c>
      <c r="J360">
        <v>10</v>
      </c>
      <c r="K360">
        <v>10</v>
      </c>
      <c r="L360">
        <v>10</v>
      </c>
      <c r="M360">
        <v>10</v>
      </c>
      <c r="N360">
        <v>10</v>
      </c>
      <c r="O360">
        <v>10</v>
      </c>
      <c r="P360">
        <v>10</v>
      </c>
      <c r="Q360">
        <v>10</v>
      </c>
      <c r="R360">
        <v>10</v>
      </c>
      <c r="S360">
        <v>10</v>
      </c>
      <c r="T360">
        <v>10</v>
      </c>
      <c r="U360">
        <v>10</v>
      </c>
      <c r="V360">
        <v>10</v>
      </c>
      <c r="W360">
        <v>10</v>
      </c>
      <c r="X360">
        <v>10</v>
      </c>
      <c r="Y360">
        <v>10</v>
      </c>
      <c r="Z360">
        <v>10</v>
      </c>
      <c r="AA360">
        <v>10</v>
      </c>
      <c r="AB360">
        <v>10</v>
      </c>
      <c r="AC360">
        <v>10</v>
      </c>
      <c r="AD360">
        <v>10</v>
      </c>
      <c r="AE360">
        <v>10</v>
      </c>
      <c r="AF360">
        <v>10</v>
      </c>
      <c r="AG360">
        <v>10</v>
      </c>
      <c r="AH360">
        <v>10</v>
      </c>
      <c r="AI360">
        <v>10</v>
      </c>
      <c r="AJ360">
        <v>10</v>
      </c>
      <c r="AK360">
        <v>10</v>
      </c>
      <c r="AL360">
        <v>10</v>
      </c>
      <c r="AM360">
        <v>10</v>
      </c>
      <c r="AN360">
        <v>10</v>
      </c>
      <c r="AO360">
        <v>10</v>
      </c>
      <c r="AP360">
        <v>10</v>
      </c>
      <c r="AQ360">
        <v>10</v>
      </c>
      <c r="AR360">
        <v>10</v>
      </c>
      <c r="AS360">
        <v>10</v>
      </c>
      <c r="AT360">
        <v>10</v>
      </c>
      <c r="AU360">
        <v>10</v>
      </c>
      <c r="AV360">
        <v>10</v>
      </c>
      <c r="AW360">
        <v>10</v>
      </c>
      <c r="AX360">
        <v>10</v>
      </c>
      <c r="AY360">
        <v>10</v>
      </c>
      <c r="AZ360">
        <v>10</v>
      </c>
      <c r="BA360">
        <v>10</v>
      </c>
      <c r="BB360">
        <v>10</v>
      </c>
      <c r="BC360">
        <v>10</v>
      </c>
    </row>
    <row r="361" spans="1:55" hidden="1" x14ac:dyDescent="0.4">
      <c r="A361" t="str">
        <f t="shared" si="20"/>
        <v>DPS</v>
      </c>
      <c r="B361" t="str">
        <f t="shared" si="21"/>
        <v>DPS001</v>
      </c>
      <c r="C361" t="str">
        <f t="shared" si="22"/>
        <v>decisions_activities_ratio</v>
      </c>
      <c r="D361" t="s">
        <v>2593</v>
      </c>
      <c r="E361">
        <f t="shared" si="23"/>
        <v>0.17297999999999999</v>
      </c>
      <c r="F361">
        <v>0.11799999999999999</v>
      </c>
      <c r="G361">
        <v>0.125</v>
      </c>
      <c r="H361">
        <v>0.111</v>
      </c>
      <c r="I361">
        <v>0.25</v>
      </c>
      <c r="J361">
        <v>0.25</v>
      </c>
      <c r="K361">
        <v>0.16700000000000001</v>
      </c>
      <c r="L361">
        <v>0.16700000000000001</v>
      </c>
      <c r="M361">
        <v>0.27300000000000002</v>
      </c>
      <c r="N361">
        <v>0.16700000000000001</v>
      </c>
      <c r="O361">
        <v>0.1</v>
      </c>
      <c r="P361">
        <v>0.111</v>
      </c>
      <c r="Q361">
        <v>6.7000000000000004E-2</v>
      </c>
      <c r="R361">
        <v>0.14299999999999999</v>
      </c>
      <c r="S361">
        <v>0.28599999999999998</v>
      </c>
      <c r="T361">
        <v>0</v>
      </c>
      <c r="U361">
        <v>0.214</v>
      </c>
      <c r="V361">
        <v>6.7000000000000004E-2</v>
      </c>
      <c r="W361">
        <v>0.25</v>
      </c>
      <c r="X361">
        <v>0.125</v>
      </c>
      <c r="Y361">
        <v>0.111</v>
      </c>
      <c r="Z361">
        <v>0.111</v>
      </c>
      <c r="AA361">
        <v>0.2</v>
      </c>
      <c r="AB361">
        <v>0.14299999999999999</v>
      </c>
      <c r="AC361">
        <v>0</v>
      </c>
      <c r="AD361">
        <v>0.13300000000000001</v>
      </c>
      <c r="AE361">
        <v>0.05</v>
      </c>
      <c r="AF361">
        <v>0.222</v>
      </c>
      <c r="AG361">
        <v>0.14299999999999999</v>
      </c>
      <c r="AH361">
        <v>0.16700000000000001</v>
      </c>
      <c r="AI361">
        <v>0.33300000000000002</v>
      </c>
      <c r="AJ361">
        <v>0.188</v>
      </c>
      <c r="AK361">
        <v>0.25</v>
      </c>
      <c r="AL361">
        <v>0.125</v>
      </c>
      <c r="AM361">
        <v>0.14299999999999999</v>
      </c>
      <c r="AN361">
        <v>0.16700000000000001</v>
      </c>
      <c r="AO361">
        <v>0.222</v>
      </c>
      <c r="AP361">
        <v>0.25</v>
      </c>
      <c r="AQ361">
        <v>0.27300000000000002</v>
      </c>
      <c r="AR361">
        <v>0.27800000000000002</v>
      </c>
      <c r="AS361">
        <v>0.25</v>
      </c>
      <c r="AT361">
        <v>0.16700000000000001</v>
      </c>
      <c r="AU361">
        <v>0.182</v>
      </c>
      <c r="AV361">
        <v>0.23799999999999999</v>
      </c>
      <c r="AW361">
        <v>7.0999999999999994E-2</v>
      </c>
      <c r="AX361">
        <v>0.33300000000000002</v>
      </c>
      <c r="AY361">
        <v>7.6999999999999999E-2</v>
      </c>
      <c r="AZ361">
        <v>0.28599999999999998</v>
      </c>
      <c r="BA361">
        <v>9.0999999999999998E-2</v>
      </c>
      <c r="BB361">
        <v>0.17599999999999999</v>
      </c>
      <c r="BC361">
        <v>0.27800000000000002</v>
      </c>
    </row>
    <row r="362" spans="1:55" hidden="1" x14ac:dyDescent="0.4">
      <c r="A362" t="str">
        <f t="shared" si="20"/>
        <v>DPS</v>
      </c>
      <c r="B362" t="str">
        <f t="shared" si="21"/>
        <v>DPS001</v>
      </c>
      <c r="C362" t="str">
        <f t="shared" si="22"/>
        <v>lines_vs_average</v>
      </c>
      <c r="D362" t="s">
        <v>2594</v>
      </c>
      <c r="E362">
        <f t="shared" si="23"/>
        <v>0.45627999999999991</v>
      </c>
      <c r="F362">
        <v>0.6</v>
      </c>
      <c r="G362">
        <v>0.27900000000000003</v>
      </c>
      <c r="H362">
        <v>0.38600000000000001</v>
      </c>
      <c r="I362">
        <v>0.40699999999999997</v>
      </c>
      <c r="J362">
        <v>0.38600000000000001</v>
      </c>
      <c r="K362">
        <v>0.23599999999999999</v>
      </c>
      <c r="L362">
        <v>0.51500000000000001</v>
      </c>
      <c r="M362">
        <v>0.53600000000000003</v>
      </c>
      <c r="N362">
        <v>0.23599999999999999</v>
      </c>
      <c r="O362">
        <v>0.32200000000000001</v>
      </c>
      <c r="P362">
        <v>0.32200000000000001</v>
      </c>
      <c r="Q362">
        <v>0.64300000000000002</v>
      </c>
      <c r="R362">
        <v>0.57899999999999996</v>
      </c>
      <c r="S362">
        <v>0.36499999999999999</v>
      </c>
      <c r="T362">
        <v>0.25700000000000001</v>
      </c>
      <c r="U362">
        <v>0.66500000000000004</v>
      </c>
      <c r="V362">
        <v>0.49299999999999999</v>
      </c>
      <c r="W362">
        <v>0.214</v>
      </c>
      <c r="X362">
        <v>0.34300000000000003</v>
      </c>
      <c r="Y362">
        <v>0.38600000000000001</v>
      </c>
      <c r="Z362">
        <v>0.36499999999999999</v>
      </c>
      <c r="AA362">
        <v>0.214</v>
      </c>
      <c r="AB362">
        <v>0.25700000000000001</v>
      </c>
      <c r="AC362">
        <v>0.23599999999999999</v>
      </c>
      <c r="AD362">
        <v>0.57899999999999996</v>
      </c>
      <c r="AE362">
        <v>0.77200000000000002</v>
      </c>
      <c r="AF362">
        <v>0.38600000000000001</v>
      </c>
      <c r="AG362">
        <v>0.27900000000000003</v>
      </c>
      <c r="AH362">
        <v>0.25700000000000001</v>
      </c>
      <c r="AI362">
        <v>0.17199999999999999</v>
      </c>
      <c r="AJ362">
        <v>0.64300000000000002</v>
      </c>
      <c r="AK362">
        <v>0.193</v>
      </c>
      <c r="AL362">
        <v>0.34300000000000003</v>
      </c>
      <c r="AM362">
        <v>0.3</v>
      </c>
      <c r="AN362">
        <v>0.25700000000000001</v>
      </c>
      <c r="AO362">
        <v>0.38600000000000001</v>
      </c>
      <c r="AP362">
        <v>0.77200000000000002</v>
      </c>
      <c r="AQ362">
        <v>0.53600000000000003</v>
      </c>
      <c r="AR362">
        <v>0.83599999999999997</v>
      </c>
      <c r="AS362">
        <v>0.49299999999999999</v>
      </c>
      <c r="AT362">
        <v>0.45</v>
      </c>
      <c r="AU362">
        <v>0.42899999999999999</v>
      </c>
      <c r="AV362">
        <v>0.96499999999999997</v>
      </c>
      <c r="AW362">
        <v>0.57899999999999996</v>
      </c>
      <c r="AX362">
        <v>0.51500000000000001</v>
      </c>
      <c r="AY362">
        <v>0.55700000000000005</v>
      </c>
      <c r="AZ362">
        <v>0.92200000000000004</v>
      </c>
      <c r="BA362">
        <v>0.42899999999999999</v>
      </c>
      <c r="BB362">
        <v>0.68600000000000005</v>
      </c>
      <c r="BC362">
        <v>0.83599999999999997</v>
      </c>
    </row>
    <row r="363" spans="1:55" hidden="1" x14ac:dyDescent="0.4">
      <c r="A363" t="str">
        <f t="shared" si="20"/>
        <v>DPS</v>
      </c>
      <c r="B363" t="str">
        <f t="shared" si="21"/>
        <v>DPS002</v>
      </c>
      <c r="C363" t="str">
        <f t="shared" si="22"/>
        <v>activities</v>
      </c>
      <c r="D363" t="s">
        <v>2595</v>
      </c>
      <c r="E363">
        <f t="shared" si="23"/>
        <v>10.4</v>
      </c>
      <c r="F363">
        <v>17</v>
      </c>
      <c r="G363">
        <v>11</v>
      </c>
      <c r="H363">
        <v>6</v>
      </c>
      <c r="I363">
        <v>11</v>
      </c>
      <c r="J363">
        <v>8</v>
      </c>
      <c r="K363">
        <v>6</v>
      </c>
      <c r="L363">
        <v>14</v>
      </c>
      <c r="M363">
        <v>12</v>
      </c>
      <c r="N363">
        <v>7</v>
      </c>
      <c r="O363">
        <v>8</v>
      </c>
      <c r="P363">
        <v>9</v>
      </c>
      <c r="Q363">
        <v>11</v>
      </c>
      <c r="R363">
        <v>11</v>
      </c>
      <c r="S363">
        <v>7</v>
      </c>
      <c r="T363">
        <v>7</v>
      </c>
      <c r="U363">
        <v>14</v>
      </c>
      <c r="V363">
        <v>13</v>
      </c>
      <c r="W363">
        <v>4</v>
      </c>
      <c r="X363">
        <v>17</v>
      </c>
      <c r="Y363">
        <v>9</v>
      </c>
      <c r="Z363">
        <v>7</v>
      </c>
      <c r="AA363">
        <v>5</v>
      </c>
      <c r="AB363">
        <v>7</v>
      </c>
      <c r="AC363">
        <v>5</v>
      </c>
      <c r="AD363">
        <v>12</v>
      </c>
      <c r="AE363">
        <v>15</v>
      </c>
      <c r="AF363">
        <v>7</v>
      </c>
      <c r="AG363">
        <v>7</v>
      </c>
      <c r="AH363">
        <v>4</v>
      </c>
      <c r="AI363">
        <v>3</v>
      </c>
      <c r="AJ363">
        <v>9</v>
      </c>
      <c r="AK363">
        <v>4</v>
      </c>
      <c r="AL363">
        <v>9</v>
      </c>
      <c r="AM363">
        <v>15</v>
      </c>
      <c r="AN363">
        <v>5</v>
      </c>
      <c r="AO363">
        <v>9</v>
      </c>
      <c r="AP363">
        <v>19</v>
      </c>
      <c r="AQ363">
        <v>10</v>
      </c>
      <c r="AR363">
        <v>21</v>
      </c>
      <c r="AS363">
        <v>16</v>
      </c>
      <c r="AT363">
        <v>12</v>
      </c>
      <c r="AU363">
        <v>14</v>
      </c>
      <c r="AV363">
        <v>15</v>
      </c>
      <c r="AW363">
        <v>8</v>
      </c>
      <c r="AX363">
        <v>9</v>
      </c>
      <c r="AY363">
        <v>13</v>
      </c>
      <c r="AZ363">
        <v>16</v>
      </c>
      <c r="BA363">
        <v>10</v>
      </c>
      <c r="BB363">
        <v>18</v>
      </c>
      <c r="BC363">
        <v>14</v>
      </c>
    </row>
    <row r="364" spans="1:55" hidden="1" x14ac:dyDescent="0.4">
      <c r="A364" t="str">
        <f t="shared" si="20"/>
        <v>DPS</v>
      </c>
      <c r="B364" t="str">
        <f t="shared" si="21"/>
        <v>DPS002</v>
      </c>
      <c r="C364" t="str">
        <f t="shared" si="22"/>
        <v>decisions</v>
      </c>
      <c r="D364" t="s">
        <v>2596</v>
      </c>
      <c r="E364">
        <f t="shared" si="23"/>
        <v>1.84</v>
      </c>
      <c r="F364">
        <v>2</v>
      </c>
      <c r="G364">
        <v>2</v>
      </c>
      <c r="H364">
        <v>1</v>
      </c>
      <c r="I364">
        <v>3</v>
      </c>
      <c r="J364">
        <v>2</v>
      </c>
      <c r="K364">
        <v>1</v>
      </c>
      <c r="L364">
        <v>4</v>
      </c>
      <c r="M364">
        <v>3</v>
      </c>
      <c r="N364">
        <v>1</v>
      </c>
      <c r="O364">
        <v>0</v>
      </c>
      <c r="P364">
        <v>1</v>
      </c>
      <c r="Q364">
        <v>1</v>
      </c>
      <c r="R364">
        <v>1</v>
      </c>
      <c r="S364">
        <v>2</v>
      </c>
      <c r="T364">
        <v>1</v>
      </c>
      <c r="U364">
        <v>2</v>
      </c>
      <c r="V364">
        <v>1</v>
      </c>
      <c r="W364">
        <v>1</v>
      </c>
      <c r="X364">
        <v>3</v>
      </c>
      <c r="Y364">
        <v>1</v>
      </c>
      <c r="Z364">
        <v>0</v>
      </c>
      <c r="AA364">
        <v>1</v>
      </c>
      <c r="AB364">
        <v>1</v>
      </c>
      <c r="AC364">
        <v>0</v>
      </c>
      <c r="AD364">
        <v>2</v>
      </c>
      <c r="AE364">
        <v>1</v>
      </c>
      <c r="AF364">
        <v>2</v>
      </c>
      <c r="AG364">
        <v>1</v>
      </c>
      <c r="AH364">
        <v>0</v>
      </c>
      <c r="AI364">
        <v>1</v>
      </c>
      <c r="AJ364">
        <v>2</v>
      </c>
      <c r="AK364">
        <v>0</v>
      </c>
      <c r="AL364">
        <v>1</v>
      </c>
      <c r="AM364">
        <v>2</v>
      </c>
      <c r="AN364">
        <v>1</v>
      </c>
      <c r="AO364">
        <v>2</v>
      </c>
      <c r="AP364">
        <v>5</v>
      </c>
      <c r="AQ364">
        <v>3</v>
      </c>
      <c r="AR364">
        <v>4</v>
      </c>
      <c r="AS364">
        <v>3</v>
      </c>
      <c r="AT364">
        <v>3</v>
      </c>
      <c r="AU364">
        <v>2</v>
      </c>
      <c r="AV364">
        <v>2</v>
      </c>
      <c r="AW364">
        <v>3</v>
      </c>
      <c r="AX364">
        <v>3</v>
      </c>
      <c r="AY364">
        <v>1</v>
      </c>
      <c r="AZ364">
        <v>4</v>
      </c>
      <c r="BA364">
        <v>1</v>
      </c>
      <c r="BB364">
        <v>4</v>
      </c>
      <c r="BC364">
        <v>4</v>
      </c>
    </row>
    <row r="365" spans="1:55" hidden="1" x14ac:dyDescent="0.4">
      <c r="A365" t="str">
        <f t="shared" si="20"/>
        <v>DPS</v>
      </c>
      <c r="B365" t="str">
        <f t="shared" si="21"/>
        <v>DPS002</v>
      </c>
      <c r="C365" t="str">
        <f t="shared" si="22"/>
        <v>forks</v>
      </c>
      <c r="D365" t="s">
        <v>2597</v>
      </c>
      <c r="E365">
        <f t="shared" si="23"/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</row>
    <row r="366" spans="1:55" hidden="1" x14ac:dyDescent="0.4">
      <c r="A366" t="str">
        <f t="shared" si="20"/>
        <v>DPS</v>
      </c>
      <c r="B366" t="str">
        <f t="shared" si="21"/>
        <v>DPS002</v>
      </c>
      <c r="C366" t="str">
        <f t="shared" si="22"/>
        <v>swimlanes</v>
      </c>
      <c r="D366" t="s">
        <v>2598</v>
      </c>
      <c r="E366">
        <f t="shared" si="23"/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</row>
    <row r="367" spans="1:55" hidden="1" x14ac:dyDescent="0.4">
      <c r="A367" t="str">
        <f t="shared" si="20"/>
        <v>DPS</v>
      </c>
      <c r="B367" t="str">
        <f t="shared" si="21"/>
        <v>DPS002</v>
      </c>
      <c r="C367" t="str">
        <f t="shared" si="22"/>
        <v>detaches</v>
      </c>
      <c r="D367" t="s">
        <v>2599</v>
      </c>
      <c r="E367">
        <f t="shared" si="23"/>
        <v>0.04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2</v>
      </c>
      <c r="BC367">
        <v>0</v>
      </c>
    </row>
    <row r="368" spans="1:55" hidden="1" x14ac:dyDescent="0.4">
      <c r="A368" t="str">
        <f t="shared" si="20"/>
        <v>DPS</v>
      </c>
      <c r="B368" t="str">
        <f t="shared" si="21"/>
        <v>DPS002</v>
      </c>
      <c r="C368" t="str">
        <f t="shared" si="22"/>
        <v>options</v>
      </c>
      <c r="D368" t="s">
        <v>2600</v>
      </c>
      <c r="E368">
        <f t="shared" si="23"/>
        <v>0.08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0</v>
      </c>
      <c r="AA368">
        <v>0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2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</row>
    <row r="369" spans="1:55" hidden="1" x14ac:dyDescent="0.4">
      <c r="A369" t="str">
        <f t="shared" si="20"/>
        <v>DPS</v>
      </c>
      <c r="B369" t="str">
        <f t="shared" si="21"/>
        <v>DPS002</v>
      </c>
      <c r="C369" t="str">
        <f t="shared" si="22"/>
        <v>edges</v>
      </c>
      <c r="D369" t="s">
        <v>2601</v>
      </c>
      <c r="E369">
        <f t="shared" si="23"/>
        <v>0.42</v>
      </c>
      <c r="F369">
        <v>1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1</v>
      </c>
      <c r="V369">
        <v>1</v>
      </c>
      <c r="W369">
        <v>0</v>
      </c>
      <c r="X369">
        <v>1</v>
      </c>
      <c r="Y369">
        <v>1</v>
      </c>
      <c r="Z369">
        <v>1</v>
      </c>
      <c r="AA369">
        <v>0</v>
      </c>
      <c r="AB369">
        <v>0</v>
      </c>
      <c r="AC369">
        <v>1</v>
      </c>
      <c r="AD369">
        <v>0</v>
      </c>
      <c r="AE369">
        <v>0</v>
      </c>
      <c r="AF369">
        <v>0</v>
      </c>
      <c r="AG369">
        <v>0</v>
      </c>
      <c r="AH369">
        <v>1</v>
      </c>
      <c r="AI369">
        <v>0</v>
      </c>
      <c r="AJ369">
        <v>0</v>
      </c>
      <c r="AK369">
        <v>1</v>
      </c>
      <c r="AL369">
        <v>1</v>
      </c>
      <c r="AM369">
        <v>1</v>
      </c>
      <c r="AN369">
        <v>0</v>
      </c>
      <c r="AO369">
        <v>0</v>
      </c>
      <c r="AP369">
        <v>1</v>
      </c>
      <c r="AQ369">
        <v>0</v>
      </c>
      <c r="AR369">
        <v>2</v>
      </c>
      <c r="AS369">
        <v>0</v>
      </c>
      <c r="AT369">
        <v>0</v>
      </c>
      <c r="AU369">
        <v>0</v>
      </c>
      <c r="AV369">
        <v>0</v>
      </c>
      <c r="AW369">
        <v>3</v>
      </c>
      <c r="AX369">
        <v>0</v>
      </c>
      <c r="AY369">
        <v>1</v>
      </c>
      <c r="AZ369">
        <v>0</v>
      </c>
      <c r="BA369">
        <v>0</v>
      </c>
      <c r="BB369">
        <v>1</v>
      </c>
      <c r="BC369">
        <v>0</v>
      </c>
    </row>
    <row r="370" spans="1:55" hidden="1" x14ac:dyDescent="0.4">
      <c r="A370" t="str">
        <f t="shared" si="20"/>
        <v>DPS</v>
      </c>
      <c r="B370" t="str">
        <f t="shared" si="21"/>
        <v>DPS002</v>
      </c>
      <c r="C370" t="str">
        <f t="shared" si="22"/>
        <v>notes</v>
      </c>
      <c r="D370" t="s">
        <v>2602</v>
      </c>
      <c r="E370">
        <f t="shared" si="23"/>
        <v>0.04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2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</row>
    <row r="371" spans="1:55" hidden="1" x14ac:dyDescent="0.4">
      <c r="A371" t="str">
        <f t="shared" si="20"/>
        <v>DPS</v>
      </c>
      <c r="B371" t="str">
        <f t="shared" si="21"/>
        <v>DPS002</v>
      </c>
      <c r="C371" t="str">
        <f t="shared" si="22"/>
        <v>partitions</v>
      </c>
      <c r="D371" t="s">
        <v>2603</v>
      </c>
      <c r="E371">
        <f t="shared" si="23"/>
        <v>0.16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4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2</v>
      </c>
      <c r="AZ371">
        <v>1</v>
      </c>
      <c r="BA371">
        <v>1</v>
      </c>
      <c r="BB371">
        <v>0</v>
      </c>
      <c r="BC371">
        <v>0</v>
      </c>
    </row>
    <row r="372" spans="1:55" hidden="1" x14ac:dyDescent="0.4">
      <c r="A372" t="str">
        <f t="shared" si="20"/>
        <v>DPS</v>
      </c>
      <c r="B372" t="str">
        <f t="shared" si="21"/>
        <v>DPS002</v>
      </c>
      <c r="C372" t="str">
        <f t="shared" si="22"/>
        <v>numberline</v>
      </c>
      <c r="D372" t="s">
        <v>2604</v>
      </c>
      <c r="E372">
        <f t="shared" si="23"/>
        <v>20.74</v>
      </c>
      <c r="F372">
        <v>28</v>
      </c>
      <c r="G372">
        <v>23</v>
      </c>
      <c r="H372">
        <v>13</v>
      </c>
      <c r="I372">
        <v>26</v>
      </c>
      <c r="J372">
        <v>18</v>
      </c>
      <c r="K372">
        <v>12</v>
      </c>
      <c r="L372">
        <v>28</v>
      </c>
      <c r="M372">
        <v>27</v>
      </c>
      <c r="N372">
        <v>12</v>
      </c>
      <c r="O372">
        <v>14</v>
      </c>
      <c r="P372">
        <v>15</v>
      </c>
      <c r="Q372">
        <v>17</v>
      </c>
      <c r="R372">
        <v>18</v>
      </c>
      <c r="S372">
        <v>18</v>
      </c>
      <c r="T372">
        <v>13</v>
      </c>
      <c r="U372">
        <v>25</v>
      </c>
      <c r="V372">
        <v>21</v>
      </c>
      <c r="W372">
        <v>10</v>
      </c>
      <c r="X372">
        <v>33</v>
      </c>
      <c r="Y372">
        <v>19</v>
      </c>
      <c r="Z372">
        <v>12</v>
      </c>
      <c r="AA372">
        <v>10</v>
      </c>
      <c r="AB372">
        <v>12</v>
      </c>
      <c r="AC372">
        <v>10</v>
      </c>
      <c r="AD372">
        <v>20</v>
      </c>
      <c r="AE372">
        <v>28</v>
      </c>
      <c r="AF372">
        <v>15</v>
      </c>
      <c r="AG372">
        <v>12</v>
      </c>
      <c r="AH372">
        <v>9</v>
      </c>
      <c r="AI372">
        <v>8</v>
      </c>
      <c r="AJ372">
        <v>18</v>
      </c>
      <c r="AK372">
        <v>9</v>
      </c>
      <c r="AL372">
        <v>17</v>
      </c>
      <c r="AM372">
        <v>28</v>
      </c>
      <c r="AN372">
        <v>11</v>
      </c>
      <c r="AO372">
        <v>18</v>
      </c>
      <c r="AP372">
        <v>39</v>
      </c>
      <c r="AQ372">
        <v>24</v>
      </c>
      <c r="AR372">
        <v>46</v>
      </c>
      <c r="AS372">
        <v>28</v>
      </c>
      <c r="AT372">
        <v>23</v>
      </c>
      <c r="AU372">
        <v>23</v>
      </c>
      <c r="AV372">
        <v>26</v>
      </c>
      <c r="AW372">
        <v>31</v>
      </c>
      <c r="AX372">
        <v>21</v>
      </c>
      <c r="AY372">
        <v>26</v>
      </c>
      <c r="AZ372">
        <v>34</v>
      </c>
      <c r="BA372">
        <v>18</v>
      </c>
      <c r="BB372">
        <v>39</v>
      </c>
      <c r="BC372">
        <v>32</v>
      </c>
    </row>
    <row r="373" spans="1:55" hidden="1" x14ac:dyDescent="0.4">
      <c r="A373" t="str">
        <f t="shared" si="20"/>
        <v>DPS</v>
      </c>
      <c r="B373" t="str">
        <f t="shared" si="21"/>
        <v>DPS002</v>
      </c>
      <c r="C373" t="str">
        <f t="shared" si="22"/>
        <v>negative_score</v>
      </c>
      <c r="D373" t="s">
        <v>2605</v>
      </c>
      <c r="E373">
        <f t="shared" si="23"/>
        <v>-2.2500000000000003E-3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-0.1125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</row>
    <row r="374" spans="1:55" hidden="1" x14ac:dyDescent="0.4">
      <c r="A374" t="str">
        <f t="shared" si="20"/>
        <v>DPS</v>
      </c>
      <c r="B374" t="str">
        <f t="shared" si="21"/>
        <v>DPS002</v>
      </c>
      <c r="C374" t="str">
        <f t="shared" si="22"/>
        <v>raw_score</v>
      </c>
      <c r="D374" t="s">
        <v>2606</v>
      </c>
      <c r="E374">
        <f t="shared" si="23"/>
        <v>40.390800000000013</v>
      </c>
      <c r="F374">
        <v>61.6</v>
      </c>
      <c r="G374">
        <v>43.35</v>
      </c>
      <c r="H374">
        <v>22.65</v>
      </c>
      <c r="I374">
        <v>46.3</v>
      </c>
      <c r="J374">
        <v>32.9</v>
      </c>
      <c r="K374">
        <v>22.6</v>
      </c>
      <c r="L374">
        <v>59.4</v>
      </c>
      <c r="M374">
        <v>49.35</v>
      </c>
      <c r="N374">
        <v>25.6</v>
      </c>
      <c r="O374">
        <v>25.9</v>
      </c>
      <c r="P374">
        <v>31.75</v>
      </c>
      <c r="Q374">
        <v>37.85</v>
      </c>
      <c r="R374">
        <v>37.9</v>
      </c>
      <c r="S374">
        <v>29.9</v>
      </c>
      <c r="T374">
        <v>25.65</v>
      </c>
      <c r="U374">
        <v>52.45</v>
      </c>
      <c r="V374">
        <v>45.25</v>
      </c>
      <c r="W374">
        <v>16.5</v>
      </c>
      <c r="X374">
        <v>65.849999999999994</v>
      </c>
      <c r="Y374">
        <v>34.15</v>
      </c>
      <c r="Z374">
        <v>22.8</v>
      </c>
      <c r="AA374">
        <v>19.5</v>
      </c>
      <c r="AB374">
        <v>26.6</v>
      </c>
      <c r="AC374">
        <v>16.7</v>
      </c>
      <c r="AD374">
        <v>45</v>
      </c>
      <c r="AE374">
        <v>56.4</v>
      </c>
      <c r="AF374">
        <v>29.75</v>
      </c>
      <c r="AG374">
        <v>25.6</v>
      </c>
      <c r="AH374">
        <v>13.65</v>
      </c>
      <c r="AI374">
        <v>13.4</v>
      </c>
      <c r="AJ374">
        <v>35.9</v>
      </c>
      <c r="AK374">
        <v>13.65</v>
      </c>
      <c r="AL374">
        <v>33.049999999999997</v>
      </c>
      <c r="AM374">
        <v>55.6</v>
      </c>
      <c r="AN374">
        <v>19.55</v>
      </c>
      <c r="AO374">
        <v>35.9</v>
      </c>
      <c r="AP374">
        <v>80.150000000000006</v>
      </c>
      <c r="AQ374">
        <v>43.2</v>
      </c>
      <c r="AR374">
        <v>83.7</v>
      </c>
      <c r="AS374">
        <v>63.4</v>
      </c>
      <c r="AT374">
        <v>49.15</v>
      </c>
      <c r="AU374">
        <v>51.15</v>
      </c>
      <c r="AV374">
        <v>54.3</v>
      </c>
      <c r="AW374">
        <v>42.64</v>
      </c>
      <c r="AX374">
        <v>40.049999999999997</v>
      </c>
      <c r="AY374">
        <v>48.5</v>
      </c>
      <c r="AZ374">
        <v>67.2</v>
      </c>
      <c r="BA374">
        <v>36.4</v>
      </c>
      <c r="BB374">
        <v>70.150000000000006</v>
      </c>
      <c r="BC374">
        <v>59.6</v>
      </c>
    </row>
    <row r="375" spans="1:55" hidden="1" x14ac:dyDescent="0.4">
      <c r="A375" t="str">
        <f t="shared" si="20"/>
        <v>DPS</v>
      </c>
      <c r="B375" t="str">
        <f t="shared" si="21"/>
        <v>DPS002</v>
      </c>
      <c r="C375" t="str">
        <f t="shared" si="22"/>
        <v>percentage_score</v>
      </c>
      <c r="D375" t="s">
        <v>2607</v>
      </c>
      <c r="E375">
        <f t="shared" si="23"/>
        <v>63.863999999999997</v>
      </c>
      <c r="F375">
        <v>75.5</v>
      </c>
      <c r="G375">
        <v>68.400000000000006</v>
      </c>
      <c r="H375">
        <v>53.1</v>
      </c>
      <c r="I375">
        <v>69.8</v>
      </c>
      <c r="J375">
        <v>62.2</v>
      </c>
      <c r="K375">
        <v>53.1</v>
      </c>
      <c r="L375">
        <v>74.8</v>
      </c>
      <c r="M375">
        <v>71.2</v>
      </c>
      <c r="N375">
        <v>56.1</v>
      </c>
      <c r="O375">
        <v>56.4</v>
      </c>
      <c r="P375">
        <v>61.4</v>
      </c>
      <c r="Q375">
        <v>65.400000000000006</v>
      </c>
      <c r="R375">
        <v>65.5</v>
      </c>
      <c r="S375">
        <v>59.9</v>
      </c>
      <c r="T375">
        <v>56.2</v>
      </c>
      <c r="U375">
        <v>72.400000000000006</v>
      </c>
      <c r="V375">
        <v>69.3</v>
      </c>
      <c r="W375">
        <v>45.2</v>
      </c>
      <c r="X375">
        <v>76.7</v>
      </c>
      <c r="Y375">
        <v>63.1</v>
      </c>
      <c r="Z375">
        <v>53.3</v>
      </c>
      <c r="AA375">
        <v>49.4</v>
      </c>
      <c r="AB375">
        <v>57.1</v>
      </c>
      <c r="AC375">
        <v>45.5</v>
      </c>
      <c r="AD375">
        <v>69.2</v>
      </c>
      <c r="AE375">
        <v>73.8</v>
      </c>
      <c r="AF375">
        <v>59.8</v>
      </c>
      <c r="AG375">
        <v>56.1</v>
      </c>
      <c r="AH375">
        <v>40.6</v>
      </c>
      <c r="AI375">
        <v>40.1</v>
      </c>
      <c r="AJ375">
        <v>64.2</v>
      </c>
      <c r="AK375">
        <v>40.6</v>
      </c>
      <c r="AL375">
        <v>62.3</v>
      </c>
      <c r="AM375">
        <v>73.5</v>
      </c>
      <c r="AN375">
        <v>49.4</v>
      </c>
      <c r="AO375">
        <v>64.2</v>
      </c>
      <c r="AP375">
        <v>80</v>
      </c>
      <c r="AQ375">
        <v>68.400000000000006</v>
      </c>
      <c r="AR375">
        <v>80.7</v>
      </c>
      <c r="AS375">
        <v>76</v>
      </c>
      <c r="AT375">
        <v>71.099999999999994</v>
      </c>
      <c r="AU375">
        <v>71.900000000000006</v>
      </c>
      <c r="AV375">
        <v>73.099999999999994</v>
      </c>
      <c r="AW375">
        <v>67.900000000000006</v>
      </c>
      <c r="AX375">
        <v>66.7</v>
      </c>
      <c r="AY375">
        <v>70.8</v>
      </c>
      <c r="AZ375">
        <v>77.099999999999994</v>
      </c>
      <c r="BA375">
        <v>64.5</v>
      </c>
      <c r="BB375">
        <v>75.3</v>
      </c>
      <c r="BC375">
        <v>74.900000000000006</v>
      </c>
    </row>
    <row r="376" spans="1:55" hidden="1" x14ac:dyDescent="0.4">
      <c r="A376" t="str">
        <f t="shared" si="20"/>
        <v>DPS</v>
      </c>
      <c r="B376" t="str">
        <f t="shared" si="21"/>
        <v>DPS002</v>
      </c>
      <c r="C376" t="str">
        <f t="shared" si="22"/>
        <v>formatted_score</v>
      </c>
      <c r="D376" t="s">
        <v>2608</v>
      </c>
      <c r="E376" t="e">
        <f t="shared" si="23"/>
        <v>#DIV/0!</v>
      </c>
      <c r="F376" t="s">
        <v>2560</v>
      </c>
      <c r="G376" t="s">
        <v>1896</v>
      </c>
      <c r="H376" t="s">
        <v>2609</v>
      </c>
      <c r="I376" t="s">
        <v>2610</v>
      </c>
      <c r="J376" t="s">
        <v>2563</v>
      </c>
      <c r="K376" t="s">
        <v>2579</v>
      </c>
      <c r="L376" t="s">
        <v>1770</v>
      </c>
      <c r="M376" t="s">
        <v>2486</v>
      </c>
      <c r="N376" t="s">
        <v>2519</v>
      </c>
      <c r="O376" t="s">
        <v>2611</v>
      </c>
      <c r="P376" t="s">
        <v>2066</v>
      </c>
      <c r="Q376" t="s">
        <v>2612</v>
      </c>
      <c r="R376" t="s">
        <v>1948</v>
      </c>
      <c r="S376" t="s">
        <v>2613</v>
      </c>
      <c r="T376" t="s">
        <v>2072</v>
      </c>
      <c r="U376" t="s">
        <v>2614</v>
      </c>
      <c r="V376" t="s">
        <v>2429</v>
      </c>
      <c r="W376" t="s">
        <v>2571</v>
      </c>
      <c r="X376" t="s">
        <v>2615</v>
      </c>
      <c r="Y376" t="s">
        <v>2616</v>
      </c>
      <c r="Z376" t="s">
        <v>2569</v>
      </c>
      <c r="AA376" t="s">
        <v>2574</v>
      </c>
      <c r="AB376" t="s">
        <v>1845</v>
      </c>
      <c r="AC376" t="s">
        <v>2617</v>
      </c>
      <c r="AD376" t="s">
        <v>1953</v>
      </c>
      <c r="AE376" t="s">
        <v>2618</v>
      </c>
      <c r="AF376" t="s">
        <v>2619</v>
      </c>
      <c r="AG376" t="s">
        <v>2519</v>
      </c>
      <c r="AH376" t="s">
        <v>2620</v>
      </c>
      <c r="AI376" t="s">
        <v>1850</v>
      </c>
      <c r="AJ376" t="s">
        <v>2580</v>
      </c>
      <c r="AK376" t="s">
        <v>2620</v>
      </c>
      <c r="AL376" t="s">
        <v>2573</v>
      </c>
      <c r="AM376" t="s">
        <v>2621</v>
      </c>
      <c r="AN376" t="s">
        <v>2622</v>
      </c>
      <c r="AO376" t="s">
        <v>2580</v>
      </c>
      <c r="AP376" t="s">
        <v>2491</v>
      </c>
      <c r="AQ376" t="s">
        <v>1762</v>
      </c>
      <c r="AR376" t="s">
        <v>2623</v>
      </c>
      <c r="AS376" t="s">
        <v>2345</v>
      </c>
      <c r="AT376" t="s">
        <v>2583</v>
      </c>
      <c r="AU376" t="s">
        <v>2067</v>
      </c>
      <c r="AV376" t="s">
        <v>2350</v>
      </c>
      <c r="AW376" t="s">
        <v>2624</v>
      </c>
      <c r="AX376" t="s">
        <v>1995</v>
      </c>
      <c r="AY376" t="s">
        <v>2586</v>
      </c>
      <c r="AZ376" t="s">
        <v>2625</v>
      </c>
      <c r="BA376" t="s">
        <v>2626</v>
      </c>
      <c r="BB376" t="s">
        <v>2627</v>
      </c>
      <c r="BC376" t="s">
        <v>2447</v>
      </c>
    </row>
    <row r="377" spans="1:55" hidden="1" x14ac:dyDescent="0.4">
      <c r="A377" t="str">
        <f t="shared" si="20"/>
        <v>DPS</v>
      </c>
      <c r="B377" t="str">
        <f t="shared" si="21"/>
        <v>DPS002</v>
      </c>
      <c r="C377" t="str">
        <f t="shared" si="22"/>
        <v>functional_complexity</v>
      </c>
      <c r="D377" t="s">
        <v>2628</v>
      </c>
      <c r="E377">
        <f t="shared" si="23"/>
        <v>19.28</v>
      </c>
      <c r="F377">
        <v>29.5</v>
      </c>
      <c r="G377">
        <v>20.5</v>
      </c>
      <c r="H377">
        <v>11</v>
      </c>
      <c r="I377">
        <v>22.5</v>
      </c>
      <c r="J377">
        <v>16</v>
      </c>
      <c r="K377">
        <v>11</v>
      </c>
      <c r="L377">
        <v>29</v>
      </c>
      <c r="M377">
        <v>24</v>
      </c>
      <c r="N377">
        <v>12.5</v>
      </c>
      <c r="O377">
        <v>12</v>
      </c>
      <c r="P377">
        <v>15.5</v>
      </c>
      <c r="Q377">
        <v>18.5</v>
      </c>
      <c r="R377">
        <v>18.5</v>
      </c>
      <c r="S377">
        <v>14.5</v>
      </c>
      <c r="T377">
        <v>12.5</v>
      </c>
      <c r="U377">
        <v>25</v>
      </c>
      <c r="V377">
        <v>21.5</v>
      </c>
      <c r="W377">
        <v>8</v>
      </c>
      <c r="X377">
        <v>31.5</v>
      </c>
      <c r="Y377">
        <v>15.5</v>
      </c>
      <c r="Z377">
        <v>10.5</v>
      </c>
      <c r="AA377">
        <v>9.5</v>
      </c>
      <c r="AB377">
        <v>12.5</v>
      </c>
      <c r="AC377">
        <v>7.5</v>
      </c>
      <c r="AD377">
        <v>22</v>
      </c>
      <c r="AE377">
        <v>24.5</v>
      </c>
      <c r="AF377">
        <v>14.5</v>
      </c>
      <c r="AG377">
        <v>12.5</v>
      </c>
      <c r="AH377">
        <v>6</v>
      </c>
      <c r="AI377">
        <v>6.5</v>
      </c>
      <c r="AJ377">
        <v>17.5</v>
      </c>
      <c r="AK377">
        <v>6</v>
      </c>
      <c r="AL377">
        <v>15.5</v>
      </c>
      <c r="AM377">
        <v>26.5</v>
      </c>
      <c r="AN377">
        <v>9.5</v>
      </c>
      <c r="AO377">
        <v>17.5</v>
      </c>
      <c r="AP377">
        <v>38.5</v>
      </c>
      <c r="AQ377">
        <v>21</v>
      </c>
      <c r="AR377">
        <v>39.5</v>
      </c>
      <c r="AS377">
        <v>30</v>
      </c>
      <c r="AT377">
        <v>24</v>
      </c>
      <c r="AU377">
        <v>25</v>
      </c>
      <c r="AV377">
        <v>26.5</v>
      </c>
      <c r="AW377">
        <v>18</v>
      </c>
      <c r="AX377">
        <v>19.5</v>
      </c>
      <c r="AY377">
        <v>21.5</v>
      </c>
      <c r="AZ377">
        <v>32</v>
      </c>
      <c r="BA377">
        <v>17</v>
      </c>
      <c r="BB377">
        <v>35</v>
      </c>
      <c r="BC377">
        <v>29</v>
      </c>
    </row>
    <row r="378" spans="1:55" hidden="1" x14ac:dyDescent="0.4">
      <c r="A378" t="str">
        <f t="shared" si="20"/>
        <v>DPS</v>
      </c>
      <c r="B378" t="str">
        <f t="shared" si="21"/>
        <v>DPS002</v>
      </c>
      <c r="C378" t="str">
        <f t="shared" si="22"/>
        <v>organization_score</v>
      </c>
      <c r="D378" t="s">
        <v>2629</v>
      </c>
      <c r="E378">
        <f t="shared" si="23"/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</row>
    <row r="379" spans="1:55" hidden="1" x14ac:dyDescent="0.4">
      <c r="A379" t="str">
        <f t="shared" si="20"/>
        <v>DPS</v>
      </c>
      <c r="B379" t="str">
        <f t="shared" si="21"/>
        <v>DPS002</v>
      </c>
      <c r="C379" t="str">
        <f t="shared" si="22"/>
        <v>structural_integrity</v>
      </c>
      <c r="D379" t="s">
        <v>2630</v>
      </c>
      <c r="E379">
        <f t="shared" si="23"/>
        <v>9.9977999999999998</v>
      </c>
      <c r="F379">
        <v>10</v>
      </c>
      <c r="G379">
        <v>10</v>
      </c>
      <c r="H379">
        <v>10</v>
      </c>
      <c r="I379">
        <v>10</v>
      </c>
      <c r="J379">
        <v>10</v>
      </c>
      <c r="K379">
        <v>10</v>
      </c>
      <c r="L379">
        <v>10</v>
      </c>
      <c r="M379">
        <v>10</v>
      </c>
      <c r="N379">
        <v>10</v>
      </c>
      <c r="O379">
        <v>10</v>
      </c>
      <c r="P379">
        <v>10</v>
      </c>
      <c r="Q379">
        <v>10</v>
      </c>
      <c r="R379">
        <v>10</v>
      </c>
      <c r="S379">
        <v>10</v>
      </c>
      <c r="T379">
        <v>10</v>
      </c>
      <c r="U379">
        <v>10</v>
      </c>
      <c r="V379">
        <v>10</v>
      </c>
      <c r="W379">
        <v>10</v>
      </c>
      <c r="X379">
        <v>10</v>
      </c>
      <c r="Y379">
        <v>10</v>
      </c>
      <c r="Z379">
        <v>10</v>
      </c>
      <c r="AA379">
        <v>10</v>
      </c>
      <c r="AB379">
        <v>10</v>
      </c>
      <c r="AC379">
        <v>10</v>
      </c>
      <c r="AD379">
        <v>10</v>
      </c>
      <c r="AE379">
        <v>10</v>
      </c>
      <c r="AF379">
        <v>10</v>
      </c>
      <c r="AG379">
        <v>10</v>
      </c>
      <c r="AH379">
        <v>10</v>
      </c>
      <c r="AI379">
        <v>10</v>
      </c>
      <c r="AJ379">
        <v>10</v>
      </c>
      <c r="AK379">
        <v>10</v>
      </c>
      <c r="AL379">
        <v>10</v>
      </c>
      <c r="AM379">
        <v>10</v>
      </c>
      <c r="AN379">
        <v>10</v>
      </c>
      <c r="AO379">
        <v>10</v>
      </c>
      <c r="AP379">
        <v>10</v>
      </c>
      <c r="AQ379">
        <v>10</v>
      </c>
      <c r="AR379">
        <v>10</v>
      </c>
      <c r="AS379">
        <v>10</v>
      </c>
      <c r="AT379">
        <v>10</v>
      </c>
      <c r="AU379">
        <v>10</v>
      </c>
      <c r="AV379">
        <v>10</v>
      </c>
      <c r="AW379">
        <v>9.89</v>
      </c>
      <c r="AX379">
        <v>10</v>
      </c>
      <c r="AY379">
        <v>10</v>
      </c>
      <c r="AZ379">
        <v>10</v>
      </c>
      <c r="BA379">
        <v>10</v>
      </c>
      <c r="BB379">
        <v>10</v>
      </c>
      <c r="BC379">
        <v>10</v>
      </c>
    </row>
    <row r="380" spans="1:55" hidden="1" x14ac:dyDescent="0.4">
      <c r="A380" t="str">
        <f t="shared" si="20"/>
        <v>DPS</v>
      </c>
      <c r="B380" t="str">
        <f t="shared" si="21"/>
        <v>DPS002</v>
      </c>
      <c r="C380" t="str">
        <f t="shared" si="22"/>
        <v>decisions_activities_ratio</v>
      </c>
      <c r="D380" t="s">
        <v>2631</v>
      </c>
      <c r="E380">
        <f t="shared" si="23"/>
        <v>0.17303999999999997</v>
      </c>
      <c r="F380">
        <v>0.11799999999999999</v>
      </c>
      <c r="G380">
        <v>0.182</v>
      </c>
      <c r="H380">
        <v>0.16700000000000001</v>
      </c>
      <c r="I380">
        <v>0.27300000000000002</v>
      </c>
      <c r="J380">
        <v>0.25</v>
      </c>
      <c r="K380">
        <v>0.16700000000000001</v>
      </c>
      <c r="L380">
        <v>0.28599999999999998</v>
      </c>
      <c r="M380">
        <v>0.25</v>
      </c>
      <c r="N380">
        <v>0.14299999999999999</v>
      </c>
      <c r="O380">
        <v>0</v>
      </c>
      <c r="P380">
        <v>0.111</v>
      </c>
      <c r="Q380">
        <v>9.0999999999999998E-2</v>
      </c>
      <c r="R380">
        <v>9.0999999999999998E-2</v>
      </c>
      <c r="S380">
        <v>0.28599999999999998</v>
      </c>
      <c r="T380">
        <v>0.14299999999999999</v>
      </c>
      <c r="U380">
        <v>0.14299999999999999</v>
      </c>
      <c r="V380">
        <v>7.6999999999999999E-2</v>
      </c>
      <c r="W380">
        <v>0.25</v>
      </c>
      <c r="X380">
        <v>0.17599999999999999</v>
      </c>
      <c r="Y380">
        <v>0.111</v>
      </c>
      <c r="Z380">
        <v>0</v>
      </c>
      <c r="AA380">
        <v>0.2</v>
      </c>
      <c r="AB380">
        <v>0.14299999999999999</v>
      </c>
      <c r="AC380">
        <v>0</v>
      </c>
      <c r="AD380">
        <v>0.16700000000000001</v>
      </c>
      <c r="AE380">
        <v>6.7000000000000004E-2</v>
      </c>
      <c r="AF380">
        <v>0.28599999999999998</v>
      </c>
      <c r="AG380">
        <v>0.14299999999999999</v>
      </c>
      <c r="AH380">
        <v>0</v>
      </c>
      <c r="AI380">
        <v>0.33300000000000002</v>
      </c>
      <c r="AJ380">
        <v>0.222</v>
      </c>
      <c r="AK380">
        <v>0</v>
      </c>
      <c r="AL380">
        <v>0.111</v>
      </c>
      <c r="AM380">
        <v>0.13300000000000001</v>
      </c>
      <c r="AN380">
        <v>0.2</v>
      </c>
      <c r="AO380">
        <v>0.222</v>
      </c>
      <c r="AP380">
        <v>0.26300000000000001</v>
      </c>
      <c r="AQ380">
        <v>0.3</v>
      </c>
      <c r="AR380">
        <v>0.19</v>
      </c>
      <c r="AS380">
        <v>0.188</v>
      </c>
      <c r="AT380">
        <v>0.25</v>
      </c>
      <c r="AU380">
        <v>0.14299999999999999</v>
      </c>
      <c r="AV380">
        <v>0.13300000000000001</v>
      </c>
      <c r="AW380">
        <v>0.375</v>
      </c>
      <c r="AX380">
        <v>0.33300000000000002</v>
      </c>
      <c r="AY380">
        <v>7.6999999999999999E-2</v>
      </c>
      <c r="AZ380">
        <v>0.25</v>
      </c>
      <c r="BA380">
        <v>0.1</v>
      </c>
      <c r="BB380">
        <v>0.222</v>
      </c>
      <c r="BC380">
        <v>0.28599999999999998</v>
      </c>
    </row>
    <row r="381" spans="1:55" hidden="1" x14ac:dyDescent="0.4">
      <c r="A381" t="str">
        <f t="shared" si="20"/>
        <v>DPS</v>
      </c>
      <c r="B381" t="str">
        <f t="shared" si="21"/>
        <v>DPS002</v>
      </c>
      <c r="C381" t="str">
        <f t="shared" si="22"/>
        <v>lines_vs_average</v>
      </c>
      <c r="D381" t="s">
        <v>2632</v>
      </c>
      <c r="E381">
        <f t="shared" si="23"/>
        <v>0.44461999999999979</v>
      </c>
      <c r="F381">
        <v>0.6</v>
      </c>
      <c r="G381">
        <v>0.49299999999999999</v>
      </c>
      <c r="H381">
        <v>0.27900000000000003</v>
      </c>
      <c r="I381">
        <v>0.55700000000000005</v>
      </c>
      <c r="J381">
        <v>0.38600000000000001</v>
      </c>
      <c r="K381">
        <v>0.25700000000000001</v>
      </c>
      <c r="L381">
        <v>0.6</v>
      </c>
      <c r="M381">
        <v>0.57899999999999996</v>
      </c>
      <c r="N381">
        <v>0.25700000000000001</v>
      </c>
      <c r="O381">
        <v>0.3</v>
      </c>
      <c r="P381">
        <v>0.32200000000000001</v>
      </c>
      <c r="Q381">
        <v>0.36499999999999999</v>
      </c>
      <c r="R381">
        <v>0.38600000000000001</v>
      </c>
      <c r="S381">
        <v>0.38600000000000001</v>
      </c>
      <c r="T381">
        <v>0.27900000000000003</v>
      </c>
      <c r="U381">
        <v>0.53600000000000003</v>
      </c>
      <c r="V381">
        <v>0.45</v>
      </c>
      <c r="W381">
        <v>0.214</v>
      </c>
      <c r="X381">
        <v>0.70799999999999996</v>
      </c>
      <c r="Y381">
        <v>0.40699999999999997</v>
      </c>
      <c r="Z381">
        <v>0.25700000000000001</v>
      </c>
      <c r="AA381">
        <v>0.214</v>
      </c>
      <c r="AB381">
        <v>0.25700000000000001</v>
      </c>
      <c r="AC381">
        <v>0.214</v>
      </c>
      <c r="AD381">
        <v>0.42899999999999999</v>
      </c>
      <c r="AE381">
        <v>0.6</v>
      </c>
      <c r="AF381">
        <v>0.32200000000000001</v>
      </c>
      <c r="AG381">
        <v>0.25700000000000001</v>
      </c>
      <c r="AH381">
        <v>0.193</v>
      </c>
      <c r="AI381">
        <v>0.17199999999999999</v>
      </c>
      <c r="AJ381">
        <v>0.38600000000000001</v>
      </c>
      <c r="AK381">
        <v>0.193</v>
      </c>
      <c r="AL381">
        <v>0.36499999999999999</v>
      </c>
      <c r="AM381">
        <v>0.6</v>
      </c>
      <c r="AN381">
        <v>0.23599999999999999</v>
      </c>
      <c r="AO381">
        <v>0.38600000000000001</v>
      </c>
      <c r="AP381">
        <v>0.83599999999999997</v>
      </c>
      <c r="AQ381">
        <v>0.51500000000000001</v>
      </c>
      <c r="AR381">
        <v>0.98599999999999999</v>
      </c>
      <c r="AS381">
        <v>0.6</v>
      </c>
      <c r="AT381">
        <v>0.49299999999999999</v>
      </c>
      <c r="AU381">
        <v>0.49299999999999999</v>
      </c>
      <c r="AV381">
        <v>0.55700000000000005</v>
      </c>
      <c r="AW381">
        <v>0.66500000000000004</v>
      </c>
      <c r="AX381">
        <v>0.45</v>
      </c>
      <c r="AY381">
        <v>0.55700000000000005</v>
      </c>
      <c r="AZ381">
        <v>0.72899999999999998</v>
      </c>
      <c r="BA381">
        <v>0.38600000000000001</v>
      </c>
      <c r="BB381">
        <v>0.83599999999999997</v>
      </c>
      <c r="BC381">
        <v>0.68600000000000005</v>
      </c>
    </row>
    <row r="382" spans="1:55" hidden="1" x14ac:dyDescent="0.4">
      <c r="A382" t="str">
        <f t="shared" si="20"/>
        <v>DPS</v>
      </c>
      <c r="B382" t="str">
        <f t="shared" si="21"/>
        <v>DPS003</v>
      </c>
      <c r="C382" t="str">
        <f t="shared" si="22"/>
        <v>activities</v>
      </c>
      <c r="D382" t="s">
        <v>2633</v>
      </c>
      <c r="E382">
        <f t="shared" si="23"/>
        <v>10.039999999999999</v>
      </c>
      <c r="F382">
        <v>10</v>
      </c>
      <c r="G382">
        <v>8</v>
      </c>
      <c r="H382">
        <v>4</v>
      </c>
      <c r="I382">
        <v>10</v>
      </c>
      <c r="J382">
        <v>6</v>
      </c>
      <c r="K382">
        <v>6</v>
      </c>
      <c r="L382">
        <v>10</v>
      </c>
      <c r="M382">
        <v>12</v>
      </c>
      <c r="N382">
        <v>10</v>
      </c>
      <c r="O382">
        <v>10</v>
      </c>
      <c r="P382">
        <v>10</v>
      </c>
      <c r="Q382">
        <v>8</v>
      </c>
      <c r="R382">
        <v>10</v>
      </c>
      <c r="S382">
        <v>8</v>
      </c>
      <c r="T382">
        <v>7</v>
      </c>
      <c r="U382">
        <v>11</v>
      </c>
      <c r="V382">
        <v>9</v>
      </c>
      <c r="W382">
        <v>5</v>
      </c>
      <c r="X382">
        <v>9</v>
      </c>
      <c r="Y382">
        <v>9</v>
      </c>
      <c r="Z382">
        <v>11</v>
      </c>
      <c r="AA382">
        <v>5</v>
      </c>
      <c r="AB382">
        <v>7</v>
      </c>
      <c r="AC382">
        <v>11</v>
      </c>
      <c r="AD382">
        <v>11</v>
      </c>
      <c r="AE382">
        <v>13</v>
      </c>
      <c r="AF382">
        <v>12</v>
      </c>
      <c r="AG382">
        <v>7</v>
      </c>
      <c r="AH382">
        <v>11</v>
      </c>
      <c r="AI382">
        <v>4</v>
      </c>
      <c r="AJ382">
        <v>9</v>
      </c>
      <c r="AK382">
        <v>4</v>
      </c>
      <c r="AL382">
        <v>5</v>
      </c>
      <c r="AM382">
        <v>7</v>
      </c>
      <c r="AN382">
        <v>6</v>
      </c>
      <c r="AO382">
        <v>9</v>
      </c>
      <c r="AP382">
        <v>20</v>
      </c>
      <c r="AQ382">
        <v>9</v>
      </c>
      <c r="AR382">
        <v>13</v>
      </c>
      <c r="AS382">
        <v>15</v>
      </c>
      <c r="AT382">
        <v>12</v>
      </c>
      <c r="AU382">
        <v>17</v>
      </c>
      <c r="AV382">
        <v>15</v>
      </c>
      <c r="AW382">
        <v>14</v>
      </c>
      <c r="AX382">
        <v>9</v>
      </c>
      <c r="AY382">
        <v>16</v>
      </c>
      <c r="AZ382">
        <v>14</v>
      </c>
      <c r="BA382">
        <v>10</v>
      </c>
      <c r="BB382">
        <v>20</v>
      </c>
      <c r="BC382">
        <v>14</v>
      </c>
    </row>
    <row r="383" spans="1:55" hidden="1" x14ac:dyDescent="0.4">
      <c r="A383" t="str">
        <f t="shared" si="20"/>
        <v>DPS</v>
      </c>
      <c r="B383" t="str">
        <f t="shared" si="21"/>
        <v>DPS003</v>
      </c>
      <c r="C383" t="str">
        <f t="shared" si="22"/>
        <v>decisions</v>
      </c>
      <c r="D383" t="s">
        <v>2634</v>
      </c>
      <c r="E383">
        <f t="shared" si="23"/>
        <v>1.82</v>
      </c>
      <c r="F383">
        <v>2</v>
      </c>
      <c r="G383">
        <v>1</v>
      </c>
      <c r="H383">
        <v>1</v>
      </c>
      <c r="I383">
        <v>3</v>
      </c>
      <c r="J383">
        <v>1</v>
      </c>
      <c r="K383">
        <v>1</v>
      </c>
      <c r="L383">
        <v>3</v>
      </c>
      <c r="M383">
        <v>3</v>
      </c>
      <c r="N383">
        <v>2</v>
      </c>
      <c r="O383">
        <v>1</v>
      </c>
      <c r="P383">
        <v>1</v>
      </c>
      <c r="Q383">
        <v>1</v>
      </c>
      <c r="R383">
        <v>1</v>
      </c>
      <c r="S383">
        <v>2</v>
      </c>
      <c r="T383">
        <v>0</v>
      </c>
      <c r="U383">
        <v>2</v>
      </c>
      <c r="V383">
        <v>1</v>
      </c>
      <c r="W383">
        <v>1</v>
      </c>
      <c r="X383">
        <v>2</v>
      </c>
      <c r="Y383">
        <v>2</v>
      </c>
      <c r="Z383">
        <v>2</v>
      </c>
      <c r="AA383">
        <v>1</v>
      </c>
      <c r="AB383">
        <v>1</v>
      </c>
      <c r="AC383">
        <v>1</v>
      </c>
      <c r="AD383">
        <v>2</v>
      </c>
      <c r="AE383">
        <v>2</v>
      </c>
      <c r="AF383">
        <v>2</v>
      </c>
      <c r="AG383">
        <v>1</v>
      </c>
      <c r="AH383">
        <v>1</v>
      </c>
      <c r="AI383">
        <v>1</v>
      </c>
      <c r="AJ383">
        <v>2</v>
      </c>
      <c r="AK383">
        <v>0</v>
      </c>
      <c r="AL383">
        <v>1</v>
      </c>
      <c r="AM383">
        <v>1</v>
      </c>
      <c r="AN383">
        <v>1</v>
      </c>
      <c r="AO383">
        <v>2</v>
      </c>
      <c r="AP383">
        <v>4</v>
      </c>
      <c r="AQ383">
        <v>2</v>
      </c>
      <c r="AR383">
        <v>3</v>
      </c>
      <c r="AS383">
        <v>3</v>
      </c>
      <c r="AT383">
        <v>3</v>
      </c>
      <c r="AU383">
        <v>2</v>
      </c>
      <c r="AV383">
        <v>1</v>
      </c>
      <c r="AW383">
        <v>1</v>
      </c>
      <c r="AX383">
        <v>3</v>
      </c>
      <c r="AY383">
        <v>4</v>
      </c>
      <c r="AZ383">
        <v>3</v>
      </c>
      <c r="BA383">
        <v>1</v>
      </c>
      <c r="BB383">
        <v>5</v>
      </c>
      <c r="BC383">
        <v>4</v>
      </c>
    </row>
    <row r="384" spans="1:55" hidden="1" x14ac:dyDescent="0.4">
      <c r="A384" t="str">
        <f t="shared" si="20"/>
        <v>DPS</v>
      </c>
      <c r="B384" t="str">
        <f t="shared" si="21"/>
        <v>DPS003</v>
      </c>
      <c r="C384" t="str">
        <f t="shared" si="22"/>
        <v>forks</v>
      </c>
      <c r="D384" t="s">
        <v>2635</v>
      </c>
      <c r="E384">
        <f t="shared" si="23"/>
        <v>0.04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1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1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</row>
    <row r="385" spans="1:55" hidden="1" x14ac:dyDescent="0.4">
      <c r="A385" t="str">
        <f t="shared" si="20"/>
        <v>DPS</v>
      </c>
      <c r="B385" t="str">
        <f t="shared" si="21"/>
        <v>DPS003</v>
      </c>
      <c r="C385" t="str">
        <f t="shared" si="22"/>
        <v>swimlanes</v>
      </c>
      <c r="D385" t="s">
        <v>2636</v>
      </c>
      <c r="E385">
        <f t="shared" si="23"/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</row>
    <row r="386" spans="1:55" hidden="1" x14ac:dyDescent="0.4">
      <c r="A386" t="str">
        <f t="shared" ref="A386:A449" si="24">LEFT(D386,3)</f>
        <v>DPS</v>
      </c>
      <c r="B386" t="str">
        <f t="shared" ref="B386:B449" si="25">LEFT(D386,6)</f>
        <v>DPS003</v>
      </c>
      <c r="C386" t="str">
        <f t="shared" ref="C386:C449" si="26">MID(D386,8,35)</f>
        <v>detaches</v>
      </c>
      <c r="D386" t="s">
        <v>2637</v>
      </c>
      <c r="E386">
        <f t="shared" si="23"/>
        <v>0.02</v>
      </c>
      <c r="F386">
        <v>0</v>
      </c>
      <c r="G386">
        <v>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</row>
    <row r="387" spans="1:55" hidden="1" x14ac:dyDescent="0.4">
      <c r="A387" t="str">
        <f t="shared" si="24"/>
        <v>DPS</v>
      </c>
      <c r="B387" t="str">
        <f t="shared" si="25"/>
        <v>DPS003</v>
      </c>
      <c r="C387" t="str">
        <f t="shared" si="26"/>
        <v>options</v>
      </c>
      <c r="D387" t="s">
        <v>2638</v>
      </c>
      <c r="E387">
        <f t="shared" ref="E387:E450" si="27">AVERAGE(F387:BC387)</f>
        <v>0.16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2</v>
      </c>
      <c r="AC387">
        <v>0</v>
      </c>
      <c r="AD387">
        <v>0</v>
      </c>
      <c r="AE387">
        <v>0</v>
      </c>
      <c r="AF387">
        <v>3</v>
      </c>
      <c r="AG387">
        <v>1</v>
      </c>
      <c r="AH387">
        <v>1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1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</row>
    <row r="388" spans="1:55" hidden="1" x14ac:dyDescent="0.4">
      <c r="A388" t="str">
        <f t="shared" si="24"/>
        <v>DPS</v>
      </c>
      <c r="B388" t="str">
        <f t="shared" si="25"/>
        <v>DPS003</v>
      </c>
      <c r="C388" t="str">
        <f t="shared" si="26"/>
        <v>edges</v>
      </c>
      <c r="D388" t="s">
        <v>2639</v>
      </c>
      <c r="E388">
        <f t="shared" si="27"/>
        <v>0.3</v>
      </c>
      <c r="F388">
        <v>0</v>
      </c>
      <c r="G388">
        <v>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1</v>
      </c>
      <c r="R388">
        <v>0</v>
      </c>
      <c r="S388">
        <v>0</v>
      </c>
      <c r="T388">
        <v>1</v>
      </c>
      <c r="U388">
        <v>2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0</v>
      </c>
      <c r="AE388">
        <v>0</v>
      </c>
      <c r="AF388">
        <v>0</v>
      </c>
      <c r="AG388">
        <v>0</v>
      </c>
      <c r="AH388">
        <v>1</v>
      </c>
      <c r="AI388">
        <v>0</v>
      </c>
      <c r="AJ388">
        <v>0</v>
      </c>
      <c r="AK388">
        <v>1</v>
      </c>
      <c r="AL388">
        <v>0</v>
      </c>
      <c r="AM388">
        <v>0</v>
      </c>
      <c r="AN388">
        <v>0</v>
      </c>
      <c r="AO388">
        <v>0</v>
      </c>
      <c r="AP388">
        <v>1</v>
      </c>
      <c r="AQ388">
        <v>0</v>
      </c>
      <c r="AR388">
        <v>0</v>
      </c>
      <c r="AS388">
        <v>0</v>
      </c>
      <c r="AT388">
        <v>0</v>
      </c>
      <c r="AU388">
        <v>1</v>
      </c>
      <c r="AV388">
        <v>1</v>
      </c>
      <c r="AW388">
        <v>1</v>
      </c>
      <c r="AX388">
        <v>0</v>
      </c>
      <c r="AY388">
        <v>1</v>
      </c>
      <c r="AZ388">
        <v>0</v>
      </c>
      <c r="BA388">
        <v>0</v>
      </c>
      <c r="BB388">
        <v>2</v>
      </c>
      <c r="BC388">
        <v>0</v>
      </c>
    </row>
    <row r="389" spans="1:55" hidden="1" x14ac:dyDescent="0.4">
      <c r="A389" t="str">
        <f t="shared" si="24"/>
        <v>DPS</v>
      </c>
      <c r="B389" t="str">
        <f t="shared" si="25"/>
        <v>DPS003</v>
      </c>
      <c r="C389" t="str">
        <f t="shared" si="26"/>
        <v>notes</v>
      </c>
      <c r="D389" t="s">
        <v>2640</v>
      </c>
      <c r="E389">
        <f t="shared" si="27"/>
        <v>0.02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1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</row>
    <row r="390" spans="1:55" hidden="1" x14ac:dyDescent="0.4">
      <c r="A390" t="str">
        <f t="shared" si="24"/>
        <v>DPS</v>
      </c>
      <c r="B390" t="str">
        <f t="shared" si="25"/>
        <v>DPS003</v>
      </c>
      <c r="C390" t="str">
        <f t="shared" si="26"/>
        <v>partitions</v>
      </c>
      <c r="D390" t="s">
        <v>2641</v>
      </c>
      <c r="E390">
        <f t="shared" si="27"/>
        <v>0.14000000000000001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3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2</v>
      </c>
      <c r="AX390">
        <v>1</v>
      </c>
      <c r="AY390">
        <v>0</v>
      </c>
      <c r="AZ390">
        <v>0</v>
      </c>
      <c r="BA390">
        <v>1</v>
      </c>
      <c r="BB390">
        <v>0</v>
      </c>
      <c r="BC390">
        <v>0</v>
      </c>
    </row>
    <row r="391" spans="1:55" hidden="1" x14ac:dyDescent="0.4">
      <c r="A391" t="str">
        <f t="shared" si="24"/>
        <v>DPS</v>
      </c>
      <c r="B391" t="str">
        <f t="shared" si="25"/>
        <v>DPS003</v>
      </c>
      <c r="C391" t="str">
        <f t="shared" si="26"/>
        <v>numberline</v>
      </c>
      <c r="D391" t="s">
        <v>2642</v>
      </c>
      <c r="E391">
        <f t="shared" si="27"/>
        <v>20.28</v>
      </c>
      <c r="F391">
        <v>18</v>
      </c>
      <c r="G391">
        <v>20</v>
      </c>
      <c r="H391">
        <v>11</v>
      </c>
      <c r="I391">
        <v>25</v>
      </c>
      <c r="J391">
        <v>11</v>
      </c>
      <c r="K391">
        <v>12</v>
      </c>
      <c r="L391">
        <v>21</v>
      </c>
      <c r="M391">
        <v>26</v>
      </c>
      <c r="N391">
        <v>18</v>
      </c>
      <c r="O391">
        <v>15</v>
      </c>
      <c r="P391">
        <v>15</v>
      </c>
      <c r="Q391">
        <v>17</v>
      </c>
      <c r="R391">
        <v>16</v>
      </c>
      <c r="S391">
        <v>18</v>
      </c>
      <c r="T391">
        <v>12</v>
      </c>
      <c r="U391">
        <v>32</v>
      </c>
      <c r="V391">
        <v>15</v>
      </c>
      <c r="W391">
        <v>10</v>
      </c>
      <c r="X391">
        <v>18</v>
      </c>
      <c r="Y391">
        <v>19</v>
      </c>
      <c r="Z391">
        <v>19</v>
      </c>
      <c r="AA391">
        <v>10</v>
      </c>
      <c r="AB391">
        <v>12</v>
      </c>
      <c r="AC391">
        <v>19</v>
      </c>
      <c r="AD391">
        <v>19</v>
      </c>
      <c r="AE391">
        <v>27</v>
      </c>
      <c r="AF391">
        <v>26</v>
      </c>
      <c r="AG391">
        <v>13</v>
      </c>
      <c r="AH391">
        <v>22</v>
      </c>
      <c r="AI391">
        <v>9</v>
      </c>
      <c r="AJ391">
        <v>18</v>
      </c>
      <c r="AK391">
        <v>9</v>
      </c>
      <c r="AL391">
        <v>10</v>
      </c>
      <c r="AM391">
        <v>14</v>
      </c>
      <c r="AN391">
        <v>13</v>
      </c>
      <c r="AO391">
        <v>18</v>
      </c>
      <c r="AP391">
        <v>41</v>
      </c>
      <c r="AQ391">
        <v>18</v>
      </c>
      <c r="AR391">
        <v>29</v>
      </c>
      <c r="AS391">
        <v>27</v>
      </c>
      <c r="AT391">
        <v>24</v>
      </c>
      <c r="AU391">
        <v>29</v>
      </c>
      <c r="AV391">
        <v>29</v>
      </c>
      <c r="AW391">
        <v>29</v>
      </c>
      <c r="AX391">
        <v>24</v>
      </c>
      <c r="AY391">
        <v>34</v>
      </c>
      <c r="AZ391">
        <v>26</v>
      </c>
      <c r="BA391">
        <v>19</v>
      </c>
      <c r="BB391">
        <v>44</v>
      </c>
      <c r="BC391">
        <v>34</v>
      </c>
    </row>
    <row r="392" spans="1:55" hidden="1" x14ac:dyDescent="0.4">
      <c r="A392" t="str">
        <f t="shared" si="24"/>
        <v>DPS</v>
      </c>
      <c r="B392" t="str">
        <f t="shared" si="25"/>
        <v>DPS003</v>
      </c>
      <c r="C392" t="str">
        <f t="shared" si="26"/>
        <v>negative_score</v>
      </c>
      <c r="D392" t="s">
        <v>2643</v>
      </c>
      <c r="E392">
        <f t="shared" si="27"/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</row>
    <row r="393" spans="1:55" hidden="1" x14ac:dyDescent="0.4">
      <c r="A393" t="str">
        <f t="shared" si="24"/>
        <v>DPS</v>
      </c>
      <c r="B393" t="str">
        <f t="shared" si="25"/>
        <v>DPS003</v>
      </c>
      <c r="C393" t="str">
        <f t="shared" si="26"/>
        <v>raw_score</v>
      </c>
      <c r="D393" t="s">
        <v>2644</v>
      </c>
      <c r="E393">
        <f t="shared" si="27"/>
        <v>39.250000000000014</v>
      </c>
      <c r="F393">
        <v>38.9</v>
      </c>
      <c r="G393">
        <v>28.7</v>
      </c>
      <c r="H393">
        <v>16.55</v>
      </c>
      <c r="I393">
        <v>43.25</v>
      </c>
      <c r="J393">
        <v>22.55</v>
      </c>
      <c r="K393">
        <v>22.6</v>
      </c>
      <c r="L393">
        <v>43.05</v>
      </c>
      <c r="M393">
        <v>49.3</v>
      </c>
      <c r="N393">
        <v>38.9</v>
      </c>
      <c r="O393">
        <v>34.75</v>
      </c>
      <c r="P393">
        <v>34.75</v>
      </c>
      <c r="Q393">
        <v>30.05</v>
      </c>
      <c r="R393">
        <v>34.799999999999997</v>
      </c>
      <c r="S393">
        <v>32.9</v>
      </c>
      <c r="T393">
        <v>22.8</v>
      </c>
      <c r="U393">
        <v>45</v>
      </c>
      <c r="V393">
        <v>31.75</v>
      </c>
      <c r="W393">
        <v>19.5</v>
      </c>
      <c r="X393">
        <v>35.9</v>
      </c>
      <c r="Y393">
        <v>35.950000000000003</v>
      </c>
      <c r="Z393">
        <v>41.95</v>
      </c>
      <c r="AA393">
        <v>19.5</v>
      </c>
      <c r="AB393">
        <v>27.6</v>
      </c>
      <c r="AC393">
        <v>39.15</v>
      </c>
      <c r="AD393">
        <v>41.95</v>
      </c>
      <c r="AE393">
        <v>52.85</v>
      </c>
      <c r="AF393">
        <v>51.3</v>
      </c>
      <c r="AG393">
        <v>26.65</v>
      </c>
      <c r="AH393">
        <v>40.299999999999997</v>
      </c>
      <c r="AI393">
        <v>16.45</v>
      </c>
      <c r="AJ393">
        <v>35.9</v>
      </c>
      <c r="AK393">
        <v>13.65</v>
      </c>
      <c r="AL393">
        <v>19.5</v>
      </c>
      <c r="AM393">
        <v>25.7</v>
      </c>
      <c r="AN393">
        <v>22.65</v>
      </c>
      <c r="AO393">
        <v>35.9</v>
      </c>
      <c r="AP393">
        <v>79.25</v>
      </c>
      <c r="AQ393">
        <v>35.9</v>
      </c>
      <c r="AR393">
        <v>52.45</v>
      </c>
      <c r="AS393">
        <v>59.35</v>
      </c>
      <c r="AT393">
        <v>49.2</v>
      </c>
      <c r="AU393">
        <v>61.65</v>
      </c>
      <c r="AV393">
        <v>54.65</v>
      </c>
      <c r="AW393">
        <v>52.45</v>
      </c>
      <c r="AX393">
        <v>41.7</v>
      </c>
      <c r="AY393">
        <v>66.900000000000006</v>
      </c>
      <c r="AZ393">
        <v>55.3</v>
      </c>
      <c r="BA393">
        <v>36.450000000000003</v>
      </c>
      <c r="BB393">
        <v>84.6</v>
      </c>
      <c r="BC393">
        <v>59.7</v>
      </c>
    </row>
    <row r="394" spans="1:55" hidden="1" x14ac:dyDescent="0.4">
      <c r="A394" t="str">
        <f t="shared" si="24"/>
        <v>DPS</v>
      </c>
      <c r="B394" t="str">
        <f t="shared" si="25"/>
        <v>DPS003</v>
      </c>
      <c r="C394" t="str">
        <f t="shared" si="26"/>
        <v>percentage_score</v>
      </c>
      <c r="D394" t="s">
        <v>2645</v>
      </c>
      <c r="E394">
        <f t="shared" si="27"/>
        <v>63.896000000000001</v>
      </c>
      <c r="F394">
        <v>66</v>
      </c>
      <c r="G394">
        <v>57.2</v>
      </c>
      <c r="H394">
        <v>45.3</v>
      </c>
      <c r="I394">
        <v>68.400000000000006</v>
      </c>
      <c r="J394">
        <v>53</v>
      </c>
      <c r="K394">
        <v>53.1</v>
      </c>
      <c r="L394">
        <v>68.3</v>
      </c>
      <c r="M394">
        <v>71.099999999999994</v>
      </c>
      <c r="N394">
        <v>66</v>
      </c>
      <c r="O394">
        <v>63.5</v>
      </c>
      <c r="P394">
        <v>63.5</v>
      </c>
      <c r="Q394">
        <v>60</v>
      </c>
      <c r="R394">
        <v>63.5</v>
      </c>
      <c r="S394">
        <v>62.2</v>
      </c>
      <c r="T394">
        <v>53.3</v>
      </c>
      <c r="U394">
        <v>69.2</v>
      </c>
      <c r="V394">
        <v>61.4</v>
      </c>
      <c r="W394">
        <v>49.4</v>
      </c>
      <c r="X394">
        <v>64.2</v>
      </c>
      <c r="Y394">
        <v>64.3</v>
      </c>
      <c r="Z394">
        <v>67.7</v>
      </c>
      <c r="AA394">
        <v>49.4</v>
      </c>
      <c r="AB394">
        <v>58</v>
      </c>
      <c r="AC394">
        <v>66.2</v>
      </c>
      <c r="AD394">
        <v>67.7</v>
      </c>
      <c r="AE394">
        <v>72.5</v>
      </c>
      <c r="AF394">
        <v>71.900000000000006</v>
      </c>
      <c r="AG394">
        <v>57.1</v>
      </c>
      <c r="AH394">
        <v>66.8</v>
      </c>
      <c r="AI394">
        <v>45.1</v>
      </c>
      <c r="AJ394">
        <v>64.2</v>
      </c>
      <c r="AK394">
        <v>40.6</v>
      </c>
      <c r="AL394">
        <v>49.4</v>
      </c>
      <c r="AM394">
        <v>56.2</v>
      </c>
      <c r="AN394">
        <v>53.1</v>
      </c>
      <c r="AO394">
        <v>64.2</v>
      </c>
      <c r="AP394">
        <v>79.8</v>
      </c>
      <c r="AQ394">
        <v>64.2</v>
      </c>
      <c r="AR394">
        <v>72.400000000000006</v>
      </c>
      <c r="AS394">
        <v>74.8</v>
      </c>
      <c r="AT394">
        <v>71.099999999999994</v>
      </c>
      <c r="AU394">
        <v>75.5</v>
      </c>
      <c r="AV394">
        <v>73.2</v>
      </c>
      <c r="AW394">
        <v>72.400000000000006</v>
      </c>
      <c r="AX394">
        <v>67.599999999999994</v>
      </c>
      <c r="AY394">
        <v>77</v>
      </c>
      <c r="AZ394">
        <v>73.400000000000006</v>
      </c>
      <c r="BA394">
        <v>64.599999999999994</v>
      </c>
      <c r="BB394">
        <v>80.900000000000006</v>
      </c>
      <c r="BC394">
        <v>74.900000000000006</v>
      </c>
    </row>
    <row r="395" spans="1:55" hidden="1" x14ac:dyDescent="0.4">
      <c r="A395" t="str">
        <f t="shared" si="24"/>
        <v>DPS</v>
      </c>
      <c r="B395" t="str">
        <f t="shared" si="25"/>
        <v>DPS003</v>
      </c>
      <c r="C395" t="str">
        <f t="shared" si="26"/>
        <v>formatted_score</v>
      </c>
      <c r="D395" t="s">
        <v>2646</v>
      </c>
      <c r="E395" t="e">
        <f t="shared" si="27"/>
        <v>#DIV/0!</v>
      </c>
      <c r="F395" t="s">
        <v>2647</v>
      </c>
      <c r="G395" t="s">
        <v>2648</v>
      </c>
      <c r="H395" t="s">
        <v>2649</v>
      </c>
      <c r="I395" t="s">
        <v>2526</v>
      </c>
      <c r="J395" t="s">
        <v>2564</v>
      </c>
      <c r="K395" t="s">
        <v>2579</v>
      </c>
      <c r="L395" t="s">
        <v>2650</v>
      </c>
      <c r="M395" t="s">
        <v>2334</v>
      </c>
      <c r="N395" t="s">
        <v>2647</v>
      </c>
      <c r="O395" t="s">
        <v>2566</v>
      </c>
      <c r="P395" t="s">
        <v>2566</v>
      </c>
      <c r="Q395" t="s">
        <v>2651</v>
      </c>
      <c r="R395" t="s">
        <v>1984</v>
      </c>
      <c r="S395" t="s">
        <v>2563</v>
      </c>
      <c r="T395" t="s">
        <v>2569</v>
      </c>
      <c r="U395" t="s">
        <v>1953</v>
      </c>
      <c r="V395" t="s">
        <v>2066</v>
      </c>
      <c r="W395" t="s">
        <v>2574</v>
      </c>
      <c r="X395" t="s">
        <v>2580</v>
      </c>
      <c r="Y395" t="s">
        <v>2652</v>
      </c>
      <c r="Z395" t="s">
        <v>1736</v>
      </c>
      <c r="AA395" t="s">
        <v>2574</v>
      </c>
      <c r="AB395" t="s">
        <v>1797</v>
      </c>
      <c r="AC395" t="s">
        <v>2211</v>
      </c>
      <c r="AD395" t="s">
        <v>1736</v>
      </c>
      <c r="AE395" t="s">
        <v>2653</v>
      </c>
      <c r="AF395" t="s">
        <v>2250</v>
      </c>
      <c r="AG395" t="s">
        <v>2654</v>
      </c>
      <c r="AH395" t="s">
        <v>2655</v>
      </c>
      <c r="AI395" t="s">
        <v>2578</v>
      </c>
      <c r="AJ395" t="s">
        <v>2580</v>
      </c>
      <c r="AK395" t="s">
        <v>2620</v>
      </c>
      <c r="AL395" t="s">
        <v>2574</v>
      </c>
      <c r="AM395" t="s">
        <v>1800</v>
      </c>
      <c r="AN395" t="s">
        <v>2609</v>
      </c>
      <c r="AO395" t="s">
        <v>2580</v>
      </c>
      <c r="AP395" t="s">
        <v>2656</v>
      </c>
      <c r="AQ395" t="s">
        <v>2580</v>
      </c>
      <c r="AR395" t="s">
        <v>2614</v>
      </c>
      <c r="AS395" t="s">
        <v>1978</v>
      </c>
      <c r="AT395" t="s">
        <v>2657</v>
      </c>
      <c r="AU395" t="s">
        <v>2301</v>
      </c>
      <c r="AV395" t="s">
        <v>1994</v>
      </c>
      <c r="AW395" t="s">
        <v>2614</v>
      </c>
      <c r="AX395" t="s">
        <v>2585</v>
      </c>
      <c r="AY395" t="s">
        <v>2658</v>
      </c>
      <c r="AZ395" t="s">
        <v>2078</v>
      </c>
      <c r="BA395" t="s">
        <v>1951</v>
      </c>
      <c r="BB395" t="s">
        <v>2659</v>
      </c>
      <c r="BC395" t="s">
        <v>2219</v>
      </c>
    </row>
    <row r="396" spans="1:55" hidden="1" x14ac:dyDescent="0.4">
      <c r="A396" t="str">
        <f t="shared" si="24"/>
        <v>DPS</v>
      </c>
      <c r="B396" t="str">
        <f t="shared" si="25"/>
        <v>DPS003</v>
      </c>
      <c r="C396" t="str">
        <f t="shared" si="26"/>
        <v>functional_complexity</v>
      </c>
      <c r="D396" t="s">
        <v>2660</v>
      </c>
      <c r="E396">
        <f t="shared" si="27"/>
        <v>18.760000000000002</v>
      </c>
      <c r="F396">
        <v>19</v>
      </c>
      <c r="G396">
        <v>14</v>
      </c>
      <c r="H396">
        <v>8</v>
      </c>
      <c r="I396">
        <v>21</v>
      </c>
      <c r="J396">
        <v>11</v>
      </c>
      <c r="K396">
        <v>11</v>
      </c>
      <c r="L396">
        <v>21</v>
      </c>
      <c r="M396">
        <v>24</v>
      </c>
      <c r="N396">
        <v>19</v>
      </c>
      <c r="O396">
        <v>17</v>
      </c>
      <c r="P396">
        <v>17</v>
      </c>
      <c r="Q396">
        <v>14</v>
      </c>
      <c r="R396">
        <v>17</v>
      </c>
      <c r="S396">
        <v>16</v>
      </c>
      <c r="T396">
        <v>10.5</v>
      </c>
      <c r="U396">
        <v>20.5</v>
      </c>
      <c r="V396">
        <v>15.5</v>
      </c>
      <c r="W396">
        <v>9.5</v>
      </c>
      <c r="X396">
        <v>17.5</v>
      </c>
      <c r="Y396">
        <v>17.5</v>
      </c>
      <c r="Z396">
        <v>20.5</v>
      </c>
      <c r="AA396">
        <v>9.5</v>
      </c>
      <c r="AB396">
        <v>12.5</v>
      </c>
      <c r="AC396">
        <v>18.5</v>
      </c>
      <c r="AD396">
        <v>20.5</v>
      </c>
      <c r="AE396">
        <v>23.5</v>
      </c>
      <c r="AF396">
        <v>23.5</v>
      </c>
      <c r="AG396">
        <v>12.5</v>
      </c>
      <c r="AH396">
        <v>18.5</v>
      </c>
      <c r="AI396">
        <v>8</v>
      </c>
      <c r="AJ396">
        <v>17.5</v>
      </c>
      <c r="AK396">
        <v>6</v>
      </c>
      <c r="AL396">
        <v>9.5</v>
      </c>
      <c r="AM396">
        <v>12.5</v>
      </c>
      <c r="AN396">
        <v>11</v>
      </c>
      <c r="AO396">
        <v>17.5</v>
      </c>
      <c r="AP396">
        <v>38</v>
      </c>
      <c r="AQ396">
        <v>17.5</v>
      </c>
      <c r="AR396">
        <v>25.5</v>
      </c>
      <c r="AS396">
        <v>28.5</v>
      </c>
      <c r="AT396">
        <v>24</v>
      </c>
      <c r="AU396">
        <v>29.5</v>
      </c>
      <c r="AV396">
        <v>26</v>
      </c>
      <c r="AW396">
        <v>23</v>
      </c>
      <c r="AX396">
        <v>19.5</v>
      </c>
      <c r="AY396">
        <v>32</v>
      </c>
      <c r="AZ396">
        <v>27</v>
      </c>
      <c r="BA396">
        <v>17</v>
      </c>
      <c r="BB396">
        <v>40</v>
      </c>
      <c r="BC396">
        <v>29</v>
      </c>
    </row>
    <row r="397" spans="1:55" hidden="1" x14ac:dyDescent="0.4">
      <c r="A397" t="str">
        <f t="shared" si="24"/>
        <v>DPS</v>
      </c>
      <c r="B397" t="str">
        <f t="shared" si="25"/>
        <v>DPS003</v>
      </c>
      <c r="C397" t="str">
        <f t="shared" si="26"/>
        <v>organization_score</v>
      </c>
      <c r="D397" t="s">
        <v>2661</v>
      </c>
      <c r="E397">
        <f t="shared" si="27"/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</row>
    <row r="398" spans="1:55" hidden="1" x14ac:dyDescent="0.4">
      <c r="A398" t="str">
        <f t="shared" si="24"/>
        <v>DPS</v>
      </c>
      <c r="B398" t="str">
        <f t="shared" si="25"/>
        <v>DPS003</v>
      </c>
      <c r="C398" t="str">
        <f t="shared" si="26"/>
        <v>structural_integrity</v>
      </c>
      <c r="D398" t="s">
        <v>2662</v>
      </c>
      <c r="E398">
        <f t="shared" si="27"/>
        <v>10</v>
      </c>
      <c r="F398">
        <v>10</v>
      </c>
      <c r="G398">
        <v>10</v>
      </c>
      <c r="H398">
        <v>10</v>
      </c>
      <c r="I398">
        <v>10</v>
      </c>
      <c r="J398">
        <v>10</v>
      </c>
      <c r="K398">
        <v>10</v>
      </c>
      <c r="L398">
        <v>10</v>
      </c>
      <c r="M398">
        <v>10</v>
      </c>
      <c r="N398">
        <v>10</v>
      </c>
      <c r="O398">
        <v>10</v>
      </c>
      <c r="P398">
        <v>10</v>
      </c>
      <c r="Q398">
        <v>10</v>
      </c>
      <c r="R398">
        <v>10</v>
      </c>
      <c r="S398">
        <v>10</v>
      </c>
      <c r="T398">
        <v>10</v>
      </c>
      <c r="U398">
        <v>10</v>
      </c>
      <c r="V398">
        <v>10</v>
      </c>
      <c r="W398">
        <v>10</v>
      </c>
      <c r="X398">
        <v>10</v>
      </c>
      <c r="Y398">
        <v>10</v>
      </c>
      <c r="Z398">
        <v>10</v>
      </c>
      <c r="AA398">
        <v>10</v>
      </c>
      <c r="AB398">
        <v>10</v>
      </c>
      <c r="AC398">
        <v>10</v>
      </c>
      <c r="AD398">
        <v>10</v>
      </c>
      <c r="AE398">
        <v>10</v>
      </c>
      <c r="AF398">
        <v>10</v>
      </c>
      <c r="AG398">
        <v>10</v>
      </c>
      <c r="AH398">
        <v>10</v>
      </c>
      <c r="AI398">
        <v>10</v>
      </c>
      <c r="AJ398">
        <v>10</v>
      </c>
      <c r="AK398">
        <v>10</v>
      </c>
      <c r="AL398">
        <v>10</v>
      </c>
      <c r="AM398">
        <v>10</v>
      </c>
      <c r="AN398">
        <v>10</v>
      </c>
      <c r="AO398">
        <v>10</v>
      </c>
      <c r="AP398">
        <v>10</v>
      </c>
      <c r="AQ398">
        <v>10</v>
      </c>
      <c r="AR398">
        <v>10</v>
      </c>
      <c r="AS398">
        <v>10</v>
      </c>
      <c r="AT398">
        <v>10</v>
      </c>
      <c r="AU398">
        <v>10</v>
      </c>
      <c r="AV398">
        <v>10</v>
      </c>
      <c r="AW398">
        <v>10</v>
      </c>
      <c r="AX398">
        <v>10</v>
      </c>
      <c r="AY398">
        <v>10</v>
      </c>
      <c r="AZ398">
        <v>10</v>
      </c>
      <c r="BA398">
        <v>10</v>
      </c>
      <c r="BB398">
        <v>10</v>
      </c>
      <c r="BC398">
        <v>10</v>
      </c>
    </row>
    <row r="399" spans="1:55" hidden="1" x14ac:dyDescent="0.4">
      <c r="A399" t="str">
        <f t="shared" si="24"/>
        <v>DPS</v>
      </c>
      <c r="B399" t="str">
        <f t="shared" si="25"/>
        <v>DPS003</v>
      </c>
      <c r="C399" t="str">
        <f t="shared" si="26"/>
        <v>decisions_activities_ratio</v>
      </c>
      <c r="D399" t="s">
        <v>2663</v>
      </c>
      <c r="E399">
        <f t="shared" si="27"/>
        <v>0.17840000000000006</v>
      </c>
      <c r="F399">
        <v>0.2</v>
      </c>
      <c r="G399">
        <v>0.125</v>
      </c>
      <c r="H399">
        <v>0.25</v>
      </c>
      <c r="I399">
        <v>0.3</v>
      </c>
      <c r="J399">
        <v>0.16700000000000001</v>
      </c>
      <c r="K399">
        <v>0.16700000000000001</v>
      </c>
      <c r="L399">
        <v>0.3</v>
      </c>
      <c r="M399">
        <v>0.25</v>
      </c>
      <c r="N399">
        <v>0.2</v>
      </c>
      <c r="O399">
        <v>0.1</v>
      </c>
      <c r="P399">
        <v>0.1</v>
      </c>
      <c r="Q399">
        <v>0.125</v>
      </c>
      <c r="R399">
        <v>0.1</v>
      </c>
      <c r="S399">
        <v>0.25</v>
      </c>
      <c r="T399">
        <v>0</v>
      </c>
      <c r="U399">
        <v>0.182</v>
      </c>
      <c r="V399">
        <v>0.111</v>
      </c>
      <c r="W399">
        <v>0.2</v>
      </c>
      <c r="X399">
        <v>0.222</v>
      </c>
      <c r="Y399">
        <v>0.222</v>
      </c>
      <c r="Z399">
        <v>0.182</v>
      </c>
      <c r="AA399">
        <v>0.2</v>
      </c>
      <c r="AB399">
        <v>0.14299999999999999</v>
      </c>
      <c r="AC399">
        <v>9.0999999999999998E-2</v>
      </c>
      <c r="AD399">
        <v>0.182</v>
      </c>
      <c r="AE399">
        <v>0.154</v>
      </c>
      <c r="AF399">
        <v>0.16700000000000001</v>
      </c>
      <c r="AG399">
        <v>0.14299999999999999</v>
      </c>
      <c r="AH399">
        <v>9.0999999999999998E-2</v>
      </c>
      <c r="AI399">
        <v>0.25</v>
      </c>
      <c r="AJ399">
        <v>0.222</v>
      </c>
      <c r="AK399">
        <v>0</v>
      </c>
      <c r="AL399">
        <v>0.2</v>
      </c>
      <c r="AM399">
        <v>0.14299999999999999</v>
      </c>
      <c r="AN399">
        <v>0.16700000000000001</v>
      </c>
      <c r="AO399">
        <v>0.222</v>
      </c>
      <c r="AP399">
        <v>0.2</v>
      </c>
      <c r="AQ399">
        <v>0.222</v>
      </c>
      <c r="AR399">
        <v>0.23100000000000001</v>
      </c>
      <c r="AS399">
        <v>0.2</v>
      </c>
      <c r="AT399">
        <v>0.25</v>
      </c>
      <c r="AU399">
        <v>0.11799999999999999</v>
      </c>
      <c r="AV399">
        <v>6.7000000000000004E-2</v>
      </c>
      <c r="AW399">
        <v>7.0999999999999994E-2</v>
      </c>
      <c r="AX399">
        <v>0.33300000000000002</v>
      </c>
      <c r="AY399">
        <v>0.25</v>
      </c>
      <c r="AZ399">
        <v>0.214</v>
      </c>
      <c r="BA399">
        <v>0.1</v>
      </c>
      <c r="BB399">
        <v>0.25</v>
      </c>
      <c r="BC399">
        <v>0.28599999999999998</v>
      </c>
    </row>
    <row r="400" spans="1:55" hidden="1" x14ac:dyDescent="0.4">
      <c r="A400" t="str">
        <f t="shared" si="24"/>
        <v>DPS</v>
      </c>
      <c r="B400" t="str">
        <f t="shared" si="25"/>
        <v>DPS003</v>
      </c>
      <c r="C400" t="str">
        <f t="shared" si="26"/>
        <v>lines_vs_average</v>
      </c>
      <c r="D400" t="s">
        <v>2664</v>
      </c>
      <c r="E400">
        <f t="shared" si="27"/>
        <v>0.43479999999999996</v>
      </c>
      <c r="F400">
        <v>0.38600000000000001</v>
      </c>
      <c r="G400">
        <v>0.42899999999999999</v>
      </c>
      <c r="H400">
        <v>0.23599999999999999</v>
      </c>
      <c r="I400">
        <v>0.53600000000000003</v>
      </c>
      <c r="J400">
        <v>0.23599999999999999</v>
      </c>
      <c r="K400">
        <v>0.25700000000000001</v>
      </c>
      <c r="L400">
        <v>0.45</v>
      </c>
      <c r="M400">
        <v>0.55700000000000005</v>
      </c>
      <c r="N400">
        <v>0.38600000000000001</v>
      </c>
      <c r="O400">
        <v>0.32200000000000001</v>
      </c>
      <c r="P400">
        <v>0.32200000000000001</v>
      </c>
      <c r="Q400">
        <v>0.36499999999999999</v>
      </c>
      <c r="R400">
        <v>0.34300000000000003</v>
      </c>
      <c r="S400">
        <v>0.38600000000000001</v>
      </c>
      <c r="T400">
        <v>0.25700000000000001</v>
      </c>
      <c r="U400">
        <v>0.68600000000000005</v>
      </c>
      <c r="V400">
        <v>0.32200000000000001</v>
      </c>
      <c r="W400">
        <v>0.214</v>
      </c>
      <c r="X400">
        <v>0.38600000000000001</v>
      </c>
      <c r="Y400">
        <v>0.40699999999999997</v>
      </c>
      <c r="Z400">
        <v>0.40699999999999997</v>
      </c>
      <c r="AA400">
        <v>0.214</v>
      </c>
      <c r="AB400">
        <v>0.25700000000000001</v>
      </c>
      <c r="AC400">
        <v>0.40699999999999997</v>
      </c>
      <c r="AD400">
        <v>0.40699999999999997</v>
      </c>
      <c r="AE400">
        <v>0.57899999999999996</v>
      </c>
      <c r="AF400">
        <v>0.55700000000000005</v>
      </c>
      <c r="AG400">
        <v>0.27900000000000003</v>
      </c>
      <c r="AH400">
        <v>0.47199999999999998</v>
      </c>
      <c r="AI400">
        <v>0.193</v>
      </c>
      <c r="AJ400">
        <v>0.38600000000000001</v>
      </c>
      <c r="AK400">
        <v>0.193</v>
      </c>
      <c r="AL400">
        <v>0.214</v>
      </c>
      <c r="AM400">
        <v>0.3</v>
      </c>
      <c r="AN400">
        <v>0.27900000000000003</v>
      </c>
      <c r="AO400">
        <v>0.38600000000000001</v>
      </c>
      <c r="AP400">
        <v>0.879</v>
      </c>
      <c r="AQ400">
        <v>0.38600000000000001</v>
      </c>
      <c r="AR400">
        <v>0.622</v>
      </c>
      <c r="AS400">
        <v>0.57899999999999996</v>
      </c>
      <c r="AT400">
        <v>0.51500000000000001</v>
      </c>
      <c r="AU400">
        <v>0.622</v>
      </c>
      <c r="AV400">
        <v>0.622</v>
      </c>
      <c r="AW400">
        <v>0.622</v>
      </c>
      <c r="AX400">
        <v>0.51500000000000001</v>
      </c>
      <c r="AY400">
        <v>0.72899999999999998</v>
      </c>
      <c r="AZ400">
        <v>0.55700000000000005</v>
      </c>
      <c r="BA400">
        <v>0.40699999999999997</v>
      </c>
      <c r="BB400">
        <v>0.94299999999999995</v>
      </c>
      <c r="BC400">
        <v>0.72899999999999998</v>
      </c>
    </row>
    <row r="401" spans="1:55" hidden="1" x14ac:dyDescent="0.4">
      <c r="A401" t="str">
        <f t="shared" si="24"/>
        <v>DPS</v>
      </c>
      <c r="B401" t="str">
        <f t="shared" si="25"/>
        <v>DPS051</v>
      </c>
      <c r="C401" t="str">
        <f t="shared" si="26"/>
        <v>activities</v>
      </c>
      <c r="D401" t="s">
        <v>2665</v>
      </c>
      <c r="E401">
        <f t="shared" si="27"/>
        <v>10.24</v>
      </c>
      <c r="F401">
        <v>9</v>
      </c>
      <c r="G401">
        <v>6</v>
      </c>
      <c r="H401">
        <v>6</v>
      </c>
      <c r="I401">
        <v>13</v>
      </c>
      <c r="J401">
        <v>6</v>
      </c>
      <c r="K401">
        <v>9</v>
      </c>
      <c r="L401">
        <v>6</v>
      </c>
      <c r="M401">
        <v>13</v>
      </c>
      <c r="N401">
        <v>7</v>
      </c>
      <c r="O401">
        <v>10</v>
      </c>
      <c r="P401">
        <v>9</v>
      </c>
      <c r="Q401">
        <v>17</v>
      </c>
      <c r="R401">
        <v>10</v>
      </c>
      <c r="S401">
        <v>8</v>
      </c>
      <c r="T401">
        <v>7</v>
      </c>
      <c r="U401">
        <v>11</v>
      </c>
      <c r="V401">
        <v>9</v>
      </c>
      <c r="W401">
        <v>5</v>
      </c>
      <c r="X401">
        <v>11</v>
      </c>
      <c r="Y401">
        <v>9</v>
      </c>
      <c r="Z401">
        <v>7</v>
      </c>
      <c r="AA401">
        <v>5</v>
      </c>
      <c r="AB401">
        <v>8</v>
      </c>
      <c r="AC401">
        <v>6</v>
      </c>
      <c r="AD401">
        <v>9</v>
      </c>
      <c r="AE401">
        <v>12</v>
      </c>
      <c r="AF401">
        <v>8</v>
      </c>
      <c r="AG401">
        <v>6</v>
      </c>
      <c r="AH401">
        <v>6</v>
      </c>
      <c r="AI401">
        <v>5</v>
      </c>
      <c r="AJ401">
        <v>12</v>
      </c>
      <c r="AK401">
        <v>3</v>
      </c>
      <c r="AL401">
        <v>6</v>
      </c>
      <c r="AM401">
        <v>7</v>
      </c>
      <c r="AN401">
        <v>7</v>
      </c>
      <c r="AO401">
        <v>15</v>
      </c>
      <c r="AP401">
        <v>19</v>
      </c>
      <c r="AQ401">
        <v>15</v>
      </c>
      <c r="AR401">
        <v>16</v>
      </c>
      <c r="AS401">
        <v>19</v>
      </c>
      <c r="AT401">
        <v>9</v>
      </c>
      <c r="AU401">
        <v>14</v>
      </c>
      <c r="AV401">
        <v>19</v>
      </c>
      <c r="AW401">
        <v>18</v>
      </c>
      <c r="AX401">
        <v>7</v>
      </c>
      <c r="AY401">
        <v>14</v>
      </c>
      <c r="AZ401">
        <v>11</v>
      </c>
      <c r="BA401">
        <v>12</v>
      </c>
      <c r="BB401">
        <v>20</v>
      </c>
      <c r="BC401">
        <v>16</v>
      </c>
    </row>
    <row r="402" spans="1:55" hidden="1" x14ac:dyDescent="0.4">
      <c r="A402" t="str">
        <f t="shared" si="24"/>
        <v>DPS</v>
      </c>
      <c r="B402" t="str">
        <f t="shared" si="25"/>
        <v>DPS051</v>
      </c>
      <c r="C402" t="str">
        <f t="shared" si="26"/>
        <v>decisions</v>
      </c>
      <c r="D402" t="s">
        <v>2666</v>
      </c>
      <c r="E402">
        <f t="shared" si="27"/>
        <v>1.78</v>
      </c>
      <c r="F402">
        <v>2</v>
      </c>
      <c r="G402">
        <v>1</v>
      </c>
      <c r="H402">
        <v>1</v>
      </c>
      <c r="I402">
        <v>2</v>
      </c>
      <c r="J402">
        <v>1</v>
      </c>
      <c r="K402">
        <v>2</v>
      </c>
      <c r="L402">
        <v>1</v>
      </c>
      <c r="M402">
        <v>3</v>
      </c>
      <c r="N402">
        <v>1</v>
      </c>
      <c r="O402">
        <v>1</v>
      </c>
      <c r="P402">
        <v>1</v>
      </c>
      <c r="Q402">
        <v>1</v>
      </c>
      <c r="R402">
        <v>1</v>
      </c>
      <c r="S402">
        <v>2</v>
      </c>
      <c r="T402">
        <v>1</v>
      </c>
      <c r="U402">
        <v>2</v>
      </c>
      <c r="V402">
        <v>1</v>
      </c>
      <c r="W402">
        <v>1</v>
      </c>
      <c r="X402">
        <v>2</v>
      </c>
      <c r="Y402">
        <v>2</v>
      </c>
      <c r="Z402">
        <v>0</v>
      </c>
      <c r="AA402">
        <v>1</v>
      </c>
      <c r="AB402">
        <v>1</v>
      </c>
      <c r="AC402">
        <v>0</v>
      </c>
      <c r="AD402">
        <v>1</v>
      </c>
      <c r="AE402">
        <v>2</v>
      </c>
      <c r="AF402">
        <v>2</v>
      </c>
      <c r="AG402">
        <v>1</v>
      </c>
      <c r="AH402">
        <v>1</v>
      </c>
      <c r="AI402">
        <v>1</v>
      </c>
      <c r="AJ402">
        <v>2</v>
      </c>
      <c r="AK402">
        <v>0</v>
      </c>
      <c r="AL402">
        <v>2</v>
      </c>
      <c r="AM402">
        <v>1</v>
      </c>
      <c r="AN402">
        <v>2</v>
      </c>
      <c r="AO402">
        <v>3</v>
      </c>
      <c r="AP402">
        <v>4</v>
      </c>
      <c r="AQ402">
        <v>4</v>
      </c>
      <c r="AR402">
        <v>4</v>
      </c>
      <c r="AS402">
        <v>2</v>
      </c>
      <c r="AT402">
        <v>1</v>
      </c>
      <c r="AU402">
        <v>2</v>
      </c>
      <c r="AV402">
        <v>3</v>
      </c>
      <c r="AW402">
        <v>3</v>
      </c>
      <c r="AX402">
        <v>1</v>
      </c>
      <c r="AY402">
        <v>4</v>
      </c>
      <c r="AZ402">
        <v>2</v>
      </c>
      <c r="BA402">
        <v>1</v>
      </c>
      <c r="BB402">
        <v>5</v>
      </c>
      <c r="BC402">
        <v>4</v>
      </c>
    </row>
    <row r="403" spans="1:55" hidden="1" x14ac:dyDescent="0.4">
      <c r="A403" t="str">
        <f t="shared" si="24"/>
        <v>DPS</v>
      </c>
      <c r="B403" t="str">
        <f t="shared" si="25"/>
        <v>DPS051</v>
      </c>
      <c r="C403" t="str">
        <f t="shared" si="26"/>
        <v>forks</v>
      </c>
      <c r="D403" t="s">
        <v>2667</v>
      </c>
      <c r="E403">
        <f t="shared" si="27"/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</row>
    <row r="404" spans="1:55" hidden="1" x14ac:dyDescent="0.4">
      <c r="A404" t="str">
        <f t="shared" si="24"/>
        <v>DPS</v>
      </c>
      <c r="B404" t="str">
        <f t="shared" si="25"/>
        <v>DPS051</v>
      </c>
      <c r="C404" t="str">
        <f t="shared" si="26"/>
        <v>swimlanes</v>
      </c>
      <c r="D404" t="s">
        <v>2668</v>
      </c>
      <c r="E404">
        <f t="shared" si="27"/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</row>
    <row r="405" spans="1:55" hidden="1" x14ac:dyDescent="0.4">
      <c r="A405" t="str">
        <f t="shared" si="24"/>
        <v>DPS</v>
      </c>
      <c r="B405" t="str">
        <f t="shared" si="25"/>
        <v>DPS051</v>
      </c>
      <c r="C405" t="str">
        <f t="shared" si="26"/>
        <v>detaches</v>
      </c>
      <c r="D405" t="s">
        <v>2669</v>
      </c>
      <c r="E405">
        <f t="shared" si="27"/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</row>
    <row r="406" spans="1:55" hidden="1" x14ac:dyDescent="0.4">
      <c r="A406" t="str">
        <f t="shared" si="24"/>
        <v>DPS</v>
      </c>
      <c r="B406" t="str">
        <f t="shared" si="25"/>
        <v>DPS051</v>
      </c>
      <c r="C406" t="str">
        <f t="shared" si="26"/>
        <v>options</v>
      </c>
      <c r="D406" t="s">
        <v>2670</v>
      </c>
      <c r="E406">
        <f t="shared" si="27"/>
        <v>0.1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2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  <c r="AF406">
        <v>1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</row>
    <row r="407" spans="1:55" hidden="1" x14ac:dyDescent="0.4">
      <c r="A407" t="str">
        <f t="shared" si="24"/>
        <v>DPS</v>
      </c>
      <c r="B407" t="str">
        <f t="shared" si="25"/>
        <v>DPS051</v>
      </c>
      <c r="C407" t="str">
        <f t="shared" si="26"/>
        <v>edges</v>
      </c>
      <c r="D407" t="s">
        <v>2671</v>
      </c>
      <c r="E407">
        <f t="shared" si="27"/>
        <v>0.36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1</v>
      </c>
      <c r="V407">
        <v>0</v>
      </c>
      <c r="W407">
        <v>0</v>
      </c>
      <c r="X407">
        <v>2</v>
      </c>
      <c r="Y407">
        <v>0</v>
      </c>
      <c r="Z407">
        <v>1</v>
      </c>
      <c r="AA407">
        <v>0</v>
      </c>
      <c r="AB407">
        <v>0</v>
      </c>
      <c r="AC407">
        <v>1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1</v>
      </c>
      <c r="AJ407">
        <v>0</v>
      </c>
      <c r="AK407">
        <v>1</v>
      </c>
      <c r="AL407">
        <v>0</v>
      </c>
      <c r="AM407">
        <v>0</v>
      </c>
      <c r="AN407">
        <v>0</v>
      </c>
      <c r="AO407">
        <v>0</v>
      </c>
      <c r="AP407">
        <v>1</v>
      </c>
      <c r="AQ407">
        <v>0</v>
      </c>
      <c r="AR407">
        <v>1</v>
      </c>
      <c r="AS407">
        <v>1</v>
      </c>
      <c r="AT407">
        <v>2</v>
      </c>
      <c r="AU407">
        <v>0</v>
      </c>
      <c r="AV407">
        <v>0</v>
      </c>
      <c r="AW407">
        <v>1</v>
      </c>
      <c r="AX407">
        <v>0</v>
      </c>
      <c r="AY407">
        <v>0</v>
      </c>
      <c r="AZ407">
        <v>1</v>
      </c>
      <c r="BA407">
        <v>1</v>
      </c>
      <c r="BB407">
        <v>2</v>
      </c>
      <c r="BC407">
        <v>1</v>
      </c>
    </row>
    <row r="408" spans="1:55" hidden="1" x14ac:dyDescent="0.4">
      <c r="A408" t="str">
        <f t="shared" si="24"/>
        <v>DPS</v>
      </c>
      <c r="B408" t="str">
        <f t="shared" si="25"/>
        <v>DPS051</v>
      </c>
      <c r="C408" t="str">
        <f t="shared" si="26"/>
        <v>notes</v>
      </c>
      <c r="D408" t="s">
        <v>2672</v>
      </c>
      <c r="E408">
        <f t="shared" si="27"/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</row>
    <row r="409" spans="1:55" hidden="1" x14ac:dyDescent="0.4">
      <c r="A409" t="str">
        <f t="shared" si="24"/>
        <v>DPS</v>
      </c>
      <c r="B409" t="str">
        <f t="shared" si="25"/>
        <v>DPS051</v>
      </c>
      <c r="C409" t="str">
        <f t="shared" si="26"/>
        <v>partitions</v>
      </c>
      <c r="D409" t="s">
        <v>2673</v>
      </c>
      <c r="E409">
        <f t="shared" si="27"/>
        <v>0.16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1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3</v>
      </c>
      <c r="AF409">
        <v>0</v>
      </c>
      <c r="AG409">
        <v>0</v>
      </c>
      <c r="AH409">
        <v>0</v>
      </c>
      <c r="AI409">
        <v>0</v>
      </c>
      <c r="AJ409">
        <v>2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1</v>
      </c>
      <c r="AY409">
        <v>0</v>
      </c>
      <c r="AZ409">
        <v>0</v>
      </c>
      <c r="BA409">
        <v>1</v>
      </c>
      <c r="BB409">
        <v>0</v>
      </c>
      <c r="BC409">
        <v>0</v>
      </c>
    </row>
    <row r="410" spans="1:55" hidden="1" x14ac:dyDescent="0.4">
      <c r="A410" t="str">
        <f t="shared" si="24"/>
        <v>DPS</v>
      </c>
      <c r="B410" t="str">
        <f t="shared" si="25"/>
        <v>DPS051</v>
      </c>
      <c r="C410" t="str">
        <f t="shared" si="26"/>
        <v>numberline</v>
      </c>
      <c r="D410" t="s">
        <v>2674</v>
      </c>
      <c r="E410">
        <f t="shared" si="27"/>
        <v>20.239999999999998</v>
      </c>
      <c r="F410">
        <v>17</v>
      </c>
      <c r="G410">
        <v>11</v>
      </c>
      <c r="H410">
        <v>12</v>
      </c>
      <c r="I410">
        <v>22</v>
      </c>
      <c r="J410">
        <v>11</v>
      </c>
      <c r="K410">
        <v>19</v>
      </c>
      <c r="L410">
        <v>12</v>
      </c>
      <c r="M410">
        <v>28</v>
      </c>
      <c r="N410">
        <v>12</v>
      </c>
      <c r="O410">
        <v>15</v>
      </c>
      <c r="P410">
        <v>15</v>
      </c>
      <c r="Q410">
        <v>28</v>
      </c>
      <c r="R410">
        <v>17</v>
      </c>
      <c r="S410">
        <v>19</v>
      </c>
      <c r="T410">
        <v>12</v>
      </c>
      <c r="U410">
        <v>25</v>
      </c>
      <c r="V410">
        <v>14</v>
      </c>
      <c r="W410">
        <v>10</v>
      </c>
      <c r="X410">
        <v>24</v>
      </c>
      <c r="Y410">
        <v>18</v>
      </c>
      <c r="Z410">
        <v>12</v>
      </c>
      <c r="AA410">
        <v>10</v>
      </c>
      <c r="AB410">
        <v>14</v>
      </c>
      <c r="AC410">
        <v>11</v>
      </c>
      <c r="AD410">
        <v>14</v>
      </c>
      <c r="AE410">
        <v>26</v>
      </c>
      <c r="AF410">
        <v>16</v>
      </c>
      <c r="AG410">
        <v>13</v>
      </c>
      <c r="AH410">
        <v>13</v>
      </c>
      <c r="AI410">
        <v>13</v>
      </c>
      <c r="AJ410">
        <v>27</v>
      </c>
      <c r="AK410">
        <v>9</v>
      </c>
      <c r="AL410">
        <v>16</v>
      </c>
      <c r="AM410">
        <v>14</v>
      </c>
      <c r="AN410">
        <v>18</v>
      </c>
      <c r="AO410">
        <v>27</v>
      </c>
      <c r="AP410">
        <v>39</v>
      </c>
      <c r="AQ410">
        <v>30</v>
      </c>
      <c r="AR410">
        <v>35</v>
      </c>
      <c r="AS410">
        <v>32</v>
      </c>
      <c r="AT410">
        <v>19</v>
      </c>
      <c r="AU410">
        <v>23</v>
      </c>
      <c r="AV410">
        <v>31</v>
      </c>
      <c r="AW410">
        <v>35</v>
      </c>
      <c r="AX410">
        <v>15</v>
      </c>
      <c r="AY410">
        <v>30</v>
      </c>
      <c r="AZ410">
        <v>25</v>
      </c>
      <c r="BA410">
        <v>24</v>
      </c>
      <c r="BB410">
        <v>44</v>
      </c>
      <c r="BC410">
        <v>36</v>
      </c>
    </row>
    <row r="411" spans="1:55" hidden="1" x14ac:dyDescent="0.4">
      <c r="A411" t="str">
        <f t="shared" si="24"/>
        <v>DPS</v>
      </c>
      <c r="B411" t="str">
        <f t="shared" si="25"/>
        <v>DPS051</v>
      </c>
      <c r="C411" t="str">
        <f t="shared" si="26"/>
        <v>negative_score</v>
      </c>
      <c r="D411" t="s">
        <v>2675</v>
      </c>
      <c r="E411">
        <f t="shared" si="27"/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</row>
    <row r="412" spans="1:55" hidden="1" x14ac:dyDescent="0.4">
      <c r="A412" t="str">
        <f t="shared" si="24"/>
        <v>DPS</v>
      </c>
      <c r="B412" t="str">
        <f t="shared" si="25"/>
        <v>DPS051</v>
      </c>
      <c r="C412" t="str">
        <f t="shared" si="26"/>
        <v>raw_score</v>
      </c>
      <c r="D412" t="s">
        <v>2676</v>
      </c>
      <c r="E412">
        <f t="shared" si="27"/>
        <v>39.624000000000002</v>
      </c>
      <c r="F412">
        <v>35.85</v>
      </c>
      <c r="G412">
        <v>22.55</v>
      </c>
      <c r="H412">
        <v>22.6</v>
      </c>
      <c r="I412">
        <v>48.1</v>
      </c>
      <c r="J412">
        <v>22.55</v>
      </c>
      <c r="K412">
        <v>35.950000000000003</v>
      </c>
      <c r="L412">
        <v>22.6</v>
      </c>
      <c r="M412">
        <v>52.4</v>
      </c>
      <c r="N412">
        <v>25.6</v>
      </c>
      <c r="O412">
        <v>34.75</v>
      </c>
      <c r="P412">
        <v>31.75</v>
      </c>
      <c r="Q412">
        <v>56.4</v>
      </c>
      <c r="R412">
        <v>34.85</v>
      </c>
      <c r="S412">
        <v>32.950000000000003</v>
      </c>
      <c r="T412">
        <v>25.6</v>
      </c>
      <c r="U412">
        <v>46.95</v>
      </c>
      <c r="V412">
        <v>31.7</v>
      </c>
      <c r="W412">
        <v>19.5</v>
      </c>
      <c r="X412">
        <v>44.6</v>
      </c>
      <c r="Y412">
        <v>35.9</v>
      </c>
      <c r="Z412">
        <v>22.8</v>
      </c>
      <c r="AA412">
        <v>19.5</v>
      </c>
      <c r="AB412">
        <v>30.7</v>
      </c>
      <c r="AC412">
        <v>19.75</v>
      </c>
      <c r="AD412">
        <v>31.7</v>
      </c>
      <c r="AE412">
        <v>49.8</v>
      </c>
      <c r="AF412">
        <v>33.799999999999997</v>
      </c>
      <c r="AG412">
        <v>22.65</v>
      </c>
      <c r="AH412">
        <v>22.65</v>
      </c>
      <c r="AI412">
        <v>20.85</v>
      </c>
      <c r="AJ412">
        <v>48.35</v>
      </c>
      <c r="AK412">
        <v>10.65</v>
      </c>
      <c r="AL412">
        <v>26.8</v>
      </c>
      <c r="AM412">
        <v>25.7</v>
      </c>
      <c r="AN412">
        <v>29.9</v>
      </c>
      <c r="AO412">
        <v>58.35</v>
      </c>
      <c r="AP412">
        <v>76.150000000000006</v>
      </c>
      <c r="AQ412">
        <v>62.5</v>
      </c>
      <c r="AR412">
        <v>66.95</v>
      </c>
      <c r="AS412">
        <v>67.8</v>
      </c>
      <c r="AT412">
        <v>34.35</v>
      </c>
      <c r="AU412">
        <v>51.15</v>
      </c>
      <c r="AV412">
        <v>70.55</v>
      </c>
      <c r="AW412">
        <v>68.95</v>
      </c>
      <c r="AX412">
        <v>27.25</v>
      </c>
      <c r="AY412">
        <v>59.5</v>
      </c>
      <c r="AZ412">
        <v>43.45</v>
      </c>
      <c r="BA412">
        <v>43.9</v>
      </c>
      <c r="BB412">
        <v>84.6</v>
      </c>
      <c r="BC412">
        <v>67</v>
      </c>
    </row>
    <row r="413" spans="1:55" hidden="1" x14ac:dyDescent="0.4">
      <c r="A413" t="str">
        <f t="shared" si="24"/>
        <v>DPS</v>
      </c>
      <c r="B413" t="str">
        <f t="shared" si="25"/>
        <v>DPS051</v>
      </c>
      <c r="C413" t="str">
        <f t="shared" si="26"/>
        <v>percentage_score</v>
      </c>
      <c r="D413" t="s">
        <v>2677</v>
      </c>
      <c r="E413">
        <f t="shared" si="27"/>
        <v>63.609999999999992</v>
      </c>
      <c r="F413">
        <v>64.2</v>
      </c>
      <c r="G413">
        <v>53</v>
      </c>
      <c r="H413">
        <v>53.1</v>
      </c>
      <c r="I413">
        <v>70.599999999999994</v>
      </c>
      <c r="J413">
        <v>53</v>
      </c>
      <c r="K413">
        <v>64.3</v>
      </c>
      <c r="L413">
        <v>53.1</v>
      </c>
      <c r="M413">
        <v>72.400000000000006</v>
      </c>
      <c r="N413">
        <v>56.1</v>
      </c>
      <c r="O413">
        <v>63.5</v>
      </c>
      <c r="P413">
        <v>61.4</v>
      </c>
      <c r="Q413">
        <v>73.8</v>
      </c>
      <c r="R413">
        <v>63.5</v>
      </c>
      <c r="S413">
        <v>62.2</v>
      </c>
      <c r="T413">
        <v>56.1</v>
      </c>
      <c r="U413">
        <v>70.099999999999994</v>
      </c>
      <c r="V413">
        <v>61.3</v>
      </c>
      <c r="W413">
        <v>49.4</v>
      </c>
      <c r="X413">
        <v>69</v>
      </c>
      <c r="Y413">
        <v>64.2</v>
      </c>
      <c r="Z413">
        <v>53.3</v>
      </c>
      <c r="AA413">
        <v>49.4</v>
      </c>
      <c r="AB413">
        <v>60.6</v>
      </c>
      <c r="AC413">
        <v>49.7</v>
      </c>
      <c r="AD413">
        <v>61.3</v>
      </c>
      <c r="AE413">
        <v>71.3</v>
      </c>
      <c r="AF413">
        <v>62.8</v>
      </c>
      <c r="AG413">
        <v>53.1</v>
      </c>
      <c r="AH413">
        <v>53.1</v>
      </c>
      <c r="AI413">
        <v>51</v>
      </c>
      <c r="AJ413">
        <v>70.7</v>
      </c>
      <c r="AK413">
        <v>34.700000000000003</v>
      </c>
      <c r="AL413">
        <v>57.3</v>
      </c>
      <c r="AM413">
        <v>56.2</v>
      </c>
      <c r="AN413">
        <v>59.9</v>
      </c>
      <c r="AO413">
        <v>74.5</v>
      </c>
      <c r="AP413">
        <v>79.2</v>
      </c>
      <c r="AQ413">
        <v>75.8</v>
      </c>
      <c r="AR413">
        <v>77</v>
      </c>
      <c r="AS413">
        <v>77.2</v>
      </c>
      <c r="AT413">
        <v>63.2</v>
      </c>
      <c r="AU413">
        <v>71.900000000000006</v>
      </c>
      <c r="AV413">
        <v>77.900000000000006</v>
      </c>
      <c r="AW413">
        <v>77.5</v>
      </c>
      <c r="AX413">
        <v>57.7</v>
      </c>
      <c r="AY413">
        <v>74.8</v>
      </c>
      <c r="AZ413">
        <v>68.5</v>
      </c>
      <c r="BA413">
        <v>68.7</v>
      </c>
      <c r="BB413">
        <v>80.900000000000006</v>
      </c>
      <c r="BC413">
        <v>77</v>
      </c>
    </row>
    <row r="414" spans="1:55" hidden="1" x14ac:dyDescent="0.4">
      <c r="A414" t="str">
        <f t="shared" si="24"/>
        <v>DPS</v>
      </c>
      <c r="B414" t="str">
        <f t="shared" si="25"/>
        <v>DPS051</v>
      </c>
      <c r="C414" t="str">
        <f t="shared" si="26"/>
        <v>formatted_score</v>
      </c>
      <c r="D414" t="s">
        <v>2678</v>
      </c>
      <c r="E414" t="e">
        <f t="shared" si="27"/>
        <v>#DIV/0!</v>
      </c>
      <c r="F414" t="s">
        <v>2159</v>
      </c>
      <c r="G414" t="s">
        <v>2564</v>
      </c>
      <c r="H414" t="s">
        <v>2579</v>
      </c>
      <c r="I414" t="s">
        <v>1746</v>
      </c>
      <c r="J414" t="s">
        <v>2564</v>
      </c>
      <c r="K414" t="s">
        <v>2652</v>
      </c>
      <c r="L414" t="s">
        <v>2579</v>
      </c>
      <c r="M414" t="s">
        <v>2171</v>
      </c>
      <c r="N414" t="s">
        <v>2519</v>
      </c>
      <c r="O414" t="s">
        <v>2566</v>
      </c>
      <c r="P414" t="s">
        <v>2066</v>
      </c>
      <c r="Q414" t="s">
        <v>2618</v>
      </c>
      <c r="R414" t="s">
        <v>1943</v>
      </c>
      <c r="S414" t="s">
        <v>2562</v>
      </c>
      <c r="T414" t="s">
        <v>2519</v>
      </c>
      <c r="U414" t="s">
        <v>1747</v>
      </c>
      <c r="V414" t="s">
        <v>1730</v>
      </c>
      <c r="W414" t="s">
        <v>2574</v>
      </c>
      <c r="X414" t="s">
        <v>2679</v>
      </c>
      <c r="Y414" t="s">
        <v>2580</v>
      </c>
      <c r="Z414" t="s">
        <v>2569</v>
      </c>
      <c r="AA414" t="s">
        <v>2574</v>
      </c>
      <c r="AB414" t="s">
        <v>1749</v>
      </c>
      <c r="AC414" t="s">
        <v>2575</v>
      </c>
      <c r="AD414" t="s">
        <v>1730</v>
      </c>
      <c r="AE414" t="s">
        <v>2680</v>
      </c>
      <c r="AF414" t="s">
        <v>2033</v>
      </c>
      <c r="AG414" t="s">
        <v>2609</v>
      </c>
      <c r="AH414" t="s">
        <v>2609</v>
      </c>
      <c r="AI414" t="s">
        <v>2681</v>
      </c>
      <c r="AJ414" t="s">
        <v>1989</v>
      </c>
      <c r="AK414" t="s">
        <v>2682</v>
      </c>
      <c r="AL414" t="s">
        <v>2683</v>
      </c>
      <c r="AM414" t="s">
        <v>1800</v>
      </c>
      <c r="AN414" t="s">
        <v>2613</v>
      </c>
      <c r="AO414" t="s">
        <v>2295</v>
      </c>
      <c r="AP414" t="s">
        <v>2684</v>
      </c>
      <c r="AQ414" t="s">
        <v>2685</v>
      </c>
      <c r="AR414" t="s">
        <v>2686</v>
      </c>
      <c r="AS414" t="s">
        <v>2474</v>
      </c>
      <c r="AT414" t="s">
        <v>2687</v>
      </c>
      <c r="AU414" t="s">
        <v>2067</v>
      </c>
      <c r="AV414" t="s">
        <v>2534</v>
      </c>
      <c r="AW414" t="s">
        <v>2688</v>
      </c>
      <c r="AX414" t="s">
        <v>2689</v>
      </c>
      <c r="AY414" t="s">
        <v>2690</v>
      </c>
      <c r="AZ414" t="s">
        <v>2691</v>
      </c>
      <c r="BA414" t="s">
        <v>2692</v>
      </c>
      <c r="BB414" t="s">
        <v>2659</v>
      </c>
      <c r="BC414" t="s">
        <v>2693</v>
      </c>
    </row>
    <row r="415" spans="1:55" hidden="1" x14ac:dyDescent="0.4">
      <c r="A415" t="str">
        <f t="shared" si="24"/>
        <v>DPS</v>
      </c>
      <c r="B415" t="str">
        <f t="shared" si="25"/>
        <v>DPS051</v>
      </c>
      <c r="C415" t="str">
        <f t="shared" si="26"/>
        <v>functional_complexity</v>
      </c>
      <c r="D415" t="s">
        <v>2694</v>
      </c>
      <c r="E415">
        <f t="shared" si="27"/>
        <v>18.920000000000002</v>
      </c>
      <c r="F415">
        <v>17.5</v>
      </c>
      <c r="G415">
        <v>11</v>
      </c>
      <c r="H415">
        <v>11</v>
      </c>
      <c r="I415">
        <v>23.5</v>
      </c>
      <c r="J415">
        <v>11</v>
      </c>
      <c r="K415">
        <v>17.5</v>
      </c>
      <c r="L415">
        <v>11</v>
      </c>
      <c r="M415">
        <v>25.5</v>
      </c>
      <c r="N415">
        <v>12.5</v>
      </c>
      <c r="O415">
        <v>17</v>
      </c>
      <c r="P415">
        <v>15.5</v>
      </c>
      <c r="Q415">
        <v>27.5</v>
      </c>
      <c r="R415">
        <v>17</v>
      </c>
      <c r="S415">
        <v>16</v>
      </c>
      <c r="T415">
        <v>12.5</v>
      </c>
      <c r="U415">
        <v>20.5</v>
      </c>
      <c r="V415">
        <v>15.5</v>
      </c>
      <c r="W415">
        <v>9.5</v>
      </c>
      <c r="X415">
        <v>20.5</v>
      </c>
      <c r="Y415">
        <v>17.5</v>
      </c>
      <c r="Z415">
        <v>10.5</v>
      </c>
      <c r="AA415">
        <v>9.5</v>
      </c>
      <c r="AB415">
        <v>14</v>
      </c>
      <c r="AC415">
        <v>9</v>
      </c>
      <c r="AD415">
        <v>15.5</v>
      </c>
      <c r="AE415">
        <v>22</v>
      </c>
      <c r="AF415">
        <v>16</v>
      </c>
      <c r="AG415">
        <v>11</v>
      </c>
      <c r="AH415">
        <v>11</v>
      </c>
      <c r="AI415">
        <v>9.5</v>
      </c>
      <c r="AJ415">
        <v>22</v>
      </c>
      <c r="AK415">
        <v>4.5</v>
      </c>
      <c r="AL415">
        <v>13</v>
      </c>
      <c r="AM415">
        <v>12.5</v>
      </c>
      <c r="AN415">
        <v>14.5</v>
      </c>
      <c r="AO415">
        <v>28.5</v>
      </c>
      <c r="AP415">
        <v>36.5</v>
      </c>
      <c r="AQ415">
        <v>30.5</v>
      </c>
      <c r="AR415">
        <v>32</v>
      </c>
      <c r="AS415">
        <v>32.5</v>
      </c>
      <c r="AT415">
        <v>15.5</v>
      </c>
      <c r="AU415">
        <v>25</v>
      </c>
      <c r="AV415">
        <v>34.5</v>
      </c>
      <c r="AW415">
        <v>33</v>
      </c>
      <c r="AX415">
        <v>12.5</v>
      </c>
      <c r="AY415">
        <v>29</v>
      </c>
      <c r="AZ415">
        <v>20.5</v>
      </c>
      <c r="BA415">
        <v>20</v>
      </c>
      <c r="BB415">
        <v>40</v>
      </c>
      <c r="BC415">
        <v>32</v>
      </c>
    </row>
    <row r="416" spans="1:55" hidden="1" x14ac:dyDescent="0.4">
      <c r="A416" t="str">
        <f t="shared" si="24"/>
        <v>DPS</v>
      </c>
      <c r="B416" t="str">
        <f t="shared" si="25"/>
        <v>DPS051</v>
      </c>
      <c r="C416" t="str">
        <f t="shared" si="26"/>
        <v>organization_score</v>
      </c>
      <c r="D416" t="s">
        <v>2695</v>
      </c>
      <c r="E416">
        <f t="shared" si="27"/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</row>
    <row r="417" spans="1:55" hidden="1" x14ac:dyDescent="0.4">
      <c r="A417" t="str">
        <f t="shared" si="24"/>
        <v>DPS</v>
      </c>
      <c r="B417" t="str">
        <f t="shared" si="25"/>
        <v>DPS051</v>
      </c>
      <c r="C417" t="str">
        <f t="shared" si="26"/>
        <v>structural_integrity</v>
      </c>
      <c r="D417" t="s">
        <v>2696</v>
      </c>
      <c r="E417">
        <f t="shared" si="27"/>
        <v>10</v>
      </c>
      <c r="F417">
        <v>10</v>
      </c>
      <c r="G417">
        <v>10</v>
      </c>
      <c r="H417">
        <v>10</v>
      </c>
      <c r="I417">
        <v>10</v>
      </c>
      <c r="J417">
        <v>10</v>
      </c>
      <c r="K417">
        <v>10</v>
      </c>
      <c r="L417">
        <v>10</v>
      </c>
      <c r="M417">
        <v>10</v>
      </c>
      <c r="N417">
        <v>10</v>
      </c>
      <c r="O417">
        <v>10</v>
      </c>
      <c r="P417">
        <v>10</v>
      </c>
      <c r="Q417">
        <v>10</v>
      </c>
      <c r="R417">
        <v>10</v>
      </c>
      <c r="S417">
        <v>10</v>
      </c>
      <c r="T417">
        <v>10</v>
      </c>
      <c r="U417">
        <v>10</v>
      </c>
      <c r="V417">
        <v>10</v>
      </c>
      <c r="W417">
        <v>10</v>
      </c>
      <c r="X417">
        <v>10</v>
      </c>
      <c r="Y417">
        <v>10</v>
      </c>
      <c r="Z417">
        <v>10</v>
      </c>
      <c r="AA417">
        <v>10</v>
      </c>
      <c r="AB417">
        <v>10</v>
      </c>
      <c r="AC417">
        <v>10</v>
      </c>
      <c r="AD417">
        <v>10</v>
      </c>
      <c r="AE417">
        <v>10</v>
      </c>
      <c r="AF417">
        <v>10</v>
      </c>
      <c r="AG417">
        <v>10</v>
      </c>
      <c r="AH417">
        <v>10</v>
      </c>
      <c r="AI417">
        <v>10</v>
      </c>
      <c r="AJ417">
        <v>10</v>
      </c>
      <c r="AK417">
        <v>10</v>
      </c>
      <c r="AL417">
        <v>10</v>
      </c>
      <c r="AM417">
        <v>10</v>
      </c>
      <c r="AN417">
        <v>10</v>
      </c>
      <c r="AO417">
        <v>10</v>
      </c>
      <c r="AP417">
        <v>10</v>
      </c>
      <c r="AQ417">
        <v>10</v>
      </c>
      <c r="AR417">
        <v>10</v>
      </c>
      <c r="AS417">
        <v>10</v>
      </c>
      <c r="AT417">
        <v>10</v>
      </c>
      <c r="AU417">
        <v>10</v>
      </c>
      <c r="AV417">
        <v>10</v>
      </c>
      <c r="AW417">
        <v>10</v>
      </c>
      <c r="AX417">
        <v>10</v>
      </c>
      <c r="AY417">
        <v>10</v>
      </c>
      <c r="AZ417">
        <v>10</v>
      </c>
      <c r="BA417">
        <v>10</v>
      </c>
      <c r="BB417">
        <v>10</v>
      </c>
      <c r="BC417">
        <v>10</v>
      </c>
    </row>
    <row r="418" spans="1:55" hidden="1" x14ac:dyDescent="0.4">
      <c r="A418" t="str">
        <f t="shared" si="24"/>
        <v>DPS</v>
      </c>
      <c r="B418" t="str">
        <f t="shared" si="25"/>
        <v>DPS051</v>
      </c>
      <c r="C418" t="str">
        <f t="shared" si="26"/>
        <v>decisions_activities_ratio</v>
      </c>
      <c r="D418" t="s">
        <v>2697</v>
      </c>
      <c r="E418">
        <f t="shared" si="27"/>
        <v>0.16844000000000001</v>
      </c>
      <c r="F418">
        <v>0.222</v>
      </c>
      <c r="G418">
        <v>0.16700000000000001</v>
      </c>
      <c r="H418">
        <v>0.16700000000000001</v>
      </c>
      <c r="I418">
        <v>0.154</v>
      </c>
      <c r="J418">
        <v>0.16700000000000001</v>
      </c>
      <c r="K418">
        <v>0.222</v>
      </c>
      <c r="L418">
        <v>0.16700000000000001</v>
      </c>
      <c r="M418">
        <v>0.23100000000000001</v>
      </c>
      <c r="N418">
        <v>0.14299999999999999</v>
      </c>
      <c r="O418">
        <v>0.1</v>
      </c>
      <c r="P418">
        <v>0.111</v>
      </c>
      <c r="Q418">
        <v>5.8999999999999997E-2</v>
      </c>
      <c r="R418">
        <v>0.1</v>
      </c>
      <c r="S418">
        <v>0.25</v>
      </c>
      <c r="T418">
        <v>0.14299999999999999</v>
      </c>
      <c r="U418">
        <v>0.182</v>
      </c>
      <c r="V418">
        <v>0.111</v>
      </c>
      <c r="W418">
        <v>0.2</v>
      </c>
      <c r="X418">
        <v>0.182</v>
      </c>
      <c r="Y418">
        <v>0.222</v>
      </c>
      <c r="Z418">
        <v>0</v>
      </c>
      <c r="AA418">
        <v>0.2</v>
      </c>
      <c r="AB418">
        <v>0.125</v>
      </c>
      <c r="AC418">
        <v>0</v>
      </c>
      <c r="AD418">
        <v>0.111</v>
      </c>
      <c r="AE418">
        <v>0.16700000000000001</v>
      </c>
      <c r="AF418">
        <v>0.25</v>
      </c>
      <c r="AG418">
        <v>0.16700000000000001</v>
      </c>
      <c r="AH418">
        <v>0.16700000000000001</v>
      </c>
      <c r="AI418">
        <v>0.2</v>
      </c>
      <c r="AJ418">
        <v>0.16700000000000001</v>
      </c>
      <c r="AK418">
        <v>0</v>
      </c>
      <c r="AL418">
        <v>0.33300000000000002</v>
      </c>
      <c r="AM418">
        <v>0.14299999999999999</v>
      </c>
      <c r="AN418">
        <v>0.28599999999999998</v>
      </c>
      <c r="AO418">
        <v>0.2</v>
      </c>
      <c r="AP418">
        <v>0.21099999999999999</v>
      </c>
      <c r="AQ418">
        <v>0.26700000000000002</v>
      </c>
      <c r="AR418">
        <v>0.25</v>
      </c>
      <c r="AS418">
        <v>0.105</v>
      </c>
      <c r="AT418">
        <v>0.111</v>
      </c>
      <c r="AU418">
        <v>0.14299999999999999</v>
      </c>
      <c r="AV418">
        <v>0.158</v>
      </c>
      <c r="AW418">
        <v>0.16700000000000001</v>
      </c>
      <c r="AX418">
        <v>0.14299999999999999</v>
      </c>
      <c r="AY418">
        <v>0.28599999999999998</v>
      </c>
      <c r="AZ418">
        <v>0.182</v>
      </c>
      <c r="BA418">
        <v>8.3000000000000004E-2</v>
      </c>
      <c r="BB418">
        <v>0.25</v>
      </c>
      <c r="BC418">
        <v>0.25</v>
      </c>
    </row>
    <row r="419" spans="1:55" hidden="1" x14ac:dyDescent="0.4">
      <c r="A419" t="str">
        <f t="shared" si="24"/>
        <v>DPS</v>
      </c>
      <c r="B419" t="str">
        <f t="shared" si="25"/>
        <v>DPS051</v>
      </c>
      <c r="C419" t="str">
        <f t="shared" si="26"/>
        <v>lines_vs_average</v>
      </c>
      <c r="D419" t="s">
        <v>2698</v>
      </c>
      <c r="E419">
        <f t="shared" si="27"/>
        <v>0.43392000000000003</v>
      </c>
      <c r="F419">
        <v>0.36499999999999999</v>
      </c>
      <c r="G419">
        <v>0.23599999999999999</v>
      </c>
      <c r="H419">
        <v>0.25700000000000001</v>
      </c>
      <c r="I419">
        <v>0.47199999999999998</v>
      </c>
      <c r="J419">
        <v>0.23599999999999999</v>
      </c>
      <c r="K419">
        <v>0.40699999999999997</v>
      </c>
      <c r="L419">
        <v>0.25700000000000001</v>
      </c>
      <c r="M419">
        <v>0.6</v>
      </c>
      <c r="N419">
        <v>0.25700000000000001</v>
      </c>
      <c r="O419">
        <v>0.32200000000000001</v>
      </c>
      <c r="P419">
        <v>0.32200000000000001</v>
      </c>
      <c r="Q419">
        <v>0.6</v>
      </c>
      <c r="R419">
        <v>0.36499999999999999</v>
      </c>
      <c r="S419">
        <v>0.40699999999999997</v>
      </c>
      <c r="T419">
        <v>0.25700000000000001</v>
      </c>
      <c r="U419">
        <v>0.53600000000000003</v>
      </c>
      <c r="V419">
        <v>0.3</v>
      </c>
      <c r="W419">
        <v>0.214</v>
      </c>
      <c r="X419">
        <v>0.51500000000000001</v>
      </c>
      <c r="Y419">
        <v>0.38600000000000001</v>
      </c>
      <c r="Z419">
        <v>0.25700000000000001</v>
      </c>
      <c r="AA419">
        <v>0.214</v>
      </c>
      <c r="AB419">
        <v>0.3</v>
      </c>
      <c r="AC419">
        <v>0.23599999999999999</v>
      </c>
      <c r="AD419">
        <v>0.3</v>
      </c>
      <c r="AE419">
        <v>0.55700000000000005</v>
      </c>
      <c r="AF419">
        <v>0.34300000000000003</v>
      </c>
      <c r="AG419">
        <v>0.27900000000000003</v>
      </c>
      <c r="AH419">
        <v>0.27900000000000003</v>
      </c>
      <c r="AI419">
        <v>0.27900000000000003</v>
      </c>
      <c r="AJ419">
        <v>0.57899999999999996</v>
      </c>
      <c r="AK419">
        <v>0.193</v>
      </c>
      <c r="AL419">
        <v>0.34300000000000003</v>
      </c>
      <c r="AM419">
        <v>0.3</v>
      </c>
      <c r="AN419">
        <v>0.38600000000000001</v>
      </c>
      <c r="AO419">
        <v>0.57899999999999996</v>
      </c>
      <c r="AP419">
        <v>0.83599999999999997</v>
      </c>
      <c r="AQ419">
        <v>0.64300000000000002</v>
      </c>
      <c r="AR419">
        <v>0.75</v>
      </c>
      <c r="AS419">
        <v>0.68600000000000005</v>
      </c>
      <c r="AT419">
        <v>0.40699999999999997</v>
      </c>
      <c r="AU419">
        <v>0.49299999999999999</v>
      </c>
      <c r="AV419">
        <v>0.66500000000000004</v>
      </c>
      <c r="AW419">
        <v>0.75</v>
      </c>
      <c r="AX419">
        <v>0.32200000000000001</v>
      </c>
      <c r="AY419">
        <v>0.64300000000000002</v>
      </c>
      <c r="AZ419">
        <v>0.53600000000000003</v>
      </c>
      <c r="BA419">
        <v>0.51500000000000001</v>
      </c>
      <c r="BB419">
        <v>0.94299999999999995</v>
      </c>
      <c r="BC419">
        <v>0.77200000000000002</v>
      </c>
    </row>
    <row r="420" spans="1:55" hidden="1" x14ac:dyDescent="0.4">
      <c r="A420" t="str">
        <f t="shared" si="24"/>
        <v>DPS</v>
      </c>
      <c r="B420" t="str">
        <f t="shared" si="25"/>
        <v>DPS052</v>
      </c>
      <c r="C420" t="str">
        <f t="shared" si="26"/>
        <v>activities</v>
      </c>
      <c r="D420" t="s">
        <v>2699</v>
      </c>
      <c r="E420">
        <f t="shared" si="27"/>
        <v>10.24</v>
      </c>
      <c r="F420">
        <v>10</v>
      </c>
      <c r="G420">
        <v>10</v>
      </c>
      <c r="H420">
        <v>4</v>
      </c>
      <c r="I420">
        <v>14</v>
      </c>
      <c r="J420">
        <v>7</v>
      </c>
      <c r="K420">
        <v>6</v>
      </c>
      <c r="L420">
        <v>11</v>
      </c>
      <c r="M420">
        <v>15</v>
      </c>
      <c r="N420">
        <v>9</v>
      </c>
      <c r="O420">
        <v>8</v>
      </c>
      <c r="P420">
        <v>9</v>
      </c>
      <c r="Q420">
        <v>7</v>
      </c>
      <c r="R420">
        <v>6</v>
      </c>
      <c r="S420">
        <v>7</v>
      </c>
      <c r="T420">
        <v>7</v>
      </c>
      <c r="U420">
        <v>14</v>
      </c>
      <c r="V420">
        <v>13</v>
      </c>
      <c r="W420">
        <v>4</v>
      </c>
      <c r="X420">
        <v>17</v>
      </c>
      <c r="Y420">
        <v>10</v>
      </c>
      <c r="Z420">
        <v>7</v>
      </c>
      <c r="AA420">
        <v>5</v>
      </c>
      <c r="AB420">
        <v>7</v>
      </c>
      <c r="AC420">
        <v>6</v>
      </c>
      <c r="AD420">
        <v>10</v>
      </c>
      <c r="AE420">
        <v>20</v>
      </c>
      <c r="AF420">
        <v>7</v>
      </c>
      <c r="AG420">
        <v>7</v>
      </c>
      <c r="AH420">
        <v>6</v>
      </c>
      <c r="AI420">
        <v>4</v>
      </c>
      <c r="AJ420">
        <v>12</v>
      </c>
      <c r="AK420">
        <v>4</v>
      </c>
      <c r="AL420">
        <v>6</v>
      </c>
      <c r="AM420">
        <v>7</v>
      </c>
      <c r="AN420">
        <v>9</v>
      </c>
      <c r="AO420">
        <v>10</v>
      </c>
      <c r="AP420">
        <v>16</v>
      </c>
      <c r="AQ420">
        <v>11</v>
      </c>
      <c r="AR420">
        <v>13</v>
      </c>
      <c r="AS420">
        <v>14</v>
      </c>
      <c r="AT420">
        <v>17</v>
      </c>
      <c r="AU420">
        <v>11</v>
      </c>
      <c r="AV420">
        <v>13</v>
      </c>
      <c r="AW420">
        <v>10</v>
      </c>
      <c r="AX420">
        <v>9</v>
      </c>
      <c r="AY420">
        <v>19</v>
      </c>
      <c r="AZ420">
        <v>17</v>
      </c>
      <c r="BA420">
        <v>10</v>
      </c>
      <c r="BB420">
        <v>21</v>
      </c>
      <c r="BC420">
        <v>16</v>
      </c>
    </row>
    <row r="421" spans="1:55" hidden="1" x14ac:dyDescent="0.4">
      <c r="A421" t="str">
        <f t="shared" si="24"/>
        <v>DPS</v>
      </c>
      <c r="B421" t="str">
        <f t="shared" si="25"/>
        <v>DPS052</v>
      </c>
      <c r="C421" t="str">
        <f t="shared" si="26"/>
        <v>decisions</v>
      </c>
      <c r="D421" t="s">
        <v>2700</v>
      </c>
      <c r="E421">
        <f t="shared" si="27"/>
        <v>1.82</v>
      </c>
      <c r="F421">
        <v>2</v>
      </c>
      <c r="G421">
        <v>2</v>
      </c>
      <c r="H421">
        <v>1</v>
      </c>
      <c r="I421">
        <v>2</v>
      </c>
      <c r="J421">
        <v>2</v>
      </c>
      <c r="K421">
        <v>1</v>
      </c>
      <c r="L421">
        <v>2</v>
      </c>
      <c r="M421">
        <v>4</v>
      </c>
      <c r="N421">
        <v>2</v>
      </c>
      <c r="O421">
        <v>1</v>
      </c>
      <c r="P421">
        <v>1</v>
      </c>
      <c r="Q421">
        <v>1</v>
      </c>
      <c r="R421">
        <v>1</v>
      </c>
      <c r="S421">
        <v>2</v>
      </c>
      <c r="T421">
        <v>0</v>
      </c>
      <c r="U421">
        <v>3</v>
      </c>
      <c r="V421">
        <v>1</v>
      </c>
      <c r="W421">
        <v>1</v>
      </c>
      <c r="X421">
        <v>3</v>
      </c>
      <c r="Y421">
        <v>1</v>
      </c>
      <c r="Z421">
        <v>0</v>
      </c>
      <c r="AA421">
        <v>1</v>
      </c>
      <c r="AB421">
        <v>1</v>
      </c>
      <c r="AC421">
        <v>0</v>
      </c>
      <c r="AD421">
        <v>2</v>
      </c>
      <c r="AE421">
        <v>2</v>
      </c>
      <c r="AF421">
        <v>2</v>
      </c>
      <c r="AG421">
        <v>1</v>
      </c>
      <c r="AH421">
        <v>0</v>
      </c>
      <c r="AI421">
        <v>1</v>
      </c>
      <c r="AJ421">
        <v>2</v>
      </c>
      <c r="AK421">
        <v>0</v>
      </c>
      <c r="AL421">
        <v>1</v>
      </c>
      <c r="AM421">
        <v>1</v>
      </c>
      <c r="AN421">
        <v>1</v>
      </c>
      <c r="AO421">
        <v>2</v>
      </c>
      <c r="AP421">
        <v>4</v>
      </c>
      <c r="AQ421">
        <v>2</v>
      </c>
      <c r="AR421">
        <v>3</v>
      </c>
      <c r="AS421">
        <v>2</v>
      </c>
      <c r="AT421">
        <v>3</v>
      </c>
      <c r="AU421">
        <v>2</v>
      </c>
      <c r="AV421">
        <v>2</v>
      </c>
      <c r="AW421">
        <v>2</v>
      </c>
      <c r="AX421">
        <v>3</v>
      </c>
      <c r="AY421">
        <v>4</v>
      </c>
      <c r="AZ421">
        <v>4</v>
      </c>
      <c r="BA421">
        <v>1</v>
      </c>
      <c r="BB421">
        <v>5</v>
      </c>
      <c r="BC421">
        <v>4</v>
      </c>
    </row>
    <row r="422" spans="1:55" hidden="1" x14ac:dyDescent="0.4">
      <c r="A422" t="str">
        <f t="shared" si="24"/>
        <v>DPS</v>
      </c>
      <c r="B422" t="str">
        <f t="shared" si="25"/>
        <v>DPS052</v>
      </c>
      <c r="C422" t="str">
        <f t="shared" si="26"/>
        <v>forks</v>
      </c>
      <c r="D422" t="s">
        <v>2701</v>
      </c>
      <c r="E422">
        <f t="shared" si="27"/>
        <v>0.02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1</v>
      </c>
      <c r="BC422">
        <v>0</v>
      </c>
    </row>
    <row r="423" spans="1:55" hidden="1" x14ac:dyDescent="0.4">
      <c r="A423" t="str">
        <f t="shared" si="24"/>
        <v>DPS</v>
      </c>
      <c r="B423" t="str">
        <f t="shared" si="25"/>
        <v>DPS052</v>
      </c>
      <c r="C423" t="str">
        <f t="shared" si="26"/>
        <v>swimlanes</v>
      </c>
      <c r="D423" t="s">
        <v>2702</v>
      </c>
      <c r="E423">
        <f t="shared" si="27"/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</row>
    <row r="424" spans="1:55" hidden="1" x14ac:dyDescent="0.4">
      <c r="A424" t="str">
        <f t="shared" si="24"/>
        <v>DPS</v>
      </c>
      <c r="B424" t="str">
        <f t="shared" si="25"/>
        <v>DPS052</v>
      </c>
      <c r="C424" t="str">
        <f t="shared" si="26"/>
        <v>detaches</v>
      </c>
      <c r="D424" t="s">
        <v>2703</v>
      </c>
      <c r="E424">
        <f t="shared" si="27"/>
        <v>0.02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1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</row>
    <row r="425" spans="1:55" hidden="1" x14ac:dyDescent="0.4">
      <c r="A425" t="str">
        <f t="shared" si="24"/>
        <v>DPS</v>
      </c>
      <c r="B425" t="str">
        <f t="shared" si="25"/>
        <v>DPS052</v>
      </c>
      <c r="C425" t="str">
        <f t="shared" si="26"/>
        <v>options</v>
      </c>
      <c r="D425" t="s">
        <v>2704</v>
      </c>
      <c r="E425">
        <f t="shared" si="27"/>
        <v>0.14000000000000001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0</v>
      </c>
      <c r="AA425">
        <v>0</v>
      </c>
      <c r="AB425">
        <v>2</v>
      </c>
      <c r="AC425">
        <v>0</v>
      </c>
      <c r="AD425">
        <v>0</v>
      </c>
      <c r="AE425">
        <v>0</v>
      </c>
      <c r="AF425">
        <v>1</v>
      </c>
      <c r="AG425">
        <v>1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1</v>
      </c>
      <c r="AQ425">
        <v>0</v>
      </c>
      <c r="AR425">
        <v>0</v>
      </c>
      <c r="AS425">
        <v>0</v>
      </c>
      <c r="AT425">
        <v>1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</row>
    <row r="426" spans="1:55" hidden="1" x14ac:dyDescent="0.4">
      <c r="A426" t="str">
        <f t="shared" si="24"/>
        <v>DPS</v>
      </c>
      <c r="B426" t="str">
        <f t="shared" si="25"/>
        <v>DPS052</v>
      </c>
      <c r="C426" t="str">
        <f t="shared" si="26"/>
        <v>edges</v>
      </c>
      <c r="D426" t="s">
        <v>2705</v>
      </c>
      <c r="E426">
        <f t="shared" si="27"/>
        <v>0.34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0</v>
      </c>
      <c r="T426">
        <v>1</v>
      </c>
      <c r="U426">
        <v>1</v>
      </c>
      <c r="V426">
        <v>1</v>
      </c>
      <c r="W426">
        <v>0</v>
      </c>
      <c r="X426">
        <v>1</v>
      </c>
      <c r="Y426">
        <v>1</v>
      </c>
      <c r="Z426">
        <v>0</v>
      </c>
      <c r="AA426">
        <v>0</v>
      </c>
      <c r="AB426">
        <v>0</v>
      </c>
      <c r="AC426">
        <v>1</v>
      </c>
      <c r="AD426">
        <v>0</v>
      </c>
      <c r="AE426">
        <v>1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1</v>
      </c>
      <c r="AL426">
        <v>0</v>
      </c>
      <c r="AM426">
        <v>1</v>
      </c>
      <c r="AN426">
        <v>1</v>
      </c>
      <c r="AO426">
        <v>0</v>
      </c>
      <c r="AP426">
        <v>1</v>
      </c>
      <c r="AQ426">
        <v>0</v>
      </c>
      <c r="AR426">
        <v>0</v>
      </c>
      <c r="AS426">
        <v>1</v>
      </c>
      <c r="AT426">
        <v>1</v>
      </c>
      <c r="AU426">
        <v>0</v>
      </c>
      <c r="AV426">
        <v>0</v>
      </c>
      <c r="AW426">
        <v>3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</row>
    <row r="427" spans="1:55" hidden="1" x14ac:dyDescent="0.4">
      <c r="A427" t="str">
        <f t="shared" si="24"/>
        <v>DPS</v>
      </c>
      <c r="B427" t="str">
        <f t="shared" si="25"/>
        <v>DPS052</v>
      </c>
      <c r="C427" t="str">
        <f t="shared" si="26"/>
        <v>notes</v>
      </c>
      <c r="D427" t="s">
        <v>2706</v>
      </c>
      <c r="E427">
        <f t="shared" si="27"/>
        <v>0.04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2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</row>
    <row r="428" spans="1:55" hidden="1" x14ac:dyDescent="0.4">
      <c r="A428" t="str">
        <f t="shared" si="24"/>
        <v>DPS</v>
      </c>
      <c r="B428" t="str">
        <f t="shared" si="25"/>
        <v>DPS052</v>
      </c>
      <c r="C428" t="str">
        <f t="shared" si="26"/>
        <v>partitions</v>
      </c>
      <c r="D428" t="s">
        <v>2707</v>
      </c>
      <c r="E428">
        <f t="shared" si="27"/>
        <v>0.2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4</v>
      </c>
      <c r="AF428">
        <v>0</v>
      </c>
      <c r="AG428">
        <v>0</v>
      </c>
      <c r="AH428">
        <v>1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3</v>
      </c>
      <c r="AZ428">
        <v>0</v>
      </c>
      <c r="BA428">
        <v>1</v>
      </c>
      <c r="BB428">
        <v>0</v>
      </c>
      <c r="BC428">
        <v>0</v>
      </c>
    </row>
    <row r="429" spans="1:55" hidden="1" x14ac:dyDescent="0.4">
      <c r="A429" t="str">
        <f t="shared" si="24"/>
        <v>DPS</v>
      </c>
      <c r="B429" t="str">
        <f t="shared" si="25"/>
        <v>DPS052</v>
      </c>
      <c r="C429" t="str">
        <f t="shared" si="26"/>
        <v>numberline</v>
      </c>
      <c r="D429" t="s">
        <v>2708</v>
      </c>
      <c r="E429">
        <f t="shared" si="27"/>
        <v>20.420000000000002</v>
      </c>
      <c r="F429">
        <v>18</v>
      </c>
      <c r="G429">
        <v>19</v>
      </c>
      <c r="H429">
        <v>11</v>
      </c>
      <c r="I429">
        <v>25</v>
      </c>
      <c r="J429">
        <v>17</v>
      </c>
      <c r="K429">
        <v>12</v>
      </c>
      <c r="L429">
        <v>19</v>
      </c>
      <c r="M429">
        <v>30</v>
      </c>
      <c r="N429">
        <v>17</v>
      </c>
      <c r="O429">
        <v>13</v>
      </c>
      <c r="P429">
        <v>15</v>
      </c>
      <c r="Q429">
        <v>13</v>
      </c>
      <c r="R429">
        <v>14</v>
      </c>
      <c r="S429">
        <v>17</v>
      </c>
      <c r="T429">
        <v>12</v>
      </c>
      <c r="U429">
        <v>28</v>
      </c>
      <c r="V429">
        <v>22</v>
      </c>
      <c r="W429">
        <v>10</v>
      </c>
      <c r="X429">
        <v>33</v>
      </c>
      <c r="Y429">
        <v>18</v>
      </c>
      <c r="Z429">
        <v>11</v>
      </c>
      <c r="AA429">
        <v>10</v>
      </c>
      <c r="AB429">
        <v>12</v>
      </c>
      <c r="AC429">
        <v>11</v>
      </c>
      <c r="AD429">
        <v>18</v>
      </c>
      <c r="AE429">
        <v>39</v>
      </c>
      <c r="AF429">
        <v>15</v>
      </c>
      <c r="AG429">
        <v>13</v>
      </c>
      <c r="AH429">
        <v>11</v>
      </c>
      <c r="AI429">
        <v>9</v>
      </c>
      <c r="AJ429">
        <v>24</v>
      </c>
      <c r="AK429">
        <v>9</v>
      </c>
      <c r="AL429">
        <v>11</v>
      </c>
      <c r="AM429">
        <v>15</v>
      </c>
      <c r="AN429">
        <v>17</v>
      </c>
      <c r="AO429">
        <v>19</v>
      </c>
      <c r="AP429">
        <v>36</v>
      </c>
      <c r="AQ429">
        <v>20</v>
      </c>
      <c r="AR429">
        <v>29</v>
      </c>
      <c r="AS429">
        <v>28</v>
      </c>
      <c r="AT429">
        <v>34</v>
      </c>
      <c r="AU429">
        <v>20</v>
      </c>
      <c r="AV429">
        <v>24</v>
      </c>
      <c r="AW429">
        <v>32</v>
      </c>
      <c r="AX429">
        <v>21</v>
      </c>
      <c r="AY429">
        <v>41</v>
      </c>
      <c r="AZ429">
        <v>31</v>
      </c>
      <c r="BA429">
        <v>19</v>
      </c>
      <c r="BB429">
        <v>48</v>
      </c>
      <c r="BC429">
        <v>31</v>
      </c>
    </row>
    <row r="430" spans="1:55" hidden="1" x14ac:dyDescent="0.4">
      <c r="A430" t="str">
        <f t="shared" si="24"/>
        <v>DPS</v>
      </c>
      <c r="B430" t="str">
        <f t="shared" si="25"/>
        <v>DPS052</v>
      </c>
      <c r="C430" t="str">
        <f t="shared" si="26"/>
        <v>negative_score</v>
      </c>
      <c r="D430" t="s">
        <v>2709</v>
      </c>
      <c r="E430">
        <f t="shared" si="27"/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</row>
    <row r="431" spans="1:55" hidden="1" x14ac:dyDescent="0.4">
      <c r="A431" t="str">
        <f t="shared" si="24"/>
        <v>DPS</v>
      </c>
      <c r="B431" t="str">
        <f t="shared" si="25"/>
        <v>DPS052</v>
      </c>
      <c r="C431" t="str">
        <f t="shared" si="26"/>
        <v>raw_score</v>
      </c>
      <c r="D431" t="s">
        <v>2710</v>
      </c>
      <c r="E431">
        <f t="shared" si="27"/>
        <v>39.930999999999997</v>
      </c>
      <c r="F431">
        <v>38.9</v>
      </c>
      <c r="G431">
        <v>38.950000000000003</v>
      </c>
      <c r="H431">
        <v>16.55</v>
      </c>
      <c r="I431">
        <v>51.25</v>
      </c>
      <c r="J431">
        <v>29.85</v>
      </c>
      <c r="K431">
        <v>22.6</v>
      </c>
      <c r="L431">
        <v>41.95</v>
      </c>
      <c r="M431">
        <v>62.5</v>
      </c>
      <c r="N431">
        <v>35.85</v>
      </c>
      <c r="O431">
        <v>28.65</v>
      </c>
      <c r="P431">
        <v>31.75</v>
      </c>
      <c r="Q431">
        <v>25.65</v>
      </c>
      <c r="R431">
        <v>23.9</v>
      </c>
      <c r="S431">
        <v>29.85</v>
      </c>
      <c r="T431">
        <v>22.8</v>
      </c>
      <c r="U431">
        <v>56.6</v>
      </c>
      <c r="V431">
        <v>45.3</v>
      </c>
      <c r="W431">
        <v>16.5</v>
      </c>
      <c r="X431">
        <v>65.849999999999994</v>
      </c>
      <c r="Y431">
        <v>37.1</v>
      </c>
      <c r="Z431">
        <v>23.05</v>
      </c>
      <c r="AA431">
        <v>19.5</v>
      </c>
      <c r="AB431">
        <v>27.6</v>
      </c>
      <c r="AC431">
        <v>19.75</v>
      </c>
      <c r="AD431">
        <v>38.9</v>
      </c>
      <c r="AE431">
        <v>77.150000000000006</v>
      </c>
      <c r="AF431">
        <v>30.75</v>
      </c>
      <c r="AG431">
        <v>26.65</v>
      </c>
      <c r="AH431">
        <v>20.05</v>
      </c>
      <c r="AI431">
        <v>16.45</v>
      </c>
      <c r="AJ431">
        <v>45.2</v>
      </c>
      <c r="AK431">
        <v>13.65</v>
      </c>
      <c r="AL431">
        <v>22.55</v>
      </c>
      <c r="AM431">
        <v>26.95</v>
      </c>
      <c r="AN431">
        <v>33.049999999999997</v>
      </c>
      <c r="AO431">
        <v>38.950000000000003</v>
      </c>
      <c r="AP431">
        <v>68</v>
      </c>
      <c r="AQ431">
        <v>42</v>
      </c>
      <c r="AR431">
        <v>52.45</v>
      </c>
      <c r="AS431">
        <v>51.1</v>
      </c>
      <c r="AT431">
        <v>66.900000000000006</v>
      </c>
      <c r="AU431">
        <v>42</v>
      </c>
      <c r="AV431">
        <v>48.2</v>
      </c>
      <c r="AW431">
        <v>44.8</v>
      </c>
      <c r="AX431">
        <v>40.049999999999997</v>
      </c>
      <c r="AY431">
        <v>79.55</v>
      </c>
      <c r="AZ431">
        <v>68.55</v>
      </c>
      <c r="BA431">
        <v>36.450000000000003</v>
      </c>
      <c r="BB431">
        <v>88.4</v>
      </c>
      <c r="BC431">
        <v>65.55</v>
      </c>
    </row>
    <row r="432" spans="1:55" hidden="1" x14ac:dyDescent="0.4">
      <c r="A432" t="str">
        <f t="shared" si="24"/>
        <v>DPS</v>
      </c>
      <c r="B432" t="str">
        <f t="shared" si="25"/>
        <v>DPS052</v>
      </c>
      <c r="C432" t="str">
        <f t="shared" si="26"/>
        <v>percentage_score</v>
      </c>
      <c r="D432" t="s">
        <v>2711</v>
      </c>
      <c r="E432">
        <f t="shared" si="27"/>
        <v>63.617999999999981</v>
      </c>
      <c r="F432">
        <v>66</v>
      </c>
      <c r="G432">
        <v>66.099999999999994</v>
      </c>
      <c r="H432">
        <v>45.3</v>
      </c>
      <c r="I432">
        <v>71.900000000000006</v>
      </c>
      <c r="J432">
        <v>59.9</v>
      </c>
      <c r="K432">
        <v>53.1</v>
      </c>
      <c r="L432">
        <v>67.7</v>
      </c>
      <c r="M432">
        <v>75.8</v>
      </c>
      <c r="N432">
        <v>64.2</v>
      </c>
      <c r="O432">
        <v>58.9</v>
      </c>
      <c r="P432">
        <v>61.4</v>
      </c>
      <c r="Q432">
        <v>56.2</v>
      </c>
      <c r="R432">
        <v>54.4</v>
      </c>
      <c r="S432">
        <v>59.9</v>
      </c>
      <c r="T432">
        <v>53.3</v>
      </c>
      <c r="U432">
        <v>73.900000000000006</v>
      </c>
      <c r="V432">
        <v>69.400000000000006</v>
      </c>
      <c r="W432">
        <v>45.2</v>
      </c>
      <c r="X432">
        <v>76.7</v>
      </c>
      <c r="Y432">
        <v>65</v>
      </c>
      <c r="Z432">
        <v>53.5</v>
      </c>
      <c r="AA432">
        <v>49.4</v>
      </c>
      <c r="AB432">
        <v>58</v>
      </c>
      <c r="AC432">
        <v>49.7</v>
      </c>
      <c r="AD432">
        <v>66</v>
      </c>
      <c r="AE432">
        <v>79.400000000000006</v>
      </c>
      <c r="AF432">
        <v>60.6</v>
      </c>
      <c r="AG432">
        <v>57.1</v>
      </c>
      <c r="AH432">
        <v>50.1</v>
      </c>
      <c r="AI432">
        <v>45.1</v>
      </c>
      <c r="AJ432">
        <v>69.3</v>
      </c>
      <c r="AK432">
        <v>40.6</v>
      </c>
      <c r="AL432">
        <v>53</v>
      </c>
      <c r="AM432">
        <v>57.4</v>
      </c>
      <c r="AN432">
        <v>62.3</v>
      </c>
      <c r="AO432">
        <v>66.099999999999994</v>
      </c>
      <c r="AP432">
        <v>77.3</v>
      </c>
      <c r="AQ432">
        <v>67.7</v>
      </c>
      <c r="AR432">
        <v>72.400000000000006</v>
      </c>
      <c r="AS432">
        <v>70.400000000000006</v>
      </c>
      <c r="AT432">
        <v>77</v>
      </c>
      <c r="AU432">
        <v>67.7</v>
      </c>
      <c r="AV432">
        <v>70.7</v>
      </c>
      <c r="AW432">
        <v>69.099999999999994</v>
      </c>
      <c r="AX432">
        <v>66.7</v>
      </c>
      <c r="AY432">
        <v>79.900000000000006</v>
      </c>
      <c r="AZ432">
        <v>77.400000000000006</v>
      </c>
      <c r="BA432">
        <v>64.599999999999994</v>
      </c>
      <c r="BB432">
        <v>81.5</v>
      </c>
      <c r="BC432">
        <v>76.599999999999994</v>
      </c>
    </row>
    <row r="433" spans="1:55" hidden="1" x14ac:dyDescent="0.4">
      <c r="A433" t="str">
        <f t="shared" si="24"/>
        <v>DPS</v>
      </c>
      <c r="B433" t="str">
        <f t="shared" si="25"/>
        <v>DPS052</v>
      </c>
      <c r="C433" t="str">
        <f t="shared" si="26"/>
        <v>formatted_score</v>
      </c>
      <c r="D433" t="s">
        <v>2712</v>
      </c>
      <c r="E433" t="e">
        <f t="shared" si="27"/>
        <v>#DIV/0!</v>
      </c>
      <c r="F433" t="s">
        <v>2647</v>
      </c>
      <c r="G433" t="s">
        <v>1946</v>
      </c>
      <c r="H433" t="s">
        <v>2649</v>
      </c>
      <c r="I433" t="s">
        <v>2084</v>
      </c>
      <c r="J433" t="s">
        <v>2713</v>
      </c>
      <c r="K433" t="s">
        <v>2579</v>
      </c>
      <c r="L433" t="s">
        <v>1736</v>
      </c>
      <c r="M433" t="s">
        <v>2685</v>
      </c>
      <c r="N433" t="s">
        <v>2159</v>
      </c>
      <c r="O433" t="s">
        <v>2210</v>
      </c>
      <c r="P433" t="s">
        <v>2066</v>
      </c>
      <c r="Q433" t="s">
        <v>2072</v>
      </c>
      <c r="R433" t="s">
        <v>2714</v>
      </c>
      <c r="S433" t="s">
        <v>2713</v>
      </c>
      <c r="T433" t="s">
        <v>2569</v>
      </c>
      <c r="U433" t="s">
        <v>2496</v>
      </c>
      <c r="V433" t="s">
        <v>2715</v>
      </c>
      <c r="W433" t="s">
        <v>2571</v>
      </c>
      <c r="X433" t="s">
        <v>2615</v>
      </c>
      <c r="Y433" t="s">
        <v>2716</v>
      </c>
      <c r="Z433" t="s">
        <v>2717</v>
      </c>
      <c r="AA433" t="s">
        <v>2574</v>
      </c>
      <c r="AB433" t="s">
        <v>1797</v>
      </c>
      <c r="AC433" t="s">
        <v>2575</v>
      </c>
      <c r="AD433" t="s">
        <v>2647</v>
      </c>
      <c r="AE433" t="s">
        <v>2582</v>
      </c>
      <c r="AF433" t="s">
        <v>2025</v>
      </c>
      <c r="AG433" t="s">
        <v>2654</v>
      </c>
      <c r="AH433" t="s">
        <v>2718</v>
      </c>
      <c r="AI433" t="s">
        <v>2578</v>
      </c>
      <c r="AJ433" t="s">
        <v>1803</v>
      </c>
      <c r="AK433" t="s">
        <v>2620</v>
      </c>
      <c r="AL433" t="s">
        <v>2564</v>
      </c>
      <c r="AM433" t="s">
        <v>2488</v>
      </c>
      <c r="AN433" t="s">
        <v>2573</v>
      </c>
      <c r="AO433" t="s">
        <v>1946</v>
      </c>
      <c r="AP433" t="s">
        <v>2581</v>
      </c>
      <c r="AQ433" t="s">
        <v>2070</v>
      </c>
      <c r="AR433" t="s">
        <v>2614</v>
      </c>
      <c r="AS433" t="s">
        <v>2719</v>
      </c>
      <c r="AT433" t="s">
        <v>2658</v>
      </c>
      <c r="AU433" t="s">
        <v>2070</v>
      </c>
      <c r="AV433" t="s">
        <v>2246</v>
      </c>
      <c r="AW433" t="s">
        <v>2720</v>
      </c>
      <c r="AX433" t="s">
        <v>1995</v>
      </c>
      <c r="AY433" t="s">
        <v>2721</v>
      </c>
      <c r="AZ433" t="s">
        <v>2254</v>
      </c>
      <c r="BA433" t="s">
        <v>1951</v>
      </c>
      <c r="BB433" t="s">
        <v>2722</v>
      </c>
      <c r="BC433" t="s">
        <v>2723</v>
      </c>
    </row>
    <row r="434" spans="1:55" hidden="1" x14ac:dyDescent="0.4">
      <c r="A434" t="str">
        <f t="shared" si="24"/>
        <v>DPS</v>
      </c>
      <c r="B434" t="str">
        <f t="shared" si="25"/>
        <v>DPS052</v>
      </c>
      <c r="C434" t="str">
        <f t="shared" si="26"/>
        <v>functional_complexity</v>
      </c>
      <c r="D434" t="s">
        <v>2724</v>
      </c>
      <c r="E434">
        <f t="shared" si="27"/>
        <v>19.03</v>
      </c>
      <c r="F434">
        <v>19</v>
      </c>
      <c r="G434">
        <v>19</v>
      </c>
      <c r="H434">
        <v>8</v>
      </c>
      <c r="I434">
        <v>25</v>
      </c>
      <c r="J434">
        <v>14.5</v>
      </c>
      <c r="K434">
        <v>11</v>
      </c>
      <c r="L434">
        <v>20.5</v>
      </c>
      <c r="M434">
        <v>30.5</v>
      </c>
      <c r="N434">
        <v>17.5</v>
      </c>
      <c r="O434">
        <v>14</v>
      </c>
      <c r="P434">
        <v>15.5</v>
      </c>
      <c r="Q434">
        <v>12.5</v>
      </c>
      <c r="R434">
        <v>11</v>
      </c>
      <c r="S434">
        <v>14.5</v>
      </c>
      <c r="T434">
        <v>10.5</v>
      </c>
      <c r="U434">
        <v>27</v>
      </c>
      <c r="V434">
        <v>21.5</v>
      </c>
      <c r="W434">
        <v>8</v>
      </c>
      <c r="X434">
        <v>31.5</v>
      </c>
      <c r="Y434">
        <v>17</v>
      </c>
      <c r="Z434">
        <v>10.5</v>
      </c>
      <c r="AA434">
        <v>9.5</v>
      </c>
      <c r="AB434">
        <v>12.5</v>
      </c>
      <c r="AC434">
        <v>9</v>
      </c>
      <c r="AD434">
        <v>19</v>
      </c>
      <c r="AE434">
        <v>34</v>
      </c>
      <c r="AF434">
        <v>14.5</v>
      </c>
      <c r="AG434">
        <v>12.5</v>
      </c>
      <c r="AH434">
        <v>9</v>
      </c>
      <c r="AI434">
        <v>8</v>
      </c>
      <c r="AJ434">
        <v>22</v>
      </c>
      <c r="AK434">
        <v>6</v>
      </c>
      <c r="AL434">
        <v>11</v>
      </c>
      <c r="AM434">
        <v>12.5</v>
      </c>
      <c r="AN434">
        <v>15.5</v>
      </c>
      <c r="AO434">
        <v>19</v>
      </c>
      <c r="AP434">
        <v>32</v>
      </c>
      <c r="AQ434">
        <v>20.5</v>
      </c>
      <c r="AR434">
        <v>25.5</v>
      </c>
      <c r="AS434">
        <v>25</v>
      </c>
      <c r="AT434">
        <v>31.5</v>
      </c>
      <c r="AU434">
        <v>20.5</v>
      </c>
      <c r="AV434">
        <v>23.5</v>
      </c>
      <c r="AW434">
        <v>19</v>
      </c>
      <c r="AX434">
        <v>19.5</v>
      </c>
      <c r="AY434">
        <v>36.5</v>
      </c>
      <c r="AZ434">
        <v>33.5</v>
      </c>
      <c r="BA434">
        <v>17</v>
      </c>
      <c r="BB434">
        <v>43</v>
      </c>
      <c r="BC434">
        <v>32</v>
      </c>
    </row>
    <row r="435" spans="1:55" hidden="1" x14ac:dyDescent="0.4">
      <c r="A435" t="str">
        <f t="shared" si="24"/>
        <v>DPS</v>
      </c>
      <c r="B435" t="str">
        <f t="shared" si="25"/>
        <v>DPS052</v>
      </c>
      <c r="C435" t="str">
        <f t="shared" si="26"/>
        <v>organization_score</v>
      </c>
      <c r="D435" t="s">
        <v>2725</v>
      </c>
      <c r="E435">
        <f t="shared" si="27"/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</row>
    <row r="436" spans="1:55" hidden="1" x14ac:dyDescent="0.4">
      <c r="A436" t="str">
        <f t="shared" si="24"/>
        <v>DPS</v>
      </c>
      <c r="B436" t="str">
        <f t="shared" si="25"/>
        <v>DPS052</v>
      </c>
      <c r="C436" t="str">
        <f t="shared" si="26"/>
        <v>structural_integrity</v>
      </c>
      <c r="D436" t="s">
        <v>2726</v>
      </c>
      <c r="E436">
        <f t="shared" si="27"/>
        <v>10</v>
      </c>
      <c r="F436">
        <v>10</v>
      </c>
      <c r="G436">
        <v>10</v>
      </c>
      <c r="H436">
        <v>10</v>
      </c>
      <c r="I436">
        <v>10</v>
      </c>
      <c r="J436">
        <v>10</v>
      </c>
      <c r="K436">
        <v>10</v>
      </c>
      <c r="L436">
        <v>10</v>
      </c>
      <c r="M436">
        <v>10</v>
      </c>
      <c r="N436">
        <v>10</v>
      </c>
      <c r="O436">
        <v>10</v>
      </c>
      <c r="P436">
        <v>10</v>
      </c>
      <c r="Q436">
        <v>10</v>
      </c>
      <c r="R436">
        <v>10</v>
      </c>
      <c r="S436">
        <v>10</v>
      </c>
      <c r="T436">
        <v>10</v>
      </c>
      <c r="U436">
        <v>10</v>
      </c>
      <c r="V436">
        <v>10</v>
      </c>
      <c r="W436">
        <v>10</v>
      </c>
      <c r="X436">
        <v>10</v>
      </c>
      <c r="Y436">
        <v>10</v>
      </c>
      <c r="Z436">
        <v>10</v>
      </c>
      <c r="AA436">
        <v>10</v>
      </c>
      <c r="AB436">
        <v>10</v>
      </c>
      <c r="AC436">
        <v>10</v>
      </c>
      <c r="AD436">
        <v>10</v>
      </c>
      <c r="AE436">
        <v>10</v>
      </c>
      <c r="AF436">
        <v>10</v>
      </c>
      <c r="AG436">
        <v>10</v>
      </c>
      <c r="AH436">
        <v>10</v>
      </c>
      <c r="AI436">
        <v>10</v>
      </c>
      <c r="AJ436">
        <v>10</v>
      </c>
      <c r="AK436">
        <v>10</v>
      </c>
      <c r="AL436">
        <v>10</v>
      </c>
      <c r="AM436">
        <v>10</v>
      </c>
      <c r="AN436">
        <v>10</v>
      </c>
      <c r="AO436">
        <v>10</v>
      </c>
      <c r="AP436">
        <v>10</v>
      </c>
      <c r="AQ436">
        <v>10</v>
      </c>
      <c r="AR436">
        <v>10</v>
      </c>
      <c r="AS436">
        <v>10</v>
      </c>
      <c r="AT436">
        <v>10</v>
      </c>
      <c r="AU436">
        <v>10</v>
      </c>
      <c r="AV436">
        <v>10</v>
      </c>
      <c r="AW436">
        <v>10</v>
      </c>
      <c r="AX436">
        <v>10</v>
      </c>
      <c r="AY436">
        <v>10</v>
      </c>
      <c r="AZ436">
        <v>10</v>
      </c>
      <c r="BA436">
        <v>10</v>
      </c>
      <c r="BB436">
        <v>10</v>
      </c>
      <c r="BC436">
        <v>10</v>
      </c>
    </row>
    <row r="437" spans="1:55" hidden="1" x14ac:dyDescent="0.4">
      <c r="A437" t="str">
        <f t="shared" si="24"/>
        <v>DPS</v>
      </c>
      <c r="B437" t="str">
        <f t="shared" si="25"/>
        <v>DPS052</v>
      </c>
      <c r="C437" t="str">
        <f t="shared" si="26"/>
        <v>decisions_activities_ratio</v>
      </c>
      <c r="D437" t="s">
        <v>2727</v>
      </c>
      <c r="E437">
        <f t="shared" si="27"/>
        <v>0.17122000000000001</v>
      </c>
      <c r="F437">
        <v>0.2</v>
      </c>
      <c r="G437">
        <v>0.2</v>
      </c>
      <c r="H437">
        <v>0.25</v>
      </c>
      <c r="I437">
        <v>0.14299999999999999</v>
      </c>
      <c r="J437">
        <v>0.28599999999999998</v>
      </c>
      <c r="K437">
        <v>0.16700000000000001</v>
      </c>
      <c r="L437">
        <v>0.182</v>
      </c>
      <c r="M437">
        <v>0.26700000000000002</v>
      </c>
      <c r="N437">
        <v>0.222</v>
      </c>
      <c r="O437">
        <v>0.125</v>
      </c>
      <c r="P437">
        <v>0.111</v>
      </c>
      <c r="Q437">
        <v>0.14299999999999999</v>
      </c>
      <c r="R437">
        <v>0.16700000000000001</v>
      </c>
      <c r="S437">
        <v>0.28599999999999998</v>
      </c>
      <c r="T437">
        <v>0</v>
      </c>
      <c r="U437">
        <v>0.214</v>
      </c>
      <c r="V437">
        <v>7.6999999999999999E-2</v>
      </c>
      <c r="W437">
        <v>0.25</v>
      </c>
      <c r="X437">
        <v>0.17599999999999999</v>
      </c>
      <c r="Y437">
        <v>0.1</v>
      </c>
      <c r="Z437">
        <v>0</v>
      </c>
      <c r="AA437">
        <v>0.2</v>
      </c>
      <c r="AB437">
        <v>0.14299999999999999</v>
      </c>
      <c r="AC437">
        <v>0</v>
      </c>
      <c r="AD437">
        <v>0.2</v>
      </c>
      <c r="AE437">
        <v>0.1</v>
      </c>
      <c r="AF437">
        <v>0.28599999999999998</v>
      </c>
      <c r="AG437">
        <v>0.14299999999999999</v>
      </c>
      <c r="AH437">
        <v>0</v>
      </c>
      <c r="AI437">
        <v>0.25</v>
      </c>
      <c r="AJ437">
        <v>0.16700000000000001</v>
      </c>
      <c r="AK437">
        <v>0</v>
      </c>
      <c r="AL437">
        <v>0.16700000000000001</v>
      </c>
      <c r="AM437">
        <v>0.14299999999999999</v>
      </c>
      <c r="AN437">
        <v>0.111</v>
      </c>
      <c r="AO437">
        <v>0.2</v>
      </c>
      <c r="AP437">
        <v>0.25</v>
      </c>
      <c r="AQ437">
        <v>0.182</v>
      </c>
      <c r="AR437">
        <v>0.23100000000000001</v>
      </c>
      <c r="AS437">
        <v>0.14299999999999999</v>
      </c>
      <c r="AT437">
        <v>0.17599999999999999</v>
      </c>
      <c r="AU437">
        <v>0.182</v>
      </c>
      <c r="AV437">
        <v>0.154</v>
      </c>
      <c r="AW437">
        <v>0.2</v>
      </c>
      <c r="AX437">
        <v>0.33300000000000002</v>
      </c>
      <c r="AY437">
        <v>0.21099999999999999</v>
      </c>
      <c r="AZ437">
        <v>0.23499999999999999</v>
      </c>
      <c r="BA437">
        <v>0.1</v>
      </c>
      <c r="BB437">
        <v>0.23799999999999999</v>
      </c>
      <c r="BC437">
        <v>0.25</v>
      </c>
    </row>
    <row r="438" spans="1:55" hidden="1" x14ac:dyDescent="0.4">
      <c r="A438" t="str">
        <f t="shared" si="24"/>
        <v>DPS</v>
      </c>
      <c r="B438" t="str">
        <f t="shared" si="25"/>
        <v>DPS052</v>
      </c>
      <c r="C438" t="str">
        <f t="shared" si="26"/>
        <v>lines_vs_average</v>
      </c>
      <c r="D438" t="s">
        <v>2728</v>
      </c>
      <c r="E438">
        <f t="shared" si="27"/>
        <v>0.43787999999999999</v>
      </c>
      <c r="F438">
        <v>0.38600000000000001</v>
      </c>
      <c r="G438">
        <v>0.40699999999999997</v>
      </c>
      <c r="H438">
        <v>0.23599999999999999</v>
      </c>
      <c r="I438">
        <v>0.53600000000000003</v>
      </c>
      <c r="J438">
        <v>0.36499999999999999</v>
      </c>
      <c r="K438">
        <v>0.25700000000000001</v>
      </c>
      <c r="L438">
        <v>0.40699999999999997</v>
      </c>
      <c r="M438">
        <v>0.64300000000000002</v>
      </c>
      <c r="N438">
        <v>0.36499999999999999</v>
      </c>
      <c r="O438">
        <v>0.27900000000000003</v>
      </c>
      <c r="P438">
        <v>0.32200000000000001</v>
      </c>
      <c r="Q438">
        <v>0.27900000000000003</v>
      </c>
      <c r="R438">
        <v>0.3</v>
      </c>
      <c r="S438">
        <v>0.36499999999999999</v>
      </c>
      <c r="T438">
        <v>0.25700000000000001</v>
      </c>
      <c r="U438">
        <v>0.6</v>
      </c>
      <c r="V438">
        <v>0.47199999999999998</v>
      </c>
      <c r="W438">
        <v>0.214</v>
      </c>
      <c r="X438">
        <v>0.70799999999999996</v>
      </c>
      <c r="Y438">
        <v>0.38600000000000001</v>
      </c>
      <c r="Z438">
        <v>0.23599999999999999</v>
      </c>
      <c r="AA438">
        <v>0.214</v>
      </c>
      <c r="AB438">
        <v>0.25700000000000001</v>
      </c>
      <c r="AC438">
        <v>0.23599999999999999</v>
      </c>
      <c r="AD438">
        <v>0.38600000000000001</v>
      </c>
      <c r="AE438">
        <v>0.83599999999999997</v>
      </c>
      <c r="AF438">
        <v>0.32200000000000001</v>
      </c>
      <c r="AG438">
        <v>0.27900000000000003</v>
      </c>
      <c r="AH438">
        <v>0.23599999999999999</v>
      </c>
      <c r="AI438">
        <v>0.193</v>
      </c>
      <c r="AJ438">
        <v>0.51500000000000001</v>
      </c>
      <c r="AK438">
        <v>0.193</v>
      </c>
      <c r="AL438">
        <v>0.23599999999999999</v>
      </c>
      <c r="AM438">
        <v>0.32200000000000001</v>
      </c>
      <c r="AN438">
        <v>0.36499999999999999</v>
      </c>
      <c r="AO438">
        <v>0.40699999999999997</v>
      </c>
      <c r="AP438">
        <v>0.77200000000000002</v>
      </c>
      <c r="AQ438">
        <v>0.42899999999999999</v>
      </c>
      <c r="AR438">
        <v>0.622</v>
      </c>
      <c r="AS438">
        <v>0.6</v>
      </c>
      <c r="AT438">
        <v>0.72899999999999998</v>
      </c>
      <c r="AU438">
        <v>0.42899999999999999</v>
      </c>
      <c r="AV438">
        <v>0.51500000000000001</v>
      </c>
      <c r="AW438">
        <v>0.68600000000000005</v>
      </c>
      <c r="AX438">
        <v>0.45</v>
      </c>
      <c r="AY438">
        <v>0.879</v>
      </c>
      <c r="AZ438">
        <v>0.66500000000000004</v>
      </c>
      <c r="BA438">
        <v>0.40699999999999997</v>
      </c>
      <c r="BB438">
        <v>1.0289999999999999</v>
      </c>
      <c r="BC438">
        <v>0.66500000000000004</v>
      </c>
    </row>
    <row r="439" spans="1:55" hidden="1" x14ac:dyDescent="0.4">
      <c r="A439" t="str">
        <f t="shared" si="24"/>
        <v>DPS</v>
      </c>
      <c r="B439" t="str">
        <f t="shared" si="25"/>
        <v>DPS053</v>
      </c>
      <c r="C439" t="str">
        <f t="shared" si="26"/>
        <v>activities</v>
      </c>
      <c r="D439" t="s">
        <v>2729</v>
      </c>
      <c r="E439">
        <f t="shared" si="27"/>
        <v>10.32</v>
      </c>
      <c r="F439">
        <v>15</v>
      </c>
      <c r="G439">
        <v>10</v>
      </c>
      <c r="H439">
        <v>8</v>
      </c>
      <c r="I439">
        <v>12</v>
      </c>
      <c r="J439">
        <v>7</v>
      </c>
      <c r="K439">
        <v>6</v>
      </c>
      <c r="L439">
        <v>12</v>
      </c>
      <c r="M439">
        <v>12</v>
      </c>
      <c r="N439">
        <v>6</v>
      </c>
      <c r="O439">
        <v>8</v>
      </c>
      <c r="P439">
        <v>9</v>
      </c>
      <c r="Q439">
        <v>15</v>
      </c>
      <c r="R439">
        <v>13</v>
      </c>
      <c r="S439">
        <v>4</v>
      </c>
      <c r="T439">
        <v>6</v>
      </c>
      <c r="U439">
        <v>15</v>
      </c>
      <c r="V439">
        <v>14</v>
      </c>
      <c r="W439">
        <v>6</v>
      </c>
      <c r="X439">
        <v>13</v>
      </c>
      <c r="Y439">
        <v>9</v>
      </c>
      <c r="Z439">
        <v>9</v>
      </c>
      <c r="AA439">
        <v>5</v>
      </c>
      <c r="AB439">
        <v>8</v>
      </c>
      <c r="AC439">
        <v>6</v>
      </c>
      <c r="AD439">
        <v>13</v>
      </c>
      <c r="AE439">
        <v>11</v>
      </c>
      <c r="AF439">
        <v>10</v>
      </c>
      <c r="AG439">
        <v>7</v>
      </c>
      <c r="AH439">
        <v>7</v>
      </c>
      <c r="AI439">
        <v>3</v>
      </c>
      <c r="AJ439">
        <v>9</v>
      </c>
      <c r="AK439">
        <v>4</v>
      </c>
      <c r="AL439">
        <v>4</v>
      </c>
      <c r="AM439">
        <v>8</v>
      </c>
      <c r="AN439">
        <v>9</v>
      </c>
      <c r="AO439">
        <v>9</v>
      </c>
      <c r="AP439">
        <v>20</v>
      </c>
      <c r="AQ439">
        <v>11</v>
      </c>
      <c r="AR439">
        <v>14</v>
      </c>
      <c r="AS439">
        <v>13</v>
      </c>
      <c r="AT439">
        <v>14</v>
      </c>
      <c r="AU439">
        <v>11</v>
      </c>
      <c r="AV439">
        <v>14</v>
      </c>
      <c r="AW439">
        <v>13</v>
      </c>
      <c r="AX439">
        <v>11</v>
      </c>
      <c r="AY439">
        <v>12</v>
      </c>
      <c r="AZ439">
        <v>20</v>
      </c>
      <c r="BA439">
        <v>9</v>
      </c>
      <c r="BB439">
        <v>19</v>
      </c>
      <c r="BC439">
        <v>13</v>
      </c>
    </row>
    <row r="440" spans="1:55" hidden="1" x14ac:dyDescent="0.4">
      <c r="A440" t="str">
        <f t="shared" si="24"/>
        <v>DPS</v>
      </c>
      <c r="B440" t="str">
        <f t="shared" si="25"/>
        <v>DPS053</v>
      </c>
      <c r="C440" t="str">
        <f t="shared" si="26"/>
        <v>decisions</v>
      </c>
      <c r="D440" t="s">
        <v>2730</v>
      </c>
      <c r="E440">
        <f t="shared" si="27"/>
        <v>1.8</v>
      </c>
      <c r="F440">
        <v>3</v>
      </c>
      <c r="G440">
        <v>2</v>
      </c>
      <c r="H440">
        <v>2</v>
      </c>
      <c r="I440">
        <v>3</v>
      </c>
      <c r="J440">
        <v>1</v>
      </c>
      <c r="K440">
        <v>1</v>
      </c>
      <c r="L440">
        <v>2</v>
      </c>
      <c r="M440">
        <v>2</v>
      </c>
      <c r="N440">
        <v>1</v>
      </c>
      <c r="O440">
        <v>1</v>
      </c>
      <c r="P440">
        <v>1</v>
      </c>
      <c r="Q440">
        <v>2</v>
      </c>
      <c r="R440">
        <v>2</v>
      </c>
      <c r="S440">
        <v>0</v>
      </c>
      <c r="T440">
        <v>1</v>
      </c>
      <c r="U440">
        <v>2</v>
      </c>
      <c r="V440">
        <v>1</v>
      </c>
      <c r="W440">
        <v>1</v>
      </c>
      <c r="X440">
        <v>4</v>
      </c>
      <c r="Y440">
        <v>2</v>
      </c>
      <c r="Z440">
        <v>1</v>
      </c>
      <c r="AA440">
        <v>1</v>
      </c>
      <c r="AB440">
        <v>1</v>
      </c>
      <c r="AC440">
        <v>0</v>
      </c>
      <c r="AD440">
        <v>2</v>
      </c>
      <c r="AE440">
        <v>1</v>
      </c>
      <c r="AF440">
        <v>2</v>
      </c>
      <c r="AG440">
        <v>1</v>
      </c>
      <c r="AH440">
        <v>1</v>
      </c>
      <c r="AI440">
        <v>1</v>
      </c>
      <c r="AJ440">
        <v>1</v>
      </c>
      <c r="AK440">
        <v>0</v>
      </c>
      <c r="AL440">
        <v>1</v>
      </c>
      <c r="AM440">
        <v>1</v>
      </c>
      <c r="AN440">
        <v>2</v>
      </c>
      <c r="AO440">
        <v>2</v>
      </c>
      <c r="AP440">
        <v>4</v>
      </c>
      <c r="AQ440">
        <v>2</v>
      </c>
      <c r="AR440">
        <v>3</v>
      </c>
      <c r="AS440">
        <v>3</v>
      </c>
      <c r="AT440">
        <v>3</v>
      </c>
      <c r="AU440">
        <v>2</v>
      </c>
      <c r="AV440">
        <v>2</v>
      </c>
      <c r="AW440">
        <v>1</v>
      </c>
      <c r="AX440">
        <v>2</v>
      </c>
      <c r="AY440">
        <v>3</v>
      </c>
      <c r="AZ440">
        <v>4</v>
      </c>
      <c r="BA440">
        <v>1</v>
      </c>
      <c r="BB440">
        <v>4</v>
      </c>
      <c r="BC440">
        <v>4</v>
      </c>
    </row>
    <row r="441" spans="1:55" hidden="1" x14ac:dyDescent="0.4">
      <c r="A441" t="str">
        <f t="shared" si="24"/>
        <v>DPS</v>
      </c>
      <c r="B441" t="str">
        <f t="shared" si="25"/>
        <v>DPS053</v>
      </c>
      <c r="C441" t="str">
        <f t="shared" si="26"/>
        <v>forks</v>
      </c>
      <c r="D441" t="s">
        <v>2731</v>
      </c>
      <c r="E441">
        <f t="shared" si="27"/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</row>
    <row r="442" spans="1:55" hidden="1" x14ac:dyDescent="0.4">
      <c r="A442" t="str">
        <f t="shared" si="24"/>
        <v>DPS</v>
      </c>
      <c r="B442" t="str">
        <f t="shared" si="25"/>
        <v>DPS053</v>
      </c>
      <c r="C442" t="str">
        <f t="shared" si="26"/>
        <v>swimlanes</v>
      </c>
      <c r="D442" t="s">
        <v>2732</v>
      </c>
      <c r="E442">
        <f t="shared" si="27"/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</row>
    <row r="443" spans="1:55" hidden="1" x14ac:dyDescent="0.4">
      <c r="A443" t="str">
        <f t="shared" si="24"/>
        <v>DPS</v>
      </c>
      <c r="B443" t="str">
        <f t="shared" si="25"/>
        <v>DPS053</v>
      </c>
      <c r="C443" t="str">
        <f t="shared" si="26"/>
        <v>detaches</v>
      </c>
      <c r="D443" t="s">
        <v>2733</v>
      </c>
      <c r="E443">
        <f t="shared" si="27"/>
        <v>0.04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1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1</v>
      </c>
      <c r="AZ443">
        <v>0</v>
      </c>
      <c r="BA443">
        <v>0</v>
      </c>
      <c r="BB443">
        <v>0</v>
      </c>
      <c r="BC443">
        <v>0</v>
      </c>
    </row>
    <row r="444" spans="1:55" hidden="1" x14ac:dyDescent="0.4">
      <c r="A444" t="str">
        <f t="shared" si="24"/>
        <v>DPS</v>
      </c>
      <c r="B444" t="str">
        <f t="shared" si="25"/>
        <v>DPS053</v>
      </c>
      <c r="C444" t="str">
        <f t="shared" si="26"/>
        <v>options</v>
      </c>
      <c r="D444" t="s">
        <v>2734</v>
      </c>
      <c r="E444">
        <f t="shared" si="27"/>
        <v>0.06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2</v>
      </c>
      <c r="AC444">
        <v>0</v>
      </c>
      <c r="AD444">
        <v>0</v>
      </c>
      <c r="AE444">
        <v>0</v>
      </c>
      <c r="AF444">
        <v>0</v>
      </c>
      <c r="AG444">
        <v>1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</row>
    <row r="445" spans="1:55" hidden="1" x14ac:dyDescent="0.4">
      <c r="A445" t="str">
        <f t="shared" si="24"/>
        <v>DPS</v>
      </c>
      <c r="B445" t="str">
        <f t="shared" si="25"/>
        <v>DPS053</v>
      </c>
      <c r="C445" t="str">
        <f t="shared" si="26"/>
        <v>edges</v>
      </c>
      <c r="D445" t="s">
        <v>2735</v>
      </c>
      <c r="E445">
        <f t="shared" si="27"/>
        <v>0.32</v>
      </c>
      <c r="F445">
        <v>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1</v>
      </c>
      <c r="T445">
        <v>0</v>
      </c>
      <c r="U445">
        <v>1</v>
      </c>
      <c r="V445">
        <v>1</v>
      </c>
      <c r="W445">
        <v>0</v>
      </c>
      <c r="X445">
        <v>1</v>
      </c>
      <c r="Y445">
        <v>0</v>
      </c>
      <c r="Z445">
        <v>1</v>
      </c>
      <c r="AA445">
        <v>0</v>
      </c>
      <c r="AB445">
        <v>0</v>
      </c>
      <c r="AC445">
        <v>1</v>
      </c>
      <c r="AD445">
        <v>1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1</v>
      </c>
      <c r="AL445">
        <v>0</v>
      </c>
      <c r="AM445">
        <v>1</v>
      </c>
      <c r="AN445">
        <v>0</v>
      </c>
      <c r="AO445">
        <v>0</v>
      </c>
      <c r="AP445">
        <v>1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</v>
      </c>
      <c r="AY445">
        <v>2</v>
      </c>
      <c r="AZ445">
        <v>1</v>
      </c>
      <c r="BA445">
        <v>0</v>
      </c>
      <c r="BB445">
        <v>1</v>
      </c>
      <c r="BC445">
        <v>0</v>
      </c>
    </row>
    <row r="446" spans="1:55" hidden="1" x14ac:dyDescent="0.4">
      <c r="A446" t="str">
        <f t="shared" si="24"/>
        <v>DPS</v>
      </c>
      <c r="B446" t="str">
        <f t="shared" si="25"/>
        <v>DPS053</v>
      </c>
      <c r="C446" t="str">
        <f t="shared" si="26"/>
        <v>notes</v>
      </c>
      <c r="D446" t="s">
        <v>2736</v>
      </c>
      <c r="E446">
        <f t="shared" si="27"/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</row>
    <row r="447" spans="1:55" hidden="1" x14ac:dyDescent="0.4">
      <c r="A447" t="str">
        <f t="shared" si="24"/>
        <v>DPS</v>
      </c>
      <c r="B447" t="str">
        <f t="shared" si="25"/>
        <v>DPS053</v>
      </c>
      <c r="C447" t="str">
        <f t="shared" si="26"/>
        <v>partitions</v>
      </c>
      <c r="D447" t="s">
        <v>2737</v>
      </c>
      <c r="E447">
        <f t="shared" si="27"/>
        <v>0.16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3</v>
      </c>
      <c r="AF447">
        <v>0</v>
      </c>
      <c r="AG447">
        <v>0</v>
      </c>
      <c r="AH447">
        <v>0</v>
      </c>
      <c r="AI447">
        <v>0</v>
      </c>
      <c r="AJ447">
        <v>1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2</v>
      </c>
      <c r="AX447">
        <v>0</v>
      </c>
      <c r="AY447">
        <v>0</v>
      </c>
      <c r="AZ447">
        <v>0</v>
      </c>
      <c r="BA447">
        <v>1</v>
      </c>
      <c r="BB447">
        <v>0</v>
      </c>
      <c r="BC447">
        <v>0</v>
      </c>
    </row>
    <row r="448" spans="1:55" hidden="1" x14ac:dyDescent="0.4">
      <c r="A448" t="str">
        <f t="shared" si="24"/>
        <v>DPS</v>
      </c>
      <c r="B448" t="str">
        <f t="shared" si="25"/>
        <v>DPS053</v>
      </c>
      <c r="C448" t="str">
        <f t="shared" si="26"/>
        <v>numberline</v>
      </c>
      <c r="D448" t="s">
        <v>2738</v>
      </c>
      <c r="E448">
        <f t="shared" si="27"/>
        <v>20.28</v>
      </c>
      <c r="F448">
        <v>30</v>
      </c>
      <c r="G448">
        <v>19</v>
      </c>
      <c r="H448">
        <v>17</v>
      </c>
      <c r="I448">
        <v>26</v>
      </c>
      <c r="J448">
        <v>12</v>
      </c>
      <c r="K448">
        <v>12</v>
      </c>
      <c r="L448">
        <v>23</v>
      </c>
      <c r="M448">
        <v>23</v>
      </c>
      <c r="N448">
        <v>11</v>
      </c>
      <c r="O448">
        <v>13</v>
      </c>
      <c r="P448">
        <v>15</v>
      </c>
      <c r="Q448">
        <v>28</v>
      </c>
      <c r="R448">
        <v>26</v>
      </c>
      <c r="S448">
        <v>9</v>
      </c>
      <c r="T448">
        <v>11</v>
      </c>
      <c r="U448">
        <v>26</v>
      </c>
      <c r="V448">
        <v>22</v>
      </c>
      <c r="W448">
        <v>11</v>
      </c>
      <c r="X448">
        <v>32</v>
      </c>
      <c r="Y448">
        <v>17</v>
      </c>
      <c r="Z448">
        <v>17</v>
      </c>
      <c r="AA448">
        <v>10</v>
      </c>
      <c r="AB448">
        <v>13</v>
      </c>
      <c r="AC448">
        <v>11</v>
      </c>
      <c r="AD448">
        <v>24</v>
      </c>
      <c r="AE448">
        <v>22</v>
      </c>
      <c r="AF448">
        <v>18</v>
      </c>
      <c r="AG448">
        <v>13</v>
      </c>
      <c r="AH448">
        <v>13</v>
      </c>
      <c r="AI448">
        <v>8</v>
      </c>
      <c r="AJ448">
        <v>18</v>
      </c>
      <c r="AK448">
        <v>9</v>
      </c>
      <c r="AL448">
        <v>10</v>
      </c>
      <c r="AM448">
        <v>17</v>
      </c>
      <c r="AN448">
        <v>20</v>
      </c>
      <c r="AO448">
        <v>20</v>
      </c>
      <c r="AP448">
        <v>41</v>
      </c>
      <c r="AQ448">
        <v>22</v>
      </c>
      <c r="AR448">
        <v>30</v>
      </c>
      <c r="AS448">
        <v>25</v>
      </c>
      <c r="AT448">
        <v>25</v>
      </c>
      <c r="AU448">
        <v>20</v>
      </c>
      <c r="AV448">
        <v>24</v>
      </c>
      <c r="AW448">
        <v>26</v>
      </c>
      <c r="AX448">
        <v>24</v>
      </c>
      <c r="AY448">
        <v>32</v>
      </c>
      <c r="AZ448">
        <v>37</v>
      </c>
      <c r="BA448">
        <v>17</v>
      </c>
      <c r="BB448">
        <v>37</v>
      </c>
      <c r="BC448">
        <v>28</v>
      </c>
    </row>
    <row r="449" spans="1:55" hidden="1" x14ac:dyDescent="0.4">
      <c r="A449" t="str">
        <f t="shared" si="24"/>
        <v>DPS</v>
      </c>
      <c r="B449" t="str">
        <f t="shared" si="25"/>
        <v>DPS053</v>
      </c>
      <c r="C449" t="str">
        <f t="shared" si="26"/>
        <v>negative_score</v>
      </c>
      <c r="D449" t="s">
        <v>2739</v>
      </c>
      <c r="E449">
        <f t="shared" si="27"/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</row>
    <row r="450" spans="1:55" hidden="1" x14ac:dyDescent="0.4">
      <c r="A450" t="str">
        <f t="shared" ref="A450:A513" si="28">LEFT(D450,3)</f>
        <v>DPS</v>
      </c>
      <c r="B450" t="str">
        <f t="shared" ref="B450:B513" si="29">LEFT(D450,6)</f>
        <v>DPS053</v>
      </c>
      <c r="C450" t="str">
        <f t="shared" ref="C450:C513" si="30">MID(D450,8,35)</f>
        <v>raw_score</v>
      </c>
      <c r="D450" t="s">
        <v>2740</v>
      </c>
      <c r="E450">
        <f t="shared" si="27"/>
        <v>39.797999999999995</v>
      </c>
      <c r="F450">
        <v>59.7</v>
      </c>
      <c r="G450">
        <v>38.950000000000003</v>
      </c>
      <c r="H450">
        <v>32.85</v>
      </c>
      <c r="I450">
        <v>49.3</v>
      </c>
      <c r="J450">
        <v>25.6</v>
      </c>
      <c r="K450">
        <v>22.6</v>
      </c>
      <c r="L450">
        <v>45.15</v>
      </c>
      <c r="M450">
        <v>46.65</v>
      </c>
      <c r="N450">
        <v>22.55</v>
      </c>
      <c r="O450">
        <v>28.65</v>
      </c>
      <c r="P450">
        <v>31.75</v>
      </c>
      <c r="Q450">
        <v>54.4</v>
      </c>
      <c r="R450">
        <v>48.3</v>
      </c>
      <c r="S450">
        <v>13.65</v>
      </c>
      <c r="T450">
        <v>22.55</v>
      </c>
      <c r="U450">
        <v>55.5</v>
      </c>
      <c r="V450">
        <v>48.3</v>
      </c>
      <c r="W450">
        <v>22.55</v>
      </c>
      <c r="X450">
        <v>57.8</v>
      </c>
      <c r="Y450">
        <v>35.85</v>
      </c>
      <c r="Z450">
        <v>33.049999999999997</v>
      </c>
      <c r="AA450">
        <v>19.5</v>
      </c>
      <c r="AB450">
        <v>30.65</v>
      </c>
      <c r="AC450">
        <v>19.75</v>
      </c>
      <c r="AD450">
        <v>49.4</v>
      </c>
      <c r="AE450">
        <v>42.6</v>
      </c>
      <c r="AF450">
        <v>38.9</v>
      </c>
      <c r="AG450">
        <v>26.65</v>
      </c>
      <c r="AH450">
        <v>25.65</v>
      </c>
      <c r="AI450">
        <v>13.4</v>
      </c>
      <c r="AJ450">
        <v>33.4</v>
      </c>
      <c r="AK450">
        <v>13.65</v>
      </c>
      <c r="AL450">
        <v>16.5</v>
      </c>
      <c r="AM450">
        <v>30.05</v>
      </c>
      <c r="AN450">
        <v>36</v>
      </c>
      <c r="AO450">
        <v>36</v>
      </c>
      <c r="AP450">
        <v>79.25</v>
      </c>
      <c r="AQ450">
        <v>42.1</v>
      </c>
      <c r="AR450">
        <v>54</v>
      </c>
      <c r="AS450">
        <v>52.25</v>
      </c>
      <c r="AT450">
        <v>55.25</v>
      </c>
      <c r="AU450">
        <v>42</v>
      </c>
      <c r="AV450">
        <v>51.2</v>
      </c>
      <c r="AW450">
        <v>48.5</v>
      </c>
      <c r="AX450">
        <v>42.2</v>
      </c>
      <c r="AY450">
        <v>50.5</v>
      </c>
      <c r="AZ450">
        <v>79.05</v>
      </c>
      <c r="BA450">
        <v>33.35</v>
      </c>
      <c r="BB450">
        <v>76.05</v>
      </c>
      <c r="BC450">
        <v>56.4</v>
      </c>
    </row>
    <row r="451" spans="1:55" hidden="1" x14ac:dyDescent="0.4">
      <c r="A451" t="str">
        <f t="shared" si="28"/>
        <v>DPS</v>
      </c>
      <c r="B451" t="str">
        <f t="shared" si="29"/>
        <v>DPS053</v>
      </c>
      <c r="C451" t="str">
        <f t="shared" si="30"/>
        <v>percentage_score</v>
      </c>
      <c r="D451" t="s">
        <v>2741</v>
      </c>
      <c r="E451">
        <f t="shared" ref="E451:E514" si="31">AVERAGE(F451:BC451)</f>
        <v>63.902000000000022</v>
      </c>
      <c r="F451">
        <v>74.900000000000006</v>
      </c>
      <c r="G451">
        <v>66.099999999999994</v>
      </c>
      <c r="H451">
        <v>62.2</v>
      </c>
      <c r="I451">
        <v>71.099999999999994</v>
      </c>
      <c r="J451">
        <v>56.1</v>
      </c>
      <c r="K451">
        <v>53.1</v>
      </c>
      <c r="L451">
        <v>69.3</v>
      </c>
      <c r="M451">
        <v>70</v>
      </c>
      <c r="N451">
        <v>53</v>
      </c>
      <c r="O451">
        <v>58.9</v>
      </c>
      <c r="P451">
        <v>61.4</v>
      </c>
      <c r="Q451">
        <v>73.099999999999994</v>
      </c>
      <c r="R451">
        <v>70.7</v>
      </c>
      <c r="S451">
        <v>40.6</v>
      </c>
      <c r="T451">
        <v>53</v>
      </c>
      <c r="U451">
        <v>73.5</v>
      </c>
      <c r="V451">
        <v>70.7</v>
      </c>
      <c r="W451">
        <v>53</v>
      </c>
      <c r="X451">
        <v>74.3</v>
      </c>
      <c r="Y451">
        <v>64.2</v>
      </c>
      <c r="Z451">
        <v>62.3</v>
      </c>
      <c r="AA451">
        <v>49.4</v>
      </c>
      <c r="AB451">
        <v>60.5</v>
      </c>
      <c r="AC451">
        <v>49.7</v>
      </c>
      <c r="AD451">
        <v>71.2</v>
      </c>
      <c r="AE451">
        <v>68.099999999999994</v>
      </c>
      <c r="AF451">
        <v>66</v>
      </c>
      <c r="AG451">
        <v>57.1</v>
      </c>
      <c r="AH451">
        <v>56.2</v>
      </c>
      <c r="AI451">
        <v>40.1</v>
      </c>
      <c r="AJ451">
        <v>62.5</v>
      </c>
      <c r="AK451">
        <v>40.6</v>
      </c>
      <c r="AL451">
        <v>45.2</v>
      </c>
      <c r="AM451">
        <v>60</v>
      </c>
      <c r="AN451">
        <v>64.3</v>
      </c>
      <c r="AO451">
        <v>64.3</v>
      </c>
      <c r="AP451">
        <v>79.8</v>
      </c>
      <c r="AQ451">
        <v>67.8</v>
      </c>
      <c r="AR451">
        <v>71.5</v>
      </c>
      <c r="AS451">
        <v>72.3</v>
      </c>
      <c r="AT451">
        <v>73.400000000000006</v>
      </c>
      <c r="AU451">
        <v>67.7</v>
      </c>
      <c r="AV451">
        <v>71.900000000000006</v>
      </c>
      <c r="AW451">
        <v>70.8</v>
      </c>
      <c r="AX451">
        <v>67.8</v>
      </c>
      <c r="AY451">
        <v>70.099999999999994</v>
      </c>
      <c r="AZ451">
        <v>79.8</v>
      </c>
      <c r="BA451">
        <v>62.5</v>
      </c>
      <c r="BB451">
        <v>79.2</v>
      </c>
      <c r="BC451">
        <v>73.8</v>
      </c>
    </row>
    <row r="452" spans="1:55" hidden="1" x14ac:dyDescent="0.4">
      <c r="A452" t="str">
        <f t="shared" si="28"/>
        <v>DPS</v>
      </c>
      <c r="B452" t="str">
        <f t="shared" si="29"/>
        <v>DPS053</v>
      </c>
      <c r="C452" t="str">
        <f t="shared" si="30"/>
        <v>formatted_score</v>
      </c>
      <c r="D452" t="s">
        <v>2742</v>
      </c>
      <c r="E452" t="e">
        <f t="shared" si="31"/>
        <v>#DIV/0!</v>
      </c>
      <c r="F452" t="s">
        <v>2219</v>
      </c>
      <c r="G452" t="s">
        <v>1946</v>
      </c>
      <c r="H452" t="s">
        <v>2170</v>
      </c>
      <c r="I452" t="s">
        <v>2334</v>
      </c>
      <c r="J452" t="s">
        <v>2519</v>
      </c>
      <c r="K452" t="s">
        <v>2579</v>
      </c>
      <c r="L452" t="s">
        <v>2155</v>
      </c>
      <c r="M452" t="s">
        <v>2743</v>
      </c>
      <c r="N452" t="s">
        <v>2564</v>
      </c>
      <c r="O452" t="s">
        <v>2210</v>
      </c>
      <c r="P452" t="s">
        <v>2066</v>
      </c>
      <c r="Q452" t="s">
        <v>1849</v>
      </c>
      <c r="R452" t="s">
        <v>1899</v>
      </c>
      <c r="S452" t="s">
        <v>2620</v>
      </c>
      <c r="T452" t="s">
        <v>2564</v>
      </c>
      <c r="U452" t="s">
        <v>2744</v>
      </c>
      <c r="V452" t="s">
        <v>1899</v>
      </c>
      <c r="W452" t="s">
        <v>2564</v>
      </c>
      <c r="X452" t="s">
        <v>2745</v>
      </c>
      <c r="Y452" t="s">
        <v>2159</v>
      </c>
      <c r="Z452" t="s">
        <v>2573</v>
      </c>
      <c r="AA452" t="s">
        <v>2574</v>
      </c>
      <c r="AB452" t="s">
        <v>1733</v>
      </c>
      <c r="AC452" t="s">
        <v>2575</v>
      </c>
      <c r="AD452" t="s">
        <v>2746</v>
      </c>
      <c r="AE452" t="s">
        <v>2485</v>
      </c>
      <c r="AF452" t="s">
        <v>2647</v>
      </c>
      <c r="AG452" t="s">
        <v>2654</v>
      </c>
      <c r="AH452" t="s">
        <v>2072</v>
      </c>
      <c r="AI452" t="s">
        <v>1850</v>
      </c>
      <c r="AJ452" t="s">
        <v>1940</v>
      </c>
      <c r="AK452" t="s">
        <v>2620</v>
      </c>
      <c r="AL452" t="s">
        <v>2571</v>
      </c>
      <c r="AM452" t="s">
        <v>2651</v>
      </c>
      <c r="AN452" t="s">
        <v>1846</v>
      </c>
      <c r="AO452" t="s">
        <v>1846</v>
      </c>
      <c r="AP452" t="s">
        <v>2656</v>
      </c>
      <c r="AQ452" t="s">
        <v>2156</v>
      </c>
      <c r="AR452" t="s">
        <v>2747</v>
      </c>
      <c r="AS452" t="s">
        <v>1775</v>
      </c>
      <c r="AT452" t="s">
        <v>1813</v>
      </c>
      <c r="AU452" t="s">
        <v>2070</v>
      </c>
      <c r="AV452" t="s">
        <v>2073</v>
      </c>
      <c r="AW452" t="s">
        <v>2586</v>
      </c>
      <c r="AX452" t="s">
        <v>1812</v>
      </c>
      <c r="AY452" t="s">
        <v>2748</v>
      </c>
      <c r="AZ452" t="s">
        <v>2749</v>
      </c>
      <c r="BA452" t="s">
        <v>2750</v>
      </c>
      <c r="BB452" t="s">
        <v>2751</v>
      </c>
      <c r="BC452" t="s">
        <v>2618</v>
      </c>
    </row>
    <row r="453" spans="1:55" hidden="1" x14ac:dyDescent="0.4">
      <c r="A453" t="str">
        <f t="shared" si="28"/>
        <v>DPS</v>
      </c>
      <c r="B453" t="str">
        <f t="shared" si="29"/>
        <v>DPS053</v>
      </c>
      <c r="C453" t="str">
        <f t="shared" si="30"/>
        <v>functional_complexity</v>
      </c>
      <c r="D453" t="s">
        <v>2752</v>
      </c>
      <c r="E453">
        <f t="shared" si="31"/>
        <v>19.079999999999998</v>
      </c>
      <c r="F453">
        <v>28.5</v>
      </c>
      <c r="G453">
        <v>19</v>
      </c>
      <c r="H453">
        <v>16</v>
      </c>
      <c r="I453">
        <v>24</v>
      </c>
      <c r="J453">
        <v>12.5</v>
      </c>
      <c r="K453">
        <v>11</v>
      </c>
      <c r="L453">
        <v>22</v>
      </c>
      <c r="M453">
        <v>22</v>
      </c>
      <c r="N453">
        <v>11</v>
      </c>
      <c r="O453">
        <v>14</v>
      </c>
      <c r="P453">
        <v>15.5</v>
      </c>
      <c r="Q453">
        <v>26.5</v>
      </c>
      <c r="R453">
        <v>23.5</v>
      </c>
      <c r="S453">
        <v>6</v>
      </c>
      <c r="T453">
        <v>11</v>
      </c>
      <c r="U453">
        <v>26.5</v>
      </c>
      <c r="V453">
        <v>23</v>
      </c>
      <c r="W453">
        <v>11</v>
      </c>
      <c r="X453">
        <v>27.5</v>
      </c>
      <c r="Y453">
        <v>17.5</v>
      </c>
      <c r="Z453">
        <v>15.5</v>
      </c>
      <c r="AA453">
        <v>9.5</v>
      </c>
      <c r="AB453">
        <v>14</v>
      </c>
      <c r="AC453">
        <v>9</v>
      </c>
      <c r="AD453">
        <v>23.5</v>
      </c>
      <c r="AE453">
        <v>18.5</v>
      </c>
      <c r="AF453">
        <v>19</v>
      </c>
      <c r="AG453">
        <v>12.5</v>
      </c>
      <c r="AH453">
        <v>12.5</v>
      </c>
      <c r="AI453">
        <v>6.5</v>
      </c>
      <c r="AJ453">
        <v>15.5</v>
      </c>
      <c r="AK453">
        <v>6</v>
      </c>
      <c r="AL453">
        <v>8</v>
      </c>
      <c r="AM453">
        <v>14</v>
      </c>
      <c r="AN453">
        <v>17.5</v>
      </c>
      <c r="AO453">
        <v>17.5</v>
      </c>
      <c r="AP453">
        <v>38</v>
      </c>
      <c r="AQ453">
        <v>20.5</v>
      </c>
      <c r="AR453">
        <v>27</v>
      </c>
      <c r="AS453">
        <v>25.5</v>
      </c>
      <c r="AT453">
        <v>27</v>
      </c>
      <c r="AU453">
        <v>20.5</v>
      </c>
      <c r="AV453">
        <v>25</v>
      </c>
      <c r="AW453">
        <v>21.5</v>
      </c>
      <c r="AX453">
        <v>20.5</v>
      </c>
      <c r="AY453">
        <v>24</v>
      </c>
      <c r="AZ453">
        <v>38</v>
      </c>
      <c r="BA453">
        <v>15.5</v>
      </c>
      <c r="BB453">
        <v>36.5</v>
      </c>
      <c r="BC453">
        <v>27.5</v>
      </c>
    </row>
    <row r="454" spans="1:55" hidden="1" x14ac:dyDescent="0.4">
      <c r="A454" t="str">
        <f t="shared" si="28"/>
        <v>DPS</v>
      </c>
      <c r="B454" t="str">
        <f t="shared" si="29"/>
        <v>DPS053</v>
      </c>
      <c r="C454" t="str">
        <f t="shared" si="30"/>
        <v>organization_score</v>
      </c>
      <c r="D454" t="s">
        <v>2753</v>
      </c>
      <c r="E454">
        <f t="shared" si="31"/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</row>
    <row r="455" spans="1:55" hidden="1" x14ac:dyDescent="0.4">
      <c r="A455" t="str">
        <f t="shared" si="28"/>
        <v>DPS</v>
      </c>
      <c r="B455" t="str">
        <f t="shared" si="29"/>
        <v>DPS053</v>
      </c>
      <c r="C455" t="str">
        <f t="shared" si="30"/>
        <v>structural_integrity</v>
      </c>
      <c r="D455" t="s">
        <v>2754</v>
      </c>
      <c r="E455">
        <f t="shared" si="31"/>
        <v>10</v>
      </c>
      <c r="F455">
        <v>10</v>
      </c>
      <c r="G455">
        <v>10</v>
      </c>
      <c r="H455">
        <v>10</v>
      </c>
      <c r="I455">
        <v>10</v>
      </c>
      <c r="J455">
        <v>10</v>
      </c>
      <c r="K455">
        <v>10</v>
      </c>
      <c r="L455">
        <v>10</v>
      </c>
      <c r="M455">
        <v>10</v>
      </c>
      <c r="N455">
        <v>10</v>
      </c>
      <c r="O455">
        <v>10</v>
      </c>
      <c r="P455">
        <v>10</v>
      </c>
      <c r="Q455">
        <v>10</v>
      </c>
      <c r="R455">
        <v>10</v>
      </c>
      <c r="S455">
        <v>10</v>
      </c>
      <c r="T455">
        <v>10</v>
      </c>
      <c r="U455">
        <v>10</v>
      </c>
      <c r="V455">
        <v>10</v>
      </c>
      <c r="W455">
        <v>10</v>
      </c>
      <c r="X455">
        <v>10</v>
      </c>
      <c r="Y455">
        <v>10</v>
      </c>
      <c r="Z455">
        <v>10</v>
      </c>
      <c r="AA455">
        <v>10</v>
      </c>
      <c r="AB455">
        <v>10</v>
      </c>
      <c r="AC455">
        <v>10</v>
      </c>
      <c r="AD455">
        <v>10</v>
      </c>
      <c r="AE455">
        <v>10</v>
      </c>
      <c r="AF455">
        <v>10</v>
      </c>
      <c r="AG455">
        <v>10</v>
      </c>
      <c r="AH455">
        <v>10</v>
      </c>
      <c r="AI455">
        <v>10</v>
      </c>
      <c r="AJ455">
        <v>10</v>
      </c>
      <c r="AK455">
        <v>10</v>
      </c>
      <c r="AL455">
        <v>10</v>
      </c>
      <c r="AM455">
        <v>10</v>
      </c>
      <c r="AN455">
        <v>10</v>
      </c>
      <c r="AO455">
        <v>10</v>
      </c>
      <c r="AP455">
        <v>10</v>
      </c>
      <c r="AQ455">
        <v>10</v>
      </c>
      <c r="AR455">
        <v>10</v>
      </c>
      <c r="AS455">
        <v>10</v>
      </c>
      <c r="AT455">
        <v>10</v>
      </c>
      <c r="AU455">
        <v>10</v>
      </c>
      <c r="AV455">
        <v>10</v>
      </c>
      <c r="AW455">
        <v>10</v>
      </c>
      <c r="AX455">
        <v>10</v>
      </c>
      <c r="AY455">
        <v>10</v>
      </c>
      <c r="AZ455">
        <v>10</v>
      </c>
      <c r="BA455">
        <v>10</v>
      </c>
      <c r="BB455">
        <v>10</v>
      </c>
      <c r="BC455">
        <v>10</v>
      </c>
    </row>
    <row r="456" spans="1:55" hidden="1" x14ac:dyDescent="0.4">
      <c r="A456" t="str">
        <f t="shared" si="28"/>
        <v>DPS</v>
      </c>
      <c r="B456" t="str">
        <f t="shared" si="29"/>
        <v>DPS053</v>
      </c>
      <c r="C456" t="str">
        <f t="shared" si="30"/>
        <v>decisions_activities_ratio</v>
      </c>
      <c r="D456" t="s">
        <v>2755</v>
      </c>
      <c r="E456">
        <f t="shared" si="31"/>
        <v>0.16874000000000003</v>
      </c>
      <c r="F456">
        <v>0.2</v>
      </c>
      <c r="G456">
        <v>0.2</v>
      </c>
      <c r="H456">
        <v>0.25</v>
      </c>
      <c r="I456">
        <v>0.25</v>
      </c>
      <c r="J456">
        <v>0.14299999999999999</v>
      </c>
      <c r="K456">
        <v>0.16700000000000001</v>
      </c>
      <c r="L456">
        <v>0.16700000000000001</v>
      </c>
      <c r="M456">
        <v>0.16700000000000001</v>
      </c>
      <c r="N456">
        <v>0.16700000000000001</v>
      </c>
      <c r="O456">
        <v>0.125</v>
      </c>
      <c r="P456">
        <v>0.111</v>
      </c>
      <c r="Q456">
        <v>0.13300000000000001</v>
      </c>
      <c r="R456">
        <v>0.154</v>
      </c>
      <c r="S456">
        <v>0</v>
      </c>
      <c r="T456">
        <v>0.16700000000000001</v>
      </c>
      <c r="U456">
        <v>0.13300000000000001</v>
      </c>
      <c r="V456">
        <v>7.0999999999999994E-2</v>
      </c>
      <c r="W456">
        <v>0.16700000000000001</v>
      </c>
      <c r="X456">
        <v>0.308</v>
      </c>
      <c r="Y456">
        <v>0.222</v>
      </c>
      <c r="Z456">
        <v>0.111</v>
      </c>
      <c r="AA456">
        <v>0.2</v>
      </c>
      <c r="AB456">
        <v>0.125</v>
      </c>
      <c r="AC456">
        <v>0</v>
      </c>
      <c r="AD456">
        <v>0.154</v>
      </c>
      <c r="AE456">
        <v>9.0999999999999998E-2</v>
      </c>
      <c r="AF456">
        <v>0.2</v>
      </c>
      <c r="AG456">
        <v>0.14299999999999999</v>
      </c>
      <c r="AH456">
        <v>0.14299999999999999</v>
      </c>
      <c r="AI456">
        <v>0.33300000000000002</v>
      </c>
      <c r="AJ456">
        <v>0.111</v>
      </c>
      <c r="AK456">
        <v>0</v>
      </c>
      <c r="AL456">
        <v>0.25</v>
      </c>
      <c r="AM456">
        <v>0.125</v>
      </c>
      <c r="AN456">
        <v>0.222</v>
      </c>
      <c r="AO456">
        <v>0.222</v>
      </c>
      <c r="AP456">
        <v>0.2</v>
      </c>
      <c r="AQ456">
        <v>0.182</v>
      </c>
      <c r="AR456">
        <v>0.214</v>
      </c>
      <c r="AS456">
        <v>0.23100000000000001</v>
      </c>
      <c r="AT456">
        <v>0.214</v>
      </c>
      <c r="AU456">
        <v>0.182</v>
      </c>
      <c r="AV456">
        <v>0.14299999999999999</v>
      </c>
      <c r="AW456">
        <v>7.6999999999999999E-2</v>
      </c>
      <c r="AX456">
        <v>0.182</v>
      </c>
      <c r="AY456">
        <v>0.25</v>
      </c>
      <c r="AZ456">
        <v>0.2</v>
      </c>
      <c r="BA456">
        <v>0.111</v>
      </c>
      <c r="BB456">
        <v>0.21099999999999999</v>
      </c>
      <c r="BC456">
        <v>0.308</v>
      </c>
    </row>
    <row r="457" spans="1:55" hidden="1" x14ac:dyDescent="0.4">
      <c r="A457" t="str">
        <f t="shared" si="28"/>
        <v>DPS</v>
      </c>
      <c r="B457" t="str">
        <f t="shared" si="29"/>
        <v>DPS053</v>
      </c>
      <c r="C457" t="str">
        <f t="shared" si="30"/>
        <v>lines_vs_average</v>
      </c>
      <c r="D457" t="s">
        <v>2756</v>
      </c>
      <c r="E457">
        <f t="shared" si="31"/>
        <v>0.43485999999999991</v>
      </c>
      <c r="F457">
        <v>0.64300000000000002</v>
      </c>
      <c r="G457">
        <v>0.40699999999999997</v>
      </c>
      <c r="H457">
        <v>0.36499999999999999</v>
      </c>
      <c r="I457">
        <v>0.55700000000000005</v>
      </c>
      <c r="J457">
        <v>0.25700000000000001</v>
      </c>
      <c r="K457">
        <v>0.25700000000000001</v>
      </c>
      <c r="L457">
        <v>0.49299999999999999</v>
      </c>
      <c r="M457">
        <v>0.49299999999999999</v>
      </c>
      <c r="N457">
        <v>0.23599999999999999</v>
      </c>
      <c r="O457">
        <v>0.27900000000000003</v>
      </c>
      <c r="P457">
        <v>0.32200000000000001</v>
      </c>
      <c r="Q457">
        <v>0.6</v>
      </c>
      <c r="R457">
        <v>0.55700000000000005</v>
      </c>
      <c r="S457">
        <v>0.193</v>
      </c>
      <c r="T457">
        <v>0.23599999999999999</v>
      </c>
      <c r="U457">
        <v>0.55700000000000005</v>
      </c>
      <c r="V457">
        <v>0.47199999999999998</v>
      </c>
      <c r="W457">
        <v>0.23599999999999999</v>
      </c>
      <c r="X457">
        <v>0.68600000000000005</v>
      </c>
      <c r="Y457">
        <v>0.36499999999999999</v>
      </c>
      <c r="Z457">
        <v>0.36499999999999999</v>
      </c>
      <c r="AA457">
        <v>0.214</v>
      </c>
      <c r="AB457">
        <v>0.27900000000000003</v>
      </c>
      <c r="AC457">
        <v>0.23599999999999999</v>
      </c>
      <c r="AD457">
        <v>0.51500000000000001</v>
      </c>
      <c r="AE457">
        <v>0.47199999999999998</v>
      </c>
      <c r="AF457">
        <v>0.38600000000000001</v>
      </c>
      <c r="AG457">
        <v>0.27900000000000003</v>
      </c>
      <c r="AH457">
        <v>0.27900000000000003</v>
      </c>
      <c r="AI457">
        <v>0.17199999999999999</v>
      </c>
      <c r="AJ457">
        <v>0.38600000000000001</v>
      </c>
      <c r="AK457">
        <v>0.193</v>
      </c>
      <c r="AL457">
        <v>0.214</v>
      </c>
      <c r="AM457">
        <v>0.36499999999999999</v>
      </c>
      <c r="AN457">
        <v>0.42899999999999999</v>
      </c>
      <c r="AO457">
        <v>0.42899999999999999</v>
      </c>
      <c r="AP457">
        <v>0.879</v>
      </c>
      <c r="AQ457">
        <v>0.47199999999999998</v>
      </c>
      <c r="AR457">
        <v>0.64300000000000002</v>
      </c>
      <c r="AS457">
        <v>0.53600000000000003</v>
      </c>
      <c r="AT457">
        <v>0.53600000000000003</v>
      </c>
      <c r="AU457">
        <v>0.42899999999999999</v>
      </c>
      <c r="AV457">
        <v>0.51500000000000001</v>
      </c>
      <c r="AW457">
        <v>0.55700000000000005</v>
      </c>
      <c r="AX457">
        <v>0.51500000000000001</v>
      </c>
      <c r="AY457">
        <v>0.68600000000000005</v>
      </c>
      <c r="AZ457">
        <v>0.79300000000000004</v>
      </c>
      <c r="BA457">
        <v>0.36499999999999999</v>
      </c>
      <c r="BB457">
        <v>0.79300000000000004</v>
      </c>
      <c r="BC457">
        <v>0.6</v>
      </c>
    </row>
    <row r="458" spans="1:55" hidden="1" x14ac:dyDescent="0.4">
      <c r="A458" t="str">
        <f t="shared" si="28"/>
        <v>DPS</v>
      </c>
      <c r="B458" t="str">
        <f t="shared" si="29"/>
        <v>DPS091</v>
      </c>
      <c r="C458" t="str">
        <f t="shared" si="30"/>
        <v>activities</v>
      </c>
      <c r="D458" t="s">
        <v>2757</v>
      </c>
      <c r="E458">
        <f t="shared" si="31"/>
        <v>10.14</v>
      </c>
      <c r="F458">
        <v>12</v>
      </c>
      <c r="G458">
        <v>9</v>
      </c>
      <c r="H458">
        <v>4</v>
      </c>
      <c r="I458">
        <v>13</v>
      </c>
      <c r="J458">
        <v>7</v>
      </c>
      <c r="K458">
        <v>6</v>
      </c>
      <c r="L458">
        <v>11</v>
      </c>
      <c r="M458">
        <v>11</v>
      </c>
      <c r="N458">
        <v>10</v>
      </c>
      <c r="O458">
        <v>12</v>
      </c>
      <c r="P458">
        <v>5</v>
      </c>
      <c r="Q458">
        <v>15</v>
      </c>
      <c r="R458">
        <v>11</v>
      </c>
      <c r="S458">
        <v>7</v>
      </c>
      <c r="T458">
        <v>8</v>
      </c>
      <c r="U458">
        <v>15</v>
      </c>
      <c r="V458">
        <v>9</v>
      </c>
      <c r="W458">
        <v>5</v>
      </c>
      <c r="X458">
        <v>11</v>
      </c>
      <c r="Y458">
        <v>9</v>
      </c>
      <c r="Z458">
        <v>7</v>
      </c>
      <c r="AA458">
        <v>5</v>
      </c>
      <c r="AB458">
        <v>8</v>
      </c>
      <c r="AC458">
        <v>6</v>
      </c>
      <c r="AD458">
        <v>10</v>
      </c>
      <c r="AE458">
        <v>11</v>
      </c>
      <c r="AF458">
        <v>7</v>
      </c>
      <c r="AG458">
        <v>7</v>
      </c>
      <c r="AH458">
        <v>6</v>
      </c>
      <c r="AI458">
        <v>3</v>
      </c>
      <c r="AJ458">
        <v>9</v>
      </c>
      <c r="AK458">
        <v>4</v>
      </c>
      <c r="AL458">
        <v>6</v>
      </c>
      <c r="AM458">
        <v>7</v>
      </c>
      <c r="AN458">
        <v>9</v>
      </c>
      <c r="AO458">
        <v>9</v>
      </c>
      <c r="AP458">
        <v>16</v>
      </c>
      <c r="AQ458">
        <v>14</v>
      </c>
      <c r="AR458">
        <v>15</v>
      </c>
      <c r="AS458">
        <v>16</v>
      </c>
      <c r="AT458">
        <v>13</v>
      </c>
      <c r="AU458">
        <v>16</v>
      </c>
      <c r="AV458">
        <v>17</v>
      </c>
      <c r="AW458">
        <v>11</v>
      </c>
      <c r="AX458">
        <v>12</v>
      </c>
      <c r="AY458">
        <v>13</v>
      </c>
      <c r="AZ458">
        <v>14</v>
      </c>
      <c r="BA458">
        <v>10</v>
      </c>
      <c r="BB458">
        <v>20</v>
      </c>
      <c r="BC458">
        <v>16</v>
      </c>
    </row>
    <row r="459" spans="1:55" hidden="1" x14ac:dyDescent="0.4">
      <c r="A459" t="str">
        <f t="shared" si="28"/>
        <v>DPS</v>
      </c>
      <c r="B459" t="str">
        <f t="shared" si="29"/>
        <v>DPS091</v>
      </c>
      <c r="C459" t="str">
        <f t="shared" si="30"/>
        <v>decisions</v>
      </c>
      <c r="D459" t="s">
        <v>2758</v>
      </c>
      <c r="E459">
        <f t="shared" si="31"/>
        <v>1.78</v>
      </c>
      <c r="F459">
        <v>2</v>
      </c>
      <c r="G459">
        <v>1</v>
      </c>
      <c r="H459">
        <v>1</v>
      </c>
      <c r="I459">
        <v>2</v>
      </c>
      <c r="J459">
        <v>2</v>
      </c>
      <c r="K459">
        <v>1</v>
      </c>
      <c r="L459">
        <v>1</v>
      </c>
      <c r="M459">
        <v>2</v>
      </c>
      <c r="N459">
        <v>2</v>
      </c>
      <c r="O459">
        <v>2</v>
      </c>
      <c r="P459">
        <v>1</v>
      </c>
      <c r="Q459">
        <v>1</v>
      </c>
      <c r="R459">
        <v>1</v>
      </c>
      <c r="S459">
        <v>1</v>
      </c>
      <c r="T459">
        <v>1</v>
      </c>
      <c r="U459">
        <v>2</v>
      </c>
      <c r="V459">
        <v>0</v>
      </c>
      <c r="W459">
        <v>1</v>
      </c>
      <c r="X459">
        <v>1</v>
      </c>
      <c r="Y459">
        <v>2</v>
      </c>
      <c r="Z459">
        <v>0</v>
      </c>
      <c r="AA459">
        <v>1</v>
      </c>
      <c r="AB459">
        <v>1</v>
      </c>
      <c r="AC459">
        <v>0</v>
      </c>
      <c r="AD459">
        <v>2</v>
      </c>
      <c r="AE459">
        <v>1</v>
      </c>
      <c r="AF459">
        <v>2</v>
      </c>
      <c r="AG459">
        <v>1</v>
      </c>
      <c r="AH459">
        <v>1</v>
      </c>
      <c r="AI459">
        <v>1</v>
      </c>
      <c r="AJ459">
        <v>2</v>
      </c>
      <c r="AK459">
        <v>0</v>
      </c>
      <c r="AL459">
        <v>2</v>
      </c>
      <c r="AM459">
        <v>1</v>
      </c>
      <c r="AN459">
        <v>2</v>
      </c>
      <c r="AO459">
        <v>2</v>
      </c>
      <c r="AP459">
        <v>4</v>
      </c>
      <c r="AQ459">
        <v>3</v>
      </c>
      <c r="AR459">
        <v>3</v>
      </c>
      <c r="AS459">
        <v>3</v>
      </c>
      <c r="AT459">
        <v>3</v>
      </c>
      <c r="AU459">
        <v>2</v>
      </c>
      <c r="AV459">
        <v>3</v>
      </c>
      <c r="AW459">
        <v>2</v>
      </c>
      <c r="AX459">
        <v>3</v>
      </c>
      <c r="AY459">
        <v>4</v>
      </c>
      <c r="AZ459">
        <v>4</v>
      </c>
      <c r="BA459">
        <v>1</v>
      </c>
      <c r="BB459">
        <v>4</v>
      </c>
      <c r="BC459">
        <v>4</v>
      </c>
    </row>
    <row r="460" spans="1:55" hidden="1" x14ac:dyDescent="0.4">
      <c r="A460" t="str">
        <f t="shared" si="28"/>
        <v>DPS</v>
      </c>
      <c r="B460" t="str">
        <f t="shared" si="29"/>
        <v>DPS091</v>
      </c>
      <c r="C460" t="str">
        <f t="shared" si="30"/>
        <v>forks</v>
      </c>
      <c r="D460" t="s">
        <v>2759</v>
      </c>
      <c r="E460">
        <f t="shared" si="31"/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</row>
    <row r="461" spans="1:55" hidden="1" x14ac:dyDescent="0.4">
      <c r="A461" t="str">
        <f t="shared" si="28"/>
        <v>DPS</v>
      </c>
      <c r="B461" t="str">
        <f t="shared" si="29"/>
        <v>DPS091</v>
      </c>
      <c r="C461" t="str">
        <f t="shared" si="30"/>
        <v>swimlanes</v>
      </c>
      <c r="D461" t="s">
        <v>2760</v>
      </c>
      <c r="E461">
        <f t="shared" si="31"/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</row>
    <row r="462" spans="1:55" hidden="1" x14ac:dyDescent="0.4">
      <c r="A462" t="str">
        <f t="shared" si="28"/>
        <v>DPS</v>
      </c>
      <c r="B462" t="str">
        <f t="shared" si="29"/>
        <v>DPS091</v>
      </c>
      <c r="C462" t="str">
        <f t="shared" si="30"/>
        <v>detaches</v>
      </c>
      <c r="D462" t="s">
        <v>2761</v>
      </c>
      <c r="E462">
        <f t="shared" si="31"/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</row>
    <row r="463" spans="1:55" hidden="1" x14ac:dyDescent="0.4">
      <c r="A463" t="str">
        <f t="shared" si="28"/>
        <v>DPS</v>
      </c>
      <c r="B463" t="str">
        <f t="shared" si="29"/>
        <v>DPS091</v>
      </c>
      <c r="C463" t="str">
        <f t="shared" si="30"/>
        <v>options</v>
      </c>
      <c r="D463" t="s">
        <v>2762</v>
      </c>
      <c r="E463">
        <f t="shared" si="31"/>
        <v>0.14000000000000001</v>
      </c>
      <c r="F463">
        <v>0</v>
      </c>
      <c r="G463">
        <v>0</v>
      </c>
      <c r="H463">
        <v>0</v>
      </c>
      <c r="I463">
        <v>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1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2</v>
      </c>
      <c r="AC463">
        <v>0</v>
      </c>
      <c r="AD463">
        <v>0</v>
      </c>
      <c r="AE463">
        <v>0</v>
      </c>
      <c r="AF463">
        <v>1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2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</row>
    <row r="464" spans="1:55" hidden="1" x14ac:dyDescent="0.4">
      <c r="A464" t="str">
        <f t="shared" si="28"/>
        <v>DPS</v>
      </c>
      <c r="B464" t="str">
        <f t="shared" si="29"/>
        <v>DPS091</v>
      </c>
      <c r="C464" t="str">
        <f t="shared" si="30"/>
        <v>edges</v>
      </c>
      <c r="D464" t="s">
        <v>2763</v>
      </c>
      <c r="E464">
        <f t="shared" si="31"/>
        <v>0.34</v>
      </c>
      <c r="F464">
        <v>0</v>
      </c>
      <c r="G464">
        <v>1</v>
      </c>
      <c r="H464">
        <v>0</v>
      </c>
      <c r="I464">
        <v>1</v>
      </c>
      <c r="J464">
        <v>0</v>
      </c>
      <c r="K464">
        <v>0</v>
      </c>
      <c r="L464">
        <v>2</v>
      </c>
      <c r="M464">
        <v>0</v>
      </c>
      <c r="N464">
        <v>0</v>
      </c>
      <c r="O464">
        <v>1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1</v>
      </c>
      <c r="V464">
        <v>0</v>
      </c>
      <c r="W464">
        <v>0</v>
      </c>
      <c r="X464">
        <v>1</v>
      </c>
      <c r="Y464">
        <v>0</v>
      </c>
      <c r="Z464">
        <v>1</v>
      </c>
      <c r="AA464">
        <v>0</v>
      </c>
      <c r="AB464">
        <v>0</v>
      </c>
      <c r="AC464">
        <v>1</v>
      </c>
      <c r="AD464">
        <v>0</v>
      </c>
      <c r="AE464">
        <v>0</v>
      </c>
      <c r="AF464">
        <v>0</v>
      </c>
      <c r="AG464">
        <v>0</v>
      </c>
      <c r="AH464">
        <v>1</v>
      </c>
      <c r="AI464">
        <v>0</v>
      </c>
      <c r="AJ464">
        <v>0</v>
      </c>
      <c r="AK464">
        <v>1</v>
      </c>
      <c r="AL464">
        <v>0</v>
      </c>
      <c r="AM464">
        <v>0</v>
      </c>
      <c r="AN464">
        <v>0</v>
      </c>
      <c r="AO464">
        <v>0</v>
      </c>
      <c r="AP464">
        <v>1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2</v>
      </c>
      <c r="AX464">
        <v>0</v>
      </c>
      <c r="AY464">
        <v>1</v>
      </c>
      <c r="AZ464">
        <v>0</v>
      </c>
      <c r="BA464">
        <v>0</v>
      </c>
      <c r="BB464">
        <v>0</v>
      </c>
      <c r="BC464">
        <v>2</v>
      </c>
    </row>
    <row r="465" spans="1:55" hidden="1" x14ac:dyDescent="0.4">
      <c r="A465" t="str">
        <f t="shared" si="28"/>
        <v>DPS</v>
      </c>
      <c r="B465" t="str">
        <f t="shared" si="29"/>
        <v>DPS091</v>
      </c>
      <c r="C465" t="str">
        <f t="shared" si="30"/>
        <v>notes</v>
      </c>
      <c r="D465" t="s">
        <v>2764</v>
      </c>
      <c r="E465">
        <f t="shared" si="31"/>
        <v>0.06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3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</row>
    <row r="466" spans="1:55" hidden="1" x14ac:dyDescent="0.4">
      <c r="A466" t="str">
        <f t="shared" si="28"/>
        <v>DPS</v>
      </c>
      <c r="B466" t="str">
        <f t="shared" si="29"/>
        <v>DPS091</v>
      </c>
      <c r="C466" t="str">
        <f t="shared" si="30"/>
        <v>partitions</v>
      </c>
      <c r="D466" t="s">
        <v>2765</v>
      </c>
      <c r="E466">
        <f t="shared" si="31"/>
        <v>0.1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3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1</v>
      </c>
      <c r="AW466">
        <v>0</v>
      </c>
      <c r="AX466">
        <v>0</v>
      </c>
      <c r="AY466">
        <v>0</v>
      </c>
      <c r="AZ466">
        <v>0</v>
      </c>
      <c r="BA466">
        <v>1</v>
      </c>
      <c r="BB466">
        <v>0</v>
      </c>
      <c r="BC466">
        <v>0</v>
      </c>
    </row>
    <row r="467" spans="1:55" hidden="1" x14ac:dyDescent="0.4">
      <c r="A467" t="str">
        <f t="shared" si="28"/>
        <v>DPS</v>
      </c>
      <c r="B467" t="str">
        <f t="shared" si="29"/>
        <v>DPS091</v>
      </c>
      <c r="C467" t="str">
        <f t="shared" si="30"/>
        <v>numberline</v>
      </c>
      <c r="D467" t="s">
        <v>2766</v>
      </c>
      <c r="E467">
        <f t="shared" si="31"/>
        <v>20.2</v>
      </c>
      <c r="F467">
        <v>20</v>
      </c>
      <c r="G467">
        <v>18</v>
      </c>
      <c r="H467">
        <v>11</v>
      </c>
      <c r="I467">
        <v>25</v>
      </c>
      <c r="J467">
        <v>17</v>
      </c>
      <c r="K467">
        <v>12</v>
      </c>
      <c r="L467">
        <v>20</v>
      </c>
      <c r="M467">
        <v>22</v>
      </c>
      <c r="N467">
        <v>18</v>
      </c>
      <c r="O467">
        <v>25</v>
      </c>
      <c r="P467">
        <v>10</v>
      </c>
      <c r="Q467">
        <v>28</v>
      </c>
      <c r="R467">
        <v>18</v>
      </c>
      <c r="S467">
        <v>13</v>
      </c>
      <c r="T467">
        <v>13</v>
      </c>
      <c r="U467">
        <v>26</v>
      </c>
      <c r="V467">
        <v>14</v>
      </c>
      <c r="W467">
        <v>10</v>
      </c>
      <c r="X467">
        <v>19</v>
      </c>
      <c r="Y467">
        <v>17</v>
      </c>
      <c r="Z467">
        <v>12</v>
      </c>
      <c r="AA467">
        <v>10</v>
      </c>
      <c r="AB467">
        <v>14</v>
      </c>
      <c r="AC467">
        <v>11</v>
      </c>
      <c r="AD467">
        <v>19</v>
      </c>
      <c r="AE467">
        <v>23</v>
      </c>
      <c r="AF467">
        <v>15</v>
      </c>
      <c r="AG467">
        <v>13</v>
      </c>
      <c r="AH467">
        <v>15</v>
      </c>
      <c r="AI467">
        <v>8</v>
      </c>
      <c r="AJ467">
        <v>18</v>
      </c>
      <c r="AK467">
        <v>9</v>
      </c>
      <c r="AL467">
        <v>14</v>
      </c>
      <c r="AM467">
        <v>15</v>
      </c>
      <c r="AN467">
        <v>20</v>
      </c>
      <c r="AO467">
        <v>18</v>
      </c>
      <c r="AP467">
        <v>36</v>
      </c>
      <c r="AQ467">
        <v>27</v>
      </c>
      <c r="AR467">
        <v>31</v>
      </c>
      <c r="AS467">
        <v>28</v>
      </c>
      <c r="AT467">
        <v>24</v>
      </c>
      <c r="AU467">
        <v>25</v>
      </c>
      <c r="AV467">
        <v>34</v>
      </c>
      <c r="AW467">
        <v>34</v>
      </c>
      <c r="AX467">
        <v>24</v>
      </c>
      <c r="AY467">
        <v>31</v>
      </c>
      <c r="AZ467">
        <v>31</v>
      </c>
      <c r="BA467">
        <v>19</v>
      </c>
      <c r="BB467">
        <v>38</v>
      </c>
      <c r="BC467">
        <v>38</v>
      </c>
    </row>
    <row r="468" spans="1:55" hidden="1" x14ac:dyDescent="0.4">
      <c r="A468" t="str">
        <f t="shared" si="28"/>
        <v>DPS</v>
      </c>
      <c r="B468" t="str">
        <f t="shared" si="29"/>
        <v>DPS091</v>
      </c>
      <c r="C468" t="str">
        <f t="shared" si="30"/>
        <v>negative_score</v>
      </c>
      <c r="D468" t="s">
        <v>2767</v>
      </c>
      <c r="E468">
        <f t="shared" si="31"/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</row>
    <row r="469" spans="1:55" hidden="1" x14ac:dyDescent="0.4">
      <c r="A469" t="str">
        <f t="shared" si="28"/>
        <v>DPS</v>
      </c>
      <c r="B469" t="str">
        <f t="shared" si="29"/>
        <v>DPS091</v>
      </c>
      <c r="C469" t="str">
        <f t="shared" si="30"/>
        <v>raw_score</v>
      </c>
      <c r="D469" t="s">
        <v>2768</v>
      </c>
      <c r="E469">
        <f t="shared" si="31"/>
        <v>39.296000000000006</v>
      </c>
      <c r="F469">
        <v>45</v>
      </c>
      <c r="G469">
        <v>33.1</v>
      </c>
      <c r="H469">
        <v>16.55</v>
      </c>
      <c r="I469">
        <v>50.45</v>
      </c>
      <c r="J469">
        <v>29.85</v>
      </c>
      <c r="K469">
        <v>22.6</v>
      </c>
      <c r="L469">
        <v>40.4</v>
      </c>
      <c r="M469">
        <v>42.1</v>
      </c>
      <c r="N469">
        <v>38.9</v>
      </c>
      <c r="O469">
        <v>46.45</v>
      </c>
      <c r="P469">
        <v>19.5</v>
      </c>
      <c r="Q469">
        <v>50.4</v>
      </c>
      <c r="R469">
        <v>37.9</v>
      </c>
      <c r="S469">
        <v>25.65</v>
      </c>
      <c r="T469">
        <v>28.65</v>
      </c>
      <c r="U469">
        <v>55.5</v>
      </c>
      <c r="V469">
        <v>28.7</v>
      </c>
      <c r="W469">
        <v>19.5</v>
      </c>
      <c r="X469">
        <v>39.15</v>
      </c>
      <c r="Y469">
        <v>35.85</v>
      </c>
      <c r="Z469">
        <v>22.8</v>
      </c>
      <c r="AA469">
        <v>19.5</v>
      </c>
      <c r="AB469">
        <v>30.7</v>
      </c>
      <c r="AC469">
        <v>19.75</v>
      </c>
      <c r="AD469">
        <v>38.950000000000003</v>
      </c>
      <c r="AE469">
        <v>42.65</v>
      </c>
      <c r="AF469">
        <v>30.75</v>
      </c>
      <c r="AG469">
        <v>25.65</v>
      </c>
      <c r="AH469">
        <v>23.95</v>
      </c>
      <c r="AI469">
        <v>13.4</v>
      </c>
      <c r="AJ469">
        <v>35.9</v>
      </c>
      <c r="AK469">
        <v>13.65</v>
      </c>
      <c r="AL469">
        <v>26.7</v>
      </c>
      <c r="AM469">
        <v>25.75</v>
      </c>
      <c r="AN469">
        <v>36</v>
      </c>
      <c r="AO469">
        <v>35.9</v>
      </c>
      <c r="AP469">
        <v>67</v>
      </c>
      <c r="AQ469">
        <v>55.35</v>
      </c>
      <c r="AR469">
        <v>58.55</v>
      </c>
      <c r="AS469">
        <v>63.4</v>
      </c>
      <c r="AT469">
        <v>52.2</v>
      </c>
      <c r="AU469">
        <v>57.25</v>
      </c>
      <c r="AV469">
        <v>66.2</v>
      </c>
      <c r="AW469">
        <v>47.5</v>
      </c>
      <c r="AX469">
        <v>49.2</v>
      </c>
      <c r="AY469">
        <v>57.75</v>
      </c>
      <c r="AZ469">
        <v>59.55</v>
      </c>
      <c r="BA469">
        <v>36.450000000000003</v>
      </c>
      <c r="BB469">
        <v>77.900000000000006</v>
      </c>
      <c r="BC469">
        <v>68.3</v>
      </c>
    </row>
    <row r="470" spans="1:55" hidden="1" x14ac:dyDescent="0.4">
      <c r="A470" t="str">
        <f t="shared" si="28"/>
        <v>DPS</v>
      </c>
      <c r="B470" t="str">
        <f t="shared" si="29"/>
        <v>DPS091</v>
      </c>
      <c r="C470" t="str">
        <f t="shared" si="30"/>
        <v>percentage_score</v>
      </c>
      <c r="D470" t="s">
        <v>2769</v>
      </c>
      <c r="E470">
        <f t="shared" si="31"/>
        <v>63.75200000000001</v>
      </c>
      <c r="F470">
        <v>69.2</v>
      </c>
      <c r="G470">
        <v>62.3</v>
      </c>
      <c r="H470">
        <v>45.3</v>
      </c>
      <c r="I470">
        <v>71.599999999999994</v>
      </c>
      <c r="J470">
        <v>59.9</v>
      </c>
      <c r="K470">
        <v>53.1</v>
      </c>
      <c r="L470">
        <v>66.900000000000006</v>
      </c>
      <c r="M470">
        <v>67.8</v>
      </c>
      <c r="N470">
        <v>66</v>
      </c>
      <c r="O470">
        <v>69.900000000000006</v>
      </c>
      <c r="P470">
        <v>49.4</v>
      </c>
      <c r="Q470">
        <v>71.599999999999994</v>
      </c>
      <c r="R470">
        <v>65.5</v>
      </c>
      <c r="S470">
        <v>56.2</v>
      </c>
      <c r="T470">
        <v>58.9</v>
      </c>
      <c r="U470">
        <v>73.5</v>
      </c>
      <c r="V470">
        <v>58.9</v>
      </c>
      <c r="W470">
        <v>49.4</v>
      </c>
      <c r="X470">
        <v>66.2</v>
      </c>
      <c r="Y470">
        <v>64.2</v>
      </c>
      <c r="Z470">
        <v>53.3</v>
      </c>
      <c r="AA470">
        <v>49.4</v>
      </c>
      <c r="AB470">
        <v>60.6</v>
      </c>
      <c r="AC470">
        <v>49.7</v>
      </c>
      <c r="AD470">
        <v>66.099999999999994</v>
      </c>
      <c r="AE470">
        <v>68.099999999999994</v>
      </c>
      <c r="AF470">
        <v>60.6</v>
      </c>
      <c r="AG470">
        <v>56.2</v>
      </c>
      <c r="AH470">
        <v>54.5</v>
      </c>
      <c r="AI470">
        <v>40.1</v>
      </c>
      <c r="AJ470">
        <v>64.2</v>
      </c>
      <c r="AK470">
        <v>40.6</v>
      </c>
      <c r="AL470">
        <v>57.2</v>
      </c>
      <c r="AM470">
        <v>56.3</v>
      </c>
      <c r="AN470">
        <v>64.3</v>
      </c>
      <c r="AO470">
        <v>64.2</v>
      </c>
      <c r="AP470">
        <v>77</v>
      </c>
      <c r="AQ470">
        <v>73.5</v>
      </c>
      <c r="AR470">
        <v>74.5</v>
      </c>
      <c r="AS470">
        <v>76</v>
      </c>
      <c r="AT470">
        <v>72.3</v>
      </c>
      <c r="AU470">
        <v>74.099999999999994</v>
      </c>
      <c r="AV470">
        <v>76.8</v>
      </c>
      <c r="AW470">
        <v>70.400000000000006</v>
      </c>
      <c r="AX470">
        <v>71.099999999999994</v>
      </c>
      <c r="AY470">
        <v>74.3</v>
      </c>
      <c r="AZ470">
        <v>74.900000000000006</v>
      </c>
      <c r="BA470">
        <v>64.599999999999994</v>
      </c>
      <c r="BB470">
        <v>79.599999999999994</v>
      </c>
      <c r="BC470">
        <v>77.3</v>
      </c>
    </row>
    <row r="471" spans="1:55" hidden="1" x14ac:dyDescent="0.4">
      <c r="A471" t="str">
        <f t="shared" si="28"/>
        <v>DPS</v>
      </c>
      <c r="B471" t="str">
        <f t="shared" si="29"/>
        <v>DPS091</v>
      </c>
      <c r="C471" t="str">
        <f t="shared" si="30"/>
        <v>formatted_score</v>
      </c>
      <c r="D471" t="s">
        <v>2770</v>
      </c>
      <c r="E471" t="e">
        <f t="shared" si="31"/>
        <v>#DIV/0!</v>
      </c>
      <c r="F471" t="s">
        <v>1953</v>
      </c>
      <c r="G471" t="s">
        <v>2561</v>
      </c>
      <c r="H471" t="s">
        <v>2649</v>
      </c>
      <c r="I471" t="s">
        <v>2771</v>
      </c>
      <c r="J471" t="s">
        <v>2713</v>
      </c>
      <c r="K471" t="s">
        <v>2579</v>
      </c>
      <c r="L471" t="s">
        <v>2772</v>
      </c>
      <c r="M471" t="s">
        <v>2156</v>
      </c>
      <c r="N471" t="s">
        <v>2647</v>
      </c>
      <c r="O471" t="s">
        <v>1907</v>
      </c>
      <c r="P471" t="s">
        <v>2574</v>
      </c>
      <c r="Q471" t="s">
        <v>2773</v>
      </c>
      <c r="R471" t="s">
        <v>1948</v>
      </c>
      <c r="S471" t="s">
        <v>2072</v>
      </c>
      <c r="T471" t="s">
        <v>2210</v>
      </c>
      <c r="U471" t="s">
        <v>2744</v>
      </c>
      <c r="V471" t="s">
        <v>1808</v>
      </c>
      <c r="W471" t="s">
        <v>2574</v>
      </c>
      <c r="X471" t="s">
        <v>2211</v>
      </c>
      <c r="Y471" t="s">
        <v>2159</v>
      </c>
      <c r="Z471" t="s">
        <v>2569</v>
      </c>
      <c r="AA471" t="s">
        <v>2574</v>
      </c>
      <c r="AB471" t="s">
        <v>1749</v>
      </c>
      <c r="AC471" t="s">
        <v>2575</v>
      </c>
      <c r="AD471" t="s">
        <v>1946</v>
      </c>
      <c r="AE471" t="s">
        <v>2774</v>
      </c>
      <c r="AF471" t="s">
        <v>2025</v>
      </c>
      <c r="AG471" t="s">
        <v>2072</v>
      </c>
      <c r="AH471" t="s">
        <v>2775</v>
      </c>
      <c r="AI471" t="s">
        <v>1850</v>
      </c>
      <c r="AJ471" t="s">
        <v>2580</v>
      </c>
      <c r="AK471" t="s">
        <v>2620</v>
      </c>
      <c r="AL471" t="s">
        <v>2113</v>
      </c>
      <c r="AM471" t="s">
        <v>2776</v>
      </c>
      <c r="AN471" t="s">
        <v>1846</v>
      </c>
      <c r="AO471" t="s">
        <v>2580</v>
      </c>
      <c r="AP471" t="s">
        <v>2693</v>
      </c>
      <c r="AQ471" t="s">
        <v>1859</v>
      </c>
      <c r="AR471" t="s">
        <v>2777</v>
      </c>
      <c r="AS471" t="s">
        <v>2345</v>
      </c>
      <c r="AT471" t="s">
        <v>2077</v>
      </c>
      <c r="AU471" t="s">
        <v>2778</v>
      </c>
      <c r="AV471" t="s">
        <v>2779</v>
      </c>
      <c r="AW471" t="s">
        <v>2336</v>
      </c>
      <c r="AX471" t="s">
        <v>2657</v>
      </c>
      <c r="AY471" t="s">
        <v>2780</v>
      </c>
      <c r="AZ471" t="s">
        <v>2570</v>
      </c>
      <c r="BA471" t="s">
        <v>1951</v>
      </c>
      <c r="BB471" t="s">
        <v>2175</v>
      </c>
      <c r="BC471" t="s">
        <v>2781</v>
      </c>
    </row>
    <row r="472" spans="1:55" hidden="1" x14ac:dyDescent="0.4">
      <c r="A472" t="str">
        <f t="shared" si="28"/>
        <v>DPS</v>
      </c>
      <c r="B472" t="str">
        <f t="shared" si="29"/>
        <v>DPS091</v>
      </c>
      <c r="C472" t="str">
        <f t="shared" si="30"/>
        <v>functional_complexity</v>
      </c>
      <c r="D472" t="s">
        <v>2782</v>
      </c>
      <c r="E472">
        <f t="shared" si="31"/>
        <v>18.77</v>
      </c>
      <c r="F472">
        <v>22</v>
      </c>
      <c r="G472">
        <v>15.5</v>
      </c>
      <c r="H472">
        <v>8</v>
      </c>
      <c r="I472">
        <v>23.5</v>
      </c>
      <c r="J472">
        <v>14.5</v>
      </c>
      <c r="K472">
        <v>11</v>
      </c>
      <c r="L472">
        <v>18.5</v>
      </c>
      <c r="M472">
        <v>20.5</v>
      </c>
      <c r="N472">
        <v>19</v>
      </c>
      <c r="O472">
        <v>22</v>
      </c>
      <c r="P472">
        <v>9.5</v>
      </c>
      <c r="Q472">
        <v>24.5</v>
      </c>
      <c r="R472">
        <v>18.5</v>
      </c>
      <c r="S472">
        <v>12.5</v>
      </c>
      <c r="T472">
        <v>14</v>
      </c>
      <c r="U472">
        <v>26.5</v>
      </c>
      <c r="V472">
        <v>13.5</v>
      </c>
      <c r="W472">
        <v>9.5</v>
      </c>
      <c r="X472">
        <v>18.5</v>
      </c>
      <c r="Y472">
        <v>17.5</v>
      </c>
      <c r="Z472">
        <v>10.5</v>
      </c>
      <c r="AA472">
        <v>9.5</v>
      </c>
      <c r="AB472">
        <v>14</v>
      </c>
      <c r="AC472">
        <v>9</v>
      </c>
      <c r="AD472">
        <v>19</v>
      </c>
      <c r="AE472">
        <v>18.5</v>
      </c>
      <c r="AF472">
        <v>14.5</v>
      </c>
      <c r="AG472">
        <v>12.5</v>
      </c>
      <c r="AH472">
        <v>11</v>
      </c>
      <c r="AI472">
        <v>6.5</v>
      </c>
      <c r="AJ472">
        <v>17.5</v>
      </c>
      <c r="AK472">
        <v>6</v>
      </c>
      <c r="AL472">
        <v>13</v>
      </c>
      <c r="AM472">
        <v>12.5</v>
      </c>
      <c r="AN472">
        <v>17.5</v>
      </c>
      <c r="AO472">
        <v>17.5</v>
      </c>
      <c r="AP472">
        <v>32</v>
      </c>
      <c r="AQ472">
        <v>27</v>
      </c>
      <c r="AR472">
        <v>28.5</v>
      </c>
      <c r="AS472">
        <v>30</v>
      </c>
      <c r="AT472">
        <v>25.5</v>
      </c>
      <c r="AU472">
        <v>28</v>
      </c>
      <c r="AV472">
        <v>31.5</v>
      </c>
      <c r="AW472">
        <v>20.5</v>
      </c>
      <c r="AX472">
        <v>24</v>
      </c>
      <c r="AY472">
        <v>27.5</v>
      </c>
      <c r="AZ472">
        <v>29</v>
      </c>
      <c r="BA472">
        <v>17</v>
      </c>
      <c r="BB472">
        <v>38</v>
      </c>
      <c r="BC472">
        <v>32</v>
      </c>
    </row>
    <row r="473" spans="1:55" hidden="1" x14ac:dyDescent="0.4">
      <c r="A473" t="str">
        <f t="shared" si="28"/>
        <v>DPS</v>
      </c>
      <c r="B473" t="str">
        <f t="shared" si="29"/>
        <v>DPS091</v>
      </c>
      <c r="C473" t="str">
        <f t="shared" si="30"/>
        <v>organization_score</v>
      </c>
      <c r="D473" t="s">
        <v>2783</v>
      </c>
      <c r="E473">
        <f t="shared" si="31"/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</row>
    <row r="474" spans="1:55" hidden="1" x14ac:dyDescent="0.4">
      <c r="A474" t="str">
        <f t="shared" si="28"/>
        <v>DPS</v>
      </c>
      <c r="B474" t="str">
        <f t="shared" si="29"/>
        <v>DPS091</v>
      </c>
      <c r="C474" t="str">
        <f t="shared" si="30"/>
        <v>structural_integrity</v>
      </c>
      <c r="D474" t="s">
        <v>2784</v>
      </c>
      <c r="E474">
        <f t="shared" si="31"/>
        <v>10</v>
      </c>
      <c r="F474">
        <v>10</v>
      </c>
      <c r="G474">
        <v>10</v>
      </c>
      <c r="H474">
        <v>10</v>
      </c>
      <c r="I474">
        <v>10</v>
      </c>
      <c r="J474">
        <v>10</v>
      </c>
      <c r="K474">
        <v>10</v>
      </c>
      <c r="L474">
        <v>10</v>
      </c>
      <c r="M474">
        <v>10</v>
      </c>
      <c r="N474">
        <v>10</v>
      </c>
      <c r="O474">
        <v>10</v>
      </c>
      <c r="P474">
        <v>10</v>
      </c>
      <c r="Q474">
        <v>10</v>
      </c>
      <c r="R474">
        <v>10</v>
      </c>
      <c r="S474">
        <v>10</v>
      </c>
      <c r="T474">
        <v>10</v>
      </c>
      <c r="U474">
        <v>10</v>
      </c>
      <c r="V474">
        <v>10</v>
      </c>
      <c r="W474">
        <v>10</v>
      </c>
      <c r="X474">
        <v>10</v>
      </c>
      <c r="Y474">
        <v>10</v>
      </c>
      <c r="Z474">
        <v>10</v>
      </c>
      <c r="AA474">
        <v>10</v>
      </c>
      <c r="AB474">
        <v>10</v>
      </c>
      <c r="AC474">
        <v>10</v>
      </c>
      <c r="AD474">
        <v>10</v>
      </c>
      <c r="AE474">
        <v>10</v>
      </c>
      <c r="AF474">
        <v>10</v>
      </c>
      <c r="AG474">
        <v>10</v>
      </c>
      <c r="AH474">
        <v>10</v>
      </c>
      <c r="AI474">
        <v>10</v>
      </c>
      <c r="AJ474">
        <v>10</v>
      </c>
      <c r="AK474">
        <v>10</v>
      </c>
      <c r="AL474">
        <v>10</v>
      </c>
      <c r="AM474">
        <v>10</v>
      </c>
      <c r="AN474">
        <v>10</v>
      </c>
      <c r="AO474">
        <v>10</v>
      </c>
      <c r="AP474">
        <v>10</v>
      </c>
      <c r="AQ474">
        <v>10</v>
      </c>
      <c r="AR474">
        <v>10</v>
      </c>
      <c r="AS474">
        <v>10</v>
      </c>
      <c r="AT474">
        <v>10</v>
      </c>
      <c r="AU474">
        <v>10</v>
      </c>
      <c r="AV474">
        <v>10</v>
      </c>
      <c r="AW474">
        <v>10</v>
      </c>
      <c r="AX474">
        <v>10</v>
      </c>
      <c r="AY474">
        <v>10</v>
      </c>
      <c r="AZ474">
        <v>10</v>
      </c>
      <c r="BA474">
        <v>10</v>
      </c>
      <c r="BB474">
        <v>10</v>
      </c>
      <c r="BC474">
        <v>10</v>
      </c>
    </row>
    <row r="475" spans="1:55" hidden="1" x14ac:dyDescent="0.4">
      <c r="A475" t="str">
        <f t="shared" si="28"/>
        <v>DPS</v>
      </c>
      <c r="B475" t="str">
        <f t="shared" si="29"/>
        <v>DPS091</v>
      </c>
      <c r="C475" t="str">
        <f t="shared" si="30"/>
        <v>decisions_activities_ratio</v>
      </c>
      <c r="D475" t="s">
        <v>2785</v>
      </c>
      <c r="E475">
        <f t="shared" si="31"/>
        <v>0.17388000000000001</v>
      </c>
      <c r="F475">
        <v>0.16700000000000001</v>
      </c>
      <c r="G475">
        <v>0.111</v>
      </c>
      <c r="H475">
        <v>0.25</v>
      </c>
      <c r="I475">
        <v>0.154</v>
      </c>
      <c r="J475">
        <v>0.28599999999999998</v>
      </c>
      <c r="K475">
        <v>0.16700000000000001</v>
      </c>
      <c r="L475">
        <v>9.0999999999999998E-2</v>
      </c>
      <c r="M475">
        <v>0.182</v>
      </c>
      <c r="N475">
        <v>0.2</v>
      </c>
      <c r="O475">
        <v>0.16700000000000001</v>
      </c>
      <c r="P475">
        <v>0.2</v>
      </c>
      <c r="Q475">
        <v>6.7000000000000004E-2</v>
      </c>
      <c r="R475">
        <v>9.0999999999999998E-2</v>
      </c>
      <c r="S475">
        <v>0.14299999999999999</v>
      </c>
      <c r="T475">
        <v>0.125</v>
      </c>
      <c r="U475">
        <v>0.13300000000000001</v>
      </c>
      <c r="V475">
        <v>0</v>
      </c>
      <c r="W475">
        <v>0.2</v>
      </c>
      <c r="X475">
        <v>9.0999999999999998E-2</v>
      </c>
      <c r="Y475">
        <v>0.222</v>
      </c>
      <c r="Z475">
        <v>0</v>
      </c>
      <c r="AA475">
        <v>0.2</v>
      </c>
      <c r="AB475">
        <v>0.125</v>
      </c>
      <c r="AC475">
        <v>0</v>
      </c>
      <c r="AD475">
        <v>0.2</v>
      </c>
      <c r="AE475">
        <v>9.0999999999999998E-2</v>
      </c>
      <c r="AF475">
        <v>0.28599999999999998</v>
      </c>
      <c r="AG475">
        <v>0.14299999999999999</v>
      </c>
      <c r="AH475">
        <v>0.16700000000000001</v>
      </c>
      <c r="AI475">
        <v>0.33300000000000002</v>
      </c>
      <c r="AJ475">
        <v>0.222</v>
      </c>
      <c r="AK475">
        <v>0</v>
      </c>
      <c r="AL475">
        <v>0.33300000000000002</v>
      </c>
      <c r="AM475">
        <v>0.14299999999999999</v>
      </c>
      <c r="AN475">
        <v>0.222</v>
      </c>
      <c r="AO475">
        <v>0.222</v>
      </c>
      <c r="AP475">
        <v>0.25</v>
      </c>
      <c r="AQ475">
        <v>0.214</v>
      </c>
      <c r="AR475">
        <v>0.2</v>
      </c>
      <c r="AS475">
        <v>0.188</v>
      </c>
      <c r="AT475">
        <v>0.23100000000000001</v>
      </c>
      <c r="AU475">
        <v>0.125</v>
      </c>
      <c r="AV475">
        <v>0.17599999999999999</v>
      </c>
      <c r="AW475">
        <v>0.182</v>
      </c>
      <c r="AX475">
        <v>0.25</v>
      </c>
      <c r="AY475">
        <v>0.308</v>
      </c>
      <c r="AZ475">
        <v>0.28599999999999998</v>
      </c>
      <c r="BA475">
        <v>0.1</v>
      </c>
      <c r="BB475">
        <v>0.2</v>
      </c>
      <c r="BC475">
        <v>0.25</v>
      </c>
    </row>
    <row r="476" spans="1:55" hidden="1" x14ac:dyDescent="0.4">
      <c r="A476" t="str">
        <f t="shared" si="28"/>
        <v>DPS</v>
      </c>
      <c r="B476" t="str">
        <f t="shared" si="29"/>
        <v>DPS091</v>
      </c>
      <c r="C476" t="str">
        <f t="shared" si="30"/>
        <v>lines_vs_average</v>
      </c>
      <c r="D476" t="s">
        <v>2786</v>
      </c>
      <c r="E476">
        <f t="shared" si="31"/>
        <v>0.43316000000000004</v>
      </c>
      <c r="F476">
        <v>0.42899999999999999</v>
      </c>
      <c r="G476">
        <v>0.38600000000000001</v>
      </c>
      <c r="H476">
        <v>0.23599999999999999</v>
      </c>
      <c r="I476">
        <v>0.53600000000000003</v>
      </c>
      <c r="J476">
        <v>0.36499999999999999</v>
      </c>
      <c r="K476">
        <v>0.25700000000000001</v>
      </c>
      <c r="L476">
        <v>0.42899999999999999</v>
      </c>
      <c r="M476">
        <v>0.47199999999999998</v>
      </c>
      <c r="N476">
        <v>0.38600000000000001</v>
      </c>
      <c r="O476">
        <v>0.53600000000000003</v>
      </c>
      <c r="P476">
        <v>0.214</v>
      </c>
      <c r="Q476">
        <v>0.6</v>
      </c>
      <c r="R476">
        <v>0.38600000000000001</v>
      </c>
      <c r="S476">
        <v>0.27900000000000003</v>
      </c>
      <c r="T476">
        <v>0.27900000000000003</v>
      </c>
      <c r="U476">
        <v>0.55700000000000005</v>
      </c>
      <c r="V476">
        <v>0.3</v>
      </c>
      <c r="W476">
        <v>0.214</v>
      </c>
      <c r="X476">
        <v>0.40699999999999997</v>
      </c>
      <c r="Y476">
        <v>0.36499999999999999</v>
      </c>
      <c r="Z476">
        <v>0.25700000000000001</v>
      </c>
      <c r="AA476">
        <v>0.214</v>
      </c>
      <c r="AB476">
        <v>0.3</v>
      </c>
      <c r="AC476">
        <v>0.23599999999999999</v>
      </c>
      <c r="AD476">
        <v>0.40699999999999997</v>
      </c>
      <c r="AE476">
        <v>0.49299999999999999</v>
      </c>
      <c r="AF476">
        <v>0.32200000000000001</v>
      </c>
      <c r="AG476">
        <v>0.27900000000000003</v>
      </c>
      <c r="AH476">
        <v>0.32200000000000001</v>
      </c>
      <c r="AI476">
        <v>0.17199999999999999</v>
      </c>
      <c r="AJ476">
        <v>0.38600000000000001</v>
      </c>
      <c r="AK476">
        <v>0.193</v>
      </c>
      <c r="AL476">
        <v>0.3</v>
      </c>
      <c r="AM476">
        <v>0.32200000000000001</v>
      </c>
      <c r="AN476">
        <v>0.42899999999999999</v>
      </c>
      <c r="AO476">
        <v>0.38600000000000001</v>
      </c>
      <c r="AP476">
        <v>0.77200000000000002</v>
      </c>
      <c r="AQ476">
        <v>0.57899999999999996</v>
      </c>
      <c r="AR476">
        <v>0.66500000000000004</v>
      </c>
      <c r="AS476">
        <v>0.6</v>
      </c>
      <c r="AT476">
        <v>0.51500000000000001</v>
      </c>
      <c r="AU476">
        <v>0.53600000000000003</v>
      </c>
      <c r="AV476">
        <v>0.72899999999999998</v>
      </c>
      <c r="AW476">
        <v>0.72899999999999998</v>
      </c>
      <c r="AX476">
        <v>0.51500000000000001</v>
      </c>
      <c r="AY476">
        <v>0.66500000000000004</v>
      </c>
      <c r="AZ476">
        <v>0.66500000000000004</v>
      </c>
      <c r="BA476">
        <v>0.40699999999999997</v>
      </c>
      <c r="BB476">
        <v>0.81499999999999995</v>
      </c>
      <c r="BC476">
        <v>0.81499999999999995</v>
      </c>
    </row>
    <row r="477" spans="1:55" hidden="1" x14ac:dyDescent="0.4">
      <c r="A477" t="str">
        <f t="shared" si="28"/>
        <v>DPS</v>
      </c>
      <c r="B477" t="str">
        <f t="shared" si="29"/>
        <v>DPS092</v>
      </c>
      <c r="C477" t="str">
        <f t="shared" si="30"/>
        <v>activities</v>
      </c>
      <c r="D477" t="s">
        <v>2787</v>
      </c>
      <c r="E477">
        <f t="shared" si="31"/>
        <v>10.78</v>
      </c>
      <c r="F477">
        <v>17</v>
      </c>
      <c r="G477">
        <v>9</v>
      </c>
      <c r="H477">
        <v>8</v>
      </c>
      <c r="I477">
        <v>12</v>
      </c>
      <c r="J477">
        <v>7</v>
      </c>
      <c r="K477">
        <v>5</v>
      </c>
      <c r="L477">
        <v>9</v>
      </c>
      <c r="M477">
        <v>13</v>
      </c>
      <c r="N477">
        <v>9</v>
      </c>
      <c r="O477">
        <v>11</v>
      </c>
      <c r="P477">
        <v>9</v>
      </c>
      <c r="Q477">
        <v>11</v>
      </c>
      <c r="R477">
        <v>12</v>
      </c>
      <c r="S477">
        <v>5</v>
      </c>
      <c r="T477">
        <v>7</v>
      </c>
      <c r="U477">
        <v>12</v>
      </c>
      <c r="V477">
        <v>14</v>
      </c>
      <c r="W477">
        <v>4</v>
      </c>
      <c r="X477">
        <v>15</v>
      </c>
      <c r="Y477">
        <v>8</v>
      </c>
      <c r="Z477">
        <v>11</v>
      </c>
      <c r="AA477">
        <v>5</v>
      </c>
      <c r="AB477">
        <v>7</v>
      </c>
      <c r="AC477">
        <v>6</v>
      </c>
      <c r="AD477">
        <v>12</v>
      </c>
      <c r="AE477">
        <v>15</v>
      </c>
      <c r="AF477">
        <v>17</v>
      </c>
      <c r="AG477">
        <v>7</v>
      </c>
      <c r="AH477">
        <v>6</v>
      </c>
      <c r="AI477">
        <v>3</v>
      </c>
      <c r="AJ477">
        <v>17</v>
      </c>
      <c r="AK477">
        <v>4</v>
      </c>
      <c r="AL477">
        <v>10</v>
      </c>
      <c r="AM477">
        <v>7</v>
      </c>
      <c r="AN477">
        <v>8</v>
      </c>
      <c r="AO477">
        <v>9</v>
      </c>
      <c r="AP477">
        <v>16</v>
      </c>
      <c r="AQ477">
        <v>14</v>
      </c>
      <c r="AR477">
        <v>12</v>
      </c>
      <c r="AS477">
        <v>15</v>
      </c>
      <c r="AT477">
        <v>11</v>
      </c>
      <c r="AU477">
        <v>16</v>
      </c>
      <c r="AV477">
        <v>22</v>
      </c>
      <c r="AW477">
        <v>9</v>
      </c>
      <c r="AX477">
        <v>8</v>
      </c>
      <c r="AY477">
        <v>14</v>
      </c>
      <c r="AZ477">
        <v>16</v>
      </c>
      <c r="BA477">
        <v>8</v>
      </c>
      <c r="BB477">
        <v>19</v>
      </c>
      <c r="BC477">
        <v>18</v>
      </c>
    </row>
    <row r="478" spans="1:55" hidden="1" x14ac:dyDescent="0.4">
      <c r="A478" t="str">
        <f t="shared" si="28"/>
        <v>DPS</v>
      </c>
      <c r="B478" t="str">
        <f t="shared" si="29"/>
        <v>DPS092</v>
      </c>
      <c r="C478" t="str">
        <f t="shared" si="30"/>
        <v>decisions</v>
      </c>
      <c r="D478" t="s">
        <v>2788</v>
      </c>
      <c r="E478">
        <f t="shared" si="31"/>
        <v>1.9</v>
      </c>
      <c r="F478">
        <v>3</v>
      </c>
      <c r="G478">
        <v>1</v>
      </c>
      <c r="H478">
        <v>2</v>
      </c>
      <c r="I478">
        <v>3</v>
      </c>
      <c r="J478">
        <v>1</v>
      </c>
      <c r="K478">
        <v>1</v>
      </c>
      <c r="L478">
        <v>2</v>
      </c>
      <c r="M478">
        <v>3</v>
      </c>
      <c r="N478">
        <v>2</v>
      </c>
      <c r="O478">
        <v>2</v>
      </c>
      <c r="P478">
        <v>1</v>
      </c>
      <c r="Q478">
        <v>3</v>
      </c>
      <c r="R478">
        <v>2</v>
      </c>
      <c r="S478">
        <v>1</v>
      </c>
      <c r="T478">
        <v>1</v>
      </c>
      <c r="U478">
        <v>1</v>
      </c>
      <c r="V478">
        <v>1</v>
      </c>
      <c r="W478">
        <v>1</v>
      </c>
      <c r="X478">
        <v>2</v>
      </c>
      <c r="Y478">
        <v>2</v>
      </c>
      <c r="Z478">
        <v>1</v>
      </c>
      <c r="AA478">
        <v>1</v>
      </c>
      <c r="AB478">
        <v>1</v>
      </c>
      <c r="AC478">
        <v>0</v>
      </c>
      <c r="AD478">
        <v>2</v>
      </c>
      <c r="AE478">
        <v>1</v>
      </c>
      <c r="AF478">
        <v>3</v>
      </c>
      <c r="AG478">
        <v>1</v>
      </c>
      <c r="AH478">
        <v>0</v>
      </c>
      <c r="AI478">
        <v>0</v>
      </c>
      <c r="AJ478">
        <v>3</v>
      </c>
      <c r="AK478">
        <v>0</v>
      </c>
      <c r="AL478">
        <v>2</v>
      </c>
      <c r="AM478">
        <v>1</v>
      </c>
      <c r="AN478">
        <v>2</v>
      </c>
      <c r="AO478">
        <v>2</v>
      </c>
      <c r="AP478">
        <v>4</v>
      </c>
      <c r="AQ478">
        <v>2</v>
      </c>
      <c r="AR478">
        <v>3</v>
      </c>
      <c r="AS478">
        <v>3</v>
      </c>
      <c r="AT478">
        <v>2</v>
      </c>
      <c r="AU478">
        <v>2</v>
      </c>
      <c r="AV478">
        <v>1</v>
      </c>
      <c r="AW478">
        <v>2</v>
      </c>
      <c r="AX478">
        <v>2</v>
      </c>
      <c r="AY478">
        <v>4</v>
      </c>
      <c r="AZ478">
        <v>4</v>
      </c>
      <c r="BA478">
        <v>1</v>
      </c>
      <c r="BB478">
        <v>4</v>
      </c>
      <c r="BC478">
        <v>6</v>
      </c>
    </row>
    <row r="479" spans="1:55" hidden="1" x14ac:dyDescent="0.4">
      <c r="A479" t="str">
        <f t="shared" si="28"/>
        <v>DPS</v>
      </c>
      <c r="B479" t="str">
        <f t="shared" si="29"/>
        <v>DPS092</v>
      </c>
      <c r="C479" t="str">
        <f t="shared" si="30"/>
        <v>forks</v>
      </c>
      <c r="D479" t="s">
        <v>2789</v>
      </c>
      <c r="E479">
        <f t="shared" si="31"/>
        <v>0.06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1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1</v>
      </c>
      <c r="AW479">
        <v>1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</row>
    <row r="480" spans="1:55" hidden="1" x14ac:dyDescent="0.4">
      <c r="A480" t="str">
        <f t="shared" si="28"/>
        <v>DPS</v>
      </c>
      <c r="B480" t="str">
        <f t="shared" si="29"/>
        <v>DPS092</v>
      </c>
      <c r="C480" t="str">
        <f t="shared" si="30"/>
        <v>swimlanes</v>
      </c>
      <c r="D480" t="s">
        <v>2790</v>
      </c>
      <c r="E480">
        <f t="shared" si="31"/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</row>
    <row r="481" spans="1:55" hidden="1" x14ac:dyDescent="0.4">
      <c r="A481" t="str">
        <f t="shared" si="28"/>
        <v>DPS</v>
      </c>
      <c r="B481" t="str">
        <f t="shared" si="29"/>
        <v>DPS092</v>
      </c>
      <c r="C481" t="str">
        <f t="shared" si="30"/>
        <v>detaches</v>
      </c>
      <c r="D481" t="s">
        <v>2791</v>
      </c>
      <c r="E481">
        <f t="shared" si="31"/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</row>
    <row r="482" spans="1:55" hidden="1" x14ac:dyDescent="0.4">
      <c r="A482" t="str">
        <f t="shared" si="28"/>
        <v>DPS</v>
      </c>
      <c r="B482" t="str">
        <f t="shared" si="29"/>
        <v>DPS092</v>
      </c>
      <c r="C482" t="str">
        <f t="shared" si="30"/>
        <v>options</v>
      </c>
      <c r="D482" t="s">
        <v>2792</v>
      </c>
      <c r="E482">
        <f t="shared" si="31"/>
        <v>0.22</v>
      </c>
      <c r="F482">
        <v>0</v>
      </c>
      <c r="G482">
        <v>0</v>
      </c>
      <c r="H482">
        <v>1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1</v>
      </c>
      <c r="Y482">
        <v>0</v>
      </c>
      <c r="Z482">
        <v>1</v>
      </c>
      <c r="AA482">
        <v>0</v>
      </c>
      <c r="AB482">
        <v>2</v>
      </c>
      <c r="AC482">
        <v>0</v>
      </c>
      <c r="AD482">
        <v>0</v>
      </c>
      <c r="AE482">
        <v>1</v>
      </c>
      <c r="AF482">
        <v>0</v>
      </c>
      <c r="AG482">
        <v>0</v>
      </c>
      <c r="AH482">
        <v>1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3</v>
      </c>
      <c r="AQ482">
        <v>0</v>
      </c>
      <c r="AR482">
        <v>0</v>
      </c>
      <c r="AS482">
        <v>1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</row>
    <row r="483" spans="1:55" hidden="1" x14ac:dyDescent="0.4">
      <c r="A483" t="str">
        <f t="shared" si="28"/>
        <v>DPS</v>
      </c>
      <c r="B483" t="str">
        <f t="shared" si="29"/>
        <v>DPS092</v>
      </c>
      <c r="C483" t="str">
        <f t="shared" si="30"/>
        <v>edges</v>
      </c>
      <c r="D483" t="s">
        <v>2793</v>
      </c>
      <c r="E483">
        <f t="shared" si="31"/>
        <v>0.42</v>
      </c>
      <c r="F483">
        <v>1</v>
      </c>
      <c r="G483">
        <v>1</v>
      </c>
      <c r="H483">
        <v>0</v>
      </c>
      <c r="I483">
        <v>0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1</v>
      </c>
      <c r="S483">
        <v>0</v>
      </c>
      <c r="T483">
        <v>0</v>
      </c>
      <c r="U483">
        <v>1</v>
      </c>
      <c r="V483">
        <v>1</v>
      </c>
      <c r="W483">
        <v>0</v>
      </c>
      <c r="X483">
        <v>2</v>
      </c>
      <c r="Y483">
        <v>0</v>
      </c>
      <c r="Z483">
        <v>0</v>
      </c>
      <c r="AA483">
        <v>0</v>
      </c>
      <c r="AB483">
        <v>0</v>
      </c>
      <c r="AC483">
        <v>1</v>
      </c>
      <c r="AD483">
        <v>0</v>
      </c>
      <c r="AE483">
        <v>0</v>
      </c>
      <c r="AF483">
        <v>1</v>
      </c>
      <c r="AG483">
        <v>0</v>
      </c>
      <c r="AH483">
        <v>1</v>
      </c>
      <c r="AI483">
        <v>0</v>
      </c>
      <c r="AJ483">
        <v>2</v>
      </c>
      <c r="AK483">
        <v>1</v>
      </c>
      <c r="AL483">
        <v>0</v>
      </c>
      <c r="AM483">
        <v>0</v>
      </c>
      <c r="AN483">
        <v>0</v>
      </c>
      <c r="AO483">
        <v>0</v>
      </c>
      <c r="AP483">
        <v>1</v>
      </c>
      <c r="AQ483">
        <v>1</v>
      </c>
      <c r="AR483">
        <v>0</v>
      </c>
      <c r="AS483">
        <v>0</v>
      </c>
      <c r="AT483">
        <v>0</v>
      </c>
      <c r="AU483">
        <v>0</v>
      </c>
      <c r="AV483">
        <v>1</v>
      </c>
      <c r="AW483">
        <v>2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2</v>
      </c>
    </row>
    <row r="484" spans="1:55" hidden="1" x14ac:dyDescent="0.4">
      <c r="A484" t="str">
        <f t="shared" si="28"/>
        <v>DPS</v>
      </c>
      <c r="B484" t="str">
        <f t="shared" si="29"/>
        <v>DPS092</v>
      </c>
      <c r="C484" t="str">
        <f t="shared" si="30"/>
        <v>notes</v>
      </c>
      <c r="D484" t="s">
        <v>2794</v>
      </c>
      <c r="E484">
        <f t="shared" si="31"/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</row>
    <row r="485" spans="1:55" hidden="1" x14ac:dyDescent="0.4">
      <c r="A485" t="str">
        <f t="shared" si="28"/>
        <v>DPS</v>
      </c>
      <c r="B485" t="str">
        <f t="shared" si="29"/>
        <v>DPS092</v>
      </c>
      <c r="C485" t="str">
        <f t="shared" si="30"/>
        <v>partitions</v>
      </c>
      <c r="D485" t="s">
        <v>2795</v>
      </c>
      <c r="E485">
        <f t="shared" si="31"/>
        <v>0.26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2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4</v>
      </c>
      <c r="AA485">
        <v>0</v>
      </c>
      <c r="AB485">
        <v>0</v>
      </c>
      <c r="AC485">
        <v>0</v>
      </c>
      <c r="AD485">
        <v>0</v>
      </c>
      <c r="AE485">
        <v>3</v>
      </c>
      <c r="AF485">
        <v>0</v>
      </c>
      <c r="AG485">
        <v>0</v>
      </c>
      <c r="AH485">
        <v>0</v>
      </c>
      <c r="AI485">
        <v>0</v>
      </c>
      <c r="AJ485">
        <v>1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1</v>
      </c>
      <c r="AY485">
        <v>0</v>
      </c>
      <c r="AZ485">
        <v>1</v>
      </c>
      <c r="BA485">
        <v>1</v>
      </c>
      <c r="BB485">
        <v>0</v>
      </c>
      <c r="BC485">
        <v>0</v>
      </c>
    </row>
    <row r="486" spans="1:55" hidden="1" x14ac:dyDescent="0.4">
      <c r="A486" t="str">
        <f t="shared" si="28"/>
        <v>DPS</v>
      </c>
      <c r="B486" t="str">
        <f t="shared" si="29"/>
        <v>DPS092</v>
      </c>
      <c r="C486" t="str">
        <f t="shared" si="30"/>
        <v>numberline</v>
      </c>
      <c r="D486" t="s">
        <v>2796</v>
      </c>
      <c r="E486">
        <f t="shared" si="31"/>
        <v>21.68</v>
      </c>
      <c r="F486">
        <v>32</v>
      </c>
      <c r="G486">
        <v>17</v>
      </c>
      <c r="H486">
        <v>18</v>
      </c>
      <c r="I486">
        <v>27</v>
      </c>
      <c r="J486">
        <v>15</v>
      </c>
      <c r="K486">
        <v>11</v>
      </c>
      <c r="L486">
        <v>19</v>
      </c>
      <c r="M486">
        <v>25</v>
      </c>
      <c r="N486">
        <v>18</v>
      </c>
      <c r="O486">
        <v>20</v>
      </c>
      <c r="P486">
        <v>15</v>
      </c>
      <c r="Q486">
        <v>26</v>
      </c>
      <c r="R486">
        <v>25</v>
      </c>
      <c r="S486">
        <v>11</v>
      </c>
      <c r="T486">
        <v>12</v>
      </c>
      <c r="U486">
        <v>20</v>
      </c>
      <c r="V486">
        <v>22</v>
      </c>
      <c r="W486">
        <v>10</v>
      </c>
      <c r="X486">
        <v>27</v>
      </c>
      <c r="Y486">
        <v>16</v>
      </c>
      <c r="Z486">
        <v>26</v>
      </c>
      <c r="AA486">
        <v>10</v>
      </c>
      <c r="AB486">
        <v>12</v>
      </c>
      <c r="AC486">
        <v>11</v>
      </c>
      <c r="AD486">
        <v>20</v>
      </c>
      <c r="AE486">
        <v>26</v>
      </c>
      <c r="AF486">
        <v>35</v>
      </c>
      <c r="AG486">
        <v>13</v>
      </c>
      <c r="AH486">
        <v>12</v>
      </c>
      <c r="AI486">
        <v>5</v>
      </c>
      <c r="AJ486">
        <v>38</v>
      </c>
      <c r="AK486">
        <v>9</v>
      </c>
      <c r="AL486">
        <v>22</v>
      </c>
      <c r="AM486">
        <v>14</v>
      </c>
      <c r="AN486">
        <v>19</v>
      </c>
      <c r="AO486">
        <v>18</v>
      </c>
      <c r="AP486">
        <v>36</v>
      </c>
      <c r="AQ486">
        <v>28</v>
      </c>
      <c r="AR486">
        <v>25</v>
      </c>
      <c r="AS486">
        <v>27</v>
      </c>
      <c r="AT486">
        <v>19</v>
      </c>
      <c r="AU486">
        <v>25</v>
      </c>
      <c r="AV486">
        <v>36</v>
      </c>
      <c r="AW486">
        <v>22</v>
      </c>
      <c r="AX486">
        <v>19</v>
      </c>
      <c r="AY486">
        <v>31</v>
      </c>
      <c r="AZ486">
        <v>34</v>
      </c>
      <c r="BA486">
        <v>16</v>
      </c>
      <c r="BB486">
        <v>39</v>
      </c>
      <c r="BC486">
        <v>51</v>
      </c>
    </row>
    <row r="487" spans="1:55" hidden="1" x14ac:dyDescent="0.4">
      <c r="A487" t="str">
        <f t="shared" si="28"/>
        <v>DPS</v>
      </c>
      <c r="B487" t="str">
        <f t="shared" si="29"/>
        <v>DPS092</v>
      </c>
      <c r="C487" t="str">
        <f t="shared" si="30"/>
        <v>negative_score</v>
      </c>
      <c r="D487" t="s">
        <v>2797</v>
      </c>
      <c r="E487">
        <f t="shared" si="31"/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</row>
    <row r="488" spans="1:55" hidden="1" x14ac:dyDescent="0.4">
      <c r="A488" t="str">
        <f t="shared" si="28"/>
        <v>DPS</v>
      </c>
      <c r="B488" t="str">
        <f t="shared" si="29"/>
        <v>DPS092</v>
      </c>
      <c r="C488" t="str">
        <f t="shared" si="30"/>
        <v>raw_score</v>
      </c>
      <c r="D488" t="s">
        <v>2798</v>
      </c>
      <c r="E488">
        <f t="shared" si="31"/>
        <v>42.318000000000005</v>
      </c>
      <c r="F488">
        <v>65.8</v>
      </c>
      <c r="G488">
        <v>33.049999999999997</v>
      </c>
      <c r="H488">
        <v>33.9</v>
      </c>
      <c r="I488">
        <v>49.35</v>
      </c>
      <c r="J488">
        <v>26.95</v>
      </c>
      <c r="K488">
        <v>19.55</v>
      </c>
      <c r="L488">
        <v>35.950000000000003</v>
      </c>
      <c r="M488">
        <v>52.25</v>
      </c>
      <c r="N488">
        <v>35.9</v>
      </c>
      <c r="O488">
        <v>42</v>
      </c>
      <c r="P488">
        <v>31.75</v>
      </c>
      <c r="Q488">
        <v>49.3</v>
      </c>
      <c r="R488">
        <v>46.45</v>
      </c>
      <c r="S488">
        <v>19.55</v>
      </c>
      <c r="T488">
        <v>25.6</v>
      </c>
      <c r="U488">
        <v>42.2</v>
      </c>
      <c r="V488">
        <v>48.3</v>
      </c>
      <c r="W488">
        <v>16.5</v>
      </c>
      <c r="X488">
        <v>57.75</v>
      </c>
      <c r="Y488">
        <v>32.799999999999997</v>
      </c>
      <c r="Z488">
        <v>45.3</v>
      </c>
      <c r="AA488">
        <v>19.5</v>
      </c>
      <c r="AB488">
        <v>27.6</v>
      </c>
      <c r="AC488">
        <v>19.75</v>
      </c>
      <c r="AD488">
        <v>45</v>
      </c>
      <c r="AE488">
        <v>55.8</v>
      </c>
      <c r="AF488">
        <v>68.95</v>
      </c>
      <c r="AG488">
        <v>25.65</v>
      </c>
      <c r="AH488">
        <v>20.8</v>
      </c>
      <c r="AI488">
        <v>9.25</v>
      </c>
      <c r="AJ488">
        <v>68.8</v>
      </c>
      <c r="AK488">
        <v>13.65</v>
      </c>
      <c r="AL488">
        <v>39.1</v>
      </c>
      <c r="AM488">
        <v>25.7</v>
      </c>
      <c r="AN488">
        <v>32.950000000000003</v>
      </c>
      <c r="AO488">
        <v>35.9</v>
      </c>
      <c r="AP488">
        <v>70</v>
      </c>
      <c r="AQ488">
        <v>52.6</v>
      </c>
      <c r="AR488">
        <v>49.25</v>
      </c>
      <c r="AS488">
        <v>59.35</v>
      </c>
      <c r="AT488">
        <v>41.95</v>
      </c>
      <c r="AU488">
        <v>57.25</v>
      </c>
      <c r="AV488">
        <v>76</v>
      </c>
      <c r="AW488">
        <v>41.5</v>
      </c>
      <c r="AX488">
        <v>34.450000000000003</v>
      </c>
      <c r="AY488">
        <v>59.55</v>
      </c>
      <c r="AZ488">
        <v>67.2</v>
      </c>
      <c r="BA488">
        <v>30.3</v>
      </c>
      <c r="BB488">
        <v>74.95</v>
      </c>
      <c r="BC488">
        <v>82.95</v>
      </c>
    </row>
    <row r="489" spans="1:55" hidden="1" x14ac:dyDescent="0.4">
      <c r="A489" t="str">
        <f t="shared" si="28"/>
        <v>DPS</v>
      </c>
      <c r="B489" t="str">
        <f t="shared" si="29"/>
        <v>DPS092</v>
      </c>
      <c r="C489" t="str">
        <f t="shared" si="30"/>
        <v>percentage_score</v>
      </c>
      <c r="D489" t="s">
        <v>2799</v>
      </c>
      <c r="E489">
        <f t="shared" si="31"/>
        <v>64.971999999999994</v>
      </c>
      <c r="F489">
        <v>76.7</v>
      </c>
      <c r="G489">
        <v>62.3</v>
      </c>
      <c r="H489">
        <v>62.9</v>
      </c>
      <c r="I489">
        <v>71.2</v>
      </c>
      <c r="J489">
        <v>57.4</v>
      </c>
      <c r="K489">
        <v>49.4</v>
      </c>
      <c r="L489">
        <v>64.3</v>
      </c>
      <c r="M489">
        <v>72.3</v>
      </c>
      <c r="N489">
        <v>64.2</v>
      </c>
      <c r="O489">
        <v>67.7</v>
      </c>
      <c r="P489">
        <v>61.4</v>
      </c>
      <c r="Q489">
        <v>71.099999999999994</v>
      </c>
      <c r="R489">
        <v>69.900000000000006</v>
      </c>
      <c r="S489">
        <v>49.4</v>
      </c>
      <c r="T489">
        <v>56.1</v>
      </c>
      <c r="U489">
        <v>67.8</v>
      </c>
      <c r="V489">
        <v>70.7</v>
      </c>
      <c r="W489">
        <v>45.2</v>
      </c>
      <c r="X489">
        <v>74.3</v>
      </c>
      <c r="Y489">
        <v>62.1</v>
      </c>
      <c r="Z489">
        <v>69.400000000000006</v>
      </c>
      <c r="AA489">
        <v>49.4</v>
      </c>
      <c r="AB489">
        <v>58</v>
      </c>
      <c r="AC489">
        <v>49.7</v>
      </c>
      <c r="AD489">
        <v>69.2</v>
      </c>
      <c r="AE489">
        <v>73.599999999999994</v>
      </c>
      <c r="AF489">
        <v>77.5</v>
      </c>
      <c r="AG489">
        <v>56.2</v>
      </c>
      <c r="AH489">
        <v>51</v>
      </c>
      <c r="AI489">
        <v>31.6</v>
      </c>
      <c r="AJ489">
        <v>77.5</v>
      </c>
      <c r="AK489">
        <v>40.6</v>
      </c>
      <c r="AL489">
        <v>66.2</v>
      </c>
      <c r="AM489">
        <v>56.2</v>
      </c>
      <c r="AN489">
        <v>62.2</v>
      </c>
      <c r="AO489">
        <v>64.2</v>
      </c>
      <c r="AP489">
        <v>77.8</v>
      </c>
      <c r="AQ489">
        <v>72.5</v>
      </c>
      <c r="AR489">
        <v>71.099999999999994</v>
      </c>
      <c r="AS489">
        <v>74.8</v>
      </c>
      <c r="AT489">
        <v>67.7</v>
      </c>
      <c r="AU489">
        <v>74.099999999999994</v>
      </c>
      <c r="AV489">
        <v>79.2</v>
      </c>
      <c r="AW489">
        <v>67.5</v>
      </c>
      <c r="AX489">
        <v>63.3</v>
      </c>
      <c r="AY489">
        <v>74.900000000000006</v>
      </c>
      <c r="AZ489">
        <v>77.099999999999994</v>
      </c>
      <c r="BA489">
        <v>60.2</v>
      </c>
      <c r="BB489">
        <v>78.900000000000006</v>
      </c>
      <c r="BC489">
        <v>80.599999999999994</v>
      </c>
    </row>
    <row r="490" spans="1:55" hidden="1" x14ac:dyDescent="0.4">
      <c r="A490" t="str">
        <f t="shared" si="28"/>
        <v>DPS</v>
      </c>
      <c r="B490" t="str">
        <f t="shared" si="29"/>
        <v>DPS092</v>
      </c>
      <c r="C490" t="str">
        <f t="shared" si="30"/>
        <v>formatted_score</v>
      </c>
      <c r="D490" t="s">
        <v>2800</v>
      </c>
      <c r="E490" t="e">
        <f t="shared" si="31"/>
        <v>#DIV/0!</v>
      </c>
      <c r="F490" t="s">
        <v>2801</v>
      </c>
      <c r="G490" t="s">
        <v>2573</v>
      </c>
      <c r="H490" t="s">
        <v>2522</v>
      </c>
      <c r="I490" t="s">
        <v>2486</v>
      </c>
      <c r="J490" t="s">
        <v>2488</v>
      </c>
      <c r="K490" t="s">
        <v>2622</v>
      </c>
      <c r="L490" t="s">
        <v>2652</v>
      </c>
      <c r="M490" t="s">
        <v>1775</v>
      </c>
      <c r="N490" t="s">
        <v>2580</v>
      </c>
      <c r="O490" t="s">
        <v>2070</v>
      </c>
      <c r="P490" t="s">
        <v>2066</v>
      </c>
      <c r="Q490" t="s">
        <v>2334</v>
      </c>
      <c r="R490" t="s">
        <v>1907</v>
      </c>
      <c r="S490" t="s">
        <v>2622</v>
      </c>
      <c r="T490" t="s">
        <v>2519</v>
      </c>
      <c r="U490" t="s">
        <v>1812</v>
      </c>
      <c r="V490" t="s">
        <v>1899</v>
      </c>
      <c r="W490" t="s">
        <v>2571</v>
      </c>
      <c r="X490" t="s">
        <v>2780</v>
      </c>
      <c r="Y490" t="s">
        <v>1888</v>
      </c>
      <c r="Z490" t="s">
        <v>2715</v>
      </c>
      <c r="AA490" t="s">
        <v>2574</v>
      </c>
      <c r="AB490" t="s">
        <v>1797</v>
      </c>
      <c r="AC490" t="s">
        <v>2575</v>
      </c>
      <c r="AD490" t="s">
        <v>1953</v>
      </c>
      <c r="AE490" t="s">
        <v>2079</v>
      </c>
      <c r="AF490" t="s">
        <v>2688</v>
      </c>
      <c r="AG490" t="s">
        <v>2072</v>
      </c>
      <c r="AH490" t="s">
        <v>2802</v>
      </c>
      <c r="AI490" t="s">
        <v>2803</v>
      </c>
      <c r="AJ490" t="s">
        <v>2444</v>
      </c>
      <c r="AK490" t="s">
        <v>2620</v>
      </c>
      <c r="AL490" t="s">
        <v>2147</v>
      </c>
      <c r="AM490" t="s">
        <v>1800</v>
      </c>
      <c r="AN490" t="s">
        <v>2562</v>
      </c>
      <c r="AO490" t="s">
        <v>2580</v>
      </c>
      <c r="AP490" t="s">
        <v>2804</v>
      </c>
      <c r="AQ490" t="s">
        <v>2805</v>
      </c>
      <c r="AR490" t="s">
        <v>1819</v>
      </c>
      <c r="AS490" t="s">
        <v>1978</v>
      </c>
      <c r="AT490" t="s">
        <v>1736</v>
      </c>
      <c r="AU490" t="s">
        <v>2778</v>
      </c>
      <c r="AV490" t="s">
        <v>2806</v>
      </c>
      <c r="AW490" t="s">
        <v>2807</v>
      </c>
      <c r="AX490" t="s">
        <v>2808</v>
      </c>
      <c r="AY490" t="s">
        <v>2570</v>
      </c>
      <c r="AZ490" t="s">
        <v>2625</v>
      </c>
      <c r="BA490" t="s">
        <v>2809</v>
      </c>
      <c r="BB490" t="s">
        <v>2810</v>
      </c>
      <c r="BC490" t="s">
        <v>2430</v>
      </c>
    </row>
    <row r="491" spans="1:55" hidden="1" x14ac:dyDescent="0.4">
      <c r="A491" t="str">
        <f t="shared" si="28"/>
        <v>DPS</v>
      </c>
      <c r="B491" t="str">
        <f t="shared" si="29"/>
        <v>DPS092</v>
      </c>
      <c r="C491" t="str">
        <f t="shared" si="30"/>
        <v>functional_complexity</v>
      </c>
      <c r="D491" t="s">
        <v>2811</v>
      </c>
      <c r="E491">
        <f t="shared" si="31"/>
        <v>20.059999999999999</v>
      </c>
      <c r="F491">
        <v>31.5</v>
      </c>
      <c r="G491">
        <v>15.5</v>
      </c>
      <c r="H491">
        <v>16</v>
      </c>
      <c r="I491">
        <v>24</v>
      </c>
      <c r="J491">
        <v>12.5</v>
      </c>
      <c r="K491">
        <v>9.5</v>
      </c>
      <c r="L491">
        <v>17.5</v>
      </c>
      <c r="M491">
        <v>25.5</v>
      </c>
      <c r="N491">
        <v>17.5</v>
      </c>
      <c r="O491">
        <v>20.5</v>
      </c>
      <c r="P491">
        <v>15.5</v>
      </c>
      <c r="Q491">
        <v>22.5</v>
      </c>
      <c r="R491">
        <v>22</v>
      </c>
      <c r="S491">
        <v>9.5</v>
      </c>
      <c r="T491">
        <v>12.5</v>
      </c>
      <c r="U491">
        <v>20</v>
      </c>
      <c r="V491">
        <v>23</v>
      </c>
      <c r="W491">
        <v>8</v>
      </c>
      <c r="X491">
        <v>26.5</v>
      </c>
      <c r="Y491">
        <v>16</v>
      </c>
      <c r="Z491">
        <v>18.5</v>
      </c>
      <c r="AA491">
        <v>9.5</v>
      </c>
      <c r="AB491">
        <v>12.5</v>
      </c>
      <c r="AC491">
        <v>9</v>
      </c>
      <c r="AD491">
        <v>22</v>
      </c>
      <c r="AE491">
        <v>24.5</v>
      </c>
      <c r="AF491">
        <v>33</v>
      </c>
      <c r="AG491">
        <v>12.5</v>
      </c>
      <c r="AH491">
        <v>9</v>
      </c>
      <c r="AI491">
        <v>4.5</v>
      </c>
      <c r="AJ491">
        <v>31.5</v>
      </c>
      <c r="AK491">
        <v>6</v>
      </c>
      <c r="AL491">
        <v>19</v>
      </c>
      <c r="AM491">
        <v>12.5</v>
      </c>
      <c r="AN491">
        <v>16</v>
      </c>
      <c r="AO491">
        <v>17.5</v>
      </c>
      <c r="AP491">
        <v>32</v>
      </c>
      <c r="AQ491">
        <v>25</v>
      </c>
      <c r="AR491">
        <v>24</v>
      </c>
      <c r="AS491">
        <v>28.5</v>
      </c>
      <c r="AT491">
        <v>20.5</v>
      </c>
      <c r="AU491">
        <v>28</v>
      </c>
      <c r="AV491">
        <v>36.5</v>
      </c>
      <c r="AW491">
        <v>19</v>
      </c>
      <c r="AX491">
        <v>16</v>
      </c>
      <c r="AY491">
        <v>29</v>
      </c>
      <c r="AZ491">
        <v>32</v>
      </c>
      <c r="BA491">
        <v>14</v>
      </c>
      <c r="BB491">
        <v>36.5</v>
      </c>
      <c r="BC491">
        <v>39</v>
      </c>
    </row>
    <row r="492" spans="1:55" hidden="1" x14ac:dyDescent="0.4">
      <c r="A492" t="str">
        <f t="shared" si="28"/>
        <v>DPS</v>
      </c>
      <c r="B492" t="str">
        <f t="shared" si="29"/>
        <v>DPS092</v>
      </c>
      <c r="C492" t="str">
        <f t="shared" si="30"/>
        <v>organization_score</v>
      </c>
      <c r="D492" t="s">
        <v>2812</v>
      </c>
      <c r="E492">
        <f t="shared" si="31"/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</row>
    <row r="493" spans="1:55" hidden="1" x14ac:dyDescent="0.4">
      <c r="A493" t="str">
        <f t="shared" si="28"/>
        <v>DPS</v>
      </c>
      <c r="B493" t="str">
        <f t="shared" si="29"/>
        <v>DPS092</v>
      </c>
      <c r="C493" t="str">
        <f t="shared" si="30"/>
        <v>structural_integrity</v>
      </c>
      <c r="D493" t="s">
        <v>2813</v>
      </c>
      <c r="E493">
        <f t="shared" si="31"/>
        <v>10</v>
      </c>
      <c r="F493">
        <v>10</v>
      </c>
      <c r="G493">
        <v>10</v>
      </c>
      <c r="H493">
        <v>10</v>
      </c>
      <c r="I493">
        <v>10</v>
      </c>
      <c r="J493">
        <v>10</v>
      </c>
      <c r="K493">
        <v>10</v>
      </c>
      <c r="L493">
        <v>10</v>
      </c>
      <c r="M493">
        <v>10</v>
      </c>
      <c r="N493">
        <v>10</v>
      </c>
      <c r="O493">
        <v>10</v>
      </c>
      <c r="P493">
        <v>10</v>
      </c>
      <c r="Q493">
        <v>10</v>
      </c>
      <c r="R493">
        <v>10</v>
      </c>
      <c r="S493">
        <v>10</v>
      </c>
      <c r="T493">
        <v>10</v>
      </c>
      <c r="U493">
        <v>10</v>
      </c>
      <c r="V493">
        <v>10</v>
      </c>
      <c r="W493">
        <v>10</v>
      </c>
      <c r="X493">
        <v>10</v>
      </c>
      <c r="Y493">
        <v>10</v>
      </c>
      <c r="Z493">
        <v>10</v>
      </c>
      <c r="AA493">
        <v>10</v>
      </c>
      <c r="AB493">
        <v>10</v>
      </c>
      <c r="AC493">
        <v>10</v>
      </c>
      <c r="AD493">
        <v>10</v>
      </c>
      <c r="AE493">
        <v>10</v>
      </c>
      <c r="AF493">
        <v>10</v>
      </c>
      <c r="AG493">
        <v>10</v>
      </c>
      <c r="AH493">
        <v>10</v>
      </c>
      <c r="AI493">
        <v>10</v>
      </c>
      <c r="AJ493">
        <v>10</v>
      </c>
      <c r="AK493">
        <v>10</v>
      </c>
      <c r="AL493">
        <v>10</v>
      </c>
      <c r="AM493">
        <v>10</v>
      </c>
      <c r="AN493">
        <v>10</v>
      </c>
      <c r="AO493">
        <v>10</v>
      </c>
      <c r="AP493">
        <v>10</v>
      </c>
      <c r="AQ493">
        <v>10</v>
      </c>
      <c r="AR493">
        <v>10</v>
      </c>
      <c r="AS493">
        <v>10</v>
      </c>
      <c r="AT493">
        <v>10</v>
      </c>
      <c r="AU493">
        <v>10</v>
      </c>
      <c r="AV493">
        <v>10</v>
      </c>
      <c r="AW493">
        <v>10</v>
      </c>
      <c r="AX493">
        <v>10</v>
      </c>
      <c r="AY493">
        <v>10</v>
      </c>
      <c r="AZ493">
        <v>10</v>
      </c>
      <c r="BA493">
        <v>10</v>
      </c>
      <c r="BB493">
        <v>10</v>
      </c>
      <c r="BC493">
        <v>10</v>
      </c>
    </row>
    <row r="494" spans="1:55" hidden="1" x14ac:dyDescent="0.4">
      <c r="A494" t="str">
        <f t="shared" si="28"/>
        <v>DPS</v>
      </c>
      <c r="B494" t="str">
        <f t="shared" si="29"/>
        <v>DPS092</v>
      </c>
      <c r="C494" t="str">
        <f t="shared" si="30"/>
        <v>decisions_activities_ratio</v>
      </c>
      <c r="D494" t="s">
        <v>2814</v>
      </c>
      <c r="E494">
        <f t="shared" si="31"/>
        <v>0.17036000000000001</v>
      </c>
      <c r="F494">
        <v>0.17599999999999999</v>
      </c>
      <c r="G494">
        <v>0.111</v>
      </c>
      <c r="H494">
        <v>0.25</v>
      </c>
      <c r="I494">
        <v>0.25</v>
      </c>
      <c r="J494">
        <v>0.14299999999999999</v>
      </c>
      <c r="K494">
        <v>0.2</v>
      </c>
      <c r="L494">
        <v>0.222</v>
      </c>
      <c r="M494">
        <v>0.23100000000000001</v>
      </c>
      <c r="N494">
        <v>0.222</v>
      </c>
      <c r="O494">
        <v>0.182</v>
      </c>
      <c r="P494">
        <v>0.111</v>
      </c>
      <c r="Q494">
        <v>0.27300000000000002</v>
      </c>
      <c r="R494">
        <v>0.16700000000000001</v>
      </c>
      <c r="S494">
        <v>0.2</v>
      </c>
      <c r="T494">
        <v>0.14299999999999999</v>
      </c>
      <c r="U494">
        <v>8.3000000000000004E-2</v>
      </c>
      <c r="V494">
        <v>7.0999999999999994E-2</v>
      </c>
      <c r="W494">
        <v>0.25</v>
      </c>
      <c r="X494">
        <v>0.13300000000000001</v>
      </c>
      <c r="Y494">
        <v>0.25</v>
      </c>
      <c r="Z494">
        <v>9.0999999999999998E-2</v>
      </c>
      <c r="AA494">
        <v>0.2</v>
      </c>
      <c r="AB494">
        <v>0.14299999999999999</v>
      </c>
      <c r="AC494">
        <v>0</v>
      </c>
      <c r="AD494">
        <v>0.16700000000000001</v>
      </c>
      <c r="AE494">
        <v>6.7000000000000004E-2</v>
      </c>
      <c r="AF494">
        <v>0.17599999999999999</v>
      </c>
      <c r="AG494">
        <v>0.14299999999999999</v>
      </c>
      <c r="AH494">
        <v>0</v>
      </c>
      <c r="AI494">
        <v>0</v>
      </c>
      <c r="AJ494">
        <v>0.17599999999999999</v>
      </c>
      <c r="AK494">
        <v>0</v>
      </c>
      <c r="AL494">
        <v>0.2</v>
      </c>
      <c r="AM494">
        <v>0.14299999999999999</v>
      </c>
      <c r="AN494">
        <v>0.25</v>
      </c>
      <c r="AO494">
        <v>0.222</v>
      </c>
      <c r="AP494">
        <v>0.25</v>
      </c>
      <c r="AQ494">
        <v>0.14299999999999999</v>
      </c>
      <c r="AR494">
        <v>0.25</v>
      </c>
      <c r="AS494">
        <v>0.2</v>
      </c>
      <c r="AT494">
        <v>0.182</v>
      </c>
      <c r="AU494">
        <v>0.125</v>
      </c>
      <c r="AV494">
        <v>4.4999999999999998E-2</v>
      </c>
      <c r="AW494">
        <v>0.222</v>
      </c>
      <c r="AX494">
        <v>0.25</v>
      </c>
      <c r="AY494">
        <v>0.28599999999999998</v>
      </c>
      <c r="AZ494">
        <v>0.25</v>
      </c>
      <c r="BA494">
        <v>0.125</v>
      </c>
      <c r="BB494">
        <v>0.21099999999999999</v>
      </c>
      <c r="BC494">
        <v>0.33300000000000002</v>
      </c>
    </row>
    <row r="495" spans="1:55" hidden="1" x14ac:dyDescent="0.4">
      <c r="A495" t="str">
        <f t="shared" si="28"/>
        <v>DPS</v>
      </c>
      <c r="B495" t="str">
        <f t="shared" si="29"/>
        <v>DPS092</v>
      </c>
      <c r="C495" t="str">
        <f t="shared" si="30"/>
        <v>lines_vs_average</v>
      </c>
      <c r="D495" t="s">
        <v>2815</v>
      </c>
      <c r="E495">
        <f t="shared" si="31"/>
        <v>0.46482000000000001</v>
      </c>
      <c r="F495">
        <v>0.68600000000000005</v>
      </c>
      <c r="G495">
        <v>0.36499999999999999</v>
      </c>
      <c r="H495">
        <v>0.38600000000000001</v>
      </c>
      <c r="I495">
        <v>0.57899999999999996</v>
      </c>
      <c r="J495">
        <v>0.32200000000000001</v>
      </c>
      <c r="K495">
        <v>0.23599999999999999</v>
      </c>
      <c r="L495">
        <v>0.40699999999999997</v>
      </c>
      <c r="M495">
        <v>0.53600000000000003</v>
      </c>
      <c r="N495">
        <v>0.38600000000000001</v>
      </c>
      <c r="O495">
        <v>0.42899999999999999</v>
      </c>
      <c r="P495">
        <v>0.32200000000000001</v>
      </c>
      <c r="Q495">
        <v>0.55700000000000005</v>
      </c>
      <c r="R495">
        <v>0.53600000000000003</v>
      </c>
      <c r="S495">
        <v>0.23599999999999999</v>
      </c>
      <c r="T495">
        <v>0.25700000000000001</v>
      </c>
      <c r="U495">
        <v>0.42899999999999999</v>
      </c>
      <c r="V495">
        <v>0.47199999999999998</v>
      </c>
      <c r="W495">
        <v>0.214</v>
      </c>
      <c r="X495">
        <v>0.57899999999999996</v>
      </c>
      <c r="Y495">
        <v>0.34300000000000003</v>
      </c>
      <c r="Z495">
        <v>0.55700000000000005</v>
      </c>
      <c r="AA495">
        <v>0.214</v>
      </c>
      <c r="AB495">
        <v>0.25700000000000001</v>
      </c>
      <c r="AC495">
        <v>0.23599999999999999</v>
      </c>
      <c r="AD495">
        <v>0.42899999999999999</v>
      </c>
      <c r="AE495">
        <v>0.55700000000000005</v>
      </c>
      <c r="AF495">
        <v>0.75</v>
      </c>
      <c r="AG495">
        <v>0.27900000000000003</v>
      </c>
      <c r="AH495">
        <v>0.25700000000000001</v>
      </c>
      <c r="AI495">
        <v>0.107</v>
      </c>
      <c r="AJ495">
        <v>0.81499999999999995</v>
      </c>
      <c r="AK495">
        <v>0.193</v>
      </c>
      <c r="AL495">
        <v>0.47199999999999998</v>
      </c>
      <c r="AM495">
        <v>0.3</v>
      </c>
      <c r="AN495">
        <v>0.40699999999999997</v>
      </c>
      <c r="AO495">
        <v>0.38600000000000001</v>
      </c>
      <c r="AP495">
        <v>0.77200000000000002</v>
      </c>
      <c r="AQ495">
        <v>0.6</v>
      </c>
      <c r="AR495">
        <v>0.53600000000000003</v>
      </c>
      <c r="AS495">
        <v>0.57899999999999996</v>
      </c>
      <c r="AT495">
        <v>0.40699999999999997</v>
      </c>
      <c r="AU495">
        <v>0.53600000000000003</v>
      </c>
      <c r="AV495">
        <v>0.77200000000000002</v>
      </c>
      <c r="AW495">
        <v>0.47199999999999998</v>
      </c>
      <c r="AX495">
        <v>0.40699999999999997</v>
      </c>
      <c r="AY495">
        <v>0.66500000000000004</v>
      </c>
      <c r="AZ495">
        <v>0.72899999999999998</v>
      </c>
      <c r="BA495">
        <v>0.34300000000000003</v>
      </c>
      <c r="BB495">
        <v>0.83599999999999997</v>
      </c>
      <c r="BC495">
        <v>1.0940000000000001</v>
      </c>
    </row>
    <row r="496" spans="1:55" hidden="1" x14ac:dyDescent="0.4">
      <c r="A496" t="str">
        <f t="shared" si="28"/>
        <v>DPS</v>
      </c>
      <c r="B496" t="str">
        <f t="shared" si="29"/>
        <v>DPS093</v>
      </c>
      <c r="C496" t="str">
        <f t="shared" si="30"/>
        <v>activities</v>
      </c>
      <c r="D496" t="s">
        <v>2816</v>
      </c>
      <c r="E496">
        <f t="shared" si="31"/>
        <v>9.98</v>
      </c>
      <c r="F496">
        <v>18</v>
      </c>
      <c r="G496">
        <v>6</v>
      </c>
      <c r="H496">
        <v>7</v>
      </c>
      <c r="I496">
        <v>14</v>
      </c>
      <c r="J496">
        <v>10</v>
      </c>
      <c r="K496">
        <v>5</v>
      </c>
      <c r="L496">
        <v>7</v>
      </c>
      <c r="M496">
        <v>10</v>
      </c>
      <c r="N496">
        <v>7</v>
      </c>
      <c r="O496">
        <v>8</v>
      </c>
      <c r="P496">
        <v>4</v>
      </c>
      <c r="Q496">
        <v>15</v>
      </c>
      <c r="R496">
        <v>6</v>
      </c>
      <c r="S496">
        <v>5</v>
      </c>
      <c r="T496">
        <v>7</v>
      </c>
      <c r="U496">
        <v>11</v>
      </c>
      <c r="V496">
        <v>13</v>
      </c>
      <c r="W496">
        <v>6</v>
      </c>
      <c r="X496">
        <v>9</v>
      </c>
      <c r="Y496">
        <v>10</v>
      </c>
      <c r="Z496">
        <v>10</v>
      </c>
      <c r="AA496">
        <v>5</v>
      </c>
      <c r="AB496">
        <v>8</v>
      </c>
      <c r="AC496">
        <v>5</v>
      </c>
      <c r="AD496">
        <v>11</v>
      </c>
      <c r="AE496">
        <v>11</v>
      </c>
      <c r="AF496">
        <v>11</v>
      </c>
      <c r="AG496">
        <v>7</v>
      </c>
      <c r="AH496">
        <v>7</v>
      </c>
      <c r="AI496">
        <v>4</v>
      </c>
      <c r="AJ496">
        <v>12</v>
      </c>
      <c r="AK496">
        <v>4</v>
      </c>
      <c r="AL496">
        <v>9</v>
      </c>
      <c r="AM496">
        <v>6</v>
      </c>
      <c r="AN496">
        <v>11</v>
      </c>
      <c r="AO496">
        <v>10</v>
      </c>
      <c r="AP496">
        <v>16</v>
      </c>
      <c r="AQ496">
        <v>9</v>
      </c>
      <c r="AR496">
        <v>14</v>
      </c>
      <c r="AS496">
        <v>14</v>
      </c>
      <c r="AT496">
        <v>11</v>
      </c>
      <c r="AU496">
        <v>11</v>
      </c>
      <c r="AV496">
        <v>16</v>
      </c>
      <c r="AW496">
        <v>8</v>
      </c>
      <c r="AX496">
        <v>9</v>
      </c>
      <c r="AY496">
        <v>15</v>
      </c>
      <c r="AZ496">
        <v>17</v>
      </c>
      <c r="BA496">
        <v>14</v>
      </c>
      <c r="BB496">
        <v>18</v>
      </c>
      <c r="BC496">
        <v>18</v>
      </c>
    </row>
    <row r="497" spans="1:55" hidden="1" x14ac:dyDescent="0.4">
      <c r="A497" t="str">
        <f t="shared" si="28"/>
        <v>DPS</v>
      </c>
      <c r="B497" t="str">
        <f t="shared" si="29"/>
        <v>DPS093</v>
      </c>
      <c r="C497" t="str">
        <f t="shared" si="30"/>
        <v>decisions</v>
      </c>
      <c r="D497" t="s">
        <v>2817</v>
      </c>
      <c r="E497">
        <f t="shared" si="31"/>
        <v>1.9</v>
      </c>
      <c r="F497">
        <v>3</v>
      </c>
      <c r="G497">
        <v>1</v>
      </c>
      <c r="H497">
        <v>2</v>
      </c>
      <c r="I497">
        <v>2</v>
      </c>
      <c r="J497">
        <v>1</v>
      </c>
      <c r="K497">
        <v>1</v>
      </c>
      <c r="L497">
        <v>3</v>
      </c>
      <c r="M497">
        <v>2</v>
      </c>
      <c r="N497">
        <v>1</v>
      </c>
      <c r="O497">
        <v>1</v>
      </c>
      <c r="P497">
        <v>1</v>
      </c>
      <c r="Q497">
        <v>5</v>
      </c>
      <c r="R497">
        <v>2</v>
      </c>
      <c r="S497">
        <v>1</v>
      </c>
      <c r="T497">
        <v>0</v>
      </c>
      <c r="U497">
        <v>1</v>
      </c>
      <c r="V497">
        <v>1</v>
      </c>
      <c r="W497">
        <v>1</v>
      </c>
      <c r="X497">
        <v>2</v>
      </c>
      <c r="Y497">
        <v>2</v>
      </c>
      <c r="Z497">
        <v>2</v>
      </c>
      <c r="AA497">
        <v>1</v>
      </c>
      <c r="AB497">
        <v>1</v>
      </c>
      <c r="AC497">
        <v>0</v>
      </c>
      <c r="AD497">
        <v>2</v>
      </c>
      <c r="AE497">
        <v>1</v>
      </c>
      <c r="AF497">
        <v>3</v>
      </c>
      <c r="AG497">
        <v>1</v>
      </c>
      <c r="AH497">
        <v>0</v>
      </c>
      <c r="AI497">
        <v>1</v>
      </c>
      <c r="AJ497">
        <v>2</v>
      </c>
      <c r="AK497">
        <v>0</v>
      </c>
      <c r="AL497">
        <v>1</v>
      </c>
      <c r="AM497">
        <v>1</v>
      </c>
      <c r="AN497">
        <v>1</v>
      </c>
      <c r="AO497">
        <v>3</v>
      </c>
      <c r="AP497">
        <v>4</v>
      </c>
      <c r="AQ497">
        <v>2</v>
      </c>
      <c r="AR497">
        <v>3</v>
      </c>
      <c r="AS497">
        <v>2</v>
      </c>
      <c r="AT497">
        <v>2</v>
      </c>
      <c r="AU497">
        <v>2</v>
      </c>
      <c r="AV497">
        <v>3</v>
      </c>
      <c r="AW497">
        <v>3</v>
      </c>
      <c r="AX497">
        <v>3</v>
      </c>
      <c r="AY497">
        <v>4</v>
      </c>
      <c r="AZ497">
        <v>4</v>
      </c>
      <c r="BA497">
        <v>2</v>
      </c>
      <c r="BB497">
        <v>4</v>
      </c>
      <c r="BC497">
        <v>4</v>
      </c>
    </row>
    <row r="498" spans="1:55" hidden="1" x14ac:dyDescent="0.4">
      <c r="A498" t="str">
        <f t="shared" si="28"/>
        <v>DPS</v>
      </c>
      <c r="B498" t="str">
        <f t="shared" si="29"/>
        <v>DPS093</v>
      </c>
      <c r="C498" t="str">
        <f t="shared" si="30"/>
        <v>forks</v>
      </c>
      <c r="D498" t="s">
        <v>2818</v>
      </c>
      <c r="E498">
        <f t="shared" si="31"/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</row>
    <row r="499" spans="1:55" hidden="1" x14ac:dyDescent="0.4">
      <c r="A499" t="str">
        <f t="shared" si="28"/>
        <v>DPS</v>
      </c>
      <c r="B499" t="str">
        <f t="shared" si="29"/>
        <v>DPS093</v>
      </c>
      <c r="C499" t="str">
        <f t="shared" si="30"/>
        <v>swimlanes</v>
      </c>
      <c r="D499" t="s">
        <v>2819</v>
      </c>
      <c r="E499">
        <f t="shared" si="31"/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</row>
    <row r="500" spans="1:55" hidden="1" x14ac:dyDescent="0.4">
      <c r="A500" t="str">
        <f t="shared" si="28"/>
        <v>DPS</v>
      </c>
      <c r="B500" t="str">
        <f t="shared" si="29"/>
        <v>DPS093</v>
      </c>
      <c r="C500" t="str">
        <f t="shared" si="30"/>
        <v>detaches</v>
      </c>
      <c r="D500" t="s">
        <v>2820</v>
      </c>
      <c r="E500">
        <f t="shared" si="31"/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</row>
    <row r="501" spans="1:55" hidden="1" x14ac:dyDescent="0.4">
      <c r="A501" t="str">
        <f t="shared" si="28"/>
        <v>DPS</v>
      </c>
      <c r="B501" t="str">
        <f t="shared" si="29"/>
        <v>DPS093</v>
      </c>
      <c r="C501" t="str">
        <f t="shared" si="30"/>
        <v>options</v>
      </c>
      <c r="D501" t="s">
        <v>2821</v>
      </c>
      <c r="E501">
        <f t="shared" si="31"/>
        <v>0.24</v>
      </c>
      <c r="F501">
        <v>1</v>
      </c>
      <c r="G501">
        <v>0</v>
      </c>
      <c r="H501">
        <v>0</v>
      </c>
      <c r="I501">
        <v>0</v>
      </c>
      <c r="J501">
        <v>1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3</v>
      </c>
      <c r="AG501">
        <v>1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3</v>
      </c>
      <c r="AQ501">
        <v>0</v>
      </c>
      <c r="AR501">
        <v>0</v>
      </c>
      <c r="AS501">
        <v>2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</row>
    <row r="502" spans="1:55" hidden="1" x14ac:dyDescent="0.4">
      <c r="A502" t="str">
        <f t="shared" si="28"/>
        <v>DPS</v>
      </c>
      <c r="B502" t="str">
        <f t="shared" si="29"/>
        <v>DPS093</v>
      </c>
      <c r="C502" t="str">
        <f t="shared" si="30"/>
        <v>edges</v>
      </c>
      <c r="D502" t="s">
        <v>2822</v>
      </c>
      <c r="E502">
        <f t="shared" si="31"/>
        <v>0.5</v>
      </c>
      <c r="F502">
        <v>1</v>
      </c>
      <c r="G502">
        <v>0</v>
      </c>
      <c r="H502">
        <v>0</v>
      </c>
      <c r="I502">
        <v>0</v>
      </c>
      <c r="J502">
        <v>1</v>
      </c>
      <c r="K502">
        <v>0</v>
      </c>
      <c r="L502">
        <v>1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1</v>
      </c>
      <c r="S502">
        <v>0</v>
      </c>
      <c r="T502">
        <v>1</v>
      </c>
      <c r="U502">
        <v>1</v>
      </c>
      <c r="V502">
        <v>1</v>
      </c>
      <c r="W502">
        <v>0</v>
      </c>
      <c r="X502">
        <v>0</v>
      </c>
      <c r="Y502">
        <v>0</v>
      </c>
      <c r="Z502">
        <v>1</v>
      </c>
      <c r="AA502">
        <v>0</v>
      </c>
      <c r="AB502">
        <v>0</v>
      </c>
      <c r="AC502">
        <v>1</v>
      </c>
      <c r="AD502">
        <v>0</v>
      </c>
      <c r="AE502">
        <v>0</v>
      </c>
      <c r="AF502">
        <v>0</v>
      </c>
      <c r="AG502">
        <v>0</v>
      </c>
      <c r="AH502">
        <v>1</v>
      </c>
      <c r="AI502">
        <v>0</v>
      </c>
      <c r="AJ502">
        <v>0</v>
      </c>
      <c r="AK502">
        <v>1</v>
      </c>
      <c r="AL502">
        <v>1</v>
      </c>
      <c r="AM502">
        <v>0</v>
      </c>
      <c r="AN502">
        <v>1</v>
      </c>
      <c r="AO502">
        <v>0</v>
      </c>
      <c r="AP502">
        <v>1</v>
      </c>
      <c r="AQ502">
        <v>0</v>
      </c>
      <c r="AR502">
        <v>1</v>
      </c>
      <c r="AS502">
        <v>1</v>
      </c>
      <c r="AT502">
        <v>0</v>
      </c>
      <c r="AU502">
        <v>0</v>
      </c>
      <c r="AV502">
        <v>1</v>
      </c>
      <c r="AW502">
        <v>3</v>
      </c>
      <c r="AX502">
        <v>0</v>
      </c>
      <c r="AY502">
        <v>0</v>
      </c>
      <c r="AZ502">
        <v>0</v>
      </c>
      <c r="BA502">
        <v>0</v>
      </c>
      <c r="BB502">
        <v>2</v>
      </c>
      <c r="BC502">
        <v>3</v>
      </c>
    </row>
    <row r="503" spans="1:55" hidden="1" x14ac:dyDescent="0.4">
      <c r="A503" t="str">
        <f t="shared" si="28"/>
        <v>DPS</v>
      </c>
      <c r="B503" t="str">
        <f t="shared" si="29"/>
        <v>DPS093</v>
      </c>
      <c r="C503" t="str">
        <f t="shared" si="30"/>
        <v>notes</v>
      </c>
      <c r="D503" t="s">
        <v>2823</v>
      </c>
      <c r="E503">
        <f t="shared" si="31"/>
        <v>0.06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1</v>
      </c>
      <c r="AV503">
        <v>0</v>
      </c>
      <c r="AW503">
        <v>2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</row>
    <row r="504" spans="1:55" hidden="1" x14ac:dyDescent="0.4">
      <c r="A504" t="str">
        <f t="shared" si="28"/>
        <v>DPS</v>
      </c>
      <c r="B504" t="str">
        <f t="shared" si="29"/>
        <v>DPS093</v>
      </c>
      <c r="C504" t="str">
        <f t="shared" si="30"/>
        <v>partitions</v>
      </c>
      <c r="D504" t="s">
        <v>2824</v>
      </c>
      <c r="E504">
        <f t="shared" si="31"/>
        <v>0.16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3</v>
      </c>
      <c r="AF504">
        <v>0</v>
      </c>
      <c r="AG504">
        <v>0</v>
      </c>
      <c r="AH504">
        <v>0</v>
      </c>
      <c r="AI504">
        <v>0</v>
      </c>
      <c r="AJ504">
        <v>3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1</v>
      </c>
      <c r="AY504">
        <v>0</v>
      </c>
      <c r="AZ504">
        <v>0</v>
      </c>
      <c r="BA504">
        <v>1</v>
      </c>
      <c r="BB504">
        <v>0</v>
      </c>
      <c r="BC504">
        <v>0</v>
      </c>
    </row>
    <row r="505" spans="1:55" hidden="1" x14ac:dyDescent="0.4">
      <c r="A505" t="str">
        <f t="shared" si="28"/>
        <v>DPS</v>
      </c>
      <c r="B505" t="str">
        <f t="shared" si="29"/>
        <v>DPS093</v>
      </c>
      <c r="C505" t="str">
        <f t="shared" si="30"/>
        <v>numberline</v>
      </c>
      <c r="D505" t="s">
        <v>2825</v>
      </c>
      <c r="E505">
        <f t="shared" si="31"/>
        <v>20.74</v>
      </c>
      <c r="F505">
        <v>32</v>
      </c>
      <c r="G505">
        <v>11</v>
      </c>
      <c r="H505">
        <v>17</v>
      </c>
      <c r="I505">
        <v>25</v>
      </c>
      <c r="J505">
        <v>18</v>
      </c>
      <c r="K505">
        <v>10</v>
      </c>
      <c r="L505">
        <v>22</v>
      </c>
      <c r="M505">
        <v>19</v>
      </c>
      <c r="N505">
        <v>12</v>
      </c>
      <c r="O505">
        <v>13</v>
      </c>
      <c r="P505">
        <v>9</v>
      </c>
      <c r="Q505">
        <v>33</v>
      </c>
      <c r="R505">
        <v>18</v>
      </c>
      <c r="S505">
        <v>16</v>
      </c>
      <c r="T505">
        <v>12</v>
      </c>
      <c r="U505">
        <v>24</v>
      </c>
      <c r="V505">
        <v>21</v>
      </c>
      <c r="W505">
        <v>11</v>
      </c>
      <c r="X505">
        <v>17</v>
      </c>
      <c r="Y505">
        <v>18</v>
      </c>
      <c r="Z505">
        <v>22</v>
      </c>
      <c r="AA505">
        <v>10</v>
      </c>
      <c r="AB505">
        <v>14</v>
      </c>
      <c r="AC505">
        <v>10</v>
      </c>
      <c r="AD505">
        <v>20</v>
      </c>
      <c r="AE505">
        <v>22</v>
      </c>
      <c r="AF505">
        <v>23</v>
      </c>
      <c r="AG505">
        <v>13</v>
      </c>
      <c r="AH505">
        <v>13</v>
      </c>
      <c r="AI505">
        <v>9</v>
      </c>
      <c r="AJ505">
        <v>30</v>
      </c>
      <c r="AK505">
        <v>9</v>
      </c>
      <c r="AL505">
        <v>17</v>
      </c>
      <c r="AM505">
        <v>13</v>
      </c>
      <c r="AN505">
        <v>20</v>
      </c>
      <c r="AO505">
        <v>22</v>
      </c>
      <c r="AP505">
        <v>36</v>
      </c>
      <c r="AQ505">
        <v>20</v>
      </c>
      <c r="AR505">
        <v>30</v>
      </c>
      <c r="AS505">
        <v>26</v>
      </c>
      <c r="AT505">
        <v>20</v>
      </c>
      <c r="AU505">
        <v>21</v>
      </c>
      <c r="AV505">
        <v>32</v>
      </c>
      <c r="AW505">
        <v>31</v>
      </c>
      <c r="AX505">
        <v>24</v>
      </c>
      <c r="AY505">
        <v>33</v>
      </c>
      <c r="AZ505">
        <v>31</v>
      </c>
      <c r="BA505">
        <v>26</v>
      </c>
      <c r="BB505">
        <v>40</v>
      </c>
      <c r="BC505">
        <v>42</v>
      </c>
    </row>
    <row r="506" spans="1:55" hidden="1" x14ac:dyDescent="0.4">
      <c r="A506" t="str">
        <f t="shared" si="28"/>
        <v>DPS</v>
      </c>
      <c r="B506" t="str">
        <f t="shared" si="29"/>
        <v>DPS093</v>
      </c>
      <c r="C506" t="str">
        <f t="shared" si="30"/>
        <v>negative_score</v>
      </c>
      <c r="D506" t="s">
        <v>2826</v>
      </c>
      <c r="E506">
        <f t="shared" si="31"/>
        <v>-2.2500000000000003E-3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-0.1125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</row>
    <row r="507" spans="1:55" hidden="1" x14ac:dyDescent="0.4">
      <c r="A507" t="str">
        <f t="shared" si="28"/>
        <v>DPS</v>
      </c>
      <c r="B507" t="str">
        <f t="shared" si="29"/>
        <v>DPS093</v>
      </c>
      <c r="C507" t="str">
        <f t="shared" si="30"/>
        <v>raw_score</v>
      </c>
      <c r="D507" t="s">
        <v>2827</v>
      </c>
      <c r="E507">
        <f t="shared" si="31"/>
        <v>39.702800000000003</v>
      </c>
      <c r="F507">
        <v>69.8</v>
      </c>
      <c r="G507">
        <v>22.55</v>
      </c>
      <c r="H507">
        <v>29.85</v>
      </c>
      <c r="I507">
        <v>51.25</v>
      </c>
      <c r="J507">
        <v>37.1</v>
      </c>
      <c r="K507">
        <v>19.5</v>
      </c>
      <c r="L507">
        <v>35.299999999999997</v>
      </c>
      <c r="M507">
        <v>38.950000000000003</v>
      </c>
      <c r="N507">
        <v>25.6</v>
      </c>
      <c r="O507">
        <v>28.65</v>
      </c>
      <c r="P507">
        <v>16.45</v>
      </c>
      <c r="Q507">
        <v>66.650000000000006</v>
      </c>
      <c r="R507">
        <v>28.1</v>
      </c>
      <c r="S507">
        <v>19.8</v>
      </c>
      <c r="T507">
        <v>22.8</v>
      </c>
      <c r="U507">
        <v>39.4</v>
      </c>
      <c r="V507">
        <v>45.25</v>
      </c>
      <c r="W507">
        <v>22.55</v>
      </c>
      <c r="X507">
        <v>35.85</v>
      </c>
      <c r="Y507">
        <v>38.9</v>
      </c>
      <c r="Z507">
        <v>40.299999999999997</v>
      </c>
      <c r="AA507">
        <v>19.5</v>
      </c>
      <c r="AB507">
        <v>28.7</v>
      </c>
      <c r="AC507">
        <v>16.7</v>
      </c>
      <c r="AD507">
        <v>42</v>
      </c>
      <c r="AE507">
        <v>43.6</v>
      </c>
      <c r="AF507">
        <v>49.15</v>
      </c>
      <c r="AG507">
        <v>26.65</v>
      </c>
      <c r="AH507">
        <v>22.85</v>
      </c>
      <c r="AI507">
        <v>16.45</v>
      </c>
      <c r="AJ507">
        <v>50</v>
      </c>
      <c r="AK507">
        <v>13.65</v>
      </c>
      <c r="AL507">
        <v>33.049999999999997</v>
      </c>
      <c r="AM507">
        <v>22.65</v>
      </c>
      <c r="AN507">
        <v>39.200000000000003</v>
      </c>
      <c r="AO507">
        <v>43.1</v>
      </c>
      <c r="AP507">
        <v>70</v>
      </c>
      <c r="AQ507">
        <v>36</v>
      </c>
      <c r="AR507">
        <v>56.7</v>
      </c>
      <c r="AS507">
        <v>54.5</v>
      </c>
      <c r="AT507">
        <v>42</v>
      </c>
      <c r="AU507">
        <v>42.85</v>
      </c>
      <c r="AV507">
        <v>62.8</v>
      </c>
      <c r="AW507">
        <v>42.64</v>
      </c>
      <c r="AX507">
        <v>41.7</v>
      </c>
      <c r="AY507">
        <v>62.65</v>
      </c>
      <c r="AZ507">
        <v>68.55</v>
      </c>
      <c r="BA507">
        <v>52.8</v>
      </c>
      <c r="BB507">
        <v>74.400000000000006</v>
      </c>
      <c r="BC507">
        <v>75.7</v>
      </c>
    </row>
    <row r="508" spans="1:55" hidden="1" x14ac:dyDescent="0.4">
      <c r="A508" t="str">
        <f t="shared" si="28"/>
        <v>DPS</v>
      </c>
      <c r="B508" t="str">
        <f t="shared" si="29"/>
        <v>DPS093</v>
      </c>
      <c r="C508" t="str">
        <f t="shared" si="30"/>
        <v>percentage_score</v>
      </c>
      <c r="D508" t="s">
        <v>2828</v>
      </c>
      <c r="E508">
        <f t="shared" si="31"/>
        <v>63.788000000000004</v>
      </c>
      <c r="F508">
        <v>77.7</v>
      </c>
      <c r="G508">
        <v>53</v>
      </c>
      <c r="H508">
        <v>59.9</v>
      </c>
      <c r="I508">
        <v>71.900000000000006</v>
      </c>
      <c r="J508">
        <v>65</v>
      </c>
      <c r="K508">
        <v>49.4</v>
      </c>
      <c r="L508">
        <v>63.8</v>
      </c>
      <c r="M508">
        <v>66.099999999999994</v>
      </c>
      <c r="N508">
        <v>56.1</v>
      </c>
      <c r="O508">
        <v>58.9</v>
      </c>
      <c r="P508">
        <v>45.1</v>
      </c>
      <c r="Q508">
        <v>76.900000000000006</v>
      </c>
      <c r="R508">
        <v>58.4</v>
      </c>
      <c r="S508">
        <v>49.7</v>
      </c>
      <c r="T508">
        <v>53.3</v>
      </c>
      <c r="U508">
        <v>66.3</v>
      </c>
      <c r="V508">
        <v>69.3</v>
      </c>
      <c r="W508">
        <v>53</v>
      </c>
      <c r="X508">
        <v>64.2</v>
      </c>
      <c r="Y508">
        <v>66</v>
      </c>
      <c r="Z508">
        <v>66.8</v>
      </c>
      <c r="AA508">
        <v>49.4</v>
      </c>
      <c r="AB508">
        <v>58.9</v>
      </c>
      <c r="AC508">
        <v>45.5</v>
      </c>
      <c r="AD508">
        <v>67.7</v>
      </c>
      <c r="AE508">
        <v>68.599999999999994</v>
      </c>
      <c r="AF508">
        <v>71.099999999999994</v>
      </c>
      <c r="AG508">
        <v>57.1</v>
      </c>
      <c r="AH508">
        <v>53.3</v>
      </c>
      <c r="AI508">
        <v>45.1</v>
      </c>
      <c r="AJ508">
        <v>71.400000000000006</v>
      </c>
      <c r="AK508">
        <v>40.6</v>
      </c>
      <c r="AL508">
        <v>62.3</v>
      </c>
      <c r="AM508">
        <v>53.1</v>
      </c>
      <c r="AN508">
        <v>66.2</v>
      </c>
      <c r="AO508">
        <v>68.3</v>
      </c>
      <c r="AP508">
        <v>77.8</v>
      </c>
      <c r="AQ508">
        <v>64.3</v>
      </c>
      <c r="AR508">
        <v>73.900000000000006</v>
      </c>
      <c r="AS508">
        <v>73.2</v>
      </c>
      <c r="AT508">
        <v>67.7</v>
      </c>
      <c r="AU508">
        <v>68.2</v>
      </c>
      <c r="AV508">
        <v>75.8</v>
      </c>
      <c r="AW508">
        <v>67.900000000000006</v>
      </c>
      <c r="AX508">
        <v>67.599999999999994</v>
      </c>
      <c r="AY508">
        <v>75.8</v>
      </c>
      <c r="AZ508">
        <v>77.400000000000006</v>
      </c>
      <c r="BA508">
        <v>72.5</v>
      </c>
      <c r="BB508">
        <v>78.8</v>
      </c>
      <c r="BC508">
        <v>79.099999999999994</v>
      </c>
    </row>
    <row r="509" spans="1:55" hidden="1" x14ac:dyDescent="0.4">
      <c r="A509" t="str">
        <f t="shared" si="28"/>
        <v>DPS</v>
      </c>
      <c r="B509" t="str">
        <f t="shared" si="29"/>
        <v>DPS093</v>
      </c>
      <c r="C509" t="str">
        <f t="shared" si="30"/>
        <v>formatted_score</v>
      </c>
      <c r="D509" t="s">
        <v>2829</v>
      </c>
      <c r="E509" t="e">
        <f t="shared" si="31"/>
        <v>#DIV/0!</v>
      </c>
      <c r="F509" t="s">
        <v>2830</v>
      </c>
      <c r="G509" t="s">
        <v>2564</v>
      </c>
      <c r="H509" t="s">
        <v>2713</v>
      </c>
      <c r="I509" t="s">
        <v>2084</v>
      </c>
      <c r="J509" t="s">
        <v>2716</v>
      </c>
      <c r="K509" t="s">
        <v>2574</v>
      </c>
      <c r="L509" t="s">
        <v>2831</v>
      </c>
      <c r="M509" t="s">
        <v>1946</v>
      </c>
      <c r="N509" t="s">
        <v>2519</v>
      </c>
      <c r="O509" t="s">
        <v>2210</v>
      </c>
      <c r="P509" t="s">
        <v>2578</v>
      </c>
      <c r="Q509" t="s">
        <v>2300</v>
      </c>
      <c r="R509" t="s">
        <v>2832</v>
      </c>
      <c r="S509" t="s">
        <v>2833</v>
      </c>
      <c r="T509" t="s">
        <v>2569</v>
      </c>
      <c r="U509" t="s">
        <v>2834</v>
      </c>
      <c r="V509" t="s">
        <v>2429</v>
      </c>
      <c r="W509" t="s">
        <v>2564</v>
      </c>
      <c r="X509" t="s">
        <v>2159</v>
      </c>
      <c r="Y509" t="s">
        <v>2647</v>
      </c>
      <c r="Z509" t="s">
        <v>2655</v>
      </c>
      <c r="AA509" t="s">
        <v>2574</v>
      </c>
      <c r="AB509" t="s">
        <v>1808</v>
      </c>
      <c r="AC509" t="s">
        <v>2617</v>
      </c>
      <c r="AD509" t="s">
        <v>2070</v>
      </c>
      <c r="AE509" t="s">
        <v>2835</v>
      </c>
      <c r="AF509" t="s">
        <v>2583</v>
      </c>
      <c r="AG509" t="s">
        <v>2654</v>
      </c>
      <c r="AH509" t="s">
        <v>2836</v>
      </c>
      <c r="AI509" t="s">
        <v>2578</v>
      </c>
      <c r="AJ509" t="s">
        <v>2837</v>
      </c>
      <c r="AK509" t="s">
        <v>2620</v>
      </c>
      <c r="AL509" t="s">
        <v>2573</v>
      </c>
      <c r="AM509" t="s">
        <v>2609</v>
      </c>
      <c r="AN509" t="s">
        <v>2838</v>
      </c>
      <c r="AO509" t="s">
        <v>2291</v>
      </c>
      <c r="AP509" t="s">
        <v>2804</v>
      </c>
      <c r="AQ509" t="s">
        <v>1846</v>
      </c>
      <c r="AR509" t="s">
        <v>2839</v>
      </c>
      <c r="AS509" t="s">
        <v>2338</v>
      </c>
      <c r="AT509" t="s">
        <v>2070</v>
      </c>
      <c r="AU509" t="s">
        <v>2840</v>
      </c>
      <c r="AV509" t="s">
        <v>2841</v>
      </c>
      <c r="AW509" t="s">
        <v>2624</v>
      </c>
      <c r="AX509" t="s">
        <v>2585</v>
      </c>
      <c r="AY509" t="s">
        <v>2842</v>
      </c>
      <c r="AZ509" t="s">
        <v>2254</v>
      </c>
      <c r="BA509" t="s">
        <v>1802</v>
      </c>
      <c r="BB509" t="s">
        <v>1955</v>
      </c>
      <c r="BC509" t="s">
        <v>2843</v>
      </c>
    </row>
    <row r="510" spans="1:55" hidden="1" x14ac:dyDescent="0.4">
      <c r="A510" t="str">
        <f t="shared" si="28"/>
        <v>DPS</v>
      </c>
      <c r="B510" t="str">
        <f t="shared" si="29"/>
        <v>DPS093</v>
      </c>
      <c r="C510" t="str">
        <f t="shared" si="30"/>
        <v>functional_complexity</v>
      </c>
      <c r="D510" t="s">
        <v>2844</v>
      </c>
      <c r="E510">
        <f t="shared" si="31"/>
        <v>18.77</v>
      </c>
      <c r="F510">
        <v>33</v>
      </c>
      <c r="G510">
        <v>11</v>
      </c>
      <c r="H510">
        <v>14.5</v>
      </c>
      <c r="I510">
        <v>25</v>
      </c>
      <c r="J510">
        <v>17</v>
      </c>
      <c r="K510">
        <v>9.5</v>
      </c>
      <c r="L510">
        <v>16.5</v>
      </c>
      <c r="M510">
        <v>19</v>
      </c>
      <c r="N510">
        <v>12.5</v>
      </c>
      <c r="O510">
        <v>14</v>
      </c>
      <c r="P510">
        <v>8</v>
      </c>
      <c r="Q510">
        <v>32.5</v>
      </c>
      <c r="R510">
        <v>13</v>
      </c>
      <c r="S510">
        <v>9.5</v>
      </c>
      <c r="T510">
        <v>10.5</v>
      </c>
      <c r="U510">
        <v>18.5</v>
      </c>
      <c r="V510">
        <v>21.5</v>
      </c>
      <c r="W510">
        <v>11</v>
      </c>
      <c r="X510">
        <v>17.5</v>
      </c>
      <c r="Y510">
        <v>19</v>
      </c>
      <c r="Z510">
        <v>19</v>
      </c>
      <c r="AA510">
        <v>9.5</v>
      </c>
      <c r="AB510">
        <v>14</v>
      </c>
      <c r="AC510">
        <v>7.5</v>
      </c>
      <c r="AD510">
        <v>20.5</v>
      </c>
      <c r="AE510">
        <v>18.5</v>
      </c>
      <c r="AF510">
        <v>22.5</v>
      </c>
      <c r="AG510">
        <v>12.5</v>
      </c>
      <c r="AH510">
        <v>10.5</v>
      </c>
      <c r="AI510">
        <v>8</v>
      </c>
      <c r="AJ510">
        <v>22</v>
      </c>
      <c r="AK510">
        <v>6</v>
      </c>
      <c r="AL510">
        <v>15.5</v>
      </c>
      <c r="AM510">
        <v>11</v>
      </c>
      <c r="AN510">
        <v>18.5</v>
      </c>
      <c r="AO510">
        <v>21</v>
      </c>
      <c r="AP510">
        <v>32</v>
      </c>
      <c r="AQ510">
        <v>17.5</v>
      </c>
      <c r="AR510">
        <v>27</v>
      </c>
      <c r="AS510">
        <v>25</v>
      </c>
      <c r="AT510">
        <v>20.5</v>
      </c>
      <c r="AU510">
        <v>20.5</v>
      </c>
      <c r="AV510">
        <v>30</v>
      </c>
      <c r="AW510">
        <v>18</v>
      </c>
      <c r="AX510">
        <v>19.5</v>
      </c>
      <c r="AY510">
        <v>30.5</v>
      </c>
      <c r="AZ510">
        <v>33.5</v>
      </c>
      <c r="BA510">
        <v>25</v>
      </c>
      <c r="BB510">
        <v>35</v>
      </c>
      <c r="BC510">
        <v>35</v>
      </c>
    </row>
    <row r="511" spans="1:55" hidden="1" x14ac:dyDescent="0.4">
      <c r="A511" t="str">
        <f t="shared" si="28"/>
        <v>DPS</v>
      </c>
      <c r="B511" t="str">
        <f t="shared" si="29"/>
        <v>DPS093</v>
      </c>
      <c r="C511" t="str">
        <f t="shared" si="30"/>
        <v>organization_score</v>
      </c>
      <c r="D511" t="s">
        <v>2845</v>
      </c>
      <c r="E511">
        <f t="shared" si="31"/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</row>
    <row r="512" spans="1:55" hidden="1" x14ac:dyDescent="0.4">
      <c r="A512" t="str">
        <f t="shared" si="28"/>
        <v>DPS</v>
      </c>
      <c r="B512" t="str">
        <f t="shared" si="29"/>
        <v>DPS093</v>
      </c>
      <c r="C512" t="str">
        <f t="shared" si="30"/>
        <v>structural_integrity</v>
      </c>
      <c r="D512" t="s">
        <v>2846</v>
      </c>
      <c r="E512">
        <f t="shared" si="31"/>
        <v>9.9977999999999998</v>
      </c>
      <c r="F512">
        <v>10</v>
      </c>
      <c r="G512">
        <v>10</v>
      </c>
      <c r="H512">
        <v>10</v>
      </c>
      <c r="I512">
        <v>10</v>
      </c>
      <c r="J512">
        <v>10</v>
      </c>
      <c r="K512">
        <v>10</v>
      </c>
      <c r="L512">
        <v>10</v>
      </c>
      <c r="M512">
        <v>10</v>
      </c>
      <c r="N512">
        <v>10</v>
      </c>
      <c r="O512">
        <v>10</v>
      </c>
      <c r="P512">
        <v>10</v>
      </c>
      <c r="Q512">
        <v>10</v>
      </c>
      <c r="R512">
        <v>10</v>
      </c>
      <c r="S512">
        <v>10</v>
      </c>
      <c r="T512">
        <v>10</v>
      </c>
      <c r="U512">
        <v>10</v>
      </c>
      <c r="V512">
        <v>10</v>
      </c>
      <c r="W512">
        <v>10</v>
      </c>
      <c r="X512">
        <v>10</v>
      </c>
      <c r="Y512">
        <v>10</v>
      </c>
      <c r="Z512">
        <v>10</v>
      </c>
      <c r="AA512">
        <v>10</v>
      </c>
      <c r="AB512">
        <v>10</v>
      </c>
      <c r="AC512">
        <v>10</v>
      </c>
      <c r="AD512">
        <v>10</v>
      </c>
      <c r="AE512">
        <v>10</v>
      </c>
      <c r="AF512">
        <v>10</v>
      </c>
      <c r="AG512">
        <v>10</v>
      </c>
      <c r="AH512">
        <v>10</v>
      </c>
      <c r="AI512">
        <v>10</v>
      </c>
      <c r="AJ512">
        <v>10</v>
      </c>
      <c r="AK512">
        <v>10</v>
      </c>
      <c r="AL512">
        <v>10</v>
      </c>
      <c r="AM512">
        <v>10</v>
      </c>
      <c r="AN512">
        <v>10</v>
      </c>
      <c r="AO512">
        <v>10</v>
      </c>
      <c r="AP512">
        <v>10</v>
      </c>
      <c r="AQ512">
        <v>10</v>
      </c>
      <c r="AR512">
        <v>10</v>
      </c>
      <c r="AS512">
        <v>10</v>
      </c>
      <c r="AT512">
        <v>10</v>
      </c>
      <c r="AU512">
        <v>10</v>
      </c>
      <c r="AV512">
        <v>10</v>
      </c>
      <c r="AW512">
        <v>9.89</v>
      </c>
      <c r="AX512">
        <v>10</v>
      </c>
      <c r="AY512">
        <v>10</v>
      </c>
      <c r="AZ512">
        <v>10</v>
      </c>
      <c r="BA512">
        <v>10</v>
      </c>
      <c r="BB512">
        <v>10</v>
      </c>
      <c r="BC512">
        <v>10</v>
      </c>
    </row>
    <row r="513" spans="1:55" hidden="1" x14ac:dyDescent="0.4">
      <c r="A513" t="str">
        <f t="shared" si="28"/>
        <v>DPS</v>
      </c>
      <c r="B513" t="str">
        <f t="shared" si="29"/>
        <v>DPS093</v>
      </c>
      <c r="C513" t="str">
        <f t="shared" si="30"/>
        <v>decisions_activities_ratio</v>
      </c>
      <c r="D513" t="s">
        <v>2847</v>
      </c>
      <c r="E513">
        <f t="shared" si="31"/>
        <v>0.18622</v>
      </c>
      <c r="F513">
        <v>0.16700000000000001</v>
      </c>
      <c r="G513">
        <v>0.16700000000000001</v>
      </c>
      <c r="H513">
        <v>0.28599999999999998</v>
      </c>
      <c r="I513">
        <v>0.14299999999999999</v>
      </c>
      <c r="J513">
        <v>0.1</v>
      </c>
      <c r="K513">
        <v>0.2</v>
      </c>
      <c r="L513">
        <v>0.42899999999999999</v>
      </c>
      <c r="M513">
        <v>0.2</v>
      </c>
      <c r="N513">
        <v>0.14299999999999999</v>
      </c>
      <c r="O513">
        <v>0.125</v>
      </c>
      <c r="P513">
        <v>0.25</v>
      </c>
      <c r="Q513">
        <v>0.33300000000000002</v>
      </c>
      <c r="R513">
        <v>0.33300000000000002</v>
      </c>
      <c r="S513">
        <v>0.2</v>
      </c>
      <c r="T513">
        <v>0</v>
      </c>
      <c r="U513">
        <v>9.0999999999999998E-2</v>
      </c>
      <c r="V513">
        <v>7.6999999999999999E-2</v>
      </c>
      <c r="W513">
        <v>0.16700000000000001</v>
      </c>
      <c r="X513">
        <v>0.222</v>
      </c>
      <c r="Y513">
        <v>0.2</v>
      </c>
      <c r="Z513">
        <v>0.2</v>
      </c>
      <c r="AA513">
        <v>0.2</v>
      </c>
      <c r="AB513">
        <v>0.125</v>
      </c>
      <c r="AC513">
        <v>0</v>
      </c>
      <c r="AD513">
        <v>0.182</v>
      </c>
      <c r="AE513">
        <v>9.0999999999999998E-2</v>
      </c>
      <c r="AF513">
        <v>0.27300000000000002</v>
      </c>
      <c r="AG513">
        <v>0.14299999999999999</v>
      </c>
      <c r="AH513">
        <v>0</v>
      </c>
      <c r="AI513">
        <v>0.25</v>
      </c>
      <c r="AJ513">
        <v>0.16700000000000001</v>
      </c>
      <c r="AK513">
        <v>0</v>
      </c>
      <c r="AL513">
        <v>0.111</v>
      </c>
      <c r="AM513">
        <v>0.16700000000000001</v>
      </c>
      <c r="AN513">
        <v>9.0999999999999998E-2</v>
      </c>
      <c r="AO513">
        <v>0.3</v>
      </c>
      <c r="AP513">
        <v>0.25</v>
      </c>
      <c r="AQ513">
        <v>0.222</v>
      </c>
      <c r="AR513">
        <v>0.214</v>
      </c>
      <c r="AS513">
        <v>0.14299999999999999</v>
      </c>
      <c r="AT513">
        <v>0.182</v>
      </c>
      <c r="AU513">
        <v>0.182</v>
      </c>
      <c r="AV513">
        <v>0.188</v>
      </c>
      <c r="AW513">
        <v>0.375</v>
      </c>
      <c r="AX513">
        <v>0.33300000000000002</v>
      </c>
      <c r="AY513">
        <v>0.26700000000000002</v>
      </c>
      <c r="AZ513">
        <v>0.23499999999999999</v>
      </c>
      <c r="BA513">
        <v>0.14299999999999999</v>
      </c>
      <c r="BB513">
        <v>0.222</v>
      </c>
      <c r="BC513">
        <v>0.222</v>
      </c>
    </row>
    <row r="514" spans="1:55" hidden="1" x14ac:dyDescent="0.4">
      <c r="A514" t="str">
        <f t="shared" ref="A514:A577" si="32">LEFT(D514,3)</f>
        <v>DPS</v>
      </c>
      <c r="B514" t="str">
        <f t="shared" ref="B514:B577" si="33">LEFT(D514,6)</f>
        <v>DPS093</v>
      </c>
      <c r="C514" t="str">
        <f t="shared" ref="C514:C577" si="34">MID(D514,8,35)</f>
        <v>lines_vs_average</v>
      </c>
      <c r="D514" t="s">
        <v>2848</v>
      </c>
      <c r="E514">
        <f t="shared" si="31"/>
        <v>0.44475999999999993</v>
      </c>
      <c r="F514">
        <v>0.68600000000000005</v>
      </c>
      <c r="G514">
        <v>0.23599999999999999</v>
      </c>
      <c r="H514">
        <v>0.36499999999999999</v>
      </c>
      <c r="I514">
        <v>0.53600000000000003</v>
      </c>
      <c r="J514">
        <v>0.38600000000000001</v>
      </c>
      <c r="K514">
        <v>0.214</v>
      </c>
      <c r="L514">
        <v>0.47199999999999998</v>
      </c>
      <c r="M514">
        <v>0.40699999999999997</v>
      </c>
      <c r="N514">
        <v>0.25700000000000001</v>
      </c>
      <c r="O514">
        <v>0.27900000000000003</v>
      </c>
      <c r="P514">
        <v>0.193</v>
      </c>
      <c r="Q514">
        <v>0.70799999999999996</v>
      </c>
      <c r="R514">
        <v>0.38600000000000001</v>
      </c>
      <c r="S514">
        <v>0.34300000000000003</v>
      </c>
      <c r="T514">
        <v>0.25700000000000001</v>
      </c>
      <c r="U514">
        <v>0.51500000000000001</v>
      </c>
      <c r="V514">
        <v>0.45</v>
      </c>
      <c r="W514">
        <v>0.23599999999999999</v>
      </c>
      <c r="X514">
        <v>0.36499999999999999</v>
      </c>
      <c r="Y514">
        <v>0.38600000000000001</v>
      </c>
      <c r="Z514">
        <v>0.47199999999999998</v>
      </c>
      <c r="AA514">
        <v>0.214</v>
      </c>
      <c r="AB514">
        <v>0.3</v>
      </c>
      <c r="AC514">
        <v>0.214</v>
      </c>
      <c r="AD514">
        <v>0.42899999999999999</v>
      </c>
      <c r="AE514">
        <v>0.47199999999999998</v>
      </c>
      <c r="AF514">
        <v>0.49299999999999999</v>
      </c>
      <c r="AG514">
        <v>0.27900000000000003</v>
      </c>
      <c r="AH514">
        <v>0.27900000000000003</v>
      </c>
      <c r="AI514">
        <v>0.193</v>
      </c>
      <c r="AJ514">
        <v>0.64300000000000002</v>
      </c>
      <c r="AK514">
        <v>0.193</v>
      </c>
      <c r="AL514">
        <v>0.36499999999999999</v>
      </c>
      <c r="AM514">
        <v>0.27900000000000003</v>
      </c>
      <c r="AN514">
        <v>0.42899999999999999</v>
      </c>
      <c r="AO514">
        <v>0.47199999999999998</v>
      </c>
      <c r="AP514">
        <v>0.77200000000000002</v>
      </c>
      <c r="AQ514">
        <v>0.42899999999999999</v>
      </c>
      <c r="AR514">
        <v>0.64300000000000002</v>
      </c>
      <c r="AS514">
        <v>0.55700000000000005</v>
      </c>
      <c r="AT514">
        <v>0.42899999999999999</v>
      </c>
      <c r="AU514">
        <v>0.45</v>
      </c>
      <c r="AV514">
        <v>0.68600000000000005</v>
      </c>
      <c r="AW514">
        <v>0.66500000000000004</v>
      </c>
      <c r="AX514">
        <v>0.51500000000000001</v>
      </c>
      <c r="AY514">
        <v>0.70799999999999996</v>
      </c>
      <c r="AZ514">
        <v>0.66500000000000004</v>
      </c>
      <c r="BA514">
        <v>0.55700000000000005</v>
      </c>
      <c r="BB514">
        <v>0.85799999999999998</v>
      </c>
      <c r="BC514">
        <v>0.90100000000000002</v>
      </c>
    </row>
    <row r="515" spans="1:55" hidden="1" x14ac:dyDescent="0.4">
      <c r="A515" t="str">
        <f t="shared" si="32"/>
        <v>GBN</v>
      </c>
      <c r="B515" t="str">
        <f t="shared" si="33"/>
        <v>GBN001</v>
      </c>
      <c r="C515" t="str">
        <f t="shared" si="34"/>
        <v>activities</v>
      </c>
      <c r="D515" t="s">
        <v>2849</v>
      </c>
      <c r="E515">
        <f t="shared" ref="E515:E578" si="35">AVERAGE(F515:BC515)</f>
        <v>25.52</v>
      </c>
      <c r="F515">
        <v>14</v>
      </c>
      <c r="G515">
        <v>25</v>
      </c>
      <c r="H515">
        <v>16</v>
      </c>
      <c r="I515">
        <v>27</v>
      </c>
      <c r="J515">
        <v>23</v>
      </c>
      <c r="K515">
        <v>22</v>
      </c>
      <c r="L515">
        <v>25</v>
      </c>
      <c r="M515">
        <v>28</v>
      </c>
      <c r="N515">
        <v>22</v>
      </c>
      <c r="O515">
        <v>15</v>
      </c>
      <c r="P515">
        <v>20</v>
      </c>
      <c r="Q515">
        <v>24</v>
      </c>
      <c r="R515">
        <v>29</v>
      </c>
      <c r="S515">
        <v>22</v>
      </c>
      <c r="T515">
        <v>26</v>
      </c>
      <c r="U515">
        <v>29</v>
      </c>
      <c r="V515">
        <v>23</v>
      </c>
      <c r="W515">
        <v>32</v>
      </c>
      <c r="X515">
        <v>16</v>
      </c>
      <c r="Y515">
        <v>20</v>
      </c>
      <c r="Z515">
        <v>27</v>
      </c>
      <c r="AA515">
        <v>16</v>
      </c>
      <c r="AB515">
        <v>15</v>
      </c>
      <c r="AC515">
        <v>27</v>
      </c>
      <c r="AD515">
        <v>23</v>
      </c>
      <c r="AE515">
        <v>14</v>
      </c>
      <c r="AF515">
        <v>17</v>
      </c>
      <c r="AG515">
        <v>18</v>
      </c>
      <c r="AH515">
        <v>20</v>
      </c>
      <c r="AI515">
        <v>18</v>
      </c>
      <c r="AJ515">
        <v>25</v>
      </c>
      <c r="AK515">
        <v>15</v>
      </c>
      <c r="AL515">
        <v>16</v>
      </c>
      <c r="AM515">
        <v>18</v>
      </c>
      <c r="AN515">
        <v>22</v>
      </c>
      <c r="AO515">
        <v>17</v>
      </c>
      <c r="AP515">
        <v>30</v>
      </c>
      <c r="AQ515">
        <v>12</v>
      </c>
      <c r="AR515">
        <v>45</v>
      </c>
      <c r="AS515">
        <v>39</v>
      </c>
      <c r="AT515">
        <v>36</v>
      </c>
      <c r="AU515">
        <v>40</v>
      </c>
      <c r="AV515">
        <v>51</v>
      </c>
      <c r="AW515">
        <v>40</v>
      </c>
      <c r="AX515">
        <v>25</v>
      </c>
      <c r="AY515">
        <v>48</v>
      </c>
      <c r="AZ515">
        <v>40</v>
      </c>
      <c r="BA515">
        <v>28</v>
      </c>
      <c r="BB515">
        <v>33</v>
      </c>
      <c r="BC515">
        <v>43</v>
      </c>
    </row>
    <row r="516" spans="1:55" hidden="1" x14ac:dyDescent="0.4">
      <c r="A516" t="str">
        <f t="shared" si="32"/>
        <v>GBN</v>
      </c>
      <c r="B516" t="str">
        <f t="shared" si="33"/>
        <v>GBN001</v>
      </c>
      <c r="C516" t="str">
        <f t="shared" si="34"/>
        <v>decisions</v>
      </c>
      <c r="D516" t="s">
        <v>2850</v>
      </c>
      <c r="E516">
        <f t="shared" si="35"/>
        <v>5.36</v>
      </c>
      <c r="F516">
        <v>4</v>
      </c>
      <c r="G516">
        <v>3</v>
      </c>
      <c r="H516">
        <v>6</v>
      </c>
      <c r="I516">
        <v>3</v>
      </c>
      <c r="J516">
        <v>8</v>
      </c>
      <c r="K516">
        <v>5</v>
      </c>
      <c r="L516">
        <v>4</v>
      </c>
      <c r="M516">
        <v>5</v>
      </c>
      <c r="N516">
        <v>4</v>
      </c>
      <c r="O516">
        <v>0</v>
      </c>
      <c r="P516">
        <v>4</v>
      </c>
      <c r="Q516">
        <v>7</v>
      </c>
      <c r="R516">
        <v>4</v>
      </c>
      <c r="S516">
        <v>5</v>
      </c>
      <c r="T516">
        <v>5</v>
      </c>
      <c r="U516">
        <v>6</v>
      </c>
      <c r="V516">
        <v>5</v>
      </c>
      <c r="W516">
        <v>7</v>
      </c>
      <c r="X516">
        <v>3</v>
      </c>
      <c r="Y516">
        <v>3</v>
      </c>
      <c r="Z516">
        <v>4</v>
      </c>
      <c r="AA516">
        <v>3</v>
      </c>
      <c r="AB516">
        <v>3</v>
      </c>
      <c r="AC516">
        <v>1</v>
      </c>
      <c r="AD516">
        <v>2</v>
      </c>
      <c r="AE516">
        <v>1</v>
      </c>
      <c r="AF516">
        <v>2</v>
      </c>
      <c r="AG516">
        <v>2</v>
      </c>
      <c r="AH516">
        <v>4</v>
      </c>
      <c r="AI516">
        <v>6</v>
      </c>
      <c r="AJ516">
        <v>4</v>
      </c>
      <c r="AK516">
        <v>5</v>
      </c>
      <c r="AL516">
        <v>4</v>
      </c>
      <c r="AM516">
        <v>3</v>
      </c>
      <c r="AN516">
        <v>1</v>
      </c>
      <c r="AO516">
        <v>3</v>
      </c>
      <c r="AP516">
        <v>6</v>
      </c>
      <c r="AQ516">
        <v>11</v>
      </c>
      <c r="AR516">
        <v>10</v>
      </c>
      <c r="AS516">
        <v>4</v>
      </c>
      <c r="AT516">
        <v>7</v>
      </c>
      <c r="AU516">
        <v>12</v>
      </c>
      <c r="AV516">
        <v>9</v>
      </c>
      <c r="AW516">
        <v>15</v>
      </c>
      <c r="AX516">
        <v>10</v>
      </c>
      <c r="AY516">
        <v>10</v>
      </c>
      <c r="AZ516">
        <v>12</v>
      </c>
      <c r="BA516">
        <v>4</v>
      </c>
      <c r="BB516">
        <v>5</v>
      </c>
      <c r="BC516">
        <v>14</v>
      </c>
    </row>
    <row r="517" spans="1:55" hidden="1" x14ac:dyDescent="0.4">
      <c r="A517" t="str">
        <f t="shared" si="32"/>
        <v>GBN</v>
      </c>
      <c r="B517" t="str">
        <f t="shared" si="33"/>
        <v>GBN001</v>
      </c>
      <c r="C517" t="str">
        <f t="shared" si="34"/>
        <v>forks</v>
      </c>
      <c r="D517" t="s">
        <v>2851</v>
      </c>
      <c r="E517">
        <f t="shared" si="35"/>
        <v>0.57999999999999996</v>
      </c>
      <c r="F517">
        <v>0</v>
      </c>
      <c r="G517">
        <v>0</v>
      </c>
      <c r="H517">
        <v>0</v>
      </c>
      <c r="I517">
        <v>1</v>
      </c>
      <c r="J517">
        <v>0</v>
      </c>
      <c r="K517">
        <v>1</v>
      </c>
      <c r="L517">
        <v>1</v>
      </c>
      <c r="M517">
        <v>0</v>
      </c>
      <c r="N517">
        <v>0</v>
      </c>
      <c r="O517">
        <v>0</v>
      </c>
      <c r="P517">
        <v>2</v>
      </c>
      <c r="Q517">
        <v>0</v>
      </c>
      <c r="R517">
        <v>1</v>
      </c>
      <c r="S517">
        <v>0</v>
      </c>
      <c r="T517">
        <v>0</v>
      </c>
      <c r="U517">
        <v>1</v>
      </c>
      <c r="V517">
        <v>1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</v>
      </c>
      <c r="AD517">
        <v>2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1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1</v>
      </c>
      <c r="AQ517">
        <v>2</v>
      </c>
      <c r="AR517">
        <v>1</v>
      </c>
      <c r="AS517">
        <v>1</v>
      </c>
      <c r="AT517">
        <v>0</v>
      </c>
      <c r="AU517">
        <v>1</v>
      </c>
      <c r="AV517">
        <v>2</v>
      </c>
      <c r="AW517">
        <v>1</v>
      </c>
      <c r="AX517">
        <v>1</v>
      </c>
      <c r="AY517">
        <v>1</v>
      </c>
      <c r="AZ517">
        <v>3</v>
      </c>
      <c r="BA517">
        <v>1</v>
      </c>
      <c r="BB517">
        <v>2</v>
      </c>
      <c r="BC517">
        <v>0</v>
      </c>
    </row>
    <row r="518" spans="1:55" hidden="1" x14ac:dyDescent="0.4">
      <c r="A518" t="str">
        <f t="shared" si="32"/>
        <v>GBN</v>
      </c>
      <c r="B518" t="str">
        <f t="shared" si="33"/>
        <v>GBN001</v>
      </c>
      <c r="C518" t="str">
        <f t="shared" si="34"/>
        <v>swimlanes</v>
      </c>
      <c r="D518" t="s">
        <v>2852</v>
      </c>
      <c r="E518">
        <f t="shared" si="35"/>
        <v>2.5</v>
      </c>
      <c r="F518">
        <v>6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4</v>
      </c>
      <c r="O518">
        <v>0</v>
      </c>
      <c r="P518">
        <v>14</v>
      </c>
      <c r="Q518">
        <v>21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4</v>
      </c>
      <c r="AC518">
        <v>0</v>
      </c>
      <c r="AD518">
        <v>0</v>
      </c>
      <c r="AE518">
        <v>0</v>
      </c>
      <c r="AF518">
        <v>12</v>
      </c>
      <c r="AG518">
        <v>0</v>
      </c>
      <c r="AH518">
        <v>0</v>
      </c>
      <c r="AI518">
        <v>0</v>
      </c>
      <c r="AJ518">
        <v>16</v>
      </c>
      <c r="AK518">
        <v>0</v>
      </c>
      <c r="AL518">
        <v>0</v>
      </c>
      <c r="AM518">
        <v>0</v>
      </c>
      <c r="AN518">
        <v>0</v>
      </c>
      <c r="AO518">
        <v>11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37</v>
      </c>
    </row>
    <row r="519" spans="1:55" hidden="1" x14ac:dyDescent="0.4">
      <c r="A519" t="str">
        <f t="shared" si="32"/>
        <v>GBN</v>
      </c>
      <c r="B519" t="str">
        <f t="shared" si="33"/>
        <v>GBN001</v>
      </c>
      <c r="C519" t="str">
        <f t="shared" si="34"/>
        <v>detaches</v>
      </c>
      <c r="D519" t="s">
        <v>2853</v>
      </c>
      <c r="E519">
        <f t="shared" si="35"/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</row>
    <row r="520" spans="1:55" hidden="1" x14ac:dyDescent="0.4">
      <c r="A520" t="str">
        <f t="shared" si="32"/>
        <v>GBN</v>
      </c>
      <c r="B520" t="str">
        <f t="shared" si="33"/>
        <v>GBN001</v>
      </c>
      <c r="C520" t="str">
        <f t="shared" si="34"/>
        <v>options</v>
      </c>
      <c r="D520" t="s">
        <v>2854</v>
      </c>
      <c r="E520">
        <f t="shared" si="35"/>
        <v>0.62</v>
      </c>
      <c r="F520">
        <v>0</v>
      </c>
      <c r="G520">
        <v>0</v>
      </c>
      <c r="H520">
        <v>1</v>
      </c>
      <c r="I520">
        <v>0</v>
      </c>
      <c r="J520">
        <v>0</v>
      </c>
      <c r="K520">
        <v>1</v>
      </c>
      <c r="L520">
        <v>2</v>
      </c>
      <c r="M520">
        <v>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2</v>
      </c>
      <c r="T520">
        <v>0</v>
      </c>
      <c r="U520">
        <v>1</v>
      </c>
      <c r="V520">
        <v>3</v>
      </c>
      <c r="W520">
        <v>0</v>
      </c>
      <c r="X520">
        <v>1</v>
      </c>
      <c r="Y520">
        <v>0</v>
      </c>
      <c r="Z520">
        <v>1</v>
      </c>
      <c r="AA520">
        <v>0</v>
      </c>
      <c r="AB520">
        <v>0</v>
      </c>
      <c r="AC520">
        <v>2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1</v>
      </c>
      <c r="AL520">
        <v>1</v>
      </c>
      <c r="AM520">
        <v>1</v>
      </c>
      <c r="AN520">
        <v>1</v>
      </c>
      <c r="AO520">
        <v>0</v>
      </c>
      <c r="AP520">
        <v>0</v>
      </c>
      <c r="AQ520">
        <v>0</v>
      </c>
      <c r="AR520">
        <v>2</v>
      </c>
      <c r="AS520">
        <v>3</v>
      </c>
      <c r="AT520">
        <v>3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3</v>
      </c>
      <c r="BA520">
        <v>1</v>
      </c>
      <c r="BB520">
        <v>0</v>
      </c>
      <c r="BC520">
        <v>0</v>
      </c>
    </row>
    <row r="521" spans="1:55" hidden="1" x14ac:dyDescent="0.4">
      <c r="A521" t="str">
        <f t="shared" si="32"/>
        <v>GBN</v>
      </c>
      <c r="B521" t="str">
        <f t="shared" si="33"/>
        <v>GBN001</v>
      </c>
      <c r="C521" t="str">
        <f t="shared" si="34"/>
        <v>edges</v>
      </c>
      <c r="D521" t="s">
        <v>2855</v>
      </c>
      <c r="E521">
        <f t="shared" si="35"/>
        <v>0.36</v>
      </c>
      <c r="F521">
        <v>0</v>
      </c>
      <c r="G521">
        <v>0</v>
      </c>
      <c r="H521">
        <v>0</v>
      </c>
      <c r="I521">
        <v>1</v>
      </c>
      <c r="J521">
        <v>0</v>
      </c>
      <c r="K521">
        <v>0</v>
      </c>
      <c r="L521">
        <v>1</v>
      </c>
      <c r="M521">
        <v>0</v>
      </c>
      <c r="N521">
        <v>1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2</v>
      </c>
      <c r="U521">
        <v>0</v>
      </c>
      <c r="V521">
        <v>0</v>
      </c>
      <c r="W521">
        <v>0</v>
      </c>
      <c r="X521">
        <v>1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1</v>
      </c>
      <c r="AU521">
        <v>0</v>
      </c>
      <c r="AV521">
        <v>0</v>
      </c>
      <c r="AW521">
        <v>8</v>
      </c>
      <c r="AX521">
        <v>1</v>
      </c>
      <c r="AY521">
        <v>0</v>
      </c>
      <c r="AZ521">
        <v>0</v>
      </c>
      <c r="BA521">
        <v>0</v>
      </c>
      <c r="BB521">
        <v>2</v>
      </c>
      <c r="BC521">
        <v>0</v>
      </c>
    </row>
    <row r="522" spans="1:55" hidden="1" x14ac:dyDescent="0.4">
      <c r="A522" t="str">
        <f t="shared" si="32"/>
        <v>GBN</v>
      </c>
      <c r="B522" t="str">
        <f t="shared" si="33"/>
        <v>GBN001</v>
      </c>
      <c r="C522" t="str">
        <f t="shared" si="34"/>
        <v>notes</v>
      </c>
      <c r="D522" t="s">
        <v>2856</v>
      </c>
      <c r="E522">
        <f t="shared" si="35"/>
        <v>0.1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</v>
      </c>
      <c r="Y522">
        <v>0</v>
      </c>
      <c r="Z522">
        <v>0</v>
      </c>
      <c r="AA522">
        <v>2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2</v>
      </c>
      <c r="BA522">
        <v>0</v>
      </c>
      <c r="BB522">
        <v>0</v>
      </c>
      <c r="BC522">
        <v>0</v>
      </c>
    </row>
    <row r="523" spans="1:55" hidden="1" x14ac:dyDescent="0.4">
      <c r="A523" t="str">
        <f t="shared" si="32"/>
        <v>GBN</v>
      </c>
      <c r="B523" t="str">
        <f t="shared" si="33"/>
        <v>GBN001</v>
      </c>
      <c r="C523" t="str">
        <f t="shared" si="34"/>
        <v>partitions</v>
      </c>
      <c r="D523" t="s">
        <v>2857</v>
      </c>
      <c r="E523">
        <f t="shared" si="35"/>
        <v>11.52</v>
      </c>
      <c r="F523">
        <v>0</v>
      </c>
      <c r="G523">
        <v>20</v>
      </c>
      <c r="H523">
        <v>7</v>
      </c>
      <c r="I523">
        <v>15</v>
      </c>
      <c r="J523">
        <v>20</v>
      </c>
      <c r="K523">
        <v>7</v>
      </c>
      <c r="L523">
        <v>20</v>
      </c>
      <c r="M523">
        <v>2</v>
      </c>
      <c r="N523">
        <v>0</v>
      </c>
      <c r="O523">
        <v>7</v>
      </c>
      <c r="P523">
        <v>0</v>
      </c>
      <c r="Q523">
        <v>0</v>
      </c>
      <c r="R523">
        <v>11</v>
      </c>
      <c r="S523">
        <v>9</v>
      </c>
      <c r="T523">
        <v>17</v>
      </c>
      <c r="U523">
        <v>16</v>
      </c>
      <c r="V523">
        <v>10</v>
      </c>
      <c r="W523">
        <v>4</v>
      </c>
      <c r="X523">
        <v>4</v>
      </c>
      <c r="Y523">
        <v>10</v>
      </c>
      <c r="Z523">
        <v>15</v>
      </c>
      <c r="AA523">
        <v>4</v>
      </c>
      <c r="AB523">
        <v>0</v>
      </c>
      <c r="AC523">
        <v>6</v>
      </c>
      <c r="AD523">
        <v>7</v>
      </c>
      <c r="AE523">
        <v>15</v>
      </c>
      <c r="AF523">
        <v>0</v>
      </c>
      <c r="AG523">
        <v>5</v>
      </c>
      <c r="AH523">
        <v>7</v>
      </c>
      <c r="AI523">
        <v>7</v>
      </c>
      <c r="AJ523">
        <v>0</v>
      </c>
      <c r="AK523">
        <v>3</v>
      </c>
      <c r="AL523">
        <v>3</v>
      </c>
      <c r="AM523">
        <v>10</v>
      </c>
      <c r="AN523">
        <v>20</v>
      </c>
      <c r="AO523">
        <v>0</v>
      </c>
      <c r="AP523">
        <v>23</v>
      </c>
      <c r="AQ523">
        <v>36</v>
      </c>
      <c r="AR523">
        <v>18</v>
      </c>
      <c r="AS523">
        <v>26</v>
      </c>
      <c r="AT523">
        <v>23</v>
      </c>
      <c r="AU523">
        <v>37</v>
      </c>
      <c r="AV523">
        <v>34</v>
      </c>
      <c r="AW523">
        <v>15</v>
      </c>
      <c r="AX523">
        <v>8</v>
      </c>
      <c r="AY523">
        <v>29</v>
      </c>
      <c r="AZ523">
        <v>5</v>
      </c>
      <c r="BA523">
        <v>17</v>
      </c>
      <c r="BB523">
        <v>24</v>
      </c>
      <c r="BC523">
        <v>0</v>
      </c>
    </row>
    <row r="524" spans="1:55" hidden="1" x14ac:dyDescent="0.4">
      <c r="A524" t="str">
        <f t="shared" si="32"/>
        <v>GBN</v>
      </c>
      <c r="B524" t="str">
        <f t="shared" si="33"/>
        <v>GBN001</v>
      </c>
      <c r="C524" t="str">
        <f t="shared" si="34"/>
        <v>numberline</v>
      </c>
      <c r="D524" t="s">
        <v>2858</v>
      </c>
      <c r="E524">
        <f t="shared" si="35"/>
        <v>78.180000000000007</v>
      </c>
      <c r="F524">
        <v>38</v>
      </c>
      <c r="G524">
        <v>79</v>
      </c>
      <c r="H524">
        <v>55</v>
      </c>
      <c r="I524">
        <v>79</v>
      </c>
      <c r="J524">
        <v>89</v>
      </c>
      <c r="K524">
        <v>77</v>
      </c>
      <c r="L524">
        <v>86</v>
      </c>
      <c r="M524">
        <v>55</v>
      </c>
      <c r="N524">
        <v>42</v>
      </c>
      <c r="O524">
        <v>34</v>
      </c>
      <c r="P524">
        <v>55</v>
      </c>
      <c r="Q524">
        <v>72</v>
      </c>
      <c r="R524">
        <v>76</v>
      </c>
      <c r="S524">
        <v>60</v>
      </c>
      <c r="T524">
        <v>85</v>
      </c>
      <c r="U524">
        <v>104</v>
      </c>
      <c r="V524">
        <v>69</v>
      </c>
      <c r="W524">
        <v>68</v>
      </c>
      <c r="X524">
        <v>43</v>
      </c>
      <c r="Y524">
        <v>54</v>
      </c>
      <c r="Z524">
        <v>78</v>
      </c>
      <c r="AA524">
        <v>46</v>
      </c>
      <c r="AB524">
        <v>33</v>
      </c>
      <c r="AC524">
        <v>55</v>
      </c>
      <c r="AD524">
        <v>57</v>
      </c>
      <c r="AE524">
        <v>76</v>
      </c>
      <c r="AF524">
        <v>44</v>
      </c>
      <c r="AG524">
        <v>44</v>
      </c>
      <c r="AH524">
        <v>50</v>
      </c>
      <c r="AI524">
        <v>57</v>
      </c>
      <c r="AJ524">
        <v>66</v>
      </c>
      <c r="AK524">
        <v>39</v>
      </c>
      <c r="AL524">
        <v>40</v>
      </c>
      <c r="AM524">
        <v>51</v>
      </c>
      <c r="AN524">
        <v>76</v>
      </c>
      <c r="AO524">
        <v>43</v>
      </c>
      <c r="AP524">
        <v>114</v>
      </c>
      <c r="AQ524">
        <v>109</v>
      </c>
      <c r="AR524">
        <v>130</v>
      </c>
      <c r="AS524">
        <v>126</v>
      </c>
      <c r="AT524">
        <v>113</v>
      </c>
      <c r="AU524">
        <v>154</v>
      </c>
      <c r="AV524">
        <v>175</v>
      </c>
      <c r="AW524">
        <v>128</v>
      </c>
      <c r="AX524">
        <v>87</v>
      </c>
      <c r="AY524">
        <v>156</v>
      </c>
      <c r="AZ524">
        <v>117</v>
      </c>
      <c r="BA524">
        <v>82</v>
      </c>
      <c r="BB524">
        <v>110</v>
      </c>
      <c r="BC524">
        <v>133</v>
      </c>
    </row>
    <row r="525" spans="1:55" hidden="1" x14ac:dyDescent="0.4">
      <c r="A525" t="str">
        <f t="shared" si="32"/>
        <v>GBN</v>
      </c>
      <c r="B525" t="str">
        <f t="shared" si="33"/>
        <v>GBN001</v>
      </c>
      <c r="C525" t="str">
        <f t="shared" si="34"/>
        <v>negative_score</v>
      </c>
      <c r="D525" t="s">
        <v>2859</v>
      </c>
      <c r="E525">
        <f t="shared" si="35"/>
        <v>-9.4218042144694161E-2</v>
      </c>
      <c r="F525">
        <v>0</v>
      </c>
      <c r="G525">
        <v>-4.8000000000000043E-2</v>
      </c>
      <c r="H525">
        <v>-0.13125000000000001</v>
      </c>
      <c r="I525">
        <v>0</v>
      </c>
      <c r="J525">
        <v>-0.26086956521739119</v>
      </c>
      <c r="K525">
        <v>-0.15</v>
      </c>
      <c r="L525">
        <v>-0.13200000000000001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-8.0769230769230746E-2</v>
      </c>
      <c r="U525">
        <v>-0.17586206896551729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-0.57857142857142863</v>
      </c>
      <c r="AF525">
        <v>0</v>
      </c>
      <c r="AG525">
        <v>0</v>
      </c>
      <c r="AH525">
        <v>0</v>
      </c>
      <c r="AI525">
        <v>-4.9999999999999947E-2</v>
      </c>
      <c r="AJ525">
        <v>0</v>
      </c>
      <c r="AK525">
        <v>0</v>
      </c>
      <c r="AL525">
        <v>0</v>
      </c>
      <c r="AM525">
        <v>0</v>
      </c>
      <c r="AN525">
        <v>-0.13636363636363641</v>
      </c>
      <c r="AO525">
        <v>0</v>
      </c>
      <c r="AP525">
        <v>-0.23999999999999991</v>
      </c>
      <c r="AQ525">
        <v>-1.825</v>
      </c>
      <c r="AR525">
        <v>0</v>
      </c>
      <c r="AS525">
        <v>-6.9230769230769248E-2</v>
      </c>
      <c r="AT525">
        <v>-4.166666666666665E-2</v>
      </c>
      <c r="AU525">
        <v>-0.255</v>
      </c>
      <c r="AV525">
        <v>-0.12941176470588231</v>
      </c>
      <c r="AW525">
        <v>-6.0000000000000053E-2</v>
      </c>
      <c r="AX525">
        <v>-0.14399999999999999</v>
      </c>
      <c r="AY525">
        <v>-7.4999999999999997E-2</v>
      </c>
      <c r="AZ525">
        <v>0</v>
      </c>
      <c r="BA525">
        <v>0</v>
      </c>
      <c r="BB525">
        <v>-0.1</v>
      </c>
      <c r="BC525">
        <v>-2.7906976744186091E-2</v>
      </c>
    </row>
    <row r="526" spans="1:55" hidden="1" x14ac:dyDescent="0.4">
      <c r="A526" t="str">
        <f t="shared" si="32"/>
        <v>GBN</v>
      </c>
      <c r="B526" t="str">
        <f t="shared" si="33"/>
        <v>GBN001</v>
      </c>
      <c r="C526" t="str">
        <f t="shared" si="34"/>
        <v>raw_score</v>
      </c>
      <c r="D526" t="s">
        <v>2860</v>
      </c>
      <c r="E526">
        <f t="shared" si="35"/>
        <v>126.96639999999998</v>
      </c>
      <c r="F526">
        <v>71.900000000000006</v>
      </c>
      <c r="G526">
        <v>120.9</v>
      </c>
      <c r="H526">
        <v>86.12</v>
      </c>
      <c r="I526">
        <v>123.65</v>
      </c>
      <c r="J526">
        <v>135.19</v>
      </c>
      <c r="K526">
        <v>104.2</v>
      </c>
      <c r="L526">
        <v>131.37</v>
      </c>
      <c r="M526">
        <v>110.75</v>
      </c>
      <c r="N526">
        <v>93.3</v>
      </c>
      <c r="O526">
        <v>57.2</v>
      </c>
      <c r="P526">
        <v>112.75</v>
      </c>
      <c r="Q526">
        <v>145.6</v>
      </c>
      <c r="R526">
        <v>126.3</v>
      </c>
      <c r="S526">
        <v>104.5</v>
      </c>
      <c r="T526">
        <v>130.07</v>
      </c>
      <c r="U526">
        <v>144.02000000000001</v>
      </c>
      <c r="V526">
        <v>113.45</v>
      </c>
      <c r="W526">
        <v>133.4</v>
      </c>
      <c r="X526">
        <v>71.150000000000006</v>
      </c>
      <c r="Y526">
        <v>89.7</v>
      </c>
      <c r="Z526">
        <v>124.4</v>
      </c>
      <c r="AA526">
        <v>69.900000000000006</v>
      </c>
      <c r="AB526">
        <v>66.650000000000006</v>
      </c>
      <c r="AC526">
        <v>101.75</v>
      </c>
      <c r="AD526">
        <v>96.35</v>
      </c>
      <c r="AE526">
        <v>71.72</v>
      </c>
      <c r="AF526">
        <v>85.2</v>
      </c>
      <c r="AG526">
        <v>71.7</v>
      </c>
      <c r="AH526">
        <v>89</v>
      </c>
      <c r="AI526">
        <v>91.3</v>
      </c>
      <c r="AJ526">
        <v>129.30000000000001</v>
      </c>
      <c r="AK526">
        <v>72.45</v>
      </c>
      <c r="AL526">
        <v>71.5</v>
      </c>
      <c r="AM526">
        <v>84.55</v>
      </c>
      <c r="AN526">
        <v>104.66</v>
      </c>
      <c r="AO526">
        <v>87.15</v>
      </c>
      <c r="AP526">
        <v>156.96</v>
      </c>
      <c r="AQ526">
        <v>143.62</v>
      </c>
      <c r="AR526">
        <v>213.5</v>
      </c>
      <c r="AS526">
        <v>184.23</v>
      </c>
      <c r="AT526">
        <v>180.31</v>
      </c>
      <c r="AU526">
        <v>233.94</v>
      </c>
      <c r="AV526">
        <v>254.62</v>
      </c>
      <c r="AW526">
        <v>221.44</v>
      </c>
      <c r="AX526">
        <v>135.41</v>
      </c>
      <c r="AY526">
        <v>238.22</v>
      </c>
      <c r="AZ526">
        <v>194.95</v>
      </c>
      <c r="BA526">
        <v>133.6</v>
      </c>
      <c r="BB526">
        <v>168.8</v>
      </c>
      <c r="BC526">
        <v>265.62</v>
      </c>
    </row>
    <row r="527" spans="1:55" hidden="1" x14ac:dyDescent="0.4">
      <c r="A527" t="str">
        <f t="shared" si="32"/>
        <v>GBN</v>
      </c>
      <c r="B527" t="str">
        <f t="shared" si="33"/>
        <v>GBN001</v>
      </c>
      <c r="C527" t="str">
        <f t="shared" si="34"/>
        <v>percentage_score</v>
      </c>
      <c r="D527" t="s">
        <v>2861</v>
      </c>
      <c r="E527">
        <f t="shared" si="35"/>
        <v>84.773999999999972</v>
      </c>
      <c r="F527">
        <v>78.2</v>
      </c>
      <c r="G527">
        <v>85.8</v>
      </c>
      <c r="H527">
        <v>81.099999999999994</v>
      </c>
      <c r="I527">
        <v>86.1</v>
      </c>
      <c r="J527">
        <v>87</v>
      </c>
      <c r="K527">
        <v>83.8</v>
      </c>
      <c r="L527">
        <v>86.7</v>
      </c>
      <c r="M527">
        <v>84.7</v>
      </c>
      <c r="N527">
        <v>82.3</v>
      </c>
      <c r="O527">
        <v>74.099999999999994</v>
      </c>
      <c r="P527">
        <v>84.9</v>
      </c>
      <c r="Q527">
        <v>87.9</v>
      </c>
      <c r="R527">
        <v>86.3</v>
      </c>
      <c r="S527">
        <v>83.9</v>
      </c>
      <c r="T527">
        <v>86.6</v>
      </c>
      <c r="U527">
        <v>87.7</v>
      </c>
      <c r="V527">
        <v>85</v>
      </c>
      <c r="W527">
        <v>87</v>
      </c>
      <c r="X527">
        <v>78.099999999999994</v>
      </c>
      <c r="Y527">
        <v>81.8</v>
      </c>
      <c r="Z527">
        <v>86.1</v>
      </c>
      <c r="AA527">
        <v>77.8</v>
      </c>
      <c r="AB527">
        <v>76.900000000000006</v>
      </c>
      <c r="AC527">
        <v>83.6</v>
      </c>
      <c r="AD527">
        <v>82.8</v>
      </c>
      <c r="AE527">
        <v>77.7</v>
      </c>
      <c r="AF527">
        <v>81</v>
      </c>
      <c r="AG527">
        <v>78.2</v>
      </c>
      <c r="AH527">
        <v>81.7</v>
      </c>
      <c r="AI527">
        <v>82</v>
      </c>
      <c r="AJ527">
        <v>86.6</v>
      </c>
      <c r="AK527">
        <v>78.400000000000006</v>
      </c>
      <c r="AL527">
        <v>78.099999999999994</v>
      </c>
      <c r="AM527">
        <v>80.900000000000006</v>
      </c>
      <c r="AN527">
        <v>83.9</v>
      </c>
      <c r="AO527">
        <v>81.3</v>
      </c>
      <c r="AP527">
        <v>88.6</v>
      </c>
      <c r="AQ527">
        <v>86.8</v>
      </c>
      <c r="AR527">
        <v>91.4</v>
      </c>
      <c r="AS527">
        <v>90.2</v>
      </c>
      <c r="AT527">
        <v>90</v>
      </c>
      <c r="AU527">
        <v>92</v>
      </c>
      <c r="AV527">
        <v>92.7</v>
      </c>
      <c r="AW527">
        <v>91.7</v>
      </c>
      <c r="AX527">
        <v>87</v>
      </c>
      <c r="AY527">
        <v>92.2</v>
      </c>
      <c r="AZ527">
        <v>90.7</v>
      </c>
      <c r="BA527">
        <v>87</v>
      </c>
      <c r="BB527">
        <v>89.4</v>
      </c>
      <c r="BC527">
        <v>93</v>
      </c>
    </row>
    <row r="528" spans="1:55" hidden="1" x14ac:dyDescent="0.4">
      <c r="A528" t="str">
        <f t="shared" si="32"/>
        <v>GBN</v>
      </c>
      <c r="B528" t="str">
        <f t="shared" si="33"/>
        <v>GBN001</v>
      </c>
      <c r="C528" t="str">
        <f t="shared" si="34"/>
        <v>formatted_score</v>
      </c>
      <c r="D528" t="s">
        <v>2862</v>
      </c>
      <c r="E528" t="e">
        <f t="shared" si="35"/>
        <v>#DIV/0!</v>
      </c>
      <c r="F528" t="s">
        <v>2220</v>
      </c>
      <c r="G528" t="s">
        <v>2863</v>
      </c>
      <c r="H528" t="s">
        <v>2864</v>
      </c>
      <c r="I528" t="s">
        <v>2865</v>
      </c>
      <c r="J528" t="s">
        <v>2866</v>
      </c>
      <c r="K528" t="s">
        <v>2867</v>
      </c>
      <c r="L528" t="s">
        <v>2868</v>
      </c>
      <c r="M528" t="s">
        <v>2869</v>
      </c>
      <c r="N528" t="s">
        <v>2870</v>
      </c>
      <c r="O528" t="s">
        <v>2871</v>
      </c>
      <c r="P528" t="s">
        <v>2872</v>
      </c>
      <c r="Q528" t="s">
        <v>2873</v>
      </c>
      <c r="R528" t="s">
        <v>2874</v>
      </c>
      <c r="S528" t="s">
        <v>2875</v>
      </c>
      <c r="T528" t="s">
        <v>2876</v>
      </c>
      <c r="U528" t="s">
        <v>2877</v>
      </c>
      <c r="V528" t="s">
        <v>2878</v>
      </c>
      <c r="W528" t="s">
        <v>2879</v>
      </c>
      <c r="X528" t="s">
        <v>2880</v>
      </c>
      <c r="Y528" t="s">
        <v>2881</v>
      </c>
      <c r="Z528" t="s">
        <v>2882</v>
      </c>
      <c r="AA528" t="s">
        <v>2883</v>
      </c>
      <c r="AB528" t="s">
        <v>2300</v>
      </c>
      <c r="AC528" t="s">
        <v>2884</v>
      </c>
      <c r="AD528" t="s">
        <v>2885</v>
      </c>
      <c r="AE528" t="s">
        <v>2886</v>
      </c>
      <c r="AF528" t="s">
        <v>2887</v>
      </c>
      <c r="AG528" t="s">
        <v>2172</v>
      </c>
      <c r="AH528" t="s">
        <v>2888</v>
      </c>
      <c r="AI528" t="s">
        <v>2889</v>
      </c>
      <c r="AJ528" t="s">
        <v>2890</v>
      </c>
      <c r="AK528" t="s">
        <v>2891</v>
      </c>
      <c r="AL528" t="s">
        <v>2892</v>
      </c>
      <c r="AM528" t="s">
        <v>2893</v>
      </c>
      <c r="AN528" t="s">
        <v>2894</v>
      </c>
      <c r="AO528" t="s">
        <v>2454</v>
      </c>
      <c r="AP528" t="s">
        <v>2895</v>
      </c>
      <c r="AQ528" t="s">
        <v>2896</v>
      </c>
      <c r="AR528" t="s">
        <v>2897</v>
      </c>
      <c r="AS528" t="s">
        <v>2898</v>
      </c>
      <c r="AT528" t="s">
        <v>2899</v>
      </c>
      <c r="AU528" t="s">
        <v>2900</v>
      </c>
      <c r="AV528" t="s">
        <v>2901</v>
      </c>
      <c r="AW528" t="s">
        <v>2902</v>
      </c>
      <c r="AX528" t="s">
        <v>2903</v>
      </c>
      <c r="AY528" t="s">
        <v>2904</v>
      </c>
      <c r="AZ528" t="s">
        <v>2905</v>
      </c>
      <c r="BA528" t="s">
        <v>2906</v>
      </c>
      <c r="BB528" t="s">
        <v>2907</v>
      </c>
      <c r="BC528" t="s">
        <v>2908</v>
      </c>
    </row>
    <row r="529" spans="1:55" hidden="1" x14ac:dyDescent="0.4">
      <c r="A529" t="str">
        <f t="shared" si="32"/>
        <v>GBN</v>
      </c>
      <c r="B529" t="str">
        <f t="shared" si="33"/>
        <v>GBN001</v>
      </c>
      <c r="C529" t="str">
        <f t="shared" si="34"/>
        <v>functional_complexity</v>
      </c>
      <c r="D529" t="s">
        <v>2909</v>
      </c>
      <c r="E529">
        <f t="shared" si="35"/>
        <v>49.87</v>
      </c>
      <c r="F529">
        <v>29</v>
      </c>
      <c r="G529">
        <v>43.5</v>
      </c>
      <c r="H529">
        <v>36</v>
      </c>
      <c r="I529">
        <v>48</v>
      </c>
      <c r="J529">
        <v>50.5</v>
      </c>
      <c r="K529">
        <v>44.5</v>
      </c>
      <c r="L529">
        <v>47</v>
      </c>
      <c r="M529">
        <v>52</v>
      </c>
      <c r="N529">
        <v>41</v>
      </c>
      <c r="O529">
        <v>22.5</v>
      </c>
      <c r="P529">
        <v>41</v>
      </c>
      <c r="Q529">
        <v>50</v>
      </c>
      <c r="R529">
        <v>53</v>
      </c>
      <c r="S529">
        <v>43</v>
      </c>
      <c r="T529">
        <v>49</v>
      </c>
      <c r="U529">
        <v>57</v>
      </c>
      <c r="V529">
        <v>46</v>
      </c>
      <c r="W529">
        <v>62</v>
      </c>
      <c r="X529">
        <v>30</v>
      </c>
      <c r="Y529">
        <v>36</v>
      </c>
      <c r="Z529">
        <v>48.5</v>
      </c>
      <c r="AA529">
        <v>30</v>
      </c>
      <c r="AB529">
        <v>28.5</v>
      </c>
      <c r="AC529">
        <v>44</v>
      </c>
      <c r="AD529">
        <v>41.5</v>
      </c>
      <c r="AE529">
        <v>23</v>
      </c>
      <c r="AF529">
        <v>29.5</v>
      </c>
      <c r="AG529">
        <v>31</v>
      </c>
      <c r="AH529">
        <v>38</v>
      </c>
      <c r="AI529">
        <v>39</v>
      </c>
      <c r="AJ529">
        <v>47</v>
      </c>
      <c r="AK529">
        <v>32.5</v>
      </c>
      <c r="AL529">
        <v>32</v>
      </c>
      <c r="AM529">
        <v>33</v>
      </c>
      <c r="AN529">
        <v>35</v>
      </c>
      <c r="AO529">
        <v>31.5</v>
      </c>
      <c r="AP529">
        <v>58.5</v>
      </c>
      <c r="AQ529">
        <v>43</v>
      </c>
      <c r="AR529">
        <v>89</v>
      </c>
      <c r="AS529">
        <v>68</v>
      </c>
      <c r="AT529">
        <v>68</v>
      </c>
      <c r="AU529">
        <v>85.5</v>
      </c>
      <c r="AV529">
        <v>97.5</v>
      </c>
      <c r="AW529">
        <v>91.5</v>
      </c>
      <c r="AX529">
        <v>59</v>
      </c>
      <c r="AY529">
        <v>93.5</v>
      </c>
      <c r="AZ529">
        <v>88.5</v>
      </c>
      <c r="BA529">
        <v>51.5</v>
      </c>
      <c r="BB529">
        <v>62.5</v>
      </c>
      <c r="BC529">
        <v>92.5</v>
      </c>
    </row>
    <row r="530" spans="1:55" hidden="1" x14ac:dyDescent="0.4">
      <c r="A530" t="str">
        <f t="shared" si="32"/>
        <v>GBN</v>
      </c>
      <c r="B530" t="str">
        <f t="shared" si="33"/>
        <v>GBN001</v>
      </c>
      <c r="C530" t="str">
        <f t="shared" si="34"/>
        <v>organization_score</v>
      </c>
      <c r="D530" t="s">
        <v>2910</v>
      </c>
      <c r="E530">
        <f t="shared" si="35"/>
        <v>5</v>
      </c>
      <c r="F530">
        <v>12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8</v>
      </c>
      <c r="O530">
        <v>0</v>
      </c>
      <c r="P530">
        <v>28</v>
      </c>
      <c r="Q530">
        <v>42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8</v>
      </c>
      <c r="AC530">
        <v>0</v>
      </c>
      <c r="AD530">
        <v>0</v>
      </c>
      <c r="AE530">
        <v>0</v>
      </c>
      <c r="AF530">
        <v>24</v>
      </c>
      <c r="AG530">
        <v>0</v>
      </c>
      <c r="AH530">
        <v>0</v>
      </c>
      <c r="AI530">
        <v>0</v>
      </c>
      <c r="AJ530">
        <v>32</v>
      </c>
      <c r="AK530">
        <v>0</v>
      </c>
      <c r="AL530">
        <v>0</v>
      </c>
      <c r="AM530">
        <v>0</v>
      </c>
      <c r="AN530">
        <v>0</v>
      </c>
      <c r="AO530">
        <v>22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74</v>
      </c>
    </row>
    <row r="531" spans="1:55" hidden="1" x14ac:dyDescent="0.4">
      <c r="A531" t="str">
        <f t="shared" si="32"/>
        <v>GBN</v>
      </c>
      <c r="B531" t="str">
        <f t="shared" si="33"/>
        <v>GBN001</v>
      </c>
      <c r="C531" t="str">
        <f t="shared" si="34"/>
        <v>structural_integrity</v>
      </c>
      <c r="D531" t="s">
        <v>2911</v>
      </c>
      <c r="E531">
        <f t="shared" si="35"/>
        <v>9.905800000000001</v>
      </c>
      <c r="F531">
        <v>10</v>
      </c>
      <c r="G531">
        <v>9.9499999999999993</v>
      </c>
      <c r="H531">
        <v>9.8699999999999992</v>
      </c>
      <c r="I531">
        <v>10</v>
      </c>
      <c r="J531">
        <v>9.74</v>
      </c>
      <c r="K531">
        <v>9.85</v>
      </c>
      <c r="L531">
        <v>9.8699999999999992</v>
      </c>
      <c r="M531">
        <v>10</v>
      </c>
      <c r="N531">
        <v>10</v>
      </c>
      <c r="O531">
        <v>10</v>
      </c>
      <c r="P531">
        <v>10</v>
      </c>
      <c r="Q531">
        <v>10</v>
      </c>
      <c r="R531">
        <v>10</v>
      </c>
      <c r="S531">
        <v>10</v>
      </c>
      <c r="T531">
        <v>9.92</v>
      </c>
      <c r="U531">
        <v>9.82</v>
      </c>
      <c r="V531">
        <v>10</v>
      </c>
      <c r="W531">
        <v>10</v>
      </c>
      <c r="X531">
        <v>10</v>
      </c>
      <c r="Y531">
        <v>10</v>
      </c>
      <c r="Z531">
        <v>10</v>
      </c>
      <c r="AA531">
        <v>10</v>
      </c>
      <c r="AB531">
        <v>10</v>
      </c>
      <c r="AC531">
        <v>10</v>
      </c>
      <c r="AD531">
        <v>10</v>
      </c>
      <c r="AE531">
        <v>9.42</v>
      </c>
      <c r="AF531">
        <v>10</v>
      </c>
      <c r="AG531">
        <v>10</v>
      </c>
      <c r="AH531">
        <v>10</v>
      </c>
      <c r="AI531">
        <v>9.9499999999999993</v>
      </c>
      <c r="AJ531">
        <v>10</v>
      </c>
      <c r="AK531">
        <v>10</v>
      </c>
      <c r="AL531">
        <v>10</v>
      </c>
      <c r="AM531">
        <v>10</v>
      </c>
      <c r="AN531">
        <v>9.86</v>
      </c>
      <c r="AO531">
        <v>10</v>
      </c>
      <c r="AP531">
        <v>9.76</v>
      </c>
      <c r="AQ531">
        <v>8.18</v>
      </c>
      <c r="AR531">
        <v>10</v>
      </c>
      <c r="AS531">
        <v>9.93</v>
      </c>
      <c r="AT531">
        <v>9.9600000000000009</v>
      </c>
      <c r="AU531">
        <v>9.74</v>
      </c>
      <c r="AV531">
        <v>9.8699999999999992</v>
      </c>
      <c r="AW531">
        <v>9.94</v>
      </c>
      <c r="AX531">
        <v>9.86</v>
      </c>
      <c r="AY531">
        <v>9.93</v>
      </c>
      <c r="AZ531">
        <v>10</v>
      </c>
      <c r="BA531">
        <v>10</v>
      </c>
      <c r="BB531">
        <v>9.9</v>
      </c>
      <c r="BC531">
        <v>9.9700000000000006</v>
      </c>
    </row>
    <row r="532" spans="1:55" hidden="1" x14ac:dyDescent="0.4">
      <c r="A532" t="str">
        <f t="shared" si="32"/>
        <v>GBN</v>
      </c>
      <c r="B532" t="str">
        <f t="shared" si="33"/>
        <v>GBN001</v>
      </c>
      <c r="C532" t="str">
        <f t="shared" si="34"/>
        <v>decisions_activities_ratio</v>
      </c>
      <c r="D532" t="s">
        <v>2912</v>
      </c>
      <c r="E532">
        <f t="shared" si="35"/>
        <v>0.21316000000000007</v>
      </c>
      <c r="F532">
        <v>0.28599999999999998</v>
      </c>
      <c r="G532">
        <v>0.12</v>
      </c>
      <c r="H532">
        <v>0.375</v>
      </c>
      <c r="I532">
        <v>0.111</v>
      </c>
      <c r="J532">
        <v>0.34799999999999998</v>
      </c>
      <c r="K532">
        <v>0.22700000000000001</v>
      </c>
      <c r="L532">
        <v>0.16</v>
      </c>
      <c r="M532">
        <v>0.17899999999999999</v>
      </c>
      <c r="N532">
        <v>0.182</v>
      </c>
      <c r="O532">
        <v>0</v>
      </c>
      <c r="P532">
        <v>0.2</v>
      </c>
      <c r="Q532">
        <v>0.29199999999999998</v>
      </c>
      <c r="R532">
        <v>0.13800000000000001</v>
      </c>
      <c r="S532">
        <v>0.22700000000000001</v>
      </c>
      <c r="T532">
        <v>0.192</v>
      </c>
      <c r="U532">
        <v>0.20699999999999999</v>
      </c>
      <c r="V532">
        <v>0.217</v>
      </c>
      <c r="W532">
        <v>0.219</v>
      </c>
      <c r="X532">
        <v>0.188</v>
      </c>
      <c r="Y532">
        <v>0.15</v>
      </c>
      <c r="Z532">
        <v>0.14799999999999999</v>
      </c>
      <c r="AA532">
        <v>0.188</v>
      </c>
      <c r="AB532">
        <v>0.2</v>
      </c>
      <c r="AC532">
        <v>3.6999999999999998E-2</v>
      </c>
      <c r="AD532">
        <v>8.6999999999999994E-2</v>
      </c>
      <c r="AE532">
        <v>7.0999999999999994E-2</v>
      </c>
      <c r="AF532">
        <v>0.11799999999999999</v>
      </c>
      <c r="AG532">
        <v>0.111</v>
      </c>
      <c r="AH532">
        <v>0.2</v>
      </c>
      <c r="AI532">
        <v>0.33300000000000002</v>
      </c>
      <c r="AJ532">
        <v>0.16</v>
      </c>
      <c r="AK532">
        <v>0.33300000000000002</v>
      </c>
      <c r="AL532">
        <v>0.25</v>
      </c>
      <c r="AM532">
        <v>0.16700000000000001</v>
      </c>
      <c r="AN532">
        <v>4.4999999999999998E-2</v>
      </c>
      <c r="AO532">
        <v>0.17599999999999999</v>
      </c>
      <c r="AP532">
        <v>0.2</v>
      </c>
      <c r="AQ532">
        <v>0.91700000000000004</v>
      </c>
      <c r="AR532">
        <v>0.222</v>
      </c>
      <c r="AS532">
        <v>0.10299999999999999</v>
      </c>
      <c r="AT532">
        <v>0.19400000000000001</v>
      </c>
      <c r="AU532">
        <v>0.3</v>
      </c>
      <c r="AV532">
        <v>0.17599999999999999</v>
      </c>
      <c r="AW532">
        <v>0.375</v>
      </c>
      <c r="AX532">
        <v>0.4</v>
      </c>
      <c r="AY532">
        <v>0.20799999999999999</v>
      </c>
      <c r="AZ532">
        <v>0.3</v>
      </c>
      <c r="BA532">
        <v>0.14299999999999999</v>
      </c>
      <c r="BB532">
        <v>0.152</v>
      </c>
      <c r="BC532">
        <v>0.32600000000000001</v>
      </c>
    </row>
    <row r="533" spans="1:55" hidden="1" x14ac:dyDescent="0.4">
      <c r="A533" t="str">
        <f t="shared" si="32"/>
        <v>GBN</v>
      </c>
      <c r="B533" t="str">
        <f t="shared" si="33"/>
        <v>GBN001</v>
      </c>
      <c r="C533" t="str">
        <f t="shared" si="34"/>
        <v>lines_vs_average</v>
      </c>
      <c r="D533" t="s">
        <v>2913</v>
      </c>
      <c r="E533">
        <f t="shared" si="35"/>
        <v>1.6762999999999999</v>
      </c>
      <c r="F533">
        <v>0.81499999999999995</v>
      </c>
      <c r="G533">
        <v>1.694</v>
      </c>
      <c r="H533">
        <v>1.179</v>
      </c>
      <c r="I533">
        <v>1.694</v>
      </c>
      <c r="J533">
        <v>1.9079999999999999</v>
      </c>
      <c r="K533">
        <v>1.651</v>
      </c>
      <c r="L533">
        <v>1.8440000000000001</v>
      </c>
      <c r="M533">
        <v>1.179</v>
      </c>
      <c r="N533">
        <v>0.90100000000000002</v>
      </c>
      <c r="O533">
        <v>0.72899999999999998</v>
      </c>
      <c r="P533">
        <v>1.179</v>
      </c>
      <c r="Q533">
        <v>1.544</v>
      </c>
      <c r="R533">
        <v>1.63</v>
      </c>
      <c r="S533">
        <v>1.286</v>
      </c>
      <c r="T533">
        <v>1.823</v>
      </c>
      <c r="U533">
        <v>2.23</v>
      </c>
      <c r="V533">
        <v>1.4790000000000001</v>
      </c>
      <c r="W533">
        <v>1.458</v>
      </c>
      <c r="X533">
        <v>0.92200000000000004</v>
      </c>
      <c r="Y533">
        <v>1.1579999999999999</v>
      </c>
      <c r="Z533">
        <v>1.6719999999999999</v>
      </c>
      <c r="AA533">
        <v>0.98599999999999999</v>
      </c>
      <c r="AB533">
        <v>0.70799999999999996</v>
      </c>
      <c r="AC533">
        <v>1.179</v>
      </c>
      <c r="AD533">
        <v>1.222</v>
      </c>
      <c r="AE533">
        <v>1.63</v>
      </c>
      <c r="AF533">
        <v>0.94299999999999995</v>
      </c>
      <c r="AG533">
        <v>0.94299999999999995</v>
      </c>
      <c r="AH533">
        <v>1.0720000000000001</v>
      </c>
      <c r="AI533">
        <v>1.222</v>
      </c>
      <c r="AJ533">
        <v>1.415</v>
      </c>
      <c r="AK533">
        <v>0.83599999999999997</v>
      </c>
      <c r="AL533">
        <v>0.85799999999999998</v>
      </c>
      <c r="AM533">
        <v>1.0940000000000001</v>
      </c>
      <c r="AN533">
        <v>1.63</v>
      </c>
      <c r="AO533">
        <v>0.92200000000000004</v>
      </c>
      <c r="AP533">
        <v>2.444</v>
      </c>
      <c r="AQ533">
        <v>2.3370000000000002</v>
      </c>
      <c r="AR533">
        <v>2.7869999999999999</v>
      </c>
      <c r="AS533">
        <v>2.702</v>
      </c>
      <c r="AT533">
        <v>2.423</v>
      </c>
      <c r="AU533">
        <v>3.302</v>
      </c>
      <c r="AV533">
        <v>3.7519999999999998</v>
      </c>
      <c r="AW533">
        <v>2.7450000000000001</v>
      </c>
      <c r="AX533">
        <v>1.865</v>
      </c>
      <c r="AY533">
        <v>3.3450000000000002</v>
      </c>
      <c r="AZ533">
        <v>2.5089999999999999</v>
      </c>
      <c r="BA533">
        <v>1.758</v>
      </c>
      <c r="BB533">
        <v>2.359</v>
      </c>
      <c r="BC533">
        <v>2.8519999999999999</v>
      </c>
    </row>
    <row r="534" spans="1:55" hidden="1" x14ac:dyDescent="0.4">
      <c r="A534" t="str">
        <f t="shared" si="32"/>
        <v>GBN</v>
      </c>
      <c r="B534" t="str">
        <f t="shared" si="33"/>
        <v>GBN002</v>
      </c>
      <c r="C534" t="str">
        <f t="shared" si="34"/>
        <v>activities</v>
      </c>
      <c r="D534" t="s">
        <v>2914</v>
      </c>
      <c r="E534">
        <f t="shared" si="35"/>
        <v>25.38</v>
      </c>
      <c r="F534">
        <v>15</v>
      </c>
      <c r="G534">
        <v>23</v>
      </c>
      <c r="H534">
        <v>20</v>
      </c>
      <c r="I534">
        <v>26</v>
      </c>
      <c r="J534">
        <v>19</v>
      </c>
      <c r="K534">
        <v>21</v>
      </c>
      <c r="L534">
        <v>32</v>
      </c>
      <c r="M534">
        <v>35</v>
      </c>
      <c r="N534">
        <v>19</v>
      </c>
      <c r="O534">
        <v>21</v>
      </c>
      <c r="P534">
        <v>24</v>
      </c>
      <c r="Q534">
        <v>28</v>
      </c>
      <c r="R534">
        <v>26</v>
      </c>
      <c r="S534">
        <v>18</v>
      </c>
      <c r="T534">
        <v>15</v>
      </c>
      <c r="U534">
        <v>33</v>
      </c>
      <c r="V534">
        <v>23</v>
      </c>
      <c r="W534">
        <v>18</v>
      </c>
      <c r="X534">
        <v>20</v>
      </c>
      <c r="Y534">
        <v>0</v>
      </c>
      <c r="Z534">
        <v>23</v>
      </c>
      <c r="AA534">
        <v>16</v>
      </c>
      <c r="AB534">
        <v>19</v>
      </c>
      <c r="AC534">
        <v>19</v>
      </c>
      <c r="AD534">
        <v>14</v>
      </c>
      <c r="AE534">
        <v>18</v>
      </c>
      <c r="AF534">
        <v>23</v>
      </c>
      <c r="AG534">
        <v>14</v>
      </c>
      <c r="AH534">
        <v>28</v>
      </c>
      <c r="AI534">
        <v>14</v>
      </c>
      <c r="AJ534">
        <v>27</v>
      </c>
      <c r="AK534">
        <v>13</v>
      </c>
      <c r="AL534">
        <v>10</v>
      </c>
      <c r="AM534">
        <v>27</v>
      </c>
      <c r="AN534">
        <v>19</v>
      </c>
      <c r="AO534">
        <v>34</v>
      </c>
      <c r="AP534">
        <v>33</v>
      </c>
      <c r="AQ534">
        <v>41</v>
      </c>
      <c r="AR534">
        <v>36</v>
      </c>
      <c r="AS534">
        <v>27</v>
      </c>
      <c r="AT534">
        <v>41</v>
      </c>
      <c r="AU534">
        <v>32</v>
      </c>
      <c r="AV534">
        <v>38</v>
      </c>
      <c r="AW534">
        <v>34</v>
      </c>
      <c r="AX534">
        <v>51</v>
      </c>
      <c r="AY534">
        <v>45</v>
      </c>
      <c r="AZ534">
        <v>17</v>
      </c>
      <c r="BA534">
        <v>32</v>
      </c>
      <c r="BB534">
        <v>42</v>
      </c>
      <c r="BC534">
        <v>46</v>
      </c>
    </row>
    <row r="535" spans="1:55" hidden="1" x14ac:dyDescent="0.4">
      <c r="A535" t="str">
        <f t="shared" si="32"/>
        <v>GBN</v>
      </c>
      <c r="B535" t="str">
        <f t="shared" si="33"/>
        <v>GBN002</v>
      </c>
      <c r="C535" t="str">
        <f t="shared" si="34"/>
        <v>decisions</v>
      </c>
      <c r="D535" t="s">
        <v>2915</v>
      </c>
      <c r="E535">
        <f t="shared" si="35"/>
        <v>5.0999999999999996</v>
      </c>
      <c r="F535">
        <v>2</v>
      </c>
      <c r="G535">
        <v>3</v>
      </c>
      <c r="H535">
        <v>5</v>
      </c>
      <c r="I535">
        <v>3</v>
      </c>
      <c r="J535">
        <v>3</v>
      </c>
      <c r="K535">
        <v>5</v>
      </c>
      <c r="L535">
        <v>13</v>
      </c>
      <c r="M535">
        <v>6</v>
      </c>
      <c r="N535">
        <v>4</v>
      </c>
      <c r="O535">
        <v>0</v>
      </c>
      <c r="P535">
        <v>5</v>
      </c>
      <c r="Q535">
        <v>3</v>
      </c>
      <c r="R535">
        <v>5</v>
      </c>
      <c r="S535">
        <v>4</v>
      </c>
      <c r="T535">
        <v>3</v>
      </c>
      <c r="U535">
        <v>3</v>
      </c>
      <c r="V535">
        <v>3</v>
      </c>
      <c r="W535">
        <v>4</v>
      </c>
      <c r="X535">
        <v>2</v>
      </c>
      <c r="Y535">
        <v>5</v>
      </c>
      <c r="Z535">
        <v>3</v>
      </c>
      <c r="AA535">
        <v>3</v>
      </c>
      <c r="AB535">
        <v>4</v>
      </c>
      <c r="AC535">
        <v>4</v>
      </c>
      <c r="AD535">
        <v>1</v>
      </c>
      <c r="AE535">
        <v>1</v>
      </c>
      <c r="AF535">
        <v>5</v>
      </c>
      <c r="AG535">
        <v>2</v>
      </c>
      <c r="AH535">
        <v>6</v>
      </c>
      <c r="AI535">
        <v>5</v>
      </c>
      <c r="AJ535">
        <v>7</v>
      </c>
      <c r="AK535">
        <v>4</v>
      </c>
      <c r="AL535">
        <v>1</v>
      </c>
      <c r="AM535">
        <v>3</v>
      </c>
      <c r="AN535">
        <v>2</v>
      </c>
      <c r="AO535">
        <v>3</v>
      </c>
      <c r="AP535">
        <v>10</v>
      </c>
      <c r="AQ535">
        <v>12</v>
      </c>
      <c r="AR535">
        <v>8</v>
      </c>
      <c r="AS535">
        <v>3</v>
      </c>
      <c r="AT535">
        <v>11</v>
      </c>
      <c r="AU535">
        <v>4</v>
      </c>
      <c r="AV535">
        <v>7</v>
      </c>
      <c r="AW535">
        <v>6</v>
      </c>
      <c r="AX535">
        <v>15</v>
      </c>
      <c r="AY535">
        <v>8</v>
      </c>
      <c r="AZ535">
        <v>8</v>
      </c>
      <c r="BA535">
        <v>7</v>
      </c>
      <c r="BB535">
        <v>6</v>
      </c>
      <c r="BC535">
        <v>15</v>
      </c>
    </row>
    <row r="536" spans="1:55" hidden="1" x14ac:dyDescent="0.4">
      <c r="A536" t="str">
        <f t="shared" si="32"/>
        <v>GBN</v>
      </c>
      <c r="B536" t="str">
        <f t="shared" si="33"/>
        <v>GBN002</v>
      </c>
      <c r="C536" t="str">
        <f t="shared" si="34"/>
        <v>forks</v>
      </c>
      <c r="D536" t="s">
        <v>2916</v>
      </c>
      <c r="E536">
        <f t="shared" si="35"/>
        <v>0.6</v>
      </c>
      <c r="F536">
        <v>1</v>
      </c>
      <c r="G536">
        <v>0</v>
      </c>
      <c r="H536">
        <v>0</v>
      </c>
      <c r="I536">
        <v>1</v>
      </c>
      <c r="J536">
        <v>0</v>
      </c>
      <c r="K536">
        <v>1</v>
      </c>
      <c r="L536">
        <v>0</v>
      </c>
      <c r="M536">
        <v>1</v>
      </c>
      <c r="N536">
        <v>1</v>
      </c>
      <c r="O536">
        <v>0</v>
      </c>
      <c r="P536">
        <v>0</v>
      </c>
      <c r="Q536">
        <v>0</v>
      </c>
      <c r="R536">
        <v>1</v>
      </c>
      <c r="S536">
        <v>1</v>
      </c>
      <c r="T536">
        <v>0</v>
      </c>
      <c r="U536">
        <v>3</v>
      </c>
      <c r="V536">
        <v>1</v>
      </c>
      <c r="W536">
        <v>0</v>
      </c>
      <c r="X536">
        <v>2</v>
      </c>
      <c r="Y536">
        <v>0</v>
      </c>
      <c r="Z536">
        <v>0</v>
      </c>
      <c r="AA536">
        <v>0</v>
      </c>
      <c r="AB536">
        <v>0</v>
      </c>
      <c r="AC536">
        <v>1</v>
      </c>
      <c r="AD536">
        <v>1</v>
      </c>
      <c r="AE536">
        <v>0</v>
      </c>
      <c r="AF536">
        <v>0</v>
      </c>
      <c r="AG536">
        <v>0</v>
      </c>
      <c r="AH536">
        <v>1</v>
      </c>
      <c r="AI536">
        <v>0</v>
      </c>
      <c r="AJ536">
        <v>1</v>
      </c>
      <c r="AK536">
        <v>0</v>
      </c>
      <c r="AL536">
        <v>0</v>
      </c>
      <c r="AM536">
        <v>0</v>
      </c>
      <c r="AN536">
        <v>0</v>
      </c>
      <c r="AO536">
        <v>1</v>
      </c>
      <c r="AP536">
        <v>0</v>
      </c>
      <c r="AQ536">
        <v>2</v>
      </c>
      <c r="AR536">
        <v>1</v>
      </c>
      <c r="AS536">
        <v>1</v>
      </c>
      <c r="AT536">
        <v>0</v>
      </c>
      <c r="AU536">
        <v>1</v>
      </c>
      <c r="AV536">
        <v>2</v>
      </c>
      <c r="AW536">
        <v>2</v>
      </c>
      <c r="AX536">
        <v>0</v>
      </c>
      <c r="AY536">
        <v>1</v>
      </c>
      <c r="AZ536">
        <v>1</v>
      </c>
      <c r="BA536">
        <v>0</v>
      </c>
      <c r="BB536">
        <v>0</v>
      </c>
      <c r="BC536">
        <v>1</v>
      </c>
    </row>
    <row r="537" spans="1:55" hidden="1" x14ac:dyDescent="0.4">
      <c r="A537" t="str">
        <f t="shared" si="32"/>
        <v>GBN</v>
      </c>
      <c r="B537" t="str">
        <f t="shared" si="33"/>
        <v>GBN002</v>
      </c>
      <c r="C537" t="str">
        <f t="shared" si="34"/>
        <v>swimlanes</v>
      </c>
      <c r="D537" t="s">
        <v>2917</v>
      </c>
      <c r="E537">
        <f t="shared" si="35"/>
        <v>3.52</v>
      </c>
      <c r="F537">
        <v>0</v>
      </c>
      <c r="G537">
        <v>0</v>
      </c>
      <c r="H537">
        <v>0</v>
      </c>
      <c r="I537">
        <v>17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12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14</v>
      </c>
      <c r="AA537">
        <v>0</v>
      </c>
      <c r="AB537">
        <v>5</v>
      </c>
      <c r="AC537">
        <v>0</v>
      </c>
      <c r="AD537">
        <v>0</v>
      </c>
      <c r="AE537">
        <v>16</v>
      </c>
      <c r="AF537">
        <v>0</v>
      </c>
      <c r="AG537">
        <v>0</v>
      </c>
      <c r="AH537">
        <v>10</v>
      </c>
      <c r="AI537">
        <v>0</v>
      </c>
      <c r="AJ537">
        <v>0</v>
      </c>
      <c r="AK537">
        <v>0</v>
      </c>
      <c r="AL537">
        <v>5</v>
      </c>
      <c r="AM537">
        <v>15</v>
      </c>
      <c r="AN537">
        <v>0</v>
      </c>
      <c r="AO537">
        <v>0</v>
      </c>
      <c r="AP537">
        <v>0</v>
      </c>
      <c r="AQ537">
        <v>33</v>
      </c>
      <c r="AR537">
        <v>0</v>
      </c>
      <c r="AS537">
        <v>17</v>
      </c>
      <c r="AT537">
        <v>0</v>
      </c>
      <c r="AU537">
        <v>0</v>
      </c>
      <c r="AV537">
        <v>0</v>
      </c>
      <c r="AW537">
        <v>24</v>
      </c>
      <c r="AX537">
        <v>0</v>
      </c>
      <c r="AY537">
        <v>0</v>
      </c>
      <c r="AZ537">
        <v>0</v>
      </c>
      <c r="BA537">
        <v>8</v>
      </c>
      <c r="BB537">
        <v>0</v>
      </c>
      <c r="BC537">
        <v>0</v>
      </c>
    </row>
    <row r="538" spans="1:55" hidden="1" x14ac:dyDescent="0.4">
      <c r="A538" t="str">
        <f t="shared" si="32"/>
        <v>GBN</v>
      </c>
      <c r="B538" t="str">
        <f t="shared" si="33"/>
        <v>GBN002</v>
      </c>
      <c r="C538" t="str">
        <f t="shared" si="34"/>
        <v>detaches</v>
      </c>
      <c r="D538" t="s">
        <v>2918</v>
      </c>
      <c r="E538">
        <f t="shared" si="35"/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</row>
    <row r="539" spans="1:55" hidden="1" x14ac:dyDescent="0.4">
      <c r="A539" t="str">
        <f t="shared" si="32"/>
        <v>GBN</v>
      </c>
      <c r="B539" t="str">
        <f t="shared" si="33"/>
        <v>GBN002</v>
      </c>
      <c r="C539" t="str">
        <f t="shared" si="34"/>
        <v>options</v>
      </c>
      <c r="D539" t="s">
        <v>2919</v>
      </c>
      <c r="E539">
        <f t="shared" si="35"/>
        <v>0.57999999999999996</v>
      </c>
      <c r="F539">
        <v>0</v>
      </c>
      <c r="G539">
        <v>0</v>
      </c>
      <c r="H539">
        <v>2</v>
      </c>
      <c r="I539">
        <v>0</v>
      </c>
      <c r="J539">
        <v>0</v>
      </c>
      <c r="K539">
        <v>0</v>
      </c>
      <c r="L539">
        <v>1</v>
      </c>
      <c r="M539">
        <v>0</v>
      </c>
      <c r="N539">
        <v>0</v>
      </c>
      <c r="O539">
        <v>0</v>
      </c>
      <c r="P539">
        <v>2</v>
      </c>
      <c r="Q539">
        <v>0</v>
      </c>
      <c r="R539">
        <v>1</v>
      </c>
      <c r="S539">
        <v>2</v>
      </c>
      <c r="T539">
        <v>0</v>
      </c>
      <c r="U539">
        <v>2</v>
      </c>
      <c r="V539">
        <v>1</v>
      </c>
      <c r="W539">
        <v>1</v>
      </c>
      <c r="X539">
        <v>1</v>
      </c>
      <c r="Y539">
        <v>0</v>
      </c>
      <c r="Z539">
        <v>2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1</v>
      </c>
      <c r="AH539">
        <v>0</v>
      </c>
      <c r="AI539">
        <v>1</v>
      </c>
      <c r="AJ539">
        <v>0</v>
      </c>
      <c r="AK539">
        <v>0</v>
      </c>
      <c r="AL539">
        <v>0</v>
      </c>
      <c r="AM539">
        <v>2</v>
      </c>
      <c r="AN539">
        <v>0</v>
      </c>
      <c r="AO539">
        <v>1</v>
      </c>
      <c r="AP539">
        <v>0</v>
      </c>
      <c r="AQ539">
        <v>0</v>
      </c>
      <c r="AR539">
        <v>0</v>
      </c>
      <c r="AS539">
        <v>2</v>
      </c>
      <c r="AT539">
        <v>1</v>
      </c>
      <c r="AU539">
        <v>0</v>
      </c>
      <c r="AV539">
        <v>1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2</v>
      </c>
      <c r="BC539">
        <v>3</v>
      </c>
    </row>
    <row r="540" spans="1:55" hidden="1" x14ac:dyDescent="0.4">
      <c r="A540" t="str">
        <f t="shared" si="32"/>
        <v>GBN</v>
      </c>
      <c r="B540" t="str">
        <f t="shared" si="33"/>
        <v>GBN002</v>
      </c>
      <c r="C540" t="str">
        <f t="shared" si="34"/>
        <v>edges</v>
      </c>
      <c r="D540" t="s">
        <v>2920</v>
      </c>
      <c r="E540">
        <f t="shared" si="35"/>
        <v>0.22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2</v>
      </c>
      <c r="Z540">
        <v>2</v>
      </c>
      <c r="AA540">
        <v>0</v>
      </c>
      <c r="AB540">
        <v>0</v>
      </c>
      <c r="AC540">
        <v>1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1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3</v>
      </c>
      <c r="AS540">
        <v>1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</row>
    <row r="541" spans="1:55" hidden="1" x14ac:dyDescent="0.4">
      <c r="A541" t="str">
        <f t="shared" si="32"/>
        <v>GBN</v>
      </c>
      <c r="B541" t="str">
        <f t="shared" si="33"/>
        <v>GBN002</v>
      </c>
      <c r="C541" t="str">
        <f t="shared" si="34"/>
        <v>notes</v>
      </c>
      <c r="D541" t="s">
        <v>2921</v>
      </c>
      <c r="E541">
        <f t="shared" si="35"/>
        <v>0.12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1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1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1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2</v>
      </c>
      <c r="BA541">
        <v>0</v>
      </c>
      <c r="BB541">
        <v>0</v>
      </c>
      <c r="BC541">
        <v>0</v>
      </c>
    </row>
    <row r="542" spans="1:55" hidden="1" x14ac:dyDescent="0.4">
      <c r="A542" t="str">
        <f t="shared" si="32"/>
        <v>GBN</v>
      </c>
      <c r="B542" t="str">
        <f t="shared" si="33"/>
        <v>GBN002</v>
      </c>
      <c r="C542" t="str">
        <f t="shared" si="34"/>
        <v>partitions</v>
      </c>
      <c r="D542" t="s">
        <v>2922</v>
      </c>
      <c r="E542">
        <f t="shared" si="35"/>
        <v>8.9600000000000009</v>
      </c>
      <c r="F542">
        <v>11</v>
      </c>
      <c r="G542">
        <v>8</v>
      </c>
      <c r="H542">
        <v>12</v>
      </c>
      <c r="I542">
        <v>0</v>
      </c>
      <c r="J542">
        <v>12</v>
      </c>
      <c r="K542">
        <v>12</v>
      </c>
      <c r="L542">
        <v>20</v>
      </c>
      <c r="M542">
        <v>3</v>
      </c>
      <c r="N542">
        <v>3</v>
      </c>
      <c r="O542">
        <v>12</v>
      </c>
      <c r="P542">
        <v>16</v>
      </c>
      <c r="Q542">
        <v>0</v>
      </c>
      <c r="R542">
        <v>13</v>
      </c>
      <c r="S542">
        <v>5</v>
      </c>
      <c r="T542">
        <v>5</v>
      </c>
      <c r="U542">
        <v>14</v>
      </c>
      <c r="V542">
        <v>9</v>
      </c>
      <c r="W542">
        <v>4</v>
      </c>
      <c r="X542">
        <v>14</v>
      </c>
      <c r="Y542">
        <v>3</v>
      </c>
      <c r="Z542">
        <v>0</v>
      </c>
      <c r="AA542">
        <v>3</v>
      </c>
      <c r="AB542">
        <v>0</v>
      </c>
      <c r="AC542">
        <v>4</v>
      </c>
      <c r="AD542">
        <v>11</v>
      </c>
      <c r="AE542">
        <v>0</v>
      </c>
      <c r="AF542">
        <v>16</v>
      </c>
      <c r="AG542">
        <v>3</v>
      </c>
      <c r="AH542">
        <v>0</v>
      </c>
      <c r="AI542">
        <v>5</v>
      </c>
      <c r="AJ542">
        <v>4</v>
      </c>
      <c r="AK542">
        <v>0</v>
      </c>
      <c r="AL542">
        <v>0</v>
      </c>
      <c r="AM542">
        <v>0</v>
      </c>
      <c r="AN542">
        <v>0</v>
      </c>
      <c r="AO542">
        <v>19</v>
      </c>
      <c r="AP542">
        <v>19</v>
      </c>
      <c r="AQ542">
        <v>0</v>
      </c>
      <c r="AR542">
        <v>8</v>
      </c>
      <c r="AS542">
        <v>0</v>
      </c>
      <c r="AT542">
        <v>26</v>
      </c>
      <c r="AU542">
        <v>22</v>
      </c>
      <c r="AV542">
        <v>16</v>
      </c>
      <c r="AW542">
        <v>0</v>
      </c>
      <c r="AX542">
        <v>9</v>
      </c>
      <c r="AY542">
        <v>23</v>
      </c>
      <c r="AZ542">
        <v>18</v>
      </c>
      <c r="BA542">
        <v>0</v>
      </c>
      <c r="BB542">
        <v>27</v>
      </c>
      <c r="BC542">
        <v>39</v>
      </c>
    </row>
    <row r="543" spans="1:55" hidden="1" x14ac:dyDescent="0.4">
      <c r="A543" t="str">
        <f t="shared" si="32"/>
        <v>GBN</v>
      </c>
      <c r="B543" t="str">
        <f t="shared" si="33"/>
        <v>GBN002</v>
      </c>
      <c r="C543" t="str">
        <f t="shared" si="34"/>
        <v>numberline</v>
      </c>
      <c r="D543" t="s">
        <v>2923</v>
      </c>
      <c r="E543">
        <f t="shared" si="35"/>
        <v>74.22</v>
      </c>
      <c r="F543">
        <v>51</v>
      </c>
      <c r="G543">
        <v>55</v>
      </c>
      <c r="H543">
        <v>64</v>
      </c>
      <c r="I543">
        <v>62</v>
      </c>
      <c r="J543">
        <v>60</v>
      </c>
      <c r="K543">
        <v>84</v>
      </c>
      <c r="L543">
        <v>121</v>
      </c>
      <c r="M543">
        <v>71</v>
      </c>
      <c r="N543">
        <v>43</v>
      </c>
      <c r="O543">
        <v>62</v>
      </c>
      <c r="P543">
        <v>79</v>
      </c>
      <c r="Q543">
        <v>57</v>
      </c>
      <c r="R543">
        <v>77</v>
      </c>
      <c r="S543">
        <v>47</v>
      </c>
      <c r="T543">
        <v>37</v>
      </c>
      <c r="U543">
        <v>91</v>
      </c>
      <c r="V543">
        <v>60</v>
      </c>
      <c r="W543">
        <v>45</v>
      </c>
      <c r="X543">
        <v>73</v>
      </c>
      <c r="Y543">
        <v>40</v>
      </c>
      <c r="Z543">
        <v>53</v>
      </c>
      <c r="AA543">
        <v>40</v>
      </c>
      <c r="AB543">
        <v>38</v>
      </c>
      <c r="AC543">
        <v>51</v>
      </c>
      <c r="AD543">
        <v>60</v>
      </c>
      <c r="AE543">
        <v>44</v>
      </c>
      <c r="AF543">
        <v>92</v>
      </c>
      <c r="AG543">
        <v>34</v>
      </c>
      <c r="AH543">
        <v>69</v>
      </c>
      <c r="AI543">
        <v>42</v>
      </c>
      <c r="AJ543">
        <v>68</v>
      </c>
      <c r="AK543">
        <v>30</v>
      </c>
      <c r="AL543">
        <v>31</v>
      </c>
      <c r="AM543">
        <v>60</v>
      </c>
      <c r="AN543">
        <v>35</v>
      </c>
      <c r="AO543">
        <v>92</v>
      </c>
      <c r="AP543">
        <v>113</v>
      </c>
      <c r="AQ543">
        <v>129</v>
      </c>
      <c r="AR543">
        <v>98</v>
      </c>
      <c r="AS543">
        <v>66</v>
      </c>
      <c r="AT543">
        <v>137</v>
      </c>
      <c r="AU543">
        <v>97</v>
      </c>
      <c r="AV543">
        <v>108</v>
      </c>
      <c r="AW543">
        <v>96</v>
      </c>
      <c r="AX543">
        <v>130</v>
      </c>
      <c r="AY543">
        <v>128</v>
      </c>
      <c r="AZ543">
        <v>108</v>
      </c>
      <c r="BA543">
        <v>71</v>
      </c>
      <c r="BB543">
        <v>125</v>
      </c>
      <c r="BC543">
        <v>187</v>
      </c>
    </row>
    <row r="544" spans="1:55" hidden="1" x14ac:dyDescent="0.4">
      <c r="A544" t="str">
        <f t="shared" si="32"/>
        <v>GBN</v>
      </c>
      <c r="B544" t="str">
        <f t="shared" si="33"/>
        <v>GBN002</v>
      </c>
      <c r="C544" t="str">
        <f t="shared" si="34"/>
        <v>negative_score</v>
      </c>
      <c r="D544" t="s">
        <v>2924</v>
      </c>
      <c r="E544">
        <f t="shared" si="35"/>
        <v>-6.6767889355735174E-2</v>
      </c>
      <c r="F544">
        <v>-0.12</v>
      </c>
      <c r="G544">
        <v>0</v>
      </c>
      <c r="H544">
        <v>-6.0000000000000053E-2</v>
      </c>
      <c r="I544">
        <v>0</v>
      </c>
      <c r="J544">
        <v>-4.7368421052631587E-2</v>
      </c>
      <c r="K544">
        <v>-0.3</v>
      </c>
      <c r="L544">
        <v>-0.234375</v>
      </c>
      <c r="M544">
        <v>0</v>
      </c>
      <c r="N544">
        <v>0</v>
      </c>
      <c r="O544">
        <v>0</v>
      </c>
      <c r="P544">
        <v>-8.7499999999999953E-2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-0.19500000000000001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-0.38571428571428568</v>
      </c>
      <c r="AE544">
        <v>0</v>
      </c>
      <c r="AF544">
        <v>-0.3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-0.12727272727272729</v>
      </c>
      <c r="AQ544">
        <v>-4.3902439024390283E-2</v>
      </c>
      <c r="AR544">
        <v>0</v>
      </c>
      <c r="AS544">
        <v>0</v>
      </c>
      <c r="AT544">
        <v>-0.1024390243902439</v>
      </c>
      <c r="AU544">
        <v>-9.3749999999999997E-3</v>
      </c>
      <c r="AV544">
        <v>0</v>
      </c>
      <c r="AW544">
        <v>0</v>
      </c>
      <c r="AX544">
        <v>0</v>
      </c>
      <c r="AY544">
        <v>0</v>
      </c>
      <c r="AZ544">
        <v>-1.005882352941176</v>
      </c>
      <c r="BA544">
        <v>0</v>
      </c>
      <c r="BB544">
        <v>0</v>
      </c>
      <c r="BC544">
        <v>-0.31956521739130428</v>
      </c>
    </row>
    <row r="545" spans="1:55" hidden="1" x14ac:dyDescent="0.4">
      <c r="A545" t="str">
        <f t="shared" si="32"/>
        <v>GBN</v>
      </c>
      <c r="B545" t="str">
        <f t="shared" si="33"/>
        <v>GBN002</v>
      </c>
      <c r="C545" t="str">
        <f t="shared" si="34"/>
        <v>raw_score</v>
      </c>
      <c r="D545" t="s">
        <v>2925</v>
      </c>
      <c r="E545">
        <f t="shared" si="35"/>
        <v>123.40399999999995</v>
      </c>
      <c r="F545">
        <v>74.930000000000007</v>
      </c>
      <c r="G545">
        <v>95.75</v>
      </c>
      <c r="H545">
        <v>103.14</v>
      </c>
      <c r="I545">
        <v>130.1</v>
      </c>
      <c r="J545">
        <v>89.95</v>
      </c>
      <c r="K545">
        <v>108.7</v>
      </c>
      <c r="L545">
        <v>184.82</v>
      </c>
      <c r="M545">
        <v>140.05000000000001</v>
      </c>
      <c r="N545">
        <v>82.65</v>
      </c>
      <c r="O545">
        <v>84.1</v>
      </c>
      <c r="P545">
        <v>122.66</v>
      </c>
      <c r="Q545">
        <v>122.85</v>
      </c>
      <c r="R545">
        <v>125.35</v>
      </c>
      <c r="S545">
        <v>84.85</v>
      </c>
      <c r="T545">
        <v>67.55</v>
      </c>
      <c r="U545">
        <v>147.55000000000001</v>
      </c>
      <c r="V545">
        <v>101.5</v>
      </c>
      <c r="W545">
        <v>79.25</v>
      </c>
      <c r="X545">
        <v>99.45</v>
      </c>
      <c r="Y545">
        <v>28.9</v>
      </c>
      <c r="Z545">
        <v>116.05</v>
      </c>
      <c r="AA545">
        <v>67.3</v>
      </c>
      <c r="AB545">
        <v>84.9</v>
      </c>
      <c r="AC545">
        <v>85.75</v>
      </c>
      <c r="AD545">
        <v>68.11</v>
      </c>
      <c r="AE545">
        <v>92.2</v>
      </c>
      <c r="AF545">
        <v>117.3</v>
      </c>
      <c r="AG545">
        <v>57.2</v>
      </c>
      <c r="AH545">
        <v>134.44999999999999</v>
      </c>
      <c r="AI545">
        <v>72.599999999999994</v>
      </c>
      <c r="AJ545">
        <v>122.6</v>
      </c>
      <c r="AK545">
        <v>56.5</v>
      </c>
      <c r="AL545">
        <v>46.35</v>
      </c>
      <c r="AM545">
        <v>128</v>
      </c>
      <c r="AN545">
        <v>66.75</v>
      </c>
      <c r="AO545">
        <v>151.1</v>
      </c>
      <c r="AP545">
        <v>173.02</v>
      </c>
      <c r="AQ545">
        <v>249.41</v>
      </c>
      <c r="AR545">
        <v>163.5</v>
      </c>
      <c r="AS545">
        <v>136.5</v>
      </c>
      <c r="AT545">
        <v>213.75</v>
      </c>
      <c r="AU545">
        <v>152.84</v>
      </c>
      <c r="AV545">
        <v>178.4</v>
      </c>
      <c r="AW545">
        <v>184.8</v>
      </c>
      <c r="AX545">
        <v>233</v>
      </c>
      <c r="AY545">
        <v>210.9</v>
      </c>
      <c r="AZ545">
        <v>118.99</v>
      </c>
      <c r="BA545">
        <v>143.55000000000001</v>
      </c>
      <c r="BB545">
        <v>198.75</v>
      </c>
      <c r="BC545">
        <v>271.52999999999997</v>
      </c>
    </row>
    <row r="546" spans="1:55" hidden="1" x14ac:dyDescent="0.4">
      <c r="A546" t="str">
        <f t="shared" si="32"/>
        <v>GBN</v>
      </c>
      <c r="B546" t="str">
        <f t="shared" si="33"/>
        <v>GBN002</v>
      </c>
      <c r="C546" t="str">
        <f t="shared" si="34"/>
        <v>percentage_score</v>
      </c>
      <c r="D546" t="s">
        <v>2926</v>
      </c>
      <c r="E546">
        <f t="shared" si="35"/>
        <v>83.901999999999987</v>
      </c>
      <c r="F546">
        <v>78.8</v>
      </c>
      <c r="G546">
        <v>82.7</v>
      </c>
      <c r="H546">
        <v>83.7</v>
      </c>
      <c r="I546">
        <v>86.7</v>
      </c>
      <c r="J546">
        <v>81.8</v>
      </c>
      <c r="K546">
        <v>84.3</v>
      </c>
      <c r="L546">
        <v>90.1</v>
      </c>
      <c r="M546">
        <v>87.5</v>
      </c>
      <c r="N546">
        <v>80.5</v>
      </c>
      <c r="O546">
        <v>80.8</v>
      </c>
      <c r="P546">
        <v>85.9</v>
      </c>
      <c r="Q546">
        <v>86</v>
      </c>
      <c r="R546">
        <v>86.2</v>
      </c>
      <c r="S546">
        <v>80.900000000000006</v>
      </c>
      <c r="T546">
        <v>77.2</v>
      </c>
      <c r="U546">
        <v>88.1</v>
      </c>
      <c r="V546">
        <v>83.5</v>
      </c>
      <c r="W546">
        <v>79.8</v>
      </c>
      <c r="X546">
        <v>83.1</v>
      </c>
      <c r="Y546">
        <v>59.1</v>
      </c>
      <c r="Z546">
        <v>85.3</v>
      </c>
      <c r="AA546">
        <v>77.099999999999994</v>
      </c>
      <c r="AB546">
        <v>80.900000000000006</v>
      </c>
      <c r="AC546">
        <v>81.099999999999994</v>
      </c>
      <c r="AD546">
        <v>77</v>
      </c>
      <c r="AE546">
        <v>82.2</v>
      </c>
      <c r="AF546">
        <v>85.2</v>
      </c>
      <c r="AG546">
        <v>74.099999999999994</v>
      </c>
      <c r="AH546">
        <v>87.1</v>
      </c>
      <c r="AI546">
        <v>78.400000000000006</v>
      </c>
      <c r="AJ546">
        <v>86</v>
      </c>
      <c r="AK546">
        <v>73.900000000000006</v>
      </c>
      <c r="AL546">
        <v>69.900000000000006</v>
      </c>
      <c r="AM546">
        <v>86.5</v>
      </c>
      <c r="AN546">
        <v>76.900000000000006</v>
      </c>
      <c r="AO546">
        <v>88.3</v>
      </c>
      <c r="AP546">
        <v>89.6</v>
      </c>
      <c r="AQ546">
        <v>92.6</v>
      </c>
      <c r="AR546">
        <v>89.1</v>
      </c>
      <c r="AS546">
        <v>87.2</v>
      </c>
      <c r="AT546">
        <v>91.4</v>
      </c>
      <c r="AU546">
        <v>88.4</v>
      </c>
      <c r="AV546">
        <v>89.9</v>
      </c>
      <c r="AW546">
        <v>90.2</v>
      </c>
      <c r="AX546">
        <v>92.1</v>
      </c>
      <c r="AY546">
        <v>91.3</v>
      </c>
      <c r="AZ546">
        <v>85</v>
      </c>
      <c r="BA546">
        <v>87.8</v>
      </c>
      <c r="BB546">
        <v>90.9</v>
      </c>
      <c r="BC546">
        <v>93</v>
      </c>
    </row>
    <row r="547" spans="1:55" hidden="1" x14ac:dyDescent="0.4">
      <c r="A547" t="str">
        <f t="shared" si="32"/>
        <v>GBN</v>
      </c>
      <c r="B547" t="str">
        <f t="shared" si="33"/>
        <v>GBN002</v>
      </c>
      <c r="C547" t="str">
        <f t="shared" si="34"/>
        <v>formatted_score</v>
      </c>
      <c r="D547" t="s">
        <v>2927</v>
      </c>
      <c r="E547" t="e">
        <f t="shared" si="35"/>
        <v>#DIV/0!</v>
      </c>
      <c r="F547" t="s">
        <v>2928</v>
      </c>
      <c r="G547" t="s">
        <v>2929</v>
      </c>
      <c r="H547" t="s">
        <v>2930</v>
      </c>
      <c r="I547" t="s">
        <v>2931</v>
      </c>
      <c r="J547" t="s">
        <v>2932</v>
      </c>
      <c r="K547" t="s">
        <v>2933</v>
      </c>
      <c r="L547" t="s">
        <v>2934</v>
      </c>
      <c r="M547" t="s">
        <v>2935</v>
      </c>
      <c r="N547" t="s">
        <v>2936</v>
      </c>
      <c r="O547" t="s">
        <v>2937</v>
      </c>
      <c r="P547" t="s">
        <v>2938</v>
      </c>
      <c r="Q547" t="s">
        <v>2939</v>
      </c>
      <c r="R547" t="s">
        <v>2940</v>
      </c>
      <c r="S547" t="s">
        <v>2941</v>
      </c>
      <c r="T547" t="s">
        <v>1908</v>
      </c>
      <c r="U547" t="s">
        <v>2942</v>
      </c>
      <c r="V547" t="s">
        <v>2943</v>
      </c>
      <c r="W547" t="s">
        <v>2656</v>
      </c>
      <c r="X547" t="s">
        <v>2944</v>
      </c>
      <c r="Y547" t="s">
        <v>2945</v>
      </c>
      <c r="Z547" t="s">
        <v>2946</v>
      </c>
      <c r="AA547" t="s">
        <v>2947</v>
      </c>
      <c r="AB547" t="s">
        <v>2148</v>
      </c>
      <c r="AC547" t="s">
        <v>2948</v>
      </c>
      <c r="AD547" t="s">
        <v>2949</v>
      </c>
      <c r="AE547" t="s">
        <v>2950</v>
      </c>
      <c r="AF547" t="s">
        <v>2951</v>
      </c>
      <c r="AG547" t="s">
        <v>2871</v>
      </c>
      <c r="AH547" t="s">
        <v>2952</v>
      </c>
      <c r="AI547" t="s">
        <v>2953</v>
      </c>
      <c r="AJ547" t="s">
        <v>2954</v>
      </c>
      <c r="AK547" t="s">
        <v>2955</v>
      </c>
      <c r="AL547" t="s">
        <v>2956</v>
      </c>
      <c r="AM547" t="s">
        <v>2957</v>
      </c>
      <c r="AN547" t="s">
        <v>2958</v>
      </c>
      <c r="AO547" t="s">
        <v>2959</v>
      </c>
      <c r="AP547" t="s">
        <v>2960</v>
      </c>
      <c r="AQ547" t="s">
        <v>2961</v>
      </c>
      <c r="AR547" t="s">
        <v>2962</v>
      </c>
      <c r="AS547" t="s">
        <v>2963</v>
      </c>
      <c r="AT547" t="s">
        <v>2964</v>
      </c>
      <c r="AU547" t="s">
        <v>2965</v>
      </c>
      <c r="AV547" t="s">
        <v>2966</v>
      </c>
      <c r="AW547" t="s">
        <v>2967</v>
      </c>
      <c r="AX547" t="s">
        <v>2968</v>
      </c>
      <c r="AY547" t="s">
        <v>2969</v>
      </c>
      <c r="AZ547" t="s">
        <v>2970</v>
      </c>
      <c r="BA547" t="s">
        <v>2971</v>
      </c>
      <c r="BB547" t="s">
        <v>2972</v>
      </c>
      <c r="BC547" t="s">
        <v>2973</v>
      </c>
    </row>
    <row r="548" spans="1:55" hidden="1" x14ac:dyDescent="0.4">
      <c r="A548" t="str">
        <f t="shared" si="32"/>
        <v>GBN</v>
      </c>
      <c r="B548" t="str">
        <f t="shared" si="33"/>
        <v>GBN002</v>
      </c>
      <c r="C548" t="str">
        <f t="shared" si="34"/>
        <v>functional_complexity</v>
      </c>
      <c r="D548" t="s">
        <v>2974</v>
      </c>
      <c r="E548">
        <f t="shared" si="35"/>
        <v>49.17</v>
      </c>
      <c r="F548">
        <v>28</v>
      </c>
      <c r="G548">
        <v>40.5</v>
      </c>
      <c r="H548">
        <v>40</v>
      </c>
      <c r="I548">
        <v>46.5</v>
      </c>
      <c r="J548">
        <v>34.5</v>
      </c>
      <c r="K548">
        <v>43</v>
      </c>
      <c r="L548">
        <v>74</v>
      </c>
      <c r="M548">
        <v>66</v>
      </c>
      <c r="N548">
        <v>38</v>
      </c>
      <c r="O548">
        <v>31.5</v>
      </c>
      <c r="P548">
        <v>46</v>
      </c>
      <c r="Q548">
        <v>48</v>
      </c>
      <c r="R548">
        <v>50.5</v>
      </c>
      <c r="S548">
        <v>36.5</v>
      </c>
      <c r="T548">
        <v>28.5</v>
      </c>
      <c r="U548">
        <v>60</v>
      </c>
      <c r="V548">
        <v>42</v>
      </c>
      <c r="W548">
        <v>35</v>
      </c>
      <c r="X548">
        <v>37</v>
      </c>
      <c r="Y548">
        <v>10</v>
      </c>
      <c r="Z548">
        <v>40.5</v>
      </c>
      <c r="AA548">
        <v>30</v>
      </c>
      <c r="AB548">
        <v>36.5</v>
      </c>
      <c r="AC548">
        <v>38</v>
      </c>
      <c r="AD548">
        <v>24.5</v>
      </c>
      <c r="AE548">
        <v>29</v>
      </c>
      <c r="AF548">
        <v>44.5</v>
      </c>
      <c r="AG548">
        <v>25</v>
      </c>
      <c r="AH548">
        <v>55.5</v>
      </c>
      <c r="AI548">
        <v>31</v>
      </c>
      <c r="AJ548">
        <v>56</v>
      </c>
      <c r="AK548">
        <v>27.5</v>
      </c>
      <c r="AL548">
        <v>17</v>
      </c>
      <c r="AM548">
        <v>46.5</v>
      </c>
      <c r="AN548">
        <v>32.5</v>
      </c>
      <c r="AO548">
        <v>58.5</v>
      </c>
      <c r="AP548">
        <v>69.5</v>
      </c>
      <c r="AQ548">
        <v>88.5</v>
      </c>
      <c r="AR548">
        <v>71.5</v>
      </c>
      <c r="AS548">
        <v>48</v>
      </c>
      <c r="AT548">
        <v>83.5</v>
      </c>
      <c r="AU548">
        <v>57.5</v>
      </c>
      <c r="AV548">
        <v>74</v>
      </c>
      <c r="AW548">
        <v>66</v>
      </c>
      <c r="AX548">
        <v>106.5</v>
      </c>
      <c r="AY548">
        <v>85</v>
      </c>
      <c r="AZ548">
        <v>43</v>
      </c>
      <c r="BA548">
        <v>62</v>
      </c>
      <c r="BB548">
        <v>75</v>
      </c>
      <c r="BC548">
        <v>100.5</v>
      </c>
    </row>
    <row r="549" spans="1:55" hidden="1" x14ac:dyDescent="0.4">
      <c r="A549" t="str">
        <f t="shared" si="32"/>
        <v>GBN</v>
      </c>
      <c r="B549" t="str">
        <f t="shared" si="33"/>
        <v>GBN002</v>
      </c>
      <c r="C549" t="str">
        <f t="shared" si="34"/>
        <v>organization_score</v>
      </c>
      <c r="D549" t="s">
        <v>2975</v>
      </c>
      <c r="E549">
        <f t="shared" si="35"/>
        <v>7.04</v>
      </c>
      <c r="F549">
        <v>0</v>
      </c>
      <c r="G549">
        <v>0</v>
      </c>
      <c r="H549">
        <v>0</v>
      </c>
      <c r="I549">
        <v>34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24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28</v>
      </c>
      <c r="AA549">
        <v>0</v>
      </c>
      <c r="AB549">
        <v>10</v>
      </c>
      <c r="AC549">
        <v>0</v>
      </c>
      <c r="AD549">
        <v>0</v>
      </c>
      <c r="AE549">
        <v>32</v>
      </c>
      <c r="AF549">
        <v>0</v>
      </c>
      <c r="AG549">
        <v>0</v>
      </c>
      <c r="AH549">
        <v>20</v>
      </c>
      <c r="AI549">
        <v>0</v>
      </c>
      <c r="AJ549">
        <v>0</v>
      </c>
      <c r="AK549">
        <v>0</v>
      </c>
      <c r="AL549">
        <v>10</v>
      </c>
      <c r="AM549">
        <v>30</v>
      </c>
      <c r="AN549">
        <v>0</v>
      </c>
      <c r="AO549">
        <v>0</v>
      </c>
      <c r="AP549">
        <v>0</v>
      </c>
      <c r="AQ549">
        <v>66</v>
      </c>
      <c r="AR549">
        <v>0</v>
      </c>
      <c r="AS549">
        <v>34</v>
      </c>
      <c r="AT549">
        <v>0</v>
      </c>
      <c r="AU549">
        <v>0</v>
      </c>
      <c r="AV549">
        <v>0</v>
      </c>
      <c r="AW549">
        <v>48</v>
      </c>
      <c r="AX549">
        <v>0</v>
      </c>
      <c r="AY549">
        <v>0</v>
      </c>
      <c r="AZ549">
        <v>0</v>
      </c>
      <c r="BA549">
        <v>16</v>
      </c>
      <c r="BB549">
        <v>0</v>
      </c>
      <c r="BC549">
        <v>0</v>
      </c>
    </row>
    <row r="550" spans="1:55" hidden="1" x14ac:dyDescent="0.4">
      <c r="A550" t="str">
        <f t="shared" si="32"/>
        <v>GBN</v>
      </c>
      <c r="B550" t="str">
        <f t="shared" si="33"/>
        <v>GBN002</v>
      </c>
      <c r="C550" t="str">
        <f t="shared" si="34"/>
        <v>structural_integrity</v>
      </c>
      <c r="D550" t="s">
        <v>2976</v>
      </c>
      <c r="E550">
        <f t="shared" si="35"/>
        <v>9.9329999999999998</v>
      </c>
      <c r="F550">
        <v>9.8800000000000008</v>
      </c>
      <c r="G550">
        <v>10</v>
      </c>
      <c r="H550">
        <v>9.94</v>
      </c>
      <c r="I550">
        <v>10</v>
      </c>
      <c r="J550">
        <v>9.9499999999999993</v>
      </c>
      <c r="K550">
        <v>9.6999999999999993</v>
      </c>
      <c r="L550">
        <v>9.77</v>
      </c>
      <c r="M550">
        <v>10</v>
      </c>
      <c r="N550">
        <v>10</v>
      </c>
      <c r="O550">
        <v>10</v>
      </c>
      <c r="P550">
        <v>9.91</v>
      </c>
      <c r="Q550">
        <v>10</v>
      </c>
      <c r="R550">
        <v>10</v>
      </c>
      <c r="S550">
        <v>10</v>
      </c>
      <c r="T550">
        <v>10</v>
      </c>
      <c r="U550">
        <v>10</v>
      </c>
      <c r="V550">
        <v>10</v>
      </c>
      <c r="W550">
        <v>10</v>
      </c>
      <c r="X550">
        <v>9.8000000000000007</v>
      </c>
      <c r="Y550">
        <v>10</v>
      </c>
      <c r="Z550">
        <v>10</v>
      </c>
      <c r="AA550">
        <v>10</v>
      </c>
      <c r="AB550">
        <v>10</v>
      </c>
      <c r="AC550">
        <v>10</v>
      </c>
      <c r="AD550">
        <v>9.61</v>
      </c>
      <c r="AE550">
        <v>10</v>
      </c>
      <c r="AF550">
        <v>9.6999999999999993</v>
      </c>
      <c r="AG550">
        <v>10</v>
      </c>
      <c r="AH550">
        <v>10</v>
      </c>
      <c r="AI550">
        <v>10</v>
      </c>
      <c r="AJ550">
        <v>10</v>
      </c>
      <c r="AK550">
        <v>10</v>
      </c>
      <c r="AL550">
        <v>10</v>
      </c>
      <c r="AM550">
        <v>10</v>
      </c>
      <c r="AN550">
        <v>10</v>
      </c>
      <c r="AO550">
        <v>10</v>
      </c>
      <c r="AP550">
        <v>9.8699999999999992</v>
      </c>
      <c r="AQ550">
        <v>9.9600000000000009</v>
      </c>
      <c r="AR550">
        <v>10</v>
      </c>
      <c r="AS550">
        <v>10</v>
      </c>
      <c r="AT550">
        <v>9.9</v>
      </c>
      <c r="AU550">
        <v>9.99</v>
      </c>
      <c r="AV550">
        <v>10</v>
      </c>
      <c r="AW550">
        <v>10</v>
      </c>
      <c r="AX550">
        <v>10</v>
      </c>
      <c r="AY550">
        <v>10</v>
      </c>
      <c r="AZ550">
        <v>8.99</v>
      </c>
      <c r="BA550">
        <v>10</v>
      </c>
      <c r="BB550">
        <v>10</v>
      </c>
      <c r="BC550">
        <v>9.68</v>
      </c>
    </row>
    <row r="551" spans="1:55" hidden="1" x14ac:dyDescent="0.4">
      <c r="A551" t="str">
        <f t="shared" si="32"/>
        <v>GBN</v>
      </c>
      <c r="B551" t="str">
        <f t="shared" si="33"/>
        <v>GBN002</v>
      </c>
      <c r="C551" t="str">
        <f t="shared" si="34"/>
        <v>decisions_activities_ratio</v>
      </c>
      <c r="D551" t="s">
        <v>2977</v>
      </c>
      <c r="E551">
        <f t="shared" si="35"/>
        <v>0.28732000000000008</v>
      </c>
      <c r="F551">
        <v>0.13300000000000001</v>
      </c>
      <c r="G551">
        <v>0.13</v>
      </c>
      <c r="H551">
        <v>0.25</v>
      </c>
      <c r="I551">
        <v>0.115</v>
      </c>
      <c r="J551">
        <v>0.158</v>
      </c>
      <c r="K551">
        <v>0.23799999999999999</v>
      </c>
      <c r="L551">
        <v>0.40600000000000003</v>
      </c>
      <c r="M551">
        <v>0.17100000000000001</v>
      </c>
      <c r="N551">
        <v>0.21099999999999999</v>
      </c>
      <c r="O551">
        <v>0</v>
      </c>
      <c r="P551">
        <v>0.20799999999999999</v>
      </c>
      <c r="Q551">
        <v>0.107</v>
      </c>
      <c r="R551">
        <v>0.192</v>
      </c>
      <c r="S551">
        <v>0.222</v>
      </c>
      <c r="T551">
        <v>0.2</v>
      </c>
      <c r="U551">
        <v>9.0999999999999998E-2</v>
      </c>
      <c r="V551">
        <v>0.13</v>
      </c>
      <c r="W551">
        <v>0.222</v>
      </c>
      <c r="X551">
        <v>0.1</v>
      </c>
      <c r="Y551">
        <v>5</v>
      </c>
      <c r="Z551">
        <v>0.13</v>
      </c>
      <c r="AA551">
        <v>0.188</v>
      </c>
      <c r="AB551">
        <v>0.21099999999999999</v>
      </c>
      <c r="AC551">
        <v>0.21099999999999999</v>
      </c>
      <c r="AD551">
        <v>7.0999999999999994E-2</v>
      </c>
      <c r="AE551">
        <v>5.6000000000000001E-2</v>
      </c>
      <c r="AF551">
        <v>0.217</v>
      </c>
      <c r="AG551">
        <v>0.14299999999999999</v>
      </c>
      <c r="AH551">
        <v>0.214</v>
      </c>
      <c r="AI551">
        <v>0.35699999999999998</v>
      </c>
      <c r="AJ551">
        <v>0.25900000000000001</v>
      </c>
      <c r="AK551">
        <v>0.308</v>
      </c>
      <c r="AL551">
        <v>0.1</v>
      </c>
      <c r="AM551">
        <v>0.111</v>
      </c>
      <c r="AN551">
        <v>0.105</v>
      </c>
      <c r="AO551">
        <v>8.7999999999999995E-2</v>
      </c>
      <c r="AP551">
        <v>0.30299999999999999</v>
      </c>
      <c r="AQ551">
        <v>0.29299999999999998</v>
      </c>
      <c r="AR551">
        <v>0.222</v>
      </c>
      <c r="AS551">
        <v>0.111</v>
      </c>
      <c r="AT551">
        <v>0.26800000000000002</v>
      </c>
      <c r="AU551">
        <v>0.125</v>
      </c>
      <c r="AV551">
        <v>0.184</v>
      </c>
      <c r="AW551">
        <v>0.17599999999999999</v>
      </c>
      <c r="AX551">
        <v>0.29399999999999998</v>
      </c>
      <c r="AY551">
        <v>0.17799999999999999</v>
      </c>
      <c r="AZ551">
        <v>0.47099999999999997</v>
      </c>
      <c r="BA551">
        <v>0.219</v>
      </c>
      <c r="BB551">
        <v>0.14299999999999999</v>
      </c>
      <c r="BC551">
        <v>0.32600000000000001</v>
      </c>
    </row>
    <row r="552" spans="1:55" hidden="1" x14ac:dyDescent="0.4">
      <c r="A552" t="str">
        <f t="shared" si="32"/>
        <v>GBN</v>
      </c>
      <c r="B552" t="str">
        <f t="shared" si="33"/>
        <v>GBN002</v>
      </c>
      <c r="C552" t="str">
        <f t="shared" si="34"/>
        <v>lines_vs_average</v>
      </c>
      <c r="D552" t="s">
        <v>2978</v>
      </c>
      <c r="E552">
        <f t="shared" si="35"/>
        <v>1.5913200000000005</v>
      </c>
      <c r="F552">
        <v>1.0940000000000001</v>
      </c>
      <c r="G552">
        <v>1.179</v>
      </c>
      <c r="H552">
        <v>1.3720000000000001</v>
      </c>
      <c r="I552">
        <v>1.329</v>
      </c>
      <c r="J552">
        <v>1.286</v>
      </c>
      <c r="K552">
        <v>1.8009999999999999</v>
      </c>
      <c r="L552">
        <v>2.5939999999999999</v>
      </c>
      <c r="M552">
        <v>1.522</v>
      </c>
      <c r="N552">
        <v>0.92200000000000004</v>
      </c>
      <c r="O552">
        <v>1.329</v>
      </c>
      <c r="P552">
        <v>1.694</v>
      </c>
      <c r="Q552">
        <v>1.222</v>
      </c>
      <c r="R552">
        <v>1.651</v>
      </c>
      <c r="S552">
        <v>1.008</v>
      </c>
      <c r="T552">
        <v>0.79300000000000004</v>
      </c>
      <c r="U552">
        <v>1.9510000000000001</v>
      </c>
      <c r="V552">
        <v>1.286</v>
      </c>
      <c r="W552">
        <v>0.96499999999999997</v>
      </c>
      <c r="X552">
        <v>1.5649999999999999</v>
      </c>
      <c r="Y552">
        <v>0.85799999999999998</v>
      </c>
      <c r="Z552">
        <v>1.1359999999999999</v>
      </c>
      <c r="AA552">
        <v>0.85799999999999998</v>
      </c>
      <c r="AB552">
        <v>0.81499999999999995</v>
      </c>
      <c r="AC552">
        <v>1.0940000000000001</v>
      </c>
      <c r="AD552">
        <v>1.286</v>
      </c>
      <c r="AE552">
        <v>0.94299999999999995</v>
      </c>
      <c r="AF552">
        <v>1.9730000000000001</v>
      </c>
      <c r="AG552">
        <v>0.72899999999999998</v>
      </c>
      <c r="AH552">
        <v>1.4790000000000001</v>
      </c>
      <c r="AI552">
        <v>0.90100000000000002</v>
      </c>
      <c r="AJ552">
        <v>1.458</v>
      </c>
      <c r="AK552">
        <v>0.64300000000000002</v>
      </c>
      <c r="AL552">
        <v>0.66500000000000004</v>
      </c>
      <c r="AM552">
        <v>1.286</v>
      </c>
      <c r="AN552">
        <v>0.75</v>
      </c>
      <c r="AO552">
        <v>1.9730000000000001</v>
      </c>
      <c r="AP552">
        <v>2.423</v>
      </c>
      <c r="AQ552">
        <v>2.766</v>
      </c>
      <c r="AR552">
        <v>2.101</v>
      </c>
      <c r="AS552">
        <v>1.415</v>
      </c>
      <c r="AT552">
        <v>2.9369999999999998</v>
      </c>
      <c r="AU552">
        <v>2.08</v>
      </c>
      <c r="AV552">
        <v>2.3159999999999998</v>
      </c>
      <c r="AW552">
        <v>2.0579999999999998</v>
      </c>
      <c r="AX552">
        <v>2.7869999999999999</v>
      </c>
      <c r="AY552">
        <v>2.7450000000000001</v>
      </c>
      <c r="AZ552">
        <v>2.3159999999999998</v>
      </c>
      <c r="BA552">
        <v>1.522</v>
      </c>
      <c r="BB552">
        <v>2.68</v>
      </c>
      <c r="BC552">
        <v>4.01</v>
      </c>
    </row>
    <row r="553" spans="1:55" hidden="1" x14ac:dyDescent="0.4">
      <c r="A553" t="str">
        <f t="shared" si="32"/>
        <v>GBN</v>
      </c>
      <c r="B553" t="str">
        <f t="shared" si="33"/>
        <v>GBN003</v>
      </c>
      <c r="C553" t="str">
        <f t="shared" si="34"/>
        <v>activities</v>
      </c>
      <c r="D553" t="s">
        <v>2979</v>
      </c>
      <c r="E553">
        <f t="shared" si="35"/>
        <v>26.2</v>
      </c>
      <c r="F553">
        <v>17</v>
      </c>
      <c r="G553">
        <v>26</v>
      </c>
      <c r="H553">
        <v>20</v>
      </c>
      <c r="I553">
        <v>35</v>
      </c>
      <c r="J553">
        <v>22</v>
      </c>
      <c r="K553">
        <v>22</v>
      </c>
      <c r="L553">
        <v>22</v>
      </c>
      <c r="M553">
        <v>31</v>
      </c>
      <c r="N553">
        <v>30</v>
      </c>
      <c r="O553">
        <v>19</v>
      </c>
      <c r="P553">
        <v>28</v>
      </c>
      <c r="Q553">
        <v>27</v>
      </c>
      <c r="R553">
        <v>33</v>
      </c>
      <c r="S553">
        <v>11</v>
      </c>
      <c r="T553">
        <v>21</v>
      </c>
      <c r="U553">
        <v>41</v>
      </c>
      <c r="V553">
        <v>22</v>
      </c>
      <c r="W553">
        <v>22</v>
      </c>
      <c r="X553">
        <v>19</v>
      </c>
      <c r="Y553">
        <v>27</v>
      </c>
      <c r="Z553">
        <v>16</v>
      </c>
      <c r="AA553">
        <v>23</v>
      </c>
      <c r="AB553">
        <v>15</v>
      </c>
      <c r="AC553">
        <v>22</v>
      </c>
      <c r="AD553">
        <v>25</v>
      </c>
      <c r="AE553">
        <v>12</v>
      </c>
      <c r="AF553">
        <v>22</v>
      </c>
      <c r="AG553">
        <v>15</v>
      </c>
      <c r="AH553">
        <v>26</v>
      </c>
      <c r="AI553">
        <v>14</v>
      </c>
      <c r="AJ553">
        <v>21</v>
      </c>
      <c r="AK553">
        <v>18</v>
      </c>
      <c r="AL553">
        <v>12</v>
      </c>
      <c r="AM553">
        <v>32</v>
      </c>
      <c r="AN553">
        <v>17</v>
      </c>
      <c r="AO553">
        <v>27</v>
      </c>
      <c r="AP553">
        <v>7</v>
      </c>
      <c r="AQ553">
        <v>49</v>
      </c>
      <c r="AR553">
        <v>30</v>
      </c>
      <c r="AS553">
        <v>33</v>
      </c>
      <c r="AT553">
        <v>34</v>
      </c>
      <c r="AU553">
        <v>34</v>
      </c>
      <c r="AV553">
        <v>49</v>
      </c>
      <c r="AW553">
        <v>51</v>
      </c>
      <c r="AX553">
        <v>67</v>
      </c>
      <c r="AY553">
        <v>32</v>
      </c>
      <c r="AZ553">
        <v>31</v>
      </c>
      <c r="BA553">
        <v>18</v>
      </c>
      <c r="BB553">
        <v>33</v>
      </c>
      <c r="BC553">
        <v>30</v>
      </c>
    </row>
    <row r="554" spans="1:55" hidden="1" x14ac:dyDescent="0.4">
      <c r="A554" t="str">
        <f t="shared" si="32"/>
        <v>GBN</v>
      </c>
      <c r="B554" t="str">
        <f t="shared" si="33"/>
        <v>GBN003</v>
      </c>
      <c r="C554" t="str">
        <f t="shared" si="34"/>
        <v>decisions</v>
      </c>
      <c r="D554" t="s">
        <v>2980</v>
      </c>
      <c r="E554">
        <f t="shared" si="35"/>
        <v>5.04</v>
      </c>
      <c r="F554">
        <v>2</v>
      </c>
      <c r="G554">
        <v>3</v>
      </c>
      <c r="H554">
        <v>5</v>
      </c>
      <c r="I554">
        <v>3</v>
      </c>
      <c r="J554">
        <v>4</v>
      </c>
      <c r="K554">
        <v>5</v>
      </c>
      <c r="L554">
        <v>6</v>
      </c>
      <c r="M554">
        <v>8</v>
      </c>
      <c r="N554">
        <v>9</v>
      </c>
      <c r="O554">
        <v>3</v>
      </c>
      <c r="P554">
        <v>7</v>
      </c>
      <c r="Q554">
        <v>4</v>
      </c>
      <c r="R554">
        <v>4</v>
      </c>
      <c r="S554">
        <v>6</v>
      </c>
      <c r="T554">
        <v>4</v>
      </c>
      <c r="U554">
        <v>7</v>
      </c>
      <c r="V554">
        <v>6</v>
      </c>
      <c r="W554">
        <v>5</v>
      </c>
      <c r="X554">
        <v>4</v>
      </c>
      <c r="Y554">
        <v>1</v>
      </c>
      <c r="Z554">
        <v>1</v>
      </c>
      <c r="AA554">
        <v>7</v>
      </c>
      <c r="AB554">
        <v>4</v>
      </c>
      <c r="AC554">
        <v>0</v>
      </c>
      <c r="AD554">
        <v>4</v>
      </c>
      <c r="AE554">
        <v>2</v>
      </c>
      <c r="AF554">
        <v>7</v>
      </c>
      <c r="AG554">
        <v>3</v>
      </c>
      <c r="AH554">
        <v>5</v>
      </c>
      <c r="AI554">
        <v>7</v>
      </c>
      <c r="AJ554">
        <v>5</v>
      </c>
      <c r="AK554">
        <v>5</v>
      </c>
      <c r="AL554">
        <v>0</v>
      </c>
      <c r="AM554">
        <v>3</v>
      </c>
      <c r="AN554">
        <v>3</v>
      </c>
      <c r="AO554">
        <v>3</v>
      </c>
      <c r="AP554">
        <v>8</v>
      </c>
      <c r="AQ554">
        <v>10</v>
      </c>
      <c r="AR554">
        <v>3</v>
      </c>
      <c r="AS554">
        <v>6</v>
      </c>
      <c r="AT554">
        <v>10</v>
      </c>
      <c r="AU554">
        <v>4</v>
      </c>
      <c r="AV554">
        <v>11</v>
      </c>
      <c r="AW554">
        <v>0</v>
      </c>
      <c r="AX554">
        <v>19</v>
      </c>
      <c r="AY554">
        <v>6</v>
      </c>
      <c r="AZ554">
        <v>6</v>
      </c>
      <c r="BA554">
        <v>3</v>
      </c>
      <c r="BB554">
        <v>4</v>
      </c>
      <c r="BC554">
        <v>7</v>
      </c>
    </row>
    <row r="555" spans="1:55" hidden="1" x14ac:dyDescent="0.4">
      <c r="A555" t="str">
        <f t="shared" si="32"/>
        <v>GBN</v>
      </c>
      <c r="B555" t="str">
        <f t="shared" si="33"/>
        <v>GBN003</v>
      </c>
      <c r="C555" t="str">
        <f t="shared" si="34"/>
        <v>forks</v>
      </c>
      <c r="D555" t="s">
        <v>2981</v>
      </c>
      <c r="E555">
        <f t="shared" si="35"/>
        <v>0.57999999999999996</v>
      </c>
      <c r="F555">
        <v>1</v>
      </c>
      <c r="G555">
        <v>1</v>
      </c>
      <c r="H555">
        <v>1</v>
      </c>
      <c r="I555">
        <v>2</v>
      </c>
      <c r="J555">
        <v>1</v>
      </c>
      <c r="K555">
        <v>1</v>
      </c>
      <c r="L555">
        <v>0</v>
      </c>
      <c r="M555">
        <v>0</v>
      </c>
      <c r="N555">
        <v>0</v>
      </c>
      <c r="O555">
        <v>1</v>
      </c>
      <c r="P555">
        <v>0</v>
      </c>
      <c r="Q555">
        <v>0</v>
      </c>
      <c r="R555">
        <v>1</v>
      </c>
      <c r="S555">
        <v>0</v>
      </c>
      <c r="T555">
        <v>0</v>
      </c>
      <c r="U555">
        <v>3</v>
      </c>
      <c r="V555">
        <v>1</v>
      </c>
      <c r="W555">
        <v>0</v>
      </c>
      <c r="X555">
        <v>0</v>
      </c>
      <c r="Y555">
        <v>0</v>
      </c>
      <c r="Z555">
        <v>0</v>
      </c>
      <c r="AA555">
        <v>2</v>
      </c>
      <c r="AB555">
        <v>0</v>
      </c>
      <c r="AC555">
        <v>1</v>
      </c>
      <c r="AD555">
        <v>1</v>
      </c>
      <c r="AE555">
        <v>0</v>
      </c>
      <c r="AF555">
        <v>0</v>
      </c>
      <c r="AG555">
        <v>1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1</v>
      </c>
      <c r="AP555">
        <v>0</v>
      </c>
      <c r="AQ555">
        <v>0</v>
      </c>
      <c r="AR555">
        <v>1</v>
      </c>
      <c r="AS555">
        <v>0</v>
      </c>
      <c r="AT555">
        <v>0</v>
      </c>
      <c r="AU555">
        <v>0</v>
      </c>
      <c r="AV555">
        <v>0</v>
      </c>
      <c r="AW555">
        <v>2</v>
      </c>
      <c r="AX555">
        <v>0</v>
      </c>
      <c r="AY555">
        <v>1</v>
      </c>
      <c r="AZ555">
        <v>3</v>
      </c>
      <c r="BA555">
        <v>1</v>
      </c>
      <c r="BB555">
        <v>1</v>
      </c>
      <c r="BC555">
        <v>1</v>
      </c>
    </row>
    <row r="556" spans="1:55" hidden="1" x14ac:dyDescent="0.4">
      <c r="A556" t="str">
        <f t="shared" si="32"/>
        <v>GBN</v>
      </c>
      <c r="B556" t="str">
        <f t="shared" si="33"/>
        <v>GBN003</v>
      </c>
      <c r="C556" t="str">
        <f t="shared" si="34"/>
        <v>swimlanes</v>
      </c>
      <c r="D556" t="s">
        <v>2982</v>
      </c>
      <c r="E556">
        <f t="shared" si="35"/>
        <v>2.38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4</v>
      </c>
      <c r="P556">
        <v>0</v>
      </c>
      <c r="Q556">
        <v>0</v>
      </c>
      <c r="R556">
        <v>17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19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9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25</v>
      </c>
      <c r="AZ556">
        <v>0</v>
      </c>
      <c r="BA556">
        <v>2</v>
      </c>
      <c r="BB556">
        <v>22</v>
      </c>
      <c r="BC556">
        <v>21</v>
      </c>
    </row>
    <row r="557" spans="1:55" hidden="1" x14ac:dyDescent="0.4">
      <c r="A557" t="str">
        <f t="shared" si="32"/>
        <v>GBN</v>
      </c>
      <c r="B557" t="str">
        <f t="shared" si="33"/>
        <v>GBN003</v>
      </c>
      <c r="C557" t="str">
        <f t="shared" si="34"/>
        <v>detaches</v>
      </c>
      <c r="D557" t="s">
        <v>2983</v>
      </c>
      <c r="E557">
        <f t="shared" si="35"/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</row>
    <row r="558" spans="1:55" hidden="1" x14ac:dyDescent="0.4">
      <c r="A558" t="str">
        <f t="shared" si="32"/>
        <v>GBN</v>
      </c>
      <c r="B558" t="str">
        <f t="shared" si="33"/>
        <v>GBN003</v>
      </c>
      <c r="C558" t="str">
        <f t="shared" si="34"/>
        <v>options</v>
      </c>
      <c r="D558" t="s">
        <v>2984</v>
      </c>
      <c r="E558">
        <f t="shared" si="35"/>
        <v>0.57999999999999996</v>
      </c>
      <c r="F558">
        <v>0</v>
      </c>
      <c r="G558">
        <v>0</v>
      </c>
      <c r="H558">
        <v>1</v>
      </c>
      <c r="I558">
        <v>0</v>
      </c>
      <c r="J558">
        <v>0</v>
      </c>
      <c r="K558">
        <v>1</v>
      </c>
      <c r="L558">
        <v>1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1</v>
      </c>
      <c r="V558">
        <v>1</v>
      </c>
      <c r="W558">
        <v>0</v>
      </c>
      <c r="X558">
        <v>0</v>
      </c>
      <c r="Y558">
        <v>0</v>
      </c>
      <c r="Z558">
        <v>1</v>
      </c>
      <c r="AA558">
        <v>0</v>
      </c>
      <c r="AB558">
        <v>3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1</v>
      </c>
      <c r="AI558">
        <v>0</v>
      </c>
      <c r="AJ558">
        <v>0</v>
      </c>
      <c r="AK558">
        <v>1</v>
      </c>
      <c r="AL558">
        <v>0</v>
      </c>
      <c r="AM558">
        <v>0</v>
      </c>
      <c r="AN558">
        <v>0</v>
      </c>
      <c r="AO558">
        <v>1</v>
      </c>
      <c r="AP558">
        <v>0</v>
      </c>
      <c r="AQ558">
        <v>3</v>
      </c>
      <c r="AR558">
        <v>2</v>
      </c>
      <c r="AS558">
        <v>5</v>
      </c>
      <c r="AT558">
        <v>4</v>
      </c>
      <c r="AU558">
        <v>0</v>
      </c>
      <c r="AV558">
        <v>0</v>
      </c>
      <c r="AW558">
        <v>0</v>
      </c>
      <c r="AX558">
        <v>0</v>
      </c>
      <c r="AY558">
        <v>1</v>
      </c>
      <c r="AZ558">
        <v>0</v>
      </c>
      <c r="BA558">
        <v>0</v>
      </c>
      <c r="BB558">
        <v>0</v>
      </c>
      <c r="BC558">
        <v>1</v>
      </c>
    </row>
    <row r="559" spans="1:55" hidden="1" x14ac:dyDescent="0.4">
      <c r="A559" t="str">
        <f t="shared" si="32"/>
        <v>GBN</v>
      </c>
      <c r="B559" t="str">
        <f t="shared" si="33"/>
        <v>GBN003</v>
      </c>
      <c r="C559" t="str">
        <f t="shared" si="34"/>
        <v>edges</v>
      </c>
      <c r="D559" t="s">
        <v>2985</v>
      </c>
      <c r="E559">
        <f t="shared" si="35"/>
        <v>0.3</v>
      </c>
      <c r="F559">
        <v>0</v>
      </c>
      <c r="G559">
        <v>0</v>
      </c>
      <c r="H559">
        <v>0</v>
      </c>
      <c r="I559">
        <v>1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4</v>
      </c>
      <c r="AB559">
        <v>1</v>
      </c>
      <c r="AC559">
        <v>0</v>
      </c>
      <c r="AD559">
        <v>1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2</v>
      </c>
      <c r="AP559">
        <v>4</v>
      </c>
      <c r="AQ559">
        <v>1</v>
      </c>
      <c r="AR559">
        <v>0</v>
      </c>
      <c r="AS559">
        <v>0</v>
      </c>
      <c r="AT559">
        <v>1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</row>
    <row r="560" spans="1:55" hidden="1" x14ac:dyDescent="0.4">
      <c r="A560" t="str">
        <f t="shared" si="32"/>
        <v>GBN</v>
      </c>
      <c r="B560" t="str">
        <f t="shared" si="33"/>
        <v>GBN003</v>
      </c>
      <c r="C560" t="str">
        <f t="shared" si="34"/>
        <v>notes</v>
      </c>
      <c r="D560" t="s">
        <v>2986</v>
      </c>
      <c r="E560">
        <f t="shared" si="35"/>
        <v>0.16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2</v>
      </c>
      <c r="X560">
        <v>0</v>
      </c>
      <c r="Y560">
        <v>0</v>
      </c>
      <c r="Z560">
        <v>0</v>
      </c>
      <c r="AA560">
        <v>2</v>
      </c>
      <c r="AB560">
        <v>0</v>
      </c>
      <c r="AC560">
        <v>0</v>
      </c>
      <c r="AD560">
        <v>3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1</v>
      </c>
      <c r="BB560">
        <v>0</v>
      </c>
      <c r="BC560">
        <v>0</v>
      </c>
    </row>
    <row r="561" spans="1:55" hidden="1" x14ac:dyDescent="0.4">
      <c r="A561" t="str">
        <f t="shared" si="32"/>
        <v>GBN</v>
      </c>
      <c r="B561" t="str">
        <f t="shared" si="33"/>
        <v>GBN003</v>
      </c>
      <c r="C561" t="str">
        <f t="shared" si="34"/>
        <v>partitions</v>
      </c>
      <c r="D561" t="s">
        <v>2987</v>
      </c>
      <c r="E561">
        <f t="shared" si="35"/>
        <v>12.24</v>
      </c>
      <c r="F561">
        <v>13</v>
      </c>
      <c r="G561">
        <v>25</v>
      </c>
      <c r="H561">
        <v>18</v>
      </c>
      <c r="I561">
        <v>17</v>
      </c>
      <c r="J561">
        <v>9</v>
      </c>
      <c r="K561">
        <v>3</v>
      </c>
      <c r="L561">
        <v>14</v>
      </c>
      <c r="M561">
        <v>7</v>
      </c>
      <c r="N561">
        <v>10</v>
      </c>
      <c r="O561">
        <v>0</v>
      </c>
      <c r="P561">
        <v>7</v>
      </c>
      <c r="Q561">
        <v>12</v>
      </c>
      <c r="R561">
        <v>0</v>
      </c>
      <c r="S561">
        <v>7</v>
      </c>
      <c r="T561">
        <v>3</v>
      </c>
      <c r="U561">
        <v>29</v>
      </c>
      <c r="V561">
        <v>19</v>
      </c>
      <c r="W561">
        <v>3</v>
      </c>
      <c r="X561">
        <v>0</v>
      </c>
      <c r="Y561">
        <v>18</v>
      </c>
      <c r="Z561">
        <v>14</v>
      </c>
      <c r="AA561">
        <v>6</v>
      </c>
      <c r="AB561">
        <v>5</v>
      </c>
      <c r="AC561">
        <v>12</v>
      </c>
      <c r="AD561">
        <v>0</v>
      </c>
      <c r="AE561">
        <v>25</v>
      </c>
      <c r="AF561">
        <v>13</v>
      </c>
      <c r="AG561">
        <v>9</v>
      </c>
      <c r="AH561">
        <v>15</v>
      </c>
      <c r="AI561">
        <v>7</v>
      </c>
      <c r="AJ561">
        <v>8</v>
      </c>
      <c r="AK561">
        <v>9</v>
      </c>
      <c r="AL561">
        <v>8</v>
      </c>
      <c r="AM561">
        <v>18</v>
      </c>
      <c r="AN561">
        <v>16</v>
      </c>
      <c r="AO561">
        <v>20</v>
      </c>
      <c r="AP561">
        <v>36</v>
      </c>
      <c r="AQ561">
        <v>38</v>
      </c>
      <c r="AR561">
        <v>10</v>
      </c>
      <c r="AS561">
        <v>14</v>
      </c>
      <c r="AT561">
        <v>27</v>
      </c>
      <c r="AU561">
        <v>10</v>
      </c>
      <c r="AV561">
        <v>41</v>
      </c>
      <c r="AW561">
        <v>28</v>
      </c>
      <c r="AX561">
        <v>9</v>
      </c>
      <c r="AY561">
        <v>0</v>
      </c>
      <c r="AZ561">
        <v>0</v>
      </c>
      <c r="BA561">
        <v>0</v>
      </c>
      <c r="BB561">
        <v>0</v>
      </c>
      <c r="BC561">
        <v>0</v>
      </c>
    </row>
    <row r="562" spans="1:55" hidden="1" x14ac:dyDescent="0.4">
      <c r="A562" t="str">
        <f t="shared" si="32"/>
        <v>GBN</v>
      </c>
      <c r="B562" t="str">
        <f t="shared" si="33"/>
        <v>GBN003</v>
      </c>
      <c r="C562" t="str">
        <f t="shared" si="34"/>
        <v>numberline</v>
      </c>
      <c r="D562" t="s">
        <v>2988</v>
      </c>
      <c r="E562">
        <f t="shared" si="35"/>
        <v>77.760000000000005</v>
      </c>
      <c r="F562">
        <v>59</v>
      </c>
      <c r="G562">
        <v>93</v>
      </c>
      <c r="H562">
        <v>88</v>
      </c>
      <c r="I562">
        <v>96</v>
      </c>
      <c r="J562">
        <v>60</v>
      </c>
      <c r="K562">
        <v>52</v>
      </c>
      <c r="L562">
        <v>76</v>
      </c>
      <c r="M562">
        <v>77</v>
      </c>
      <c r="N562">
        <v>84</v>
      </c>
      <c r="O562">
        <v>40</v>
      </c>
      <c r="P562">
        <v>71</v>
      </c>
      <c r="Q562">
        <v>69</v>
      </c>
      <c r="R562">
        <v>78</v>
      </c>
      <c r="S562">
        <v>44</v>
      </c>
      <c r="T562">
        <v>43</v>
      </c>
      <c r="U562">
        <v>146</v>
      </c>
      <c r="V562">
        <v>90</v>
      </c>
      <c r="W562">
        <v>60</v>
      </c>
      <c r="X562">
        <v>54</v>
      </c>
      <c r="Y562">
        <v>76</v>
      </c>
      <c r="Z562">
        <v>54</v>
      </c>
      <c r="AA562">
        <v>73</v>
      </c>
      <c r="AB562">
        <v>42</v>
      </c>
      <c r="AC562">
        <v>56</v>
      </c>
      <c r="AD562">
        <v>73</v>
      </c>
      <c r="AE562">
        <v>65</v>
      </c>
      <c r="AF562">
        <v>77</v>
      </c>
      <c r="AG562">
        <v>55</v>
      </c>
      <c r="AH562">
        <v>79</v>
      </c>
      <c r="AI562">
        <v>54</v>
      </c>
      <c r="AJ562">
        <v>62</v>
      </c>
      <c r="AK562">
        <v>56</v>
      </c>
      <c r="AL562">
        <v>33</v>
      </c>
      <c r="AM562">
        <v>84</v>
      </c>
      <c r="AN562">
        <v>64</v>
      </c>
      <c r="AO562">
        <v>97</v>
      </c>
      <c r="AP562">
        <v>87</v>
      </c>
      <c r="AQ562">
        <v>166</v>
      </c>
      <c r="AR562">
        <v>73</v>
      </c>
      <c r="AS562">
        <v>88</v>
      </c>
      <c r="AT562">
        <v>124</v>
      </c>
      <c r="AU562">
        <v>71</v>
      </c>
      <c r="AV562">
        <v>171</v>
      </c>
      <c r="AW562">
        <v>127</v>
      </c>
      <c r="AX562">
        <v>142</v>
      </c>
      <c r="AY562">
        <v>87</v>
      </c>
      <c r="AZ562">
        <v>65</v>
      </c>
      <c r="BA562">
        <v>44</v>
      </c>
      <c r="BB562">
        <v>80</v>
      </c>
      <c r="BC562">
        <v>83</v>
      </c>
    </row>
    <row r="563" spans="1:55" hidden="1" x14ac:dyDescent="0.4">
      <c r="A563" t="str">
        <f t="shared" si="32"/>
        <v>GBN</v>
      </c>
      <c r="B563" t="str">
        <f t="shared" si="33"/>
        <v>GBN003</v>
      </c>
      <c r="C563" t="str">
        <f t="shared" si="34"/>
        <v>negative_score</v>
      </c>
      <c r="D563" t="s">
        <v>2989</v>
      </c>
      <c r="E563">
        <f t="shared" si="35"/>
        <v>-0.13202029859045686</v>
      </c>
      <c r="F563">
        <v>-0.14117647058823529</v>
      </c>
      <c r="G563">
        <v>-0.1730769230769231</v>
      </c>
      <c r="H563">
        <v>-0.4200000000000001</v>
      </c>
      <c r="I563">
        <v>0</v>
      </c>
      <c r="J563">
        <v>0</v>
      </c>
      <c r="K563">
        <v>0</v>
      </c>
      <c r="L563">
        <v>-0.13636363636363641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-0.3</v>
      </c>
      <c r="T563">
        <v>0</v>
      </c>
      <c r="U563">
        <v>-0.16829268292682931</v>
      </c>
      <c r="V563">
        <v>-0.32727272727272722</v>
      </c>
      <c r="W563">
        <v>0</v>
      </c>
      <c r="X563">
        <v>0</v>
      </c>
      <c r="Y563">
        <v>0</v>
      </c>
      <c r="Z563">
        <v>-0.1125</v>
      </c>
      <c r="AA563">
        <v>-5.2173913043478223E-2</v>
      </c>
      <c r="AB563">
        <v>0</v>
      </c>
      <c r="AC563">
        <v>0</v>
      </c>
      <c r="AD563">
        <v>0</v>
      </c>
      <c r="AE563">
        <v>-0.57500000000000007</v>
      </c>
      <c r="AF563">
        <v>-0.15</v>
      </c>
      <c r="AG563">
        <v>-0.2</v>
      </c>
      <c r="AH563">
        <v>-1.1538461538461499E-2</v>
      </c>
      <c r="AI563">
        <v>-0.25714285714285717</v>
      </c>
      <c r="AJ563">
        <v>0</v>
      </c>
      <c r="AK563">
        <v>-3.3333333333333347E-2</v>
      </c>
      <c r="AL563">
        <v>0</v>
      </c>
      <c r="AM563">
        <v>0</v>
      </c>
      <c r="AN563">
        <v>-0.22941176470588229</v>
      </c>
      <c r="AO563">
        <v>-0.17777777777777781</v>
      </c>
      <c r="AP563">
        <v>-2.6785714285714279</v>
      </c>
      <c r="AQ563">
        <v>-0.116326530612245</v>
      </c>
      <c r="AR563">
        <v>0</v>
      </c>
      <c r="AS563">
        <v>0</v>
      </c>
      <c r="AT563">
        <v>-0.19411764705882351</v>
      </c>
      <c r="AU563">
        <v>0</v>
      </c>
      <c r="AV563">
        <v>-0.14693877551020409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</row>
    <row r="564" spans="1:55" hidden="1" x14ac:dyDescent="0.4">
      <c r="A564" t="str">
        <f t="shared" si="32"/>
        <v>GBN</v>
      </c>
      <c r="B564" t="str">
        <f t="shared" si="33"/>
        <v>GBN003</v>
      </c>
      <c r="C564" t="str">
        <f t="shared" si="34"/>
        <v>raw_score</v>
      </c>
      <c r="D564" t="s">
        <v>2990</v>
      </c>
      <c r="E564">
        <f t="shared" si="35"/>
        <v>128.44380000000001</v>
      </c>
      <c r="F564">
        <v>84.31</v>
      </c>
      <c r="G564">
        <v>134.97999999999999</v>
      </c>
      <c r="H564">
        <v>114.98</v>
      </c>
      <c r="I564">
        <v>154.5</v>
      </c>
      <c r="J564">
        <v>101.5</v>
      </c>
      <c r="K564">
        <v>97.1</v>
      </c>
      <c r="L564">
        <v>115.66</v>
      </c>
      <c r="M564">
        <v>140.35</v>
      </c>
      <c r="N564">
        <v>145.19999999999999</v>
      </c>
      <c r="O564">
        <v>82</v>
      </c>
      <c r="P564">
        <v>126.05</v>
      </c>
      <c r="Q564">
        <v>118.45</v>
      </c>
      <c r="R564">
        <v>155.9</v>
      </c>
      <c r="S564">
        <v>69.400000000000006</v>
      </c>
      <c r="T564">
        <v>85.65</v>
      </c>
      <c r="U564">
        <v>211.63</v>
      </c>
      <c r="V564">
        <v>126.67</v>
      </c>
      <c r="W564">
        <v>95.1</v>
      </c>
      <c r="X564">
        <v>113.7</v>
      </c>
      <c r="Y564">
        <v>115.8</v>
      </c>
      <c r="Z564">
        <v>76.59</v>
      </c>
      <c r="AA564">
        <v>122</v>
      </c>
      <c r="AB564">
        <v>74.8</v>
      </c>
      <c r="AC564">
        <v>89.8</v>
      </c>
      <c r="AD564">
        <v>119.25</v>
      </c>
      <c r="AE564">
        <v>84.17</v>
      </c>
      <c r="AF564">
        <v>117.2</v>
      </c>
      <c r="AG564">
        <v>76.05</v>
      </c>
      <c r="AH564">
        <v>125.44</v>
      </c>
      <c r="AI564">
        <v>82.94</v>
      </c>
      <c r="AJ564">
        <v>98.1</v>
      </c>
      <c r="AK564">
        <v>91.27</v>
      </c>
      <c r="AL564">
        <v>49.65</v>
      </c>
      <c r="AM564">
        <v>139.19999999999999</v>
      </c>
      <c r="AN564">
        <v>89.97</v>
      </c>
      <c r="AO564">
        <v>134.07</v>
      </c>
      <c r="AP564">
        <v>113.47</v>
      </c>
      <c r="AQ564">
        <v>256.38</v>
      </c>
      <c r="AR564">
        <v>125.65</v>
      </c>
      <c r="AS564">
        <v>153.4</v>
      </c>
      <c r="AT564">
        <v>193.71</v>
      </c>
      <c r="AU564">
        <v>136.55000000000001</v>
      </c>
      <c r="AV564">
        <v>260.89999999999998</v>
      </c>
      <c r="AW564">
        <v>207.35</v>
      </c>
      <c r="AX564">
        <v>297.60000000000002</v>
      </c>
      <c r="AY564">
        <v>178.35</v>
      </c>
      <c r="AZ564">
        <v>129.25</v>
      </c>
      <c r="BA564">
        <v>76</v>
      </c>
      <c r="BB564">
        <v>166</v>
      </c>
      <c r="BC564">
        <v>168.15</v>
      </c>
    </row>
    <row r="565" spans="1:55" hidden="1" x14ac:dyDescent="0.4">
      <c r="A565" t="str">
        <f t="shared" si="32"/>
        <v>GBN</v>
      </c>
      <c r="B565" t="str">
        <f t="shared" si="33"/>
        <v>GBN003</v>
      </c>
      <c r="C565" t="str">
        <f t="shared" si="34"/>
        <v>percentage_score</v>
      </c>
      <c r="D565" t="s">
        <v>2991</v>
      </c>
      <c r="E565">
        <f t="shared" si="35"/>
        <v>85.07</v>
      </c>
      <c r="F565">
        <v>80.7</v>
      </c>
      <c r="G565">
        <v>87</v>
      </c>
      <c r="H565">
        <v>84.9</v>
      </c>
      <c r="I565">
        <v>88.5</v>
      </c>
      <c r="J565">
        <v>83.5</v>
      </c>
      <c r="K565">
        <v>82.9</v>
      </c>
      <c r="L565">
        <v>85.2</v>
      </c>
      <c r="M565">
        <v>87.5</v>
      </c>
      <c r="N565">
        <v>87.9</v>
      </c>
      <c r="O565">
        <v>80.400000000000006</v>
      </c>
      <c r="P565">
        <v>86.3</v>
      </c>
      <c r="Q565">
        <v>85.6</v>
      </c>
      <c r="R565">
        <v>88.6</v>
      </c>
      <c r="S565">
        <v>77.400000000000006</v>
      </c>
      <c r="T565">
        <v>81.099999999999994</v>
      </c>
      <c r="U565">
        <v>91.3</v>
      </c>
      <c r="V565">
        <v>86.2</v>
      </c>
      <c r="W565">
        <v>82.6</v>
      </c>
      <c r="X565">
        <v>85</v>
      </c>
      <c r="Y565">
        <v>85.3</v>
      </c>
      <c r="Z565">
        <v>79.2</v>
      </c>
      <c r="AA565">
        <v>85.9</v>
      </c>
      <c r="AB565">
        <v>78.900000000000006</v>
      </c>
      <c r="AC565">
        <v>81.8</v>
      </c>
      <c r="AD565">
        <v>85.6</v>
      </c>
      <c r="AE565">
        <v>80.400000000000006</v>
      </c>
      <c r="AF565">
        <v>85.3</v>
      </c>
      <c r="AG565">
        <v>79</v>
      </c>
      <c r="AH565">
        <v>86.2</v>
      </c>
      <c r="AI565">
        <v>80.400000000000006</v>
      </c>
      <c r="AJ565">
        <v>83.1</v>
      </c>
      <c r="AK565">
        <v>82</v>
      </c>
      <c r="AL565">
        <v>71.3</v>
      </c>
      <c r="AM565">
        <v>87.4</v>
      </c>
      <c r="AN565">
        <v>81.599999999999994</v>
      </c>
      <c r="AO565">
        <v>86.9</v>
      </c>
      <c r="AP565">
        <v>83.3</v>
      </c>
      <c r="AQ565">
        <v>92.7</v>
      </c>
      <c r="AR565">
        <v>86.3</v>
      </c>
      <c r="AS565">
        <v>88.5</v>
      </c>
      <c r="AT565">
        <v>90.6</v>
      </c>
      <c r="AU565">
        <v>87.2</v>
      </c>
      <c r="AV565">
        <v>92.8</v>
      </c>
      <c r="AW565">
        <v>91.2</v>
      </c>
      <c r="AX565">
        <v>93.7</v>
      </c>
      <c r="AY565">
        <v>89.9</v>
      </c>
      <c r="AZ565">
        <v>86.6</v>
      </c>
      <c r="BA565">
        <v>79.2</v>
      </c>
      <c r="BB565">
        <v>89.2</v>
      </c>
      <c r="BC565">
        <v>89.4</v>
      </c>
    </row>
    <row r="566" spans="1:55" hidden="1" x14ac:dyDescent="0.4">
      <c r="A566" t="str">
        <f t="shared" si="32"/>
        <v>GBN</v>
      </c>
      <c r="B566" t="str">
        <f t="shared" si="33"/>
        <v>GBN003</v>
      </c>
      <c r="C566" t="str">
        <f t="shared" si="34"/>
        <v>formatted_score</v>
      </c>
      <c r="D566" t="s">
        <v>2992</v>
      </c>
      <c r="E566" t="e">
        <f t="shared" si="35"/>
        <v>#DIV/0!</v>
      </c>
      <c r="F566" t="s">
        <v>2993</v>
      </c>
      <c r="G566" t="s">
        <v>2994</v>
      </c>
      <c r="H566" t="s">
        <v>2995</v>
      </c>
      <c r="I566" t="s">
        <v>2996</v>
      </c>
      <c r="J566" t="s">
        <v>2943</v>
      </c>
      <c r="K566" t="s">
        <v>2997</v>
      </c>
      <c r="L566" t="s">
        <v>2998</v>
      </c>
      <c r="M566" t="s">
        <v>2999</v>
      </c>
      <c r="N566" t="s">
        <v>3000</v>
      </c>
      <c r="O566" t="s">
        <v>3001</v>
      </c>
      <c r="P566" t="s">
        <v>3002</v>
      </c>
      <c r="Q566" t="s">
        <v>3003</v>
      </c>
      <c r="R566" t="s">
        <v>3004</v>
      </c>
      <c r="S566" t="s">
        <v>3005</v>
      </c>
      <c r="T566" t="s">
        <v>2537</v>
      </c>
      <c r="U566" t="s">
        <v>3006</v>
      </c>
      <c r="V566" t="s">
        <v>3007</v>
      </c>
      <c r="W566" t="s">
        <v>2392</v>
      </c>
      <c r="X566" t="s">
        <v>3008</v>
      </c>
      <c r="Y566" t="s">
        <v>3009</v>
      </c>
      <c r="Z566" t="s">
        <v>3010</v>
      </c>
      <c r="AA566" t="s">
        <v>3011</v>
      </c>
      <c r="AB566" t="s">
        <v>2283</v>
      </c>
      <c r="AC566" t="s">
        <v>3012</v>
      </c>
      <c r="AD566" t="s">
        <v>3013</v>
      </c>
      <c r="AE566" t="s">
        <v>3014</v>
      </c>
      <c r="AF566" t="s">
        <v>3015</v>
      </c>
      <c r="AG566" t="s">
        <v>3016</v>
      </c>
      <c r="AH566" t="s">
        <v>3017</v>
      </c>
      <c r="AI566" t="s">
        <v>3018</v>
      </c>
      <c r="AJ566" t="s">
        <v>3019</v>
      </c>
      <c r="AK566" t="s">
        <v>3020</v>
      </c>
      <c r="AL566" t="s">
        <v>3021</v>
      </c>
      <c r="AM566" t="s">
        <v>3022</v>
      </c>
      <c r="AN566" t="s">
        <v>3023</v>
      </c>
      <c r="AO566" t="s">
        <v>3024</v>
      </c>
      <c r="AP566" t="s">
        <v>3025</v>
      </c>
      <c r="AQ566" t="s">
        <v>3026</v>
      </c>
      <c r="AR566" t="s">
        <v>3027</v>
      </c>
      <c r="AS566" t="s">
        <v>3028</v>
      </c>
      <c r="AT566" t="s">
        <v>3029</v>
      </c>
      <c r="AU566" t="s">
        <v>3030</v>
      </c>
      <c r="AV566" t="s">
        <v>3031</v>
      </c>
      <c r="AW566" t="s">
        <v>3032</v>
      </c>
      <c r="AX566" t="s">
        <v>3033</v>
      </c>
      <c r="AY566" t="s">
        <v>3034</v>
      </c>
      <c r="AZ566" t="s">
        <v>3035</v>
      </c>
      <c r="BA566" t="s">
        <v>2806</v>
      </c>
      <c r="BB566" t="s">
        <v>3036</v>
      </c>
      <c r="BC566" t="s">
        <v>3037</v>
      </c>
    </row>
    <row r="567" spans="1:55" hidden="1" x14ac:dyDescent="0.4">
      <c r="A567" t="str">
        <f t="shared" si="32"/>
        <v>GBN</v>
      </c>
      <c r="B567" t="str">
        <f t="shared" si="33"/>
        <v>GBN003</v>
      </c>
      <c r="C567" t="str">
        <f t="shared" si="34"/>
        <v>functional_complexity</v>
      </c>
      <c r="D567" t="s">
        <v>3038</v>
      </c>
      <c r="E567">
        <f t="shared" si="35"/>
        <v>50.25</v>
      </c>
      <c r="F567">
        <v>31</v>
      </c>
      <c r="G567">
        <v>46.5</v>
      </c>
      <c r="H567">
        <v>41.5</v>
      </c>
      <c r="I567">
        <v>61.5</v>
      </c>
      <c r="J567">
        <v>42.5</v>
      </c>
      <c r="K567">
        <v>44.5</v>
      </c>
      <c r="L567">
        <v>45</v>
      </c>
      <c r="M567">
        <v>62.5</v>
      </c>
      <c r="N567">
        <v>63</v>
      </c>
      <c r="O567">
        <v>36</v>
      </c>
      <c r="P567">
        <v>56</v>
      </c>
      <c r="Q567">
        <v>48.5</v>
      </c>
      <c r="R567">
        <v>59</v>
      </c>
      <c r="S567">
        <v>28.5</v>
      </c>
      <c r="T567">
        <v>39.5</v>
      </c>
      <c r="U567">
        <v>80</v>
      </c>
      <c r="V567">
        <v>46.5</v>
      </c>
      <c r="W567">
        <v>43</v>
      </c>
      <c r="X567">
        <v>36.5</v>
      </c>
      <c r="Y567">
        <v>42.5</v>
      </c>
      <c r="Z567">
        <v>26</v>
      </c>
      <c r="AA567">
        <v>51.5</v>
      </c>
      <c r="AB567">
        <v>30.5</v>
      </c>
      <c r="AC567">
        <v>34.5</v>
      </c>
      <c r="AD567">
        <v>47</v>
      </c>
      <c r="AE567">
        <v>22</v>
      </c>
      <c r="AF567">
        <v>47</v>
      </c>
      <c r="AG567">
        <v>30</v>
      </c>
      <c r="AH567">
        <v>49</v>
      </c>
      <c r="AI567">
        <v>35</v>
      </c>
      <c r="AJ567">
        <v>41.5</v>
      </c>
      <c r="AK567">
        <v>37</v>
      </c>
      <c r="AL567">
        <v>18</v>
      </c>
      <c r="AM567">
        <v>54</v>
      </c>
      <c r="AN567">
        <v>31.5</v>
      </c>
      <c r="AO567">
        <v>48</v>
      </c>
      <c r="AP567">
        <v>26.5</v>
      </c>
      <c r="AQ567">
        <v>93.5</v>
      </c>
      <c r="AR567">
        <v>52.5</v>
      </c>
      <c r="AS567">
        <v>61.5</v>
      </c>
      <c r="AT567">
        <v>71</v>
      </c>
      <c r="AU567">
        <v>59</v>
      </c>
      <c r="AV567">
        <v>95.5</v>
      </c>
      <c r="AW567">
        <v>79.5</v>
      </c>
      <c r="AX567">
        <v>138.5</v>
      </c>
      <c r="AY567">
        <v>61.5</v>
      </c>
      <c r="AZ567">
        <v>63</v>
      </c>
      <c r="BA567">
        <v>34.5</v>
      </c>
      <c r="BB567">
        <v>59</v>
      </c>
      <c r="BC567">
        <v>60.5</v>
      </c>
    </row>
    <row r="568" spans="1:55" hidden="1" x14ac:dyDescent="0.4">
      <c r="A568" t="str">
        <f t="shared" si="32"/>
        <v>GBN</v>
      </c>
      <c r="B568" t="str">
        <f t="shared" si="33"/>
        <v>GBN003</v>
      </c>
      <c r="C568" t="str">
        <f t="shared" si="34"/>
        <v>organization_score</v>
      </c>
      <c r="D568" t="s">
        <v>3039</v>
      </c>
      <c r="E568">
        <f t="shared" si="35"/>
        <v>4.76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8</v>
      </c>
      <c r="P568">
        <v>0</v>
      </c>
      <c r="Q568">
        <v>0</v>
      </c>
      <c r="R568">
        <v>34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38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18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50</v>
      </c>
      <c r="AZ568">
        <v>0</v>
      </c>
      <c r="BA568">
        <v>4</v>
      </c>
      <c r="BB568">
        <v>44</v>
      </c>
      <c r="BC568">
        <v>42</v>
      </c>
    </row>
    <row r="569" spans="1:55" hidden="1" x14ac:dyDescent="0.4">
      <c r="A569" t="str">
        <f t="shared" si="32"/>
        <v>GBN</v>
      </c>
      <c r="B569" t="str">
        <f t="shared" si="33"/>
        <v>GBN003</v>
      </c>
      <c r="C569" t="str">
        <f t="shared" si="34"/>
        <v>structural_integrity</v>
      </c>
      <c r="D569" t="s">
        <v>3040</v>
      </c>
      <c r="E569">
        <f t="shared" si="35"/>
        <v>9.8680000000000003</v>
      </c>
      <c r="F569">
        <v>9.86</v>
      </c>
      <c r="G569">
        <v>9.83</v>
      </c>
      <c r="H569">
        <v>9.58</v>
      </c>
      <c r="I569">
        <v>10</v>
      </c>
      <c r="J569">
        <v>10</v>
      </c>
      <c r="K569">
        <v>10</v>
      </c>
      <c r="L569">
        <v>9.86</v>
      </c>
      <c r="M569">
        <v>10</v>
      </c>
      <c r="N569">
        <v>10</v>
      </c>
      <c r="O569">
        <v>10</v>
      </c>
      <c r="P569">
        <v>10</v>
      </c>
      <c r="Q569">
        <v>10</v>
      </c>
      <c r="R569">
        <v>10</v>
      </c>
      <c r="S569">
        <v>9.6999999999999993</v>
      </c>
      <c r="T569">
        <v>10</v>
      </c>
      <c r="U569">
        <v>9.83</v>
      </c>
      <c r="V569">
        <v>9.67</v>
      </c>
      <c r="W569">
        <v>10</v>
      </c>
      <c r="X569">
        <v>10</v>
      </c>
      <c r="Y569">
        <v>10</v>
      </c>
      <c r="Z569">
        <v>9.89</v>
      </c>
      <c r="AA569">
        <v>9.9499999999999993</v>
      </c>
      <c r="AB569">
        <v>10</v>
      </c>
      <c r="AC569">
        <v>10</v>
      </c>
      <c r="AD569">
        <v>10</v>
      </c>
      <c r="AE569">
        <v>9.43</v>
      </c>
      <c r="AF569">
        <v>9.85</v>
      </c>
      <c r="AG569">
        <v>9.8000000000000007</v>
      </c>
      <c r="AH569">
        <v>9.99</v>
      </c>
      <c r="AI569">
        <v>9.74</v>
      </c>
      <c r="AJ569">
        <v>10</v>
      </c>
      <c r="AK569">
        <v>9.9700000000000006</v>
      </c>
      <c r="AL569">
        <v>10</v>
      </c>
      <c r="AM569">
        <v>10</v>
      </c>
      <c r="AN569">
        <v>9.77</v>
      </c>
      <c r="AO569">
        <v>9.82</v>
      </c>
      <c r="AP569">
        <v>7.32</v>
      </c>
      <c r="AQ569">
        <v>9.8800000000000008</v>
      </c>
      <c r="AR569">
        <v>10</v>
      </c>
      <c r="AS569">
        <v>10</v>
      </c>
      <c r="AT569">
        <v>9.81</v>
      </c>
      <c r="AU569">
        <v>10</v>
      </c>
      <c r="AV569">
        <v>9.85</v>
      </c>
      <c r="AW569">
        <v>10</v>
      </c>
      <c r="AX569">
        <v>10</v>
      </c>
      <c r="AY569">
        <v>10</v>
      </c>
      <c r="AZ569">
        <v>10</v>
      </c>
      <c r="BA569">
        <v>10</v>
      </c>
      <c r="BB569">
        <v>10</v>
      </c>
      <c r="BC569">
        <v>10</v>
      </c>
    </row>
    <row r="570" spans="1:55" hidden="1" x14ac:dyDescent="0.4">
      <c r="A570" t="str">
        <f t="shared" si="32"/>
        <v>GBN</v>
      </c>
      <c r="B570" t="str">
        <f t="shared" si="33"/>
        <v>GBN003</v>
      </c>
      <c r="C570" t="str">
        <f t="shared" si="34"/>
        <v>decisions_activities_ratio</v>
      </c>
      <c r="D570" t="s">
        <v>3041</v>
      </c>
      <c r="E570">
        <f t="shared" si="35"/>
        <v>0.21318000000000012</v>
      </c>
      <c r="F570">
        <v>0.11799999999999999</v>
      </c>
      <c r="G570">
        <v>0.115</v>
      </c>
      <c r="H570">
        <v>0.25</v>
      </c>
      <c r="I570">
        <v>8.5999999999999993E-2</v>
      </c>
      <c r="J570">
        <v>0.182</v>
      </c>
      <c r="K570">
        <v>0.22700000000000001</v>
      </c>
      <c r="L570">
        <v>0.27300000000000002</v>
      </c>
      <c r="M570">
        <v>0.25800000000000001</v>
      </c>
      <c r="N570">
        <v>0.3</v>
      </c>
      <c r="O570">
        <v>0.158</v>
      </c>
      <c r="P570">
        <v>0.25</v>
      </c>
      <c r="Q570">
        <v>0.14799999999999999</v>
      </c>
      <c r="R570">
        <v>0.121</v>
      </c>
      <c r="S570">
        <v>0.54500000000000004</v>
      </c>
      <c r="T570">
        <v>0.19</v>
      </c>
      <c r="U570">
        <v>0.17100000000000001</v>
      </c>
      <c r="V570">
        <v>0.27300000000000002</v>
      </c>
      <c r="W570">
        <v>0.22700000000000001</v>
      </c>
      <c r="X570">
        <v>0.21099999999999999</v>
      </c>
      <c r="Y570">
        <v>3.6999999999999998E-2</v>
      </c>
      <c r="Z570">
        <v>6.2E-2</v>
      </c>
      <c r="AA570">
        <v>0.30399999999999999</v>
      </c>
      <c r="AB570">
        <v>0.26700000000000002</v>
      </c>
      <c r="AC570">
        <v>0</v>
      </c>
      <c r="AD570">
        <v>0.16</v>
      </c>
      <c r="AE570">
        <v>0.16700000000000001</v>
      </c>
      <c r="AF570">
        <v>0.318</v>
      </c>
      <c r="AG570">
        <v>0.2</v>
      </c>
      <c r="AH570">
        <v>0.192</v>
      </c>
      <c r="AI570">
        <v>0.5</v>
      </c>
      <c r="AJ570">
        <v>0.23799999999999999</v>
      </c>
      <c r="AK570">
        <v>0.27800000000000002</v>
      </c>
      <c r="AL570">
        <v>0</v>
      </c>
      <c r="AM570">
        <v>9.4E-2</v>
      </c>
      <c r="AN570">
        <v>0.17599999999999999</v>
      </c>
      <c r="AO570">
        <v>0.111</v>
      </c>
      <c r="AP570">
        <v>1.143</v>
      </c>
      <c r="AQ570">
        <v>0.20399999999999999</v>
      </c>
      <c r="AR570">
        <v>0.1</v>
      </c>
      <c r="AS570">
        <v>0.182</v>
      </c>
      <c r="AT570">
        <v>0.29399999999999998</v>
      </c>
      <c r="AU570">
        <v>0.11799999999999999</v>
      </c>
      <c r="AV570">
        <v>0.224</v>
      </c>
      <c r="AW570">
        <v>0</v>
      </c>
      <c r="AX570">
        <v>0.28399999999999997</v>
      </c>
      <c r="AY570">
        <v>0.188</v>
      </c>
      <c r="AZ570">
        <v>0.19400000000000001</v>
      </c>
      <c r="BA570">
        <v>0.16700000000000001</v>
      </c>
      <c r="BB570">
        <v>0.121</v>
      </c>
      <c r="BC570">
        <v>0.23300000000000001</v>
      </c>
    </row>
    <row r="571" spans="1:55" hidden="1" x14ac:dyDescent="0.4">
      <c r="A571" t="str">
        <f t="shared" si="32"/>
        <v>GBN</v>
      </c>
      <c r="B571" t="str">
        <f t="shared" si="33"/>
        <v>GBN003</v>
      </c>
      <c r="C571" t="str">
        <f t="shared" si="34"/>
        <v>lines_vs_average</v>
      </c>
      <c r="D571" t="s">
        <v>3042</v>
      </c>
      <c r="E571">
        <f t="shared" si="35"/>
        <v>1.6672600000000002</v>
      </c>
      <c r="F571">
        <v>1.2649999999999999</v>
      </c>
      <c r="G571">
        <v>1.994</v>
      </c>
      <c r="H571">
        <v>1.887</v>
      </c>
      <c r="I571">
        <v>2.0579999999999998</v>
      </c>
      <c r="J571">
        <v>1.286</v>
      </c>
      <c r="K571">
        <v>1.115</v>
      </c>
      <c r="L571">
        <v>1.63</v>
      </c>
      <c r="M571">
        <v>1.651</v>
      </c>
      <c r="N571">
        <v>1.8009999999999999</v>
      </c>
      <c r="O571">
        <v>0.85799999999999998</v>
      </c>
      <c r="P571">
        <v>1.522</v>
      </c>
      <c r="Q571">
        <v>1.4790000000000001</v>
      </c>
      <c r="R571">
        <v>1.6719999999999999</v>
      </c>
      <c r="S571">
        <v>0.94299999999999995</v>
      </c>
      <c r="T571">
        <v>0.92200000000000004</v>
      </c>
      <c r="U571">
        <v>3.13</v>
      </c>
      <c r="V571">
        <v>1.93</v>
      </c>
      <c r="W571">
        <v>1.286</v>
      </c>
      <c r="X571">
        <v>1.1579999999999999</v>
      </c>
      <c r="Y571">
        <v>1.63</v>
      </c>
      <c r="Z571">
        <v>1.1579999999999999</v>
      </c>
      <c r="AA571">
        <v>1.5649999999999999</v>
      </c>
      <c r="AB571">
        <v>0.90100000000000002</v>
      </c>
      <c r="AC571">
        <v>1.2010000000000001</v>
      </c>
      <c r="AD571">
        <v>1.5649999999999999</v>
      </c>
      <c r="AE571">
        <v>1.3939999999999999</v>
      </c>
      <c r="AF571">
        <v>1.651</v>
      </c>
      <c r="AG571">
        <v>1.179</v>
      </c>
      <c r="AH571">
        <v>1.694</v>
      </c>
      <c r="AI571">
        <v>1.1579999999999999</v>
      </c>
      <c r="AJ571">
        <v>1.329</v>
      </c>
      <c r="AK571">
        <v>1.2010000000000001</v>
      </c>
      <c r="AL571">
        <v>0.70799999999999996</v>
      </c>
      <c r="AM571">
        <v>1.8009999999999999</v>
      </c>
      <c r="AN571">
        <v>1.3720000000000001</v>
      </c>
      <c r="AO571">
        <v>2.08</v>
      </c>
      <c r="AP571">
        <v>1.865</v>
      </c>
      <c r="AQ571">
        <v>3.5590000000000002</v>
      </c>
      <c r="AR571">
        <v>1.5649999999999999</v>
      </c>
      <c r="AS571">
        <v>1.887</v>
      </c>
      <c r="AT571">
        <v>2.6589999999999998</v>
      </c>
      <c r="AU571">
        <v>1.522</v>
      </c>
      <c r="AV571">
        <v>3.6669999999999998</v>
      </c>
      <c r="AW571">
        <v>2.7229999999999999</v>
      </c>
      <c r="AX571">
        <v>3.0449999999999999</v>
      </c>
      <c r="AY571">
        <v>1.865</v>
      </c>
      <c r="AZ571">
        <v>1.3939999999999999</v>
      </c>
      <c r="BA571">
        <v>0.94299999999999995</v>
      </c>
      <c r="BB571">
        <v>1.7150000000000001</v>
      </c>
      <c r="BC571">
        <v>1.78</v>
      </c>
    </row>
    <row r="572" spans="1:55" hidden="1" x14ac:dyDescent="0.4">
      <c r="A572" t="str">
        <f t="shared" si="32"/>
        <v>CLM</v>
      </c>
      <c r="B572" t="str">
        <f t="shared" si="33"/>
        <v>CLM001</v>
      </c>
      <c r="C572" t="str">
        <f t="shared" si="34"/>
        <v>activities</v>
      </c>
      <c r="D572" t="s">
        <v>3043</v>
      </c>
      <c r="E572">
        <f t="shared" si="35"/>
        <v>28.44</v>
      </c>
      <c r="F572">
        <v>24</v>
      </c>
      <c r="G572">
        <v>17</v>
      </c>
      <c r="H572">
        <v>22</v>
      </c>
      <c r="I572">
        <v>29</v>
      </c>
      <c r="J572">
        <v>24</v>
      </c>
      <c r="K572">
        <v>20</v>
      </c>
      <c r="L572">
        <v>21</v>
      </c>
      <c r="M572">
        <v>34</v>
      </c>
      <c r="N572">
        <v>18</v>
      </c>
      <c r="O572">
        <v>23</v>
      </c>
      <c r="P572">
        <v>31</v>
      </c>
      <c r="Q572">
        <v>35</v>
      </c>
      <c r="R572">
        <v>22</v>
      </c>
      <c r="S572">
        <v>22</v>
      </c>
      <c r="T572">
        <v>22</v>
      </c>
      <c r="U572">
        <v>31</v>
      </c>
      <c r="V572">
        <v>29</v>
      </c>
      <c r="W572">
        <v>21</v>
      </c>
      <c r="X572">
        <v>23</v>
      </c>
      <c r="Y572">
        <v>18</v>
      </c>
      <c r="Z572">
        <v>27</v>
      </c>
      <c r="AA572">
        <v>16</v>
      </c>
      <c r="AB572">
        <v>22</v>
      </c>
      <c r="AC572">
        <v>20</v>
      </c>
      <c r="AD572">
        <v>33</v>
      </c>
      <c r="AE572">
        <v>55</v>
      </c>
      <c r="AF572">
        <v>28</v>
      </c>
      <c r="AG572">
        <v>18</v>
      </c>
      <c r="AH572">
        <v>20</v>
      </c>
      <c r="AI572">
        <v>18</v>
      </c>
      <c r="AJ572">
        <v>19</v>
      </c>
      <c r="AK572">
        <v>24</v>
      </c>
      <c r="AL572">
        <v>20</v>
      </c>
      <c r="AM572">
        <v>24</v>
      </c>
      <c r="AN572">
        <v>26</v>
      </c>
      <c r="AO572">
        <v>29</v>
      </c>
      <c r="AP572">
        <v>33</v>
      </c>
      <c r="AQ572">
        <v>25</v>
      </c>
      <c r="AR572">
        <v>53</v>
      </c>
      <c r="AS572">
        <v>37</v>
      </c>
      <c r="AT572">
        <v>34</v>
      </c>
      <c r="AU572">
        <v>39</v>
      </c>
      <c r="AV572">
        <v>40</v>
      </c>
      <c r="AW572">
        <v>53</v>
      </c>
      <c r="AX572">
        <v>29</v>
      </c>
      <c r="AY572">
        <v>34</v>
      </c>
      <c r="AZ572">
        <v>26</v>
      </c>
      <c r="BA572">
        <v>50</v>
      </c>
      <c r="BB572">
        <v>41</v>
      </c>
      <c r="BC572">
        <v>43</v>
      </c>
    </row>
    <row r="573" spans="1:55" hidden="1" x14ac:dyDescent="0.4">
      <c r="A573" t="str">
        <f t="shared" si="32"/>
        <v>CLM</v>
      </c>
      <c r="B573" t="str">
        <f t="shared" si="33"/>
        <v>CLM001</v>
      </c>
      <c r="C573" t="str">
        <f t="shared" si="34"/>
        <v>decisions</v>
      </c>
      <c r="D573" t="s">
        <v>3044</v>
      </c>
      <c r="E573">
        <f t="shared" si="35"/>
        <v>4.5199999999999996</v>
      </c>
      <c r="F573">
        <v>5</v>
      </c>
      <c r="G573">
        <v>5</v>
      </c>
      <c r="H573">
        <v>4</v>
      </c>
      <c r="I573">
        <v>4</v>
      </c>
      <c r="J573">
        <v>3</v>
      </c>
      <c r="K573">
        <v>3</v>
      </c>
      <c r="L573">
        <v>4</v>
      </c>
      <c r="M573">
        <v>5</v>
      </c>
      <c r="N573">
        <v>4</v>
      </c>
      <c r="O573">
        <v>3</v>
      </c>
      <c r="P573">
        <v>4</v>
      </c>
      <c r="Q573">
        <v>2</v>
      </c>
      <c r="R573">
        <v>0</v>
      </c>
      <c r="S573">
        <v>3</v>
      </c>
      <c r="T573">
        <v>3</v>
      </c>
      <c r="U573">
        <v>5</v>
      </c>
      <c r="V573">
        <v>7</v>
      </c>
      <c r="W573">
        <v>2</v>
      </c>
      <c r="X573">
        <v>4</v>
      </c>
      <c r="Y573">
        <v>1</v>
      </c>
      <c r="Z573">
        <v>6</v>
      </c>
      <c r="AA573">
        <v>0</v>
      </c>
      <c r="AB573">
        <v>4</v>
      </c>
      <c r="AC573">
        <v>3</v>
      </c>
      <c r="AD573">
        <v>6</v>
      </c>
      <c r="AE573">
        <v>9</v>
      </c>
      <c r="AF573">
        <v>4</v>
      </c>
      <c r="AG573">
        <v>3</v>
      </c>
      <c r="AH573">
        <v>4</v>
      </c>
      <c r="AI573">
        <v>5</v>
      </c>
      <c r="AJ573">
        <v>3</v>
      </c>
      <c r="AK573">
        <v>5</v>
      </c>
      <c r="AL573">
        <v>3</v>
      </c>
      <c r="AM573">
        <v>3</v>
      </c>
      <c r="AN573">
        <v>4</v>
      </c>
      <c r="AO573">
        <v>4</v>
      </c>
      <c r="AP573">
        <v>6</v>
      </c>
      <c r="AQ573">
        <v>7</v>
      </c>
      <c r="AR573">
        <v>8</v>
      </c>
      <c r="AS573">
        <v>6</v>
      </c>
      <c r="AT573">
        <v>6</v>
      </c>
      <c r="AU573">
        <v>6</v>
      </c>
      <c r="AV573">
        <v>6</v>
      </c>
      <c r="AW573">
        <v>9</v>
      </c>
      <c r="AX573">
        <v>6</v>
      </c>
      <c r="AY573">
        <v>6</v>
      </c>
      <c r="AZ573">
        <v>4</v>
      </c>
      <c r="BA573">
        <v>8</v>
      </c>
      <c r="BB573">
        <v>5</v>
      </c>
      <c r="BC573">
        <v>6</v>
      </c>
    </row>
    <row r="574" spans="1:55" hidden="1" x14ac:dyDescent="0.4">
      <c r="A574" t="str">
        <f t="shared" si="32"/>
        <v>CLM</v>
      </c>
      <c r="B574" t="str">
        <f t="shared" si="33"/>
        <v>CLM001</v>
      </c>
      <c r="C574" t="str">
        <f t="shared" si="34"/>
        <v>forks</v>
      </c>
      <c r="D574" t="s">
        <v>3045</v>
      </c>
      <c r="E574">
        <f t="shared" si="35"/>
        <v>1.62</v>
      </c>
      <c r="F574">
        <v>1</v>
      </c>
      <c r="G574">
        <v>1</v>
      </c>
      <c r="H574">
        <v>2</v>
      </c>
      <c r="I574">
        <v>2</v>
      </c>
      <c r="J574">
        <v>2</v>
      </c>
      <c r="K574">
        <v>2</v>
      </c>
      <c r="L574">
        <v>1</v>
      </c>
      <c r="M574">
        <v>2</v>
      </c>
      <c r="N574">
        <v>2</v>
      </c>
      <c r="O574">
        <v>2</v>
      </c>
      <c r="P574">
        <v>1</v>
      </c>
      <c r="Q574">
        <v>2</v>
      </c>
      <c r="R574">
        <v>1</v>
      </c>
      <c r="S574">
        <v>1</v>
      </c>
      <c r="T574">
        <v>1</v>
      </c>
      <c r="U574">
        <v>2</v>
      </c>
      <c r="V574">
        <v>1</v>
      </c>
      <c r="W574">
        <v>1</v>
      </c>
      <c r="X574">
        <v>2</v>
      </c>
      <c r="Y574">
        <v>2</v>
      </c>
      <c r="Z574">
        <v>1</v>
      </c>
      <c r="AA574">
        <v>1</v>
      </c>
      <c r="AB574">
        <v>1</v>
      </c>
      <c r="AC574">
        <v>1</v>
      </c>
      <c r="AD574">
        <v>3</v>
      </c>
      <c r="AE574">
        <v>4</v>
      </c>
      <c r="AF574">
        <v>1</v>
      </c>
      <c r="AG574">
        <v>1</v>
      </c>
      <c r="AH574">
        <v>2</v>
      </c>
      <c r="AI574">
        <v>1</v>
      </c>
      <c r="AJ574">
        <v>1</v>
      </c>
      <c r="AK574">
        <v>2</v>
      </c>
      <c r="AL574">
        <v>1</v>
      </c>
      <c r="AM574">
        <v>2</v>
      </c>
      <c r="AN574">
        <v>2</v>
      </c>
      <c r="AO574">
        <v>1</v>
      </c>
      <c r="AP574">
        <v>2</v>
      </c>
      <c r="AQ574">
        <v>1</v>
      </c>
      <c r="AR574">
        <v>2</v>
      </c>
      <c r="AS574">
        <v>2</v>
      </c>
      <c r="AT574">
        <v>1</v>
      </c>
      <c r="AU574">
        <v>1</v>
      </c>
      <c r="AV574">
        <v>2</v>
      </c>
      <c r="AW574">
        <v>3</v>
      </c>
      <c r="AX574">
        <v>2</v>
      </c>
      <c r="AY574">
        <v>2</v>
      </c>
      <c r="AZ574">
        <v>2</v>
      </c>
      <c r="BA574">
        <v>1</v>
      </c>
      <c r="BB574">
        <v>2</v>
      </c>
      <c r="BC574">
        <v>2</v>
      </c>
    </row>
    <row r="575" spans="1:55" hidden="1" x14ac:dyDescent="0.4">
      <c r="A575" t="str">
        <f t="shared" si="32"/>
        <v>CLM</v>
      </c>
      <c r="B575" t="str">
        <f t="shared" si="33"/>
        <v>CLM001</v>
      </c>
      <c r="C575" t="str">
        <f t="shared" si="34"/>
        <v>swimlanes</v>
      </c>
      <c r="D575" t="s">
        <v>3046</v>
      </c>
      <c r="E575">
        <f t="shared" si="35"/>
        <v>6.16</v>
      </c>
      <c r="F575">
        <v>4</v>
      </c>
      <c r="G575">
        <v>7</v>
      </c>
      <c r="H575">
        <v>3</v>
      </c>
      <c r="I575">
        <v>6</v>
      </c>
      <c r="J575">
        <v>12</v>
      </c>
      <c r="K575">
        <v>5</v>
      </c>
      <c r="L575">
        <v>7</v>
      </c>
      <c r="M575">
        <v>5</v>
      </c>
      <c r="N575">
        <v>6</v>
      </c>
      <c r="O575">
        <v>5</v>
      </c>
      <c r="P575">
        <v>7</v>
      </c>
      <c r="Q575">
        <v>5</v>
      </c>
      <c r="R575">
        <v>3</v>
      </c>
      <c r="S575">
        <v>3</v>
      </c>
      <c r="T575">
        <v>1</v>
      </c>
      <c r="U575">
        <v>8</v>
      </c>
      <c r="V575">
        <v>11</v>
      </c>
      <c r="W575">
        <v>8</v>
      </c>
      <c r="X575">
        <v>4</v>
      </c>
      <c r="Y575">
        <v>5</v>
      </c>
      <c r="Z575">
        <v>5</v>
      </c>
      <c r="AA575">
        <v>6</v>
      </c>
      <c r="AB575">
        <v>6</v>
      </c>
      <c r="AC575">
        <v>3</v>
      </c>
      <c r="AD575">
        <v>3</v>
      </c>
      <c r="AE575">
        <v>11</v>
      </c>
      <c r="AF575">
        <v>10</v>
      </c>
      <c r="AG575">
        <v>2</v>
      </c>
      <c r="AH575">
        <v>3</v>
      </c>
      <c r="AI575">
        <v>1</v>
      </c>
      <c r="AJ575">
        <v>3</v>
      </c>
      <c r="AK575">
        <v>5</v>
      </c>
      <c r="AL575">
        <v>4</v>
      </c>
      <c r="AM575">
        <v>3</v>
      </c>
      <c r="AN575">
        <v>10</v>
      </c>
      <c r="AO575">
        <v>15</v>
      </c>
      <c r="AP575">
        <v>17</v>
      </c>
      <c r="AQ575">
        <v>4</v>
      </c>
      <c r="AR575">
        <v>19</v>
      </c>
      <c r="AS575">
        <v>6</v>
      </c>
      <c r="AT575">
        <v>8</v>
      </c>
      <c r="AU575">
        <v>8</v>
      </c>
      <c r="AV575">
        <v>1</v>
      </c>
      <c r="AW575">
        <v>17</v>
      </c>
      <c r="AX575">
        <v>0</v>
      </c>
      <c r="AY575">
        <v>9</v>
      </c>
      <c r="AZ575">
        <v>7</v>
      </c>
      <c r="BA575">
        <v>2</v>
      </c>
      <c r="BB575">
        <v>5</v>
      </c>
      <c r="BC575">
        <v>0</v>
      </c>
    </row>
    <row r="576" spans="1:55" hidden="1" x14ac:dyDescent="0.4">
      <c r="A576" t="str">
        <f t="shared" si="32"/>
        <v>CLM</v>
      </c>
      <c r="B576" t="str">
        <f t="shared" si="33"/>
        <v>CLM001</v>
      </c>
      <c r="C576" t="str">
        <f t="shared" si="34"/>
        <v>detaches</v>
      </c>
      <c r="D576" t="s">
        <v>3047</v>
      </c>
      <c r="E576">
        <f t="shared" si="35"/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</row>
    <row r="577" spans="1:55" hidden="1" x14ac:dyDescent="0.4">
      <c r="A577" t="str">
        <f t="shared" si="32"/>
        <v>CLM</v>
      </c>
      <c r="B577" t="str">
        <f t="shared" si="33"/>
        <v>CLM001</v>
      </c>
      <c r="C577" t="str">
        <f t="shared" si="34"/>
        <v>options</v>
      </c>
      <c r="D577" t="s">
        <v>3048</v>
      </c>
      <c r="E577">
        <f t="shared" si="35"/>
        <v>0.16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3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1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1</v>
      </c>
      <c r="AQ577">
        <v>0</v>
      </c>
      <c r="AR577">
        <v>0</v>
      </c>
      <c r="AS577">
        <v>0</v>
      </c>
      <c r="AT577">
        <v>3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</row>
    <row r="578" spans="1:55" hidden="1" x14ac:dyDescent="0.4">
      <c r="A578" t="str">
        <f t="shared" ref="A578:A641" si="36">LEFT(D578,3)</f>
        <v>CLM</v>
      </c>
      <c r="B578" t="str">
        <f t="shared" ref="B578:B641" si="37">LEFT(D578,6)</f>
        <v>CLM001</v>
      </c>
      <c r="C578" t="str">
        <f t="shared" ref="C578:C641" si="38">MID(D578,8,35)</f>
        <v>edges</v>
      </c>
      <c r="D578" t="s">
        <v>3049</v>
      </c>
      <c r="E578">
        <f t="shared" si="35"/>
        <v>1.02</v>
      </c>
      <c r="F578">
        <v>0</v>
      </c>
      <c r="G578">
        <v>2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2</v>
      </c>
      <c r="P578">
        <v>0</v>
      </c>
      <c r="Q578">
        <v>0</v>
      </c>
      <c r="R578">
        <v>17</v>
      </c>
      <c r="S578">
        <v>0</v>
      </c>
      <c r="T578">
        <v>2</v>
      </c>
      <c r="U578">
        <v>0</v>
      </c>
      <c r="V578">
        <v>0</v>
      </c>
      <c r="W578">
        <v>0</v>
      </c>
      <c r="X578">
        <v>4</v>
      </c>
      <c r="Y578">
        <v>9</v>
      </c>
      <c r="Z578">
        <v>0</v>
      </c>
      <c r="AA578">
        <v>10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2</v>
      </c>
      <c r="AT578">
        <v>3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</row>
    <row r="579" spans="1:55" hidden="1" x14ac:dyDescent="0.4">
      <c r="A579" t="str">
        <f t="shared" si="36"/>
        <v>CLM</v>
      </c>
      <c r="B579" t="str">
        <f t="shared" si="37"/>
        <v>CLM001</v>
      </c>
      <c r="C579" t="str">
        <f t="shared" si="38"/>
        <v>notes</v>
      </c>
      <c r="D579" t="s">
        <v>3050</v>
      </c>
      <c r="E579">
        <f t="shared" ref="E579:E642" si="39">AVERAGE(F579:BC579)</f>
        <v>6.78</v>
      </c>
      <c r="F579">
        <v>5</v>
      </c>
      <c r="G579">
        <v>0</v>
      </c>
      <c r="H579">
        <v>13</v>
      </c>
      <c r="I579">
        <v>10</v>
      </c>
      <c r="J579">
        <v>8</v>
      </c>
      <c r="K579">
        <v>12</v>
      </c>
      <c r="L579">
        <v>4</v>
      </c>
      <c r="M579">
        <v>4</v>
      </c>
      <c r="N579">
        <v>7</v>
      </c>
      <c r="O579">
        <v>17</v>
      </c>
      <c r="P579">
        <v>6</v>
      </c>
      <c r="Q579">
        <v>6</v>
      </c>
      <c r="R579">
        <v>9</v>
      </c>
      <c r="S579">
        <v>5</v>
      </c>
      <c r="T579">
        <v>10</v>
      </c>
      <c r="U579">
        <v>4</v>
      </c>
      <c r="V579">
        <v>9</v>
      </c>
      <c r="W579">
        <v>3</v>
      </c>
      <c r="X579">
        <v>3</v>
      </c>
      <c r="Y579">
        <v>4</v>
      </c>
      <c r="Z579">
        <v>5</v>
      </c>
      <c r="AA579">
        <v>2</v>
      </c>
      <c r="AB579">
        <v>6</v>
      </c>
      <c r="AC579">
        <v>8</v>
      </c>
      <c r="AD579">
        <v>6</v>
      </c>
      <c r="AE579">
        <v>5</v>
      </c>
      <c r="AF579">
        <v>9</v>
      </c>
      <c r="AG579">
        <v>7</v>
      </c>
      <c r="AH579">
        <v>7</v>
      </c>
      <c r="AI579">
        <v>5</v>
      </c>
      <c r="AJ579">
        <v>17</v>
      </c>
      <c r="AK579">
        <v>15</v>
      </c>
      <c r="AL579">
        <v>2</v>
      </c>
      <c r="AM579">
        <v>8</v>
      </c>
      <c r="AN579">
        <v>8</v>
      </c>
      <c r="AO579">
        <v>4</v>
      </c>
      <c r="AP579">
        <v>6</v>
      </c>
      <c r="AQ579">
        <v>5</v>
      </c>
      <c r="AR579">
        <v>6</v>
      </c>
      <c r="AS579">
        <v>3</v>
      </c>
      <c r="AT579">
        <v>5</v>
      </c>
      <c r="AU579">
        <v>5</v>
      </c>
      <c r="AV579">
        <v>7</v>
      </c>
      <c r="AW579">
        <v>6</v>
      </c>
      <c r="AX579">
        <v>2</v>
      </c>
      <c r="AY579">
        <v>7</v>
      </c>
      <c r="AZ579">
        <v>4</v>
      </c>
      <c r="BA579">
        <v>14</v>
      </c>
      <c r="BB579">
        <v>10</v>
      </c>
      <c r="BC579">
        <v>6</v>
      </c>
    </row>
    <row r="580" spans="1:55" hidden="1" x14ac:dyDescent="0.4">
      <c r="A580" t="str">
        <f t="shared" si="36"/>
        <v>CLM</v>
      </c>
      <c r="B580" t="str">
        <f t="shared" si="37"/>
        <v>CLM001</v>
      </c>
      <c r="C580" t="str">
        <f t="shared" si="38"/>
        <v>partitions</v>
      </c>
      <c r="D580" t="s">
        <v>3051</v>
      </c>
      <c r="E580">
        <f t="shared" si="39"/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</row>
    <row r="581" spans="1:55" hidden="1" x14ac:dyDescent="0.4">
      <c r="A581" t="str">
        <f t="shared" si="36"/>
        <v>CLM</v>
      </c>
      <c r="B581" t="str">
        <f t="shared" si="37"/>
        <v>CLM001</v>
      </c>
      <c r="C581" t="str">
        <f t="shared" si="38"/>
        <v>numberline</v>
      </c>
      <c r="D581" t="s">
        <v>3052</v>
      </c>
      <c r="E581">
        <f t="shared" si="39"/>
        <v>78.540000000000006</v>
      </c>
      <c r="F581">
        <v>69</v>
      </c>
      <c r="G581">
        <v>61</v>
      </c>
      <c r="H581">
        <v>81</v>
      </c>
      <c r="I581">
        <v>80</v>
      </c>
      <c r="J581">
        <v>71</v>
      </c>
      <c r="K581">
        <v>67</v>
      </c>
      <c r="L581">
        <v>56</v>
      </c>
      <c r="M581">
        <v>80</v>
      </c>
      <c r="N581">
        <v>62</v>
      </c>
      <c r="O581">
        <v>71</v>
      </c>
      <c r="P581">
        <v>71</v>
      </c>
      <c r="Q581">
        <v>71</v>
      </c>
      <c r="R581">
        <v>72</v>
      </c>
      <c r="S581">
        <v>62</v>
      </c>
      <c r="T581">
        <v>56</v>
      </c>
      <c r="U581">
        <v>84</v>
      </c>
      <c r="V581">
        <v>94</v>
      </c>
      <c r="W581">
        <v>48</v>
      </c>
      <c r="X581">
        <v>68</v>
      </c>
      <c r="Y581">
        <v>54</v>
      </c>
      <c r="Z581">
        <v>76</v>
      </c>
      <c r="AA581">
        <v>57</v>
      </c>
      <c r="AB581">
        <v>64</v>
      </c>
      <c r="AC581">
        <v>57</v>
      </c>
      <c r="AD581">
        <v>99</v>
      </c>
      <c r="AE581">
        <v>124</v>
      </c>
      <c r="AF581">
        <v>72</v>
      </c>
      <c r="AG581">
        <v>51</v>
      </c>
      <c r="AH581">
        <v>66</v>
      </c>
      <c r="AI581">
        <v>63</v>
      </c>
      <c r="AJ581">
        <v>63</v>
      </c>
      <c r="AK581">
        <v>83</v>
      </c>
      <c r="AL581">
        <v>53</v>
      </c>
      <c r="AM581">
        <v>69</v>
      </c>
      <c r="AN581">
        <v>82</v>
      </c>
      <c r="AO581">
        <v>75</v>
      </c>
      <c r="AP581">
        <v>98</v>
      </c>
      <c r="AQ581">
        <v>77</v>
      </c>
      <c r="AR581">
        <v>132</v>
      </c>
      <c r="AS581">
        <v>100</v>
      </c>
      <c r="AT581">
        <v>96</v>
      </c>
      <c r="AU581">
        <v>90</v>
      </c>
      <c r="AV581">
        <v>94</v>
      </c>
      <c r="AW581">
        <v>128</v>
      </c>
      <c r="AX581">
        <v>77</v>
      </c>
      <c r="AY581">
        <v>95</v>
      </c>
      <c r="AZ581">
        <v>82</v>
      </c>
      <c r="BA581">
        <v>131</v>
      </c>
      <c r="BB581">
        <v>98</v>
      </c>
      <c r="BC581">
        <v>97</v>
      </c>
    </row>
    <row r="582" spans="1:55" hidden="1" x14ac:dyDescent="0.4">
      <c r="A582" t="str">
        <f t="shared" si="36"/>
        <v>CLM</v>
      </c>
      <c r="B582" t="str">
        <f t="shared" si="37"/>
        <v>CLM001</v>
      </c>
      <c r="C582" t="str">
        <f t="shared" si="38"/>
        <v>negative_score</v>
      </c>
      <c r="D582" t="s">
        <v>3053</v>
      </c>
      <c r="E582">
        <f t="shared" si="39"/>
        <v>-3.1139256839408134E-2</v>
      </c>
      <c r="F582">
        <v>0</v>
      </c>
      <c r="G582">
        <v>-0.17647058823529421</v>
      </c>
      <c r="H582">
        <v>-0.2045454545454545</v>
      </c>
      <c r="I582">
        <v>0</v>
      </c>
      <c r="J582">
        <v>0</v>
      </c>
      <c r="K582">
        <v>-0.105</v>
      </c>
      <c r="L582">
        <v>0</v>
      </c>
      <c r="M582">
        <v>0</v>
      </c>
      <c r="N582">
        <v>-0.13333333333333339</v>
      </c>
      <c r="O582">
        <v>-2.6086956521739112E-2</v>
      </c>
      <c r="P582">
        <v>0</v>
      </c>
      <c r="Q582">
        <v>0</v>
      </c>
      <c r="R582">
        <v>-8.1818181818181873E-2</v>
      </c>
      <c r="S582">
        <v>0</v>
      </c>
      <c r="T582">
        <v>0</v>
      </c>
      <c r="U582">
        <v>0</v>
      </c>
      <c r="V582">
        <v>-7.2413793103448212E-2</v>
      </c>
      <c r="W582">
        <v>0</v>
      </c>
      <c r="X582">
        <v>0</v>
      </c>
      <c r="Y582">
        <v>0</v>
      </c>
      <c r="Z582">
        <v>0</v>
      </c>
      <c r="AA582">
        <v>-0.16875000000000001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-8.9999999999999941E-2</v>
      </c>
      <c r="AI582">
        <v>-0.15</v>
      </c>
      <c r="AJ582">
        <v>-9.4736842105263189E-2</v>
      </c>
      <c r="AK582">
        <v>-0.13750000000000001</v>
      </c>
      <c r="AL582">
        <v>0</v>
      </c>
      <c r="AM582">
        <v>0</v>
      </c>
      <c r="AN582">
        <v>-4.6153846153846122E-2</v>
      </c>
      <c r="AO582">
        <v>0</v>
      </c>
      <c r="AP582">
        <v>0</v>
      </c>
      <c r="AQ582">
        <v>-2.4000000000000021E-2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-4.6153846153846122E-2</v>
      </c>
      <c r="BA582">
        <v>0</v>
      </c>
      <c r="BB582">
        <v>0</v>
      </c>
      <c r="BC582">
        <v>0</v>
      </c>
    </row>
    <row r="583" spans="1:55" hidden="1" x14ac:dyDescent="0.4">
      <c r="A583" t="str">
        <f t="shared" si="36"/>
        <v>CLM</v>
      </c>
      <c r="B583" t="str">
        <f t="shared" si="37"/>
        <v>CLM001</v>
      </c>
      <c r="C583" t="str">
        <f t="shared" si="38"/>
        <v>raw_score</v>
      </c>
      <c r="D583" t="s">
        <v>3054</v>
      </c>
      <c r="E583">
        <f t="shared" si="39"/>
        <v>131.28379999999999</v>
      </c>
      <c r="F583">
        <v>110.45</v>
      </c>
      <c r="G583">
        <v>93.27</v>
      </c>
      <c r="H583">
        <v>108.25</v>
      </c>
      <c r="I583">
        <v>133</v>
      </c>
      <c r="J583">
        <v>123.95</v>
      </c>
      <c r="K583">
        <v>100.84</v>
      </c>
      <c r="L583">
        <v>102</v>
      </c>
      <c r="M583">
        <v>145.19999999999999</v>
      </c>
      <c r="N583">
        <v>96.57</v>
      </c>
      <c r="O583">
        <v>116.52</v>
      </c>
      <c r="P583">
        <v>134.35</v>
      </c>
      <c r="Q583">
        <v>137.35</v>
      </c>
      <c r="R583">
        <v>106.12</v>
      </c>
      <c r="S583">
        <v>94.1</v>
      </c>
      <c r="T583">
        <v>96.2</v>
      </c>
      <c r="U583">
        <v>142.4</v>
      </c>
      <c r="V583">
        <v>151.83000000000001</v>
      </c>
      <c r="W583">
        <v>94.8</v>
      </c>
      <c r="X583">
        <v>109.6</v>
      </c>
      <c r="Y583">
        <v>93.7</v>
      </c>
      <c r="Z583">
        <v>125.8</v>
      </c>
      <c r="AA583">
        <v>79.28</v>
      </c>
      <c r="AB583">
        <v>105</v>
      </c>
      <c r="AC583">
        <v>90.25</v>
      </c>
      <c r="AD583">
        <v>147.75</v>
      </c>
      <c r="AE583">
        <v>245.2</v>
      </c>
      <c r="AF583">
        <v>133.80000000000001</v>
      </c>
      <c r="AG583">
        <v>81.150000000000006</v>
      </c>
      <c r="AH583">
        <v>97.81</v>
      </c>
      <c r="AI583">
        <v>86</v>
      </c>
      <c r="AJ583">
        <v>94.66</v>
      </c>
      <c r="AK583">
        <v>124.01</v>
      </c>
      <c r="AL583">
        <v>87.25</v>
      </c>
      <c r="AM583">
        <v>105.85</v>
      </c>
      <c r="AN583">
        <v>130.44999999999999</v>
      </c>
      <c r="AO583">
        <v>142.94999999999999</v>
      </c>
      <c r="AP583">
        <v>173.7</v>
      </c>
      <c r="AQ583">
        <v>121.83</v>
      </c>
      <c r="AR583">
        <v>246.4</v>
      </c>
      <c r="AS583">
        <v>162.80000000000001</v>
      </c>
      <c r="AT583">
        <v>160.4</v>
      </c>
      <c r="AU583">
        <v>168.5</v>
      </c>
      <c r="AV583">
        <v>162.30000000000001</v>
      </c>
      <c r="AW583">
        <v>249.2</v>
      </c>
      <c r="AX583">
        <v>122.45</v>
      </c>
      <c r="AY583">
        <v>160.35</v>
      </c>
      <c r="AZ583">
        <v>121.25</v>
      </c>
      <c r="BA583">
        <v>206.75</v>
      </c>
      <c r="BB583">
        <v>171.9</v>
      </c>
      <c r="BC583">
        <v>168.65</v>
      </c>
    </row>
    <row r="584" spans="1:55" hidden="1" x14ac:dyDescent="0.4">
      <c r="A584" t="str">
        <f t="shared" si="36"/>
        <v>CLM</v>
      </c>
      <c r="B584" t="str">
        <f t="shared" si="37"/>
        <v>CLM001</v>
      </c>
      <c r="C584" t="str">
        <f t="shared" si="38"/>
        <v>percentage_score</v>
      </c>
      <c r="D584" t="s">
        <v>3055</v>
      </c>
      <c r="E584">
        <f t="shared" si="39"/>
        <v>85.93</v>
      </c>
      <c r="F584">
        <v>84.7</v>
      </c>
      <c r="G584">
        <v>82.2</v>
      </c>
      <c r="H584">
        <v>84.3</v>
      </c>
      <c r="I584">
        <v>86.9</v>
      </c>
      <c r="J584">
        <v>86.1</v>
      </c>
      <c r="K584">
        <v>83.4</v>
      </c>
      <c r="L584">
        <v>83.6</v>
      </c>
      <c r="M584">
        <v>87.9</v>
      </c>
      <c r="N584">
        <v>82.7</v>
      </c>
      <c r="O584">
        <v>85.3</v>
      </c>
      <c r="P584">
        <v>87</v>
      </c>
      <c r="Q584">
        <v>87.3</v>
      </c>
      <c r="R584">
        <v>84.1</v>
      </c>
      <c r="S584">
        <v>82.5</v>
      </c>
      <c r="T584">
        <v>82.8</v>
      </c>
      <c r="U584">
        <v>87.7</v>
      </c>
      <c r="V584">
        <v>88.3</v>
      </c>
      <c r="W584">
        <v>82.6</v>
      </c>
      <c r="X584">
        <v>84.6</v>
      </c>
      <c r="Y584">
        <v>82.4</v>
      </c>
      <c r="Z584">
        <v>86.3</v>
      </c>
      <c r="AA584">
        <v>79.7</v>
      </c>
      <c r="AB584">
        <v>84</v>
      </c>
      <c r="AC584">
        <v>81.900000000000006</v>
      </c>
      <c r="AD584">
        <v>88.1</v>
      </c>
      <c r="AE584">
        <v>92.5</v>
      </c>
      <c r="AF584">
        <v>87</v>
      </c>
      <c r="AG584">
        <v>80.2</v>
      </c>
      <c r="AH584">
        <v>83</v>
      </c>
      <c r="AI584">
        <v>81</v>
      </c>
      <c r="AJ584">
        <v>82.5</v>
      </c>
      <c r="AK584">
        <v>86</v>
      </c>
      <c r="AL584">
        <v>81.400000000000006</v>
      </c>
      <c r="AM584">
        <v>84.1</v>
      </c>
      <c r="AN584">
        <v>86.7</v>
      </c>
      <c r="AO584">
        <v>87.7</v>
      </c>
      <c r="AP584">
        <v>89.7</v>
      </c>
      <c r="AQ584">
        <v>85.9</v>
      </c>
      <c r="AR584">
        <v>92.5</v>
      </c>
      <c r="AS584">
        <v>89.1</v>
      </c>
      <c r="AT584">
        <v>88.9</v>
      </c>
      <c r="AU584">
        <v>89.4</v>
      </c>
      <c r="AV584">
        <v>89</v>
      </c>
      <c r="AW584">
        <v>92.6</v>
      </c>
      <c r="AX584">
        <v>86</v>
      </c>
      <c r="AY584">
        <v>88.9</v>
      </c>
      <c r="AZ584">
        <v>85.8</v>
      </c>
      <c r="BA584">
        <v>91.2</v>
      </c>
      <c r="BB584">
        <v>89.6</v>
      </c>
      <c r="BC584">
        <v>89.4</v>
      </c>
    </row>
    <row r="585" spans="1:55" hidden="1" x14ac:dyDescent="0.4">
      <c r="A585" t="str">
        <f t="shared" si="36"/>
        <v>CLM</v>
      </c>
      <c r="B585" t="str">
        <f t="shared" si="37"/>
        <v>CLM001</v>
      </c>
      <c r="C585" t="str">
        <f t="shared" si="38"/>
        <v>formatted_score</v>
      </c>
      <c r="D585" t="s">
        <v>3056</v>
      </c>
      <c r="E585" t="e">
        <f t="shared" si="39"/>
        <v>#DIV/0!</v>
      </c>
      <c r="F585" t="s">
        <v>3057</v>
      </c>
      <c r="G585" t="s">
        <v>3058</v>
      </c>
      <c r="H585" t="s">
        <v>3059</v>
      </c>
      <c r="I585" t="s">
        <v>3060</v>
      </c>
      <c r="J585" t="s">
        <v>3061</v>
      </c>
      <c r="K585" t="s">
        <v>3062</v>
      </c>
      <c r="L585" t="s">
        <v>3063</v>
      </c>
      <c r="M585" t="s">
        <v>3000</v>
      </c>
      <c r="N585" t="s">
        <v>3064</v>
      </c>
      <c r="O585" t="s">
        <v>3065</v>
      </c>
      <c r="P585" t="s">
        <v>3066</v>
      </c>
      <c r="Q585" t="s">
        <v>3067</v>
      </c>
      <c r="R585" t="s">
        <v>3068</v>
      </c>
      <c r="S585" t="s">
        <v>3069</v>
      </c>
      <c r="T585" t="s">
        <v>3070</v>
      </c>
      <c r="U585" t="s">
        <v>3071</v>
      </c>
      <c r="V585" t="s">
        <v>3072</v>
      </c>
      <c r="W585" t="s">
        <v>3073</v>
      </c>
      <c r="X585" t="s">
        <v>2361</v>
      </c>
      <c r="Y585" t="s">
        <v>3074</v>
      </c>
      <c r="Z585" t="s">
        <v>3075</v>
      </c>
      <c r="AA585" t="s">
        <v>3076</v>
      </c>
      <c r="AB585" t="s">
        <v>3077</v>
      </c>
      <c r="AC585" t="s">
        <v>3078</v>
      </c>
      <c r="AD585" t="s">
        <v>3079</v>
      </c>
      <c r="AE585" t="s">
        <v>3080</v>
      </c>
      <c r="AF585" t="s">
        <v>3081</v>
      </c>
      <c r="AG585" t="s">
        <v>3082</v>
      </c>
      <c r="AH585" t="s">
        <v>3083</v>
      </c>
      <c r="AI585" t="s">
        <v>3084</v>
      </c>
      <c r="AJ585" t="s">
        <v>3085</v>
      </c>
      <c r="AK585" t="s">
        <v>3086</v>
      </c>
      <c r="AL585" t="s">
        <v>3087</v>
      </c>
      <c r="AM585" t="s">
        <v>3088</v>
      </c>
      <c r="AN585" t="s">
        <v>3089</v>
      </c>
      <c r="AO585" t="s">
        <v>3090</v>
      </c>
      <c r="AP585" t="s">
        <v>3091</v>
      </c>
      <c r="AQ585" t="s">
        <v>3092</v>
      </c>
      <c r="AR585" t="s">
        <v>3093</v>
      </c>
      <c r="AS585" t="s">
        <v>3094</v>
      </c>
      <c r="AT585" t="s">
        <v>3095</v>
      </c>
      <c r="AU585" t="s">
        <v>3096</v>
      </c>
      <c r="AV585" t="s">
        <v>3097</v>
      </c>
      <c r="AW585" t="s">
        <v>3098</v>
      </c>
      <c r="AX585" t="s">
        <v>3099</v>
      </c>
      <c r="AY585" t="s">
        <v>3100</v>
      </c>
      <c r="AZ585" t="s">
        <v>3101</v>
      </c>
      <c r="BA585" t="s">
        <v>3102</v>
      </c>
      <c r="BB585" t="s">
        <v>3103</v>
      </c>
      <c r="BC585" t="s">
        <v>3104</v>
      </c>
    </row>
    <row r="586" spans="1:55" hidden="1" x14ac:dyDescent="0.4">
      <c r="A586" t="str">
        <f t="shared" si="36"/>
        <v>CLM</v>
      </c>
      <c r="B586" t="str">
        <f t="shared" si="37"/>
        <v>CLM001</v>
      </c>
      <c r="C586" t="str">
        <f t="shared" si="38"/>
        <v>functional_complexity</v>
      </c>
      <c r="D586" t="s">
        <v>3105</v>
      </c>
      <c r="E586">
        <f t="shared" si="39"/>
        <v>54.13</v>
      </c>
      <c r="F586">
        <v>47.5</v>
      </c>
      <c r="G586">
        <v>37</v>
      </c>
      <c r="H586">
        <v>44</v>
      </c>
      <c r="I586">
        <v>54.5</v>
      </c>
      <c r="J586">
        <v>45</v>
      </c>
      <c r="K586">
        <v>39</v>
      </c>
      <c r="L586">
        <v>41</v>
      </c>
      <c r="M586">
        <v>64</v>
      </c>
      <c r="N586">
        <v>38</v>
      </c>
      <c r="O586">
        <v>43.5</v>
      </c>
      <c r="P586">
        <v>56</v>
      </c>
      <c r="Q586">
        <v>59.5</v>
      </c>
      <c r="R586">
        <v>34.5</v>
      </c>
      <c r="S586">
        <v>40.5</v>
      </c>
      <c r="T586">
        <v>40.5</v>
      </c>
      <c r="U586">
        <v>59.5</v>
      </c>
      <c r="V586">
        <v>59</v>
      </c>
      <c r="W586">
        <v>37</v>
      </c>
      <c r="X586">
        <v>45.5</v>
      </c>
      <c r="Y586">
        <v>32</v>
      </c>
      <c r="Z586">
        <v>54</v>
      </c>
      <c r="AA586">
        <v>25.5</v>
      </c>
      <c r="AB586">
        <v>42.5</v>
      </c>
      <c r="AC586">
        <v>37.5</v>
      </c>
      <c r="AD586">
        <v>66</v>
      </c>
      <c r="AE586">
        <v>106.5</v>
      </c>
      <c r="AF586">
        <v>51.5</v>
      </c>
      <c r="AG586">
        <v>34.5</v>
      </c>
      <c r="AH586">
        <v>41</v>
      </c>
      <c r="AI586">
        <v>38.5</v>
      </c>
      <c r="AJ586">
        <v>36</v>
      </c>
      <c r="AK586">
        <v>49</v>
      </c>
      <c r="AL586">
        <v>37.5</v>
      </c>
      <c r="AM586">
        <v>45</v>
      </c>
      <c r="AN586">
        <v>50</v>
      </c>
      <c r="AO586">
        <v>53</v>
      </c>
      <c r="AP586">
        <v>64.5</v>
      </c>
      <c r="AQ586">
        <v>53</v>
      </c>
      <c r="AR586">
        <v>98.5</v>
      </c>
      <c r="AS586">
        <v>70.5</v>
      </c>
      <c r="AT586">
        <v>64.5</v>
      </c>
      <c r="AU586">
        <v>72</v>
      </c>
      <c r="AV586">
        <v>75</v>
      </c>
      <c r="AW586">
        <v>102</v>
      </c>
      <c r="AX586">
        <v>58.5</v>
      </c>
      <c r="AY586">
        <v>66</v>
      </c>
      <c r="AZ586">
        <v>50</v>
      </c>
      <c r="BA586">
        <v>92.5</v>
      </c>
      <c r="BB586">
        <v>74.5</v>
      </c>
      <c r="BC586">
        <v>79.5</v>
      </c>
    </row>
    <row r="587" spans="1:55" hidden="1" x14ac:dyDescent="0.4">
      <c r="A587" t="str">
        <f t="shared" si="36"/>
        <v>CLM</v>
      </c>
      <c r="B587" t="str">
        <f t="shared" si="37"/>
        <v>CLM001</v>
      </c>
      <c r="C587" t="str">
        <f t="shared" si="38"/>
        <v>organization_score</v>
      </c>
      <c r="D587" t="s">
        <v>3106</v>
      </c>
      <c r="E587">
        <f t="shared" si="39"/>
        <v>12.32</v>
      </c>
      <c r="F587">
        <v>8</v>
      </c>
      <c r="G587">
        <v>14</v>
      </c>
      <c r="H587">
        <v>6</v>
      </c>
      <c r="I587">
        <v>12</v>
      </c>
      <c r="J587">
        <v>24</v>
      </c>
      <c r="K587">
        <v>10</v>
      </c>
      <c r="L587">
        <v>14</v>
      </c>
      <c r="M587">
        <v>10</v>
      </c>
      <c r="N587">
        <v>12</v>
      </c>
      <c r="O587">
        <v>10</v>
      </c>
      <c r="P587">
        <v>14</v>
      </c>
      <c r="Q587">
        <v>10</v>
      </c>
      <c r="R587">
        <v>6</v>
      </c>
      <c r="S587">
        <v>6</v>
      </c>
      <c r="T587">
        <v>2</v>
      </c>
      <c r="U587">
        <v>16</v>
      </c>
      <c r="V587">
        <v>22</v>
      </c>
      <c r="W587">
        <v>16</v>
      </c>
      <c r="X587">
        <v>8</v>
      </c>
      <c r="Y587">
        <v>10</v>
      </c>
      <c r="Z587">
        <v>10</v>
      </c>
      <c r="AA587">
        <v>12</v>
      </c>
      <c r="AB587">
        <v>12</v>
      </c>
      <c r="AC587">
        <v>6</v>
      </c>
      <c r="AD587">
        <v>6</v>
      </c>
      <c r="AE587">
        <v>22</v>
      </c>
      <c r="AF587">
        <v>20</v>
      </c>
      <c r="AG587">
        <v>4</v>
      </c>
      <c r="AH587">
        <v>6</v>
      </c>
      <c r="AI587">
        <v>2</v>
      </c>
      <c r="AJ587">
        <v>6</v>
      </c>
      <c r="AK587">
        <v>10</v>
      </c>
      <c r="AL587">
        <v>8</v>
      </c>
      <c r="AM587">
        <v>6</v>
      </c>
      <c r="AN587">
        <v>20</v>
      </c>
      <c r="AO587">
        <v>30</v>
      </c>
      <c r="AP587">
        <v>34</v>
      </c>
      <c r="AQ587">
        <v>8</v>
      </c>
      <c r="AR587">
        <v>38</v>
      </c>
      <c r="AS587">
        <v>12</v>
      </c>
      <c r="AT587">
        <v>16</v>
      </c>
      <c r="AU587">
        <v>16</v>
      </c>
      <c r="AV587">
        <v>2</v>
      </c>
      <c r="AW587">
        <v>34</v>
      </c>
      <c r="AX587">
        <v>0</v>
      </c>
      <c r="AY587">
        <v>18</v>
      </c>
      <c r="AZ587">
        <v>14</v>
      </c>
      <c r="BA587">
        <v>4</v>
      </c>
      <c r="BB587">
        <v>10</v>
      </c>
      <c r="BC587">
        <v>0</v>
      </c>
    </row>
    <row r="588" spans="1:55" hidden="1" x14ac:dyDescent="0.4">
      <c r="A588" t="str">
        <f t="shared" si="36"/>
        <v>CLM</v>
      </c>
      <c r="B588" t="str">
        <f t="shared" si="37"/>
        <v>CLM001</v>
      </c>
      <c r="C588" t="str">
        <f t="shared" si="38"/>
        <v>structural_integrity</v>
      </c>
      <c r="D588" t="s">
        <v>3107</v>
      </c>
      <c r="E588">
        <f t="shared" si="39"/>
        <v>9.9688000000000017</v>
      </c>
      <c r="F588">
        <v>10</v>
      </c>
      <c r="G588">
        <v>9.82</v>
      </c>
      <c r="H588">
        <v>9.8000000000000007</v>
      </c>
      <c r="I588">
        <v>10</v>
      </c>
      <c r="J588">
        <v>10</v>
      </c>
      <c r="K588">
        <v>9.89</v>
      </c>
      <c r="L588">
        <v>10</v>
      </c>
      <c r="M588">
        <v>10</v>
      </c>
      <c r="N588">
        <v>9.8699999999999992</v>
      </c>
      <c r="O588">
        <v>9.9700000000000006</v>
      </c>
      <c r="P588">
        <v>10</v>
      </c>
      <c r="Q588">
        <v>10</v>
      </c>
      <c r="R588">
        <v>9.92</v>
      </c>
      <c r="S588">
        <v>10</v>
      </c>
      <c r="T588">
        <v>10</v>
      </c>
      <c r="U588">
        <v>10</v>
      </c>
      <c r="V588">
        <v>9.93</v>
      </c>
      <c r="W588">
        <v>10</v>
      </c>
      <c r="X588">
        <v>10</v>
      </c>
      <c r="Y588">
        <v>10</v>
      </c>
      <c r="Z588">
        <v>10</v>
      </c>
      <c r="AA588">
        <v>9.83</v>
      </c>
      <c r="AB588">
        <v>10</v>
      </c>
      <c r="AC588">
        <v>10</v>
      </c>
      <c r="AD588">
        <v>10</v>
      </c>
      <c r="AE588">
        <v>10</v>
      </c>
      <c r="AF588">
        <v>10</v>
      </c>
      <c r="AG588">
        <v>10</v>
      </c>
      <c r="AH588">
        <v>9.91</v>
      </c>
      <c r="AI588">
        <v>9.85</v>
      </c>
      <c r="AJ588">
        <v>9.91</v>
      </c>
      <c r="AK588">
        <v>9.86</v>
      </c>
      <c r="AL588">
        <v>10</v>
      </c>
      <c r="AM588">
        <v>10</v>
      </c>
      <c r="AN588">
        <v>9.9499999999999993</v>
      </c>
      <c r="AO588">
        <v>10</v>
      </c>
      <c r="AP588">
        <v>10</v>
      </c>
      <c r="AQ588">
        <v>9.98</v>
      </c>
      <c r="AR588">
        <v>10</v>
      </c>
      <c r="AS588">
        <v>10</v>
      </c>
      <c r="AT588">
        <v>10</v>
      </c>
      <c r="AU588">
        <v>10</v>
      </c>
      <c r="AV588">
        <v>10</v>
      </c>
      <c r="AW588">
        <v>10</v>
      </c>
      <c r="AX588">
        <v>10</v>
      </c>
      <c r="AY588">
        <v>10</v>
      </c>
      <c r="AZ588">
        <v>9.9499999999999993</v>
      </c>
      <c r="BA588">
        <v>10</v>
      </c>
      <c r="BB588">
        <v>10</v>
      </c>
      <c r="BC588">
        <v>10</v>
      </c>
    </row>
    <row r="589" spans="1:55" hidden="1" x14ac:dyDescent="0.4">
      <c r="A589" t="str">
        <f t="shared" si="36"/>
        <v>CLM</v>
      </c>
      <c r="B589" t="str">
        <f t="shared" si="37"/>
        <v>CLM001</v>
      </c>
      <c r="C589" t="str">
        <f t="shared" si="38"/>
        <v>decisions_activities_ratio</v>
      </c>
      <c r="D589" t="s">
        <v>3108</v>
      </c>
      <c r="E589">
        <f t="shared" si="39"/>
        <v>0.15952000000000002</v>
      </c>
      <c r="F589">
        <v>0.20799999999999999</v>
      </c>
      <c r="G589">
        <v>0.29399999999999998</v>
      </c>
      <c r="H589">
        <v>0.182</v>
      </c>
      <c r="I589">
        <v>0.13800000000000001</v>
      </c>
      <c r="J589">
        <v>0.125</v>
      </c>
      <c r="K589">
        <v>0.15</v>
      </c>
      <c r="L589">
        <v>0.19</v>
      </c>
      <c r="M589">
        <v>0.14699999999999999</v>
      </c>
      <c r="N589">
        <v>0.222</v>
      </c>
      <c r="O589">
        <v>0.13</v>
      </c>
      <c r="P589">
        <v>0.129</v>
      </c>
      <c r="Q589">
        <v>5.7000000000000002E-2</v>
      </c>
      <c r="R589">
        <v>0</v>
      </c>
      <c r="S589">
        <v>0.13600000000000001</v>
      </c>
      <c r="T589">
        <v>0.13600000000000001</v>
      </c>
      <c r="U589">
        <v>0.161</v>
      </c>
      <c r="V589">
        <v>0.24099999999999999</v>
      </c>
      <c r="W589">
        <v>9.5000000000000001E-2</v>
      </c>
      <c r="X589">
        <v>0.17399999999999999</v>
      </c>
      <c r="Y589">
        <v>5.6000000000000001E-2</v>
      </c>
      <c r="Z589">
        <v>0.222</v>
      </c>
      <c r="AA589">
        <v>0</v>
      </c>
      <c r="AB589">
        <v>0.182</v>
      </c>
      <c r="AC589">
        <v>0.15</v>
      </c>
      <c r="AD589">
        <v>0.182</v>
      </c>
      <c r="AE589">
        <v>0.16400000000000001</v>
      </c>
      <c r="AF589">
        <v>0.14299999999999999</v>
      </c>
      <c r="AG589">
        <v>0.16700000000000001</v>
      </c>
      <c r="AH589">
        <v>0.2</v>
      </c>
      <c r="AI589">
        <v>0.27800000000000002</v>
      </c>
      <c r="AJ589">
        <v>0.158</v>
      </c>
      <c r="AK589">
        <v>0.20799999999999999</v>
      </c>
      <c r="AL589">
        <v>0.15</v>
      </c>
      <c r="AM589">
        <v>0.125</v>
      </c>
      <c r="AN589">
        <v>0.154</v>
      </c>
      <c r="AO589">
        <v>0.13800000000000001</v>
      </c>
      <c r="AP589">
        <v>0.182</v>
      </c>
      <c r="AQ589">
        <v>0.28000000000000003</v>
      </c>
      <c r="AR589">
        <v>0.151</v>
      </c>
      <c r="AS589">
        <v>0.16200000000000001</v>
      </c>
      <c r="AT589">
        <v>0.17599999999999999</v>
      </c>
      <c r="AU589">
        <v>0.154</v>
      </c>
      <c r="AV589">
        <v>0.15</v>
      </c>
      <c r="AW589">
        <v>0.17</v>
      </c>
      <c r="AX589">
        <v>0.20699999999999999</v>
      </c>
      <c r="AY589">
        <v>0.17599999999999999</v>
      </c>
      <c r="AZ589">
        <v>0.154</v>
      </c>
      <c r="BA589">
        <v>0.16</v>
      </c>
      <c r="BB589">
        <v>0.122</v>
      </c>
      <c r="BC589">
        <v>0.14000000000000001</v>
      </c>
    </row>
    <row r="590" spans="1:55" hidden="1" x14ac:dyDescent="0.4">
      <c r="A590" t="str">
        <f t="shared" si="36"/>
        <v>CLM</v>
      </c>
      <c r="B590" t="str">
        <f t="shared" si="37"/>
        <v>CLM001</v>
      </c>
      <c r="C590" t="str">
        <f t="shared" si="38"/>
        <v>lines_vs_average</v>
      </c>
      <c r="D590" t="s">
        <v>3109</v>
      </c>
      <c r="E590">
        <f t="shared" si="39"/>
        <v>1.6840000000000002</v>
      </c>
      <c r="F590">
        <v>1.4790000000000001</v>
      </c>
      <c r="G590">
        <v>1.3080000000000001</v>
      </c>
      <c r="H590">
        <v>1.7370000000000001</v>
      </c>
      <c r="I590">
        <v>1.7150000000000001</v>
      </c>
      <c r="J590">
        <v>1.522</v>
      </c>
      <c r="K590">
        <v>1.4370000000000001</v>
      </c>
      <c r="L590">
        <v>1.2010000000000001</v>
      </c>
      <c r="M590">
        <v>1.7150000000000001</v>
      </c>
      <c r="N590">
        <v>1.329</v>
      </c>
      <c r="O590">
        <v>1.522</v>
      </c>
      <c r="P590">
        <v>1.522</v>
      </c>
      <c r="Q590">
        <v>1.522</v>
      </c>
      <c r="R590">
        <v>1.544</v>
      </c>
      <c r="S590">
        <v>1.329</v>
      </c>
      <c r="T590">
        <v>1.2010000000000001</v>
      </c>
      <c r="U590">
        <v>1.8009999999999999</v>
      </c>
      <c r="V590">
        <v>2.016</v>
      </c>
      <c r="W590">
        <v>1.0289999999999999</v>
      </c>
      <c r="X590">
        <v>1.458</v>
      </c>
      <c r="Y590">
        <v>1.1579999999999999</v>
      </c>
      <c r="Z590">
        <v>1.63</v>
      </c>
      <c r="AA590">
        <v>1.222</v>
      </c>
      <c r="AB590">
        <v>1.3720000000000001</v>
      </c>
      <c r="AC590">
        <v>1.222</v>
      </c>
      <c r="AD590">
        <v>2.1230000000000002</v>
      </c>
      <c r="AE590">
        <v>2.6589999999999998</v>
      </c>
      <c r="AF590">
        <v>1.544</v>
      </c>
      <c r="AG590">
        <v>1.0940000000000001</v>
      </c>
      <c r="AH590">
        <v>1.415</v>
      </c>
      <c r="AI590">
        <v>1.351</v>
      </c>
      <c r="AJ590">
        <v>1.351</v>
      </c>
      <c r="AK590">
        <v>1.78</v>
      </c>
      <c r="AL590">
        <v>1.1359999999999999</v>
      </c>
      <c r="AM590">
        <v>1.4790000000000001</v>
      </c>
      <c r="AN590">
        <v>1.758</v>
      </c>
      <c r="AO590">
        <v>1.6080000000000001</v>
      </c>
      <c r="AP590">
        <v>2.101</v>
      </c>
      <c r="AQ590">
        <v>1.651</v>
      </c>
      <c r="AR590">
        <v>2.83</v>
      </c>
      <c r="AS590">
        <v>2.1440000000000001</v>
      </c>
      <c r="AT590">
        <v>2.0579999999999998</v>
      </c>
      <c r="AU590">
        <v>1.93</v>
      </c>
      <c r="AV590">
        <v>2.016</v>
      </c>
      <c r="AW590">
        <v>2.7450000000000001</v>
      </c>
      <c r="AX590">
        <v>1.651</v>
      </c>
      <c r="AY590">
        <v>2.0369999999999999</v>
      </c>
      <c r="AZ590">
        <v>1.758</v>
      </c>
      <c r="BA590">
        <v>2.8090000000000002</v>
      </c>
      <c r="BB590">
        <v>2.101</v>
      </c>
      <c r="BC590">
        <v>2.08</v>
      </c>
    </row>
    <row r="591" spans="1:55" hidden="1" x14ac:dyDescent="0.4">
      <c r="A591" t="str">
        <f t="shared" si="36"/>
        <v>CLM</v>
      </c>
      <c r="B591" t="str">
        <f t="shared" si="37"/>
        <v>CLM051</v>
      </c>
      <c r="C591" t="str">
        <f t="shared" si="38"/>
        <v>activities</v>
      </c>
      <c r="D591" t="s">
        <v>3110</v>
      </c>
      <c r="E591">
        <f t="shared" si="39"/>
        <v>28.84</v>
      </c>
      <c r="F591">
        <v>37</v>
      </c>
      <c r="G591">
        <v>23</v>
      </c>
      <c r="H591">
        <v>19</v>
      </c>
      <c r="I591">
        <v>46</v>
      </c>
      <c r="J591">
        <v>15</v>
      </c>
      <c r="K591">
        <v>15</v>
      </c>
      <c r="L591">
        <v>24</v>
      </c>
      <c r="M591">
        <v>17</v>
      </c>
      <c r="N591">
        <v>21</v>
      </c>
      <c r="O591">
        <v>27</v>
      </c>
      <c r="P591">
        <v>25</v>
      </c>
      <c r="Q591">
        <v>47</v>
      </c>
      <c r="R591">
        <v>31</v>
      </c>
      <c r="S591">
        <v>20</v>
      </c>
      <c r="T591">
        <v>23</v>
      </c>
      <c r="U591">
        <v>31</v>
      </c>
      <c r="V591">
        <v>31</v>
      </c>
      <c r="W591">
        <v>17</v>
      </c>
      <c r="X591">
        <v>24</v>
      </c>
      <c r="Y591">
        <v>36</v>
      </c>
      <c r="Z591">
        <v>32</v>
      </c>
      <c r="AA591">
        <v>25</v>
      </c>
      <c r="AB591">
        <v>21</v>
      </c>
      <c r="AC591">
        <v>21</v>
      </c>
      <c r="AD591">
        <v>35</v>
      </c>
      <c r="AE591">
        <v>30</v>
      </c>
      <c r="AF591">
        <v>35</v>
      </c>
      <c r="AG591">
        <v>21</v>
      </c>
      <c r="AH591">
        <v>18</v>
      </c>
      <c r="AI591">
        <v>15</v>
      </c>
      <c r="AJ591">
        <v>19</v>
      </c>
      <c r="AK591">
        <v>22</v>
      </c>
      <c r="AL591">
        <v>22</v>
      </c>
      <c r="AM591">
        <v>29</v>
      </c>
      <c r="AN591">
        <v>24</v>
      </c>
      <c r="AO591">
        <v>34</v>
      </c>
      <c r="AP591">
        <v>39</v>
      </c>
      <c r="AQ591">
        <v>27</v>
      </c>
      <c r="AR591">
        <v>29</v>
      </c>
      <c r="AS591">
        <v>26</v>
      </c>
      <c r="AT591">
        <v>40</v>
      </c>
      <c r="AU591">
        <v>48</v>
      </c>
      <c r="AV591">
        <v>42</v>
      </c>
      <c r="AW591">
        <v>46</v>
      </c>
      <c r="AX591">
        <v>25</v>
      </c>
      <c r="AY591">
        <v>28</v>
      </c>
      <c r="AZ591">
        <v>24</v>
      </c>
      <c r="BA591">
        <v>42</v>
      </c>
      <c r="BB591">
        <v>49</v>
      </c>
      <c r="BC591">
        <v>45</v>
      </c>
    </row>
    <row r="592" spans="1:55" hidden="1" x14ac:dyDescent="0.4">
      <c r="A592" t="str">
        <f t="shared" si="36"/>
        <v>CLM</v>
      </c>
      <c r="B592" t="str">
        <f t="shared" si="37"/>
        <v>CLM051</v>
      </c>
      <c r="C592" t="str">
        <f t="shared" si="38"/>
        <v>decisions</v>
      </c>
      <c r="D592" t="s">
        <v>3111</v>
      </c>
      <c r="E592">
        <f t="shared" si="39"/>
        <v>4.5599999999999996</v>
      </c>
      <c r="F592">
        <v>4</v>
      </c>
      <c r="G592">
        <v>5</v>
      </c>
      <c r="H592">
        <v>4</v>
      </c>
      <c r="I592">
        <v>8</v>
      </c>
      <c r="J592">
        <v>2</v>
      </c>
      <c r="K592">
        <v>2</v>
      </c>
      <c r="L592">
        <v>4</v>
      </c>
      <c r="M592">
        <v>2</v>
      </c>
      <c r="N592">
        <v>5</v>
      </c>
      <c r="O592">
        <v>3</v>
      </c>
      <c r="P592">
        <v>6</v>
      </c>
      <c r="Q592">
        <v>7</v>
      </c>
      <c r="R592">
        <v>0</v>
      </c>
      <c r="S592">
        <v>3</v>
      </c>
      <c r="T592">
        <v>3</v>
      </c>
      <c r="U592">
        <v>6</v>
      </c>
      <c r="V592">
        <v>5</v>
      </c>
      <c r="W592">
        <v>2</v>
      </c>
      <c r="X592">
        <v>3</v>
      </c>
      <c r="Y592">
        <v>6</v>
      </c>
      <c r="Z592">
        <v>6</v>
      </c>
      <c r="AA592">
        <v>4</v>
      </c>
      <c r="AB592">
        <v>3</v>
      </c>
      <c r="AC592">
        <v>3</v>
      </c>
      <c r="AD592">
        <v>6</v>
      </c>
      <c r="AE592">
        <v>3</v>
      </c>
      <c r="AF592">
        <v>3</v>
      </c>
      <c r="AG592">
        <v>3</v>
      </c>
      <c r="AH592">
        <v>3</v>
      </c>
      <c r="AI592">
        <v>4</v>
      </c>
      <c r="AJ592">
        <v>3</v>
      </c>
      <c r="AK592">
        <v>4</v>
      </c>
      <c r="AL592">
        <v>3</v>
      </c>
      <c r="AM592">
        <v>4</v>
      </c>
      <c r="AN592">
        <v>4</v>
      </c>
      <c r="AO592">
        <v>6</v>
      </c>
      <c r="AP592">
        <v>8</v>
      </c>
      <c r="AQ592">
        <v>5</v>
      </c>
      <c r="AR592">
        <v>6</v>
      </c>
      <c r="AS592">
        <v>4</v>
      </c>
      <c r="AT592">
        <v>7</v>
      </c>
      <c r="AU592">
        <v>8</v>
      </c>
      <c r="AV592">
        <v>6</v>
      </c>
      <c r="AW592">
        <v>8</v>
      </c>
      <c r="AX592">
        <v>5</v>
      </c>
      <c r="AY592">
        <v>5</v>
      </c>
      <c r="AZ592">
        <v>5</v>
      </c>
      <c r="BA592">
        <v>8</v>
      </c>
      <c r="BB592">
        <v>6</v>
      </c>
      <c r="BC592">
        <v>5</v>
      </c>
    </row>
    <row r="593" spans="1:55" hidden="1" x14ac:dyDescent="0.4">
      <c r="A593" t="str">
        <f t="shared" si="36"/>
        <v>CLM</v>
      </c>
      <c r="B593" t="str">
        <f t="shared" si="37"/>
        <v>CLM051</v>
      </c>
      <c r="C593" t="str">
        <f t="shared" si="38"/>
        <v>forks</v>
      </c>
      <c r="D593" t="s">
        <v>3112</v>
      </c>
      <c r="E593">
        <f t="shared" si="39"/>
        <v>1.72</v>
      </c>
      <c r="F593">
        <v>4</v>
      </c>
      <c r="G593">
        <v>2</v>
      </c>
      <c r="H593">
        <v>1</v>
      </c>
      <c r="I593">
        <v>2</v>
      </c>
      <c r="J593">
        <v>1</v>
      </c>
      <c r="K593">
        <v>2</v>
      </c>
      <c r="L593">
        <v>1</v>
      </c>
      <c r="M593">
        <v>1</v>
      </c>
      <c r="N593">
        <v>1</v>
      </c>
      <c r="O593">
        <v>3</v>
      </c>
      <c r="P593">
        <v>1</v>
      </c>
      <c r="Q593">
        <v>2</v>
      </c>
      <c r="R593">
        <v>2</v>
      </c>
      <c r="S593">
        <v>1</v>
      </c>
      <c r="T593">
        <v>2</v>
      </c>
      <c r="U593">
        <v>2</v>
      </c>
      <c r="V593">
        <v>2</v>
      </c>
      <c r="W593">
        <v>1</v>
      </c>
      <c r="X593">
        <v>3</v>
      </c>
      <c r="Y593">
        <v>1</v>
      </c>
      <c r="Z593">
        <v>1</v>
      </c>
      <c r="AA593">
        <v>1</v>
      </c>
      <c r="AB593">
        <v>2</v>
      </c>
      <c r="AC593">
        <v>2</v>
      </c>
      <c r="AD593">
        <v>2</v>
      </c>
      <c r="AE593">
        <v>1</v>
      </c>
      <c r="AF593">
        <v>1</v>
      </c>
      <c r="AG593">
        <v>2</v>
      </c>
      <c r="AH593">
        <v>1</v>
      </c>
      <c r="AI593">
        <v>1</v>
      </c>
      <c r="AJ593">
        <v>2</v>
      </c>
      <c r="AK593">
        <v>2</v>
      </c>
      <c r="AL593">
        <v>1</v>
      </c>
      <c r="AM593">
        <v>1</v>
      </c>
      <c r="AN593">
        <v>1</v>
      </c>
      <c r="AO593">
        <v>2</v>
      </c>
      <c r="AP593">
        <v>2</v>
      </c>
      <c r="AQ593">
        <v>1</v>
      </c>
      <c r="AR593">
        <v>3</v>
      </c>
      <c r="AS593">
        <v>2</v>
      </c>
      <c r="AT593">
        <v>1</v>
      </c>
      <c r="AU593">
        <v>2</v>
      </c>
      <c r="AV593">
        <v>2</v>
      </c>
      <c r="AW593">
        <v>3</v>
      </c>
      <c r="AX593">
        <v>2</v>
      </c>
      <c r="AY593">
        <v>2</v>
      </c>
      <c r="AZ593">
        <v>1</v>
      </c>
      <c r="BA593">
        <v>1</v>
      </c>
      <c r="BB593">
        <v>2</v>
      </c>
      <c r="BC593">
        <v>4</v>
      </c>
    </row>
    <row r="594" spans="1:55" hidden="1" x14ac:dyDescent="0.4">
      <c r="A594" t="str">
        <f t="shared" si="36"/>
        <v>CLM</v>
      </c>
      <c r="B594" t="str">
        <f t="shared" si="37"/>
        <v>CLM051</v>
      </c>
      <c r="C594" t="str">
        <f t="shared" si="38"/>
        <v>swimlanes</v>
      </c>
      <c r="D594" t="s">
        <v>3113</v>
      </c>
      <c r="E594">
        <f t="shared" si="39"/>
        <v>5.9</v>
      </c>
      <c r="F594">
        <v>5</v>
      </c>
      <c r="G594">
        <v>6</v>
      </c>
      <c r="H594">
        <v>9</v>
      </c>
      <c r="I594">
        <v>5</v>
      </c>
      <c r="J594">
        <v>9</v>
      </c>
      <c r="K594">
        <v>6</v>
      </c>
      <c r="L594">
        <v>3</v>
      </c>
      <c r="M594">
        <v>3</v>
      </c>
      <c r="N594">
        <v>6</v>
      </c>
      <c r="O594">
        <v>10</v>
      </c>
      <c r="P594">
        <v>6</v>
      </c>
      <c r="Q594">
        <v>2</v>
      </c>
      <c r="R594">
        <v>3</v>
      </c>
      <c r="S594">
        <v>2</v>
      </c>
      <c r="T594">
        <v>1</v>
      </c>
      <c r="U594">
        <v>5</v>
      </c>
      <c r="V594">
        <v>1</v>
      </c>
      <c r="W594">
        <v>8</v>
      </c>
      <c r="X594">
        <v>4</v>
      </c>
      <c r="Y594">
        <v>19</v>
      </c>
      <c r="Z594">
        <v>11</v>
      </c>
      <c r="AA594">
        <v>8</v>
      </c>
      <c r="AB594">
        <v>10</v>
      </c>
      <c r="AC594">
        <v>3</v>
      </c>
      <c r="AD594">
        <v>3</v>
      </c>
      <c r="AE594">
        <v>12</v>
      </c>
      <c r="AF594">
        <v>9</v>
      </c>
      <c r="AG594">
        <v>2</v>
      </c>
      <c r="AH594">
        <v>7</v>
      </c>
      <c r="AI594">
        <v>1</v>
      </c>
      <c r="AJ594">
        <v>4</v>
      </c>
      <c r="AK594">
        <v>3</v>
      </c>
      <c r="AL594">
        <v>5</v>
      </c>
      <c r="AM594">
        <v>3</v>
      </c>
      <c r="AN594">
        <v>9</v>
      </c>
      <c r="AO594">
        <v>11</v>
      </c>
      <c r="AP594">
        <v>13</v>
      </c>
      <c r="AQ594">
        <v>5</v>
      </c>
      <c r="AR594">
        <v>0</v>
      </c>
      <c r="AS594">
        <v>0</v>
      </c>
      <c r="AT594">
        <v>14</v>
      </c>
      <c r="AU594">
        <v>0</v>
      </c>
      <c r="AV594">
        <v>10</v>
      </c>
      <c r="AW594">
        <v>14</v>
      </c>
      <c r="AX594">
        <v>0</v>
      </c>
      <c r="AY594">
        <v>3</v>
      </c>
      <c r="AZ594">
        <v>9</v>
      </c>
      <c r="BA594">
        <v>4</v>
      </c>
      <c r="BB594">
        <v>9</v>
      </c>
      <c r="BC594">
        <v>0</v>
      </c>
    </row>
    <row r="595" spans="1:55" hidden="1" x14ac:dyDescent="0.4">
      <c r="A595" t="str">
        <f t="shared" si="36"/>
        <v>CLM</v>
      </c>
      <c r="B595" t="str">
        <f t="shared" si="37"/>
        <v>CLM051</v>
      </c>
      <c r="C595" t="str">
        <f t="shared" si="38"/>
        <v>detaches</v>
      </c>
      <c r="D595" t="s">
        <v>3114</v>
      </c>
      <c r="E595">
        <f t="shared" si="39"/>
        <v>0.08</v>
      </c>
      <c r="F595">
        <v>0</v>
      </c>
      <c r="G595">
        <v>3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</row>
    <row r="596" spans="1:55" hidden="1" x14ac:dyDescent="0.4">
      <c r="A596" t="str">
        <f t="shared" si="36"/>
        <v>CLM</v>
      </c>
      <c r="B596" t="str">
        <f t="shared" si="37"/>
        <v>CLM051</v>
      </c>
      <c r="C596" t="str">
        <f t="shared" si="38"/>
        <v>options</v>
      </c>
      <c r="D596" t="s">
        <v>3115</v>
      </c>
      <c r="E596">
        <f t="shared" si="39"/>
        <v>0.26</v>
      </c>
      <c r="F596">
        <v>2</v>
      </c>
      <c r="G596">
        <v>0</v>
      </c>
      <c r="H596">
        <v>1</v>
      </c>
      <c r="I596">
        <v>0</v>
      </c>
      <c r="J596">
        <v>0</v>
      </c>
      <c r="K596">
        <v>0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1</v>
      </c>
      <c r="W596">
        <v>0</v>
      </c>
      <c r="X596">
        <v>0</v>
      </c>
      <c r="Y596">
        <v>3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1</v>
      </c>
      <c r="AQ596">
        <v>0</v>
      </c>
      <c r="AR596">
        <v>0</v>
      </c>
      <c r="AS596">
        <v>0</v>
      </c>
      <c r="AT596">
        <v>3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1</v>
      </c>
      <c r="BA596">
        <v>0</v>
      </c>
      <c r="BB596">
        <v>0</v>
      </c>
      <c r="BC596">
        <v>0</v>
      </c>
    </row>
    <row r="597" spans="1:55" hidden="1" x14ac:dyDescent="0.4">
      <c r="A597" t="str">
        <f t="shared" si="36"/>
        <v>CLM</v>
      </c>
      <c r="B597" t="str">
        <f t="shared" si="37"/>
        <v>CLM051</v>
      </c>
      <c r="C597" t="str">
        <f t="shared" si="38"/>
        <v>edges</v>
      </c>
      <c r="D597" t="s">
        <v>3116</v>
      </c>
      <c r="E597">
        <f t="shared" si="39"/>
        <v>0.78</v>
      </c>
      <c r="F597">
        <v>0</v>
      </c>
      <c r="G597">
        <v>0</v>
      </c>
      <c r="H597">
        <v>0</v>
      </c>
      <c r="I597">
        <v>0</v>
      </c>
      <c r="J597">
        <v>2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15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5</v>
      </c>
      <c r="Z597">
        <v>0</v>
      </c>
      <c r="AA597">
        <v>0</v>
      </c>
      <c r="AB597">
        <v>0</v>
      </c>
      <c r="AC597">
        <v>1</v>
      </c>
      <c r="AD597">
        <v>2</v>
      </c>
      <c r="AE597">
        <v>1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4</v>
      </c>
      <c r="AQ597">
        <v>0</v>
      </c>
      <c r="AR597">
        <v>5</v>
      </c>
      <c r="AS597">
        <v>0</v>
      </c>
      <c r="AT597">
        <v>4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</row>
    <row r="598" spans="1:55" hidden="1" x14ac:dyDescent="0.4">
      <c r="A598" t="str">
        <f t="shared" si="36"/>
        <v>CLM</v>
      </c>
      <c r="B598" t="str">
        <f t="shared" si="37"/>
        <v>CLM051</v>
      </c>
      <c r="C598" t="str">
        <f t="shared" si="38"/>
        <v>notes</v>
      </c>
      <c r="D598" t="s">
        <v>3117</v>
      </c>
      <c r="E598">
        <f t="shared" si="39"/>
        <v>6.7</v>
      </c>
      <c r="F598">
        <v>3</v>
      </c>
      <c r="G598">
        <v>5</v>
      </c>
      <c r="H598">
        <v>10</v>
      </c>
      <c r="I598">
        <v>16</v>
      </c>
      <c r="J598">
        <v>5</v>
      </c>
      <c r="K598">
        <v>2</v>
      </c>
      <c r="L598">
        <v>3</v>
      </c>
      <c r="M598">
        <v>19</v>
      </c>
      <c r="N598">
        <v>8</v>
      </c>
      <c r="O598">
        <v>9</v>
      </c>
      <c r="P598">
        <v>7</v>
      </c>
      <c r="Q598">
        <v>5</v>
      </c>
      <c r="R598">
        <v>8</v>
      </c>
      <c r="S598">
        <v>9</v>
      </c>
      <c r="T598">
        <v>8</v>
      </c>
      <c r="U598">
        <v>7</v>
      </c>
      <c r="V598">
        <v>12</v>
      </c>
      <c r="W598">
        <v>7</v>
      </c>
      <c r="X598">
        <v>10</v>
      </c>
      <c r="Y598">
        <v>2</v>
      </c>
      <c r="Z598">
        <v>8</v>
      </c>
      <c r="AA598">
        <v>4</v>
      </c>
      <c r="AB598">
        <v>5</v>
      </c>
      <c r="AC598">
        <v>16</v>
      </c>
      <c r="AD598">
        <v>5</v>
      </c>
      <c r="AE598">
        <v>4</v>
      </c>
      <c r="AF598">
        <v>7</v>
      </c>
      <c r="AG598">
        <v>5</v>
      </c>
      <c r="AH598">
        <v>6</v>
      </c>
      <c r="AI598">
        <v>6</v>
      </c>
      <c r="AJ598">
        <v>5</v>
      </c>
      <c r="AK598">
        <v>11</v>
      </c>
      <c r="AL598">
        <v>4</v>
      </c>
      <c r="AM598">
        <v>4</v>
      </c>
      <c r="AN598">
        <v>10</v>
      </c>
      <c r="AO598">
        <v>5</v>
      </c>
      <c r="AP598">
        <v>6</v>
      </c>
      <c r="AQ598">
        <v>4</v>
      </c>
      <c r="AR598">
        <v>6</v>
      </c>
      <c r="AS598">
        <v>5</v>
      </c>
      <c r="AT598">
        <v>1</v>
      </c>
      <c r="AU598">
        <v>5</v>
      </c>
      <c r="AV598">
        <v>5</v>
      </c>
      <c r="AW598">
        <v>7</v>
      </c>
      <c r="AX598">
        <v>6</v>
      </c>
      <c r="AY598">
        <v>5</v>
      </c>
      <c r="AZ598">
        <v>6</v>
      </c>
      <c r="BA598">
        <v>9</v>
      </c>
      <c r="BB598">
        <v>4</v>
      </c>
      <c r="BC598">
        <v>6</v>
      </c>
    </row>
    <row r="599" spans="1:55" hidden="1" x14ac:dyDescent="0.4">
      <c r="A599" t="str">
        <f t="shared" si="36"/>
        <v>CLM</v>
      </c>
      <c r="B599" t="str">
        <f t="shared" si="37"/>
        <v>CLM051</v>
      </c>
      <c r="C599" t="str">
        <f t="shared" si="38"/>
        <v>partitions</v>
      </c>
      <c r="D599" t="s">
        <v>3118</v>
      </c>
      <c r="E599">
        <f t="shared" si="39"/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</row>
    <row r="600" spans="1:55" hidden="1" x14ac:dyDescent="0.4">
      <c r="A600" t="str">
        <f t="shared" si="36"/>
        <v>CLM</v>
      </c>
      <c r="B600" t="str">
        <f t="shared" si="37"/>
        <v>CLM051</v>
      </c>
      <c r="C600" t="str">
        <f t="shared" si="38"/>
        <v>numberline</v>
      </c>
      <c r="D600" t="s">
        <v>3119</v>
      </c>
      <c r="E600">
        <f t="shared" si="39"/>
        <v>79.12</v>
      </c>
      <c r="F600">
        <v>80</v>
      </c>
      <c r="G600">
        <v>73</v>
      </c>
      <c r="H600">
        <v>70</v>
      </c>
      <c r="I600">
        <v>119</v>
      </c>
      <c r="J600">
        <v>67</v>
      </c>
      <c r="K600">
        <v>68</v>
      </c>
      <c r="L600">
        <v>64</v>
      </c>
      <c r="M600">
        <v>64</v>
      </c>
      <c r="N600">
        <v>69</v>
      </c>
      <c r="O600">
        <v>72</v>
      </c>
      <c r="P600">
        <v>72</v>
      </c>
      <c r="Q600">
        <v>102</v>
      </c>
      <c r="R600">
        <v>80</v>
      </c>
      <c r="S600">
        <v>52</v>
      </c>
      <c r="T600">
        <v>55</v>
      </c>
      <c r="U600">
        <v>82</v>
      </c>
      <c r="V600">
        <v>84</v>
      </c>
      <c r="W600">
        <v>58</v>
      </c>
      <c r="X600">
        <v>71</v>
      </c>
      <c r="Y600">
        <v>98</v>
      </c>
      <c r="Z600">
        <v>82</v>
      </c>
      <c r="AA600">
        <v>67</v>
      </c>
      <c r="AB600">
        <v>62</v>
      </c>
      <c r="AC600">
        <v>73</v>
      </c>
      <c r="AD600">
        <v>93</v>
      </c>
      <c r="AE600">
        <v>82</v>
      </c>
      <c r="AF600">
        <v>78</v>
      </c>
      <c r="AG600">
        <v>52</v>
      </c>
      <c r="AH600">
        <v>54</v>
      </c>
      <c r="AI600">
        <v>51</v>
      </c>
      <c r="AJ600">
        <v>57</v>
      </c>
      <c r="AK600">
        <v>79</v>
      </c>
      <c r="AL600">
        <v>58</v>
      </c>
      <c r="AM600">
        <v>72</v>
      </c>
      <c r="AN600">
        <v>72</v>
      </c>
      <c r="AO600">
        <v>96</v>
      </c>
      <c r="AP600">
        <v>109</v>
      </c>
      <c r="AQ600">
        <v>65</v>
      </c>
      <c r="AR600">
        <v>96</v>
      </c>
      <c r="AS600">
        <v>70</v>
      </c>
      <c r="AT600">
        <v>102</v>
      </c>
      <c r="AU600">
        <v>121</v>
      </c>
      <c r="AV600">
        <v>104</v>
      </c>
      <c r="AW600">
        <v>124</v>
      </c>
      <c r="AX600">
        <v>71</v>
      </c>
      <c r="AY600">
        <v>71</v>
      </c>
      <c r="AZ600">
        <v>70</v>
      </c>
      <c r="BA600">
        <v>100</v>
      </c>
      <c r="BB600">
        <v>109</v>
      </c>
      <c r="BC600">
        <v>116</v>
      </c>
    </row>
    <row r="601" spans="1:55" hidden="1" x14ac:dyDescent="0.4">
      <c r="A601" t="str">
        <f t="shared" si="36"/>
        <v>CLM</v>
      </c>
      <c r="B601" t="str">
        <f t="shared" si="37"/>
        <v>CLM051</v>
      </c>
      <c r="C601" t="str">
        <f t="shared" si="38"/>
        <v>negative_score</v>
      </c>
      <c r="D601" t="s">
        <v>3120</v>
      </c>
      <c r="E601">
        <f t="shared" si="39"/>
        <v>-4.2586517030576421E-2</v>
      </c>
      <c r="F601">
        <v>0</v>
      </c>
      <c r="G601">
        <v>-5.2173913043478223E-2</v>
      </c>
      <c r="H601">
        <v>-0.20526315789473679</v>
      </c>
      <c r="I601">
        <v>0</v>
      </c>
      <c r="J601">
        <v>-0.44</v>
      </c>
      <c r="K601">
        <v>-0.46</v>
      </c>
      <c r="L601">
        <v>0</v>
      </c>
      <c r="M601">
        <v>-0.22941176470588229</v>
      </c>
      <c r="N601">
        <v>-8.5714285714285673E-2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-0.1235294117647058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-0.1428571428571429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-0.12</v>
      </c>
      <c r="AJ601">
        <v>0</v>
      </c>
      <c r="AK601">
        <v>-0.17727272727272719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-9.3103448275862047E-2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</row>
    <row r="602" spans="1:55" hidden="1" x14ac:dyDescent="0.4">
      <c r="A602" t="str">
        <f t="shared" si="36"/>
        <v>CLM</v>
      </c>
      <c r="B602" t="str">
        <f t="shared" si="37"/>
        <v>CLM051</v>
      </c>
      <c r="C602" t="str">
        <f t="shared" si="38"/>
        <v>raw_score</v>
      </c>
      <c r="D602" t="s">
        <v>3121</v>
      </c>
      <c r="E602">
        <f t="shared" si="39"/>
        <v>132.06940000000003</v>
      </c>
      <c r="F602">
        <v>157.4</v>
      </c>
      <c r="G602">
        <v>110.1</v>
      </c>
      <c r="H602">
        <v>106.29</v>
      </c>
      <c r="I602">
        <v>204.75</v>
      </c>
      <c r="J602">
        <v>83.31</v>
      </c>
      <c r="K602">
        <v>75.540000000000006</v>
      </c>
      <c r="L602">
        <v>103.6</v>
      </c>
      <c r="M602">
        <v>86.17</v>
      </c>
      <c r="N602">
        <v>107.76</v>
      </c>
      <c r="O602">
        <v>132.80000000000001</v>
      </c>
      <c r="P602">
        <v>121.7</v>
      </c>
      <c r="Q602">
        <v>188.1</v>
      </c>
      <c r="R602">
        <v>133.4</v>
      </c>
      <c r="S602">
        <v>88.8</v>
      </c>
      <c r="T602">
        <v>98.15</v>
      </c>
      <c r="U602">
        <v>142.69999999999999</v>
      </c>
      <c r="V602">
        <v>135.80000000000001</v>
      </c>
      <c r="W602">
        <v>86.38</v>
      </c>
      <c r="X602">
        <v>112.55</v>
      </c>
      <c r="Y602">
        <v>188.5</v>
      </c>
      <c r="Z602">
        <v>155.5</v>
      </c>
      <c r="AA602">
        <v>116.55</v>
      </c>
      <c r="AB602">
        <v>108.1</v>
      </c>
      <c r="AC602">
        <v>104.51</v>
      </c>
      <c r="AD602">
        <v>152.05000000000001</v>
      </c>
      <c r="AE602">
        <v>137.5</v>
      </c>
      <c r="AF602">
        <v>147.5</v>
      </c>
      <c r="AG602">
        <v>91.6</v>
      </c>
      <c r="AH602">
        <v>90.5</v>
      </c>
      <c r="AI602">
        <v>73.23</v>
      </c>
      <c r="AJ602">
        <v>89.85</v>
      </c>
      <c r="AK602">
        <v>106.57</v>
      </c>
      <c r="AL602">
        <v>97.1</v>
      </c>
      <c r="AM602">
        <v>118.8</v>
      </c>
      <c r="AN602">
        <v>120.6</v>
      </c>
      <c r="AO602">
        <v>162.80000000000001</v>
      </c>
      <c r="AP602">
        <v>197.05</v>
      </c>
      <c r="AQ602">
        <v>120.45</v>
      </c>
      <c r="AR602">
        <v>135.51</v>
      </c>
      <c r="AS602">
        <v>107.5</v>
      </c>
      <c r="AT602">
        <v>192.7</v>
      </c>
      <c r="AU602">
        <v>192.05</v>
      </c>
      <c r="AV602">
        <v>185.2</v>
      </c>
      <c r="AW602">
        <v>218.8</v>
      </c>
      <c r="AX602">
        <v>109.35</v>
      </c>
      <c r="AY602">
        <v>123.55</v>
      </c>
      <c r="AZ602">
        <v>122.3</v>
      </c>
      <c r="BA602">
        <v>181.2</v>
      </c>
      <c r="BB602">
        <v>203.65</v>
      </c>
      <c r="BC602">
        <v>177.6</v>
      </c>
    </row>
    <row r="603" spans="1:55" hidden="1" x14ac:dyDescent="0.4">
      <c r="A603" t="str">
        <f t="shared" si="36"/>
        <v>CLM</v>
      </c>
      <c r="B603" t="str">
        <f t="shared" si="37"/>
        <v>CLM051</v>
      </c>
      <c r="C603" t="str">
        <f t="shared" si="38"/>
        <v>percentage_score</v>
      </c>
      <c r="D603" t="s">
        <v>3122</v>
      </c>
      <c r="E603">
        <f t="shared" si="39"/>
        <v>85.908000000000015</v>
      </c>
      <c r="F603">
        <v>88.7</v>
      </c>
      <c r="G603">
        <v>81.8</v>
      </c>
      <c r="H603">
        <v>84</v>
      </c>
      <c r="I603">
        <v>91.1</v>
      </c>
      <c r="J603">
        <v>80.3</v>
      </c>
      <c r="K603">
        <v>78.7</v>
      </c>
      <c r="L603">
        <v>83.8</v>
      </c>
      <c r="M603">
        <v>81</v>
      </c>
      <c r="N603">
        <v>84.3</v>
      </c>
      <c r="O603">
        <v>86.9</v>
      </c>
      <c r="P603">
        <v>85</v>
      </c>
      <c r="Q603">
        <v>90.4</v>
      </c>
      <c r="R603">
        <v>87</v>
      </c>
      <c r="S603">
        <v>81.599999999999994</v>
      </c>
      <c r="T603">
        <v>83.1</v>
      </c>
      <c r="U603">
        <v>87.7</v>
      </c>
      <c r="V603">
        <v>87.2</v>
      </c>
      <c r="W603">
        <v>81.099999999999994</v>
      </c>
      <c r="X603">
        <v>84.9</v>
      </c>
      <c r="Y603">
        <v>90.4</v>
      </c>
      <c r="Z603">
        <v>88.6</v>
      </c>
      <c r="AA603">
        <v>85.4</v>
      </c>
      <c r="AB603">
        <v>84.4</v>
      </c>
      <c r="AC603">
        <v>83.8</v>
      </c>
      <c r="AD603">
        <v>88.4</v>
      </c>
      <c r="AE603">
        <v>87.3</v>
      </c>
      <c r="AF603">
        <v>88.1</v>
      </c>
      <c r="AG603">
        <v>82.1</v>
      </c>
      <c r="AH603">
        <v>81.900000000000006</v>
      </c>
      <c r="AI603">
        <v>78.400000000000006</v>
      </c>
      <c r="AJ603">
        <v>81.8</v>
      </c>
      <c r="AK603">
        <v>84.1</v>
      </c>
      <c r="AL603">
        <v>82.9</v>
      </c>
      <c r="AM603">
        <v>85.6</v>
      </c>
      <c r="AN603">
        <v>85.8</v>
      </c>
      <c r="AO603">
        <v>89.1</v>
      </c>
      <c r="AP603">
        <v>90.8</v>
      </c>
      <c r="AQ603">
        <v>85.8</v>
      </c>
      <c r="AR603">
        <v>87.1</v>
      </c>
      <c r="AS603">
        <v>84.3</v>
      </c>
      <c r="AT603">
        <v>90.6</v>
      </c>
      <c r="AU603">
        <v>90.6</v>
      </c>
      <c r="AV603">
        <v>90.3</v>
      </c>
      <c r="AW603">
        <v>91.6</v>
      </c>
      <c r="AX603">
        <v>84.5</v>
      </c>
      <c r="AY603">
        <v>86.1</v>
      </c>
      <c r="AZ603">
        <v>85.9</v>
      </c>
      <c r="BA603">
        <v>90.1</v>
      </c>
      <c r="BB603">
        <v>91.1</v>
      </c>
      <c r="BC603">
        <v>89.9</v>
      </c>
    </row>
    <row r="604" spans="1:55" hidden="1" x14ac:dyDescent="0.4">
      <c r="A604" t="str">
        <f t="shared" si="36"/>
        <v>CLM</v>
      </c>
      <c r="B604" t="str">
        <f t="shared" si="37"/>
        <v>CLM051</v>
      </c>
      <c r="C604" t="str">
        <f t="shared" si="38"/>
        <v>formatted_score</v>
      </c>
      <c r="D604" t="s">
        <v>3123</v>
      </c>
      <c r="E604" t="e">
        <f t="shared" si="39"/>
        <v>#DIV/0!</v>
      </c>
      <c r="F604" t="s">
        <v>3124</v>
      </c>
      <c r="G604" t="s">
        <v>3125</v>
      </c>
      <c r="H604" t="s">
        <v>3126</v>
      </c>
      <c r="I604" t="s">
        <v>3127</v>
      </c>
      <c r="J604" t="s">
        <v>3128</v>
      </c>
      <c r="K604" t="s">
        <v>3129</v>
      </c>
      <c r="L604" t="s">
        <v>2357</v>
      </c>
      <c r="M604" t="s">
        <v>3130</v>
      </c>
      <c r="N604" t="s">
        <v>3131</v>
      </c>
      <c r="O604" t="s">
        <v>3132</v>
      </c>
      <c r="P604" t="s">
        <v>3133</v>
      </c>
      <c r="Q604" t="s">
        <v>3134</v>
      </c>
      <c r="R604" t="s">
        <v>2879</v>
      </c>
      <c r="S604" t="s">
        <v>3135</v>
      </c>
      <c r="T604" t="s">
        <v>3136</v>
      </c>
      <c r="U604" t="s">
        <v>3137</v>
      </c>
      <c r="V604" t="s">
        <v>3138</v>
      </c>
      <c r="W604" t="s">
        <v>3139</v>
      </c>
      <c r="X604" t="s">
        <v>3140</v>
      </c>
      <c r="Y604" t="s">
        <v>3141</v>
      </c>
      <c r="Z604" t="s">
        <v>3142</v>
      </c>
      <c r="AA604" t="s">
        <v>3143</v>
      </c>
      <c r="AB604" t="s">
        <v>3144</v>
      </c>
      <c r="AC604" t="s">
        <v>3145</v>
      </c>
      <c r="AD604" t="s">
        <v>3146</v>
      </c>
      <c r="AE604" t="s">
        <v>3147</v>
      </c>
      <c r="AF604" t="s">
        <v>3148</v>
      </c>
      <c r="AG604" t="s">
        <v>3149</v>
      </c>
      <c r="AH604" t="s">
        <v>3150</v>
      </c>
      <c r="AI604" t="s">
        <v>3151</v>
      </c>
      <c r="AJ604" t="s">
        <v>3152</v>
      </c>
      <c r="AK604" t="s">
        <v>3153</v>
      </c>
      <c r="AL604" t="s">
        <v>2997</v>
      </c>
      <c r="AM604" t="s">
        <v>3154</v>
      </c>
      <c r="AN604" t="s">
        <v>3155</v>
      </c>
      <c r="AO604" t="s">
        <v>3094</v>
      </c>
      <c r="AP604" t="s">
        <v>3156</v>
      </c>
      <c r="AQ604" t="s">
        <v>3157</v>
      </c>
      <c r="AR604" t="s">
        <v>3158</v>
      </c>
      <c r="AS604" t="s">
        <v>3159</v>
      </c>
      <c r="AT604" t="s">
        <v>3160</v>
      </c>
      <c r="AU604" t="s">
        <v>3161</v>
      </c>
      <c r="AV604" t="s">
        <v>3162</v>
      </c>
      <c r="AW604" t="s">
        <v>3163</v>
      </c>
      <c r="AX604" t="s">
        <v>3164</v>
      </c>
      <c r="AY604" t="s">
        <v>3165</v>
      </c>
      <c r="AZ604" t="s">
        <v>3166</v>
      </c>
      <c r="BA604" t="s">
        <v>3167</v>
      </c>
      <c r="BB604" t="s">
        <v>3168</v>
      </c>
      <c r="BC604" t="s">
        <v>3169</v>
      </c>
    </row>
    <row r="605" spans="1:55" hidden="1" x14ac:dyDescent="0.4">
      <c r="A605" t="str">
        <f t="shared" si="36"/>
        <v>CLM</v>
      </c>
      <c r="B605" t="str">
        <f t="shared" si="37"/>
        <v>CLM051</v>
      </c>
      <c r="C605" t="str">
        <f t="shared" si="38"/>
        <v>functional_complexity</v>
      </c>
      <c r="D605" t="s">
        <v>3170</v>
      </c>
      <c r="E605">
        <f t="shared" si="39"/>
        <v>54.96</v>
      </c>
      <c r="F605">
        <v>69.5</v>
      </c>
      <c r="G605">
        <v>47.5</v>
      </c>
      <c r="H605">
        <v>38</v>
      </c>
      <c r="I605">
        <v>88</v>
      </c>
      <c r="J605">
        <v>28</v>
      </c>
      <c r="K605">
        <v>29.5</v>
      </c>
      <c r="L605">
        <v>45.5</v>
      </c>
      <c r="M605">
        <v>31</v>
      </c>
      <c r="N605">
        <v>43</v>
      </c>
      <c r="O605">
        <v>51</v>
      </c>
      <c r="P605">
        <v>51</v>
      </c>
      <c r="Q605">
        <v>87.5</v>
      </c>
      <c r="R605">
        <v>49.5</v>
      </c>
      <c r="S605">
        <v>37.5</v>
      </c>
      <c r="T605">
        <v>43.5</v>
      </c>
      <c r="U605">
        <v>61.5</v>
      </c>
      <c r="V605">
        <v>59.5</v>
      </c>
      <c r="W605">
        <v>31</v>
      </c>
      <c r="X605">
        <v>46.5</v>
      </c>
      <c r="Y605">
        <v>67.5</v>
      </c>
      <c r="Z605">
        <v>61.5</v>
      </c>
      <c r="AA605">
        <v>47</v>
      </c>
      <c r="AB605">
        <v>40.5</v>
      </c>
      <c r="AC605">
        <v>40.5</v>
      </c>
      <c r="AD605">
        <v>67.5</v>
      </c>
      <c r="AE605">
        <v>52.5</v>
      </c>
      <c r="AF605">
        <v>60</v>
      </c>
      <c r="AG605">
        <v>40.5</v>
      </c>
      <c r="AH605">
        <v>34.5</v>
      </c>
      <c r="AI605">
        <v>32</v>
      </c>
      <c r="AJ605">
        <v>37.5</v>
      </c>
      <c r="AK605">
        <v>44</v>
      </c>
      <c r="AL605">
        <v>40.5</v>
      </c>
      <c r="AM605">
        <v>53</v>
      </c>
      <c r="AN605">
        <v>45.5</v>
      </c>
      <c r="AO605">
        <v>66</v>
      </c>
      <c r="AP605">
        <v>77.5</v>
      </c>
      <c r="AQ605">
        <v>52</v>
      </c>
      <c r="AR605">
        <v>60</v>
      </c>
      <c r="AS605">
        <v>50</v>
      </c>
      <c r="AT605">
        <v>75.5</v>
      </c>
      <c r="AU605">
        <v>91</v>
      </c>
      <c r="AV605">
        <v>78</v>
      </c>
      <c r="AW605">
        <v>89.5</v>
      </c>
      <c r="AX605">
        <v>50.5</v>
      </c>
      <c r="AY605">
        <v>55</v>
      </c>
      <c r="AZ605">
        <v>47.5</v>
      </c>
      <c r="BA605">
        <v>80.5</v>
      </c>
      <c r="BB605">
        <v>88.5</v>
      </c>
      <c r="BC605">
        <v>83.5</v>
      </c>
    </row>
    <row r="606" spans="1:55" hidden="1" x14ac:dyDescent="0.4">
      <c r="A606" t="str">
        <f t="shared" si="36"/>
        <v>CLM</v>
      </c>
      <c r="B606" t="str">
        <f t="shared" si="37"/>
        <v>CLM051</v>
      </c>
      <c r="C606" t="str">
        <f t="shared" si="38"/>
        <v>organization_score</v>
      </c>
      <c r="D606" t="s">
        <v>3171</v>
      </c>
      <c r="E606">
        <f t="shared" si="39"/>
        <v>11.8</v>
      </c>
      <c r="F606">
        <v>10</v>
      </c>
      <c r="G606">
        <v>12</v>
      </c>
      <c r="H606">
        <v>18</v>
      </c>
      <c r="I606">
        <v>10</v>
      </c>
      <c r="J606">
        <v>18</v>
      </c>
      <c r="K606">
        <v>12</v>
      </c>
      <c r="L606">
        <v>6</v>
      </c>
      <c r="M606">
        <v>6</v>
      </c>
      <c r="N606">
        <v>12</v>
      </c>
      <c r="O606">
        <v>20</v>
      </c>
      <c r="P606">
        <v>12</v>
      </c>
      <c r="Q606">
        <v>4</v>
      </c>
      <c r="R606">
        <v>6</v>
      </c>
      <c r="S606">
        <v>4</v>
      </c>
      <c r="T606">
        <v>2</v>
      </c>
      <c r="U606">
        <v>10</v>
      </c>
      <c r="V606">
        <v>2</v>
      </c>
      <c r="W606">
        <v>16</v>
      </c>
      <c r="X606">
        <v>8</v>
      </c>
      <c r="Y606">
        <v>38</v>
      </c>
      <c r="Z606">
        <v>22</v>
      </c>
      <c r="AA606">
        <v>16</v>
      </c>
      <c r="AB606">
        <v>20</v>
      </c>
      <c r="AC606">
        <v>6</v>
      </c>
      <c r="AD606">
        <v>6</v>
      </c>
      <c r="AE606">
        <v>24</v>
      </c>
      <c r="AF606">
        <v>18</v>
      </c>
      <c r="AG606">
        <v>4</v>
      </c>
      <c r="AH606">
        <v>14</v>
      </c>
      <c r="AI606">
        <v>2</v>
      </c>
      <c r="AJ606">
        <v>8</v>
      </c>
      <c r="AK606">
        <v>6</v>
      </c>
      <c r="AL606">
        <v>10</v>
      </c>
      <c r="AM606">
        <v>6</v>
      </c>
      <c r="AN606">
        <v>18</v>
      </c>
      <c r="AO606">
        <v>22</v>
      </c>
      <c r="AP606">
        <v>26</v>
      </c>
      <c r="AQ606">
        <v>10</v>
      </c>
      <c r="AR606">
        <v>0</v>
      </c>
      <c r="AS606">
        <v>0</v>
      </c>
      <c r="AT606">
        <v>28</v>
      </c>
      <c r="AU606">
        <v>0</v>
      </c>
      <c r="AV606">
        <v>20</v>
      </c>
      <c r="AW606">
        <v>28</v>
      </c>
      <c r="AX606">
        <v>0</v>
      </c>
      <c r="AY606">
        <v>6</v>
      </c>
      <c r="AZ606">
        <v>18</v>
      </c>
      <c r="BA606">
        <v>8</v>
      </c>
      <c r="BB606">
        <v>18</v>
      </c>
      <c r="BC606">
        <v>0</v>
      </c>
    </row>
    <row r="607" spans="1:55" hidden="1" x14ac:dyDescent="0.4">
      <c r="A607" t="str">
        <f t="shared" si="36"/>
        <v>CLM</v>
      </c>
      <c r="B607" t="str">
        <f t="shared" si="37"/>
        <v>CLM051</v>
      </c>
      <c r="C607" t="str">
        <f t="shared" si="38"/>
        <v>structural_integrity</v>
      </c>
      <c r="D607" t="s">
        <v>3172</v>
      </c>
      <c r="E607">
        <f t="shared" si="39"/>
        <v>9.9573999999999998</v>
      </c>
      <c r="F607">
        <v>10</v>
      </c>
      <c r="G607">
        <v>9.9499999999999993</v>
      </c>
      <c r="H607">
        <v>9.7899999999999991</v>
      </c>
      <c r="I607">
        <v>10</v>
      </c>
      <c r="J607">
        <v>9.56</v>
      </c>
      <c r="K607">
        <v>9.5399999999999991</v>
      </c>
      <c r="L607">
        <v>10</v>
      </c>
      <c r="M607">
        <v>9.77</v>
      </c>
      <c r="N607">
        <v>9.91</v>
      </c>
      <c r="O607">
        <v>10</v>
      </c>
      <c r="P607">
        <v>10</v>
      </c>
      <c r="Q607">
        <v>10</v>
      </c>
      <c r="R607">
        <v>10</v>
      </c>
      <c r="S607">
        <v>10</v>
      </c>
      <c r="T607">
        <v>10</v>
      </c>
      <c r="U607">
        <v>10</v>
      </c>
      <c r="V607">
        <v>10</v>
      </c>
      <c r="W607">
        <v>9.8800000000000008</v>
      </c>
      <c r="X607">
        <v>10</v>
      </c>
      <c r="Y607">
        <v>10</v>
      </c>
      <c r="Z607">
        <v>10</v>
      </c>
      <c r="AA607">
        <v>10</v>
      </c>
      <c r="AB607">
        <v>10</v>
      </c>
      <c r="AC607">
        <v>9.86</v>
      </c>
      <c r="AD607">
        <v>10</v>
      </c>
      <c r="AE607">
        <v>10</v>
      </c>
      <c r="AF607">
        <v>10</v>
      </c>
      <c r="AG607">
        <v>10</v>
      </c>
      <c r="AH607">
        <v>10</v>
      </c>
      <c r="AI607">
        <v>9.8800000000000008</v>
      </c>
      <c r="AJ607">
        <v>10</v>
      </c>
      <c r="AK607">
        <v>9.82</v>
      </c>
      <c r="AL607">
        <v>10</v>
      </c>
      <c r="AM607">
        <v>10</v>
      </c>
      <c r="AN607">
        <v>10</v>
      </c>
      <c r="AO607">
        <v>10</v>
      </c>
      <c r="AP607">
        <v>10</v>
      </c>
      <c r="AQ607">
        <v>10</v>
      </c>
      <c r="AR607">
        <v>9.91</v>
      </c>
      <c r="AS607">
        <v>10</v>
      </c>
      <c r="AT607">
        <v>10</v>
      </c>
      <c r="AU607">
        <v>10</v>
      </c>
      <c r="AV607">
        <v>10</v>
      </c>
      <c r="AW607">
        <v>10</v>
      </c>
      <c r="AX607">
        <v>10</v>
      </c>
      <c r="AY607">
        <v>10</v>
      </c>
      <c r="AZ607">
        <v>10</v>
      </c>
      <c r="BA607">
        <v>10</v>
      </c>
      <c r="BB607">
        <v>10</v>
      </c>
      <c r="BC607">
        <v>10</v>
      </c>
    </row>
    <row r="608" spans="1:55" hidden="1" x14ac:dyDescent="0.4">
      <c r="A608" t="str">
        <f t="shared" si="36"/>
        <v>CLM</v>
      </c>
      <c r="B608" t="str">
        <f t="shared" si="37"/>
        <v>CLM051</v>
      </c>
      <c r="C608" t="str">
        <f t="shared" si="38"/>
        <v>decisions_activities_ratio</v>
      </c>
      <c r="D608" t="s">
        <v>3173</v>
      </c>
      <c r="E608">
        <f t="shared" si="39"/>
        <v>0.15978000000000001</v>
      </c>
      <c r="F608">
        <v>0.108</v>
      </c>
      <c r="G608">
        <v>0.217</v>
      </c>
      <c r="H608">
        <v>0.21099999999999999</v>
      </c>
      <c r="I608">
        <v>0.17399999999999999</v>
      </c>
      <c r="J608">
        <v>0.13300000000000001</v>
      </c>
      <c r="K608">
        <v>0.13300000000000001</v>
      </c>
      <c r="L608">
        <v>0.16700000000000001</v>
      </c>
      <c r="M608">
        <v>0.11799999999999999</v>
      </c>
      <c r="N608">
        <v>0.23799999999999999</v>
      </c>
      <c r="O608">
        <v>0.111</v>
      </c>
      <c r="P608">
        <v>0.24</v>
      </c>
      <c r="Q608">
        <v>0.14899999999999999</v>
      </c>
      <c r="R608">
        <v>0</v>
      </c>
      <c r="S608">
        <v>0.15</v>
      </c>
      <c r="T608">
        <v>0.13</v>
      </c>
      <c r="U608">
        <v>0.19400000000000001</v>
      </c>
      <c r="V608">
        <v>0.161</v>
      </c>
      <c r="W608">
        <v>0.11799999999999999</v>
      </c>
      <c r="X608">
        <v>0.125</v>
      </c>
      <c r="Y608">
        <v>0.16700000000000001</v>
      </c>
      <c r="Z608">
        <v>0.188</v>
      </c>
      <c r="AA608">
        <v>0.16</v>
      </c>
      <c r="AB608">
        <v>0.14299999999999999</v>
      </c>
      <c r="AC608">
        <v>0.14299999999999999</v>
      </c>
      <c r="AD608">
        <v>0.17100000000000001</v>
      </c>
      <c r="AE608">
        <v>0.1</v>
      </c>
      <c r="AF608">
        <v>8.5999999999999993E-2</v>
      </c>
      <c r="AG608">
        <v>0.14299999999999999</v>
      </c>
      <c r="AH608">
        <v>0.16700000000000001</v>
      </c>
      <c r="AI608">
        <v>0.26700000000000002</v>
      </c>
      <c r="AJ608">
        <v>0.158</v>
      </c>
      <c r="AK608">
        <v>0.182</v>
      </c>
      <c r="AL608">
        <v>0.13600000000000001</v>
      </c>
      <c r="AM608">
        <v>0.13800000000000001</v>
      </c>
      <c r="AN608">
        <v>0.16700000000000001</v>
      </c>
      <c r="AO608">
        <v>0.17599999999999999</v>
      </c>
      <c r="AP608">
        <v>0.20499999999999999</v>
      </c>
      <c r="AQ608">
        <v>0.185</v>
      </c>
      <c r="AR608">
        <v>0.20699999999999999</v>
      </c>
      <c r="AS608">
        <v>0.154</v>
      </c>
      <c r="AT608">
        <v>0.17499999999999999</v>
      </c>
      <c r="AU608">
        <v>0.16700000000000001</v>
      </c>
      <c r="AV608">
        <v>0.14299999999999999</v>
      </c>
      <c r="AW608">
        <v>0.17399999999999999</v>
      </c>
      <c r="AX608">
        <v>0.2</v>
      </c>
      <c r="AY608">
        <v>0.17899999999999999</v>
      </c>
      <c r="AZ608">
        <v>0.20799999999999999</v>
      </c>
      <c r="BA608">
        <v>0.19</v>
      </c>
      <c r="BB608">
        <v>0.122</v>
      </c>
      <c r="BC608">
        <v>0.111</v>
      </c>
    </row>
    <row r="609" spans="1:55" hidden="1" x14ac:dyDescent="0.4">
      <c r="A609" t="str">
        <f t="shared" si="36"/>
        <v>CLM</v>
      </c>
      <c r="B609" t="str">
        <f t="shared" si="37"/>
        <v>CLM051</v>
      </c>
      <c r="C609" t="str">
        <f t="shared" si="38"/>
        <v>lines_vs_average</v>
      </c>
      <c r="D609" t="s">
        <v>3174</v>
      </c>
      <c r="E609">
        <f t="shared" si="39"/>
        <v>1.6964000000000004</v>
      </c>
      <c r="F609">
        <v>1.7150000000000001</v>
      </c>
      <c r="G609">
        <v>1.5649999999999999</v>
      </c>
      <c r="H609">
        <v>1.5009999999999999</v>
      </c>
      <c r="I609">
        <v>2.552</v>
      </c>
      <c r="J609">
        <v>1.4370000000000001</v>
      </c>
      <c r="K609">
        <v>1.458</v>
      </c>
      <c r="L609">
        <v>1.3720000000000001</v>
      </c>
      <c r="M609">
        <v>1.3720000000000001</v>
      </c>
      <c r="N609">
        <v>1.4790000000000001</v>
      </c>
      <c r="O609">
        <v>1.544</v>
      </c>
      <c r="P609">
        <v>1.544</v>
      </c>
      <c r="Q609">
        <v>2.1869999999999998</v>
      </c>
      <c r="R609">
        <v>1.7150000000000001</v>
      </c>
      <c r="S609">
        <v>1.115</v>
      </c>
      <c r="T609">
        <v>1.179</v>
      </c>
      <c r="U609">
        <v>1.758</v>
      </c>
      <c r="V609">
        <v>1.8009999999999999</v>
      </c>
      <c r="W609">
        <v>1.244</v>
      </c>
      <c r="X609">
        <v>1.522</v>
      </c>
      <c r="Y609">
        <v>2.101</v>
      </c>
      <c r="Z609">
        <v>1.758</v>
      </c>
      <c r="AA609">
        <v>1.4370000000000001</v>
      </c>
      <c r="AB609">
        <v>1.329</v>
      </c>
      <c r="AC609">
        <v>1.5649999999999999</v>
      </c>
      <c r="AD609">
        <v>1.994</v>
      </c>
      <c r="AE609">
        <v>1.758</v>
      </c>
      <c r="AF609">
        <v>1.6719999999999999</v>
      </c>
      <c r="AG609">
        <v>1.115</v>
      </c>
      <c r="AH609">
        <v>1.1579999999999999</v>
      </c>
      <c r="AI609">
        <v>1.0940000000000001</v>
      </c>
      <c r="AJ609">
        <v>1.222</v>
      </c>
      <c r="AK609">
        <v>1.694</v>
      </c>
      <c r="AL609">
        <v>1.244</v>
      </c>
      <c r="AM609">
        <v>1.544</v>
      </c>
      <c r="AN609">
        <v>1.544</v>
      </c>
      <c r="AO609">
        <v>2.0579999999999998</v>
      </c>
      <c r="AP609">
        <v>2.3370000000000002</v>
      </c>
      <c r="AQ609">
        <v>1.3939999999999999</v>
      </c>
      <c r="AR609">
        <v>2.0579999999999998</v>
      </c>
      <c r="AS609">
        <v>1.5009999999999999</v>
      </c>
      <c r="AT609">
        <v>2.1869999999999998</v>
      </c>
      <c r="AU609">
        <v>2.5939999999999999</v>
      </c>
      <c r="AV609">
        <v>2.23</v>
      </c>
      <c r="AW609">
        <v>2.6589999999999998</v>
      </c>
      <c r="AX609">
        <v>1.522</v>
      </c>
      <c r="AY609">
        <v>1.522</v>
      </c>
      <c r="AZ609">
        <v>1.5009999999999999</v>
      </c>
      <c r="BA609">
        <v>2.1440000000000001</v>
      </c>
      <c r="BB609">
        <v>2.3370000000000002</v>
      </c>
      <c r="BC609">
        <v>2.4870000000000001</v>
      </c>
    </row>
    <row r="610" spans="1:55" hidden="1" x14ac:dyDescent="0.4">
      <c r="A610" t="str">
        <f t="shared" si="36"/>
        <v>CLM</v>
      </c>
      <c r="B610" t="str">
        <f t="shared" si="37"/>
        <v>CLM091</v>
      </c>
      <c r="C610" t="str">
        <f t="shared" si="38"/>
        <v>activities</v>
      </c>
      <c r="D610" t="s">
        <v>3175</v>
      </c>
      <c r="E610">
        <f t="shared" si="39"/>
        <v>26.4</v>
      </c>
      <c r="F610">
        <v>22</v>
      </c>
      <c r="G610">
        <v>20</v>
      </c>
      <c r="H610">
        <v>24</v>
      </c>
      <c r="I610">
        <v>35</v>
      </c>
      <c r="J610">
        <v>14</v>
      </c>
      <c r="K610">
        <v>16</v>
      </c>
      <c r="L610">
        <v>29</v>
      </c>
      <c r="M610">
        <v>42</v>
      </c>
      <c r="N610">
        <v>22</v>
      </c>
      <c r="O610">
        <v>23</v>
      </c>
      <c r="P610">
        <v>24</v>
      </c>
      <c r="Q610">
        <v>37</v>
      </c>
      <c r="R610">
        <v>35</v>
      </c>
      <c r="S610">
        <v>18</v>
      </c>
      <c r="T610">
        <v>28</v>
      </c>
      <c r="U610">
        <v>23</v>
      </c>
      <c r="V610">
        <v>25</v>
      </c>
      <c r="W610">
        <v>16</v>
      </c>
      <c r="X610">
        <v>26</v>
      </c>
      <c r="Y610">
        <v>30</v>
      </c>
      <c r="Z610">
        <v>22</v>
      </c>
      <c r="AA610">
        <v>18</v>
      </c>
      <c r="AB610">
        <v>20</v>
      </c>
      <c r="AC610">
        <v>21</v>
      </c>
      <c r="AD610">
        <v>27</v>
      </c>
      <c r="AE610">
        <v>19</v>
      </c>
      <c r="AF610">
        <v>40</v>
      </c>
      <c r="AG610">
        <v>21</v>
      </c>
      <c r="AH610">
        <v>18</v>
      </c>
      <c r="AI610">
        <v>12</v>
      </c>
      <c r="AJ610">
        <v>19</v>
      </c>
      <c r="AK610">
        <v>19</v>
      </c>
      <c r="AL610">
        <v>20</v>
      </c>
      <c r="AM610">
        <v>9</v>
      </c>
      <c r="AN610">
        <v>31</v>
      </c>
      <c r="AO610">
        <v>27</v>
      </c>
      <c r="AP610">
        <v>31</v>
      </c>
      <c r="AQ610">
        <v>26</v>
      </c>
      <c r="AR610">
        <v>26</v>
      </c>
      <c r="AS610">
        <v>28</v>
      </c>
      <c r="AT610">
        <v>29</v>
      </c>
      <c r="AU610">
        <v>31</v>
      </c>
      <c r="AV610">
        <v>38</v>
      </c>
      <c r="AW610">
        <v>52</v>
      </c>
      <c r="AX610">
        <v>31</v>
      </c>
      <c r="AY610">
        <v>32</v>
      </c>
      <c r="AZ610">
        <v>28</v>
      </c>
      <c r="BA610">
        <v>39</v>
      </c>
      <c r="BB610">
        <v>49</v>
      </c>
      <c r="BC610">
        <v>28</v>
      </c>
    </row>
    <row r="611" spans="1:55" hidden="1" x14ac:dyDescent="0.4">
      <c r="A611" t="str">
        <f t="shared" si="36"/>
        <v>CLM</v>
      </c>
      <c r="B611" t="str">
        <f t="shared" si="37"/>
        <v>CLM091</v>
      </c>
      <c r="C611" t="str">
        <f t="shared" si="38"/>
        <v>decisions</v>
      </c>
      <c r="D611" t="s">
        <v>3176</v>
      </c>
      <c r="E611">
        <f t="shared" si="39"/>
        <v>4.16</v>
      </c>
      <c r="F611">
        <v>4</v>
      </c>
      <c r="G611">
        <v>3</v>
      </c>
      <c r="H611">
        <v>6</v>
      </c>
      <c r="I611">
        <v>6</v>
      </c>
      <c r="J611">
        <v>2</v>
      </c>
      <c r="K611">
        <v>5</v>
      </c>
      <c r="L611">
        <v>4</v>
      </c>
      <c r="M611">
        <v>5</v>
      </c>
      <c r="N611">
        <v>4</v>
      </c>
      <c r="O611">
        <v>3</v>
      </c>
      <c r="P611">
        <v>4</v>
      </c>
      <c r="Q611">
        <v>5</v>
      </c>
      <c r="R611">
        <v>5</v>
      </c>
      <c r="S611">
        <v>3</v>
      </c>
      <c r="T611">
        <v>4</v>
      </c>
      <c r="U611">
        <v>4</v>
      </c>
      <c r="V611">
        <v>5</v>
      </c>
      <c r="W611">
        <v>2</v>
      </c>
      <c r="X611">
        <v>2</v>
      </c>
      <c r="Y611">
        <v>4</v>
      </c>
      <c r="Z611">
        <v>4</v>
      </c>
      <c r="AA611">
        <v>2</v>
      </c>
      <c r="AB611">
        <v>4</v>
      </c>
      <c r="AC611">
        <v>3</v>
      </c>
      <c r="AD611">
        <v>4</v>
      </c>
      <c r="AE611">
        <v>1</v>
      </c>
      <c r="AF611">
        <v>5</v>
      </c>
      <c r="AG611">
        <v>3</v>
      </c>
      <c r="AH611">
        <v>4</v>
      </c>
      <c r="AI611">
        <v>3</v>
      </c>
      <c r="AJ611">
        <v>3</v>
      </c>
      <c r="AK611">
        <v>4</v>
      </c>
      <c r="AL611">
        <v>3</v>
      </c>
      <c r="AM611">
        <v>0</v>
      </c>
      <c r="AN611">
        <v>4</v>
      </c>
      <c r="AO611">
        <v>3</v>
      </c>
      <c r="AP611">
        <v>6</v>
      </c>
      <c r="AQ611">
        <v>5</v>
      </c>
      <c r="AR611">
        <v>5</v>
      </c>
      <c r="AS611">
        <v>4</v>
      </c>
      <c r="AT611">
        <v>6</v>
      </c>
      <c r="AU611">
        <v>4</v>
      </c>
      <c r="AV611">
        <v>7</v>
      </c>
      <c r="AW611">
        <v>9</v>
      </c>
      <c r="AX611">
        <v>6</v>
      </c>
      <c r="AY611">
        <v>4</v>
      </c>
      <c r="AZ611">
        <v>6</v>
      </c>
      <c r="BA611">
        <v>5</v>
      </c>
      <c r="BB611">
        <v>6</v>
      </c>
      <c r="BC611">
        <v>5</v>
      </c>
    </row>
    <row r="612" spans="1:55" hidden="1" x14ac:dyDescent="0.4">
      <c r="A612" t="str">
        <f t="shared" si="36"/>
        <v>CLM</v>
      </c>
      <c r="B612" t="str">
        <f t="shared" si="37"/>
        <v>CLM091</v>
      </c>
      <c r="C612" t="str">
        <f t="shared" si="38"/>
        <v>forks</v>
      </c>
      <c r="D612" t="s">
        <v>3177</v>
      </c>
      <c r="E612">
        <f t="shared" si="39"/>
        <v>1.8</v>
      </c>
      <c r="F612">
        <v>1</v>
      </c>
      <c r="G612">
        <v>2</v>
      </c>
      <c r="H612">
        <v>2</v>
      </c>
      <c r="I612">
        <v>2</v>
      </c>
      <c r="J612">
        <v>1</v>
      </c>
      <c r="K612">
        <v>1</v>
      </c>
      <c r="L612">
        <v>2</v>
      </c>
      <c r="M612">
        <v>2</v>
      </c>
      <c r="N612">
        <v>2</v>
      </c>
      <c r="O612">
        <v>2</v>
      </c>
      <c r="P612">
        <v>1</v>
      </c>
      <c r="Q612">
        <v>2</v>
      </c>
      <c r="R612">
        <v>2</v>
      </c>
      <c r="S612">
        <v>1</v>
      </c>
      <c r="T612">
        <v>2</v>
      </c>
      <c r="U612">
        <v>2</v>
      </c>
      <c r="V612">
        <v>2</v>
      </c>
      <c r="W612">
        <v>1</v>
      </c>
      <c r="X612">
        <v>3</v>
      </c>
      <c r="Y612">
        <v>4</v>
      </c>
      <c r="Z612">
        <v>1</v>
      </c>
      <c r="AA612">
        <v>2</v>
      </c>
      <c r="AB612">
        <v>1</v>
      </c>
      <c r="AC612">
        <v>2</v>
      </c>
      <c r="AD612">
        <v>3</v>
      </c>
      <c r="AE612">
        <v>2</v>
      </c>
      <c r="AF612">
        <v>1</v>
      </c>
      <c r="AG612">
        <v>2</v>
      </c>
      <c r="AH612">
        <v>1</v>
      </c>
      <c r="AI612">
        <v>1</v>
      </c>
      <c r="AJ612">
        <v>2</v>
      </c>
      <c r="AK612">
        <v>2</v>
      </c>
      <c r="AL612">
        <v>0</v>
      </c>
      <c r="AM612">
        <v>2</v>
      </c>
      <c r="AN612">
        <v>2</v>
      </c>
      <c r="AO612">
        <v>1</v>
      </c>
      <c r="AP612">
        <v>2</v>
      </c>
      <c r="AQ612">
        <v>3</v>
      </c>
      <c r="AR612">
        <v>2</v>
      </c>
      <c r="AS612">
        <v>2</v>
      </c>
      <c r="AT612">
        <v>2</v>
      </c>
      <c r="AU612">
        <v>1</v>
      </c>
      <c r="AV612">
        <v>2</v>
      </c>
      <c r="AW612">
        <v>5</v>
      </c>
      <c r="AX612">
        <v>1</v>
      </c>
      <c r="AY612">
        <v>2</v>
      </c>
      <c r="AZ612">
        <v>1</v>
      </c>
      <c r="BA612">
        <v>1</v>
      </c>
      <c r="BB612">
        <v>2</v>
      </c>
      <c r="BC612">
        <v>2</v>
      </c>
    </row>
    <row r="613" spans="1:55" hidden="1" x14ac:dyDescent="0.4">
      <c r="A613" t="str">
        <f t="shared" si="36"/>
        <v>CLM</v>
      </c>
      <c r="B613" t="str">
        <f t="shared" si="37"/>
        <v>CLM091</v>
      </c>
      <c r="C613" t="str">
        <f t="shared" si="38"/>
        <v>swimlanes</v>
      </c>
      <c r="D613" t="s">
        <v>3178</v>
      </c>
      <c r="E613">
        <f t="shared" si="39"/>
        <v>5.36</v>
      </c>
      <c r="F613">
        <v>6</v>
      </c>
      <c r="G613">
        <v>8</v>
      </c>
      <c r="H613">
        <v>12</v>
      </c>
      <c r="I613">
        <v>5</v>
      </c>
      <c r="J613">
        <v>7</v>
      </c>
      <c r="K613">
        <v>3</v>
      </c>
      <c r="L613">
        <v>7</v>
      </c>
      <c r="M613">
        <v>7</v>
      </c>
      <c r="N613">
        <v>8</v>
      </c>
      <c r="O613">
        <v>5</v>
      </c>
      <c r="P613">
        <v>7</v>
      </c>
      <c r="Q613">
        <v>3</v>
      </c>
      <c r="R613">
        <v>3</v>
      </c>
      <c r="S613">
        <v>8</v>
      </c>
      <c r="T613">
        <v>0</v>
      </c>
      <c r="U613">
        <v>7</v>
      </c>
      <c r="V613">
        <v>0</v>
      </c>
      <c r="W613">
        <v>6</v>
      </c>
      <c r="X613">
        <v>4</v>
      </c>
      <c r="Y613">
        <v>5</v>
      </c>
      <c r="Z613">
        <v>6</v>
      </c>
      <c r="AA613">
        <v>1</v>
      </c>
      <c r="AB613">
        <v>5</v>
      </c>
      <c r="AC613">
        <v>5</v>
      </c>
      <c r="AD613">
        <v>1</v>
      </c>
      <c r="AE613">
        <v>3</v>
      </c>
      <c r="AF613">
        <v>12</v>
      </c>
      <c r="AG613">
        <v>7</v>
      </c>
      <c r="AH613">
        <v>6</v>
      </c>
      <c r="AI613">
        <v>4</v>
      </c>
      <c r="AJ613">
        <v>3</v>
      </c>
      <c r="AK613">
        <v>1</v>
      </c>
      <c r="AL613">
        <v>5</v>
      </c>
      <c r="AM613">
        <v>3</v>
      </c>
      <c r="AN613">
        <v>9</v>
      </c>
      <c r="AO613">
        <v>8</v>
      </c>
      <c r="AP613">
        <v>13</v>
      </c>
      <c r="AQ613">
        <v>0</v>
      </c>
      <c r="AR613">
        <v>5</v>
      </c>
      <c r="AS613">
        <v>3</v>
      </c>
      <c r="AT613">
        <v>3</v>
      </c>
      <c r="AU613">
        <v>0</v>
      </c>
      <c r="AV613">
        <v>1</v>
      </c>
      <c r="AW613">
        <v>13</v>
      </c>
      <c r="AX613">
        <v>6</v>
      </c>
      <c r="AY613">
        <v>9</v>
      </c>
      <c r="AZ613">
        <v>9</v>
      </c>
      <c r="BA613">
        <v>4</v>
      </c>
      <c r="BB613">
        <v>9</v>
      </c>
      <c r="BC613">
        <v>3</v>
      </c>
    </row>
    <row r="614" spans="1:55" hidden="1" x14ac:dyDescent="0.4">
      <c r="A614" t="str">
        <f t="shared" si="36"/>
        <v>CLM</v>
      </c>
      <c r="B614" t="str">
        <f t="shared" si="37"/>
        <v>CLM091</v>
      </c>
      <c r="C614" t="str">
        <f t="shared" si="38"/>
        <v>detaches</v>
      </c>
      <c r="D614" t="s">
        <v>3179</v>
      </c>
      <c r="E614">
        <f t="shared" si="39"/>
        <v>0.02</v>
      </c>
      <c r="F614">
        <v>1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</row>
    <row r="615" spans="1:55" hidden="1" x14ac:dyDescent="0.4">
      <c r="A615" t="str">
        <f t="shared" si="36"/>
        <v>CLM</v>
      </c>
      <c r="B615" t="str">
        <f t="shared" si="37"/>
        <v>CLM091</v>
      </c>
      <c r="C615" t="str">
        <f t="shared" si="38"/>
        <v>options</v>
      </c>
      <c r="D615" t="s">
        <v>3180</v>
      </c>
      <c r="E615">
        <f t="shared" si="39"/>
        <v>0.24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1</v>
      </c>
      <c r="O615">
        <v>0</v>
      </c>
      <c r="P615">
        <v>2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4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2</v>
      </c>
      <c r="AQ615">
        <v>0</v>
      </c>
      <c r="AR615">
        <v>0</v>
      </c>
      <c r="AS615">
        <v>0</v>
      </c>
      <c r="AT615">
        <v>1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</row>
    <row r="616" spans="1:55" hidden="1" x14ac:dyDescent="0.4">
      <c r="A616" t="str">
        <f t="shared" si="36"/>
        <v>CLM</v>
      </c>
      <c r="B616" t="str">
        <f t="shared" si="37"/>
        <v>CLM091</v>
      </c>
      <c r="C616" t="str">
        <f t="shared" si="38"/>
        <v>edges</v>
      </c>
      <c r="D616" t="s">
        <v>3181</v>
      </c>
      <c r="E616">
        <f t="shared" si="39"/>
        <v>0.72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3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4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1</v>
      </c>
      <c r="AC616">
        <v>0</v>
      </c>
      <c r="AD616">
        <v>0</v>
      </c>
      <c r="AE616">
        <v>10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10</v>
      </c>
      <c r="AN616">
        <v>0</v>
      </c>
      <c r="AO616">
        <v>0</v>
      </c>
      <c r="AP616">
        <v>0</v>
      </c>
      <c r="AQ616">
        <v>0</v>
      </c>
      <c r="AR616">
        <v>4</v>
      </c>
      <c r="AS616">
        <v>4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</row>
    <row r="617" spans="1:55" hidden="1" x14ac:dyDescent="0.4">
      <c r="A617" t="str">
        <f t="shared" si="36"/>
        <v>CLM</v>
      </c>
      <c r="B617" t="str">
        <f t="shared" si="37"/>
        <v>CLM091</v>
      </c>
      <c r="C617" t="str">
        <f t="shared" si="38"/>
        <v>notes</v>
      </c>
      <c r="D617" t="s">
        <v>3182</v>
      </c>
      <c r="E617">
        <f t="shared" si="39"/>
        <v>6.16</v>
      </c>
      <c r="F617">
        <v>4</v>
      </c>
      <c r="G617">
        <v>4</v>
      </c>
      <c r="H617">
        <v>12</v>
      </c>
      <c r="I617">
        <v>11</v>
      </c>
      <c r="J617">
        <v>4</v>
      </c>
      <c r="K617">
        <v>7</v>
      </c>
      <c r="L617">
        <v>3</v>
      </c>
      <c r="M617">
        <v>3</v>
      </c>
      <c r="N617">
        <v>8</v>
      </c>
      <c r="O617">
        <v>14</v>
      </c>
      <c r="P617">
        <v>4</v>
      </c>
      <c r="Q617">
        <v>5</v>
      </c>
      <c r="R617">
        <v>7</v>
      </c>
      <c r="S617">
        <v>6</v>
      </c>
      <c r="T617">
        <v>7</v>
      </c>
      <c r="U617">
        <v>7</v>
      </c>
      <c r="V617">
        <v>5</v>
      </c>
      <c r="W617">
        <v>7</v>
      </c>
      <c r="X617">
        <v>3</v>
      </c>
      <c r="Y617">
        <v>5</v>
      </c>
      <c r="Z617">
        <v>3</v>
      </c>
      <c r="AA617">
        <v>2</v>
      </c>
      <c r="AB617">
        <v>5</v>
      </c>
      <c r="AC617">
        <v>9</v>
      </c>
      <c r="AD617">
        <v>6</v>
      </c>
      <c r="AE617">
        <v>6</v>
      </c>
      <c r="AF617">
        <v>2</v>
      </c>
      <c r="AG617">
        <v>5</v>
      </c>
      <c r="AH617">
        <v>5</v>
      </c>
      <c r="AI617">
        <v>4</v>
      </c>
      <c r="AJ617">
        <v>8</v>
      </c>
      <c r="AK617">
        <v>7</v>
      </c>
      <c r="AL617">
        <v>2</v>
      </c>
      <c r="AM617">
        <v>11</v>
      </c>
      <c r="AN617">
        <v>6</v>
      </c>
      <c r="AO617">
        <v>6</v>
      </c>
      <c r="AP617">
        <v>11</v>
      </c>
      <c r="AQ617">
        <v>8</v>
      </c>
      <c r="AR617">
        <v>6</v>
      </c>
      <c r="AS617">
        <v>4</v>
      </c>
      <c r="AT617">
        <v>6</v>
      </c>
      <c r="AU617">
        <v>6</v>
      </c>
      <c r="AV617">
        <v>12</v>
      </c>
      <c r="AW617">
        <v>4</v>
      </c>
      <c r="AX617">
        <v>2</v>
      </c>
      <c r="AY617">
        <v>5</v>
      </c>
      <c r="AZ617">
        <v>4</v>
      </c>
      <c r="BA617">
        <v>11</v>
      </c>
      <c r="BB617">
        <v>4</v>
      </c>
      <c r="BC617">
        <v>12</v>
      </c>
    </row>
    <row r="618" spans="1:55" hidden="1" x14ac:dyDescent="0.4">
      <c r="A618" t="str">
        <f t="shared" si="36"/>
        <v>CLM</v>
      </c>
      <c r="B618" t="str">
        <f t="shared" si="37"/>
        <v>CLM091</v>
      </c>
      <c r="C618" t="str">
        <f t="shared" si="38"/>
        <v>partitions</v>
      </c>
      <c r="D618" t="s">
        <v>3183</v>
      </c>
      <c r="E618">
        <f t="shared" si="39"/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</row>
    <row r="619" spans="1:55" hidden="1" x14ac:dyDescent="0.4">
      <c r="A619" t="str">
        <f t="shared" si="36"/>
        <v>CLM</v>
      </c>
      <c r="B619" t="str">
        <f t="shared" si="37"/>
        <v>CLM091</v>
      </c>
      <c r="C619" t="str">
        <f t="shared" si="38"/>
        <v>numberline</v>
      </c>
      <c r="D619" t="s">
        <v>3184</v>
      </c>
      <c r="E619">
        <f t="shared" si="39"/>
        <v>74.34</v>
      </c>
      <c r="F619">
        <v>58</v>
      </c>
      <c r="G619">
        <v>58</v>
      </c>
      <c r="H619">
        <v>93</v>
      </c>
      <c r="I619">
        <v>93</v>
      </c>
      <c r="J619">
        <v>60</v>
      </c>
      <c r="K619">
        <v>62</v>
      </c>
      <c r="L619">
        <v>78</v>
      </c>
      <c r="M619">
        <v>96</v>
      </c>
      <c r="N619">
        <v>76</v>
      </c>
      <c r="O619">
        <v>68</v>
      </c>
      <c r="P619">
        <v>59</v>
      </c>
      <c r="Q619">
        <v>86</v>
      </c>
      <c r="R619">
        <v>87</v>
      </c>
      <c r="S619">
        <v>50</v>
      </c>
      <c r="T619">
        <v>61</v>
      </c>
      <c r="U619">
        <v>71</v>
      </c>
      <c r="V619">
        <v>79</v>
      </c>
      <c r="W619">
        <v>55</v>
      </c>
      <c r="X619">
        <v>66</v>
      </c>
      <c r="Y619">
        <v>86</v>
      </c>
      <c r="Z619">
        <v>67</v>
      </c>
      <c r="AA619">
        <v>52</v>
      </c>
      <c r="AB619">
        <v>63</v>
      </c>
      <c r="AC619">
        <v>61</v>
      </c>
      <c r="AD619">
        <v>73</v>
      </c>
      <c r="AE619">
        <v>62</v>
      </c>
      <c r="AF619">
        <v>92</v>
      </c>
      <c r="AG619">
        <v>69</v>
      </c>
      <c r="AH619">
        <v>52</v>
      </c>
      <c r="AI619">
        <v>44</v>
      </c>
      <c r="AJ619">
        <v>57</v>
      </c>
      <c r="AK619">
        <v>61</v>
      </c>
      <c r="AL619">
        <v>53</v>
      </c>
      <c r="AM619">
        <v>47</v>
      </c>
      <c r="AN619">
        <v>89</v>
      </c>
      <c r="AO619">
        <v>71</v>
      </c>
      <c r="AP619">
        <v>106</v>
      </c>
      <c r="AQ619">
        <v>83</v>
      </c>
      <c r="AR619">
        <v>86</v>
      </c>
      <c r="AS619">
        <v>76</v>
      </c>
      <c r="AT619">
        <v>76</v>
      </c>
      <c r="AU619">
        <v>80</v>
      </c>
      <c r="AV619">
        <v>96</v>
      </c>
      <c r="AW619">
        <v>132</v>
      </c>
      <c r="AX619">
        <v>79</v>
      </c>
      <c r="AY619">
        <v>83</v>
      </c>
      <c r="AZ619">
        <v>84</v>
      </c>
      <c r="BA619">
        <v>89</v>
      </c>
      <c r="BB619">
        <v>109</v>
      </c>
      <c r="BC619">
        <v>83</v>
      </c>
    </row>
    <row r="620" spans="1:55" hidden="1" x14ac:dyDescent="0.4">
      <c r="A620" t="str">
        <f t="shared" si="36"/>
        <v>CLM</v>
      </c>
      <c r="B620" t="str">
        <f t="shared" si="37"/>
        <v>CLM091</v>
      </c>
      <c r="C620" t="str">
        <f t="shared" si="38"/>
        <v>negative_score</v>
      </c>
      <c r="D620" t="s">
        <v>3185</v>
      </c>
      <c r="E620">
        <f t="shared" si="39"/>
        <v>-0.23062687818775551</v>
      </c>
      <c r="F620">
        <v>0</v>
      </c>
      <c r="G620">
        <v>0</v>
      </c>
      <c r="H620">
        <v>-0.26250000000000001</v>
      </c>
      <c r="I620">
        <v>0</v>
      </c>
      <c r="J620">
        <v>-0.38571428571428568</v>
      </c>
      <c r="K620">
        <v>-0.26250000000000001</v>
      </c>
      <c r="L620">
        <v>0</v>
      </c>
      <c r="M620">
        <v>0</v>
      </c>
      <c r="N620">
        <v>-0.13636363636363641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-2.6086956521739112E-2</v>
      </c>
      <c r="V620">
        <v>-4.8000000000000043E-2</v>
      </c>
      <c r="W620">
        <v>-0.13125000000000001</v>
      </c>
      <c r="X620">
        <v>0</v>
      </c>
      <c r="Y620">
        <v>0</v>
      </c>
      <c r="Z620">
        <v>-1.363636363636362E-2</v>
      </c>
      <c r="AA620">
        <v>0</v>
      </c>
      <c r="AB620">
        <v>-4.4999999999999971E-2</v>
      </c>
      <c r="AC620">
        <v>0</v>
      </c>
      <c r="AD620">
        <v>0</v>
      </c>
      <c r="AE620">
        <v>-7.8947368421052613E-2</v>
      </c>
      <c r="AF620">
        <v>0</v>
      </c>
      <c r="AG620">
        <v>-8.5714285714285673E-2</v>
      </c>
      <c r="AH620">
        <v>0</v>
      </c>
      <c r="AI620">
        <v>-0.2</v>
      </c>
      <c r="AJ620">
        <v>0</v>
      </c>
      <c r="AK620">
        <v>-6.3157894736842163E-2</v>
      </c>
      <c r="AL620">
        <v>0</v>
      </c>
      <c r="AM620">
        <v>-0.51666666666666672</v>
      </c>
      <c r="AN620">
        <v>0</v>
      </c>
      <c r="AO620">
        <v>0</v>
      </c>
      <c r="AP620">
        <v>-0.12580645161290319</v>
      </c>
      <c r="AQ620">
        <v>-9.0576923076923084</v>
      </c>
      <c r="AR620">
        <v>-9.2307692307692243E-2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</row>
    <row r="621" spans="1:55" hidden="1" x14ac:dyDescent="0.4">
      <c r="A621" t="str">
        <f t="shared" si="36"/>
        <v>CLM</v>
      </c>
      <c r="B621" t="str">
        <f t="shared" si="37"/>
        <v>CLM091</v>
      </c>
      <c r="C621" t="str">
        <f t="shared" si="38"/>
        <v>raw_score</v>
      </c>
      <c r="D621" t="s">
        <v>3186</v>
      </c>
      <c r="E621">
        <f t="shared" si="39"/>
        <v>121.4482</v>
      </c>
      <c r="F621">
        <v>101.6</v>
      </c>
      <c r="G621">
        <v>100.1</v>
      </c>
      <c r="H621">
        <v>139.99</v>
      </c>
      <c r="I621">
        <v>158.44999999999999</v>
      </c>
      <c r="J621">
        <v>72.81</v>
      </c>
      <c r="K621">
        <v>85.44</v>
      </c>
      <c r="L621">
        <v>129.30000000000001</v>
      </c>
      <c r="M621">
        <v>173.2</v>
      </c>
      <c r="N621">
        <v>115.06</v>
      </c>
      <c r="O621">
        <v>115.2</v>
      </c>
      <c r="P621">
        <v>113.15</v>
      </c>
      <c r="Q621">
        <v>152.30000000000001</v>
      </c>
      <c r="R621">
        <v>146.94999999999999</v>
      </c>
      <c r="S621">
        <v>92.3</v>
      </c>
      <c r="T621">
        <v>114.65</v>
      </c>
      <c r="U621">
        <v>114.12</v>
      </c>
      <c r="V621">
        <v>113.7</v>
      </c>
      <c r="W621">
        <v>79.22</v>
      </c>
      <c r="X621">
        <v>108.7</v>
      </c>
      <c r="Y621">
        <v>140.30000000000001</v>
      </c>
      <c r="Z621">
        <v>103.74</v>
      </c>
      <c r="AA621">
        <v>74.2</v>
      </c>
      <c r="AB621">
        <v>97.31</v>
      </c>
      <c r="AC621">
        <v>101.25</v>
      </c>
      <c r="AD621">
        <v>116.45</v>
      </c>
      <c r="AE621">
        <v>92.82</v>
      </c>
      <c r="AF621">
        <v>173.2</v>
      </c>
      <c r="AG621">
        <v>102.36</v>
      </c>
      <c r="AH621">
        <v>91.6</v>
      </c>
      <c r="AI621">
        <v>64.2</v>
      </c>
      <c r="AJ621">
        <v>90.25</v>
      </c>
      <c r="AK621">
        <v>89.59</v>
      </c>
      <c r="AL621">
        <v>86.25</v>
      </c>
      <c r="AM621">
        <v>61.63</v>
      </c>
      <c r="AN621">
        <v>142.25</v>
      </c>
      <c r="AO621">
        <v>120.35</v>
      </c>
      <c r="AP621">
        <v>164.97</v>
      </c>
      <c r="AQ621">
        <v>108.49</v>
      </c>
      <c r="AR621">
        <v>127.81</v>
      </c>
      <c r="AS621">
        <v>123.8</v>
      </c>
      <c r="AT621">
        <v>132.6</v>
      </c>
      <c r="AU621">
        <v>120.8</v>
      </c>
      <c r="AV621">
        <v>164.4</v>
      </c>
      <c r="AW621">
        <v>242.8</v>
      </c>
      <c r="AX621">
        <v>137.55000000000001</v>
      </c>
      <c r="AY621">
        <v>144.15</v>
      </c>
      <c r="AZ621">
        <v>136.4</v>
      </c>
      <c r="BA621">
        <v>161.25</v>
      </c>
      <c r="BB621">
        <v>203.65</v>
      </c>
      <c r="BC621">
        <v>129.75</v>
      </c>
    </row>
    <row r="622" spans="1:55" hidden="1" x14ac:dyDescent="0.4">
      <c r="A622" t="str">
        <f t="shared" si="36"/>
        <v>CLM</v>
      </c>
      <c r="B622" t="str">
        <f t="shared" si="37"/>
        <v>CLM091</v>
      </c>
      <c r="C622" t="str">
        <f t="shared" si="38"/>
        <v>percentage_score</v>
      </c>
      <c r="D622" t="s">
        <v>3187</v>
      </c>
      <c r="E622">
        <f t="shared" si="39"/>
        <v>84.856000000000009</v>
      </c>
      <c r="F622">
        <v>82.5</v>
      </c>
      <c r="G622">
        <v>83.3</v>
      </c>
      <c r="H622">
        <v>87.4</v>
      </c>
      <c r="I622">
        <v>88.8</v>
      </c>
      <c r="J622">
        <v>78.099999999999994</v>
      </c>
      <c r="K622">
        <v>80.8</v>
      </c>
      <c r="L622">
        <v>86.6</v>
      </c>
      <c r="M622">
        <v>89.6</v>
      </c>
      <c r="N622">
        <v>85.1</v>
      </c>
      <c r="O622">
        <v>85.2</v>
      </c>
      <c r="P622">
        <v>85</v>
      </c>
      <c r="Q622">
        <v>88.4</v>
      </c>
      <c r="R622">
        <v>88</v>
      </c>
      <c r="S622">
        <v>82.2</v>
      </c>
      <c r="T622">
        <v>85.1</v>
      </c>
      <c r="U622">
        <v>85.1</v>
      </c>
      <c r="V622">
        <v>85</v>
      </c>
      <c r="W622">
        <v>79.7</v>
      </c>
      <c r="X622">
        <v>84.5</v>
      </c>
      <c r="Y622">
        <v>87.5</v>
      </c>
      <c r="Z622">
        <v>83.8</v>
      </c>
      <c r="AA622">
        <v>78.8</v>
      </c>
      <c r="AB622">
        <v>82.9</v>
      </c>
      <c r="AC622">
        <v>83.5</v>
      </c>
      <c r="AD622">
        <v>85.3</v>
      </c>
      <c r="AE622">
        <v>82.2</v>
      </c>
      <c r="AF622">
        <v>89.6</v>
      </c>
      <c r="AG622">
        <v>83.6</v>
      </c>
      <c r="AH622">
        <v>82.1</v>
      </c>
      <c r="AI622">
        <v>76.099999999999994</v>
      </c>
      <c r="AJ622">
        <v>81.900000000000006</v>
      </c>
      <c r="AK622">
        <v>81.7</v>
      </c>
      <c r="AL622">
        <v>81.2</v>
      </c>
      <c r="AM622">
        <v>75</v>
      </c>
      <c r="AN622">
        <v>87.7</v>
      </c>
      <c r="AO622">
        <v>85.7</v>
      </c>
      <c r="AP622">
        <v>89.1</v>
      </c>
      <c r="AQ622">
        <v>78.900000000000006</v>
      </c>
      <c r="AR622">
        <v>86.4</v>
      </c>
      <c r="AS622">
        <v>86.1</v>
      </c>
      <c r="AT622">
        <v>86.9</v>
      </c>
      <c r="AU622">
        <v>85.8</v>
      </c>
      <c r="AV622">
        <v>89.2</v>
      </c>
      <c r="AW622">
        <v>92.4</v>
      </c>
      <c r="AX622">
        <v>87.3</v>
      </c>
      <c r="AY622">
        <v>87.8</v>
      </c>
      <c r="AZ622">
        <v>87.2</v>
      </c>
      <c r="BA622">
        <v>89</v>
      </c>
      <c r="BB622">
        <v>91.1</v>
      </c>
      <c r="BC622">
        <v>86.6</v>
      </c>
    </row>
    <row r="623" spans="1:55" hidden="1" x14ac:dyDescent="0.4">
      <c r="A623" t="str">
        <f t="shared" si="36"/>
        <v>CLM</v>
      </c>
      <c r="B623" t="str">
        <f t="shared" si="37"/>
        <v>CLM091</v>
      </c>
      <c r="C623" t="str">
        <f t="shared" si="38"/>
        <v>formatted_score</v>
      </c>
      <c r="D623" t="s">
        <v>3188</v>
      </c>
      <c r="E623" t="e">
        <f t="shared" si="39"/>
        <v>#DIV/0!</v>
      </c>
      <c r="F623" t="s">
        <v>3189</v>
      </c>
      <c r="G623" t="s">
        <v>3190</v>
      </c>
      <c r="H623" t="s">
        <v>3191</v>
      </c>
      <c r="I623" t="s">
        <v>3192</v>
      </c>
      <c r="J623" t="s">
        <v>3193</v>
      </c>
      <c r="K623" t="s">
        <v>3194</v>
      </c>
      <c r="L623" t="s">
        <v>2890</v>
      </c>
      <c r="M623" t="s">
        <v>3195</v>
      </c>
      <c r="N623" t="s">
        <v>3196</v>
      </c>
      <c r="O623" t="s">
        <v>3197</v>
      </c>
      <c r="P623" t="s">
        <v>3198</v>
      </c>
      <c r="Q623" t="s">
        <v>3199</v>
      </c>
      <c r="R623" t="s">
        <v>3200</v>
      </c>
      <c r="S623" t="s">
        <v>3201</v>
      </c>
      <c r="T623" t="s">
        <v>3202</v>
      </c>
      <c r="U623" t="s">
        <v>3203</v>
      </c>
      <c r="V623" t="s">
        <v>3008</v>
      </c>
      <c r="W623" t="s">
        <v>3204</v>
      </c>
      <c r="X623" t="s">
        <v>3205</v>
      </c>
      <c r="Y623" t="s">
        <v>3206</v>
      </c>
      <c r="Z623" t="s">
        <v>3207</v>
      </c>
      <c r="AA623" t="s">
        <v>3208</v>
      </c>
      <c r="AB623" t="s">
        <v>3209</v>
      </c>
      <c r="AC623" t="s">
        <v>3210</v>
      </c>
      <c r="AD623" t="s">
        <v>3211</v>
      </c>
      <c r="AE623" t="s">
        <v>3212</v>
      </c>
      <c r="AF623" t="s">
        <v>3195</v>
      </c>
      <c r="AG623" t="s">
        <v>3213</v>
      </c>
      <c r="AH623" t="s">
        <v>3149</v>
      </c>
      <c r="AI623" t="s">
        <v>3214</v>
      </c>
      <c r="AJ623" t="s">
        <v>3078</v>
      </c>
      <c r="AK623" t="s">
        <v>3215</v>
      </c>
      <c r="AL623" t="s">
        <v>3216</v>
      </c>
      <c r="AM623" t="s">
        <v>3217</v>
      </c>
      <c r="AN623" t="s">
        <v>3218</v>
      </c>
      <c r="AO623" t="s">
        <v>3219</v>
      </c>
      <c r="AP623" t="s">
        <v>3220</v>
      </c>
      <c r="AQ623" t="s">
        <v>3221</v>
      </c>
      <c r="AR623" t="s">
        <v>3222</v>
      </c>
      <c r="AS623" t="s">
        <v>3223</v>
      </c>
      <c r="AT623" t="s">
        <v>3224</v>
      </c>
      <c r="AU623" t="s">
        <v>3225</v>
      </c>
      <c r="AV623" t="s">
        <v>3226</v>
      </c>
      <c r="AW623" t="s">
        <v>3227</v>
      </c>
      <c r="AX623" t="s">
        <v>3228</v>
      </c>
      <c r="AY623" t="s">
        <v>3229</v>
      </c>
      <c r="AZ623" t="s">
        <v>3230</v>
      </c>
      <c r="BA623" t="s">
        <v>3231</v>
      </c>
      <c r="BB623" t="s">
        <v>3168</v>
      </c>
      <c r="BC623" t="s">
        <v>3232</v>
      </c>
    </row>
    <row r="624" spans="1:55" hidden="1" x14ac:dyDescent="0.4">
      <c r="A624" t="str">
        <f t="shared" si="36"/>
        <v>CLM</v>
      </c>
      <c r="B624" t="str">
        <f t="shared" si="37"/>
        <v>CLM091</v>
      </c>
      <c r="C624" t="str">
        <f t="shared" si="38"/>
        <v>functional_complexity</v>
      </c>
      <c r="D624" t="s">
        <v>3233</v>
      </c>
      <c r="E624">
        <f t="shared" si="39"/>
        <v>50.62</v>
      </c>
      <c r="F624">
        <v>42.5</v>
      </c>
      <c r="G624">
        <v>39</v>
      </c>
      <c r="H624">
        <v>51</v>
      </c>
      <c r="I624">
        <v>67.5</v>
      </c>
      <c r="J624">
        <v>26.5</v>
      </c>
      <c r="K624">
        <v>35.5</v>
      </c>
      <c r="L624">
        <v>54.5</v>
      </c>
      <c r="M624">
        <v>76</v>
      </c>
      <c r="N624">
        <v>44</v>
      </c>
      <c r="O624">
        <v>43.5</v>
      </c>
      <c r="P624">
        <v>45.5</v>
      </c>
      <c r="Q624">
        <v>68.5</v>
      </c>
      <c r="R624">
        <v>65.5</v>
      </c>
      <c r="S624">
        <v>34.5</v>
      </c>
      <c r="T624">
        <v>53</v>
      </c>
      <c r="U624">
        <v>45.5</v>
      </c>
      <c r="V624">
        <v>50.5</v>
      </c>
      <c r="W624">
        <v>29.5</v>
      </c>
      <c r="X624">
        <v>47.5</v>
      </c>
      <c r="Y624">
        <v>59</v>
      </c>
      <c r="Z624">
        <v>42.5</v>
      </c>
      <c r="AA624">
        <v>34</v>
      </c>
      <c r="AB624">
        <v>39.5</v>
      </c>
      <c r="AC624">
        <v>40.5</v>
      </c>
      <c r="AD624">
        <v>53</v>
      </c>
      <c r="AE624">
        <v>33.5</v>
      </c>
      <c r="AF624">
        <v>71.5</v>
      </c>
      <c r="AG624">
        <v>40.5</v>
      </c>
      <c r="AH624">
        <v>36.5</v>
      </c>
      <c r="AI624">
        <v>25.5</v>
      </c>
      <c r="AJ624">
        <v>37.5</v>
      </c>
      <c r="AK624">
        <v>39.5</v>
      </c>
      <c r="AL624">
        <v>36</v>
      </c>
      <c r="AM624">
        <v>16.5</v>
      </c>
      <c r="AN624">
        <v>57.5</v>
      </c>
      <c r="AO624">
        <v>48</v>
      </c>
      <c r="AP624">
        <v>61.5</v>
      </c>
      <c r="AQ624">
        <v>53.5</v>
      </c>
      <c r="AR624">
        <v>52</v>
      </c>
      <c r="AS624">
        <v>53</v>
      </c>
      <c r="AT624">
        <v>58.5</v>
      </c>
      <c r="AU624">
        <v>56</v>
      </c>
      <c r="AV624">
        <v>74</v>
      </c>
      <c r="AW624">
        <v>103.5</v>
      </c>
      <c r="AX624">
        <v>60</v>
      </c>
      <c r="AY624">
        <v>59</v>
      </c>
      <c r="AZ624">
        <v>55.5</v>
      </c>
      <c r="BA624">
        <v>70</v>
      </c>
      <c r="BB624">
        <v>88.5</v>
      </c>
      <c r="BC624">
        <v>55</v>
      </c>
    </row>
    <row r="625" spans="1:55" hidden="1" x14ac:dyDescent="0.4">
      <c r="A625" t="str">
        <f t="shared" si="36"/>
        <v>CLM</v>
      </c>
      <c r="B625" t="str">
        <f t="shared" si="37"/>
        <v>CLM091</v>
      </c>
      <c r="C625" t="str">
        <f t="shared" si="38"/>
        <v>organization_score</v>
      </c>
      <c r="D625" t="s">
        <v>3234</v>
      </c>
      <c r="E625">
        <f t="shared" si="39"/>
        <v>10.72</v>
      </c>
      <c r="F625">
        <v>12</v>
      </c>
      <c r="G625">
        <v>16</v>
      </c>
      <c r="H625">
        <v>24</v>
      </c>
      <c r="I625">
        <v>10</v>
      </c>
      <c r="J625">
        <v>14</v>
      </c>
      <c r="K625">
        <v>6</v>
      </c>
      <c r="L625">
        <v>14</v>
      </c>
      <c r="M625">
        <v>14</v>
      </c>
      <c r="N625">
        <v>16</v>
      </c>
      <c r="O625">
        <v>10</v>
      </c>
      <c r="P625">
        <v>14</v>
      </c>
      <c r="Q625">
        <v>6</v>
      </c>
      <c r="R625">
        <v>6</v>
      </c>
      <c r="S625">
        <v>16</v>
      </c>
      <c r="T625">
        <v>0</v>
      </c>
      <c r="U625">
        <v>14</v>
      </c>
      <c r="V625">
        <v>0</v>
      </c>
      <c r="W625">
        <v>12</v>
      </c>
      <c r="X625">
        <v>8</v>
      </c>
      <c r="Y625">
        <v>10</v>
      </c>
      <c r="Z625">
        <v>12</v>
      </c>
      <c r="AA625">
        <v>2</v>
      </c>
      <c r="AB625">
        <v>10</v>
      </c>
      <c r="AC625">
        <v>10</v>
      </c>
      <c r="AD625">
        <v>2</v>
      </c>
      <c r="AE625">
        <v>6</v>
      </c>
      <c r="AF625">
        <v>24</v>
      </c>
      <c r="AG625">
        <v>14</v>
      </c>
      <c r="AH625">
        <v>12</v>
      </c>
      <c r="AI625">
        <v>8</v>
      </c>
      <c r="AJ625">
        <v>6</v>
      </c>
      <c r="AK625">
        <v>2</v>
      </c>
      <c r="AL625">
        <v>10</v>
      </c>
      <c r="AM625">
        <v>6</v>
      </c>
      <c r="AN625">
        <v>18</v>
      </c>
      <c r="AO625">
        <v>16</v>
      </c>
      <c r="AP625">
        <v>26</v>
      </c>
      <c r="AQ625">
        <v>0</v>
      </c>
      <c r="AR625">
        <v>10</v>
      </c>
      <c r="AS625">
        <v>6</v>
      </c>
      <c r="AT625">
        <v>6</v>
      </c>
      <c r="AU625">
        <v>0</v>
      </c>
      <c r="AV625">
        <v>2</v>
      </c>
      <c r="AW625">
        <v>26</v>
      </c>
      <c r="AX625">
        <v>12</v>
      </c>
      <c r="AY625">
        <v>18</v>
      </c>
      <c r="AZ625">
        <v>18</v>
      </c>
      <c r="BA625">
        <v>8</v>
      </c>
      <c r="BB625">
        <v>18</v>
      </c>
      <c r="BC625">
        <v>6</v>
      </c>
    </row>
    <row r="626" spans="1:55" hidden="1" x14ac:dyDescent="0.4">
      <c r="A626" t="str">
        <f t="shared" si="36"/>
        <v>CLM</v>
      </c>
      <c r="B626" t="str">
        <f t="shared" si="37"/>
        <v>CLM091</v>
      </c>
      <c r="C626" t="str">
        <f t="shared" si="38"/>
        <v>structural_integrity</v>
      </c>
      <c r="D626" t="s">
        <v>3235</v>
      </c>
      <c r="E626">
        <f t="shared" si="39"/>
        <v>9.7692000000000014</v>
      </c>
      <c r="F626">
        <v>10</v>
      </c>
      <c r="G626">
        <v>10</v>
      </c>
      <c r="H626">
        <v>9.74</v>
      </c>
      <c r="I626">
        <v>10</v>
      </c>
      <c r="J626">
        <v>9.61</v>
      </c>
      <c r="K626">
        <v>9.74</v>
      </c>
      <c r="L626">
        <v>10</v>
      </c>
      <c r="M626">
        <v>10</v>
      </c>
      <c r="N626">
        <v>9.86</v>
      </c>
      <c r="O626">
        <v>10</v>
      </c>
      <c r="P626">
        <v>10</v>
      </c>
      <c r="Q626">
        <v>10</v>
      </c>
      <c r="R626">
        <v>10</v>
      </c>
      <c r="S626">
        <v>10</v>
      </c>
      <c r="T626">
        <v>10</v>
      </c>
      <c r="U626">
        <v>9.9700000000000006</v>
      </c>
      <c r="V626">
        <v>9.9499999999999993</v>
      </c>
      <c r="W626">
        <v>9.8699999999999992</v>
      </c>
      <c r="X626">
        <v>10</v>
      </c>
      <c r="Y626">
        <v>10</v>
      </c>
      <c r="Z626">
        <v>9.99</v>
      </c>
      <c r="AA626">
        <v>10</v>
      </c>
      <c r="AB626">
        <v>9.9600000000000009</v>
      </c>
      <c r="AC626">
        <v>10</v>
      </c>
      <c r="AD626">
        <v>10</v>
      </c>
      <c r="AE626">
        <v>9.92</v>
      </c>
      <c r="AF626">
        <v>10</v>
      </c>
      <c r="AG626">
        <v>9.91</v>
      </c>
      <c r="AH626">
        <v>10</v>
      </c>
      <c r="AI626">
        <v>9.8000000000000007</v>
      </c>
      <c r="AJ626">
        <v>10</v>
      </c>
      <c r="AK626">
        <v>9.94</v>
      </c>
      <c r="AL626">
        <v>10</v>
      </c>
      <c r="AM626">
        <v>9.48</v>
      </c>
      <c r="AN626">
        <v>10</v>
      </c>
      <c r="AO626">
        <v>10</v>
      </c>
      <c r="AP626">
        <v>9.8699999999999992</v>
      </c>
      <c r="AQ626">
        <v>0.94</v>
      </c>
      <c r="AR626">
        <v>9.91</v>
      </c>
      <c r="AS626">
        <v>10</v>
      </c>
      <c r="AT626">
        <v>10</v>
      </c>
      <c r="AU626">
        <v>10</v>
      </c>
      <c r="AV626">
        <v>10</v>
      </c>
      <c r="AW626">
        <v>10</v>
      </c>
      <c r="AX626">
        <v>10</v>
      </c>
      <c r="AY626">
        <v>10</v>
      </c>
      <c r="AZ626">
        <v>10</v>
      </c>
      <c r="BA626">
        <v>10</v>
      </c>
      <c r="BB626">
        <v>10</v>
      </c>
      <c r="BC626">
        <v>10</v>
      </c>
    </row>
    <row r="627" spans="1:55" hidden="1" x14ac:dyDescent="0.4">
      <c r="A627" t="str">
        <f t="shared" si="36"/>
        <v>CLM</v>
      </c>
      <c r="B627" t="str">
        <f t="shared" si="37"/>
        <v>CLM091</v>
      </c>
      <c r="C627" t="str">
        <f t="shared" si="38"/>
        <v>decisions_activities_ratio</v>
      </c>
      <c r="D627" t="s">
        <v>3236</v>
      </c>
      <c r="E627">
        <f t="shared" si="39"/>
        <v>0.15906000000000003</v>
      </c>
      <c r="F627">
        <v>0.182</v>
      </c>
      <c r="G627">
        <v>0.15</v>
      </c>
      <c r="H627">
        <v>0.25</v>
      </c>
      <c r="I627">
        <v>0.17100000000000001</v>
      </c>
      <c r="J627">
        <v>0.14299999999999999</v>
      </c>
      <c r="K627">
        <v>0.312</v>
      </c>
      <c r="L627">
        <v>0.13800000000000001</v>
      </c>
      <c r="M627">
        <v>0.11899999999999999</v>
      </c>
      <c r="N627">
        <v>0.182</v>
      </c>
      <c r="O627">
        <v>0.13</v>
      </c>
      <c r="P627">
        <v>0.16700000000000001</v>
      </c>
      <c r="Q627">
        <v>0.13500000000000001</v>
      </c>
      <c r="R627">
        <v>0.14299999999999999</v>
      </c>
      <c r="S627">
        <v>0.16700000000000001</v>
      </c>
      <c r="T627">
        <v>0.14299999999999999</v>
      </c>
      <c r="U627">
        <v>0.17399999999999999</v>
      </c>
      <c r="V627">
        <v>0.2</v>
      </c>
      <c r="W627">
        <v>0.125</v>
      </c>
      <c r="X627">
        <v>7.6999999999999999E-2</v>
      </c>
      <c r="Y627">
        <v>0.13300000000000001</v>
      </c>
      <c r="Z627">
        <v>0.182</v>
      </c>
      <c r="AA627">
        <v>0.111</v>
      </c>
      <c r="AB627">
        <v>0.2</v>
      </c>
      <c r="AC627">
        <v>0.14299999999999999</v>
      </c>
      <c r="AD627">
        <v>0.14799999999999999</v>
      </c>
      <c r="AE627">
        <v>5.2999999999999999E-2</v>
      </c>
      <c r="AF627">
        <v>0.125</v>
      </c>
      <c r="AG627">
        <v>0.14299999999999999</v>
      </c>
      <c r="AH627">
        <v>0.222</v>
      </c>
      <c r="AI627">
        <v>0.25</v>
      </c>
      <c r="AJ627">
        <v>0.158</v>
      </c>
      <c r="AK627">
        <v>0.21099999999999999</v>
      </c>
      <c r="AL627">
        <v>0.15</v>
      </c>
      <c r="AM627">
        <v>0</v>
      </c>
      <c r="AN627">
        <v>0.129</v>
      </c>
      <c r="AO627">
        <v>0.111</v>
      </c>
      <c r="AP627">
        <v>0.19400000000000001</v>
      </c>
      <c r="AQ627">
        <v>0.192</v>
      </c>
      <c r="AR627">
        <v>0.192</v>
      </c>
      <c r="AS627">
        <v>0.14299999999999999</v>
      </c>
      <c r="AT627">
        <v>0.20699999999999999</v>
      </c>
      <c r="AU627">
        <v>0.129</v>
      </c>
      <c r="AV627">
        <v>0.184</v>
      </c>
      <c r="AW627">
        <v>0.17299999999999999</v>
      </c>
      <c r="AX627">
        <v>0.19400000000000001</v>
      </c>
      <c r="AY627">
        <v>0.125</v>
      </c>
      <c r="AZ627">
        <v>0.214</v>
      </c>
      <c r="BA627">
        <v>0.128</v>
      </c>
      <c r="BB627">
        <v>0.122</v>
      </c>
      <c r="BC627">
        <v>0.17899999999999999</v>
      </c>
    </row>
    <row r="628" spans="1:55" hidden="1" x14ac:dyDescent="0.4">
      <c r="A628" t="str">
        <f t="shared" si="36"/>
        <v>CLM</v>
      </c>
      <c r="B628" t="str">
        <f t="shared" si="37"/>
        <v>CLM091</v>
      </c>
      <c r="C628" t="str">
        <f t="shared" si="38"/>
        <v>lines_vs_average</v>
      </c>
      <c r="D628" t="s">
        <v>3237</v>
      </c>
      <c r="E628">
        <f t="shared" si="39"/>
        <v>1.5939200000000002</v>
      </c>
      <c r="F628">
        <v>1.244</v>
      </c>
      <c r="G628">
        <v>1.244</v>
      </c>
      <c r="H628">
        <v>1.994</v>
      </c>
      <c r="I628">
        <v>1.994</v>
      </c>
      <c r="J628">
        <v>1.286</v>
      </c>
      <c r="K628">
        <v>1.329</v>
      </c>
      <c r="L628">
        <v>1.6719999999999999</v>
      </c>
      <c r="M628">
        <v>2.0579999999999998</v>
      </c>
      <c r="N628">
        <v>1.63</v>
      </c>
      <c r="O628">
        <v>1.458</v>
      </c>
      <c r="P628">
        <v>1.2649999999999999</v>
      </c>
      <c r="Q628">
        <v>1.8440000000000001</v>
      </c>
      <c r="R628">
        <v>1.865</v>
      </c>
      <c r="S628">
        <v>1.0720000000000001</v>
      </c>
      <c r="T628">
        <v>1.3080000000000001</v>
      </c>
      <c r="U628">
        <v>1.522</v>
      </c>
      <c r="V628">
        <v>1.694</v>
      </c>
      <c r="W628">
        <v>1.179</v>
      </c>
      <c r="X628">
        <v>1.415</v>
      </c>
      <c r="Y628">
        <v>1.8440000000000001</v>
      </c>
      <c r="Z628">
        <v>1.4370000000000001</v>
      </c>
      <c r="AA628">
        <v>1.115</v>
      </c>
      <c r="AB628">
        <v>1.351</v>
      </c>
      <c r="AC628">
        <v>1.3080000000000001</v>
      </c>
      <c r="AD628">
        <v>1.5649999999999999</v>
      </c>
      <c r="AE628">
        <v>1.329</v>
      </c>
      <c r="AF628">
        <v>1.9730000000000001</v>
      </c>
      <c r="AG628">
        <v>1.4790000000000001</v>
      </c>
      <c r="AH628">
        <v>1.115</v>
      </c>
      <c r="AI628">
        <v>0.94299999999999995</v>
      </c>
      <c r="AJ628">
        <v>1.222</v>
      </c>
      <c r="AK628">
        <v>1.3080000000000001</v>
      </c>
      <c r="AL628">
        <v>1.1359999999999999</v>
      </c>
      <c r="AM628">
        <v>1.008</v>
      </c>
      <c r="AN628">
        <v>1.9079999999999999</v>
      </c>
      <c r="AO628">
        <v>1.522</v>
      </c>
      <c r="AP628">
        <v>2.2730000000000001</v>
      </c>
      <c r="AQ628">
        <v>1.78</v>
      </c>
      <c r="AR628">
        <v>1.8440000000000001</v>
      </c>
      <c r="AS628">
        <v>1.63</v>
      </c>
      <c r="AT628">
        <v>1.63</v>
      </c>
      <c r="AU628">
        <v>1.7150000000000001</v>
      </c>
      <c r="AV628">
        <v>2.0579999999999998</v>
      </c>
      <c r="AW628">
        <v>2.83</v>
      </c>
      <c r="AX628">
        <v>1.694</v>
      </c>
      <c r="AY628">
        <v>1.78</v>
      </c>
      <c r="AZ628">
        <v>1.8009999999999999</v>
      </c>
      <c r="BA628">
        <v>1.9079999999999999</v>
      </c>
      <c r="BB628">
        <v>2.3370000000000002</v>
      </c>
      <c r="BC628">
        <v>1.78</v>
      </c>
    </row>
    <row r="629" spans="1:55" hidden="1" x14ac:dyDescent="0.4">
      <c r="A629" t="str">
        <f t="shared" si="36"/>
        <v>CLM</v>
      </c>
      <c r="B629" t="str">
        <f t="shared" si="37"/>
        <v>CLM002</v>
      </c>
      <c r="C629" t="str">
        <f t="shared" si="38"/>
        <v>activities</v>
      </c>
      <c r="D629" t="s">
        <v>3238</v>
      </c>
      <c r="E629">
        <f t="shared" si="39"/>
        <v>28.96</v>
      </c>
      <c r="F629">
        <v>24</v>
      </c>
      <c r="G629">
        <v>17</v>
      </c>
      <c r="H629">
        <v>22</v>
      </c>
      <c r="I629">
        <v>34</v>
      </c>
      <c r="J629">
        <v>24</v>
      </c>
      <c r="K629">
        <v>20</v>
      </c>
      <c r="L629">
        <v>21</v>
      </c>
      <c r="M629">
        <v>29</v>
      </c>
      <c r="N629">
        <v>18</v>
      </c>
      <c r="O629">
        <v>23</v>
      </c>
      <c r="P629">
        <v>40</v>
      </c>
      <c r="Q629">
        <v>35</v>
      </c>
      <c r="R629">
        <v>22</v>
      </c>
      <c r="S629">
        <v>22</v>
      </c>
      <c r="T629">
        <v>22</v>
      </c>
      <c r="U629">
        <v>31</v>
      </c>
      <c r="V629">
        <v>27</v>
      </c>
      <c r="W629">
        <v>21</v>
      </c>
      <c r="X629">
        <v>23</v>
      </c>
      <c r="Y629">
        <v>18</v>
      </c>
      <c r="Z629">
        <v>27</v>
      </c>
      <c r="AA629">
        <v>16</v>
      </c>
      <c r="AB629">
        <v>25</v>
      </c>
      <c r="AC629">
        <v>22</v>
      </c>
      <c r="AD629">
        <v>38</v>
      </c>
      <c r="AE629">
        <v>55</v>
      </c>
      <c r="AF629">
        <v>28</v>
      </c>
      <c r="AG629">
        <v>18</v>
      </c>
      <c r="AH629">
        <v>20</v>
      </c>
      <c r="AI629">
        <v>18</v>
      </c>
      <c r="AJ629">
        <v>19</v>
      </c>
      <c r="AK629">
        <v>24</v>
      </c>
      <c r="AL629">
        <v>20</v>
      </c>
      <c r="AM629">
        <v>24</v>
      </c>
      <c r="AN629">
        <v>27</v>
      </c>
      <c r="AO629">
        <v>30</v>
      </c>
      <c r="AP629">
        <v>33</v>
      </c>
      <c r="AQ629">
        <v>23</v>
      </c>
      <c r="AR629">
        <v>53</v>
      </c>
      <c r="AS629">
        <v>37</v>
      </c>
      <c r="AT629">
        <v>38</v>
      </c>
      <c r="AU629">
        <v>39</v>
      </c>
      <c r="AV629">
        <v>40</v>
      </c>
      <c r="AW629">
        <v>53</v>
      </c>
      <c r="AX629">
        <v>28</v>
      </c>
      <c r="AY629">
        <v>34</v>
      </c>
      <c r="AZ629">
        <v>26</v>
      </c>
      <c r="BA629">
        <v>49</v>
      </c>
      <c r="BB629">
        <v>42</v>
      </c>
      <c r="BC629">
        <v>49</v>
      </c>
    </row>
    <row r="630" spans="1:55" hidden="1" x14ac:dyDescent="0.4">
      <c r="A630" t="str">
        <f t="shared" si="36"/>
        <v>CLM</v>
      </c>
      <c r="B630" t="str">
        <f t="shared" si="37"/>
        <v>CLM002</v>
      </c>
      <c r="C630" t="str">
        <f t="shared" si="38"/>
        <v>decisions</v>
      </c>
      <c r="D630" t="s">
        <v>3239</v>
      </c>
      <c r="E630">
        <f t="shared" si="39"/>
        <v>4.5999999999999996</v>
      </c>
      <c r="F630">
        <v>5</v>
      </c>
      <c r="G630">
        <v>5</v>
      </c>
      <c r="H630">
        <v>4</v>
      </c>
      <c r="I630">
        <v>4</v>
      </c>
      <c r="J630">
        <v>3</v>
      </c>
      <c r="K630">
        <v>3</v>
      </c>
      <c r="L630">
        <v>4</v>
      </c>
      <c r="M630">
        <v>7</v>
      </c>
      <c r="N630">
        <v>4</v>
      </c>
      <c r="O630">
        <v>3</v>
      </c>
      <c r="P630">
        <v>6</v>
      </c>
      <c r="Q630">
        <v>2</v>
      </c>
      <c r="R630">
        <v>0</v>
      </c>
      <c r="S630">
        <v>3</v>
      </c>
      <c r="T630">
        <v>3</v>
      </c>
      <c r="U630">
        <v>5</v>
      </c>
      <c r="V630">
        <v>5</v>
      </c>
      <c r="W630">
        <v>2</v>
      </c>
      <c r="X630">
        <v>4</v>
      </c>
      <c r="Y630">
        <v>1</v>
      </c>
      <c r="Z630">
        <v>6</v>
      </c>
      <c r="AA630">
        <v>0</v>
      </c>
      <c r="AB630">
        <v>5</v>
      </c>
      <c r="AC630">
        <v>3</v>
      </c>
      <c r="AD630">
        <v>7</v>
      </c>
      <c r="AE630">
        <v>9</v>
      </c>
      <c r="AF630">
        <v>4</v>
      </c>
      <c r="AG630">
        <v>3</v>
      </c>
      <c r="AH630">
        <v>4</v>
      </c>
      <c r="AI630">
        <v>5</v>
      </c>
      <c r="AJ630">
        <v>3</v>
      </c>
      <c r="AK630">
        <v>5</v>
      </c>
      <c r="AL630">
        <v>3</v>
      </c>
      <c r="AM630">
        <v>3</v>
      </c>
      <c r="AN630">
        <v>4</v>
      </c>
      <c r="AO630">
        <v>3</v>
      </c>
      <c r="AP630">
        <v>6</v>
      </c>
      <c r="AQ630">
        <v>7</v>
      </c>
      <c r="AR630">
        <v>8</v>
      </c>
      <c r="AS630">
        <v>6</v>
      </c>
      <c r="AT630">
        <v>5</v>
      </c>
      <c r="AU630">
        <v>6</v>
      </c>
      <c r="AV630">
        <v>6</v>
      </c>
      <c r="AW630">
        <v>9</v>
      </c>
      <c r="AX630">
        <v>7</v>
      </c>
      <c r="AY630">
        <v>6</v>
      </c>
      <c r="AZ630">
        <v>4</v>
      </c>
      <c r="BA630">
        <v>8</v>
      </c>
      <c r="BB630">
        <v>5</v>
      </c>
      <c r="BC630">
        <v>7</v>
      </c>
    </row>
    <row r="631" spans="1:55" hidden="1" x14ac:dyDescent="0.4">
      <c r="A631" t="str">
        <f t="shared" si="36"/>
        <v>CLM</v>
      </c>
      <c r="B631" t="str">
        <f t="shared" si="37"/>
        <v>CLM002</v>
      </c>
      <c r="C631" t="str">
        <f t="shared" si="38"/>
        <v>forks</v>
      </c>
      <c r="D631" t="s">
        <v>3240</v>
      </c>
      <c r="E631">
        <f t="shared" si="39"/>
        <v>1.68</v>
      </c>
      <c r="F631">
        <v>1</v>
      </c>
      <c r="G631">
        <v>1</v>
      </c>
      <c r="H631">
        <v>2</v>
      </c>
      <c r="I631">
        <v>2</v>
      </c>
      <c r="J631">
        <v>2</v>
      </c>
      <c r="K631">
        <v>2</v>
      </c>
      <c r="L631">
        <v>1</v>
      </c>
      <c r="M631">
        <v>1</v>
      </c>
      <c r="N631">
        <v>2</v>
      </c>
      <c r="O631">
        <v>2</v>
      </c>
      <c r="P631">
        <v>1</v>
      </c>
      <c r="Q631">
        <v>2</v>
      </c>
      <c r="R631">
        <v>1</v>
      </c>
      <c r="S631">
        <v>1</v>
      </c>
      <c r="T631">
        <v>1</v>
      </c>
      <c r="U631">
        <v>2</v>
      </c>
      <c r="V631">
        <v>2</v>
      </c>
      <c r="W631">
        <v>1</v>
      </c>
      <c r="X631">
        <v>2</v>
      </c>
      <c r="Y631">
        <v>2</v>
      </c>
      <c r="Z631">
        <v>1</v>
      </c>
      <c r="AA631">
        <v>1</v>
      </c>
      <c r="AB631">
        <v>1</v>
      </c>
      <c r="AC631">
        <v>2</v>
      </c>
      <c r="AD631">
        <v>3</v>
      </c>
      <c r="AE631">
        <v>4</v>
      </c>
      <c r="AF631">
        <v>1</v>
      </c>
      <c r="AG631">
        <v>1</v>
      </c>
      <c r="AH631">
        <v>2</v>
      </c>
      <c r="AI631">
        <v>1</v>
      </c>
      <c r="AJ631">
        <v>1</v>
      </c>
      <c r="AK631">
        <v>2</v>
      </c>
      <c r="AL631">
        <v>1</v>
      </c>
      <c r="AM631">
        <v>2</v>
      </c>
      <c r="AN631">
        <v>2</v>
      </c>
      <c r="AO631">
        <v>2</v>
      </c>
      <c r="AP631">
        <v>2</v>
      </c>
      <c r="AQ631">
        <v>1</v>
      </c>
      <c r="AR631">
        <v>2</v>
      </c>
      <c r="AS631">
        <v>2</v>
      </c>
      <c r="AT631">
        <v>2</v>
      </c>
      <c r="AU631">
        <v>1</v>
      </c>
      <c r="AV631">
        <v>2</v>
      </c>
      <c r="AW631">
        <v>3</v>
      </c>
      <c r="AX631">
        <v>2</v>
      </c>
      <c r="AY631">
        <v>2</v>
      </c>
      <c r="AZ631">
        <v>2</v>
      </c>
      <c r="BA631">
        <v>1</v>
      </c>
      <c r="BB631">
        <v>2</v>
      </c>
      <c r="BC631">
        <v>2</v>
      </c>
    </row>
    <row r="632" spans="1:55" hidden="1" x14ac:dyDescent="0.4">
      <c r="A632" t="str">
        <f t="shared" si="36"/>
        <v>CLM</v>
      </c>
      <c r="B632" t="str">
        <f t="shared" si="37"/>
        <v>CLM002</v>
      </c>
      <c r="C632" t="str">
        <f t="shared" si="38"/>
        <v>swimlanes</v>
      </c>
      <c r="D632" t="s">
        <v>3241</v>
      </c>
      <c r="E632">
        <f t="shared" si="39"/>
        <v>5.88</v>
      </c>
      <c r="F632">
        <v>4</v>
      </c>
      <c r="G632">
        <v>7</v>
      </c>
      <c r="H632">
        <v>3</v>
      </c>
      <c r="I632">
        <v>3</v>
      </c>
      <c r="J632">
        <v>12</v>
      </c>
      <c r="K632">
        <v>5</v>
      </c>
      <c r="L632">
        <v>7</v>
      </c>
      <c r="M632">
        <v>3</v>
      </c>
      <c r="N632">
        <v>6</v>
      </c>
      <c r="O632">
        <v>5</v>
      </c>
      <c r="P632">
        <v>5</v>
      </c>
      <c r="Q632">
        <v>5</v>
      </c>
      <c r="R632">
        <v>3</v>
      </c>
      <c r="S632">
        <v>3</v>
      </c>
      <c r="T632">
        <v>1</v>
      </c>
      <c r="U632">
        <v>8</v>
      </c>
      <c r="V632">
        <v>7</v>
      </c>
      <c r="W632">
        <v>8</v>
      </c>
      <c r="X632">
        <v>4</v>
      </c>
      <c r="Y632">
        <v>5</v>
      </c>
      <c r="Z632">
        <v>5</v>
      </c>
      <c r="AA632">
        <v>6</v>
      </c>
      <c r="AB632">
        <v>6</v>
      </c>
      <c r="AC632">
        <v>3</v>
      </c>
      <c r="AD632">
        <v>3</v>
      </c>
      <c r="AE632">
        <v>11</v>
      </c>
      <c r="AF632">
        <v>10</v>
      </c>
      <c r="AG632">
        <v>2</v>
      </c>
      <c r="AH632">
        <v>3</v>
      </c>
      <c r="AI632">
        <v>1</v>
      </c>
      <c r="AJ632">
        <v>3</v>
      </c>
      <c r="AK632">
        <v>5</v>
      </c>
      <c r="AL632">
        <v>4</v>
      </c>
      <c r="AM632">
        <v>3</v>
      </c>
      <c r="AN632">
        <v>11</v>
      </c>
      <c r="AO632">
        <v>10</v>
      </c>
      <c r="AP632">
        <v>17</v>
      </c>
      <c r="AQ632">
        <v>4</v>
      </c>
      <c r="AR632">
        <v>19</v>
      </c>
      <c r="AS632">
        <v>6</v>
      </c>
      <c r="AT632">
        <v>8</v>
      </c>
      <c r="AU632">
        <v>8</v>
      </c>
      <c r="AV632">
        <v>1</v>
      </c>
      <c r="AW632">
        <v>17</v>
      </c>
      <c r="AX632">
        <v>0</v>
      </c>
      <c r="AY632">
        <v>9</v>
      </c>
      <c r="AZ632">
        <v>7</v>
      </c>
      <c r="BA632">
        <v>2</v>
      </c>
      <c r="BB632">
        <v>6</v>
      </c>
      <c r="BC632">
        <v>0</v>
      </c>
    </row>
    <row r="633" spans="1:55" hidden="1" x14ac:dyDescent="0.4">
      <c r="A633" t="str">
        <f t="shared" si="36"/>
        <v>CLM</v>
      </c>
      <c r="B633" t="str">
        <f t="shared" si="37"/>
        <v>CLM002</v>
      </c>
      <c r="C633" t="str">
        <f t="shared" si="38"/>
        <v>detaches</v>
      </c>
      <c r="D633" t="s">
        <v>3242</v>
      </c>
      <c r="E633">
        <f t="shared" si="39"/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</row>
    <row r="634" spans="1:55" hidden="1" x14ac:dyDescent="0.4">
      <c r="A634" t="str">
        <f t="shared" si="36"/>
        <v>CLM</v>
      </c>
      <c r="B634" t="str">
        <f t="shared" si="37"/>
        <v>CLM002</v>
      </c>
      <c r="C634" t="str">
        <f t="shared" si="38"/>
        <v>options</v>
      </c>
      <c r="D634" t="s">
        <v>3243</v>
      </c>
      <c r="E634">
        <f t="shared" si="39"/>
        <v>0.26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2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1</v>
      </c>
      <c r="W634">
        <v>0</v>
      </c>
      <c r="X634">
        <v>0</v>
      </c>
      <c r="Y634">
        <v>3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1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1</v>
      </c>
      <c r="AO634">
        <v>0</v>
      </c>
      <c r="AP634">
        <v>1</v>
      </c>
      <c r="AQ634">
        <v>0</v>
      </c>
      <c r="AR634">
        <v>0</v>
      </c>
      <c r="AS634">
        <v>0</v>
      </c>
      <c r="AT634">
        <v>4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</row>
    <row r="635" spans="1:55" hidden="1" x14ac:dyDescent="0.4">
      <c r="A635" t="str">
        <f t="shared" si="36"/>
        <v>CLM</v>
      </c>
      <c r="B635" t="str">
        <f t="shared" si="37"/>
        <v>CLM002</v>
      </c>
      <c r="C635" t="str">
        <f t="shared" si="38"/>
        <v>edges</v>
      </c>
      <c r="D635" t="s">
        <v>3244</v>
      </c>
      <c r="E635">
        <f t="shared" si="39"/>
        <v>1.04</v>
      </c>
      <c r="F635">
        <v>0</v>
      </c>
      <c r="G635">
        <v>2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2</v>
      </c>
      <c r="P635">
        <v>0</v>
      </c>
      <c r="Q635">
        <v>0</v>
      </c>
      <c r="R635">
        <v>17</v>
      </c>
      <c r="S635">
        <v>0</v>
      </c>
      <c r="T635">
        <v>2</v>
      </c>
      <c r="U635">
        <v>0</v>
      </c>
      <c r="V635">
        <v>0</v>
      </c>
      <c r="W635">
        <v>0</v>
      </c>
      <c r="X635">
        <v>4</v>
      </c>
      <c r="Y635">
        <v>9</v>
      </c>
      <c r="Z635">
        <v>0</v>
      </c>
      <c r="AA635">
        <v>10</v>
      </c>
      <c r="AB635">
        <v>0</v>
      </c>
      <c r="AC635">
        <v>0</v>
      </c>
      <c r="AD635">
        <v>1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2</v>
      </c>
      <c r="AT635">
        <v>3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</row>
    <row r="636" spans="1:55" hidden="1" x14ac:dyDescent="0.4">
      <c r="A636" t="str">
        <f t="shared" si="36"/>
        <v>CLM</v>
      </c>
      <c r="B636" t="str">
        <f t="shared" si="37"/>
        <v>CLM002</v>
      </c>
      <c r="C636" t="str">
        <f t="shared" si="38"/>
        <v>notes</v>
      </c>
      <c r="D636" t="s">
        <v>3245</v>
      </c>
      <c r="E636">
        <f t="shared" si="39"/>
        <v>6.92</v>
      </c>
      <c r="F636">
        <v>5</v>
      </c>
      <c r="G636">
        <v>0</v>
      </c>
      <c r="H636">
        <v>13</v>
      </c>
      <c r="I636">
        <v>13</v>
      </c>
      <c r="J636">
        <v>8</v>
      </c>
      <c r="K636">
        <v>12</v>
      </c>
      <c r="L636">
        <v>4</v>
      </c>
      <c r="M636">
        <v>6</v>
      </c>
      <c r="N636">
        <v>7</v>
      </c>
      <c r="O636">
        <v>17</v>
      </c>
      <c r="P636">
        <v>4</v>
      </c>
      <c r="Q636">
        <v>6</v>
      </c>
      <c r="R636">
        <v>9</v>
      </c>
      <c r="S636">
        <v>5</v>
      </c>
      <c r="T636">
        <v>10</v>
      </c>
      <c r="U636">
        <v>4</v>
      </c>
      <c r="V636">
        <v>14</v>
      </c>
      <c r="W636">
        <v>3</v>
      </c>
      <c r="X636">
        <v>3</v>
      </c>
      <c r="Y636">
        <v>4</v>
      </c>
      <c r="Z636">
        <v>5</v>
      </c>
      <c r="AA636">
        <v>2</v>
      </c>
      <c r="AB636">
        <v>6</v>
      </c>
      <c r="AC636">
        <v>9</v>
      </c>
      <c r="AD636">
        <v>5</v>
      </c>
      <c r="AE636">
        <v>5</v>
      </c>
      <c r="AF636">
        <v>9</v>
      </c>
      <c r="AG636">
        <v>7</v>
      </c>
      <c r="AH636">
        <v>7</v>
      </c>
      <c r="AI636">
        <v>5</v>
      </c>
      <c r="AJ636">
        <v>17</v>
      </c>
      <c r="AK636">
        <v>15</v>
      </c>
      <c r="AL636">
        <v>2</v>
      </c>
      <c r="AM636">
        <v>8</v>
      </c>
      <c r="AN636">
        <v>9</v>
      </c>
      <c r="AO636">
        <v>2</v>
      </c>
      <c r="AP636">
        <v>6</v>
      </c>
      <c r="AQ636">
        <v>5</v>
      </c>
      <c r="AR636">
        <v>6</v>
      </c>
      <c r="AS636">
        <v>3</v>
      </c>
      <c r="AT636">
        <v>4</v>
      </c>
      <c r="AU636">
        <v>5</v>
      </c>
      <c r="AV636">
        <v>7</v>
      </c>
      <c r="AW636">
        <v>6</v>
      </c>
      <c r="AX636">
        <v>4</v>
      </c>
      <c r="AY636">
        <v>7</v>
      </c>
      <c r="AZ636">
        <v>4</v>
      </c>
      <c r="BA636">
        <v>14</v>
      </c>
      <c r="BB636">
        <v>10</v>
      </c>
      <c r="BC636">
        <v>5</v>
      </c>
    </row>
    <row r="637" spans="1:55" hidden="1" x14ac:dyDescent="0.4">
      <c r="A637" t="str">
        <f t="shared" si="36"/>
        <v>CLM</v>
      </c>
      <c r="B637" t="str">
        <f t="shared" si="37"/>
        <v>CLM002</v>
      </c>
      <c r="C637" t="str">
        <f t="shared" si="38"/>
        <v>partitions</v>
      </c>
      <c r="D637" t="s">
        <v>3246</v>
      </c>
      <c r="E637">
        <f t="shared" si="39"/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</row>
    <row r="638" spans="1:55" hidden="1" x14ac:dyDescent="0.4">
      <c r="A638" t="str">
        <f t="shared" si="36"/>
        <v>CLM</v>
      </c>
      <c r="B638" t="str">
        <f t="shared" si="37"/>
        <v>CLM002</v>
      </c>
      <c r="C638" t="str">
        <f t="shared" si="38"/>
        <v>numberline</v>
      </c>
      <c r="D638" t="s">
        <v>3247</v>
      </c>
      <c r="E638">
        <f t="shared" si="39"/>
        <v>79.66</v>
      </c>
      <c r="F638">
        <v>70</v>
      </c>
      <c r="G638">
        <v>61</v>
      </c>
      <c r="H638">
        <v>81</v>
      </c>
      <c r="I638">
        <v>87</v>
      </c>
      <c r="J638">
        <v>71</v>
      </c>
      <c r="K638">
        <v>67</v>
      </c>
      <c r="L638">
        <v>56</v>
      </c>
      <c r="M638">
        <v>81</v>
      </c>
      <c r="N638">
        <v>62</v>
      </c>
      <c r="O638">
        <v>71</v>
      </c>
      <c r="P638">
        <v>102</v>
      </c>
      <c r="Q638">
        <v>71</v>
      </c>
      <c r="R638">
        <v>72</v>
      </c>
      <c r="S638">
        <v>62</v>
      </c>
      <c r="T638">
        <v>56</v>
      </c>
      <c r="U638">
        <v>84</v>
      </c>
      <c r="V638">
        <v>83</v>
      </c>
      <c r="W638">
        <v>48</v>
      </c>
      <c r="X638">
        <v>68</v>
      </c>
      <c r="Y638">
        <v>54</v>
      </c>
      <c r="Z638">
        <v>76</v>
      </c>
      <c r="AA638">
        <v>57</v>
      </c>
      <c r="AB638">
        <v>72</v>
      </c>
      <c r="AC638">
        <v>58</v>
      </c>
      <c r="AD638">
        <v>108</v>
      </c>
      <c r="AE638">
        <v>124</v>
      </c>
      <c r="AF638">
        <v>72</v>
      </c>
      <c r="AG638">
        <v>51</v>
      </c>
      <c r="AH638">
        <v>66</v>
      </c>
      <c r="AI638">
        <v>63</v>
      </c>
      <c r="AJ638">
        <v>63</v>
      </c>
      <c r="AK638">
        <v>83</v>
      </c>
      <c r="AL638">
        <v>53</v>
      </c>
      <c r="AM638">
        <v>69</v>
      </c>
      <c r="AN638">
        <v>82</v>
      </c>
      <c r="AO638">
        <v>74</v>
      </c>
      <c r="AP638">
        <v>98</v>
      </c>
      <c r="AQ638">
        <v>77</v>
      </c>
      <c r="AR638">
        <v>132</v>
      </c>
      <c r="AS638">
        <v>100</v>
      </c>
      <c r="AT638">
        <v>98</v>
      </c>
      <c r="AU638">
        <v>90</v>
      </c>
      <c r="AV638">
        <v>94</v>
      </c>
      <c r="AW638">
        <v>128</v>
      </c>
      <c r="AX638">
        <v>82</v>
      </c>
      <c r="AY638">
        <v>95</v>
      </c>
      <c r="AZ638">
        <v>82</v>
      </c>
      <c r="BA638">
        <v>129</v>
      </c>
      <c r="BB638">
        <v>99</v>
      </c>
      <c r="BC638">
        <v>101</v>
      </c>
    </row>
    <row r="639" spans="1:55" hidden="1" x14ac:dyDescent="0.4">
      <c r="A639" t="str">
        <f t="shared" si="36"/>
        <v>CLM</v>
      </c>
      <c r="B639" t="str">
        <f t="shared" si="37"/>
        <v>CLM002</v>
      </c>
      <c r="C639" t="str">
        <f t="shared" si="38"/>
        <v>negative_score</v>
      </c>
      <c r="D639" t="s">
        <v>3248</v>
      </c>
      <c r="E639">
        <f t="shared" si="39"/>
        <v>-3.1041527242668045E-2</v>
      </c>
      <c r="F639">
        <v>0</v>
      </c>
      <c r="G639">
        <v>-0.17647058823529421</v>
      </c>
      <c r="H639">
        <v>-0.2045454545454545</v>
      </c>
      <c r="I639">
        <v>0</v>
      </c>
      <c r="J639">
        <v>0</v>
      </c>
      <c r="K639">
        <v>-0.105</v>
      </c>
      <c r="L639">
        <v>0</v>
      </c>
      <c r="M639">
        <v>0</v>
      </c>
      <c r="N639">
        <v>-0.13333333333333339</v>
      </c>
      <c r="O639">
        <v>-2.6086956521739112E-2</v>
      </c>
      <c r="P639">
        <v>0</v>
      </c>
      <c r="Q639">
        <v>0</v>
      </c>
      <c r="R639">
        <v>-8.1818181818181873E-2</v>
      </c>
      <c r="S639">
        <v>0</v>
      </c>
      <c r="T639">
        <v>0</v>
      </c>
      <c r="U639">
        <v>0</v>
      </c>
      <c r="V639">
        <v>-2.2222222222222188E-2</v>
      </c>
      <c r="W639">
        <v>0</v>
      </c>
      <c r="X639">
        <v>0</v>
      </c>
      <c r="Y639">
        <v>0</v>
      </c>
      <c r="Z639">
        <v>0</v>
      </c>
      <c r="AA639">
        <v>-0.16875000000000001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-8.9999999999999941E-2</v>
      </c>
      <c r="AI639">
        <v>-0.15</v>
      </c>
      <c r="AJ639">
        <v>-9.4736842105263189E-2</v>
      </c>
      <c r="AK639">
        <v>-0.13750000000000001</v>
      </c>
      <c r="AL639">
        <v>0</v>
      </c>
      <c r="AM639">
        <v>0</v>
      </c>
      <c r="AN639">
        <v>-1.111111111111116E-2</v>
      </c>
      <c r="AO639">
        <v>0</v>
      </c>
      <c r="AP639">
        <v>0</v>
      </c>
      <c r="AQ639">
        <v>-0.1043478260869566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-4.6153846153846122E-2</v>
      </c>
      <c r="BA639">
        <v>0</v>
      </c>
      <c r="BB639">
        <v>0</v>
      </c>
      <c r="BC639">
        <v>0</v>
      </c>
    </row>
    <row r="640" spans="1:55" hidden="1" x14ac:dyDescent="0.4">
      <c r="A640" t="str">
        <f t="shared" si="36"/>
        <v>CLM</v>
      </c>
      <c r="B640" t="str">
        <f t="shared" si="37"/>
        <v>CLM002</v>
      </c>
      <c r="C640" t="str">
        <f t="shared" si="38"/>
        <v>raw_score</v>
      </c>
      <c r="D640" t="s">
        <v>3249</v>
      </c>
      <c r="E640">
        <f t="shared" si="39"/>
        <v>133.07599999999999</v>
      </c>
      <c r="F640">
        <v>110.5</v>
      </c>
      <c r="G640">
        <v>93.27</v>
      </c>
      <c r="H640">
        <v>108.25</v>
      </c>
      <c r="I640">
        <v>144.75</v>
      </c>
      <c r="J640">
        <v>123.95</v>
      </c>
      <c r="K640">
        <v>100.84</v>
      </c>
      <c r="L640">
        <v>102</v>
      </c>
      <c r="M640">
        <v>132.85</v>
      </c>
      <c r="N640">
        <v>96.57</v>
      </c>
      <c r="O640">
        <v>116.52</v>
      </c>
      <c r="P640">
        <v>167.3</v>
      </c>
      <c r="Q640">
        <v>137.35</v>
      </c>
      <c r="R640">
        <v>106.12</v>
      </c>
      <c r="S640">
        <v>94.1</v>
      </c>
      <c r="T640">
        <v>96.2</v>
      </c>
      <c r="U640">
        <v>142.4</v>
      </c>
      <c r="V640">
        <v>137.33000000000001</v>
      </c>
      <c r="W640">
        <v>94.8</v>
      </c>
      <c r="X640">
        <v>109.6</v>
      </c>
      <c r="Y640">
        <v>93.7</v>
      </c>
      <c r="Z640">
        <v>125.8</v>
      </c>
      <c r="AA640">
        <v>79.28</v>
      </c>
      <c r="AB640">
        <v>118.4</v>
      </c>
      <c r="AC640">
        <v>100.1</v>
      </c>
      <c r="AD640">
        <v>167.6</v>
      </c>
      <c r="AE640">
        <v>245.2</v>
      </c>
      <c r="AF640">
        <v>133.80000000000001</v>
      </c>
      <c r="AG640">
        <v>81.150000000000006</v>
      </c>
      <c r="AH640">
        <v>97.81</v>
      </c>
      <c r="AI640">
        <v>86</v>
      </c>
      <c r="AJ640">
        <v>94.66</v>
      </c>
      <c r="AK640">
        <v>124.01</v>
      </c>
      <c r="AL640">
        <v>87.25</v>
      </c>
      <c r="AM640">
        <v>105.85</v>
      </c>
      <c r="AN640">
        <v>137.29</v>
      </c>
      <c r="AO640">
        <v>133.30000000000001</v>
      </c>
      <c r="AP640">
        <v>173.7</v>
      </c>
      <c r="AQ640">
        <v>115.75</v>
      </c>
      <c r="AR640">
        <v>246.4</v>
      </c>
      <c r="AS640">
        <v>162.80000000000001</v>
      </c>
      <c r="AT640">
        <v>171.7</v>
      </c>
      <c r="AU640">
        <v>168.5</v>
      </c>
      <c r="AV640">
        <v>162.30000000000001</v>
      </c>
      <c r="AW640">
        <v>249.2</v>
      </c>
      <c r="AX640">
        <v>125.3</v>
      </c>
      <c r="AY640">
        <v>160.35</v>
      </c>
      <c r="AZ640">
        <v>121.25</v>
      </c>
      <c r="BA640">
        <v>203.65</v>
      </c>
      <c r="BB640">
        <v>176.95</v>
      </c>
      <c r="BC640">
        <v>190.05</v>
      </c>
    </row>
    <row r="641" spans="1:55" hidden="1" x14ac:dyDescent="0.4">
      <c r="A641" t="str">
        <f t="shared" si="36"/>
        <v>CLM</v>
      </c>
      <c r="B641" t="str">
        <f t="shared" si="37"/>
        <v>CLM002</v>
      </c>
      <c r="C641" t="str">
        <f t="shared" si="38"/>
        <v>percentage_score</v>
      </c>
      <c r="D641" t="s">
        <v>3250</v>
      </c>
      <c r="E641">
        <f t="shared" si="39"/>
        <v>86.063999999999993</v>
      </c>
      <c r="F641">
        <v>84.7</v>
      </c>
      <c r="G641">
        <v>82.2</v>
      </c>
      <c r="H641">
        <v>84.3</v>
      </c>
      <c r="I641">
        <v>87.9</v>
      </c>
      <c r="J641">
        <v>86.1</v>
      </c>
      <c r="K641">
        <v>83.4</v>
      </c>
      <c r="L641">
        <v>83.6</v>
      </c>
      <c r="M641">
        <v>86.9</v>
      </c>
      <c r="N641">
        <v>82.7</v>
      </c>
      <c r="O641">
        <v>85.3</v>
      </c>
      <c r="P641">
        <v>89.3</v>
      </c>
      <c r="Q641">
        <v>87.3</v>
      </c>
      <c r="R641">
        <v>84.1</v>
      </c>
      <c r="S641">
        <v>82.5</v>
      </c>
      <c r="T641">
        <v>82.8</v>
      </c>
      <c r="U641">
        <v>87.7</v>
      </c>
      <c r="V641">
        <v>87.3</v>
      </c>
      <c r="W641">
        <v>82.6</v>
      </c>
      <c r="X641">
        <v>84.6</v>
      </c>
      <c r="Y641">
        <v>82.4</v>
      </c>
      <c r="Z641">
        <v>86.3</v>
      </c>
      <c r="AA641">
        <v>79.7</v>
      </c>
      <c r="AB641">
        <v>85.5</v>
      </c>
      <c r="AC641">
        <v>83.3</v>
      </c>
      <c r="AD641">
        <v>89.3</v>
      </c>
      <c r="AE641">
        <v>92.5</v>
      </c>
      <c r="AF641">
        <v>87</v>
      </c>
      <c r="AG641">
        <v>80.2</v>
      </c>
      <c r="AH641">
        <v>83</v>
      </c>
      <c r="AI641">
        <v>81</v>
      </c>
      <c r="AJ641">
        <v>82.5</v>
      </c>
      <c r="AK641">
        <v>86</v>
      </c>
      <c r="AL641">
        <v>81.400000000000006</v>
      </c>
      <c r="AM641">
        <v>84.1</v>
      </c>
      <c r="AN641">
        <v>87.3</v>
      </c>
      <c r="AO641">
        <v>87</v>
      </c>
      <c r="AP641">
        <v>89.7</v>
      </c>
      <c r="AQ641">
        <v>85.2</v>
      </c>
      <c r="AR641">
        <v>92.5</v>
      </c>
      <c r="AS641">
        <v>89.1</v>
      </c>
      <c r="AT641">
        <v>89.6</v>
      </c>
      <c r="AU641">
        <v>89.4</v>
      </c>
      <c r="AV641">
        <v>89</v>
      </c>
      <c r="AW641">
        <v>92.6</v>
      </c>
      <c r="AX641">
        <v>86.2</v>
      </c>
      <c r="AY641">
        <v>88.9</v>
      </c>
      <c r="AZ641">
        <v>85.8</v>
      </c>
      <c r="BA641">
        <v>91.1</v>
      </c>
      <c r="BB641">
        <v>89.8</v>
      </c>
      <c r="BC641">
        <v>90.5</v>
      </c>
    </row>
    <row r="642" spans="1:55" hidden="1" x14ac:dyDescent="0.4">
      <c r="A642" t="str">
        <f t="shared" ref="A642:A705" si="40">LEFT(D642,3)</f>
        <v>CLM</v>
      </c>
      <c r="B642" t="str">
        <f t="shared" ref="B642:B705" si="41">LEFT(D642,6)</f>
        <v>CLM002</v>
      </c>
      <c r="C642" t="str">
        <f t="shared" ref="C642:C705" si="42">MID(D642,8,35)</f>
        <v>formatted_score</v>
      </c>
      <c r="D642" t="s">
        <v>3251</v>
      </c>
      <c r="E642" t="e">
        <f t="shared" si="39"/>
        <v>#DIV/0!</v>
      </c>
      <c r="F642" t="s">
        <v>3252</v>
      </c>
      <c r="G642" t="s">
        <v>3058</v>
      </c>
      <c r="H642" t="s">
        <v>3059</v>
      </c>
      <c r="I642" t="s">
        <v>3253</v>
      </c>
      <c r="J642" t="s">
        <v>3061</v>
      </c>
      <c r="K642" t="s">
        <v>3062</v>
      </c>
      <c r="L642" t="s">
        <v>3063</v>
      </c>
      <c r="M642" t="s">
        <v>3254</v>
      </c>
      <c r="N642" t="s">
        <v>3064</v>
      </c>
      <c r="O642" t="s">
        <v>3065</v>
      </c>
      <c r="P642" t="s">
        <v>3255</v>
      </c>
      <c r="Q642" t="s">
        <v>3067</v>
      </c>
      <c r="R642" t="s">
        <v>3068</v>
      </c>
      <c r="S642" t="s">
        <v>3069</v>
      </c>
      <c r="T642" t="s">
        <v>3070</v>
      </c>
      <c r="U642" t="s">
        <v>3071</v>
      </c>
      <c r="V642" t="s">
        <v>3256</v>
      </c>
      <c r="W642" t="s">
        <v>3073</v>
      </c>
      <c r="X642" t="s">
        <v>2361</v>
      </c>
      <c r="Y642" t="s">
        <v>3074</v>
      </c>
      <c r="Z642" t="s">
        <v>3075</v>
      </c>
      <c r="AA642" t="s">
        <v>3076</v>
      </c>
      <c r="AB642" t="s">
        <v>3257</v>
      </c>
      <c r="AC642" t="s">
        <v>3190</v>
      </c>
      <c r="AD642" t="s">
        <v>3258</v>
      </c>
      <c r="AE642" t="s">
        <v>3080</v>
      </c>
      <c r="AF642" t="s">
        <v>3081</v>
      </c>
      <c r="AG642" t="s">
        <v>3082</v>
      </c>
      <c r="AH642" t="s">
        <v>3083</v>
      </c>
      <c r="AI642" t="s">
        <v>3084</v>
      </c>
      <c r="AJ642" t="s">
        <v>3085</v>
      </c>
      <c r="AK642" t="s">
        <v>3086</v>
      </c>
      <c r="AL642" t="s">
        <v>3087</v>
      </c>
      <c r="AM642" t="s">
        <v>3088</v>
      </c>
      <c r="AN642" t="s">
        <v>3259</v>
      </c>
      <c r="AO642" t="s">
        <v>3260</v>
      </c>
      <c r="AP642" t="s">
        <v>3091</v>
      </c>
      <c r="AQ642" t="s">
        <v>3261</v>
      </c>
      <c r="AR642" t="s">
        <v>3093</v>
      </c>
      <c r="AS642" t="s">
        <v>3094</v>
      </c>
      <c r="AT642" t="s">
        <v>3262</v>
      </c>
      <c r="AU642" t="s">
        <v>3096</v>
      </c>
      <c r="AV642" t="s">
        <v>3097</v>
      </c>
      <c r="AW642" t="s">
        <v>3098</v>
      </c>
      <c r="AX642" t="s">
        <v>3263</v>
      </c>
      <c r="AY642" t="s">
        <v>3100</v>
      </c>
      <c r="AZ642" t="s">
        <v>3101</v>
      </c>
      <c r="BA642" t="s">
        <v>3168</v>
      </c>
      <c r="BB642" t="s">
        <v>3264</v>
      </c>
      <c r="BC642" t="s">
        <v>3265</v>
      </c>
    </row>
    <row r="643" spans="1:55" hidden="1" x14ac:dyDescent="0.4">
      <c r="A643" t="str">
        <f t="shared" si="40"/>
        <v>CLM</v>
      </c>
      <c r="B643" t="str">
        <f t="shared" si="41"/>
        <v>CLM002</v>
      </c>
      <c r="C643" t="str">
        <f t="shared" si="42"/>
        <v>functional_complexity</v>
      </c>
      <c r="D643" t="s">
        <v>3266</v>
      </c>
      <c r="E643">
        <f t="shared" ref="E643:E706" si="43">AVERAGE(F643:BC643)</f>
        <v>55.16</v>
      </c>
      <c r="F643">
        <v>47.5</v>
      </c>
      <c r="G643">
        <v>37</v>
      </c>
      <c r="H643">
        <v>44</v>
      </c>
      <c r="I643">
        <v>62</v>
      </c>
      <c r="J643">
        <v>45</v>
      </c>
      <c r="K643">
        <v>39</v>
      </c>
      <c r="L643">
        <v>41</v>
      </c>
      <c r="M643">
        <v>59</v>
      </c>
      <c r="N643">
        <v>38</v>
      </c>
      <c r="O643">
        <v>43.5</v>
      </c>
      <c r="P643">
        <v>73.5</v>
      </c>
      <c r="Q643">
        <v>59.5</v>
      </c>
      <c r="R643">
        <v>34.5</v>
      </c>
      <c r="S643">
        <v>40.5</v>
      </c>
      <c r="T643">
        <v>40.5</v>
      </c>
      <c r="U643">
        <v>59.5</v>
      </c>
      <c r="V643">
        <v>53.5</v>
      </c>
      <c r="W643">
        <v>37</v>
      </c>
      <c r="X643">
        <v>45.5</v>
      </c>
      <c r="Y643">
        <v>32</v>
      </c>
      <c r="Z643">
        <v>54</v>
      </c>
      <c r="AA643">
        <v>25.5</v>
      </c>
      <c r="AB643">
        <v>49</v>
      </c>
      <c r="AC643">
        <v>42</v>
      </c>
      <c r="AD643">
        <v>75.5</v>
      </c>
      <c r="AE643">
        <v>106.5</v>
      </c>
      <c r="AF643">
        <v>51.5</v>
      </c>
      <c r="AG643">
        <v>34.5</v>
      </c>
      <c r="AH643">
        <v>41</v>
      </c>
      <c r="AI643">
        <v>38.5</v>
      </c>
      <c r="AJ643">
        <v>36</v>
      </c>
      <c r="AK643">
        <v>49</v>
      </c>
      <c r="AL643">
        <v>37.5</v>
      </c>
      <c r="AM643">
        <v>45</v>
      </c>
      <c r="AN643">
        <v>51.5</v>
      </c>
      <c r="AO643">
        <v>54</v>
      </c>
      <c r="AP643">
        <v>64.5</v>
      </c>
      <c r="AQ643">
        <v>50</v>
      </c>
      <c r="AR643">
        <v>98.5</v>
      </c>
      <c r="AS643">
        <v>70.5</v>
      </c>
      <c r="AT643">
        <v>70</v>
      </c>
      <c r="AU643">
        <v>72</v>
      </c>
      <c r="AV643">
        <v>75</v>
      </c>
      <c r="AW643">
        <v>102</v>
      </c>
      <c r="AX643">
        <v>59</v>
      </c>
      <c r="AY643">
        <v>66</v>
      </c>
      <c r="AZ643">
        <v>50</v>
      </c>
      <c r="BA643">
        <v>91</v>
      </c>
      <c r="BB643">
        <v>76</v>
      </c>
      <c r="BC643">
        <v>90.5</v>
      </c>
    </row>
    <row r="644" spans="1:55" hidden="1" x14ac:dyDescent="0.4">
      <c r="A644" t="str">
        <f t="shared" si="40"/>
        <v>CLM</v>
      </c>
      <c r="B644" t="str">
        <f t="shared" si="41"/>
        <v>CLM002</v>
      </c>
      <c r="C644" t="str">
        <f t="shared" si="42"/>
        <v>organization_score</v>
      </c>
      <c r="D644" t="s">
        <v>3267</v>
      </c>
      <c r="E644">
        <f t="shared" si="43"/>
        <v>11.76</v>
      </c>
      <c r="F644">
        <v>8</v>
      </c>
      <c r="G644">
        <v>14</v>
      </c>
      <c r="H644">
        <v>6</v>
      </c>
      <c r="I644">
        <v>6</v>
      </c>
      <c r="J644">
        <v>24</v>
      </c>
      <c r="K644">
        <v>10</v>
      </c>
      <c r="L644">
        <v>14</v>
      </c>
      <c r="M644">
        <v>6</v>
      </c>
      <c r="N644">
        <v>12</v>
      </c>
      <c r="O644">
        <v>10</v>
      </c>
      <c r="P644">
        <v>10</v>
      </c>
      <c r="Q644">
        <v>10</v>
      </c>
      <c r="R644">
        <v>6</v>
      </c>
      <c r="S644">
        <v>6</v>
      </c>
      <c r="T644">
        <v>2</v>
      </c>
      <c r="U644">
        <v>16</v>
      </c>
      <c r="V644">
        <v>14</v>
      </c>
      <c r="W644">
        <v>16</v>
      </c>
      <c r="X644">
        <v>8</v>
      </c>
      <c r="Y644">
        <v>10</v>
      </c>
      <c r="Z644">
        <v>10</v>
      </c>
      <c r="AA644">
        <v>12</v>
      </c>
      <c r="AB644">
        <v>12</v>
      </c>
      <c r="AC644">
        <v>6</v>
      </c>
      <c r="AD644">
        <v>6</v>
      </c>
      <c r="AE644">
        <v>22</v>
      </c>
      <c r="AF644">
        <v>20</v>
      </c>
      <c r="AG644">
        <v>4</v>
      </c>
      <c r="AH644">
        <v>6</v>
      </c>
      <c r="AI644">
        <v>2</v>
      </c>
      <c r="AJ644">
        <v>6</v>
      </c>
      <c r="AK644">
        <v>10</v>
      </c>
      <c r="AL644">
        <v>8</v>
      </c>
      <c r="AM644">
        <v>6</v>
      </c>
      <c r="AN644">
        <v>22</v>
      </c>
      <c r="AO644">
        <v>20</v>
      </c>
      <c r="AP644">
        <v>34</v>
      </c>
      <c r="AQ644">
        <v>8</v>
      </c>
      <c r="AR644">
        <v>38</v>
      </c>
      <c r="AS644">
        <v>12</v>
      </c>
      <c r="AT644">
        <v>16</v>
      </c>
      <c r="AU644">
        <v>16</v>
      </c>
      <c r="AV644">
        <v>2</v>
      </c>
      <c r="AW644">
        <v>34</v>
      </c>
      <c r="AX644">
        <v>0</v>
      </c>
      <c r="AY644">
        <v>18</v>
      </c>
      <c r="AZ644">
        <v>14</v>
      </c>
      <c r="BA644">
        <v>4</v>
      </c>
      <c r="BB644">
        <v>12</v>
      </c>
      <c r="BC644">
        <v>0</v>
      </c>
    </row>
    <row r="645" spans="1:55" hidden="1" x14ac:dyDescent="0.4">
      <c r="A645" t="str">
        <f t="shared" si="40"/>
        <v>CLM</v>
      </c>
      <c r="B645" t="str">
        <f t="shared" si="41"/>
        <v>CLM002</v>
      </c>
      <c r="C645" t="str">
        <f t="shared" si="42"/>
        <v>structural_integrity</v>
      </c>
      <c r="D645" t="s">
        <v>3268</v>
      </c>
      <c r="E645">
        <f t="shared" si="43"/>
        <v>9.9690000000000012</v>
      </c>
      <c r="F645">
        <v>10</v>
      </c>
      <c r="G645">
        <v>9.82</v>
      </c>
      <c r="H645">
        <v>9.8000000000000007</v>
      </c>
      <c r="I645">
        <v>10</v>
      </c>
      <c r="J645">
        <v>10</v>
      </c>
      <c r="K645">
        <v>9.89</v>
      </c>
      <c r="L645">
        <v>10</v>
      </c>
      <c r="M645">
        <v>10</v>
      </c>
      <c r="N645">
        <v>9.8699999999999992</v>
      </c>
      <c r="O645">
        <v>9.9700000000000006</v>
      </c>
      <c r="P645">
        <v>10</v>
      </c>
      <c r="Q645">
        <v>10</v>
      </c>
      <c r="R645">
        <v>9.92</v>
      </c>
      <c r="S645">
        <v>10</v>
      </c>
      <c r="T645">
        <v>10</v>
      </c>
      <c r="U645">
        <v>10</v>
      </c>
      <c r="V645">
        <v>9.98</v>
      </c>
      <c r="W645">
        <v>10</v>
      </c>
      <c r="X645">
        <v>10</v>
      </c>
      <c r="Y645">
        <v>10</v>
      </c>
      <c r="Z645">
        <v>10</v>
      </c>
      <c r="AA645">
        <v>9.83</v>
      </c>
      <c r="AB645">
        <v>10</v>
      </c>
      <c r="AC645">
        <v>10</v>
      </c>
      <c r="AD645">
        <v>10</v>
      </c>
      <c r="AE645">
        <v>10</v>
      </c>
      <c r="AF645">
        <v>10</v>
      </c>
      <c r="AG645">
        <v>10</v>
      </c>
      <c r="AH645">
        <v>9.91</v>
      </c>
      <c r="AI645">
        <v>9.85</v>
      </c>
      <c r="AJ645">
        <v>9.91</v>
      </c>
      <c r="AK645">
        <v>9.86</v>
      </c>
      <c r="AL645">
        <v>10</v>
      </c>
      <c r="AM645">
        <v>10</v>
      </c>
      <c r="AN645">
        <v>9.99</v>
      </c>
      <c r="AO645">
        <v>10</v>
      </c>
      <c r="AP645">
        <v>10</v>
      </c>
      <c r="AQ645">
        <v>9.9</v>
      </c>
      <c r="AR645">
        <v>10</v>
      </c>
      <c r="AS645">
        <v>10</v>
      </c>
      <c r="AT645">
        <v>10</v>
      </c>
      <c r="AU645">
        <v>10</v>
      </c>
      <c r="AV645">
        <v>10</v>
      </c>
      <c r="AW645">
        <v>10</v>
      </c>
      <c r="AX645">
        <v>10</v>
      </c>
      <c r="AY645">
        <v>10</v>
      </c>
      <c r="AZ645">
        <v>9.9499999999999993</v>
      </c>
      <c r="BA645">
        <v>10</v>
      </c>
      <c r="BB645">
        <v>10</v>
      </c>
      <c r="BC645">
        <v>10</v>
      </c>
    </row>
    <row r="646" spans="1:55" hidden="1" x14ac:dyDescent="0.4">
      <c r="A646" t="str">
        <f t="shared" si="40"/>
        <v>CLM</v>
      </c>
      <c r="B646" t="str">
        <f t="shared" si="41"/>
        <v>CLM002</v>
      </c>
      <c r="C646" t="str">
        <f t="shared" si="42"/>
        <v>decisions_activities_ratio</v>
      </c>
      <c r="D646" t="s">
        <v>3269</v>
      </c>
      <c r="E646">
        <f t="shared" si="43"/>
        <v>0.16006000000000004</v>
      </c>
      <c r="F646">
        <v>0.20799999999999999</v>
      </c>
      <c r="G646">
        <v>0.29399999999999998</v>
      </c>
      <c r="H646">
        <v>0.182</v>
      </c>
      <c r="I646">
        <v>0.11799999999999999</v>
      </c>
      <c r="J646">
        <v>0.125</v>
      </c>
      <c r="K646">
        <v>0.15</v>
      </c>
      <c r="L646">
        <v>0.19</v>
      </c>
      <c r="M646">
        <v>0.24099999999999999</v>
      </c>
      <c r="N646">
        <v>0.222</v>
      </c>
      <c r="O646">
        <v>0.13</v>
      </c>
      <c r="P646">
        <v>0.15</v>
      </c>
      <c r="Q646">
        <v>5.7000000000000002E-2</v>
      </c>
      <c r="R646">
        <v>0</v>
      </c>
      <c r="S646">
        <v>0.13600000000000001</v>
      </c>
      <c r="T646">
        <v>0.13600000000000001</v>
      </c>
      <c r="U646">
        <v>0.161</v>
      </c>
      <c r="V646">
        <v>0.185</v>
      </c>
      <c r="W646">
        <v>9.5000000000000001E-2</v>
      </c>
      <c r="X646">
        <v>0.17399999999999999</v>
      </c>
      <c r="Y646">
        <v>5.6000000000000001E-2</v>
      </c>
      <c r="Z646">
        <v>0.222</v>
      </c>
      <c r="AA646">
        <v>0</v>
      </c>
      <c r="AB646">
        <v>0.2</v>
      </c>
      <c r="AC646">
        <v>0.13600000000000001</v>
      </c>
      <c r="AD646">
        <v>0.184</v>
      </c>
      <c r="AE646">
        <v>0.16400000000000001</v>
      </c>
      <c r="AF646">
        <v>0.14299999999999999</v>
      </c>
      <c r="AG646">
        <v>0.16700000000000001</v>
      </c>
      <c r="AH646">
        <v>0.2</v>
      </c>
      <c r="AI646">
        <v>0.27800000000000002</v>
      </c>
      <c r="AJ646">
        <v>0.158</v>
      </c>
      <c r="AK646">
        <v>0.20799999999999999</v>
      </c>
      <c r="AL646">
        <v>0.15</v>
      </c>
      <c r="AM646">
        <v>0.125</v>
      </c>
      <c r="AN646">
        <v>0.14799999999999999</v>
      </c>
      <c r="AO646">
        <v>0.1</v>
      </c>
      <c r="AP646">
        <v>0.182</v>
      </c>
      <c r="AQ646">
        <v>0.30399999999999999</v>
      </c>
      <c r="AR646">
        <v>0.151</v>
      </c>
      <c r="AS646">
        <v>0.16200000000000001</v>
      </c>
      <c r="AT646">
        <v>0.13200000000000001</v>
      </c>
      <c r="AU646">
        <v>0.154</v>
      </c>
      <c r="AV646">
        <v>0.15</v>
      </c>
      <c r="AW646">
        <v>0.17</v>
      </c>
      <c r="AX646">
        <v>0.25</v>
      </c>
      <c r="AY646">
        <v>0.17599999999999999</v>
      </c>
      <c r="AZ646">
        <v>0.154</v>
      </c>
      <c r="BA646">
        <v>0.16300000000000001</v>
      </c>
      <c r="BB646">
        <v>0.11899999999999999</v>
      </c>
      <c r="BC646">
        <v>0.14299999999999999</v>
      </c>
    </row>
    <row r="647" spans="1:55" hidden="1" x14ac:dyDescent="0.4">
      <c r="A647" t="str">
        <f t="shared" si="40"/>
        <v>CLM</v>
      </c>
      <c r="B647" t="str">
        <f t="shared" si="41"/>
        <v>CLM002</v>
      </c>
      <c r="C647" t="str">
        <f t="shared" si="42"/>
        <v>lines_vs_average</v>
      </c>
      <c r="D647" t="s">
        <v>3270</v>
      </c>
      <c r="E647">
        <f t="shared" si="43"/>
        <v>1.7080800000000005</v>
      </c>
      <c r="F647">
        <v>1.5009999999999999</v>
      </c>
      <c r="G647">
        <v>1.3080000000000001</v>
      </c>
      <c r="H647">
        <v>1.7370000000000001</v>
      </c>
      <c r="I647">
        <v>1.865</v>
      </c>
      <c r="J647">
        <v>1.522</v>
      </c>
      <c r="K647">
        <v>1.4370000000000001</v>
      </c>
      <c r="L647">
        <v>1.2010000000000001</v>
      </c>
      <c r="M647">
        <v>1.7370000000000001</v>
      </c>
      <c r="N647">
        <v>1.329</v>
      </c>
      <c r="O647">
        <v>1.522</v>
      </c>
      <c r="P647">
        <v>2.1869999999999998</v>
      </c>
      <c r="Q647">
        <v>1.522</v>
      </c>
      <c r="R647">
        <v>1.544</v>
      </c>
      <c r="S647">
        <v>1.329</v>
      </c>
      <c r="T647">
        <v>1.2010000000000001</v>
      </c>
      <c r="U647">
        <v>1.8009999999999999</v>
      </c>
      <c r="V647">
        <v>1.78</v>
      </c>
      <c r="W647">
        <v>1.0289999999999999</v>
      </c>
      <c r="X647">
        <v>1.458</v>
      </c>
      <c r="Y647">
        <v>1.1579999999999999</v>
      </c>
      <c r="Z647">
        <v>1.63</v>
      </c>
      <c r="AA647">
        <v>1.222</v>
      </c>
      <c r="AB647">
        <v>1.544</v>
      </c>
      <c r="AC647">
        <v>1.244</v>
      </c>
      <c r="AD647">
        <v>2.3159999999999998</v>
      </c>
      <c r="AE647">
        <v>2.6589999999999998</v>
      </c>
      <c r="AF647">
        <v>1.544</v>
      </c>
      <c r="AG647">
        <v>1.0940000000000001</v>
      </c>
      <c r="AH647">
        <v>1.415</v>
      </c>
      <c r="AI647">
        <v>1.351</v>
      </c>
      <c r="AJ647">
        <v>1.351</v>
      </c>
      <c r="AK647">
        <v>1.78</v>
      </c>
      <c r="AL647">
        <v>1.1359999999999999</v>
      </c>
      <c r="AM647">
        <v>1.4790000000000001</v>
      </c>
      <c r="AN647">
        <v>1.758</v>
      </c>
      <c r="AO647">
        <v>1.587</v>
      </c>
      <c r="AP647">
        <v>2.101</v>
      </c>
      <c r="AQ647">
        <v>1.651</v>
      </c>
      <c r="AR647">
        <v>2.83</v>
      </c>
      <c r="AS647">
        <v>2.1440000000000001</v>
      </c>
      <c r="AT647">
        <v>2.101</v>
      </c>
      <c r="AU647">
        <v>1.93</v>
      </c>
      <c r="AV647">
        <v>2.016</v>
      </c>
      <c r="AW647">
        <v>2.7450000000000001</v>
      </c>
      <c r="AX647">
        <v>1.758</v>
      </c>
      <c r="AY647">
        <v>2.0369999999999999</v>
      </c>
      <c r="AZ647">
        <v>1.758</v>
      </c>
      <c r="BA647">
        <v>2.766</v>
      </c>
      <c r="BB647">
        <v>2.1230000000000002</v>
      </c>
      <c r="BC647">
        <v>2.1659999999999999</v>
      </c>
    </row>
    <row r="648" spans="1:55" hidden="1" x14ac:dyDescent="0.4">
      <c r="A648" t="str">
        <f t="shared" si="40"/>
        <v>CLM</v>
      </c>
      <c r="B648" t="str">
        <f t="shared" si="41"/>
        <v>CLM052</v>
      </c>
      <c r="C648" t="str">
        <f t="shared" si="42"/>
        <v>activities</v>
      </c>
      <c r="D648" t="s">
        <v>3271</v>
      </c>
      <c r="E648">
        <f t="shared" si="43"/>
        <v>28.52</v>
      </c>
      <c r="F648">
        <v>28</v>
      </c>
      <c r="G648">
        <v>20</v>
      </c>
      <c r="H648">
        <v>19</v>
      </c>
      <c r="I648">
        <v>29</v>
      </c>
      <c r="J648">
        <v>18</v>
      </c>
      <c r="K648">
        <v>25</v>
      </c>
      <c r="L648">
        <v>27</v>
      </c>
      <c r="M648">
        <v>50</v>
      </c>
      <c r="N648">
        <v>18</v>
      </c>
      <c r="O648">
        <v>27</v>
      </c>
      <c r="P648">
        <v>15</v>
      </c>
      <c r="Q648">
        <v>32</v>
      </c>
      <c r="R648">
        <v>22</v>
      </c>
      <c r="S648">
        <v>15</v>
      </c>
      <c r="T648">
        <v>19</v>
      </c>
      <c r="U648">
        <v>31</v>
      </c>
      <c r="V648">
        <v>20</v>
      </c>
      <c r="W648">
        <v>17</v>
      </c>
      <c r="X648">
        <v>23</v>
      </c>
      <c r="Y648">
        <v>32</v>
      </c>
      <c r="Z648">
        <v>14</v>
      </c>
      <c r="AA648">
        <v>39</v>
      </c>
      <c r="AB648">
        <v>23</v>
      </c>
      <c r="AC648">
        <v>22</v>
      </c>
      <c r="AD648">
        <v>23</v>
      </c>
      <c r="AE648">
        <v>44</v>
      </c>
      <c r="AF648">
        <v>34</v>
      </c>
      <c r="AG648">
        <v>16</v>
      </c>
      <c r="AH648">
        <v>25</v>
      </c>
      <c r="AI648">
        <v>12</v>
      </c>
      <c r="AJ648">
        <v>15</v>
      </c>
      <c r="AK648">
        <v>21</v>
      </c>
      <c r="AL648">
        <v>21</v>
      </c>
      <c r="AM648">
        <v>25</v>
      </c>
      <c r="AN648">
        <v>31</v>
      </c>
      <c r="AO648">
        <v>28</v>
      </c>
      <c r="AP648">
        <v>40</v>
      </c>
      <c r="AQ648">
        <v>33</v>
      </c>
      <c r="AR648">
        <v>30</v>
      </c>
      <c r="AS648">
        <v>27</v>
      </c>
      <c r="AT648">
        <v>37</v>
      </c>
      <c r="AU648">
        <v>37</v>
      </c>
      <c r="AV648">
        <v>40</v>
      </c>
      <c r="AW648">
        <v>55</v>
      </c>
      <c r="AX648">
        <v>33</v>
      </c>
      <c r="AY648">
        <v>37</v>
      </c>
      <c r="AZ648">
        <v>35</v>
      </c>
      <c r="BA648">
        <v>50</v>
      </c>
      <c r="BB648">
        <v>48</v>
      </c>
      <c r="BC648">
        <v>44</v>
      </c>
    </row>
    <row r="649" spans="1:55" hidden="1" x14ac:dyDescent="0.4">
      <c r="A649" t="str">
        <f t="shared" si="40"/>
        <v>CLM</v>
      </c>
      <c r="B649" t="str">
        <f t="shared" si="41"/>
        <v>CLM052</v>
      </c>
      <c r="C649" t="str">
        <f t="shared" si="42"/>
        <v>decisions</v>
      </c>
      <c r="D649" t="s">
        <v>3272</v>
      </c>
      <c r="E649">
        <f t="shared" si="43"/>
        <v>4.5199999999999996</v>
      </c>
      <c r="F649">
        <v>6</v>
      </c>
      <c r="G649">
        <v>4</v>
      </c>
      <c r="H649">
        <v>6</v>
      </c>
      <c r="I649">
        <v>3</v>
      </c>
      <c r="J649">
        <v>4</v>
      </c>
      <c r="K649">
        <v>4</v>
      </c>
      <c r="L649">
        <v>6</v>
      </c>
      <c r="M649">
        <v>6</v>
      </c>
      <c r="N649">
        <v>4</v>
      </c>
      <c r="O649">
        <v>4</v>
      </c>
      <c r="P649">
        <v>4</v>
      </c>
      <c r="Q649">
        <v>6</v>
      </c>
      <c r="R649">
        <v>0</v>
      </c>
      <c r="S649">
        <v>3</v>
      </c>
      <c r="T649">
        <v>3</v>
      </c>
      <c r="U649">
        <v>6</v>
      </c>
      <c r="V649">
        <v>3</v>
      </c>
      <c r="W649">
        <v>3</v>
      </c>
      <c r="X649">
        <v>3</v>
      </c>
      <c r="Y649">
        <v>5</v>
      </c>
      <c r="Z649">
        <v>4</v>
      </c>
      <c r="AA649">
        <v>6</v>
      </c>
      <c r="AB649">
        <v>3</v>
      </c>
      <c r="AC649">
        <v>3</v>
      </c>
      <c r="AD649">
        <v>4</v>
      </c>
      <c r="AE649">
        <v>6</v>
      </c>
      <c r="AF649">
        <v>3</v>
      </c>
      <c r="AG649">
        <v>2</v>
      </c>
      <c r="AH649">
        <v>3</v>
      </c>
      <c r="AI649">
        <v>0</v>
      </c>
      <c r="AJ649">
        <v>3</v>
      </c>
      <c r="AK649">
        <v>3</v>
      </c>
      <c r="AL649">
        <v>2</v>
      </c>
      <c r="AM649">
        <v>4</v>
      </c>
      <c r="AN649">
        <v>4</v>
      </c>
      <c r="AO649">
        <v>4</v>
      </c>
      <c r="AP649">
        <v>6</v>
      </c>
      <c r="AQ649">
        <v>7</v>
      </c>
      <c r="AR649">
        <v>4</v>
      </c>
      <c r="AS649">
        <v>3</v>
      </c>
      <c r="AT649">
        <v>6</v>
      </c>
      <c r="AU649">
        <v>5</v>
      </c>
      <c r="AV649">
        <v>7</v>
      </c>
      <c r="AW649">
        <v>7</v>
      </c>
      <c r="AX649">
        <v>7</v>
      </c>
      <c r="AY649">
        <v>6</v>
      </c>
      <c r="AZ649">
        <v>6</v>
      </c>
      <c r="BA649">
        <v>8</v>
      </c>
      <c r="BB649">
        <v>9</v>
      </c>
      <c r="BC649">
        <v>8</v>
      </c>
    </row>
    <row r="650" spans="1:55" hidden="1" x14ac:dyDescent="0.4">
      <c r="A650" t="str">
        <f t="shared" si="40"/>
        <v>CLM</v>
      </c>
      <c r="B650" t="str">
        <f t="shared" si="41"/>
        <v>CLM052</v>
      </c>
      <c r="C650" t="str">
        <f t="shared" si="42"/>
        <v>forks</v>
      </c>
      <c r="D650" t="s">
        <v>3273</v>
      </c>
      <c r="E650">
        <f t="shared" si="43"/>
        <v>1.82</v>
      </c>
      <c r="F650">
        <v>2</v>
      </c>
      <c r="G650">
        <v>1</v>
      </c>
      <c r="H650">
        <v>2</v>
      </c>
      <c r="I650">
        <v>1</v>
      </c>
      <c r="J650">
        <v>2</v>
      </c>
      <c r="K650">
        <v>2</v>
      </c>
      <c r="L650">
        <v>2</v>
      </c>
      <c r="M650">
        <v>2</v>
      </c>
      <c r="N650">
        <v>1</v>
      </c>
      <c r="O650">
        <v>3</v>
      </c>
      <c r="P650">
        <v>1</v>
      </c>
      <c r="Q650">
        <v>1</v>
      </c>
      <c r="R650">
        <v>1</v>
      </c>
      <c r="S650">
        <v>1</v>
      </c>
      <c r="T650">
        <v>1</v>
      </c>
      <c r="U650">
        <v>3</v>
      </c>
      <c r="V650">
        <v>2</v>
      </c>
      <c r="W650">
        <v>1</v>
      </c>
      <c r="X650">
        <v>3</v>
      </c>
      <c r="Y650">
        <v>1</v>
      </c>
      <c r="Z650">
        <v>1</v>
      </c>
      <c r="AA650">
        <v>2</v>
      </c>
      <c r="AB650">
        <v>2</v>
      </c>
      <c r="AC650">
        <v>2</v>
      </c>
      <c r="AD650">
        <v>2</v>
      </c>
      <c r="AE650">
        <v>2</v>
      </c>
      <c r="AF650">
        <v>1</v>
      </c>
      <c r="AG650">
        <v>1</v>
      </c>
      <c r="AH650">
        <v>2</v>
      </c>
      <c r="AI650">
        <v>1</v>
      </c>
      <c r="AJ650">
        <v>1</v>
      </c>
      <c r="AK650">
        <v>2</v>
      </c>
      <c r="AL650">
        <v>1</v>
      </c>
      <c r="AM650">
        <v>2</v>
      </c>
      <c r="AN650">
        <v>2</v>
      </c>
      <c r="AO650">
        <v>2</v>
      </c>
      <c r="AP650">
        <v>2</v>
      </c>
      <c r="AQ650">
        <v>1</v>
      </c>
      <c r="AR650">
        <v>2</v>
      </c>
      <c r="AS650">
        <v>3</v>
      </c>
      <c r="AT650">
        <v>2</v>
      </c>
      <c r="AU650">
        <v>2</v>
      </c>
      <c r="AV650">
        <v>2</v>
      </c>
      <c r="AW650">
        <v>3</v>
      </c>
      <c r="AX650">
        <v>3</v>
      </c>
      <c r="AY650">
        <v>4</v>
      </c>
      <c r="AZ650">
        <v>2</v>
      </c>
      <c r="BA650">
        <v>1</v>
      </c>
      <c r="BB650">
        <v>2</v>
      </c>
      <c r="BC650">
        <v>3</v>
      </c>
    </row>
    <row r="651" spans="1:55" hidden="1" x14ac:dyDescent="0.4">
      <c r="A651" t="str">
        <f t="shared" si="40"/>
        <v>CLM</v>
      </c>
      <c r="B651" t="str">
        <f t="shared" si="41"/>
        <v>CLM052</v>
      </c>
      <c r="C651" t="str">
        <f t="shared" si="42"/>
        <v>swimlanes</v>
      </c>
      <c r="D651" t="s">
        <v>3274</v>
      </c>
      <c r="E651">
        <f t="shared" si="43"/>
        <v>6.24</v>
      </c>
      <c r="F651">
        <v>9</v>
      </c>
      <c r="G651">
        <v>9</v>
      </c>
      <c r="H651">
        <v>3</v>
      </c>
      <c r="I651">
        <v>7</v>
      </c>
      <c r="J651">
        <v>3</v>
      </c>
      <c r="K651">
        <v>6</v>
      </c>
      <c r="L651">
        <v>7</v>
      </c>
      <c r="M651">
        <v>7</v>
      </c>
      <c r="N651">
        <v>9</v>
      </c>
      <c r="O651">
        <v>7</v>
      </c>
      <c r="P651">
        <v>8</v>
      </c>
      <c r="Q651">
        <v>1</v>
      </c>
      <c r="R651">
        <v>3</v>
      </c>
      <c r="S651">
        <v>6</v>
      </c>
      <c r="T651">
        <v>0</v>
      </c>
      <c r="U651">
        <v>4</v>
      </c>
      <c r="V651">
        <v>1</v>
      </c>
      <c r="W651">
        <v>6</v>
      </c>
      <c r="X651">
        <v>5</v>
      </c>
      <c r="Y651">
        <v>17</v>
      </c>
      <c r="Z651">
        <v>7</v>
      </c>
      <c r="AA651">
        <v>1</v>
      </c>
      <c r="AB651">
        <v>3</v>
      </c>
      <c r="AC651">
        <v>5</v>
      </c>
      <c r="AD651">
        <v>3</v>
      </c>
      <c r="AE651">
        <v>11</v>
      </c>
      <c r="AF651">
        <v>8</v>
      </c>
      <c r="AG651">
        <v>5</v>
      </c>
      <c r="AH651">
        <v>7</v>
      </c>
      <c r="AI651">
        <v>3</v>
      </c>
      <c r="AJ651">
        <v>2</v>
      </c>
      <c r="AK651">
        <v>3</v>
      </c>
      <c r="AL651">
        <v>6</v>
      </c>
      <c r="AM651">
        <v>4</v>
      </c>
      <c r="AN651">
        <v>12</v>
      </c>
      <c r="AO651">
        <v>0</v>
      </c>
      <c r="AP651">
        <v>16</v>
      </c>
      <c r="AQ651">
        <v>9</v>
      </c>
      <c r="AR651">
        <v>0</v>
      </c>
      <c r="AS651">
        <v>7</v>
      </c>
      <c r="AT651">
        <v>12</v>
      </c>
      <c r="AU651">
        <v>13</v>
      </c>
      <c r="AV651">
        <v>10</v>
      </c>
      <c r="AW651">
        <v>15</v>
      </c>
      <c r="AX651">
        <v>0</v>
      </c>
      <c r="AY651">
        <v>12</v>
      </c>
      <c r="AZ651">
        <v>8</v>
      </c>
      <c r="BA651">
        <v>5</v>
      </c>
      <c r="BB651">
        <v>4</v>
      </c>
      <c r="BC651">
        <v>3</v>
      </c>
    </row>
    <row r="652" spans="1:55" hidden="1" x14ac:dyDescent="0.4">
      <c r="A652" t="str">
        <f t="shared" si="40"/>
        <v>CLM</v>
      </c>
      <c r="B652" t="str">
        <f t="shared" si="41"/>
        <v>CLM052</v>
      </c>
      <c r="C652" t="str">
        <f t="shared" si="42"/>
        <v>detaches</v>
      </c>
      <c r="D652" t="s">
        <v>3275</v>
      </c>
      <c r="E652">
        <f t="shared" si="43"/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</row>
    <row r="653" spans="1:55" hidden="1" x14ac:dyDescent="0.4">
      <c r="A653" t="str">
        <f t="shared" si="40"/>
        <v>CLM</v>
      </c>
      <c r="B653" t="str">
        <f t="shared" si="41"/>
        <v>CLM052</v>
      </c>
      <c r="C653" t="str">
        <f t="shared" si="42"/>
        <v>options</v>
      </c>
      <c r="D653" t="s">
        <v>3276</v>
      </c>
      <c r="E653">
        <f t="shared" si="43"/>
        <v>0.3</v>
      </c>
      <c r="F653">
        <v>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1</v>
      </c>
      <c r="M653">
        <v>0</v>
      </c>
      <c r="N653">
        <v>0</v>
      </c>
      <c r="O653">
        <v>0</v>
      </c>
      <c r="P653">
        <v>1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3</v>
      </c>
      <c r="Z653">
        <v>2</v>
      </c>
      <c r="AA653">
        <v>1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1</v>
      </c>
      <c r="AM653">
        <v>0</v>
      </c>
      <c r="AN653">
        <v>0</v>
      </c>
      <c r="AO653">
        <v>0</v>
      </c>
      <c r="AP653">
        <v>0</v>
      </c>
      <c r="AQ653">
        <v>2</v>
      </c>
      <c r="AR653">
        <v>0</v>
      </c>
      <c r="AS653">
        <v>0</v>
      </c>
      <c r="AT653">
        <v>2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1</v>
      </c>
    </row>
    <row r="654" spans="1:55" hidden="1" x14ac:dyDescent="0.4">
      <c r="A654" t="str">
        <f t="shared" si="40"/>
        <v>CLM</v>
      </c>
      <c r="B654" t="str">
        <f t="shared" si="41"/>
        <v>CLM052</v>
      </c>
      <c r="C654" t="str">
        <f t="shared" si="42"/>
        <v>edges</v>
      </c>
      <c r="D654" t="s">
        <v>3277</v>
      </c>
      <c r="E654">
        <f t="shared" si="43"/>
        <v>0.7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14</v>
      </c>
      <c r="S654">
        <v>0</v>
      </c>
      <c r="T654">
        <v>1</v>
      </c>
      <c r="U654">
        <v>0</v>
      </c>
      <c r="V654">
        <v>1</v>
      </c>
      <c r="W654">
        <v>1</v>
      </c>
      <c r="X654">
        <v>3</v>
      </c>
      <c r="Y654">
        <v>5</v>
      </c>
      <c r="Z654">
        <v>1</v>
      </c>
      <c r="AA654">
        <v>0</v>
      </c>
      <c r="AB654">
        <v>0</v>
      </c>
      <c r="AC654">
        <v>2</v>
      </c>
      <c r="AD654">
        <v>1</v>
      </c>
      <c r="AE654">
        <v>0</v>
      </c>
      <c r="AF654">
        <v>0</v>
      </c>
      <c r="AG654">
        <v>0</v>
      </c>
      <c r="AH654">
        <v>0</v>
      </c>
      <c r="AI654">
        <v>6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</row>
    <row r="655" spans="1:55" hidden="1" x14ac:dyDescent="0.4">
      <c r="A655" t="str">
        <f t="shared" si="40"/>
        <v>CLM</v>
      </c>
      <c r="B655" t="str">
        <f t="shared" si="41"/>
        <v>CLM052</v>
      </c>
      <c r="C655" t="str">
        <f t="shared" si="42"/>
        <v>notes</v>
      </c>
      <c r="D655" t="s">
        <v>3278</v>
      </c>
      <c r="E655">
        <f t="shared" si="43"/>
        <v>7.56</v>
      </c>
      <c r="F655">
        <v>3</v>
      </c>
      <c r="G655">
        <v>3</v>
      </c>
      <c r="H655">
        <v>10</v>
      </c>
      <c r="I655">
        <v>16</v>
      </c>
      <c r="J655">
        <v>6</v>
      </c>
      <c r="K655">
        <v>10</v>
      </c>
      <c r="L655">
        <v>5</v>
      </c>
      <c r="M655">
        <v>4</v>
      </c>
      <c r="N655">
        <v>9</v>
      </c>
      <c r="O655">
        <v>17</v>
      </c>
      <c r="P655">
        <v>11</v>
      </c>
      <c r="Q655">
        <v>7</v>
      </c>
      <c r="R655">
        <v>11</v>
      </c>
      <c r="S655">
        <v>5</v>
      </c>
      <c r="T655">
        <v>11</v>
      </c>
      <c r="U655">
        <v>3</v>
      </c>
      <c r="V655">
        <v>12</v>
      </c>
      <c r="W655">
        <v>5</v>
      </c>
      <c r="X655">
        <v>20</v>
      </c>
      <c r="Y655">
        <v>1</v>
      </c>
      <c r="Z655">
        <v>2</v>
      </c>
      <c r="AA655">
        <v>6</v>
      </c>
      <c r="AB655">
        <v>4</v>
      </c>
      <c r="AC655">
        <v>11</v>
      </c>
      <c r="AD655">
        <v>11</v>
      </c>
      <c r="AE655">
        <v>10</v>
      </c>
      <c r="AF655">
        <v>5</v>
      </c>
      <c r="AG655">
        <v>8</v>
      </c>
      <c r="AH655">
        <v>9</v>
      </c>
      <c r="AI655">
        <v>3</v>
      </c>
      <c r="AJ655">
        <v>13</v>
      </c>
      <c r="AK655">
        <v>9</v>
      </c>
      <c r="AL655">
        <v>4</v>
      </c>
      <c r="AM655">
        <v>7</v>
      </c>
      <c r="AN655">
        <v>10</v>
      </c>
      <c r="AO655">
        <v>7</v>
      </c>
      <c r="AP655">
        <v>11</v>
      </c>
      <c r="AQ655">
        <v>6</v>
      </c>
      <c r="AR655">
        <v>8</v>
      </c>
      <c r="AS655">
        <v>2</v>
      </c>
      <c r="AT655">
        <v>7</v>
      </c>
      <c r="AU655">
        <v>5</v>
      </c>
      <c r="AV655">
        <v>4</v>
      </c>
      <c r="AW655">
        <v>2</v>
      </c>
      <c r="AX655">
        <v>8</v>
      </c>
      <c r="AY655">
        <v>5</v>
      </c>
      <c r="AZ655">
        <v>17</v>
      </c>
      <c r="BA655">
        <v>6</v>
      </c>
      <c r="BB655">
        <v>5</v>
      </c>
      <c r="BC655">
        <v>4</v>
      </c>
    </row>
    <row r="656" spans="1:55" hidden="1" x14ac:dyDescent="0.4">
      <c r="A656" t="str">
        <f t="shared" si="40"/>
        <v>CLM</v>
      </c>
      <c r="B656" t="str">
        <f t="shared" si="41"/>
        <v>CLM052</v>
      </c>
      <c r="C656" t="str">
        <f t="shared" si="42"/>
        <v>partitions</v>
      </c>
      <c r="D656" t="s">
        <v>3279</v>
      </c>
      <c r="E656">
        <f t="shared" si="43"/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</row>
    <row r="657" spans="1:55" hidden="1" x14ac:dyDescent="0.4">
      <c r="A657" t="str">
        <f t="shared" si="40"/>
        <v>CLM</v>
      </c>
      <c r="B657" t="str">
        <f t="shared" si="41"/>
        <v>CLM052</v>
      </c>
      <c r="C657" t="str">
        <f t="shared" si="42"/>
        <v>numberline</v>
      </c>
      <c r="D657" t="s">
        <v>3280</v>
      </c>
      <c r="E657">
        <f t="shared" si="43"/>
        <v>80.400000000000006</v>
      </c>
      <c r="F657">
        <v>88</v>
      </c>
      <c r="G657">
        <v>68</v>
      </c>
      <c r="H657">
        <v>71</v>
      </c>
      <c r="I657">
        <v>74</v>
      </c>
      <c r="J657">
        <v>72</v>
      </c>
      <c r="K657">
        <v>77</v>
      </c>
      <c r="L657">
        <v>84</v>
      </c>
      <c r="M657">
        <v>102</v>
      </c>
      <c r="N657">
        <v>58</v>
      </c>
      <c r="O657">
        <v>88</v>
      </c>
      <c r="P657">
        <v>59</v>
      </c>
      <c r="Q657">
        <v>82</v>
      </c>
      <c r="R657">
        <v>69</v>
      </c>
      <c r="S657">
        <v>56</v>
      </c>
      <c r="T657">
        <v>58</v>
      </c>
      <c r="U657">
        <v>78</v>
      </c>
      <c r="V657">
        <v>61</v>
      </c>
      <c r="W657">
        <v>59</v>
      </c>
      <c r="X657">
        <v>79</v>
      </c>
      <c r="Y657">
        <v>80</v>
      </c>
      <c r="Z657">
        <v>84</v>
      </c>
      <c r="AA657">
        <v>89</v>
      </c>
      <c r="AB657">
        <v>60</v>
      </c>
      <c r="AC657">
        <v>64</v>
      </c>
      <c r="AD657">
        <v>66</v>
      </c>
      <c r="AE657">
        <v>108</v>
      </c>
      <c r="AF657">
        <v>74</v>
      </c>
      <c r="AG657">
        <v>44</v>
      </c>
      <c r="AH657">
        <v>70</v>
      </c>
      <c r="AI657">
        <v>48</v>
      </c>
      <c r="AJ657">
        <v>61</v>
      </c>
      <c r="AK657">
        <v>63</v>
      </c>
      <c r="AL657">
        <v>63</v>
      </c>
      <c r="AM657">
        <v>79</v>
      </c>
      <c r="AN657">
        <v>89</v>
      </c>
      <c r="AO657">
        <v>73</v>
      </c>
      <c r="AP657">
        <v>109</v>
      </c>
      <c r="AQ657">
        <v>84</v>
      </c>
      <c r="AR657">
        <v>85</v>
      </c>
      <c r="AS657">
        <v>71</v>
      </c>
      <c r="AT657">
        <v>109</v>
      </c>
      <c r="AU657">
        <v>92</v>
      </c>
      <c r="AV657">
        <v>105</v>
      </c>
      <c r="AW657">
        <v>115</v>
      </c>
      <c r="AX657">
        <v>104</v>
      </c>
      <c r="AY657">
        <v>98</v>
      </c>
      <c r="AZ657">
        <v>108</v>
      </c>
      <c r="BA657">
        <v>106</v>
      </c>
      <c r="BB657">
        <v>118</v>
      </c>
      <c r="BC657">
        <v>118</v>
      </c>
    </row>
    <row r="658" spans="1:55" hidden="1" x14ac:dyDescent="0.4">
      <c r="A658" t="str">
        <f t="shared" si="40"/>
        <v>CLM</v>
      </c>
      <c r="B658" t="str">
        <f t="shared" si="41"/>
        <v>CLM052</v>
      </c>
      <c r="C658" t="str">
        <f t="shared" si="42"/>
        <v>negative_score</v>
      </c>
      <c r="D658" t="s">
        <v>3281</v>
      </c>
      <c r="E658">
        <f t="shared" si="43"/>
        <v>-6.4363324023458623E-2</v>
      </c>
      <c r="F658">
        <v>-4.2857142857142837E-2</v>
      </c>
      <c r="G658">
        <v>-0.12</v>
      </c>
      <c r="H658">
        <v>-0.22105263157894739</v>
      </c>
      <c r="I658">
        <v>0</v>
      </c>
      <c r="J658">
        <v>-0.3</v>
      </c>
      <c r="K658">
        <v>-2.4000000000000021E-2</v>
      </c>
      <c r="L658">
        <v>-3.3333333333333347E-2</v>
      </c>
      <c r="M658">
        <v>0</v>
      </c>
      <c r="N658">
        <v>-6.6666666666666693E-2</v>
      </c>
      <c r="O658">
        <v>-7.7777777777777724E-2</v>
      </c>
      <c r="P658">
        <v>-0.27999999999999992</v>
      </c>
      <c r="Q658">
        <v>0</v>
      </c>
      <c r="R658">
        <v>-4.0909090909090867E-2</v>
      </c>
      <c r="S658">
        <v>-0.22</v>
      </c>
      <c r="T658">
        <v>-1.5789473684210579E-2</v>
      </c>
      <c r="U658">
        <v>0</v>
      </c>
      <c r="V658">
        <v>-1.4999999999999949E-2</v>
      </c>
      <c r="W658">
        <v>-0.14117647058823529</v>
      </c>
      <c r="X658">
        <v>-0.1304347826086957</v>
      </c>
      <c r="Y658">
        <v>0</v>
      </c>
      <c r="Z658">
        <v>-0.89999999999999991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-0.15</v>
      </c>
      <c r="AJ658">
        <v>-0.3199999999999999</v>
      </c>
      <c r="AK658">
        <v>0</v>
      </c>
      <c r="AL658">
        <v>0</v>
      </c>
      <c r="AM658">
        <v>-4.8000000000000043E-2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-4.5454545454545407E-2</v>
      </c>
      <c r="AY658">
        <v>0</v>
      </c>
      <c r="AZ658">
        <v>-2.5714285714285759E-2</v>
      </c>
      <c r="BA658">
        <v>0</v>
      </c>
      <c r="BB658">
        <v>0</v>
      </c>
      <c r="BC658">
        <v>0</v>
      </c>
    </row>
    <row r="659" spans="1:55" hidden="1" x14ac:dyDescent="0.4">
      <c r="A659" t="str">
        <f t="shared" si="40"/>
        <v>CLM</v>
      </c>
      <c r="B659" t="str">
        <f t="shared" si="41"/>
        <v>CLM052</v>
      </c>
      <c r="C659" t="str">
        <f t="shared" si="42"/>
        <v>raw_score</v>
      </c>
      <c r="D659" t="s">
        <v>3282</v>
      </c>
      <c r="E659">
        <f t="shared" si="43"/>
        <v>132.7236</v>
      </c>
      <c r="F659">
        <v>139.76</v>
      </c>
      <c r="G659">
        <v>102.68</v>
      </c>
      <c r="H659">
        <v>104.33</v>
      </c>
      <c r="I659">
        <v>132.5</v>
      </c>
      <c r="J659">
        <v>90.1</v>
      </c>
      <c r="K659">
        <v>120.83</v>
      </c>
      <c r="L659">
        <v>134.16999999999999</v>
      </c>
      <c r="M659">
        <v>202.3</v>
      </c>
      <c r="N659">
        <v>101.03</v>
      </c>
      <c r="O659">
        <v>137.91999999999999</v>
      </c>
      <c r="P659">
        <v>92.47</v>
      </c>
      <c r="Q659">
        <v>134.69999999999999</v>
      </c>
      <c r="R659">
        <v>104.01</v>
      </c>
      <c r="S659">
        <v>78.58</v>
      </c>
      <c r="T659">
        <v>84.88</v>
      </c>
      <c r="U659">
        <v>140.30000000000001</v>
      </c>
      <c r="V659">
        <v>93.84</v>
      </c>
      <c r="W659">
        <v>86.01</v>
      </c>
      <c r="X659">
        <v>123.42</v>
      </c>
      <c r="Y659">
        <v>166.8</v>
      </c>
      <c r="Z659">
        <v>83.1</v>
      </c>
      <c r="AA659">
        <v>159.25</v>
      </c>
      <c r="AB659">
        <v>99.2</v>
      </c>
      <c r="AC659">
        <v>108.4</v>
      </c>
      <c r="AD659">
        <v>110.3</v>
      </c>
      <c r="AE659">
        <v>197.4</v>
      </c>
      <c r="AF659">
        <v>140.69999999999999</v>
      </c>
      <c r="AG659">
        <v>77.599999999999994</v>
      </c>
      <c r="AH659">
        <v>117.7</v>
      </c>
      <c r="AI659">
        <v>56.85</v>
      </c>
      <c r="AJ659">
        <v>77.13</v>
      </c>
      <c r="AK659">
        <v>97.35</v>
      </c>
      <c r="AL659">
        <v>93.35</v>
      </c>
      <c r="AM659">
        <v>114.5</v>
      </c>
      <c r="AN659">
        <v>151.44999999999999</v>
      </c>
      <c r="AO659">
        <v>115.25</v>
      </c>
      <c r="AP659">
        <v>196.25</v>
      </c>
      <c r="AQ659">
        <v>159</v>
      </c>
      <c r="AR659">
        <v>122.65</v>
      </c>
      <c r="AS659">
        <v>121.15</v>
      </c>
      <c r="AT659">
        <v>178.05</v>
      </c>
      <c r="AU659">
        <v>171.6</v>
      </c>
      <c r="AV659">
        <v>182.45</v>
      </c>
      <c r="AW659">
        <v>239.35</v>
      </c>
      <c r="AX659">
        <v>147.55000000000001</v>
      </c>
      <c r="AY659">
        <v>179.9</v>
      </c>
      <c r="AZ659">
        <v>169.97</v>
      </c>
      <c r="BA659">
        <v>205.1</v>
      </c>
      <c r="BB659">
        <v>203.9</v>
      </c>
      <c r="BC659">
        <v>189.1</v>
      </c>
    </row>
    <row r="660" spans="1:55" hidden="1" x14ac:dyDescent="0.4">
      <c r="A660" t="str">
        <f t="shared" si="40"/>
        <v>CLM</v>
      </c>
      <c r="B660" t="str">
        <f t="shared" si="41"/>
        <v>CLM052</v>
      </c>
      <c r="C660" t="str">
        <f t="shared" si="42"/>
        <v>percentage_score</v>
      </c>
      <c r="D660" t="s">
        <v>3283</v>
      </c>
      <c r="E660">
        <f t="shared" si="43"/>
        <v>85.842000000000027</v>
      </c>
      <c r="F660">
        <v>87.5</v>
      </c>
      <c r="G660">
        <v>83.6</v>
      </c>
      <c r="H660">
        <v>83.8</v>
      </c>
      <c r="I660">
        <v>86.9</v>
      </c>
      <c r="J660">
        <v>81.599999999999994</v>
      </c>
      <c r="K660">
        <v>85.8</v>
      </c>
      <c r="L660">
        <v>87</v>
      </c>
      <c r="M660">
        <v>91</v>
      </c>
      <c r="N660">
        <v>83.4</v>
      </c>
      <c r="O660">
        <v>87.3</v>
      </c>
      <c r="P660">
        <v>82</v>
      </c>
      <c r="Q660">
        <v>87.1</v>
      </c>
      <c r="R660">
        <v>83.8</v>
      </c>
      <c r="S660">
        <v>79.5</v>
      </c>
      <c r="T660">
        <v>80.900000000000006</v>
      </c>
      <c r="U660">
        <v>87.5</v>
      </c>
      <c r="V660">
        <v>82.4</v>
      </c>
      <c r="W660">
        <v>81</v>
      </c>
      <c r="X660">
        <v>86</v>
      </c>
      <c r="Y660">
        <v>89.3</v>
      </c>
      <c r="Z660">
        <v>79.900000000000006</v>
      </c>
      <c r="AA660">
        <v>88.8</v>
      </c>
      <c r="AB660">
        <v>83.2</v>
      </c>
      <c r="AC660">
        <v>84.4</v>
      </c>
      <c r="AD660">
        <v>84.7</v>
      </c>
      <c r="AE660">
        <v>90.8</v>
      </c>
      <c r="AF660">
        <v>87.6</v>
      </c>
      <c r="AG660">
        <v>79.5</v>
      </c>
      <c r="AH660">
        <v>85.5</v>
      </c>
      <c r="AI660">
        <v>73.8</v>
      </c>
      <c r="AJ660">
        <v>79.099999999999994</v>
      </c>
      <c r="AK660">
        <v>83</v>
      </c>
      <c r="AL660">
        <v>82.4</v>
      </c>
      <c r="AM660">
        <v>85.1</v>
      </c>
      <c r="AN660">
        <v>88.3</v>
      </c>
      <c r="AO660">
        <v>85.2</v>
      </c>
      <c r="AP660">
        <v>90.8</v>
      </c>
      <c r="AQ660">
        <v>88.8</v>
      </c>
      <c r="AR660">
        <v>86</v>
      </c>
      <c r="AS660">
        <v>85.8</v>
      </c>
      <c r="AT660">
        <v>89.9</v>
      </c>
      <c r="AU660">
        <v>89.6</v>
      </c>
      <c r="AV660">
        <v>90.1</v>
      </c>
      <c r="AW660">
        <v>92.3</v>
      </c>
      <c r="AX660">
        <v>88</v>
      </c>
      <c r="AY660">
        <v>90</v>
      </c>
      <c r="AZ660">
        <v>89.5</v>
      </c>
      <c r="BA660">
        <v>91.1</v>
      </c>
      <c r="BB660">
        <v>91.1</v>
      </c>
      <c r="BC660">
        <v>90.4</v>
      </c>
    </row>
    <row r="661" spans="1:55" hidden="1" x14ac:dyDescent="0.4">
      <c r="A661" t="str">
        <f t="shared" si="40"/>
        <v>CLM</v>
      </c>
      <c r="B661" t="str">
        <f t="shared" si="41"/>
        <v>CLM052</v>
      </c>
      <c r="C661" t="str">
        <f t="shared" si="42"/>
        <v>formatted_score</v>
      </c>
      <c r="D661" t="s">
        <v>3284</v>
      </c>
      <c r="E661" t="e">
        <f t="shared" si="43"/>
        <v>#DIV/0!</v>
      </c>
      <c r="F661" t="s">
        <v>3285</v>
      </c>
      <c r="G661" t="s">
        <v>3286</v>
      </c>
      <c r="H661" t="s">
        <v>3287</v>
      </c>
      <c r="I661" t="s">
        <v>3288</v>
      </c>
      <c r="J661" t="s">
        <v>3289</v>
      </c>
      <c r="K661" t="s">
        <v>3290</v>
      </c>
      <c r="L661" t="s">
        <v>3291</v>
      </c>
      <c r="M661" t="s">
        <v>3292</v>
      </c>
      <c r="N661" t="s">
        <v>3293</v>
      </c>
      <c r="O661" t="s">
        <v>3294</v>
      </c>
      <c r="P661" t="s">
        <v>3295</v>
      </c>
      <c r="Q661" t="s">
        <v>3296</v>
      </c>
      <c r="R661" t="s">
        <v>3297</v>
      </c>
      <c r="S661" t="s">
        <v>3298</v>
      </c>
      <c r="T661" t="s">
        <v>3299</v>
      </c>
      <c r="U661" t="s">
        <v>3206</v>
      </c>
      <c r="V661" t="s">
        <v>3300</v>
      </c>
      <c r="W661" t="s">
        <v>3301</v>
      </c>
      <c r="X661" t="s">
        <v>3302</v>
      </c>
      <c r="Y661" t="s">
        <v>3303</v>
      </c>
      <c r="Z661" t="s">
        <v>3304</v>
      </c>
      <c r="AA661" t="s">
        <v>3305</v>
      </c>
      <c r="AB661" t="s">
        <v>3306</v>
      </c>
      <c r="AC661" t="s">
        <v>3307</v>
      </c>
      <c r="AD661" t="s">
        <v>3308</v>
      </c>
      <c r="AE661" t="s">
        <v>3309</v>
      </c>
      <c r="AF661" t="s">
        <v>3310</v>
      </c>
      <c r="AG661" t="s">
        <v>3311</v>
      </c>
      <c r="AH661" t="s">
        <v>3312</v>
      </c>
      <c r="AI661" t="s">
        <v>3313</v>
      </c>
      <c r="AJ661" t="s">
        <v>3314</v>
      </c>
      <c r="AK661" t="s">
        <v>3315</v>
      </c>
      <c r="AL661" t="s">
        <v>3316</v>
      </c>
      <c r="AM661" t="s">
        <v>3317</v>
      </c>
      <c r="AN661" t="s">
        <v>3318</v>
      </c>
      <c r="AO661" t="s">
        <v>3319</v>
      </c>
      <c r="AP661" t="s">
        <v>3320</v>
      </c>
      <c r="AQ661" t="s">
        <v>3321</v>
      </c>
      <c r="AR661" t="s">
        <v>3322</v>
      </c>
      <c r="AS661" t="s">
        <v>3323</v>
      </c>
      <c r="AT661" t="s">
        <v>3324</v>
      </c>
      <c r="AU661" t="s">
        <v>3325</v>
      </c>
      <c r="AV661" t="s">
        <v>3326</v>
      </c>
      <c r="AW661" t="s">
        <v>3327</v>
      </c>
      <c r="AX661" t="s">
        <v>3328</v>
      </c>
      <c r="AY661" t="s">
        <v>3329</v>
      </c>
      <c r="AZ661" t="s">
        <v>3330</v>
      </c>
      <c r="BA661" t="s">
        <v>3331</v>
      </c>
      <c r="BB661" t="s">
        <v>3332</v>
      </c>
      <c r="BC661" t="s">
        <v>3333</v>
      </c>
    </row>
    <row r="662" spans="1:55" hidden="1" x14ac:dyDescent="0.4">
      <c r="A662" t="str">
        <f t="shared" si="40"/>
        <v>CLM</v>
      </c>
      <c r="B662" t="str">
        <f t="shared" si="41"/>
        <v>CLM052</v>
      </c>
      <c r="C662" t="str">
        <f t="shared" si="42"/>
        <v>functional_complexity</v>
      </c>
      <c r="D662" t="s">
        <v>3334</v>
      </c>
      <c r="E662">
        <f t="shared" si="43"/>
        <v>54.55</v>
      </c>
      <c r="F662">
        <v>57</v>
      </c>
      <c r="G662">
        <v>39.5</v>
      </c>
      <c r="H662">
        <v>43.5</v>
      </c>
      <c r="I662">
        <v>51</v>
      </c>
      <c r="J662">
        <v>38</v>
      </c>
      <c r="K662">
        <v>48.5</v>
      </c>
      <c r="L662">
        <v>55.5</v>
      </c>
      <c r="M662">
        <v>90</v>
      </c>
      <c r="N662">
        <v>36.5</v>
      </c>
      <c r="O662">
        <v>53</v>
      </c>
      <c r="P662">
        <v>32</v>
      </c>
      <c r="Q662">
        <v>61.5</v>
      </c>
      <c r="R662">
        <v>34.5</v>
      </c>
      <c r="S662">
        <v>30</v>
      </c>
      <c r="T662">
        <v>36</v>
      </c>
      <c r="U662">
        <v>63</v>
      </c>
      <c r="V662">
        <v>39</v>
      </c>
      <c r="W662">
        <v>33</v>
      </c>
      <c r="X662">
        <v>45</v>
      </c>
      <c r="Y662">
        <v>59.5</v>
      </c>
      <c r="Z662">
        <v>30.5</v>
      </c>
      <c r="AA662">
        <v>73.5</v>
      </c>
      <c r="AB662">
        <v>43.5</v>
      </c>
      <c r="AC662">
        <v>42</v>
      </c>
      <c r="AD662">
        <v>45.5</v>
      </c>
      <c r="AE662">
        <v>81</v>
      </c>
      <c r="AF662">
        <v>58.5</v>
      </c>
      <c r="AG662">
        <v>29.5</v>
      </c>
      <c r="AH662">
        <v>46.5</v>
      </c>
      <c r="AI662">
        <v>19.5</v>
      </c>
      <c r="AJ662">
        <v>30</v>
      </c>
      <c r="AK662">
        <v>40.5</v>
      </c>
      <c r="AL662">
        <v>37</v>
      </c>
      <c r="AM662">
        <v>48.5</v>
      </c>
      <c r="AN662">
        <v>57.5</v>
      </c>
      <c r="AO662">
        <v>53</v>
      </c>
      <c r="AP662">
        <v>75</v>
      </c>
      <c r="AQ662">
        <v>65</v>
      </c>
      <c r="AR662">
        <v>56</v>
      </c>
      <c r="AS662">
        <v>51</v>
      </c>
      <c r="AT662">
        <v>70.5</v>
      </c>
      <c r="AU662">
        <v>68.5</v>
      </c>
      <c r="AV662">
        <v>77</v>
      </c>
      <c r="AW662">
        <v>101</v>
      </c>
      <c r="AX662">
        <v>68</v>
      </c>
      <c r="AY662">
        <v>73.5</v>
      </c>
      <c r="AZ662">
        <v>67.5</v>
      </c>
      <c r="BA662">
        <v>92.5</v>
      </c>
      <c r="BB662">
        <v>93</v>
      </c>
      <c r="BC662">
        <v>86.5</v>
      </c>
    </row>
    <row r="663" spans="1:55" hidden="1" x14ac:dyDescent="0.4">
      <c r="A663" t="str">
        <f t="shared" si="40"/>
        <v>CLM</v>
      </c>
      <c r="B663" t="str">
        <f t="shared" si="41"/>
        <v>CLM052</v>
      </c>
      <c r="C663" t="str">
        <f t="shared" si="42"/>
        <v>organization_score</v>
      </c>
      <c r="D663" t="s">
        <v>3335</v>
      </c>
      <c r="E663">
        <f t="shared" si="43"/>
        <v>12.48</v>
      </c>
      <c r="F663">
        <v>18</v>
      </c>
      <c r="G663">
        <v>18</v>
      </c>
      <c r="H663">
        <v>6</v>
      </c>
      <c r="I663">
        <v>14</v>
      </c>
      <c r="J663">
        <v>6</v>
      </c>
      <c r="K663">
        <v>12</v>
      </c>
      <c r="L663">
        <v>14</v>
      </c>
      <c r="M663">
        <v>14</v>
      </c>
      <c r="N663">
        <v>18</v>
      </c>
      <c r="O663">
        <v>14</v>
      </c>
      <c r="P663">
        <v>16</v>
      </c>
      <c r="Q663">
        <v>2</v>
      </c>
      <c r="R663">
        <v>6</v>
      </c>
      <c r="S663">
        <v>12</v>
      </c>
      <c r="T663">
        <v>0</v>
      </c>
      <c r="U663">
        <v>8</v>
      </c>
      <c r="V663">
        <v>2</v>
      </c>
      <c r="W663">
        <v>12</v>
      </c>
      <c r="X663">
        <v>10</v>
      </c>
      <c r="Y663">
        <v>34</v>
      </c>
      <c r="Z663">
        <v>14</v>
      </c>
      <c r="AA663">
        <v>2</v>
      </c>
      <c r="AB663">
        <v>6</v>
      </c>
      <c r="AC663">
        <v>10</v>
      </c>
      <c r="AD663">
        <v>6</v>
      </c>
      <c r="AE663">
        <v>22</v>
      </c>
      <c r="AF663">
        <v>16</v>
      </c>
      <c r="AG663">
        <v>10</v>
      </c>
      <c r="AH663">
        <v>14</v>
      </c>
      <c r="AI663">
        <v>6</v>
      </c>
      <c r="AJ663">
        <v>4</v>
      </c>
      <c r="AK663">
        <v>6</v>
      </c>
      <c r="AL663">
        <v>12</v>
      </c>
      <c r="AM663">
        <v>8</v>
      </c>
      <c r="AN663">
        <v>24</v>
      </c>
      <c r="AO663">
        <v>0</v>
      </c>
      <c r="AP663">
        <v>32</v>
      </c>
      <c r="AQ663">
        <v>18</v>
      </c>
      <c r="AR663">
        <v>0</v>
      </c>
      <c r="AS663">
        <v>14</v>
      </c>
      <c r="AT663">
        <v>24</v>
      </c>
      <c r="AU663">
        <v>26</v>
      </c>
      <c r="AV663">
        <v>20</v>
      </c>
      <c r="AW663">
        <v>30</v>
      </c>
      <c r="AX663">
        <v>0</v>
      </c>
      <c r="AY663">
        <v>24</v>
      </c>
      <c r="AZ663">
        <v>16</v>
      </c>
      <c r="BA663">
        <v>10</v>
      </c>
      <c r="BB663">
        <v>8</v>
      </c>
      <c r="BC663">
        <v>6</v>
      </c>
    </row>
    <row r="664" spans="1:55" hidden="1" x14ac:dyDescent="0.4">
      <c r="A664" t="str">
        <f t="shared" si="40"/>
        <v>CLM</v>
      </c>
      <c r="B664" t="str">
        <f t="shared" si="41"/>
        <v>CLM052</v>
      </c>
      <c r="C664" t="str">
        <f t="shared" si="42"/>
        <v>structural_integrity</v>
      </c>
      <c r="D664" t="s">
        <v>3336</v>
      </c>
      <c r="E664">
        <f t="shared" si="43"/>
        <v>9.9354000000000013</v>
      </c>
      <c r="F664">
        <v>9.9600000000000009</v>
      </c>
      <c r="G664">
        <v>9.8800000000000008</v>
      </c>
      <c r="H664">
        <v>9.7799999999999994</v>
      </c>
      <c r="I664">
        <v>10</v>
      </c>
      <c r="J664">
        <v>9.6999999999999993</v>
      </c>
      <c r="K664">
        <v>9.98</v>
      </c>
      <c r="L664">
        <v>9.9700000000000006</v>
      </c>
      <c r="M664">
        <v>10</v>
      </c>
      <c r="N664">
        <v>9.93</v>
      </c>
      <c r="O664">
        <v>9.92</v>
      </c>
      <c r="P664">
        <v>9.7200000000000006</v>
      </c>
      <c r="Q664">
        <v>10</v>
      </c>
      <c r="R664">
        <v>9.9600000000000009</v>
      </c>
      <c r="S664">
        <v>9.7799999999999994</v>
      </c>
      <c r="T664">
        <v>9.98</v>
      </c>
      <c r="U664">
        <v>10</v>
      </c>
      <c r="V664">
        <v>9.98</v>
      </c>
      <c r="W664">
        <v>9.86</v>
      </c>
      <c r="X664">
        <v>9.8699999999999992</v>
      </c>
      <c r="Y664">
        <v>10</v>
      </c>
      <c r="Z664">
        <v>9.1</v>
      </c>
      <c r="AA664">
        <v>10</v>
      </c>
      <c r="AB664">
        <v>10</v>
      </c>
      <c r="AC664">
        <v>10</v>
      </c>
      <c r="AD664">
        <v>10</v>
      </c>
      <c r="AE664">
        <v>10</v>
      </c>
      <c r="AF664">
        <v>10</v>
      </c>
      <c r="AG664">
        <v>10</v>
      </c>
      <c r="AH664">
        <v>10</v>
      </c>
      <c r="AI664">
        <v>9.85</v>
      </c>
      <c r="AJ664">
        <v>9.68</v>
      </c>
      <c r="AK664">
        <v>10</v>
      </c>
      <c r="AL664">
        <v>10</v>
      </c>
      <c r="AM664">
        <v>9.9499999999999993</v>
      </c>
      <c r="AN664">
        <v>10</v>
      </c>
      <c r="AO664">
        <v>10</v>
      </c>
      <c r="AP664">
        <v>10</v>
      </c>
      <c r="AQ664">
        <v>10</v>
      </c>
      <c r="AR664">
        <v>10</v>
      </c>
      <c r="AS664">
        <v>10</v>
      </c>
      <c r="AT664">
        <v>10</v>
      </c>
      <c r="AU664">
        <v>10</v>
      </c>
      <c r="AV664">
        <v>10</v>
      </c>
      <c r="AW664">
        <v>10</v>
      </c>
      <c r="AX664">
        <v>9.9499999999999993</v>
      </c>
      <c r="AY664">
        <v>10</v>
      </c>
      <c r="AZ664">
        <v>9.9700000000000006</v>
      </c>
      <c r="BA664">
        <v>10</v>
      </c>
      <c r="BB664">
        <v>10</v>
      </c>
      <c r="BC664">
        <v>10</v>
      </c>
    </row>
    <row r="665" spans="1:55" hidden="1" x14ac:dyDescent="0.4">
      <c r="A665" t="str">
        <f t="shared" si="40"/>
        <v>CLM</v>
      </c>
      <c r="B665" t="str">
        <f t="shared" si="41"/>
        <v>CLM052</v>
      </c>
      <c r="C665" t="str">
        <f t="shared" si="42"/>
        <v>decisions_activities_ratio</v>
      </c>
      <c r="D665" t="s">
        <v>3337</v>
      </c>
      <c r="E665">
        <f t="shared" si="43"/>
        <v>0.16089999999999999</v>
      </c>
      <c r="F665">
        <v>0.214</v>
      </c>
      <c r="G665">
        <v>0.2</v>
      </c>
      <c r="H665">
        <v>0.316</v>
      </c>
      <c r="I665">
        <v>0.10299999999999999</v>
      </c>
      <c r="J665">
        <v>0.222</v>
      </c>
      <c r="K665">
        <v>0.16</v>
      </c>
      <c r="L665">
        <v>0.222</v>
      </c>
      <c r="M665">
        <v>0.12</v>
      </c>
      <c r="N665">
        <v>0.222</v>
      </c>
      <c r="O665">
        <v>0.14799999999999999</v>
      </c>
      <c r="P665">
        <v>0.26700000000000002</v>
      </c>
      <c r="Q665">
        <v>0.188</v>
      </c>
      <c r="R665">
        <v>0</v>
      </c>
      <c r="S665">
        <v>0.2</v>
      </c>
      <c r="T665">
        <v>0.158</v>
      </c>
      <c r="U665">
        <v>0.19400000000000001</v>
      </c>
      <c r="V665">
        <v>0.15</v>
      </c>
      <c r="W665">
        <v>0.17599999999999999</v>
      </c>
      <c r="X665">
        <v>0.13</v>
      </c>
      <c r="Y665">
        <v>0.156</v>
      </c>
      <c r="Z665">
        <v>0.28599999999999998</v>
      </c>
      <c r="AA665">
        <v>0.154</v>
      </c>
      <c r="AB665">
        <v>0.13</v>
      </c>
      <c r="AC665">
        <v>0.13600000000000001</v>
      </c>
      <c r="AD665">
        <v>0.17399999999999999</v>
      </c>
      <c r="AE665">
        <v>0.13600000000000001</v>
      </c>
      <c r="AF665">
        <v>8.7999999999999995E-2</v>
      </c>
      <c r="AG665">
        <v>0.125</v>
      </c>
      <c r="AH665">
        <v>0.12</v>
      </c>
      <c r="AI665">
        <v>0</v>
      </c>
      <c r="AJ665">
        <v>0.2</v>
      </c>
      <c r="AK665">
        <v>0.14299999999999999</v>
      </c>
      <c r="AL665">
        <v>9.5000000000000001E-2</v>
      </c>
      <c r="AM665">
        <v>0.16</v>
      </c>
      <c r="AN665">
        <v>0.129</v>
      </c>
      <c r="AO665">
        <v>0.14299999999999999</v>
      </c>
      <c r="AP665">
        <v>0.15</v>
      </c>
      <c r="AQ665">
        <v>0.21199999999999999</v>
      </c>
      <c r="AR665">
        <v>0.13300000000000001</v>
      </c>
      <c r="AS665">
        <v>0.111</v>
      </c>
      <c r="AT665">
        <v>0.16200000000000001</v>
      </c>
      <c r="AU665">
        <v>0.13500000000000001</v>
      </c>
      <c r="AV665">
        <v>0.17499999999999999</v>
      </c>
      <c r="AW665">
        <v>0.127</v>
      </c>
      <c r="AX665">
        <v>0.21199999999999999</v>
      </c>
      <c r="AY665">
        <v>0.16200000000000001</v>
      </c>
      <c r="AZ665">
        <v>0.17100000000000001</v>
      </c>
      <c r="BA665">
        <v>0.16</v>
      </c>
      <c r="BB665">
        <v>0.188</v>
      </c>
      <c r="BC665">
        <v>0.182</v>
      </c>
    </row>
    <row r="666" spans="1:55" hidden="1" x14ac:dyDescent="0.4">
      <c r="A666" t="str">
        <f t="shared" si="40"/>
        <v>CLM</v>
      </c>
      <c r="B666" t="str">
        <f t="shared" si="41"/>
        <v>CLM052</v>
      </c>
      <c r="C666" t="str">
        <f t="shared" si="42"/>
        <v>lines_vs_average</v>
      </c>
      <c r="D666" t="s">
        <v>3338</v>
      </c>
      <c r="E666">
        <f t="shared" si="43"/>
        <v>1.7238800000000001</v>
      </c>
      <c r="F666">
        <v>1.887</v>
      </c>
      <c r="G666">
        <v>1.458</v>
      </c>
      <c r="H666">
        <v>1.522</v>
      </c>
      <c r="I666">
        <v>1.587</v>
      </c>
      <c r="J666">
        <v>1.544</v>
      </c>
      <c r="K666">
        <v>1.651</v>
      </c>
      <c r="L666">
        <v>1.8009999999999999</v>
      </c>
      <c r="M666">
        <v>2.1869999999999998</v>
      </c>
      <c r="N666">
        <v>1.244</v>
      </c>
      <c r="O666">
        <v>1.887</v>
      </c>
      <c r="P666">
        <v>1.2649999999999999</v>
      </c>
      <c r="Q666">
        <v>1.758</v>
      </c>
      <c r="R666">
        <v>1.4790000000000001</v>
      </c>
      <c r="S666">
        <v>1.2010000000000001</v>
      </c>
      <c r="T666">
        <v>1.244</v>
      </c>
      <c r="U666">
        <v>1.6719999999999999</v>
      </c>
      <c r="V666">
        <v>1.3080000000000001</v>
      </c>
      <c r="W666">
        <v>1.2649999999999999</v>
      </c>
      <c r="X666">
        <v>1.694</v>
      </c>
      <c r="Y666">
        <v>1.7150000000000001</v>
      </c>
      <c r="Z666">
        <v>1.8009999999999999</v>
      </c>
      <c r="AA666">
        <v>1.9079999999999999</v>
      </c>
      <c r="AB666">
        <v>1.286</v>
      </c>
      <c r="AC666">
        <v>1.3720000000000001</v>
      </c>
      <c r="AD666">
        <v>1.415</v>
      </c>
      <c r="AE666">
        <v>2.3159999999999998</v>
      </c>
      <c r="AF666">
        <v>1.587</v>
      </c>
      <c r="AG666">
        <v>0.94299999999999995</v>
      </c>
      <c r="AH666">
        <v>1.5009999999999999</v>
      </c>
      <c r="AI666">
        <v>1.0289999999999999</v>
      </c>
      <c r="AJ666">
        <v>1.3080000000000001</v>
      </c>
      <c r="AK666">
        <v>1.351</v>
      </c>
      <c r="AL666">
        <v>1.351</v>
      </c>
      <c r="AM666">
        <v>1.694</v>
      </c>
      <c r="AN666">
        <v>1.9079999999999999</v>
      </c>
      <c r="AO666">
        <v>1.5649999999999999</v>
      </c>
      <c r="AP666">
        <v>2.3370000000000002</v>
      </c>
      <c r="AQ666">
        <v>1.8009999999999999</v>
      </c>
      <c r="AR666">
        <v>1.823</v>
      </c>
      <c r="AS666">
        <v>1.522</v>
      </c>
      <c r="AT666">
        <v>2.3370000000000002</v>
      </c>
      <c r="AU666">
        <v>1.9730000000000001</v>
      </c>
      <c r="AV666">
        <v>2.2509999999999999</v>
      </c>
      <c r="AW666">
        <v>2.4660000000000002</v>
      </c>
      <c r="AX666">
        <v>2.23</v>
      </c>
      <c r="AY666">
        <v>2.101</v>
      </c>
      <c r="AZ666">
        <v>2.3159999999999998</v>
      </c>
      <c r="BA666">
        <v>2.2730000000000001</v>
      </c>
      <c r="BB666">
        <v>2.5299999999999998</v>
      </c>
      <c r="BC666">
        <v>2.5299999999999998</v>
      </c>
    </row>
    <row r="667" spans="1:55" hidden="1" x14ac:dyDescent="0.4">
      <c r="A667" t="str">
        <f t="shared" si="40"/>
        <v>CLM</v>
      </c>
      <c r="B667" t="str">
        <f t="shared" si="41"/>
        <v>CLM092</v>
      </c>
      <c r="C667" t="str">
        <f t="shared" si="42"/>
        <v>activities</v>
      </c>
      <c r="D667" t="s">
        <v>3339</v>
      </c>
      <c r="E667">
        <f t="shared" si="43"/>
        <v>26.48</v>
      </c>
      <c r="F667">
        <v>14</v>
      </c>
      <c r="G667">
        <v>19</v>
      </c>
      <c r="H667">
        <v>22</v>
      </c>
      <c r="I667">
        <v>38</v>
      </c>
      <c r="J667">
        <v>15</v>
      </c>
      <c r="K667">
        <v>17</v>
      </c>
      <c r="L667">
        <v>21</v>
      </c>
      <c r="M667">
        <v>42</v>
      </c>
      <c r="N667">
        <v>17</v>
      </c>
      <c r="O667">
        <v>27</v>
      </c>
      <c r="P667">
        <v>39</v>
      </c>
      <c r="Q667">
        <v>28</v>
      </c>
      <c r="R667">
        <v>22</v>
      </c>
      <c r="S667">
        <v>24</v>
      </c>
      <c r="T667">
        <v>28</v>
      </c>
      <c r="U667">
        <v>17</v>
      </c>
      <c r="V667">
        <v>24</v>
      </c>
      <c r="W667">
        <v>19</v>
      </c>
      <c r="X667">
        <v>19</v>
      </c>
      <c r="Y667">
        <v>30</v>
      </c>
      <c r="Z667">
        <v>26</v>
      </c>
      <c r="AA667">
        <v>21</v>
      </c>
      <c r="AB667">
        <v>21</v>
      </c>
      <c r="AC667">
        <v>23</v>
      </c>
      <c r="AD667">
        <v>28</v>
      </c>
      <c r="AE667">
        <v>36</v>
      </c>
      <c r="AF667">
        <v>31</v>
      </c>
      <c r="AG667">
        <v>20</v>
      </c>
      <c r="AH667">
        <v>21</v>
      </c>
      <c r="AI667">
        <v>19</v>
      </c>
      <c r="AJ667">
        <v>23</v>
      </c>
      <c r="AK667">
        <v>20</v>
      </c>
      <c r="AL667">
        <v>18</v>
      </c>
      <c r="AM667">
        <v>24</v>
      </c>
      <c r="AN667">
        <v>22</v>
      </c>
      <c r="AO667">
        <v>25</v>
      </c>
      <c r="AP667">
        <v>36</v>
      </c>
      <c r="AQ667">
        <v>21</v>
      </c>
      <c r="AR667">
        <v>36</v>
      </c>
      <c r="AS667">
        <v>44</v>
      </c>
      <c r="AT667">
        <v>37</v>
      </c>
      <c r="AU667">
        <v>35</v>
      </c>
      <c r="AV667">
        <v>39</v>
      </c>
      <c r="AW667">
        <v>32</v>
      </c>
      <c r="AX667">
        <v>21</v>
      </c>
      <c r="AY667">
        <v>26</v>
      </c>
      <c r="AZ667">
        <v>28</v>
      </c>
      <c r="BA667">
        <v>35</v>
      </c>
      <c r="BB667">
        <v>41</v>
      </c>
      <c r="BC667">
        <v>33</v>
      </c>
    </row>
    <row r="668" spans="1:55" hidden="1" x14ac:dyDescent="0.4">
      <c r="A668" t="str">
        <f t="shared" si="40"/>
        <v>CLM</v>
      </c>
      <c r="B668" t="str">
        <f t="shared" si="41"/>
        <v>CLM092</v>
      </c>
      <c r="C668" t="str">
        <f t="shared" si="42"/>
        <v>decisions</v>
      </c>
      <c r="D668" t="s">
        <v>3340</v>
      </c>
      <c r="E668">
        <f t="shared" si="43"/>
        <v>4.0199999999999996</v>
      </c>
      <c r="F668">
        <v>0</v>
      </c>
      <c r="G668">
        <v>5</v>
      </c>
      <c r="H668">
        <v>4</v>
      </c>
      <c r="I668">
        <v>5</v>
      </c>
      <c r="J668">
        <v>0</v>
      </c>
      <c r="K668">
        <v>2</v>
      </c>
      <c r="L668">
        <v>5</v>
      </c>
      <c r="M668">
        <v>5</v>
      </c>
      <c r="N668">
        <v>3</v>
      </c>
      <c r="O668">
        <v>3</v>
      </c>
      <c r="P668">
        <v>4</v>
      </c>
      <c r="Q668">
        <v>3</v>
      </c>
      <c r="R668">
        <v>4</v>
      </c>
      <c r="S668">
        <v>4</v>
      </c>
      <c r="T668">
        <v>5</v>
      </c>
      <c r="U668">
        <v>3</v>
      </c>
      <c r="V668">
        <v>4</v>
      </c>
      <c r="W668">
        <v>3</v>
      </c>
      <c r="X668">
        <v>0</v>
      </c>
      <c r="Y668">
        <v>7</v>
      </c>
      <c r="Z668">
        <v>6</v>
      </c>
      <c r="AA668">
        <v>0</v>
      </c>
      <c r="AB668">
        <v>3</v>
      </c>
      <c r="AC668">
        <v>4</v>
      </c>
      <c r="AD668">
        <v>5</v>
      </c>
      <c r="AE668">
        <v>5</v>
      </c>
      <c r="AF668">
        <v>4</v>
      </c>
      <c r="AG668">
        <v>4</v>
      </c>
      <c r="AH668">
        <v>3</v>
      </c>
      <c r="AI668">
        <v>4</v>
      </c>
      <c r="AJ668">
        <v>4</v>
      </c>
      <c r="AK668">
        <v>3</v>
      </c>
      <c r="AL668">
        <v>3</v>
      </c>
      <c r="AM668">
        <v>3</v>
      </c>
      <c r="AN668">
        <v>4</v>
      </c>
      <c r="AO668">
        <v>3</v>
      </c>
      <c r="AP668">
        <v>6</v>
      </c>
      <c r="AQ668">
        <v>4</v>
      </c>
      <c r="AR668">
        <v>5</v>
      </c>
      <c r="AS668">
        <v>7</v>
      </c>
      <c r="AT668">
        <v>5</v>
      </c>
      <c r="AU668">
        <v>6</v>
      </c>
      <c r="AV668">
        <v>6</v>
      </c>
      <c r="AW668">
        <v>6</v>
      </c>
      <c r="AX668">
        <v>5</v>
      </c>
      <c r="AY668">
        <v>5</v>
      </c>
      <c r="AZ668">
        <v>8</v>
      </c>
      <c r="BA668">
        <v>5</v>
      </c>
      <c r="BB668">
        <v>6</v>
      </c>
      <c r="BC668">
        <v>0</v>
      </c>
    </row>
    <row r="669" spans="1:55" hidden="1" x14ac:dyDescent="0.4">
      <c r="A669" t="str">
        <f t="shared" si="40"/>
        <v>CLM</v>
      </c>
      <c r="B669" t="str">
        <f t="shared" si="41"/>
        <v>CLM092</v>
      </c>
      <c r="C669" t="str">
        <f t="shared" si="42"/>
        <v>forks</v>
      </c>
      <c r="D669" t="s">
        <v>3341</v>
      </c>
      <c r="E669">
        <f t="shared" si="43"/>
        <v>1.84</v>
      </c>
      <c r="F669">
        <v>2</v>
      </c>
      <c r="G669">
        <v>2</v>
      </c>
      <c r="H669">
        <v>2</v>
      </c>
      <c r="I669">
        <v>2</v>
      </c>
      <c r="J669">
        <v>2</v>
      </c>
      <c r="K669">
        <v>2</v>
      </c>
      <c r="L669">
        <v>1</v>
      </c>
      <c r="M669">
        <v>3</v>
      </c>
      <c r="N669">
        <v>2</v>
      </c>
      <c r="O669">
        <v>2</v>
      </c>
      <c r="P669">
        <v>1</v>
      </c>
      <c r="Q669">
        <v>2</v>
      </c>
      <c r="R669">
        <v>1</v>
      </c>
      <c r="S669">
        <v>1</v>
      </c>
      <c r="T669">
        <v>3</v>
      </c>
      <c r="U669">
        <v>2</v>
      </c>
      <c r="V669">
        <v>2</v>
      </c>
      <c r="W669">
        <v>2</v>
      </c>
      <c r="X669">
        <v>2</v>
      </c>
      <c r="Y669">
        <v>2</v>
      </c>
      <c r="Z669">
        <v>2</v>
      </c>
      <c r="AA669">
        <v>1</v>
      </c>
      <c r="AB669">
        <v>1</v>
      </c>
      <c r="AC669">
        <v>2</v>
      </c>
      <c r="AD669">
        <v>3</v>
      </c>
      <c r="AE669">
        <v>3</v>
      </c>
      <c r="AF669">
        <v>1</v>
      </c>
      <c r="AG669">
        <v>1</v>
      </c>
      <c r="AH669">
        <v>2</v>
      </c>
      <c r="AI669">
        <v>1</v>
      </c>
      <c r="AJ669">
        <v>2</v>
      </c>
      <c r="AK669">
        <v>2</v>
      </c>
      <c r="AL669">
        <v>1</v>
      </c>
      <c r="AM669">
        <v>2</v>
      </c>
      <c r="AN669">
        <v>2</v>
      </c>
      <c r="AO669">
        <v>1</v>
      </c>
      <c r="AP669">
        <v>2</v>
      </c>
      <c r="AQ669">
        <v>2</v>
      </c>
      <c r="AR669">
        <v>2</v>
      </c>
      <c r="AS669">
        <v>3</v>
      </c>
      <c r="AT669">
        <v>1</v>
      </c>
      <c r="AU669">
        <v>2</v>
      </c>
      <c r="AV669">
        <v>2</v>
      </c>
      <c r="AW669">
        <v>2</v>
      </c>
      <c r="AX669">
        <v>2</v>
      </c>
      <c r="AY669">
        <v>2</v>
      </c>
      <c r="AZ669">
        <v>2</v>
      </c>
      <c r="BA669">
        <v>1</v>
      </c>
      <c r="BB669">
        <v>2</v>
      </c>
      <c r="BC669">
        <v>2</v>
      </c>
    </row>
    <row r="670" spans="1:55" hidden="1" x14ac:dyDescent="0.4">
      <c r="A670" t="str">
        <f t="shared" si="40"/>
        <v>CLM</v>
      </c>
      <c r="B670" t="str">
        <f t="shared" si="41"/>
        <v>CLM092</v>
      </c>
      <c r="C670" t="str">
        <f t="shared" si="42"/>
        <v>swimlanes</v>
      </c>
      <c r="D670" t="s">
        <v>3342</v>
      </c>
      <c r="E670">
        <f t="shared" si="43"/>
        <v>4.76</v>
      </c>
      <c r="F670">
        <v>5</v>
      </c>
      <c r="G670">
        <v>7</v>
      </c>
      <c r="H670">
        <v>2</v>
      </c>
      <c r="I670">
        <v>1</v>
      </c>
      <c r="J670">
        <v>7</v>
      </c>
      <c r="K670">
        <v>2</v>
      </c>
      <c r="L670">
        <v>2</v>
      </c>
      <c r="M670">
        <v>3</v>
      </c>
      <c r="N670">
        <v>6</v>
      </c>
      <c r="O670">
        <v>7</v>
      </c>
      <c r="P670">
        <v>12</v>
      </c>
      <c r="Q670">
        <v>2</v>
      </c>
      <c r="R670">
        <v>3</v>
      </c>
      <c r="S670">
        <v>11</v>
      </c>
      <c r="T670">
        <v>0</v>
      </c>
      <c r="U670">
        <v>5</v>
      </c>
      <c r="V670">
        <v>3</v>
      </c>
      <c r="W670">
        <v>7</v>
      </c>
      <c r="X670">
        <v>5</v>
      </c>
      <c r="Y670">
        <v>4</v>
      </c>
      <c r="Z670">
        <v>5</v>
      </c>
      <c r="AA670">
        <v>6</v>
      </c>
      <c r="AB670">
        <v>3</v>
      </c>
      <c r="AC670">
        <v>6</v>
      </c>
      <c r="AD670">
        <v>4</v>
      </c>
      <c r="AE670">
        <v>4</v>
      </c>
      <c r="AF670">
        <v>1</v>
      </c>
      <c r="AG670">
        <v>2</v>
      </c>
      <c r="AH670">
        <v>5</v>
      </c>
      <c r="AI670">
        <v>1</v>
      </c>
      <c r="AJ670">
        <v>3</v>
      </c>
      <c r="AK670">
        <v>2</v>
      </c>
      <c r="AL670">
        <v>8</v>
      </c>
      <c r="AM670">
        <v>4</v>
      </c>
      <c r="AN670">
        <v>7</v>
      </c>
      <c r="AO670">
        <v>0</v>
      </c>
      <c r="AP670">
        <v>14</v>
      </c>
      <c r="AQ670">
        <v>4</v>
      </c>
      <c r="AR670">
        <v>0</v>
      </c>
      <c r="AS670">
        <v>13</v>
      </c>
      <c r="AT670">
        <v>0</v>
      </c>
      <c r="AU670">
        <v>6</v>
      </c>
      <c r="AV670">
        <v>1</v>
      </c>
      <c r="AW670">
        <v>8</v>
      </c>
      <c r="AX670">
        <v>3</v>
      </c>
      <c r="AY670">
        <v>8</v>
      </c>
      <c r="AZ670">
        <v>5</v>
      </c>
      <c r="BA670">
        <v>3</v>
      </c>
      <c r="BB670">
        <v>13</v>
      </c>
      <c r="BC670">
        <v>5</v>
      </c>
    </row>
    <row r="671" spans="1:55" hidden="1" x14ac:dyDescent="0.4">
      <c r="A671" t="str">
        <f t="shared" si="40"/>
        <v>CLM</v>
      </c>
      <c r="B671" t="str">
        <f t="shared" si="41"/>
        <v>CLM092</v>
      </c>
      <c r="C671" t="str">
        <f t="shared" si="42"/>
        <v>detaches</v>
      </c>
      <c r="D671" t="s">
        <v>3343</v>
      </c>
      <c r="E671">
        <f t="shared" si="43"/>
        <v>0.04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2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</row>
    <row r="672" spans="1:55" hidden="1" x14ac:dyDescent="0.4">
      <c r="A672" t="str">
        <f t="shared" si="40"/>
        <v>CLM</v>
      </c>
      <c r="B672" t="str">
        <f t="shared" si="41"/>
        <v>CLM092</v>
      </c>
      <c r="C672" t="str">
        <f t="shared" si="42"/>
        <v>options</v>
      </c>
      <c r="D672" t="s">
        <v>3344</v>
      </c>
      <c r="E672">
        <f t="shared" si="43"/>
        <v>0.2</v>
      </c>
      <c r="F672">
        <v>1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1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2</v>
      </c>
      <c r="AG672">
        <v>0</v>
      </c>
      <c r="AH672">
        <v>0</v>
      </c>
      <c r="AI672">
        <v>0</v>
      </c>
      <c r="AJ672">
        <v>0</v>
      </c>
      <c r="AK672">
        <v>1</v>
      </c>
      <c r="AL672">
        <v>0</v>
      </c>
      <c r="AM672">
        <v>0</v>
      </c>
      <c r="AN672">
        <v>0</v>
      </c>
      <c r="AO672">
        <v>0</v>
      </c>
      <c r="AP672">
        <v>1</v>
      </c>
      <c r="AQ672">
        <v>0</v>
      </c>
      <c r="AR672">
        <v>0</v>
      </c>
      <c r="AS672">
        <v>1</v>
      </c>
      <c r="AT672">
        <v>1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</row>
    <row r="673" spans="1:55" hidden="1" x14ac:dyDescent="0.4">
      <c r="A673" t="str">
        <f t="shared" si="40"/>
        <v>CLM</v>
      </c>
      <c r="B673" t="str">
        <f t="shared" si="41"/>
        <v>CLM092</v>
      </c>
      <c r="C673" t="str">
        <f t="shared" si="42"/>
        <v>edges</v>
      </c>
      <c r="D673" t="s">
        <v>3345</v>
      </c>
      <c r="E673">
        <f t="shared" si="43"/>
        <v>1.32</v>
      </c>
      <c r="F673">
        <v>12</v>
      </c>
      <c r="G673">
        <v>0</v>
      </c>
      <c r="H673">
        <v>0</v>
      </c>
      <c r="I673">
        <v>0</v>
      </c>
      <c r="J673">
        <v>7</v>
      </c>
      <c r="K673">
        <v>0</v>
      </c>
      <c r="L673">
        <v>0</v>
      </c>
      <c r="M673">
        <v>0</v>
      </c>
      <c r="N673">
        <v>0</v>
      </c>
      <c r="O673">
        <v>1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2</v>
      </c>
      <c r="W673">
        <v>0</v>
      </c>
      <c r="X673">
        <v>8</v>
      </c>
      <c r="Y673">
        <v>0</v>
      </c>
      <c r="Z673">
        <v>3</v>
      </c>
      <c r="AA673">
        <v>10</v>
      </c>
      <c r="AB673">
        <v>0</v>
      </c>
      <c r="AC673">
        <v>3</v>
      </c>
      <c r="AD673">
        <v>2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1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5</v>
      </c>
      <c r="AZ673">
        <v>0</v>
      </c>
      <c r="BA673">
        <v>0</v>
      </c>
      <c r="BB673">
        <v>0</v>
      </c>
      <c r="BC673">
        <v>12</v>
      </c>
    </row>
    <row r="674" spans="1:55" hidden="1" x14ac:dyDescent="0.4">
      <c r="A674" t="str">
        <f t="shared" si="40"/>
        <v>CLM</v>
      </c>
      <c r="B674" t="str">
        <f t="shared" si="41"/>
        <v>CLM092</v>
      </c>
      <c r="C674" t="str">
        <f t="shared" si="42"/>
        <v>notes</v>
      </c>
      <c r="D674" t="s">
        <v>3346</v>
      </c>
      <c r="E674">
        <f t="shared" si="43"/>
        <v>6.98</v>
      </c>
      <c r="F674">
        <v>5</v>
      </c>
      <c r="G674">
        <v>7</v>
      </c>
      <c r="H674">
        <v>10</v>
      </c>
      <c r="I674">
        <v>3</v>
      </c>
      <c r="J674">
        <v>5</v>
      </c>
      <c r="K674">
        <v>7</v>
      </c>
      <c r="L674">
        <v>5</v>
      </c>
      <c r="M674">
        <v>6</v>
      </c>
      <c r="N674">
        <v>9</v>
      </c>
      <c r="O674">
        <v>17</v>
      </c>
      <c r="P674">
        <v>4</v>
      </c>
      <c r="Q674">
        <v>3</v>
      </c>
      <c r="R674">
        <v>9</v>
      </c>
      <c r="S674">
        <v>4</v>
      </c>
      <c r="T674">
        <v>11</v>
      </c>
      <c r="U674">
        <v>6</v>
      </c>
      <c r="V674">
        <v>14</v>
      </c>
      <c r="W674">
        <v>13</v>
      </c>
      <c r="X674">
        <v>2</v>
      </c>
      <c r="Y674">
        <v>8</v>
      </c>
      <c r="Z674">
        <v>6</v>
      </c>
      <c r="AA674">
        <v>1</v>
      </c>
      <c r="AB674">
        <v>6</v>
      </c>
      <c r="AC674">
        <v>0</v>
      </c>
      <c r="AD674">
        <v>11</v>
      </c>
      <c r="AE674">
        <v>6</v>
      </c>
      <c r="AF674">
        <v>6</v>
      </c>
      <c r="AG674">
        <v>6</v>
      </c>
      <c r="AH674">
        <v>9</v>
      </c>
      <c r="AI674">
        <v>9</v>
      </c>
      <c r="AJ674">
        <v>5</v>
      </c>
      <c r="AK674">
        <v>6</v>
      </c>
      <c r="AL674">
        <v>8</v>
      </c>
      <c r="AM674">
        <v>7</v>
      </c>
      <c r="AN674">
        <v>10</v>
      </c>
      <c r="AO674">
        <v>5</v>
      </c>
      <c r="AP674">
        <v>9</v>
      </c>
      <c r="AQ674">
        <v>5</v>
      </c>
      <c r="AR674">
        <v>4</v>
      </c>
      <c r="AS674">
        <v>6</v>
      </c>
      <c r="AT674">
        <v>4</v>
      </c>
      <c r="AU674">
        <v>9</v>
      </c>
      <c r="AV674">
        <v>12</v>
      </c>
      <c r="AW674">
        <v>8</v>
      </c>
      <c r="AX674">
        <v>19</v>
      </c>
      <c r="AY674">
        <v>4</v>
      </c>
      <c r="AZ674">
        <v>3</v>
      </c>
      <c r="BA674">
        <v>6</v>
      </c>
      <c r="BB674">
        <v>8</v>
      </c>
      <c r="BC674">
        <v>3</v>
      </c>
    </row>
    <row r="675" spans="1:55" hidden="1" x14ac:dyDescent="0.4">
      <c r="A675" t="str">
        <f t="shared" si="40"/>
        <v>CLM</v>
      </c>
      <c r="B675" t="str">
        <f t="shared" si="41"/>
        <v>CLM092</v>
      </c>
      <c r="C675" t="str">
        <f t="shared" si="42"/>
        <v>partitions</v>
      </c>
      <c r="D675" t="s">
        <v>3347</v>
      </c>
      <c r="E675">
        <f t="shared" si="43"/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</row>
    <row r="676" spans="1:55" hidden="1" x14ac:dyDescent="0.4">
      <c r="A676" t="str">
        <f t="shared" si="40"/>
        <v>CLM</v>
      </c>
      <c r="B676" t="str">
        <f t="shared" si="41"/>
        <v>CLM092</v>
      </c>
      <c r="C676" t="str">
        <f t="shared" si="42"/>
        <v>numberline</v>
      </c>
      <c r="D676" t="s">
        <v>3348</v>
      </c>
      <c r="E676">
        <f t="shared" si="43"/>
        <v>74.959999999999994</v>
      </c>
      <c r="F676">
        <v>61</v>
      </c>
      <c r="G676">
        <v>66</v>
      </c>
      <c r="H676">
        <v>63</v>
      </c>
      <c r="I676">
        <v>89</v>
      </c>
      <c r="J676">
        <v>48</v>
      </c>
      <c r="K676">
        <v>71</v>
      </c>
      <c r="L676">
        <v>63</v>
      </c>
      <c r="M676">
        <v>97</v>
      </c>
      <c r="N676">
        <v>54</v>
      </c>
      <c r="O676">
        <v>80</v>
      </c>
      <c r="P676">
        <v>81</v>
      </c>
      <c r="Q676">
        <v>61</v>
      </c>
      <c r="R676">
        <v>59</v>
      </c>
      <c r="S676">
        <v>71</v>
      </c>
      <c r="T676">
        <v>85</v>
      </c>
      <c r="U676">
        <v>56</v>
      </c>
      <c r="V676">
        <v>79</v>
      </c>
      <c r="W676">
        <v>71</v>
      </c>
      <c r="X676">
        <v>49</v>
      </c>
      <c r="Y676">
        <v>85</v>
      </c>
      <c r="Z676">
        <v>98</v>
      </c>
      <c r="AA676">
        <v>54</v>
      </c>
      <c r="AB676">
        <v>54</v>
      </c>
      <c r="AC676">
        <v>72</v>
      </c>
      <c r="AD676">
        <v>100</v>
      </c>
      <c r="AE676">
        <v>80</v>
      </c>
      <c r="AF676">
        <v>66</v>
      </c>
      <c r="AG676">
        <v>65</v>
      </c>
      <c r="AH676">
        <v>68</v>
      </c>
      <c r="AI676">
        <v>53</v>
      </c>
      <c r="AJ676">
        <v>76</v>
      </c>
      <c r="AK676">
        <v>64</v>
      </c>
      <c r="AL676">
        <v>66</v>
      </c>
      <c r="AM676">
        <v>60</v>
      </c>
      <c r="AN676">
        <v>72</v>
      </c>
      <c r="AO676">
        <v>59</v>
      </c>
      <c r="AP676">
        <v>92</v>
      </c>
      <c r="AQ676">
        <v>65</v>
      </c>
      <c r="AR676">
        <v>89</v>
      </c>
      <c r="AS676">
        <v>124</v>
      </c>
      <c r="AT676">
        <v>99</v>
      </c>
      <c r="AU676">
        <v>90</v>
      </c>
      <c r="AV676">
        <v>99</v>
      </c>
      <c r="AW676">
        <v>85</v>
      </c>
      <c r="AX676">
        <v>79</v>
      </c>
      <c r="AY676">
        <v>74</v>
      </c>
      <c r="AZ676">
        <v>83</v>
      </c>
      <c r="BA676">
        <v>78</v>
      </c>
      <c r="BB676">
        <v>106</v>
      </c>
      <c r="BC676">
        <v>89</v>
      </c>
    </row>
    <row r="677" spans="1:55" hidden="1" x14ac:dyDescent="0.4">
      <c r="A677" t="str">
        <f t="shared" si="40"/>
        <v>CLM</v>
      </c>
      <c r="B677" t="str">
        <f t="shared" si="41"/>
        <v>CLM092</v>
      </c>
      <c r="C677" t="str">
        <f t="shared" si="42"/>
        <v>negative_score</v>
      </c>
      <c r="D677" t="s">
        <v>3349</v>
      </c>
      <c r="E677">
        <f t="shared" si="43"/>
        <v>-5.4013097596978338E-2</v>
      </c>
      <c r="F677">
        <v>-0.40714285714285697</v>
      </c>
      <c r="G677">
        <v>-0.14210526315789479</v>
      </c>
      <c r="H677">
        <v>0</v>
      </c>
      <c r="I677">
        <v>0</v>
      </c>
      <c r="J677">
        <v>-6.0000000000000053E-2</v>
      </c>
      <c r="K677">
        <v>-0.35294117647058831</v>
      </c>
      <c r="L677">
        <v>0</v>
      </c>
      <c r="M677">
        <v>0</v>
      </c>
      <c r="N677">
        <v>-5.2941176470588179E-2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-1.071428571428568E-2</v>
      </c>
      <c r="U677">
        <v>-8.8235294117647009E-2</v>
      </c>
      <c r="V677">
        <v>-8.7499999999999953E-2</v>
      </c>
      <c r="W677">
        <v>-0.22105263157894739</v>
      </c>
      <c r="X677">
        <v>0</v>
      </c>
      <c r="Y677">
        <v>0</v>
      </c>
      <c r="Z677">
        <v>-0.2307692307692307</v>
      </c>
      <c r="AA677">
        <v>0</v>
      </c>
      <c r="AB677">
        <v>0</v>
      </c>
      <c r="AC677">
        <v>-3.9130434782608733E-2</v>
      </c>
      <c r="AD677">
        <v>-0.17142857142857151</v>
      </c>
      <c r="AE677">
        <v>0</v>
      </c>
      <c r="AF677">
        <v>0</v>
      </c>
      <c r="AG677">
        <v>-7.4999999999999997E-2</v>
      </c>
      <c r="AH677">
        <v>-7.1428571428571438E-2</v>
      </c>
      <c r="AI677">
        <v>0</v>
      </c>
      <c r="AJ677">
        <v>-9.1304347826086957E-2</v>
      </c>
      <c r="AK677">
        <v>-6.0000000000000053E-2</v>
      </c>
      <c r="AL677">
        <v>-0.2</v>
      </c>
      <c r="AM677">
        <v>0</v>
      </c>
      <c r="AN677">
        <v>-8.1818181818181873E-2</v>
      </c>
      <c r="AO677">
        <v>0</v>
      </c>
      <c r="AP677">
        <v>0</v>
      </c>
      <c r="AQ677">
        <v>-2.8571428571428598E-2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-0.22857142857142851</v>
      </c>
      <c r="AY677">
        <v>0</v>
      </c>
      <c r="AZ677">
        <v>0</v>
      </c>
      <c r="BA677">
        <v>0</v>
      </c>
      <c r="BB677">
        <v>0</v>
      </c>
      <c r="BC677">
        <v>0</v>
      </c>
    </row>
    <row r="678" spans="1:55" hidden="1" x14ac:dyDescent="0.4">
      <c r="A678" t="str">
        <f t="shared" si="40"/>
        <v>CLM</v>
      </c>
      <c r="B678" t="str">
        <f t="shared" si="41"/>
        <v>CLM092</v>
      </c>
      <c r="C678" t="str">
        <f t="shared" si="42"/>
        <v>raw_score</v>
      </c>
      <c r="D678" t="s">
        <v>3350</v>
      </c>
      <c r="E678">
        <f t="shared" si="43"/>
        <v>121.56199999999997</v>
      </c>
      <c r="F678">
        <v>80.040000000000006</v>
      </c>
      <c r="G678">
        <v>105.76</v>
      </c>
      <c r="H678">
        <v>103.15</v>
      </c>
      <c r="I678">
        <v>148.85</v>
      </c>
      <c r="J678">
        <v>79.739999999999995</v>
      </c>
      <c r="K678">
        <v>77.8</v>
      </c>
      <c r="L678">
        <v>97.15</v>
      </c>
      <c r="M678">
        <v>170.65</v>
      </c>
      <c r="N678">
        <v>90.85</v>
      </c>
      <c r="O678">
        <v>131.80000000000001</v>
      </c>
      <c r="P678">
        <v>167.25</v>
      </c>
      <c r="Q678">
        <v>111.45</v>
      </c>
      <c r="R678">
        <v>101.15</v>
      </c>
      <c r="S678">
        <v>120.75</v>
      </c>
      <c r="T678">
        <v>126.04</v>
      </c>
      <c r="U678">
        <v>86.51</v>
      </c>
      <c r="V678">
        <v>117.46</v>
      </c>
      <c r="W678">
        <v>102.73</v>
      </c>
      <c r="X678">
        <v>86.65</v>
      </c>
      <c r="Y678">
        <v>143.65</v>
      </c>
      <c r="Z678">
        <v>132.07</v>
      </c>
      <c r="AA678">
        <v>93.5</v>
      </c>
      <c r="AB678">
        <v>91.5</v>
      </c>
      <c r="AC678">
        <v>110.16</v>
      </c>
      <c r="AD678">
        <v>137.03</v>
      </c>
      <c r="AE678">
        <v>153.80000000000001</v>
      </c>
      <c r="AF678">
        <v>124.1</v>
      </c>
      <c r="AG678">
        <v>90.97</v>
      </c>
      <c r="AH678">
        <v>101.53</v>
      </c>
      <c r="AI678">
        <v>87.85</v>
      </c>
      <c r="AJ678">
        <v>105.91</v>
      </c>
      <c r="AK678">
        <v>90.94</v>
      </c>
      <c r="AL678">
        <v>91.5</v>
      </c>
      <c r="AM678">
        <v>106.6</v>
      </c>
      <c r="AN678">
        <v>113.52</v>
      </c>
      <c r="AO678">
        <v>96.95</v>
      </c>
      <c r="AP678">
        <v>178.8</v>
      </c>
      <c r="AQ678">
        <v>100.22</v>
      </c>
      <c r="AR678">
        <v>141.65</v>
      </c>
      <c r="AS678">
        <v>207</v>
      </c>
      <c r="AT678">
        <v>143.15</v>
      </c>
      <c r="AU678">
        <v>158.69999999999999</v>
      </c>
      <c r="AV678">
        <v>163.55000000000001</v>
      </c>
      <c r="AW678">
        <v>152.65</v>
      </c>
      <c r="AX678">
        <v>113.92</v>
      </c>
      <c r="AY678">
        <v>132.9</v>
      </c>
      <c r="AZ678">
        <v>138.55000000000001</v>
      </c>
      <c r="BA678">
        <v>142.69999999999999</v>
      </c>
      <c r="BB678">
        <v>190.7</v>
      </c>
      <c r="BC678">
        <v>136.25</v>
      </c>
    </row>
    <row r="679" spans="1:55" hidden="1" x14ac:dyDescent="0.4">
      <c r="A679" t="str">
        <f t="shared" si="40"/>
        <v>CLM</v>
      </c>
      <c r="B679" t="str">
        <f t="shared" si="41"/>
        <v>CLM092</v>
      </c>
      <c r="C679" t="str">
        <f t="shared" si="42"/>
        <v>percentage_score</v>
      </c>
      <c r="D679" t="s">
        <v>3351</v>
      </c>
      <c r="E679">
        <f t="shared" si="43"/>
        <v>85.157999999999987</v>
      </c>
      <c r="F679">
        <v>79.7</v>
      </c>
      <c r="G679">
        <v>84</v>
      </c>
      <c r="H679">
        <v>83.8</v>
      </c>
      <c r="I679">
        <v>88.2</v>
      </c>
      <c r="J679">
        <v>79.900000000000006</v>
      </c>
      <c r="K679">
        <v>79.3</v>
      </c>
      <c r="L679">
        <v>82.9</v>
      </c>
      <c r="M679">
        <v>89.5</v>
      </c>
      <c r="N679">
        <v>81.900000000000006</v>
      </c>
      <c r="O679">
        <v>86.8</v>
      </c>
      <c r="P679">
        <v>89.3</v>
      </c>
      <c r="Q679">
        <v>84.8</v>
      </c>
      <c r="R679">
        <v>83.5</v>
      </c>
      <c r="S679">
        <v>85.8</v>
      </c>
      <c r="T679">
        <v>86.3</v>
      </c>
      <c r="U679">
        <v>81.2</v>
      </c>
      <c r="V679">
        <v>85.4</v>
      </c>
      <c r="W679">
        <v>83.6</v>
      </c>
      <c r="X679">
        <v>81.2</v>
      </c>
      <c r="Y679">
        <v>87.8</v>
      </c>
      <c r="Z679">
        <v>86.7</v>
      </c>
      <c r="AA679">
        <v>82.4</v>
      </c>
      <c r="AB679">
        <v>82.1</v>
      </c>
      <c r="AC679">
        <v>84.6</v>
      </c>
      <c r="AD679">
        <v>87.2</v>
      </c>
      <c r="AE679">
        <v>88.5</v>
      </c>
      <c r="AF679">
        <v>86.1</v>
      </c>
      <c r="AG679">
        <v>81.900000000000006</v>
      </c>
      <c r="AH679">
        <v>83.5</v>
      </c>
      <c r="AI679">
        <v>81.5</v>
      </c>
      <c r="AJ679">
        <v>84.1</v>
      </c>
      <c r="AK679">
        <v>81.900000000000006</v>
      </c>
      <c r="AL679">
        <v>79.8</v>
      </c>
      <c r="AM679">
        <v>84.2</v>
      </c>
      <c r="AN679">
        <v>85</v>
      </c>
      <c r="AO679">
        <v>82.9</v>
      </c>
      <c r="AP679">
        <v>89.9</v>
      </c>
      <c r="AQ679">
        <v>83.3</v>
      </c>
      <c r="AR679">
        <v>87.6</v>
      </c>
      <c r="AS679">
        <v>91.2</v>
      </c>
      <c r="AT679">
        <v>87.7</v>
      </c>
      <c r="AU679">
        <v>88.8</v>
      </c>
      <c r="AV679">
        <v>89.1</v>
      </c>
      <c r="AW679">
        <v>88.4</v>
      </c>
      <c r="AX679">
        <v>84.9</v>
      </c>
      <c r="AY679">
        <v>86.9</v>
      </c>
      <c r="AZ679">
        <v>87.4</v>
      </c>
      <c r="BA679">
        <v>87.7</v>
      </c>
      <c r="BB679">
        <v>90.5</v>
      </c>
      <c r="BC679">
        <v>87.2</v>
      </c>
    </row>
    <row r="680" spans="1:55" hidden="1" x14ac:dyDescent="0.4">
      <c r="A680" t="str">
        <f t="shared" si="40"/>
        <v>CLM</v>
      </c>
      <c r="B680" t="str">
        <f t="shared" si="41"/>
        <v>CLM092</v>
      </c>
      <c r="C680" t="str">
        <f t="shared" si="42"/>
        <v>formatted_score</v>
      </c>
      <c r="D680" t="s">
        <v>3352</v>
      </c>
      <c r="E680" t="e">
        <f t="shared" si="43"/>
        <v>#DIV/0!</v>
      </c>
      <c r="F680" t="s">
        <v>3353</v>
      </c>
      <c r="G680" t="s">
        <v>3354</v>
      </c>
      <c r="H680" t="s">
        <v>3355</v>
      </c>
      <c r="I680" t="s">
        <v>3356</v>
      </c>
      <c r="J680" t="s">
        <v>3357</v>
      </c>
      <c r="K680" t="s">
        <v>3358</v>
      </c>
      <c r="L680" t="s">
        <v>3359</v>
      </c>
      <c r="M680" t="s">
        <v>3360</v>
      </c>
      <c r="N680" t="s">
        <v>3361</v>
      </c>
      <c r="O680" t="s">
        <v>3362</v>
      </c>
      <c r="P680" t="s">
        <v>3363</v>
      </c>
      <c r="Q680" t="s">
        <v>3364</v>
      </c>
      <c r="R680" t="s">
        <v>3365</v>
      </c>
      <c r="S680" t="s">
        <v>3366</v>
      </c>
      <c r="T680" t="s">
        <v>3367</v>
      </c>
      <c r="U680" t="s">
        <v>3368</v>
      </c>
      <c r="V680" t="s">
        <v>3369</v>
      </c>
      <c r="W680" t="s">
        <v>3370</v>
      </c>
      <c r="X680" t="s">
        <v>3371</v>
      </c>
      <c r="Y680" t="s">
        <v>3372</v>
      </c>
      <c r="Z680" t="s">
        <v>3373</v>
      </c>
      <c r="AA680" t="s">
        <v>3374</v>
      </c>
      <c r="AB680" t="s">
        <v>3375</v>
      </c>
      <c r="AC680" t="s">
        <v>3376</v>
      </c>
      <c r="AD680" t="s">
        <v>3377</v>
      </c>
      <c r="AE680" t="s">
        <v>3378</v>
      </c>
      <c r="AF680" t="s">
        <v>3379</v>
      </c>
      <c r="AG680" t="s">
        <v>3380</v>
      </c>
      <c r="AH680" t="s">
        <v>3381</v>
      </c>
      <c r="AI680" t="s">
        <v>3382</v>
      </c>
      <c r="AJ680" t="s">
        <v>3383</v>
      </c>
      <c r="AK680" t="s">
        <v>3384</v>
      </c>
      <c r="AL680" t="s">
        <v>3385</v>
      </c>
      <c r="AM680" t="s">
        <v>3386</v>
      </c>
      <c r="AN680" t="s">
        <v>3387</v>
      </c>
      <c r="AO680" t="s">
        <v>3388</v>
      </c>
      <c r="AP680" t="s">
        <v>3389</v>
      </c>
      <c r="AQ680" t="s">
        <v>3390</v>
      </c>
      <c r="AR680" t="s">
        <v>3391</v>
      </c>
      <c r="AS680" t="s">
        <v>3392</v>
      </c>
      <c r="AT680" t="s">
        <v>3393</v>
      </c>
      <c r="AU680" t="s">
        <v>3394</v>
      </c>
      <c r="AV680" t="s">
        <v>3395</v>
      </c>
      <c r="AW680" t="s">
        <v>3396</v>
      </c>
      <c r="AX680" t="s">
        <v>3397</v>
      </c>
      <c r="AY680" t="s">
        <v>3398</v>
      </c>
      <c r="AZ680" t="s">
        <v>3399</v>
      </c>
      <c r="BA680" t="s">
        <v>3137</v>
      </c>
      <c r="BB680" t="s">
        <v>3400</v>
      </c>
      <c r="BC680" t="s">
        <v>3401</v>
      </c>
    </row>
    <row r="681" spans="1:55" hidden="1" x14ac:dyDescent="0.4">
      <c r="A681" t="str">
        <f t="shared" si="40"/>
        <v>CLM</v>
      </c>
      <c r="B681" t="str">
        <f t="shared" si="41"/>
        <v>CLM092</v>
      </c>
      <c r="C681" t="str">
        <f t="shared" si="42"/>
        <v>functional_complexity</v>
      </c>
      <c r="D681" t="s">
        <v>3402</v>
      </c>
      <c r="E681">
        <f t="shared" si="43"/>
        <v>50.52</v>
      </c>
      <c r="F681">
        <v>24</v>
      </c>
      <c r="G681">
        <v>41.5</v>
      </c>
      <c r="H681">
        <v>44</v>
      </c>
      <c r="I681">
        <v>70</v>
      </c>
      <c r="J681">
        <v>25.5</v>
      </c>
      <c r="K681">
        <v>32.5</v>
      </c>
      <c r="L681">
        <v>43</v>
      </c>
      <c r="M681">
        <v>77.5</v>
      </c>
      <c r="N681">
        <v>34.5</v>
      </c>
      <c r="O681">
        <v>49.5</v>
      </c>
      <c r="P681">
        <v>68</v>
      </c>
      <c r="Q681">
        <v>51</v>
      </c>
      <c r="R681">
        <v>42.5</v>
      </c>
      <c r="S681">
        <v>45.5</v>
      </c>
      <c r="T681">
        <v>56.5</v>
      </c>
      <c r="U681">
        <v>34.5</v>
      </c>
      <c r="V681">
        <v>47</v>
      </c>
      <c r="W681">
        <v>37.5</v>
      </c>
      <c r="X681">
        <v>31.5</v>
      </c>
      <c r="Y681">
        <v>62</v>
      </c>
      <c r="Z681">
        <v>54</v>
      </c>
      <c r="AA681">
        <v>33</v>
      </c>
      <c r="AB681">
        <v>39</v>
      </c>
      <c r="AC681">
        <v>45.5</v>
      </c>
      <c r="AD681">
        <v>56.5</v>
      </c>
      <c r="AE681">
        <v>68.5</v>
      </c>
      <c r="AF681">
        <v>56</v>
      </c>
      <c r="AG681">
        <v>39.5</v>
      </c>
      <c r="AH681">
        <v>40.5</v>
      </c>
      <c r="AI681">
        <v>38</v>
      </c>
      <c r="AJ681">
        <v>45.5</v>
      </c>
      <c r="AK681">
        <v>39</v>
      </c>
      <c r="AL681">
        <v>34.5</v>
      </c>
      <c r="AM681">
        <v>45</v>
      </c>
      <c r="AN681">
        <v>44</v>
      </c>
      <c r="AO681">
        <v>45</v>
      </c>
      <c r="AP681">
        <v>69</v>
      </c>
      <c r="AQ681">
        <v>42.5</v>
      </c>
      <c r="AR681">
        <v>67</v>
      </c>
      <c r="AS681">
        <v>84.5</v>
      </c>
      <c r="AT681">
        <v>67</v>
      </c>
      <c r="AU681">
        <v>67.5</v>
      </c>
      <c r="AV681">
        <v>73.5</v>
      </c>
      <c r="AW681">
        <v>63</v>
      </c>
      <c r="AX681">
        <v>44.5</v>
      </c>
      <c r="AY681">
        <v>52</v>
      </c>
      <c r="AZ681">
        <v>61</v>
      </c>
      <c r="BA681">
        <v>64</v>
      </c>
      <c r="BB681">
        <v>76.5</v>
      </c>
      <c r="BC681">
        <v>52.5</v>
      </c>
    </row>
    <row r="682" spans="1:55" hidden="1" x14ac:dyDescent="0.4">
      <c r="A682" t="str">
        <f t="shared" si="40"/>
        <v>CLM</v>
      </c>
      <c r="B682" t="str">
        <f t="shared" si="41"/>
        <v>CLM092</v>
      </c>
      <c r="C682" t="str">
        <f t="shared" si="42"/>
        <v>organization_score</v>
      </c>
      <c r="D682" t="s">
        <v>3403</v>
      </c>
      <c r="E682">
        <f t="shared" si="43"/>
        <v>9.52</v>
      </c>
      <c r="F682">
        <v>10</v>
      </c>
      <c r="G682">
        <v>14</v>
      </c>
      <c r="H682">
        <v>4</v>
      </c>
      <c r="I682">
        <v>2</v>
      </c>
      <c r="J682">
        <v>14</v>
      </c>
      <c r="K682">
        <v>4</v>
      </c>
      <c r="L682">
        <v>4</v>
      </c>
      <c r="M682">
        <v>6</v>
      </c>
      <c r="N682">
        <v>12</v>
      </c>
      <c r="O682">
        <v>14</v>
      </c>
      <c r="P682">
        <v>24</v>
      </c>
      <c r="Q682">
        <v>4</v>
      </c>
      <c r="R682">
        <v>6</v>
      </c>
      <c r="S682">
        <v>22</v>
      </c>
      <c r="T682">
        <v>0</v>
      </c>
      <c r="U682">
        <v>10</v>
      </c>
      <c r="V682">
        <v>6</v>
      </c>
      <c r="W682">
        <v>14</v>
      </c>
      <c r="X682">
        <v>10</v>
      </c>
      <c r="Y682">
        <v>8</v>
      </c>
      <c r="Z682">
        <v>10</v>
      </c>
      <c r="AA682">
        <v>12</v>
      </c>
      <c r="AB682">
        <v>6</v>
      </c>
      <c r="AC682">
        <v>12</v>
      </c>
      <c r="AD682">
        <v>8</v>
      </c>
      <c r="AE682">
        <v>8</v>
      </c>
      <c r="AF682">
        <v>2</v>
      </c>
      <c r="AG682">
        <v>4</v>
      </c>
      <c r="AH682">
        <v>10</v>
      </c>
      <c r="AI682">
        <v>2</v>
      </c>
      <c r="AJ682">
        <v>6</v>
      </c>
      <c r="AK682">
        <v>4</v>
      </c>
      <c r="AL682">
        <v>16</v>
      </c>
      <c r="AM682">
        <v>8</v>
      </c>
      <c r="AN682">
        <v>14</v>
      </c>
      <c r="AO682">
        <v>0</v>
      </c>
      <c r="AP682">
        <v>28</v>
      </c>
      <c r="AQ682">
        <v>8</v>
      </c>
      <c r="AR682">
        <v>0</v>
      </c>
      <c r="AS682">
        <v>26</v>
      </c>
      <c r="AT682">
        <v>0</v>
      </c>
      <c r="AU682">
        <v>12</v>
      </c>
      <c r="AV682">
        <v>2</v>
      </c>
      <c r="AW682">
        <v>16</v>
      </c>
      <c r="AX682">
        <v>6</v>
      </c>
      <c r="AY682">
        <v>16</v>
      </c>
      <c r="AZ682">
        <v>10</v>
      </c>
      <c r="BA682">
        <v>6</v>
      </c>
      <c r="BB682">
        <v>26</v>
      </c>
      <c r="BC682">
        <v>10</v>
      </c>
    </row>
    <row r="683" spans="1:55" hidden="1" x14ac:dyDescent="0.4">
      <c r="A683" t="str">
        <f t="shared" si="40"/>
        <v>CLM</v>
      </c>
      <c r="B683" t="str">
        <f t="shared" si="41"/>
        <v>CLM092</v>
      </c>
      <c r="C683" t="str">
        <f t="shared" si="42"/>
        <v>structural_integrity</v>
      </c>
      <c r="D683" t="s">
        <v>3404</v>
      </c>
      <c r="E683">
        <f t="shared" si="43"/>
        <v>9.9462000000000028</v>
      </c>
      <c r="F683">
        <v>9.59</v>
      </c>
      <c r="G683">
        <v>9.86</v>
      </c>
      <c r="H683">
        <v>10</v>
      </c>
      <c r="I683">
        <v>10</v>
      </c>
      <c r="J683">
        <v>9.94</v>
      </c>
      <c r="K683">
        <v>9.65</v>
      </c>
      <c r="L683">
        <v>10</v>
      </c>
      <c r="M683">
        <v>10</v>
      </c>
      <c r="N683">
        <v>9.9499999999999993</v>
      </c>
      <c r="O683">
        <v>10</v>
      </c>
      <c r="P683">
        <v>10</v>
      </c>
      <c r="Q683">
        <v>10</v>
      </c>
      <c r="R683">
        <v>10</v>
      </c>
      <c r="S683">
        <v>10</v>
      </c>
      <c r="T683">
        <v>9.99</v>
      </c>
      <c r="U683">
        <v>9.91</v>
      </c>
      <c r="V683">
        <v>9.91</v>
      </c>
      <c r="W683">
        <v>9.7799999999999994</v>
      </c>
      <c r="X683">
        <v>10</v>
      </c>
      <c r="Y683">
        <v>10</v>
      </c>
      <c r="Z683">
        <v>9.77</v>
      </c>
      <c r="AA683">
        <v>10</v>
      </c>
      <c r="AB683">
        <v>10</v>
      </c>
      <c r="AC683">
        <v>9.9600000000000009</v>
      </c>
      <c r="AD683">
        <v>9.83</v>
      </c>
      <c r="AE683">
        <v>10</v>
      </c>
      <c r="AF683">
        <v>10</v>
      </c>
      <c r="AG683">
        <v>9.93</v>
      </c>
      <c r="AH683">
        <v>9.93</v>
      </c>
      <c r="AI683">
        <v>10</v>
      </c>
      <c r="AJ683">
        <v>9.91</v>
      </c>
      <c r="AK683">
        <v>9.94</v>
      </c>
      <c r="AL683">
        <v>9.8000000000000007</v>
      </c>
      <c r="AM683">
        <v>10</v>
      </c>
      <c r="AN683">
        <v>9.92</v>
      </c>
      <c r="AO683">
        <v>10</v>
      </c>
      <c r="AP683">
        <v>10</v>
      </c>
      <c r="AQ683">
        <v>9.9700000000000006</v>
      </c>
      <c r="AR683">
        <v>10</v>
      </c>
      <c r="AS683">
        <v>10</v>
      </c>
      <c r="AT683">
        <v>10</v>
      </c>
      <c r="AU683">
        <v>10</v>
      </c>
      <c r="AV683">
        <v>10</v>
      </c>
      <c r="AW683">
        <v>10</v>
      </c>
      <c r="AX683">
        <v>9.77</v>
      </c>
      <c r="AY683">
        <v>10</v>
      </c>
      <c r="AZ683">
        <v>10</v>
      </c>
      <c r="BA683">
        <v>10</v>
      </c>
      <c r="BB683">
        <v>10</v>
      </c>
      <c r="BC683">
        <v>10</v>
      </c>
    </row>
    <row r="684" spans="1:55" hidden="1" x14ac:dyDescent="0.4">
      <c r="A684" t="str">
        <f t="shared" si="40"/>
        <v>CLM</v>
      </c>
      <c r="B684" t="str">
        <f t="shared" si="41"/>
        <v>CLM092</v>
      </c>
      <c r="C684" t="str">
        <f t="shared" si="42"/>
        <v>decisions_activities_ratio</v>
      </c>
      <c r="D684" t="s">
        <v>3405</v>
      </c>
      <c r="E684">
        <f t="shared" si="43"/>
        <v>0.15171999999999999</v>
      </c>
      <c r="F684">
        <v>0</v>
      </c>
      <c r="G684">
        <v>0.26300000000000001</v>
      </c>
      <c r="H684">
        <v>0.182</v>
      </c>
      <c r="I684">
        <v>0.13200000000000001</v>
      </c>
      <c r="J684">
        <v>0</v>
      </c>
      <c r="K684">
        <v>0.11799999999999999</v>
      </c>
      <c r="L684">
        <v>0.23799999999999999</v>
      </c>
      <c r="M684">
        <v>0.11899999999999999</v>
      </c>
      <c r="N684">
        <v>0.17599999999999999</v>
      </c>
      <c r="O684">
        <v>0.111</v>
      </c>
      <c r="P684">
        <v>0.10299999999999999</v>
      </c>
      <c r="Q684">
        <v>0.107</v>
      </c>
      <c r="R684">
        <v>0.182</v>
      </c>
      <c r="S684">
        <v>0.16700000000000001</v>
      </c>
      <c r="T684">
        <v>0.17899999999999999</v>
      </c>
      <c r="U684">
        <v>0.17599999999999999</v>
      </c>
      <c r="V684">
        <v>0.16700000000000001</v>
      </c>
      <c r="W684">
        <v>0.158</v>
      </c>
      <c r="X684">
        <v>0</v>
      </c>
      <c r="Y684">
        <v>0.23300000000000001</v>
      </c>
      <c r="Z684">
        <v>0.23100000000000001</v>
      </c>
      <c r="AA684">
        <v>0</v>
      </c>
      <c r="AB684">
        <v>0.14299999999999999</v>
      </c>
      <c r="AC684">
        <v>0.17399999999999999</v>
      </c>
      <c r="AD684">
        <v>0.17899999999999999</v>
      </c>
      <c r="AE684">
        <v>0.13900000000000001</v>
      </c>
      <c r="AF684">
        <v>0.129</v>
      </c>
      <c r="AG684">
        <v>0.2</v>
      </c>
      <c r="AH684">
        <v>0.14299999999999999</v>
      </c>
      <c r="AI684">
        <v>0.21099999999999999</v>
      </c>
      <c r="AJ684">
        <v>0.17399999999999999</v>
      </c>
      <c r="AK684">
        <v>0.15</v>
      </c>
      <c r="AL684">
        <v>0.16700000000000001</v>
      </c>
      <c r="AM684">
        <v>0.125</v>
      </c>
      <c r="AN684">
        <v>0.182</v>
      </c>
      <c r="AO684">
        <v>0.12</v>
      </c>
      <c r="AP684">
        <v>0.16700000000000001</v>
      </c>
      <c r="AQ684">
        <v>0.19</v>
      </c>
      <c r="AR684">
        <v>0.13900000000000001</v>
      </c>
      <c r="AS684">
        <v>0.159</v>
      </c>
      <c r="AT684">
        <v>0.13500000000000001</v>
      </c>
      <c r="AU684">
        <v>0.17100000000000001</v>
      </c>
      <c r="AV684">
        <v>0.154</v>
      </c>
      <c r="AW684">
        <v>0.188</v>
      </c>
      <c r="AX684">
        <v>0.23799999999999999</v>
      </c>
      <c r="AY684">
        <v>0.192</v>
      </c>
      <c r="AZ684">
        <v>0.28599999999999998</v>
      </c>
      <c r="BA684">
        <v>0.14299999999999999</v>
      </c>
      <c r="BB684">
        <v>0.14599999999999999</v>
      </c>
      <c r="BC684">
        <v>0</v>
      </c>
    </row>
    <row r="685" spans="1:55" hidden="1" x14ac:dyDescent="0.4">
      <c r="A685" t="str">
        <f t="shared" si="40"/>
        <v>CLM</v>
      </c>
      <c r="B685" t="str">
        <f t="shared" si="41"/>
        <v>CLM092</v>
      </c>
      <c r="C685" t="str">
        <f t="shared" si="42"/>
        <v>lines_vs_average</v>
      </c>
      <c r="D685" t="s">
        <v>3406</v>
      </c>
      <c r="E685">
        <f t="shared" si="43"/>
        <v>1.6073</v>
      </c>
      <c r="F685">
        <v>1.3080000000000001</v>
      </c>
      <c r="G685">
        <v>1.415</v>
      </c>
      <c r="H685">
        <v>1.351</v>
      </c>
      <c r="I685">
        <v>1.9079999999999999</v>
      </c>
      <c r="J685">
        <v>1.0289999999999999</v>
      </c>
      <c r="K685">
        <v>1.522</v>
      </c>
      <c r="L685">
        <v>1.351</v>
      </c>
      <c r="M685">
        <v>2.08</v>
      </c>
      <c r="N685">
        <v>1.1579999999999999</v>
      </c>
      <c r="O685">
        <v>1.7150000000000001</v>
      </c>
      <c r="P685">
        <v>1.7370000000000001</v>
      </c>
      <c r="Q685">
        <v>1.3080000000000001</v>
      </c>
      <c r="R685">
        <v>1.2649999999999999</v>
      </c>
      <c r="S685">
        <v>1.522</v>
      </c>
      <c r="T685">
        <v>1.823</v>
      </c>
      <c r="U685">
        <v>1.2010000000000001</v>
      </c>
      <c r="V685">
        <v>1.694</v>
      </c>
      <c r="W685">
        <v>1.522</v>
      </c>
      <c r="X685">
        <v>1.0509999999999999</v>
      </c>
      <c r="Y685">
        <v>1.823</v>
      </c>
      <c r="Z685">
        <v>2.101</v>
      </c>
      <c r="AA685">
        <v>1.1579999999999999</v>
      </c>
      <c r="AB685">
        <v>1.1579999999999999</v>
      </c>
      <c r="AC685">
        <v>1.544</v>
      </c>
      <c r="AD685">
        <v>2.1440000000000001</v>
      </c>
      <c r="AE685">
        <v>1.7150000000000001</v>
      </c>
      <c r="AF685">
        <v>1.415</v>
      </c>
      <c r="AG685">
        <v>1.3939999999999999</v>
      </c>
      <c r="AH685">
        <v>1.458</v>
      </c>
      <c r="AI685">
        <v>1.1359999999999999</v>
      </c>
      <c r="AJ685">
        <v>1.63</v>
      </c>
      <c r="AK685">
        <v>1.3720000000000001</v>
      </c>
      <c r="AL685">
        <v>1.415</v>
      </c>
      <c r="AM685">
        <v>1.286</v>
      </c>
      <c r="AN685">
        <v>1.544</v>
      </c>
      <c r="AO685">
        <v>1.2649999999999999</v>
      </c>
      <c r="AP685">
        <v>1.9730000000000001</v>
      </c>
      <c r="AQ685">
        <v>1.3939999999999999</v>
      </c>
      <c r="AR685">
        <v>1.9079999999999999</v>
      </c>
      <c r="AS685">
        <v>2.6589999999999998</v>
      </c>
      <c r="AT685">
        <v>2.1230000000000002</v>
      </c>
      <c r="AU685">
        <v>1.93</v>
      </c>
      <c r="AV685">
        <v>2.1230000000000002</v>
      </c>
      <c r="AW685">
        <v>1.823</v>
      </c>
      <c r="AX685">
        <v>1.694</v>
      </c>
      <c r="AY685">
        <v>1.587</v>
      </c>
      <c r="AZ685">
        <v>1.78</v>
      </c>
      <c r="BA685">
        <v>1.6719999999999999</v>
      </c>
      <c r="BB685">
        <v>2.2730000000000001</v>
      </c>
      <c r="BC685">
        <v>1.9079999999999999</v>
      </c>
    </row>
    <row r="686" spans="1:55" hidden="1" x14ac:dyDescent="0.4">
      <c r="A686" t="str">
        <f t="shared" si="40"/>
        <v>CLM</v>
      </c>
      <c r="B686" t="str">
        <f t="shared" si="41"/>
        <v>CLM003</v>
      </c>
      <c r="C686" t="str">
        <f t="shared" si="42"/>
        <v>activities</v>
      </c>
      <c r="D686" t="s">
        <v>3407</v>
      </c>
      <c r="E686">
        <f t="shared" si="43"/>
        <v>28.68</v>
      </c>
      <c r="F686">
        <v>24</v>
      </c>
      <c r="G686">
        <v>17</v>
      </c>
      <c r="H686">
        <v>22</v>
      </c>
      <c r="I686">
        <v>34</v>
      </c>
      <c r="J686">
        <v>24</v>
      </c>
      <c r="K686">
        <v>20</v>
      </c>
      <c r="L686">
        <v>21</v>
      </c>
      <c r="M686">
        <v>34</v>
      </c>
      <c r="N686">
        <v>18</v>
      </c>
      <c r="O686">
        <v>23</v>
      </c>
      <c r="P686">
        <v>40</v>
      </c>
      <c r="Q686">
        <v>35</v>
      </c>
      <c r="R686">
        <v>22</v>
      </c>
      <c r="S686">
        <v>22</v>
      </c>
      <c r="T686">
        <v>22</v>
      </c>
      <c r="U686">
        <v>31</v>
      </c>
      <c r="V686">
        <v>27</v>
      </c>
      <c r="W686">
        <v>21</v>
      </c>
      <c r="X686">
        <v>23</v>
      </c>
      <c r="Y686">
        <v>18</v>
      </c>
      <c r="Z686">
        <v>27</v>
      </c>
      <c r="AA686">
        <v>16</v>
      </c>
      <c r="AB686">
        <v>25</v>
      </c>
      <c r="AC686">
        <v>22</v>
      </c>
      <c r="AD686">
        <v>33</v>
      </c>
      <c r="AE686">
        <v>55</v>
      </c>
      <c r="AF686">
        <v>28</v>
      </c>
      <c r="AG686">
        <v>18</v>
      </c>
      <c r="AH686">
        <v>17</v>
      </c>
      <c r="AI686">
        <v>16</v>
      </c>
      <c r="AJ686">
        <v>19</v>
      </c>
      <c r="AK686">
        <v>24</v>
      </c>
      <c r="AL686">
        <v>20</v>
      </c>
      <c r="AM686">
        <v>24</v>
      </c>
      <c r="AN686">
        <v>26</v>
      </c>
      <c r="AO686">
        <v>27</v>
      </c>
      <c r="AP686">
        <v>33</v>
      </c>
      <c r="AQ686">
        <v>22</v>
      </c>
      <c r="AR686">
        <v>53</v>
      </c>
      <c r="AS686">
        <v>37</v>
      </c>
      <c r="AT686">
        <v>34</v>
      </c>
      <c r="AU686">
        <v>39</v>
      </c>
      <c r="AV686">
        <v>40</v>
      </c>
      <c r="AW686">
        <v>53</v>
      </c>
      <c r="AX686">
        <v>28</v>
      </c>
      <c r="AY686">
        <v>38</v>
      </c>
      <c r="AZ686">
        <v>26</v>
      </c>
      <c r="BA686">
        <v>46</v>
      </c>
      <c r="BB686">
        <v>41</v>
      </c>
      <c r="BC686">
        <v>49</v>
      </c>
    </row>
    <row r="687" spans="1:55" hidden="1" x14ac:dyDescent="0.4">
      <c r="A687" t="str">
        <f t="shared" si="40"/>
        <v>CLM</v>
      </c>
      <c r="B687" t="str">
        <f t="shared" si="41"/>
        <v>CLM003</v>
      </c>
      <c r="C687" t="str">
        <f t="shared" si="42"/>
        <v>decisions</v>
      </c>
      <c r="D687" t="s">
        <v>3408</v>
      </c>
      <c r="E687">
        <f t="shared" si="43"/>
        <v>4.5</v>
      </c>
      <c r="F687">
        <v>5</v>
      </c>
      <c r="G687">
        <v>5</v>
      </c>
      <c r="H687">
        <v>4</v>
      </c>
      <c r="I687">
        <v>4</v>
      </c>
      <c r="J687">
        <v>3</v>
      </c>
      <c r="K687">
        <v>3</v>
      </c>
      <c r="L687">
        <v>4</v>
      </c>
      <c r="M687">
        <v>5</v>
      </c>
      <c r="N687">
        <v>4</v>
      </c>
      <c r="O687">
        <v>3</v>
      </c>
      <c r="P687">
        <v>6</v>
      </c>
      <c r="Q687">
        <v>2</v>
      </c>
      <c r="R687">
        <v>0</v>
      </c>
      <c r="S687">
        <v>3</v>
      </c>
      <c r="T687">
        <v>3</v>
      </c>
      <c r="U687">
        <v>5</v>
      </c>
      <c r="V687">
        <v>5</v>
      </c>
      <c r="W687">
        <v>2</v>
      </c>
      <c r="X687">
        <v>4</v>
      </c>
      <c r="Y687">
        <v>1</v>
      </c>
      <c r="Z687">
        <v>6</v>
      </c>
      <c r="AA687">
        <v>0</v>
      </c>
      <c r="AB687">
        <v>5</v>
      </c>
      <c r="AC687">
        <v>3</v>
      </c>
      <c r="AD687">
        <v>6</v>
      </c>
      <c r="AE687">
        <v>9</v>
      </c>
      <c r="AF687">
        <v>4</v>
      </c>
      <c r="AG687">
        <v>3</v>
      </c>
      <c r="AH687">
        <v>4</v>
      </c>
      <c r="AI687">
        <v>4</v>
      </c>
      <c r="AJ687">
        <v>3</v>
      </c>
      <c r="AK687">
        <v>5</v>
      </c>
      <c r="AL687">
        <v>3</v>
      </c>
      <c r="AM687">
        <v>3</v>
      </c>
      <c r="AN687">
        <v>4</v>
      </c>
      <c r="AO687">
        <v>3</v>
      </c>
      <c r="AP687">
        <v>6</v>
      </c>
      <c r="AQ687">
        <v>6</v>
      </c>
      <c r="AR687">
        <v>8</v>
      </c>
      <c r="AS687">
        <v>6</v>
      </c>
      <c r="AT687">
        <v>6</v>
      </c>
      <c r="AU687">
        <v>6</v>
      </c>
      <c r="AV687">
        <v>6</v>
      </c>
      <c r="AW687">
        <v>9</v>
      </c>
      <c r="AX687">
        <v>7</v>
      </c>
      <c r="AY687">
        <v>8</v>
      </c>
      <c r="AZ687">
        <v>4</v>
      </c>
      <c r="BA687">
        <v>5</v>
      </c>
      <c r="BB687">
        <v>5</v>
      </c>
      <c r="BC687">
        <v>7</v>
      </c>
    </row>
    <row r="688" spans="1:55" hidden="1" x14ac:dyDescent="0.4">
      <c r="A688" t="str">
        <f t="shared" si="40"/>
        <v>CLM</v>
      </c>
      <c r="B688" t="str">
        <f t="shared" si="41"/>
        <v>CLM003</v>
      </c>
      <c r="C688" t="str">
        <f t="shared" si="42"/>
        <v>forks</v>
      </c>
      <c r="D688" t="s">
        <v>3409</v>
      </c>
      <c r="E688">
        <f t="shared" si="43"/>
        <v>1.68</v>
      </c>
      <c r="F688">
        <v>1</v>
      </c>
      <c r="G688">
        <v>1</v>
      </c>
      <c r="H688">
        <v>2</v>
      </c>
      <c r="I688">
        <v>2</v>
      </c>
      <c r="J688">
        <v>2</v>
      </c>
      <c r="K688">
        <v>2</v>
      </c>
      <c r="L688">
        <v>1</v>
      </c>
      <c r="M688">
        <v>2</v>
      </c>
      <c r="N688">
        <v>2</v>
      </c>
      <c r="O688">
        <v>2</v>
      </c>
      <c r="P688">
        <v>1</v>
      </c>
      <c r="Q688">
        <v>2</v>
      </c>
      <c r="R688">
        <v>1</v>
      </c>
      <c r="S688">
        <v>1</v>
      </c>
      <c r="T688">
        <v>1</v>
      </c>
      <c r="U688">
        <v>2</v>
      </c>
      <c r="V688">
        <v>2</v>
      </c>
      <c r="W688">
        <v>1</v>
      </c>
      <c r="X688">
        <v>2</v>
      </c>
      <c r="Y688">
        <v>2</v>
      </c>
      <c r="Z688">
        <v>1</v>
      </c>
      <c r="AA688">
        <v>1</v>
      </c>
      <c r="AB688">
        <v>1</v>
      </c>
      <c r="AC688">
        <v>2</v>
      </c>
      <c r="AD688">
        <v>3</v>
      </c>
      <c r="AE688">
        <v>4</v>
      </c>
      <c r="AF688">
        <v>1</v>
      </c>
      <c r="AG688">
        <v>1</v>
      </c>
      <c r="AH688">
        <v>1</v>
      </c>
      <c r="AI688">
        <v>1</v>
      </c>
      <c r="AJ688">
        <v>1</v>
      </c>
      <c r="AK688">
        <v>2</v>
      </c>
      <c r="AL688">
        <v>1</v>
      </c>
      <c r="AM688">
        <v>2</v>
      </c>
      <c r="AN688">
        <v>2</v>
      </c>
      <c r="AO688">
        <v>2</v>
      </c>
      <c r="AP688">
        <v>2</v>
      </c>
      <c r="AQ688">
        <v>1</v>
      </c>
      <c r="AR688">
        <v>2</v>
      </c>
      <c r="AS688">
        <v>2</v>
      </c>
      <c r="AT688">
        <v>1</v>
      </c>
      <c r="AU688">
        <v>1</v>
      </c>
      <c r="AV688">
        <v>2</v>
      </c>
      <c r="AW688">
        <v>3</v>
      </c>
      <c r="AX688">
        <v>2</v>
      </c>
      <c r="AY688">
        <v>3</v>
      </c>
      <c r="AZ688">
        <v>2</v>
      </c>
      <c r="BA688">
        <v>1</v>
      </c>
      <c r="BB688">
        <v>2</v>
      </c>
      <c r="BC688">
        <v>2</v>
      </c>
    </row>
    <row r="689" spans="1:55" hidden="1" x14ac:dyDescent="0.4">
      <c r="A689" t="str">
        <f t="shared" si="40"/>
        <v>CLM</v>
      </c>
      <c r="B689" t="str">
        <f t="shared" si="41"/>
        <v>CLM003</v>
      </c>
      <c r="C689" t="str">
        <f t="shared" si="42"/>
        <v>swimlanes</v>
      </c>
      <c r="D689" t="s">
        <v>3410</v>
      </c>
      <c r="E689">
        <f t="shared" si="43"/>
        <v>5.94</v>
      </c>
      <c r="F689">
        <v>4</v>
      </c>
      <c r="G689">
        <v>7</v>
      </c>
      <c r="H689">
        <v>3</v>
      </c>
      <c r="I689">
        <v>3</v>
      </c>
      <c r="J689">
        <v>15</v>
      </c>
      <c r="K689">
        <v>5</v>
      </c>
      <c r="L689">
        <v>7</v>
      </c>
      <c r="M689">
        <v>5</v>
      </c>
      <c r="N689">
        <v>6</v>
      </c>
      <c r="O689">
        <v>5</v>
      </c>
      <c r="P689">
        <v>5</v>
      </c>
      <c r="Q689">
        <v>5</v>
      </c>
      <c r="R689">
        <v>3</v>
      </c>
      <c r="S689">
        <v>3</v>
      </c>
      <c r="T689">
        <v>1</v>
      </c>
      <c r="U689">
        <v>8</v>
      </c>
      <c r="V689">
        <v>7</v>
      </c>
      <c r="W689">
        <v>8</v>
      </c>
      <c r="X689">
        <v>4</v>
      </c>
      <c r="Y689">
        <v>5</v>
      </c>
      <c r="Z689">
        <v>5</v>
      </c>
      <c r="AA689">
        <v>6</v>
      </c>
      <c r="AB689">
        <v>6</v>
      </c>
      <c r="AC689">
        <v>3</v>
      </c>
      <c r="AD689">
        <v>3</v>
      </c>
      <c r="AE689">
        <v>11</v>
      </c>
      <c r="AF689">
        <v>10</v>
      </c>
      <c r="AG689">
        <v>2</v>
      </c>
      <c r="AH689">
        <v>7</v>
      </c>
      <c r="AI689">
        <v>1</v>
      </c>
      <c r="AJ689">
        <v>3</v>
      </c>
      <c r="AK689">
        <v>5</v>
      </c>
      <c r="AL689">
        <v>4</v>
      </c>
      <c r="AM689">
        <v>3</v>
      </c>
      <c r="AN689">
        <v>10</v>
      </c>
      <c r="AO689">
        <v>5</v>
      </c>
      <c r="AP689">
        <v>17</v>
      </c>
      <c r="AQ689">
        <v>4</v>
      </c>
      <c r="AR689">
        <v>19</v>
      </c>
      <c r="AS689">
        <v>6</v>
      </c>
      <c r="AT689">
        <v>8</v>
      </c>
      <c r="AU689">
        <v>8</v>
      </c>
      <c r="AV689">
        <v>1</v>
      </c>
      <c r="AW689">
        <v>17</v>
      </c>
      <c r="AX689">
        <v>0</v>
      </c>
      <c r="AY689">
        <v>10</v>
      </c>
      <c r="AZ689">
        <v>7</v>
      </c>
      <c r="BA689">
        <v>2</v>
      </c>
      <c r="BB689">
        <v>5</v>
      </c>
      <c r="BC689">
        <v>0</v>
      </c>
    </row>
    <row r="690" spans="1:55" hidden="1" x14ac:dyDescent="0.4">
      <c r="A690" t="str">
        <f t="shared" si="40"/>
        <v>CLM</v>
      </c>
      <c r="B690" t="str">
        <f t="shared" si="41"/>
        <v>CLM003</v>
      </c>
      <c r="C690" t="str">
        <f t="shared" si="42"/>
        <v>detaches</v>
      </c>
      <c r="D690" t="s">
        <v>3411</v>
      </c>
      <c r="E690">
        <f t="shared" si="43"/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</row>
    <row r="691" spans="1:55" hidden="1" x14ac:dyDescent="0.4">
      <c r="A691" t="str">
        <f t="shared" si="40"/>
        <v>CLM</v>
      </c>
      <c r="B691" t="str">
        <f t="shared" si="41"/>
        <v>CLM003</v>
      </c>
      <c r="C691" t="str">
        <f t="shared" si="42"/>
        <v>options</v>
      </c>
      <c r="D691" t="s">
        <v>3412</v>
      </c>
      <c r="E691">
        <f t="shared" si="43"/>
        <v>0.22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2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1</v>
      </c>
      <c r="W691">
        <v>0</v>
      </c>
      <c r="X691">
        <v>0</v>
      </c>
      <c r="Y691">
        <v>3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1</v>
      </c>
      <c r="AQ691">
        <v>0</v>
      </c>
      <c r="AR691">
        <v>0</v>
      </c>
      <c r="AS691">
        <v>0</v>
      </c>
      <c r="AT691">
        <v>3</v>
      </c>
      <c r="AU691">
        <v>0</v>
      </c>
      <c r="AV691">
        <v>0</v>
      </c>
      <c r="AW691">
        <v>0</v>
      </c>
      <c r="AX691">
        <v>0</v>
      </c>
      <c r="AY691">
        <v>1</v>
      </c>
      <c r="AZ691">
        <v>0</v>
      </c>
      <c r="BA691">
        <v>0</v>
      </c>
      <c r="BB691">
        <v>0</v>
      </c>
      <c r="BC691">
        <v>0</v>
      </c>
    </row>
    <row r="692" spans="1:55" hidden="1" x14ac:dyDescent="0.4">
      <c r="A692" t="str">
        <f t="shared" si="40"/>
        <v>CLM</v>
      </c>
      <c r="B692" t="str">
        <f t="shared" si="41"/>
        <v>CLM003</v>
      </c>
      <c r="C692" t="str">
        <f t="shared" si="42"/>
        <v>edges</v>
      </c>
      <c r="D692" t="s">
        <v>3413</v>
      </c>
      <c r="E692">
        <f t="shared" si="43"/>
        <v>1.02</v>
      </c>
      <c r="F692">
        <v>0</v>
      </c>
      <c r="G692">
        <v>2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2</v>
      </c>
      <c r="P692">
        <v>0</v>
      </c>
      <c r="Q692">
        <v>0</v>
      </c>
      <c r="R692">
        <v>17</v>
      </c>
      <c r="S692">
        <v>0</v>
      </c>
      <c r="T692">
        <v>2</v>
      </c>
      <c r="U692">
        <v>0</v>
      </c>
      <c r="V692">
        <v>0</v>
      </c>
      <c r="W692">
        <v>0</v>
      </c>
      <c r="X692">
        <v>4</v>
      </c>
      <c r="Y692">
        <v>9</v>
      </c>
      <c r="Z692">
        <v>0</v>
      </c>
      <c r="AA692">
        <v>10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2</v>
      </c>
      <c r="AT692">
        <v>3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</row>
    <row r="693" spans="1:55" hidden="1" x14ac:dyDescent="0.4">
      <c r="A693" t="str">
        <f t="shared" si="40"/>
        <v>CLM</v>
      </c>
      <c r="B693" t="str">
        <f t="shared" si="41"/>
        <v>CLM003</v>
      </c>
      <c r="C693" t="str">
        <f t="shared" si="42"/>
        <v>notes</v>
      </c>
      <c r="D693" t="s">
        <v>3414</v>
      </c>
      <c r="E693">
        <f t="shared" si="43"/>
        <v>6.84</v>
      </c>
      <c r="F693">
        <v>5</v>
      </c>
      <c r="G693">
        <v>0</v>
      </c>
      <c r="H693">
        <v>13</v>
      </c>
      <c r="I693">
        <v>13</v>
      </c>
      <c r="J693">
        <v>9</v>
      </c>
      <c r="K693">
        <v>12</v>
      </c>
      <c r="L693">
        <v>4</v>
      </c>
      <c r="M693">
        <v>4</v>
      </c>
      <c r="N693">
        <v>7</v>
      </c>
      <c r="O693">
        <v>17</v>
      </c>
      <c r="P693">
        <v>4</v>
      </c>
      <c r="Q693">
        <v>6</v>
      </c>
      <c r="R693">
        <v>9</v>
      </c>
      <c r="S693">
        <v>5</v>
      </c>
      <c r="T693">
        <v>10</v>
      </c>
      <c r="U693">
        <v>4</v>
      </c>
      <c r="V693">
        <v>14</v>
      </c>
      <c r="W693">
        <v>3</v>
      </c>
      <c r="X693">
        <v>3</v>
      </c>
      <c r="Y693">
        <v>4</v>
      </c>
      <c r="Z693">
        <v>5</v>
      </c>
      <c r="AA693">
        <v>2</v>
      </c>
      <c r="AB693">
        <v>6</v>
      </c>
      <c r="AC693">
        <v>9</v>
      </c>
      <c r="AD693">
        <v>6</v>
      </c>
      <c r="AE693">
        <v>5</v>
      </c>
      <c r="AF693">
        <v>9</v>
      </c>
      <c r="AG693">
        <v>7</v>
      </c>
      <c r="AH693">
        <v>6</v>
      </c>
      <c r="AI693">
        <v>5</v>
      </c>
      <c r="AJ693">
        <v>17</v>
      </c>
      <c r="AK693">
        <v>15</v>
      </c>
      <c r="AL693">
        <v>2</v>
      </c>
      <c r="AM693">
        <v>7</v>
      </c>
      <c r="AN693">
        <v>8</v>
      </c>
      <c r="AO693">
        <v>5</v>
      </c>
      <c r="AP693">
        <v>6</v>
      </c>
      <c r="AQ693">
        <v>6</v>
      </c>
      <c r="AR693">
        <v>6</v>
      </c>
      <c r="AS693">
        <v>3</v>
      </c>
      <c r="AT693">
        <v>5</v>
      </c>
      <c r="AU693">
        <v>5</v>
      </c>
      <c r="AV693">
        <v>7</v>
      </c>
      <c r="AW693">
        <v>6</v>
      </c>
      <c r="AX693">
        <v>3</v>
      </c>
      <c r="AY693">
        <v>4</v>
      </c>
      <c r="AZ693">
        <v>4</v>
      </c>
      <c r="BA693">
        <v>12</v>
      </c>
      <c r="BB693">
        <v>10</v>
      </c>
      <c r="BC693">
        <v>5</v>
      </c>
    </row>
    <row r="694" spans="1:55" hidden="1" x14ac:dyDescent="0.4">
      <c r="A694" t="str">
        <f t="shared" si="40"/>
        <v>CLM</v>
      </c>
      <c r="B694" t="str">
        <f t="shared" si="41"/>
        <v>CLM003</v>
      </c>
      <c r="C694" t="str">
        <f t="shared" si="42"/>
        <v>partitions</v>
      </c>
      <c r="D694" t="s">
        <v>3415</v>
      </c>
      <c r="E694">
        <f t="shared" si="43"/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</row>
    <row r="695" spans="1:55" hidden="1" x14ac:dyDescent="0.4">
      <c r="A695" t="str">
        <f t="shared" si="40"/>
        <v>CLM</v>
      </c>
      <c r="B695" t="str">
        <f t="shared" si="41"/>
        <v>CLM003</v>
      </c>
      <c r="C695" t="str">
        <f t="shared" si="42"/>
        <v>numberline</v>
      </c>
      <c r="D695" t="s">
        <v>3416</v>
      </c>
      <c r="E695">
        <f t="shared" si="43"/>
        <v>78.58</v>
      </c>
      <c r="F695">
        <v>70</v>
      </c>
      <c r="G695">
        <v>61</v>
      </c>
      <c r="H695">
        <v>81</v>
      </c>
      <c r="I695">
        <v>87</v>
      </c>
      <c r="J695">
        <v>77</v>
      </c>
      <c r="K695">
        <v>67</v>
      </c>
      <c r="L695">
        <v>56</v>
      </c>
      <c r="M695">
        <v>80</v>
      </c>
      <c r="N695">
        <v>62</v>
      </c>
      <c r="O695">
        <v>71</v>
      </c>
      <c r="P695">
        <v>102</v>
      </c>
      <c r="Q695">
        <v>71</v>
      </c>
      <c r="R695">
        <v>72</v>
      </c>
      <c r="S695">
        <v>62</v>
      </c>
      <c r="T695">
        <v>56</v>
      </c>
      <c r="U695">
        <v>84</v>
      </c>
      <c r="V695">
        <v>83</v>
      </c>
      <c r="W695">
        <v>48</v>
      </c>
      <c r="X695">
        <v>68</v>
      </c>
      <c r="Y695">
        <v>54</v>
      </c>
      <c r="Z695">
        <v>76</v>
      </c>
      <c r="AA695">
        <v>57</v>
      </c>
      <c r="AB695">
        <v>72</v>
      </c>
      <c r="AC695">
        <v>58</v>
      </c>
      <c r="AD695">
        <v>99</v>
      </c>
      <c r="AE695">
        <v>124</v>
      </c>
      <c r="AF695">
        <v>72</v>
      </c>
      <c r="AG695">
        <v>51</v>
      </c>
      <c r="AH695">
        <v>63</v>
      </c>
      <c r="AI695">
        <v>49</v>
      </c>
      <c r="AJ695">
        <v>63</v>
      </c>
      <c r="AK695">
        <v>83</v>
      </c>
      <c r="AL695">
        <v>53</v>
      </c>
      <c r="AM695">
        <v>68</v>
      </c>
      <c r="AN695">
        <v>82</v>
      </c>
      <c r="AO695">
        <v>68</v>
      </c>
      <c r="AP695">
        <v>98</v>
      </c>
      <c r="AQ695">
        <v>73</v>
      </c>
      <c r="AR695">
        <v>132</v>
      </c>
      <c r="AS695">
        <v>100</v>
      </c>
      <c r="AT695">
        <v>96</v>
      </c>
      <c r="AU695">
        <v>90</v>
      </c>
      <c r="AV695">
        <v>94</v>
      </c>
      <c r="AW695">
        <v>128</v>
      </c>
      <c r="AX695">
        <v>78</v>
      </c>
      <c r="AY695">
        <v>105</v>
      </c>
      <c r="AZ695">
        <v>82</v>
      </c>
      <c r="BA695">
        <v>98</v>
      </c>
      <c r="BB695">
        <v>98</v>
      </c>
      <c r="BC695">
        <v>107</v>
      </c>
    </row>
    <row r="696" spans="1:55" hidden="1" x14ac:dyDescent="0.4">
      <c r="A696" t="str">
        <f t="shared" si="40"/>
        <v>CLM</v>
      </c>
      <c r="B696" t="str">
        <f t="shared" si="41"/>
        <v>CLM003</v>
      </c>
      <c r="C696" t="str">
        <f t="shared" si="42"/>
        <v>negative_score</v>
      </c>
      <c r="D696" t="s">
        <v>3417</v>
      </c>
      <c r="E696">
        <f t="shared" si="43"/>
        <v>-3.2624810448521592E-2</v>
      </c>
      <c r="F696">
        <v>0</v>
      </c>
      <c r="G696">
        <v>-0.17647058823529421</v>
      </c>
      <c r="H696">
        <v>-0.2045454545454545</v>
      </c>
      <c r="I696">
        <v>0</v>
      </c>
      <c r="J696">
        <v>-6.2500000000000042E-2</v>
      </c>
      <c r="K696">
        <v>-0.105</v>
      </c>
      <c r="L696">
        <v>0</v>
      </c>
      <c r="M696">
        <v>0</v>
      </c>
      <c r="N696">
        <v>-0.13333333333333339</v>
      </c>
      <c r="O696">
        <v>-2.6086956521739112E-2</v>
      </c>
      <c r="P696">
        <v>0</v>
      </c>
      <c r="Q696">
        <v>0</v>
      </c>
      <c r="R696">
        <v>-8.1818181818181873E-2</v>
      </c>
      <c r="S696">
        <v>0</v>
      </c>
      <c r="T696">
        <v>0</v>
      </c>
      <c r="U696">
        <v>0</v>
      </c>
      <c r="V696">
        <v>-2.2222222222222188E-2</v>
      </c>
      <c r="W696">
        <v>0</v>
      </c>
      <c r="X696">
        <v>0</v>
      </c>
      <c r="Y696">
        <v>0</v>
      </c>
      <c r="Z696">
        <v>0</v>
      </c>
      <c r="AA696">
        <v>-0.16875000000000001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-0.21176470588235299</v>
      </c>
      <c r="AI696">
        <v>-1.8749999999999999E-2</v>
      </c>
      <c r="AJ696">
        <v>-9.4736842105263189E-2</v>
      </c>
      <c r="AK696">
        <v>-0.13750000000000001</v>
      </c>
      <c r="AL696">
        <v>0</v>
      </c>
      <c r="AM696">
        <v>0</v>
      </c>
      <c r="AN696">
        <v>-4.6153846153846122E-2</v>
      </c>
      <c r="AO696">
        <v>0</v>
      </c>
      <c r="AP696">
        <v>0</v>
      </c>
      <c r="AQ696">
        <v>-9.54545454545455E-2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-4.6153846153846122E-2</v>
      </c>
      <c r="BA696">
        <v>0</v>
      </c>
      <c r="BB696">
        <v>0</v>
      </c>
      <c r="BC696">
        <v>0</v>
      </c>
    </row>
    <row r="697" spans="1:55" hidden="1" x14ac:dyDescent="0.4">
      <c r="A697" t="str">
        <f t="shared" si="40"/>
        <v>CLM</v>
      </c>
      <c r="B697" t="str">
        <f t="shared" si="41"/>
        <v>CLM003</v>
      </c>
      <c r="C697" t="str">
        <f t="shared" si="42"/>
        <v>raw_score</v>
      </c>
      <c r="D697" t="s">
        <v>3418</v>
      </c>
      <c r="E697">
        <f t="shared" si="43"/>
        <v>131.77219999999997</v>
      </c>
      <c r="F697">
        <v>110.5</v>
      </c>
      <c r="G697">
        <v>93.27</v>
      </c>
      <c r="H697">
        <v>108.25</v>
      </c>
      <c r="I697">
        <v>144.75</v>
      </c>
      <c r="J697">
        <v>130.99</v>
      </c>
      <c r="K697">
        <v>100.84</v>
      </c>
      <c r="L697">
        <v>102</v>
      </c>
      <c r="M697">
        <v>145.19999999999999</v>
      </c>
      <c r="N697">
        <v>96.57</v>
      </c>
      <c r="O697">
        <v>116.52</v>
      </c>
      <c r="P697">
        <v>167.3</v>
      </c>
      <c r="Q697">
        <v>137.35</v>
      </c>
      <c r="R697">
        <v>106.12</v>
      </c>
      <c r="S697">
        <v>94.1</v>
      </c>
      <c r="T697">
        <v>96.2</v>
      </c>
      <c r="U697">
        <v>142.4</v>
      </c>
      <c r="V697">
        <v>137.33000000000001</v>
      </c>
      <c r="W697">
        <v>94.8</v>
      </c>
      <c r="X697">
        <v>109.6</v>
      </c>
      <c r="Y697">
        <v>93.7</v>
      </c>
      <c r="Z697">
        <v>125.8</v>
      </c>
      <c r="AA697">
        <v>79.28</v>
      </c>
      <c r="AB697">
        <v>118.4</v>
      </c>
      <c r="AC697">
        <v>100.1</v>
      </c>
      <c r="AD697">
        <v>147.75</v>
      </c>
      <c r="AE697">
        <v>245.2</v>
      </c>
      <c r="AF697">
        <v>133.80000000000001</v>
      </c>
      <c r="AG697">
        <v>81.150000000000006</v>
      </c>
      <c r="AH697">
        <v>91.74</v>
      </c>
      <c r="AI697">
        <v>75.430000000000007</v>
      </c>
      <c r="AJ697">
        <v>94.66</v>
      </c>
      <c r="AK697">
        <v>124.01</v>
      </c>
      <c r="AL697">
        <v>87.25</v>
      </c>
      <c r="AM697">
        <v>105</v>
      </c>
      <c r="AN697">
        <v>130.44999999999999</v>
      </c>
      <c r="AO697">
        <v>116.4</v>
      </c>
      <c r="AP697">
        <v>173.7</v>
      </c>
      <c r="AQ697">
        <v>109.35</v>
      </c>
      <c r="AR697">
        <v>246.4</v>
      </c>
      <c r="AS697">
        <v>162.80000000000001</v>
      </c>
      <c r="AT697">
        <v>160.4</v>
      </c>
      <c r="AU697">
        <v>168.5</v>
      </c>
      <c r="AV697">
        <v>162.30000000000001</v>
      </c>
      <c r="AW697">
        <v>249.2</v>
      </c>
      <c r="AX697">
        <v>124.3</v>
      </c>
      <c r="AY697">
        <v>184.45</v>
      </c>
      <c r="AZ697">
        <v>121.25</v>
      </c>
      <c r="BA697">
        <v>179.5</v>
      </c>
      <c r="BB697">
        <v>171.9</v>
      </c>
      <c r="BC697">
        <v>190.35</v>
      </c>
    </row>
    <row r="698" spans="1:55" hidden="1" x14ac:dyDescent="0.4">
      <c r="A698" t="str">
        <f t="shared" si="40"/>
        <v>CLM</v>
      </c>
      <c r="B698" t="str">
        <f t="shared" si="41"/>
        <v>CLM003</v>
      </c>
      <c r="C698" t="str">
        <f t="shared" si="42"/>
        <v>percentage_score</v>
      </c>
      <c r="D698" t="s">
        <v>3419</v>
      </c>
      <c r="E698">
        <f t="shared" si="43"/>
        <v>85.932000000000002</v>
      </c>
      <c r="F698">
        <v>84.7</v>
      </c>
      <c r="G698">
        <v>82.2</v>
      </c>
      <c r="H698">
        <v>84.3</v>
      </c>
      <c r="I698">
        <v>87.9</v>
      </c>
      <c r="J698">
        <v>86.7</v>
      </c>
      <c r="K698">
        <v>83.4</v>
      </c>
      <c r="L698">
        <v>83.6</v>
      </c>
      <c r="M698">
        <v>87.9</v>
      </c>
      <c r="N698">
        <v>82.7</v>
      </c>
      <c r="O698">
        <v>85.3</v>
      </c>
      <c r="P698">
        <v>89.3</v>
      </c>
      <c r="Q698">
        <v>87.3</v>
      </c>
      <c r="R698">
        <v>84.1</v>
      </c>
      <c r="S698">
        <v>82.5</v>
      </c>
      <c r="T698">
        <v>82.8</v>
      </c>
      <c r="U698">
        <v>87.7</v>
      </c>
      <c r="V698">
        <v>87.3</v>
      </c>
      <c r="W698">
        <v>82.6</v>
      </c>
      <c r="X698">
        <v>84.6</v>
      </c>
      <c r="Y698">
        <v>82.4</v>
      </c>
      <c r="Z698">
        <v>86.3</v>
      </c>
      <c r="AA698">
        <v>79.7</v>
      </c>
      <c r="AB698">
        <v>85.5</v>
      </c>
      <c r="AC698">
        <v>83.3</v>
      </c>
      <c r="AD698">
        <v>88.1</v>
      </c>
      <c r="AE698">
        <v>92.5</v>
      </c>
      <c r="AF698">
        <v>87</v>
      </c>
      <c r="AG698">
        <v>80.2</v>
      </c>
      <c r="AH698">
        <v>81.900000000000006</v>
      </c>
      <c r="AI698">
        <v>79</v>
      </c>
      <c r="AJ698">
        <v>82.5</v>
      </c>
      <c r="AK698">
        <v>86</v>
      </c>
      <c r="AL698">
        <v>81.400000000000006</v>
      </c>
      <c r="AM698">
        <v>84</v>
      </c>
      <c r="AN698">
        <v>86.7</v>
      </c>
      <c r="AO698">
        <v>85.3</v>
      </c>
      <c r="AP698">
        <v>89.7</v>
      </c>
      <c r="AQ698">
        <v>84.5</v>
      </c>
      <c r="AR698">
        <v>92.5</v>
      </c>
      <c r="AS698">
        <v>89.1</v>
      </c>
      <c r="AT698">
        <v>88.9</v>
      </c>
      <c r="AU698">
        <v>89.4</v>
      </c>
      <c r="AV698">
        <v>89</v>
      </c>
      <c r="AW698">
        <v>92.6</v>
      </c>
      <c r="AX698">
        <v>86.1</v>
      </c>
      <c r="AY698">
        <v>90.2</v>
      </c>
      <c r="AZ698">
        <v>85.8</v>
      </c>
      <c r="BA698">
        <v>90</v>
      </c>
      <c r="BB698">
        <v>89.6</v>
      </c>
      <c r="BC698">
        <v>90.5</v>
      </c>
    </row>
    <row r="699" spans="1:55" hidden="1" x14ac:dyDescent="0.4">
      <c r="A699" t="str">
        <f t="shared" si="40"/>
        <v>CLM</v>
      </c>
      <c r="B699" t="str">
        <f t="shared" si="41"/>
        <v>CLM003</v>
      </c>
      <c r="C699" t="str">
        <f t="shared" si="42"/>
        <v>formatted_score</v>
      </c>
      <c r="D699" t="s">
        <v>3420</v>
      </c>
      <c r="E699" t="e">
        <f t="shared" si="43"/>
        <v>#DIV/0!</v>
      </c>
      <c r="F699" t="s">
        <v>3252</v>
      </c>
      <c r="G699" t="s">
        <v>3058</v>
      </c>
      <c r="H699" t="s">
        <v>3059</v>
      </c>
      <c r="I699" t="s">
        <v>3253</v>
      </c>
      <c r="J699" t="s">
        <v>3421</v>
      </c>
      <c r="K699" t="s">
        <v>3062</v>
      </c>
      <c r="L699" t="s">
        <v>3063</v>
      </c>
      <c r="M699" t="s">
        <v>3000</v>
      </c>
      <c r="N699" t="s">
        <v>3064</v>
      </c>
      <c r="O699" t="s">
        <v>3065</v>
      </c>
      <c r="P699" t="s">
        <v>3255</v>
      </c>
      <c r="Q699" t="s">
        <v>3067</v>
      </c>
      <c r="R699" t="s">
        <v>3068</v>
      </c>
      <c r="S699" t="s">
        <v>3069</v>
      </c>
      <c r="T699" t="s">
        <v>3070</v>
      </c>
      <c r="U699" t="s">
        <v>3071</v>
      </c>
      <c r="V699" t="s">
        <v>3256</v>
      </c>
      <c r="W699" t="s">
        <v>3073</v>
      </c>
      <c r="X699" t="s">
        <v>2361</v>
      </c>
      <c r="Y699" t="s">
        <v>3074</v>
      </c>
      <c r="Z699" t="s">
        <v>3075</v>
      </c>
      <c r="AA699" t="s">
        <v>3076</v>
      </c>
      <c r="AB699" t="s">
        <v>3257</v>
      </c>
      <c r="AC699" t="s">
        <v>3190</v>
      </c>
      <c r="AD699" t="s">
        <v>3079</v>
      </c>
      <c r="AE699" t="s">
        <v>3080</v>
      </c>
      <c r="AF699" t="s">
        <v>3081</v>
      </c>
      <c r="AG699" t="s">
        <v>3082</v>
      </c>
      <c r="AH699" t="s">
        <v>3422</v>
      </c>
      <c r="AI699" t="s">
        <v>3423</v>
      </c>
      <c r="AJ699" t="s">
        <v>3085</v>
      </c>
      <c r="AK699" t="s">
        <v>3086</v>
      </c>
      <c r="AL699" t="s">
        <v>3087</v>
      </c>
      <c r="AM699" t="s">
        <v>3077</v>
      </c>
      <c r="AN699" t="s">
        <v>3089</v>
      </c>
      <c r="AO699" t="s">
        <v>3424</v>
      </c>
      <c r="AP699" t="s">
        <v>3091</v>
      </c>
      <c r="AQ699" t="s">
        <v>3164</v>
      </c>
      <c r="AR699" t="s">
        <v>3093</v>
      </c>
      <c r="AS699" t="s">
        <v>3094</v>
      </c>
      <c r="AT699" t="s">
        <v>3095</v>
      </c>
      <c r="AU699" t="s">
        <v>3096</v>
      </c>
      <c r="AV699" t="s">
        <v>3097</v>
      </c>
      <c r="AW699" t="s">
        <v>3098</v>
      </c>
      <c r="AX699" t="s">
        <v>3425</v>
      </c>
      <c r="AY699" t="s">
        <v>3426</v>
      </c>
      <c r="AZ699" t="s">
        <v>3101</v>
      </c>
      <c r="BA699" t="s">
        <v>3427</v>
      </c>
      <c r="BB699" t="s">
        <v>3103</v>
      </c>
      <c r="BC699" t="s">
        <v>3428</v>
      </c>
    </row>
    <row r="700" spans="1:55" hidden="1" x14ac:dyDescent="0.4">
      <c r="A700" t="str">
        <f t="shared" si="40"/>
        <v>CLM</v>
      </c>
      <c r="B700" t="str">
        <f t="shared" si="41"/>
        <v>CLM003</v>
      </c>
      <c r="C700" t="str">
        <f t="shared" si="42"/>
        <v>functional_complexity</v>
      </c>
      <c r="D700" t="s">
        <v>3429</v>
      </c>
      <c r="E700">
        <f t="shared" si="43"/>
        <v>54.54</v>
      </c>
      <c r="F700">
        <v>47.5</v>
      </c>
      <c r="G700">
        <v>37</v>
      </c>
      <c r="H700">
        <v>44</v>
      </c>
      <c r="I700">
        <v>62</v>
      </c>
      <c r="J700">
        <v>45</v>
      </c>
      <c r="K700">
        <v>39</v>
      </c>
      <c r="L700">
        <v>41</v>
      </c>
      <c r="M700">
        <v>64</v>
      </c>
      <c r="N700">
        <v>38</v>
      </c>
      <c r="O700">
        <v>43.5</v>
      </c>
      <c r="P700">
        <v>73.5</v>
      </c>
      <c r="Q700">
        <v>59.5</v>
      </c>
      <c r="R700">
        <v>34.5</v>
      </c>
      <c r="S700">
        <v>40.5</v>
      </c>
      <c r="T700">
        <v>40.5</v>
      </c>
      <c r="U700">
        <v>59.5</v>
      </c>
      <c r="V700">
        <v>53.5</v>
      </c>
      <c r="W700">
        <v>37</v>
      </c>
      <c r="X700">
        <v>45.5</v>
      </c>
      <c r="Y700">
        <v>32</v>
      </c>
      <c r="Z700">
        <v>54</v>
      </c>
      <c r="AA700">
        <v>25.5</v>
      </c>
      <c r="AB700">
        <v>49</v>
      </c>
      <c r="AC700">
        <v>42</v>
      </c>
      <c r="AD700">
        <v>66</v>
      </c>
      <c r="AE700">
        <v>106.5</v>
      </c>
      <c r="AF700">
        <v>51.5</v>
      </c>
      <c r="AG700">
        <v>34.5</v>
      </c>
      <c r="AH700">
        <v>35</v>
      </c>
      <c r="AI700">
        <v>33.5</v>
      </c>
      <c r="AJ700">
        <v>36</v>
      </c>
      <c r="AK700">
        <v>49</v>
      </c>
      <c r="AL700">
        <v>37.5</v>
      </c>
      <c r="AM700">
        <v>45</v>
      </c>
      <c r="AN700">
        <v>50</v>
      </c>
      <c r="AO700">
        <v>49.5</v>
      </c>
      <c r="AP700">
        <v>64.5</v>
      </c>
      <c r="AQ700">
        <v>46.5</v>
      </c>
      <c r="AR700">
        <v>98.5</v>
      </c>
      <c r="AS700">
        <v>70.5</v>
      </c>
      <c r="AT700">
        <v>64.5</v>
      </c>
      <c r="AU700">
        <v>72</v>
      </c>
      <c r="AV700">
        <v>75</v>
      </c>
      <c r="AW700">
        <v>102</v>
      </c>
      <c r="AX700">
        <v>59</v>
      </c>
      <c r="AY700">
        <v>77.5</v>
      </c>
      <c r="AZ700">
        <v>50</v>
      </c>
      <c r="BA700">
        <v>80.5</v>
      </c>
      <c r="BB700">
        <v>74.5</v>
      </c>
      <c r="BC700">
        <v>90.5</v>
      </c>
    </row>
    <row r="701" spans="1:55" hidden="1" x14ac:dyDescent="0.4">
      <c r="A701" t="str">
        <f t="shared" si="40"/>
        <v>CLM</v>
      </c>
      <c r="B701" t="str">
        <f t="shared" si="41"/>
        <v>CLM003</v>
      </c>
      <c r="C701" t="str">
        <f t="shared" si="42"/>
        <v>organization_score</v>
      </c>
      <c r="D701" t="s">
        <v>3430</v>
      </c>
      <c r="E701">
        <f t="shared" si="43"/>
        <v>11.88</v>
      </c>
      <c r="F701">
        <v>8</v>
      </c>
      <c r="G701">
        <v>14</v>
      </c>
      <c r="H701">
        <v>6</v>
      </c>
      <c r="I701">
        <v>6</v>
      </c>
      <c r="J701">
        <v>30</v>
      </c>
      <c r="K701">
        <v>10</v>
      </c>
      <c r="L701">
        <v>14</v>
      </c>
      <c r="M701">
        <v>10</v>
      </c>
      <c r="N701">
        <v>12</v>
      </c>
      <c r="O701">
        <v>10</v>
      </c>
      <c r="P701">
        <v>10</v>
      </c>
      <c r="Q701">
        <v>10</v>
      </c>
      <c r="R701">
        <v>6</v>
      </c>
      <c r="S701">
        <v>6</v>
      </c>
      <c r="T701">
        <v>2</v>
      </c>
      <c r="U701">
        <v>16</v>
      </c>
      <c r="V701">
        <v>14</v>
      </c>
      <c r="W701">
        <v>16</v>
      </c>
      <c r="X701">
        <v>8</v>
      </c>
      <c r="Y701">
        <v>10</v>
      </c>
      <c r="Z701">
        <v>10</v>
      </c>
      <c r="AA701">
        <v>12</v>
      </c>
      <c r="AB701">
        <v>12</v>
      </c>
      <c r="AC701">
        <v>6</v>
      </c>
      <c r="AD701">
        <v>6</v>
      </c>
      <c r="AE701">
        <v>22</v>
      </c>
      <c r="AF701">
        <v>20</v>
      </c>
      <c r="AG701">
        <v>4</v>
      </c>
      <c r="AH701">
        <v>14</v>
      </c>
      <c r="AI701">
        <v>2</v>
      </c>
      <c r="AJ701">
        <v>6</v>
      </c>
      <c r="AK701">
        <v>10</v>
      </c>
      <c r="AL701">
        <v>8</v>
      </c>
      <c r="AM701">
        <v>6</v>
      </c>
      <c r="AN701">
        <v>20</v>
      </c>
      <c r="AO701">
        <v>10</v>
      </c>
      <c r="AP701">
        <v>34</v>
      </c>
      <c r="AQ701">
        <v>8</v>
      </c>
      <c r="AR701">
        <v>38</v>
      </c>
      <c r="AS701">
        <v>12</v>
      </c>
      <c r="AT701">
        <v>16</v>
      </c>
      <c r="AU701">
        <v>16</v>
      </c>
      <c r="AV701">
        <v>2</v>
      </c>
      <c r="AW701">
        <v>34</v>
      </c>
      <c r="AX701">
        <v>0</v>
      </c>
      <c r="AY701">
        <v>20</v>
      </c>
      <c r="AZ701">
        <v>14</v>
      </c>
      <c r="BA701">
        <v>4</v>
      </c>
      <c r="BB701">
        <v>10</v>
      </c>
      <c r="BC701">
        <v>0</v>
      </c>
    </row>
    <row r="702" spans="1:55" hidden="1" x14ac:dyDescent="0.4">
      <c r="A702" t="str">
        <f t="shared" si="40"/>
        <v>CLM</v>
      </c>
      <c r="B702" t="str">
        <f t="shared" si="41"/>
        <v>CLM003</v>
      </c>
      <c r="C702" t="str">
        <f t="shared" si="42"/>
        <v>structural_integrity</v>
      </c>
      <c r="D702" t="s">
        <v>3431</v>
      </c>
      <c r="E702">
        <f t="shared" si="43"/>
        <v>9.9672000000000001</v>
      </c>
      <c r="F702">
        <v>10</v>
      </c>
      <c r="G702">
        <v>9.82</v>
      </c>
      <c r="H702">
        <v>9.8000000000000007</v>
      </c>
      <c r="I702">
        <v>10</v>
      </c>
      <c r="J702">
        <v>9.94</v>
      </c>
      <c r="K702">
        <v>9.89</v>
      </c>
      <c r="L702">
        <v>10</v>
      </c>
      <c r="M702">
        <v>10</v>
      </c>
      <c r="N702">
        <v>9.8699999999999992</v>
      </c>
      <c r="O702">
        <v>9.9700000000000006</v>
      </c>
      <c r="P702">
        <v>10</v>
      </c>
      <c r="Q702">
        <v>10</v>
      </c>
      <c r="R702">
        <v>9.92</v>
      </c>
      <c r="S702">
        <v>10</v>
      </c>
      <c r="T702">
        <v>10</v>
      </c>
      <c r="U702">
        <v>10</v>
      </c>
      <c r="V702">
        <v>9.98</v>
      </c>
      <c r="W702">
        <v>10</v>
      </c>
      <c r="X702">
        <v>10</v>
      </c>
      <c r="Y702">
        <v>10</v>
      </c>
      <c r="Z702">
        <v>10</v>
      </c>
      <c r="AA702">
        <v>9.83</v>
      </c>
      <c r="AB702">
        <v>10</v>
      </c>
      <c r="AC702">
        <v>10</v>
      </c>
      <c r="AD702">
        <v>10</v>
      </c>
      <c r="AE702">
        <v>10</v>
      </c>
      <c r="AF702">
        <v>10</v>
      </c>
      <c r="AG702">
        <v>10</v>
      </c>
      <c r="AH702">
        <v>9.7899999999999991</v>
      </c>
      <c r="AI702">
        <v>9.98</v>
      </c>
      <c r="AJ702">
        <v>9.91</v>
      </c>
      <c r="AK702">
        <v>9.86</v>
      </c>
      <c r="AL702">
        <v>10</v>
      </c>
      <c r="AM702">
        <v>10</v>
      </c>
      <c r="AN702">
        <v>9.9499999999999993</v>
      </c>
      <c r="AO702">
        <v>10</v>
      </c>
      <c r="AP702">
        <v>10</v>
      </c>
      <c r="AQ702">
        <v>9.9</v>
      </c>
      <c r="AR702">
        <v>10</v>
      </c>
      <c r="AS702">
        <v>10</v>
      </c>
      <c r="AT702">
        <v>10</v>
      </c>
      <c r="AU702">
        <v>10</v>
      </c>
      <c r="AV702">
        <v>10</v>
      </c>
      <c r="AW702">
        <v>10</v>
      </c>
      <c r="AX702">
        <v>10</v>
      </c>
      <c r="AY702">
        <v>10</v>
      </c>
      <c r="AZ702">
        <v>9.9499999999999993</v>
      </c>
      <c r="BA702">
        <v>10</v>
      </c>
      <c r="BB702">
        <v>10</v>
      </c>
      <c r="BC702">
        <v>10</v>
      </c>
    </row>
    <row r="703" spans="1:55" hidden="1" x14ac:dyDescent="0.4">
      <c r="A703" t="str">
        <f t="shared" si="40"/>
        <v>CLM</v>
      </c>
      <c r="B703" t="str">
        <f t="shared" si="41"/>
        <v>CLM003</v>
      </c>
      <c r="C703" t="str">
        <f t="shared" si="42"/>
        <v>decisions_activities_ratio</v>
      </c>
      <c r="D703" t="s">
        <v>3432</v>
      </c>
      <c r="E703">
        <f t="shared" si="43"/>
        <v>0.15856000000000003</v>
      </c>
      <c r="F703">
        <v>0.20799999999999999</v>
      </c>
      <c r="G703">
        <v>0.29399999999999998</v>
      </c>
      <c r="H703">
        <v>0.182</v>
      </c>
      <c r="I703">
        <v>0.11799999999999999</v>
      </c>
      <c r="J703">
        <v>0.125</v>
      </c>
      <c r="K703">
        <v>0.15</v>
      </c>
      <c r="L703">
        <v>0.19</v>
      </c>
      <c r="M703">
        <v>0.14699999999999999</v>
      </c>
      <c r="N703">
        <v>0.222</v>
      </c>
      <c r="O703">
        <v>0.13</v>
      </c>
      <c r="P703">
        <v>0.15</v>
      </c>
      <c r="Q703">
        <v>5.7000000000000002E-2</v>
      </c>
      <c r="R703">
        <v>0</v>
      </c>
      <c r="S703">
        <v>0.13600000000000001</v>
      </c>
      <c r="T703">
        <v>0.13600000000000001</v>
      </c>
      <c r="U703">
        <v>0.161</v>
      </c>
      <c r="V703">
        <v>0.185</v>
      </c>
      <c r="W703">
        <v>9.5000000000000001E-2</v>
      </c>
      <c r="X703">
        <v>0.17399999999999999</v>
      </c>
      <c r="Y703">
        <v>5.6000000000000001E-2</v>
      </c>
      <c r="Z703">
        <v>0.222</v>
      </c>
      <c r="AA703">
        <v>0</v>
      </c>
      <c r="AB703">
        <v>0.2</v>
      </c>
      <c r="AC703">
        <v>0.13600000000000001</v>
      </c>
      <c r="AD703">
        <v>0.182</v>
      </c>
      <c r="AE703">
        <v>0.16400000000000001</v>
      </c>
      <c r="AF703">
        <v>0.14299999999999999</v>
      </c>
      <c r="AG703">
        <v>0.16700000000000001</v>
      </c>
      <c r="AH703">
        <v>0.23499999999999999</v>
      </c>
      <c r="AI703">
        <v>0.25</v>
      </c>
      <c r="AJ703">
        <v>0.158</v>
      </c>
      <c r="AK703">
        <v>0.20799999999999999</v>
      </c>
      <c r="AL703">
        <v>0.15</v>
      </c>
      <c r="AM703">
        <v>0.125</v>
      </c>
      <c r="AN703">
        <v>0.154</v>
      </c>
      <c r="AO703">
        <v>0.111</v>
      </c>
      <c r="AP703">
        <v>0.182</v>
      </c>
      <c r="AQ703">
        <v>0.27300000000000002</v>
      </c>
      <c r="AR703">
        <v>0.151</v>
      </c>
      <c r="AS703">
        <v>0.16200000000000001</v>
      </c>
      <c r="AT703">
        <v>0.17599999999999999</v>
      </c>
      <c r="AU703">
        <v>0.154</v>
      </c>
      <c r="AV703">
        <v>0.15</v>
      </c>
      <c r="AW703">
        <v>0.17</v>
      </c>
      <c r="AX703">
        <v>0.25</v>
      </c>
      <c r="AY703">
        <v>0.21099999999999999</v>
      </c>
      <c r="AZ703">
        <v>0.154</v>
      </c>
      <c r="BA703">
        <v>0.109</v>
      </c>
      <c r="BB703">
        <v>0.122</v>
      </c>
      <c r="BC703">
        <v>0.14299999999999999</v>
      </c>
    </row>
    <row r="704" spans="1:55" hidden="1" x14ac:dyDescent="0.4">
      <c r="A704" t="str">
        <f t="shared" si="40"/>
        <v>CLM</v>
      </c>
      <c r="B704" t="str">
        <f t="shared" si="41"/>
        <v>CLM003</v>
      </c>
      <c r="C704" t="str">
        <f t="shared" si="42"/>
        <v>lines_vs_average</v>
      </c>
      <c r="D704" t="s">
        <v>3433</v>
      </c>
      <c r="E704">
        <f t="shared" si="43"/>
        <v>1.6848799999999999</v>
      </c>
      <c r="F704">
        <v>1.5009999999999999</v>
      </c>
      <c r="G704">
        <v>1.3080000000000001</v>
      </c>
      <c r="H704">
        <v>1.7370000000000001</v>
      </c>
      <c r="I704">
        <v>1.865</v>
      </c>
      <c r="J704">
        <v>1.651</v>
      </c>
      <c r="K704">
        <v>1.4370000000000001</v>
      </c>
      <c r="L704">
        <v>1.2010000000000001</v>
      </c>
      <c r="M704">
        <v>1.7150000000000001</v>
      </c>
      <c r="N704">
        <v>1.329</v>
      </c>
      <c r="O704">
        <v>1.522</v>
      </c>
      <c r="P704">
        <v>2.1869999999999998</v>
      </c>
      <c r="Q704">
        <v>1.522</v>
      </c>
      <c r="R704">
        <v>1.544</v>
      </c>
      <c r="S704">
        <v>1.329</v>
      </c>
      <c r="T704">
        <v>1.2010000000000001</v>
      </c>
      <c r="U704">
        <v>1.8009999999999999</v>
      </c>
      <c r="V704">
        <v>1.78</v>
      </c>
      <c r="W704">
        <v>1.0289999999999999</v>
      </c>
      <c r="X704">
        <v>1.458</v>
      </c>
      <c r="Y704">
        <v>1.1579999999999999</v>
      </c>
      <c r="Z704">
        <v>1.63</v>
      </c>
      <c r="AA704">
        <v>1.222</v>
      </c>
      <c r="AB704">
        <v>1.544</v>
      </c>
      <c r="AC704">
        <v>1.244</v>
      </c>
      <c r="AD704">
        <v>2.1230000000000002</v>
      </c>
      <c r="AE704">
        <v>2.6589999999999998</v>
      </c>
      <c r="AF704">
        <v>1.544</v>
      </c>
      <c r="AG704">
        <v>1.0940000000000001</v>
      </c>
      <c r="AH704">
        <v>1.351</v>
      </c>
      <c r="AI704">
        <v>1.0509999999999999</v>
      </c>
      <c r="AJ704">
        <v>1.351</v>
      </c>
      <c r="AK704">
        <v>1.78</v>
      </c>
      <c r="AL704">
        <v>1.1359999999999999</v>
      </c>
      <c r="AM704">
        <v>1.458</v>
      </c>
      <c r="AN704">
        <v>1.758</v>
      </c>
      <c r="AO704">
        <v>1.458</v>
      </c>
      <c r="AP704">
        <v>2.101</v>
      </c>
      <c r="AQ704">
        <v>1.5649999999999999</v>
      </c>
      <c r="AR704">
        <v>2.83</v>
      </c>
      <c r="AS704">
        <v>2.1440000000000001</v>
      </c>
      <c r="AT704">
        <v>2.0579999999999998</v>
      </c>
      <c r="AU704">
        <v>1.93</v>
      </c>
      <c r="AV704">
        <v>2.016</v>
      </c>
      <c r="AW704">
        <v>2.7450000000000001</v>
      </c>
      <c r="AX704">
        <v>1.6719999999999999</v>
      </c>
      <c r="AY704">
        <v>2.2509999999999999</v>
      </c>
      <c r="AZ704">
        <v>1.758</v>
      </c>
      <c r="BA704">
        <v>2.101</v>
      </c>
      <c r="BB704">
        <v>2.101</v>
      </c>
      <c r="BC704">
        <v>2.294</v>
      </c>
    </row>
    <row r="705" spans="1:55" hidden="1" x14ac:dyDescent="0.4">
      <c r="A705" t="str">
        <f t="shared" si="40"/>
        <v>CLM</v>
      </c>
      <c r="B705" t="str">
        <f t="shared" si="41"/>
        <v>CLM053</v>
      </c>
      <c r="C705" t="str">
        <f t="shared" si="42"/>
        <v>activities</v>
      </c>
      <c r="D705" t="s">
        <v>3434</v>
      </c>
      <c r="E705">
        <f t="shared" si="43"/>
        <v>27.12</v>
      </c>
      <c r="F705">
        <v>28</v>
      </c>
      <c r="G705">
        <v>19</v>
      </c>
      <c r="H705">
        <v>24</v>
      </c>
      <c r="I705">
        <v>42</v>
      </c>
      <c r="J705">
        <v>17</v>
      </c>
      <c r="K705">
        <v>19</v>
      </c>
      <c r="L705">
        <v>23</v>
      </c>
      <c r="M705">
        <v>32</v>
      </c>
      <c r="N705">
        <v>24</v>
      </c>
      <c r="O705">
        <v>24</v>
      </c>
      <c r="P705">
        <v>42</v>
      </c>
      <c r="Q705">
        <v>33</v>
      </c>
      <c r="R705">
        <v>30</v>
      </c>
      <c r="S705">
        <v>15</v>
      </c>
      <c r="T705">
        <v>23</v>
      </c>
      <c r="U705">
        <v>24</v>
      </c>
      <c r="V705">
        <v>27</v>
      </c>
      <c r="W705">
        <v>19</v>
      </c>
      <c r="X705">
        <v>26</v>
      </c>
      <c r="Y705">
        <v>31</v>
      </c>
      <c r="Z705">
        <v>11</v>
      </c>
      <c r="AA705">
        <v>18</v>
      </c>
      <c r="AB705">
        <v>16</v>
      </c>
      <c r="AC705">
        <v>19</v>
      </c>
      <c r="AD705">
        <v>25</v>
      </c>
      <c r="AE705">
        <v>31</v>
      </c>
      <c r="AF705">
        <v>33</v>
      </c>
      <c r="AG705">
        <v>13</v>
      </c>
      <c r="AH705">
        <v>24</v>
      </c>
      <c r="AI705">
        <v>18</v>
      </c>
      <c r="AJ705">
        <v>20</v>
      </c>
      <c r="AK705">
        <v>27</v>
      </c>
      <c r="AL705">
        <v>20</v>
      </c>
      <c r="AM705">
        <v>23</v>
      </c>
      <c r="AN705">
        <v>29</v>
      </c>
      <c r="AO705">
        <v>26</v>
      </c>
      <c r="AP705">
        <v>29</v>
      </c>
      <c r="AQ705">
        <v>19</v>
      </c>
      <c r="AR705">
        <v>38</v>
      </c>
      <c r="AS705">
        <v>41</v>
      </c>
      <c r="AT705">
        <v>34</v>
      </c>
      <c r="AU705">
        <v>39</v>
      </c>
      <c r="AV705">
        <v>39</v>
      </c>
      <c r="AW705">
        <v>35</v>
      </c>
      <c r="AX705">
        <v>26</v>
      </c>
      <c r="AY705">
        <v>26</v>
      </c>
      <c r="AZ705">
        <v>38</v>
      </c>
      <c r="BA705">
        <v>44</v>
      </c>
      <c r="BB705">
        <v>45</v>
      </c>
      <c r="BC705">
        <v>28</v>
      </c>
    </row>
    <row r="706" spans="1:55" hidden="1" x14ac:dyDescent="0.4">
      <c r="A706" t="str">
        <f t="shared" ref="A706:A769" si="44">LEFT(D706,3)</f>
        <v>CLM</v>
      </c>
      <c r="B706" t="str">
        <f t="shared" ref="B706:B769" si="45">LEFT(D706,6)</f>
        <v>CLM053</v>
      </c>
      <c r="C706" t="str">
        <f t="shared" ref="C706:C769" si="46">MID(D706,8,35)</f>
        <v>decisions</v>
      </c>
      <c r="D706" t="s">
        <v>3435</v>
      </c>
      <c r="E706">
        <f t="shared" si="43"/>
        <v>4.5999999999999996</v>
      </c>
      <c r="F706">
        <v>4</v>
      </c>
      <c r="G706">
        <v>4</v>
      </c>
      <c r="H706">
        <v>6</v>
      </c>
      <c r="I706">
        <v>8</v>
      </c>
      <c r="J706">
        <v>3</v>
      </c>
      <c r="K706">
        <v>3</v>
      </c>
      <c r="L706">
        <v>5</v>
      </c>
      <c r="M706">
        <v>6</v>
      </c>
      <c r="N706">
        <v>5</v>
      </c>
      <c r="O706">
        <v>3</v>
      </c>
      <c r="P706">
        <v>11</v>
      </c>
      <c r="Q706">
        <v>3</v>
      </c>
      <c r="R706">
        <v>4</v>
      </c>
      <c r="S706">
        <v>3</v>
      </c>
      <c r="T706">
        <v>4</v>
      </c>
      <c r="U706">
        <v>5</v>
      </c>
      <c r="V706">
        <v>3</v>
      </c>
      <c r="W706">
        <v>4</v>
      </c>
      <c r="X706">
        <v>3</v>
      </c>
      <c r="Y706">
        <v>7</v>
      </c>
      <c r="Z706">
        <v>3</v>
      </c>
      <c r="AA706">
        <v>3</v>
      </c>
      <c r="AB706">
        <v>0</v>
      </c>
      <c r="AC706">
        <v>4</v>
      </c>
      <c r="AD706">
        <v>6</v>
      </c>
      <c r="AE706">
        <v>4</v>
      </c>
      <c r="AF706">
        <v>4</v>
      </c>
      <c r="AG706">
        <v>2</v>
      </c>
      <c r="AH706">
        <v>5</v>
      </c>
      <c r="AI706">
        <v>4</v>
      </c>
      <c r="AJ706">
        <v>4</v>
      </c>
      <c r="AK706">
        <v>4</v>
      </c>
      <c r="AL706">
        <v>3</v>
      </c>
      <c r="AM706">
        <v>4</v>
      </c>
      <c r="AN706">
        <v>4</v>
      </c>
      <c r="AO706">
        <v>3</v>
      </c>
      <c r="AP706">
        <v>6</v>
      </c>
      <c r="AQ706">
        <v>5</v>
      </c>
      <c r="AR706">
        <v>4</v>
      </c>
      <c r="AS706">
        <v>5</v>
      </c>
      <c r="AT706">
        <v>4</v>
      </c>
      <c r="AU706">
        <v>6</v>
      </c>
      <c r="AV706">
        <v>6</v>
      </c>
      <c r="AW706">
        <v>7</v>
      </c>
      <c r="AX706">
        <v>6</v>
      </c>
      <c r="AY706">
        <v>5</v>
      </c>
      <c r="AZ706">
        <v>7</v>
      </c>
      <c r="BA706">
        <v>7</v>
      </c>
      <c r="BB706">
        <v>7</v>
      </c>
      <c r="BC706">
        <v>4</v>
      </c>
    </row>
    <row r="707" spans="1:55" hidden="1" x14ac:dyDescent="0.4">
      <c r="A707" t="str">
        <f t="shared" si="44"/>
        <v>CLM</v>
      </c>
      <c r="B707" t="str">
        <f t="shared" si="45"/>
        <v>CLM053</v>
      </c>
      <c r="C707" t="str">
        <f t="shared" si="46"/>
        <v>forks</v>
      </c>
      <c r="D707" t="s">
        <v>3436</v>
      </c>
      <c r="E707">
        <f t="shared" ref="E707:E770" si="47">AVERAGE(F707:BC707)</f>
        <v>1.68</v>
      </c>
      <c r="F707">
        <v>2</v>
      </c>
      <c r="G707">
        <v>2</v>
      </c>
      <c r="H707">
        <v>2</v>
      </c>
      <c r="I707">
        <v>2</v>
      </c>
      <c r="J707">
        <v>2</v>
      </c>
      <c r="K707">
        <v>2</v>
      </c>
      <c r="L707">
        <v>1</v>
      </c>
      <c r="M707">
        <v>2</v>
      </c>
      <c r="N707">
        <v>2</v>
      </c>
      <c r="O707">
        <v>2</v>
      </c>
      <c r="P707">
        <v>1</v>
      </c>
      <c r="Q707">
        <v>2</v>
      </c>
      <c r="R707">
        <v>1</v>
      </c>
      <c r="S707">
        <v>1</v>
      </c>
      <c r="T707">
        <v>2</v>
      </c>
      <c r="U707">
        <v>1</v>
      </c>
      <c r="V707">
        <v>3</v>
      </c>
      <c r="W707">
        <v>1</v>
      </c>
      <c r="X707">
        <v>2</v>
      </c>
      <c r="Y707">
        <v>1</v>
      </c>
      <c r="Z707">
        <v>1</v>
      </c>
      <c r="AA707">
        <v>2</v>
      </c>
      <c r="AB707">
        <v>1</v>
      </c>
      <c r="AC707">
        <v>2</v>
      </c>
      <c r="AD707">
        <v>2</v>
      </c>
      <c r="AE707">
        <v>2</v>
      </c>
      <c r="AF707">
        <v>1</v>
      </c>
      <c r="AG707">
        <v>1</v>
      </c>
      <c r="AH707">
        <v>2</v>
      </c>
      <c r="AI707">
        <v>1</v>
      </c>
      <c r="AJ707">
        <v>1</v>
      </c>
      <c r="AK707">
        <v>2</v>
      </c>
      <c r="AL707">
        <v>1</v>
      </c>
      <c r="AM707">
        <v>2</v>
      </c>
      <c r="AN707">
        <v>2</v>
      </c>
      <c r="AO707">
        <v>1</v>
      </c>
      <c r="AP707">
        <v>2</v>
      </c>
      <c r="AQ707">
        <v>1</v>
      </c>
      <c r="AR707">
        <v>3</v>
      </c>
      <c r="AS707">
        <v>2</v>
      </c>
      <c r="AT707">
        <v>2</v>
      </c>
      <c r="AU707">
        <v>1</v>
      </c>
      <c r="AV707">
        <v>2</v>
      </c>
      <c r="AW707">
        <v>3</v>
      </c>
      <c r="AX707">
        <v>1</v>
      </c>
      <c r="AY707">
        <v>2</v>
      </c>
      <c r="AZ707">
        <v>2</v>
      </c>
      <c r="BA707">
        <v>1</v>
      </c>
      <c r="BB707">
        <v>2</v>
      </c>
      <c r="BC707">
        <v>2</v>
      </c>
    </row>
    <row r="708" spans="1:55" hidden="1" x14ac:dyDescent="0.4">
      <c r="A708" t="str">
        <f t="shared" si="44"/>
        <v>CLM</v>
      </c>
      <c r="B708" t="str">
        <f t="shared" si="45"/>
        <v>CLM053</v>
      </c>
      <c r="C708" t="str">
        <f t="shared" si="46"/>
        <v>swimlanes</v>
      </c>
      <c r="D708" t="s">
        <v>3437</v>
      </c>
      <c r="E708">
        <f t="shared" si="47"/>
        <v>5.4</v>
      </c>
      <c r="F708">
        <v>6</v>
      </c>
      <c r="G708">
        <v>5</v>
      </c>
      <c r="H708">
        <v>7</v>
      </c>
      <c r="I708">
        <v>3</v>
      </c>
      <c r="J708">
        <v>14</v>
      </c>
      <c r="K708">
        <v>4</v>
      </c>
      <c r="L708">
        <v>9</v>
      </c>
      <c r="M708">
        <v>5</v>
      </c>
      <c r="N708">
        <v>10</v>
      </c>
      <c r="O708">
        <v>6</v>
      </c>
      <c r="P708">
        <v>14</v>
      </c>
      <c r="Q708">
        <v>1</v>
      </c>
      <c r="R708">
        <v>5</v>
      </c>
      <c r="S708">
        <v>4</v>
      </c>
      <c r="T708">
        <v>0</v>
      </c>
      <c r="U708">
        <v>9</v>
      </c>
      <c r="V708">
        <v>4</v>
      </c>
      <c r="W708">
        <v>3</v>
      </c>
      <c r="X708">
        <v>7</v>
      </c>
      <c r="Y708">
        <v>5</v>
      </c>
      <c r="Z708">
        <v>9</v>
      </c>
      <c r="AA708">
        <v>2</v>
      </c>
      <c r="AB708">
        <v>3</v>
      </c>
      <c r="AC708">
        <v>3</v>
      </c>
      <c r="AD708">
        <v>1</v>
      </c>
      <c r="AE708">
        <v>1</v>
      </c>
      <c r="AF708">
        <v>7</v>
      </c>
      <c r="AG708">
        <v>5</v>
      </c>
      <c r="AH708">
        <v>8</v>
      </c>
      <c r="AI708">
        <v>1</v>
      </c>
      <c r="AJ708">
        <v>3</v>
      </c>
      <c r="AK708">
        <v>1</v>
      </c>
      <c r="AL708">
        <v>5</v>
      </c>
      <c r="AM708">
        <v>3</v>
      </c>
      <c r="AN708">
        <v>9</v>
      </c>
      <c r="AO708">
        <v>11</v>
      </c>
      <c r="AP708">
        <v>17</v>
      </c>
      <c r="AQ708">
        <v>0</v>
      </c>
      <c r="AR708">
        <v>0</v>
      </c>
      <c r="AS708">
        <v>11</v>
      </c>
      <c r="AT708">
        <v>5</v>
      </c>
      <c r="AU708">
        <v>10</v>
      </c>
      <c r="AV708">
        <v>1</v>
      </c>
      <c r="AW708">
        <v>6</v>
      </c>
      <c r="AX708">
        <v>0</v>
      </c>
      <c r="AY708">
        <v>4</v>
      </c>
      <c r="AZ708">
        <v>11</v>
      </c>
      <c r="BA708">
        <v>5</v>
      </c>
      <c r="BB708">
        <v>7</v>
      </c>
      <c r="BC708">
        <v>0</v>
      </c>
    </row>
    <row r="709" spans="1:55" hidden="1" x14ac:dyDescent="0.4">
      <c r="A709" t="str">
        <f t="shared" si="44"/>
        <v>CLM</v>
      </c>
      <c r="B709" t="str">
        <f t="shared" si="45"/>
        <v>CLM053</v>
      </c>
      <c r="C709" t="str">
        <f t="shared" si="46"/>
        <v>detaches</v>
      </c>
      <c r="D709" t="s">
        <v>3438</v>
      </c>
      <c r="E709">
        <f t="shared" si="47"/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</row>
    <row r="710" spans="1:55" hidden="1" x14ac:dyDescent="0.4">
      <c r="A710" t="str">
        <f t="shared" si="44"/>
        <v>CLM</v>
      </c>
      <c r="B710" t="str">
        <f t="shared" si="45"/>
        <v>CLM053</v>
      </c>
      <c r="C710" t="str">
        <f t="shared" si="46"/>
        <v>options</v>
      </c>
      <c r="D710" t="s">
        <v>3439</v>
      </c>
      <c r="E710">
        <f t="shared" si="47"/>
        <v>0.36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3</v>
      </c>
      <c r="Q710">
        <v>1</v>
      </c>
      <c r="R710">
        <v>0</v>
      </c>
      <c r="S710">
        <v>0</v>
      </c>
      <c r="T710">
        <v>0</v>
      </c>
      <c r="U710">
        <v>1</v>
      </c>
      <c r="V710">
        <v>0</v>
      </c>
      <c r="W710">
        <v>0</v>
      </c>
      <c r="X710">
        <v>0</v>
      </c>
      <c r="Y710">
        <v>4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1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1</v>
      </c>
      <c r="AQ710">
        <v>0</v>
      </c>
      <c r="AR710">
        <v>0</v>
      </c>
      <c r="AS710">
        <v>3</v>
      </c>
      <c r="AT710">
        <v>4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</row>
    <row r="711" spans="1:55" hidden="1" x14ac:dyDescent="0.4">
      <c r="A711" t="str">
        <f t="shared" si="44"/>
        <v>CLM</v>
      </c>
      <c r="B711" t="str">
        <f t="shared" si="45"/>
        <v>CLM053</v>
      </c>
      <c r="C711" t="str">
        <f t="shared" si="46"/>
        <v>edges</v>
      </c>
      <c r="D711" t="s">
        <v>3440</v>
      </c>
      <c r="E711">
        <f t="shared" si="47"/>
        <v>0.4</v>
      </c>
      <c r="F711">
        <v>0</v>
      </c>
      <c r="G711">
        <v>0</v>
      </c>
      <c r="H711">
        <v>0</v>
      </c>
      <c r="I711">
        <v>0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3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2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6</v>
      </c>
      <c r="AC711">
        <v>2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2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4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</row>
    <row r="712" spans="1:55" hidden="1" x14ac:dyDescent="0.4">
      <c r="A712" t="str">
        <f t="shared" si="44"/>
        <v>CLM</v>
      </c>
      <c r="B712" t="str">
        <f t="shared" si="45"/>
        <v>CLM053</v>
      </c>
      <c r="C712" t="str">
        <f t="shared" si="46"/>
        <v>notes</v>
      </c>
      <c r="D712" t="s">
        <v>3441</v>
      </c>
      <c r="E712">
        <f t="shared" si="47"/>
        <v>6.7</v>
      </c>
      <c r="F712">
        <v>4</v>
      </c>
      <c r="G712">
        <v>4</v>
      </c>
      <c r="H712">
        <v>6</v>
      </c>
      <c r="I712">
        <v>6</v>
      </c>
      <c r="J712">
        <v>8</v>
      </c>
      <c r="K712">
        <v>10</v>
      </c>
      <c r="L712">
        <v>7</v>
      </c>
      <c r="M712">
        <v>5</v>
      </c>
      <c r="N712">
        <v>4</v>
      </c>
      <c r="O712">
        <v>19</v>
      </c>
      <c r="P712">
        <v>5</v>
      </c>
      <c r="Q712">
        <v>9</v>
      </c>
      <c r="R712">
        <v>8</v>
      </c>
      <c r="S712">
        <v>7</v>
      </c>
      <c r="T712">
        <v>14</v>
      </c>
      <c r="U712">
        <v>5</v>
      </c>
      <c r="V712">
        <v>10</v>
      </c>
      <c r="W712">
        <v>10</v>
      </c>
      <c r="X712">
        <v>9</v>
      </c>
      <c r="Y712">
        <v>5</v>
      </c>
      <c r="Z712">
        <v>4</v>
      </c>
      <c r="AA712">
        <v>5</v>
      </c>
      <c r="AB712">
        <v>2</v>
      </c>
      <c r="AC712">
        <v>5</v>
      </c>
      <c r="AD712">
        <v>9</v>
      </c>
      <c r="AE712">
        <v>4</v>
      </c>
      <c r="AF712">
        <v>3</v>
      </c>
      <c r="AG712">
        <v>13</v>
      </c>
      <c r="AH712">
        <v>13</v>
      </c>
      <c r="AI712">
        <v>4</v>
      </c>
      <c r="AJ712">
        <v>3</v>
      </c>
      <c r="AK712">
        <v>5</v>
      </c>
      <c r="AL712">
        <v>3</v>
      </c>
      <c r="AM712">
        <v>4</v>
      </c>
      <c r="AN712">
        <v>10</v>
      </c>
      <c r="AO712">
        <v>7</v>
      </c>
      <c r="AP712">
        <v>9</v>
      </c>
      <c r="AQ712">
        <v>5</v>
      </c>
      <c r="AR712">
        <v>5</v>
      </c>
      <c r="AS712">
        <v>3</v>
      </c>
      <c r="AT712">
        <v>5</v>
      </c>
      <c r="AU712">
        <v>3</v>
      </c>
      <c r="AV712">
        <v>4</v>
      </c>
      <c r="AW712">
        <v>15</v>
      </c>
      <c r="AX712">
        <v>3</v>
      </c>
      <c r="AY712">
        <v>5</v>
      </c>
      <c r="AZ712">
        <v>9</v>
      </c>
      <c r="BA712">
        <v>7</v>
      </c>
      <c r="BB712">
        <v>7</v>
      </c>
      <c r="BC712">
        <v>6</v>
      </c>
    </row>
    <row r="713" spans="1:55" hidden="1" x14ac:dyDescent="0.4">
      <c r="A713" t="str">
        <f t="shared" si="44"/>
        <v>CLM</v>
      </c>
      <c r="B713" t="str">
        <f t="shared" si="45"/>
        <v>CLM053</v>
      </c>
      <c r="C713" t="str">
        <f t="shared" si="46"/>
        <v>partitions</v>
      </c>
      <c r="D713" t="s">
        <v>3442</v>
      </c>
      <c r="E713">
        <f t="shared" si="47"/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</row>
    <row r="714" spans="1:55" hidden="1" x14ac:dyDescent="0.4">
      <c r="A714" t="str">
        <f t="shared" si="44"/>
        <v>CLM</v>
      </c>
      <c r="B714" t="str">
        <f t="shared" si="45"/>
        <v>CLM053</v>
      </c>
      <c r="C714" t="str">
        <f t="shared" si="46"/>
        <v>numberline</v>
      </c>
      <c r="D714" t="s">
        <v>3443</v>
      </c>
      <c r="E714">
        <f t="shared" si="47"/>
        <v>78.98</v>
      </c>
      <c r="F714">
        <v>72</v>
      </c>
      <c r="G714">
        <v>58</v>
      </c>
      <c r="H714">
        <v>83</v>
      </c>
      <c r="I714">
        <v>106</v>
      </c>
      <c r="J714">
        <v>65</v>
      </c>
      <c r="K714">
        <v>64</v>
      </c>
      <c r="L714">
        <v>68</v>
      </c>
      <c r="M714">
        <v>84</v>
      </c>
      <c r="N714">
        <v>88</v>
      </c>
      <c r="O714">
        <v>82</v>
      </c>
      <c r="P714">
        <v>129</v>
      </c>
      <c r="Q714">
        <v>73</v>
      </c>
      <c r="R714">
        <v>78</v>
      </c>
      <c r="S714">
        <v>48</v>
      </c>
      <c r="T714">
        <v>72</v>
      </c>
      <c r="U714">
        <v>84</v>
      </c>
      <c r="V714">
        <v>74</v>
      </c>
      <c r="W714">
        <v>63</v>
      </c>
      <c r="X714">
        <v>83</v>
      </c>
      <c r="Y714">
        <v>83</v>
      </c>
      <c r="Z714">
        <v>75</v>
      </c>
      <c r="AA714">
        <v>71</v>
      </c>
      <c r="AB714">
        <v>46</v>
      </c>
      <c r="AC714">
        <v>63</v>
      </c>
      <c r="AD714">
        <v>102</v>
      </c>
      <c r="AE714">
        <v>67</v>
      </c>
      <c r="AF714">
        <v>77</v>
      </c>
      <c r="AG714">
        <v>59</v>
      </c>
      <c r="AH714">
        <v>94</v>
      </c>
      <c r="AI714">
        <v>50</v>
      </c>
      <c r="AJ714">
        <v>57</v>
      </c>
      <c r="AK714">
        <v>68</v>
      </c>
      <c r="AL714">
        <v>57</v>
      </c>
      <c r="AM714">
        <v>62</v>
      </c>
      <c r="AN714">
        <v>89</v>
      </c>
      <c r="AO714">
        <v>73</v>
      </c>
      <c r="AP714">
        <v>96</v>
      </c>
      <c r="AQ714">
        <v>57</v>
      </c>
      <c r="AR714">
        <v>86</v>
      </c>
      <c r="AS714">
        <v>100</v>
      </c>
      <c r="AT714">
        <v>90</v>
      </c>
      <c r="AU714">
        <v>91</v>
      </c>
      <c r="AV714">
        <v>92</v>
      </c>
      <c r="AW714">
        <v>101</v>
      </c>
      <c r="AX714">
        <v>75</v>
      </c>
      <c r="AY714">
        <v>77</v>
      </c>
      <c r="AZ714">
        <v>115</v>
      </c>
      <c r="BA714">
        <v>99</v>
      </c>
      <c r="BB714">
        <v>120</v>
      </c>
      <c r="BC714">
        <v>83</v>
      </c>
    </row>
    <row r="715" spans="1:55" hidden="1" x14ac:dyDescent="0.4">
      <c r="A715" t="str">
        <f t="shared" si="44"/>
        <v>CLM</v>
      </c>
      <c r="B715" t="str">
        <f t="shared" si="45"/>
        <v>CLM053</v>
      </c>
      <c r="C715" t="str">
        <f t="shared" si="46"/>
        <v>negative_score</v>
      </c>
      <c r="D715" t="s">
        <v>3444</v>
      </c>
      <c r="E715">
        <f t="shared" si="47"/>
        <v>-7.6292275834676626E-2</v>
      </c>
      <c r="F715">
        <v>0</v>
      </c>
      <c r="G715">
        <v>-1.5789473684210579E-2</v>
      </c>
      <c r="H715">
        <v>-0.13750000000000001</v>
      </c>
      <c r="I715">
        <v>0</v>
      </c>
      <c r="J715">
        <v>-0.2470588235294118</v>
      </c>
      <c r="K715">
        <v>-0.1105263157894736</v>
      </c>
      <c r="L715">
        <v>0</v>
      </c>
      <c r="M715">
        <v>0</v>
      </c>
      <c r="N715">
        <v>-0.2</v>
      </c>
      <c r="O715">
        <v>-0.1249999999999999</v>
      </c>
      <c r="P715">
        <v>-2.1428571428571481E-2</v>
      </c>
      <c r="Q715">
        <v>0</v>
      </c>
      <c r="R715">
        <v>0</v>
      </c>
      <c r="S715">
        <v>-6.0000000000000053E-2</v>
      </c>
      <c r="T715">
        <v>-3.9130434782608733E-2</v>
      </c>
      <c r="U715">
        <v>-0.15</v>
      </c>
      <c r="V715">
        <v>0</v>
      </c>
      <c r="W715">
        <v>-9.4736842105263189E-2</v>
      </c>
      <c r="X715">
        <v>-5.7692307692307751E-2</v>
      </c>
      <c r="Y715">
        <v>0</v>
      </c>
      <c r="Z715">
        <v>-0.99545454545454548</v>
      </c>
      <c r="AA715">
        <v>-0.28333333333333338</v>
      </c>
      <c r="AB715">
        <v>0</v>
      </c>
      <c r="AC715">
        <v>-9.4736842105263189E-2</v>
      </c>
      <c r="AD715">
        <v>-0.32400000000000001</v>
      </c>
      <c r="AE715">
        <v>0</v>
      </c>
      <c r="AF715">
        <v>0</v>
      </c>
      <c r="AG715">
        <v>-0.46153846153846151</v>
      </c>
      <c r="AH715">
        <v>-0.27500000000000002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-2.0689655172413831E-2</v>
      </c>
      <c r="AO715">
        <v>0</v>
      </c>
      <c r="AP715">
        <v>-9.3103448275862047E-2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-7.89473684210522E-3</v>
      </c>
      <c r="BA715">
        <v>0</v>
      </c>
      <c r="BB715">
        <v>0</v>
      </c>
      <c r="BC715">
        <v>0</v>
      </c>
    </row>
    <row r="716" spans="1:55" hidden="1" x14ac:dyDescent="0.4">
      <c r="A716" t="str">
        <f t="shared" si="44"/>
        <v>CLM</v>
      </c>
      <c r="B716" t="str">
        <f t="shared" si="45"/>
        <v>CLM053</v>
      </c>
      <c r="C716" t="str">
        <f t="shared" si="46"/>
        <v>raw_score</v>
      </c>
      <c r="D716" t="s">
        <v>3445</v>
      </c>
      <c r="E716">
        <f t="shared" si="47"/>
        <v>125.6728</v>
      </c>
      <c r="F716">
        <v>124.8</v>
      </c>
      <c r="G716">
        <v>95.08</v>
      </c>
      <c r="H716">
        <v>124.81</v>
      </c>
      <c r="I716">
        <v>180.1</v>
      </c>
      <c r="J716">
        <v>107.6</v>
      </c>
      <c r="K716">
        <v>94.09</v>
      </c>
      <c r="L716">
        <v>119</v>
      </c>
      <c r="M716">
        <v>144.19999999999999</v>
      </c>
      <c r="N716">
        <v>125.4</v>
      </c>
      <c r="O716">
        <v>124.78</v>
      </c>
      <c r="P716">
        <v>214.43</v>
      </c>
      <c r="Q716">
        <v>130.85</v>
      </c>
      <c r="R716">
        <v>129.30000000000001</v>
      </c>
      <c r="S716">
        <v>75.94</v>
      </c>
      <c r="T716">
        <v>105.76</v>
      </c>
      <c r="U716">
        <v>122.05</v>
      </c>
      <c r="V716">
        <v>124.1</v>
      </c>
      <c r="W716">
        <v>93.06</v>
      </c>
      <c r="X716">
        <v>121.29</v>
      </c>
      <c r="Y716">
        <v>146.15</v>
      </c>
      <c r="Z716">
        <v>71.95</v>
      </c>
      <c r="AA716">
        <v>83.27</v>
      </c>
      <c r="AB716">
        <v>68.099999999999994</v>
      </c>
      <c r="AC716">
        <v>94.46</v>
      </c>
      <c r="AD716">
        <v>118.98</v>
      </c>
      <c r="AE716">
        <v>123.55</v>
      </c>
      <c r="AF716">
        <v>139.25</v>
      </c>
      <c r="AG716">
        <v>72.89</v>
      </c>
      <c r="AH716">
        <v>128.82</v>
      </c>
      <c r="AI716">
        <v>80.7</v>
      </c>
      <c r="AJ716">
        <v>90.25</v>
      </c>
      <c r="AK716">
        <v>112.4</v>
      </c>
      <c r="AL716">
        <v>90.25</v>
      </c>
      <c r="AM716">
        <v>105.7</v>
      </c>
      <c r="AN716">
        <v>139.43</v>
      </c>
      <c r="AO716">
        <v>124.25</v>
      </c>
      <c r="AP716">
        <v>163.91</v>
      </c>
      <c r="AQ716">
        <v>86.85</v>
      </c>
      <c r="AR716">
        <v>147.30000000000001</v>
      </c>
      <c r="AS716">
        <v>186.2</v>
      </c>
      <c r="AT716">
        <v>146.5</v>
      </c>
      <c r="AU716">
        <v>170.95</v>
      </c>
      <c r="AV716">
        <v>156.80000000000001</v>
      </c>
      <c r="AW716">
        <v>171.05</v>
      </c>
      <c r="AX716">
        <v>111.15</v>
      </c>
      <c r="AY716">
        <v>119.85</v>
      </c>
      <c r="AZ716">
        <v>182.94</v>
      </c>
      <c r="BA716">
        <v>183.55</v>
      </c>
      <c r="BB716">
        <v>194.6</v>
      </c>
      <c r="BC716">
        <v>114.95</v>
      </c>
    </row>
    <row r="717" spans="1:55" hidden="1" x14ac:dyDescent="0.4">
      <c r="A717" t="str">
        <f t="shared" si="44"/>
        <v>CLM</v>
      </c>
      <c r="B717" t="str">
        <f t="shared" si="45"/>
        <v>CLM053</v>
      </c>
      <c r="C717" t="str">
        <f t="shared" si="46"/>
        <v>percentage_score</v>
      </c>
      <c r="D717" t="s">
        <v>3446</v>
      </c>
      <c r="E717">
        <f t="shared" si="47"/>
        <v>85.429999999999978</v>
      </c>
      <c r="F717">
        <v>86.2</v>
      </c>
      <c r="G717">
        <v>82.6</v>
      </c>
      <c r="H717">
        <v>86.1</v>
      </c>
      <c r="I717">
        <v>90</v>
      </c>
      <c r="J717">
        <v>84.2</v>
      </c>
      <c r="K717">
        <v>82.4</v>
      </c>
      <c r="L717">
        <v>85.6</v>
      </c>
      <c r="M717">
        <v>87.8</v>
      </c>
      <c r="N717">
        <v>86.1</v>
      </c>
      <c r="O717">
        <v>86.1</v>
      </c>
      <c r="P717">
        <v>91.5</v>
      </c>
      <c r="Q717">
        <v>86.7</v>
      </c>
      <c r="R717">
        <v>86.6</v>
      </c>
      <c r="S717">
        <v>79.099999999999994</v>
      </c>
      <c r="T717">
        <v>84.1</v>
      </c>
      <c r="U717">
        <v>85.8</v>
      </c>
      <c r="V717">
        <v>86.1</v>
      </c>
      <c r="W717">
        <v>82.2</v>
      </c>
      <c r="X717">
        <v>85.8</v>
      </c>
      <c r="Y717">
        <v>88</v>
      </c>
      <c r="Z717">
        <v>77.400000000000006</v>
      </c>
      <c r="AA717">
        <v>80.400000000000006</v>
      </c>
      <c r="AB717">
        <v>77.3</v>
      </c>
      <c r="AC717">
        <v>82.5</v>
      </c>
      <c r="AD717">
        <v>85.4</v>
      </c>
      <c r="AE717">
        <v>86.1</v>
      </c>
      <c r="AF717">
        <v>87.4</v>
      </c>
      <c r="AG717">
        <v>78.099999999999994</v>
      </c>
      <c r="AH717">
        <v>86.4</v>
      </c>
      <c r="AI717">
        <v>80.099999999999994</v>
      </c>
      <c r="AJ717">
        <v>81.900000000000006</v>
      </c>
      <c r="AK717">
        <v>84.9</v>
      </c>
      <c r="AL717">
        <v>81.900000000000006</v>
      </c>
      <c r="AM717">
        <v>84.1</v>
      </c>
      <c r="AN717">
        <v>87.4</v>
      </c>
      <c r="AO717">
        <v>86.1</v>
      </c>
      <c r="AP717">
        <v>89.1</v>
      </c>
      <c r="AQ717">
        <v>81.3</v>
      </c>
      <c r="AR717">
        <v>88</v>
      </c>
      <c r="AS717">
        <v>90.3</v>
      </c>
      <c r="AT717">
        <v>88</v>
      </c>
      <c r="AU717">
        <v>89.5</v>
      </c>
      <c r="AV717">
        <v>88.7</v>
      </c>
      <c r="AW717">
        <v>89.5</v>
      </c>
      <c r="AX717">
        <v>84.8</v>
      </c>
      <c r="AY717">
        <v>85.7</v>
      </c>
      <c r="AZ717">
        <v>90.1</v>
      </c>
      <c r="BA717">
        <v>90.2</v>
      </c>
      <c r="BB717">
        <v>90.7</v>
      </c>
      <c r="BC717">
        <v>85.2</v>
      </c>
    </row>
    <row r="718" spans="1:55" hidden="1" x14ac:dyDescent="0.4">
      <c r="A718" t="str">
        <f t="shared" si="44"/>
        <v>CLM</v>
      </c>
      <c r="B718" t="str">
        <f t="shared" si="45"/>
        <v>CLM053</v>
      </c>
      <c r="C718" t="str">
        <f t="shared" si="46"/>
        <v>formatted_score</v>
      </c>
      <c r="D718" t="s">
        <v>3447</v>
      </c>
      <c r="E718" t="e">
        <f t="shared" si="47"/>
        <v>#DIV/0!</v>
      </c>
      <c r="F718" t="s">
        <v>3448</v>
      </c>
      <c r="G718" t="s">
        <v>3449</v>
      </c>
      <c r="H718" t="s">
        <v>3450</v>
      </c>
      <c r="I718" t="s">
        <v>3451</v>
      </c>
      <c r="J718" t="s">
        <v>3452</v>
      </c>
      <c r="K718" t="s">
        <v>3453</v>
      </c>
      <c r="L718" t="s">
        <v>3454</v>
      </c>
      <c r="M718" t="s">
        <v>3455</v>
      </c>
      <c r="N718" t="s">
        <v>3456</v>
      </c>
      <c r="O718" t="s">
        <v>3457</v>
      </c>
      <c r="P718" t="s">
        <v>3458</v>
      </c>
      <c r="Q718" t="s">
        <v>3459</v>
      </c>
      <c r="R718" t="s">
        <v>2890</v>
      </c>
      <c r="S718" t="s">
        <v>3460</v>
      </c>
      <c r="T718" t="s">
        <v>3461</v>
      </c>
      <c r="U718" t="s">
        <v>3462</v>
      </c>
      <c r="V718" t="s">
        <v>3379</v>
      </c>
      <c r="W718" t="s">
        <v>3463</v>
      </c>
      <c r="X718" t="s">
        <v>3464</v>
      </c>
      <c r="Y718" t="s">
        <v>3465</v>
      </c>
      <c r="Z718" t="s">
        <v>3466</v>
      </c>
      <c r="AA718" t="s">
        <v>3467</v>
      </c>
      <c r="AB718" t="s">
        <v>3468</v>
      </c>
      <c r="AC718" t="s">
        <v>3469</v>
      </c>
      <c r="AD718" t="s">
        <v>3470</v>
      </c>
      <c r="AE718" t="s">
        <v>3165</v>
      </c>
      <c r="AF718" t="s">
        <v>3471</v>
      </c>
      <c r="AG718" t="s">
        <v>3472</v>
      </c>
      <c r="AH718" t="s">
        <v>3473</v>
      </c>
      <c r="AI718" t="s">
        <v>3474</v>
      </c>
      <c r="AJ718" t="s">
        <v>3078</v>
      </c>
      <c r="AK718" t="s">
        <v>3475</v>
      </c>
      <c r="AL718" t="s">
        <v>3078</v>
      </c>
      <c r="AM718" t="s">
        <v>3476</v>
      </c>
      <c r="AN718" t="s">
        <v>3477</v>
      </c>
      <c r="AO718" t="s">
        <v>3478</v>
      </c>
      <c r="AP718" t="s">
        <v>3479</v>
      </c>
      <c r="AQ718" t="s">
        <v>3480</v>
      </c>
      <c r="AR718" t="s">
        <v>3481</v>
      </c>
      <c r="AS718" t="s">
        <v>3482</v>
      </c>
      <c r="AT718" t="s">
        <v>3483</v>
      </c>
      <c r="AU718" t="s">
        <v>3484</v>
      </c>
      <c r="AV718" t="s">
        <v>3485</v>
      </c>
      <c r="AW718" t="s">
        <v>3486</v>
      </c>
      <c r="AX718" t="s">
        <v>3487</v>
      </c>
      <c r="AY718" t="s">
        <v>3488</v>
      </c>
      <c r="AZ718" t="s">
        <v>3489</v>
      </c>
      <c r="BA718" t="s">
        <v>3490</v>
      </c>
      <c r="BB718" t="s">
        <v>3491</v>
      </c>
      <c r="BC718" t="s">
        <v>3492</v>
      </c>
    </row>
    <row r="719" spans="1:55" hidden="1" x14ac:dyDescent="0.4">
      <c r="A719" t="str">
        <f t="shared" si="44"/>
        <v>CLM</v>
      </c>
      <c r="B719" t="str">
        <f t="shared" si="45"/>
        <v>CLM053</v>
      </c>
      <c r="C719" t="str">
        <f t="shared" si="46"/>
        <v>functional_complexity</v>
      </c>
      <c r="D719" t="s">
        <v>3493</v>
      </c>
      <c r="E719">
        <f t="shared" si="47"/>
        <v>52.4</v>
      </c>
      <c r="F719">
        <v>53</v>
      </c>
      <c r="G719">
        <v>39.5</v>
      </c>
      <c r="H719">
        <v>51</v>
      </c>
      <c r="I719">
        <v>82</v>
      </c>
      <c r="J719">
        <v>34.5</v>
      </c>
      <c r="K719">
        <v>37.5</v>
      </c>
      <c r="L719">
        <v>46</v>
      </c>
      <c r="M719">
        <v>63</v>
      </c>
      <c r="N719">
        <v>49</v>
      </c>
      <c r="O719">
        <v>45</v>
      </c>
      <c r="P719">
        <v>86.5</v>
      </c>
      <c r="Q719">
        <v>58.5</v>
      </c>
      <c r="R719">
        <v>54.5</v>
      </c>
      <c r="S719">
        <v>30</v>
      </c>
      <c r="T719">
        <v>45.5</v>
      </c>
      <c r="U719">
        <v>47.5</v>
      </c>
      <c r="V719">
        <v>51</v>
      </c>
      <c r="W719">
        <v>38</v>
      </c>
      <c r="X719">
        <v>48</v>
      </c>
      <c r="Y719">
        <v>62</v>
      </c>
      <c r="Z719">
        <v>24</v>
      </c>
      <c r="AA719">
        <v>36</v>
      </c>
      <c r="AB719">
        <v>25.5</v>
      </c>
      <c r="AC719">
        <v>39.5</v>
      </c>
      <c r="AD719">
        <v>52.5</v>
      </c>
      <c r="AE719">
        <v>57.5</v>
      </c>
      <c r="AF719">
        <v>59</v>
      </c>
      <c r="AG719">
        <v>25</v>
      </c>
      <c r="AH719">
        <v>49</v>
      </c>
      <c r="AI719">
        <v>36.5</v>
      </c>
      <c r="AJ719">
        <v>39.5</v>
      </c>
      <c r="AK719">
        <v>51.5</v>
      </c>
      <c r="AL719">
        <v>37.5</v>
      </c>
      <c r="AM719">
        <v>45.5</v>
      </c>
      <c r="AN719">
        <v>54.5</v>
      </c>
      <c r="AO719">
        <v>46.5</v>
      </c>
      <c r="AP719">
        <v>58.5</v>
      </c>
      <c r="AQ719">
        <v>40</v>
      </c>
      <c r="AR719">
        <v>69.5</v>
      </c>
      <c r="AS719">
        <v>74.5</v>
      </c>
      <c r="AT719">
        <v>62</v>
      </c>
      <c r="AU719">
        <v>72</v>
      </c>
      <c r="AV719">
        <v>73.5</v>
      </c>
      <c r="AW719">
        <v>71</v>
      </c>
      <c r="AX719">
        <v>52.5</v>
      </c>
      <c r="AY719">
        <v>52</v>
      </c>
      <c r="AZ719">
        <v>74</v>
      </c>
      <c r="BA719">
        <v>81.5</v>
      </c>
      <c r="BB719">
        <v>84.5</v>
      </c>
      <c r="BC719">
        <v>53</v>
      </c>
    </row>
    <row r="720" spans="1:55" hidden="1" x14ac:dyDescent="0.4">
      <c r="A720" t="str">
        <f t="shared" si="44"/>
        <v>CLM</v>
      </c>
      <c r="B720" t="str">
        <f t="shared" si="45"/>
        <v>CLM053</v>
      </c>
      <c r="C720" t="str">
        <f t="shared" si="46"/>
        <v>organization_score</v>
      </c>
      <c r="D720" t="s">
        <v>3494</v>
      </c>
      <c r="E720">
        <f t="shared" si="47"/>
        <v>10.8</v>
      </c>
      <c r="F720">
        <v>12</v>
      </c>
      <c r="G720">
        <v>10</v>
      </c>
      <c r="H720">
        <v>14</v>
      </c>
      <c r="I720">
        <v>6</v>
      </c>
      <c r="J720">
        <v>28</v>
      </c>
      <c r="K720">
        <v>8</v>
      </c>
      <c r="L720">
        <v>18</v>
      </c>
      <c r="M720">
        <v>10</v>
      </c>
      <c r="N720">
        <v>20</v>
      </c>
      <c r="O720">
        <v>12</v>
      </c>
      <c r="P720">
        <v>28</v>
      </c>
      <c r="Q720">
        <v>2</v>
      </c>
      <c r="R720">
        <v>10</v>
      </c>
      <c r="S720">
        <v>8</v>
      </c>
      <c r="T720">
        <v>0</v>
      </c>
      <c r="U720">
        <v>18</v>
      </c>
      <c r="V720">
        <v>8</v>
      </c>
      <c r="W720">
        <v>6</v>
      </c>
      <c r="X720">
        <v>14</v>
      </c>
      <c r="Y720">
        <v>10</v>
      </c>
      <c r="Z720">
        <v>18</v>
      </c>
      <c r="AA720">
        <v>4</v>
      </c>
      <c r="AB720">
        <v>6</v>
      </c>
      <c r="AC720">
        <v>6</v>
      </c>
      <c r="AD720">
        <v>2</v>
      </c>
      <c r="AE720">
        <v>2</v>
      </c>
      <c r="AF720">
        <v>14</v>
      </c>
      <c r="AG720">
        <v>10</v>
      </c>
      <c r="AH720">
        <v>16</v>
      </c>
      <c r="AI720">
        <v>2</v>
      </c>
      <c r="AJ720">
        <v>6</v>
      </c>
      <c r="AK720">
        <v>2</v>
      </c>
      <c r="AL720">
        <v>10</v>
      </c>
      <c r="AM720">
        <v>6</v>
      </c>
      <c r="AN720">
        <v>18</v>
      </c>
      <c r="AO720">
        <v>22</v>
      </c>
      <c r="AP720">
        <v>34</v>
      </c>
      <c r="AQ720">
        <v>0</v>
      </c>
      <c r="AR720">
        <v>0</v>
      </c>
      <c r="AS720">
        <v>22</v>
      </c>
      <c r="AT720">
        <v>10</v>
      </c>
      <c r="AU720">
        <v>20</v>
      </c>
      <c r="AV720">
        <v>2</v>
      </c>
      <c r="AW720">
        <v>12</v>
      </c>
      <c r="AX720">
        <v>0</v>
      </c>
      <c r="AY720">
        <v>8</v>
      </c>
      <c r="AZ720">
        <v>22</v>
      </c>
      <c r="BA720">
        <v>10</v>
      </c>
      <c r="BB720">
        <v>14</v>
      </c>
      <c r="BC720">
        <v>0</v>
      </c>
    </row>
    <row r="721" spans="1:55" hidden="1" x14ac:dyDescent="0.4">
      <c r="A721" t="str">
        <f t="shared" si="44"/>
        <v>CLM</v>
      </c>
      <c r="B721" t="str">
        <f t="shared" si="45"/>
        <v>CLM053</v>
      </c>
      <c r="C721" t="str">
        <f t="shared" si="46"/>
        <v>structural_integrity</v>
      </c>
      <c r="D721" t="s">
        <v>3495</v>
      </c>
      <c r="E721">
        <f t="shared" si="47"/>
        <v>9.9238000000000017</v>
      </c>
      <c r="F721">
        <v>10</v>
      </c>
      <c r="G721">
        <v>9.98</v>
      </c>
      <c r="H721">
        <v>9.86</v>
      </c>
      <c r="I721">
        <v>10</v>
      </c>
      <c r="J721">
        <v>9.75</v>
      </c>
      <c r="K721">
        <v>9.89</v>
      </c>
      <c r="L721">
        <v>10</v>
      </c>
      <c r="M721">
        <v>10</v>
      </c>
      <c r="N721">
        <v>9.8000000000000007</v>
      </c>
      <c r="O721">
        <v>9.8800000000000008</v>
      </c>
      <c r="P721">
        <v>9.98</v>
      </c>
      <c r="Q721">
        <v>10</v>
      </c>
      <c r="R721">
        <v>10</v>
      </c>
      <c r="S721">
        <v>9.94</v>
      </c>
      <c r="T721">
        <v>9.9600000000000009</v>
      </c>
      <c r="U721">
        <v>9.85</v>
      </c>
      <c r="V721">
        <v>10</v>
      </c>
      <c r="W721">
        <v>9.91</v>
      </c>
      <c r="X721">
        <v>9.94</v>
      </c>
      <c r="Y721">
        <v>10</v>
      </c>
      <c r="Z721">
        <v>9</v>
      </c>
      <c r="AA721">
        <v>9.7200000000000006</v>
      </c>
      <c r="AB721">
        <v>10</v>
      </c>
      <c r="AC721">
        <v>9.91</v>
      </c>
      <c r="AD721">
        <v>9.68</v>
      </c>
      <c r="AE721">
        <v>10</v>
      </c>
      <c r="AF721">
        <v>10</v>
      </c>
      <c r="AG721">
        <v>9.5399999999999991</v>
      </c>
      <c r="AH721">
        <v>9.7200000000000006</v>
      </c>
      <c r="AI721">
        <v>10</v>
      </c>
      <c r="AJ721">
        <v>10</v>
      </c>
      <c r="AK721">
        <v>10</v>
      </c>
      <c r="AL721">
        <v>10</v>
      </c>
      <c r="AM721">
        <v>10</v>
      </c>
      <c r="AN721">
        <v>9.98</v>
      </c>
      <c r="AO721">
        <v>10</v>
      </c>
      <c r="AP721">
        <v>9.91</v>
      </c>
      <c r="AQ721">
        <v>10</v>
      </c>
      <c r="AR721">
        <v>10</v>
      </c>
      <c r="AS721">
        <v>10</v>
      </c>
      <c r="AT721">
        <v>10</v>
      </c>
      <c r="AU721">
        <v>10</v>
      </c>
      <c r="AV721">
        <v>10</v>
      </c>
      <c r="AW721">
        <v>10</v>
      </c>
      <c r="AX721">
        <v>10</v>
      </c>
      <c r="AY721">
        <v>10</v>
      </c>
      <c r="AZ721">
        <v>9.99</v>
      </c>
      <c r="BA721">
        <v>10</v>
      </c>
      <c r="BB721">
        <v>10</v>
      </c>
      <c r="BC721">
        <v>10</v>
      </c>
    </row>
    <row r="722" spans="1:55" hidden="1" x14ac:dyDescent="0.4">
      <c r="A722" t="str">
        <f t="shared" si="44"/>
        <v>CLM</v>
      </c>
      <c r="B722" t="str">
        <f t="shared" si="45"/>
        <v>CLM053</v>
      </c>
      <c r="C722" t="str">
        <f t="shared" si="46"/>
        <v>decisions_activities_ratio</v>
      </c>
      <c r="D722" t="s">
        <v>3496</v>
      </c>
      <c r="E722">
        <f t="shared" si="47"/>
        <v>0.1727000000000001</v>
      </c>
      <c r="F722">
        <v>0.14299999999999999</v>
      </c>
      <c r="G722">
        <v>0.21099999999999999</v>
      </c>
      <c r="H722">
        <v>0.25</v>
      </c>
      <c r="I722">
        <v>0.19</v>
      </c>
      <c r="J722">
        <v>0.17599999999999999</v>
      </c>
      <c r="K722">
        <v>0.158</v>
      </c>
      <c r="L722">
        <v>0.217</v>
      </c>
      <c r="M722">
        <v>0.188</v>
      </c>
      <c r="N722">
        <v>0.20799999999999999</v>
      </c>
      <c r="O722">
        <v>0.125</v>
      </c>
      <c r="P722">
        <v>0.26200000000000001</v>
      </c>
      <c r="Q722">
        <v>9.0999999999999998E-2</v>
      </c>
      <c r="R722">
        <v>0.13300000000000001</v>
      </c>
      <c r="S722">
        <v>0.2</v>
      </c>
      <c r="T722">
        <v>0.17399999999999999</v>
      </c>
      <c r="U722">
        <v>0.20799999999999999</v>
      </c>
      <c r="V722">
        <v>0.111</v>
      </c>
      <c r="W722">
        <v>0.21099999999999999</v>
      </c>
      <c r="X722">
        <v>0.115</v>
      </c>
      <c r="Y722">
        <v>0.22600000000000001</v>
      </c>
      <c r="Z722">
        <v>0.27300000000000002</v>
      </c>
      <c r="AA722">
        <v>0.16700000000000001</v>
      </c>
      <c r="AB722">
        <v>0</v>
      </c>
      <c r="AC722">
        <v>0.21099999999999999</v>
      </c>
      <c r="AD722">
        <v>0.24</v>
      </c>
      <c r="AE722">
        <v>0.129</v>
      </c>
      <c r="AF722">
        <v>0.121</v>
      </c>
      <c r="AG722">
        <v>0.154</v>
      </c>
      <c r="AH722">
        <v>0.20799999999999999</v>
      </c>
      <c r="AI722">
        <v>0.222</v>
      </c>
      <c r="AJ722">
        <v>0.2</v>
      </c>
      <c r="AK722">
        <v>0.14799999999999999</v>
      </c>
      <c r="AL722">
        <v>0.15</v>
      </c>
      <c r="AM722">
        <v>0.17399999999999999</v>
      </c>
      <c r="AN722">
        <v>0.13800000000000001</v>
      </c>
      <c r="AO722">
        <v>0.115</v>
      </c>
      <c r="AP722">
        <v>0.20699999999999999</v>
      </c>
      <c r="AQ722">
        <v>0.26300000000000001</v>
      </c>
      <c r="AR722">
        <v>0.105</v>
      </c>
      <c r="AS722">
        <v>0.122</v>
      </c>
      <c r="AT722">
        <v>0.11799999999999999</v>
      </c>
      <c r="AU722">
        <v>0.154</v>
      </c>
      <c r="AV722">
        <v>0.154</v>
      </c>
      <c r="AW722">
        <v>0.2</v>
      </c>
      <c r="AX722">
        <v>0.23100000000000001</v>
      </c>
      <c r="AY722">
        <v>0.192</v>
      </c>
      <c r="AZ722">
        <v>0.184</v>
      </c>
      <c r="BA722">
        <v>0.159</v>
      </c>
      <c r="BB722">
        <v>0.156</v>
      </c>
      <c r="BC722">
        <v>0.14299999999999999</v>
      </c>
    </row>
    <row r="723" spans="1:55" hidden="1" x14ac:dyDescent="0.4">
      <c r="A723" t="str">
        <f t="shared" si="44"/>
        <v>CLM</v>
      </c>
      <c r="B723" t="str">
        <f t="shared" si="45"/>
        <v>CLM053</v>
      </c>
      <c r="C723" t="str">
        <f t="shared" si="46"/>
        <v>lines_vs_average</v>
      </c>
      <c r="D723" t="s">
        <v>3497</v>
      </c>
      <c r="E723">
        <f t="shared" si="47"/>
        <v>1.6934799999999999</v>
      </c>
      <c r="F723">
        <v>1.544</v>
      </c>
      <c r="G723">
        <v>1.244</v>
      </c>
      <c r="H723">
        <v>1.78</v>
      </c>
      <c r="I723">
        <v>2.2730000000000001</v>
      </c>
      <c r="J723">
        <v>1.3939999999999999</v>
      </c>
      <c r="K723">
        <v>1.3720000000000001</v>
      </c>
      <c r="L723">
        <v>1.458</v>
      </c>
      <c r="M723">
        <v>1.8009999999999999</v>
      </c>
      <c r="N723">
        <v>1.887</v>
      </c>
      <c r="O723">
        <v>1.758</v>
      </c>
      <c r="P723">
        <v>2.766</v>
      </c>
      <c r="Q723">
        <v>1.5649999999999999</v>
      </c>
      <c r="R723">
        <v>1.6719999999999999</v>
      </c>
      <c r="S723">
        <v>1.0289999999999999</v>
      </c>
      <c r="T723">
        <v>1.544</v>
      </c>
      <c r="U723">
        <v>1.8009999999999999</v>
      </c>
      <c r="V723">
        <v>1.587</v>
      </c>
      <c r="W723">
        <v>1.351</v>
      </c>
      <c r="X723">
        <v>1.78</v>
      </c>
      <c r="Y723">
        <v>1.78</v>
      </c>
      <c r="Z723">
        <v>1.6080000000000001</v>
      </c>
      <c r="AA723">
        <v>1.522</v>
      </c>
      <c r="AB723">
        <v>0.98599999999999999</v>
      </c>
      <c r="AC723">
        <v>1.351</v>
      </c>
      <c r="AD723">
        <v>2.1869999999999998</v>
      </c>
      <c r="AE723">
        <v>1.4370000000000001</v>
      </c>
      <c r="AF723">
        <v>1.651</v>
      </c>
      <c r="AG723">
        <v>1.2649999999999999</v>
      </c>
      <c r="AH723">
        <v>2.016</v>
      </c>
      <c r="AI723">
        <v>1.0720000000000001</v>
      </c>
      <c r="AJ723">
        <v>1.222</v>
      </c>
      <c r="AK723">
        <v>1.458</v>
      </c>
      <c r="AL723">
        <v>1.222</v>
      </c>
      <c r="AM723">
        <v>1.329</v>
      </c>
      <c r="AN723">
        <v>1.9079999999999999</v>
      </c>
      <c r="AO723">
        <v>1.5649999999999999</v>
      </c>
      <c r="AP723">
        <v>2.0579999999999998</v>
      </c>
      <c r="AQ723">
        <v>1.222</v>
      </c>
      <c r="AR723">
        <v>1.8440000000000001</v>
      </c>
      <c r="AS723">
        <v>2.1440000000000001</v>
      </c>
      <c r="AT723">
        <v>1.93</v>
      </c>
      <c r="AU723">
        <v>1.9510000000000001</v>
      </c>
      <c r="AV723">
        <v>1.9730000000000001</v>
      </c>
      <c r="AW723">
        <v>2.1659999999999999</v>
      </c>
      <c r="AX723">
        <v>1.6080000000000001</v>
      </c>
      <c r="AY723">
        <v>1.651</v>
      </c>
      <c r="AZ723">
        <v>2.4660000000000002</v>
      </c>
      <c r="BA723">
        <v>2.1230000000000002</v>
      </c>
      <c r="BB723">
        <v>2.573</v>
      </c>
      <c r="BC723">
        <v>1.78</v>
      </c>
    </row>
    <row r="724" spans="1:55" hidden="1" x14ac:dyDescent="0.4">
      <c r="A724" t="str">
        <f t="shared" si="44"/>
        <v>CLM</v>
      </c>
      <c r="B724" t="str">
        <f t="shared" si="45"/>
        <v>CLM093</v>
      </c>
      <c r="C724" t="str">
        <f t="shared" si="46"/>
        <v>activities</v>
      </c>
      <c r="D724" t="s">
        <v>3498</v>
      </c>
      <c r="E724">
        <f t="shared" si="47"/>
        <v>27.16</v>
      </c>
      <c r="F724">
        <v>33</v>
      </c>
      <c r="G724">
        <v>20</v>
      </c>
      <c r="H724">
        <v>19</v>
      </c>
      <c r="I724">
        <v>39</v>
      </c>
      <c r="J724">
        <v>23</v>
      </c>
      <c r="K724">
        <v>18</v>
      </c>
      <c r="L724">
        <v>20</v>
      </c>
      <c r="M724">
        <v>34</v>
      </c>
      <c r="N724">
        <v>27</v>
      </c>
      <c r="O724">
        <v>32</v>
      </c>
      <c r="P724">
        <v>27</v>
      </c>
      <c r="Q724">
        <v>32</v>
      </c>
      <c r="R724">
        <v>19</v>
      </c>
      <c r="S724">
        <v>21</v>
      </c>
      <c r="T724">
        <v>28</v>
      </c>
      <c r="U724">
        <v>27</v>
      </c>
      <c r="V724">
        <v>27</v>
      </c>
      <c r="W724">
        <v>19</v>
      </c>
      <c r="X724">
        <v>24</v>
      </c>
      <c r="Y724">
        <v>33</v>
      </c>
      <c r="Z724">
        <v>17</v>
      </c>
      <c r="AA724">
        <v>26</v>
      </c>
      <c r="AB724">
        <v>21</v>
      </c>
      <c r="AC724">
        <v>18</v>
      </c>
      <c r="AD724">
        <v>23</v>
      </c>
      <c r="AE724">
        <v>45</v>
      </c>
      <c r="AF724">
        <v>31</v>
      </c>
      <c r="AG724">
        <v>19</v>
      </c>
      <c r="AH724">
        <v>18</v>
      </c>
      <c r="AI724">
        <v>20</v>
      </c>
      <c r="AJ724">
        <v>21</v>
      </c>
      <c r="AK724">
        <v>21</v>
      </c>
      <c r="AL724">
        <v>18</v>
      </c>
      <c r="AM724">
        <v>26</v>
      </c>
      <c r="AN724">
        <v>18</v>
      </c>
      <c r="AO724">
        <v>22</v>
      </c>
      <c r="AP724">
        <v>33</v>
      </c>
      <c r="AQ724">
        <v>30</v>
      </c>
      <c r="AR724">
        <v>29</v>
      </c>
      <c r="AS724">
        <v>28</v>
      </c>
      <c r="AT724">
        <v>43</v>
      </c>
      <c r="AU724">
        <v>39</v>
      </c>
      <c r="AV724">
        <v>42</v>
      </c>
      <c r="AW724">
        <v>41</v>
      </c>
      <c r="AX724">
        <v>22</v>
      </c>
      <c r="AY724">
        <v>29</v>
      </c>
      <c r="AZ724">
        <v>31</v>
      </c>
      <c r="BA724">
        <v>38</v>
      </c>
      <c r="BB724">
        <v>36</v>
      </c>
      <c r="BC724">
        <v>31</v>
      </c>
    </row>
    <row r="725" spans="1:55" hidden="1" x14ac:dyDescent="0.4">
      <c r="A725" t="str">
        <f t="shared" si="44"/>
        <v>CLM</v>
      </c>
      <c r="B725" t="str">
        <f t="shared" si="45"/>
        <v>CLM093</v>
      </c>
      <c r="C725" t="str">
        <f t="shared" si="46"/>
        <v>decisions</v>
      </c>
      <c r="D725" t="s">
        <v>3499</v>
      </c>
      <c r="E725">
        <f t="shared" si="47"/>
        <v>4.32</v>
      </c>
      <c r="F725">
        <v>7</v>
      </c>
      <c r="G725">
        <v>0</v>
      </c>
      <c r="H725">
        <v>4</v>
      </c>
      <c r="I725">
        <v>6</v>
      </c>
      <c r="J725">
        <v>3</v>
      </c>
      <c r="K725">
        <v>3</v>
      </c>
      <c r="L725">
        <v>5</v>
      </c>
      <c r="M725">
        <v>5</v>
      </c>
      <c r="N725">
        <v>6</v>
      </c>
      <c r="O725">
        <v>4</v>
      </c>
      <c r="P725">
        <v>4</v>
      </c>
      <c r="Q725">
        <v>7</v>
      </c>
      <c r="R725">
        <v>1</v>
      </c>
      <c r="S725">
        <v>3</v>
      </c>
      <c r="T725">
        <v>4</v>
      </c>
      <c r="U725">
        <v>4</v>
      </c>
      <c r="V725">
        <v>5</v>
      </c>
      <c r="W725">
        <v>3</v>
      </c>
      <c r="X725">
        <v>2</v>
      </c>
      <c r="Y725">
        <v>7</v>
      </c>
      <c r="Z725">
        <v>0</v>
      </c>
      <c r="AA725">
        <v>2</v>
      </c>
      <c r="AB725">
        <v>4</v>
      </c>
      <c r="AC725">
        <v>2</v>
      </c>
      <c r="AD725">
        <v>5</v>
      </c>
      <c r="AE725">
        <v>8</v>
      </c>
      <c r="AF725">
        <v>5</v>
      </c>
      <c r="AG725">
        <v>2</v>
      </c>
      <c r="AH725">
        <v>3</v>
      </c>
      <c r="AI725">
        <v>2</v>
      </c>
      <c r="AJ725">
        <v>3</v>
      </c>
      <c r="AK725">
        <v>5</v>
      </c>
      <c r="AL725">
        <v>3</v>
      </c>
      <c r="AM725">
        <v>3</v>
      </c>
      <c r="AN725">
        <v>2</v>
      </c>
      <c r="AO725">
        <v>3</v>
      </c>
      <c r="AP725">
        <v>6</v>
      </c>
      <c r="AQ725">
        <v>5</v>
      </c>
      <c r="AR725">
        <v>5</v>
      </c>
      <c r="AS725">
        <v>5</v>
      </c>
      <c r="AT725">
        <v>7</v>
      </c>
      <c r="AU725">
        <v>7</v>
      </c>
      <c r="AV725">
        <v>7</v>
      </c>
      <c r="AW725">
        <v>7</v>
      </c>
      <c r="AX725">
        <v>4</v>
      </c>
      <c r="AY725">
        <v>6</v>
      </c>
      <c r="AZ725">
        <v>5</v>
      </c>
      <c r="BA725">
        <v>5</v>
      </c>
      <c r="BB725">
        <v>6</v>
      </c>
      <c r="BC725">
        <v>6</v>
      </c>
    </row>
    <row r="726" spans="1:55" hidden="1" x14ac:dyDescent="0.4">
      <c r="A726" t="str">
        <f t="shared" si="44"/>
        <v>CLM</v>
      </c>
      <c r="B726" t="str">
        <f t="shared" si="45"/>
        <v>CLM093</v>
      </c>
      <c r="C726" t="str">
        <f t="shared" si="46"/>
        <v>forks</v>
      </c>
      <c r="D726" t="s">
        <v>3500</v>
      </c>
      <c r="E726">
        <f t="shared" si="47"/>
        <v>1.84</v>
      </c>
      <c r="F726">
        <v>2</v>
      </c>
      <c r="G726">
        <v>2</v>
      </c>
      <c r="H726">
        <v>2</v>
      </c>
      <c r="I726">
        <v>2</v>
      </c>
      <c r="J726">
        <v>2</v>
      </c>
      <c r="K726">
        <v>2</v>
      </c>
      <c r="L726">
        <v>1</v>
      </c>
      <c r="M726">
        <v>2</v>
      </c>
      <c r="N726">
        <v>2</v>
      </c>
      <c r="O726">
        <v>3</v>
      </c>
      <c r="P726">
        <v>1</v>
      </c>
      <c r="Q726">
        <v>3</v>
      </c>
      <c r="R726">
        <v>2</v>
      </c>
      <c r="S726">
        <v>1</v>
      </c>
      <c r="T726">
        <v>3</v>
      </c>
      <c r="U726">
        <v>3</v>
      </c>
      <c r="V726">
        <v>3</v>
      </c>
      <c r="W726">
        <v>1</v>
      </c>
      <c r="X726">
        <v>1</v>
      </c>
      <c r="Y726">
        <v>1</v>
      </c>
      <c r="Z726">
        <v>1</v>
      </c>
      <c r="AA726">
        <v>2</v>
      </c>
      <c r="AB726">
        <v>2</v>
      </c>
      <c r="AC726">
        <v>2</v>
      </c>
      <c r="AD726">
        <v>2</v>
      </c>
      <c r="AE726">
        <v>2</v>
      </c>
      <c r="AF726">
        <v>1</v>
      </c>
      <c r="AG726">
        <v>1</v>
      </c>
      <c r="AH726">
        <v>2</v>
      </c>
      <c r="AI726">
        <v>1</v>
      </c>
      <c r="AJ726">
        <v>2</v>
      </c>
      <c r="AK726">
        <v>2</v>
      </c>
      <c r="AL726">
        <v>0</v>
      </c>
      <c r="AM726">
        <v>1</v>
      </c>
      <c r="AN726">
        <v>2</v>
      </c>
      <c r="AO726">
        <v>2</v>
      </c>
      <c r="AP726">
        <v>2</v>
      </c>
      <c r="AQ726">
        <v>1</v>
      </c>
      <c r="AR726">
        <v>2</v>
      </c>
      <c r="AS726">
        <v>1</v>
      </c>
      <c r="AT726">
        <v>2</v>
      </c>
      <c r="AU726">
        <v>2</v>
      </c>
      <c r="AV726">
        <v>4</v>
      </c>
      <c r="AW726">
        <v>1</v>
      </c>
      <c r="AX726">
        <v>1</v>
      </c>
      <c r="AY726">
        <v>3</v>
      </c>
      <c r="AZ726">
        <v>2</v>
      </c>
      <c r="BA726">
        <v>1</v>
      </c>
      <c r="BB726">
        <v>3</v>
      </c>
      <c r="BC726">
        <v>3</v>
      </c>
    </row>
    <row r="727" spans="1:55" hidden="1" x14ac:dyDescent="0.4">
      <c r="A727" t="str">
        <f t="shared" si="44"/>
        <v>CLM</v>
      </c>
      <c r="B727" t="str">
        <f t="shared" si="45"/>
        <v>CLM093</v>
      </c>
      <c r="C727" t="str">
        <f t="shared" si="46"/>
        <v>swimlanes</v>
      </c>
      <c r="D727" t="s">
        <v>3501</v>
      </c>
      <c r="E727">
        <f t="shared" si="47"/>
        <v>5.76</v>
      </c>
      <c r="F727">
        <v>5</v>
      </c>
      <c r="G727">
        <v>5</v>
      </c>
      <c r="H727">
        <v>0</v>
      </c>
      <c r="I727">
        <v>8</v>
      </c>
      <c r="J727">
        <v>7</v>
      </c>
      <c r="K727">
        <v>2</v>
      </c>
      <c r="L727">
        <v>3</v>
      </c>
      <c r="M727">
        <v>3</v>
      </c>
      <c r="N727">
        <v>9</v>
      </c>
      <c r="O727">
        <v>9</v>
      </c>
      <c r="P727">
        <v>9</v>
      </c>
      <c r="Q727">
        <v>3</v>
      </c>
      <c r="R727">
        <v>4</v>
      </c>
      <c r="S727">
        <v>10</v>
      </c>
      <c r="T727">
        <v>1</v>
      </c>
      <c r="U727">
        <v>7</v>
      </c>
      <c r="V727">
        <v>2</v>
      </c>
      <c r="W727">
        <v>6</v>
      </c>
      <c r="X727">
        <v>3</v>
      </c>
      <c r="Y727">
        <v>3</v>
      </c>
      <c r="Z727">
        <v>9</v>
      </c>
      <c r="AA727">
        <v>3</v>
      </c>
      <c r="AB727">
        <v>5</v>
      </c>
      <c r="AC727">
        <v>4</v>
      </c>
      <c r="AD727">
        <v>1</v>
      </c>
      <c r="AE727">
        <v>12</v>
      </c>
      <c r="AF727">
        <v>3</v>
      </c>
      <c r="AG727">
        <v>2</v>
      </c>
      <c r="AH727">
        <v>5</v>
      </c>
      <c r="AI727">
        <v>12</v>
      </c>
      <c r="AJ727">
        <v>4</v>
      </c>
      <c r="AK727">
        <v>2</v>
      </c>
      <c r="AL727">
        <v>4</v>
      </c>
      <c r="AM727">
        <v>5</v>
      </c>
      <c r="AN727">
        <v>7</v>
      </c>
      <c r="AO727">
        <v>2</v>
      </c>
      <c r="AP727">
        <v>18</v>
      </c>
      <c r="AQ727">
        <v>0</v>
      </c>
      <c r="AR727">
        <v>8</v>
      </c>
      <c r="AS727">
        <v>11</v>
      </c>
      <c r="AT727">
        <v>17</v>
      </c>
      <c r="AU727">
        <v>11</v>
      </c>
      <c r="AV727">
        <v>1</v>
      </c>
      <c r="AW727">
        <v>11</v>
      </c>
      <c r="AX727">
        <v>5</v>
      </c>
      <c r="AY727">
        <v>7</v>
      </c>
      <c r="AZ727">
        <v>7</v>
      </c>
      <c r="BA727">
        <v>1</v>
      </c>
      <c r="BB727">
        <v>4</v>
      </c>
      <c r="BC727">
        <v>8</v>
      </c>
    </row>
    <row r="728" spans="1:55" hidden="1" x14ac:dyDescent="0.4">
      <c r="A728" t="str">
        <f t="shared" si="44"/>
        <v>CLM</v>
      </c>
      <c r="B728" t="str">
        <f t="shared" si="45"/>
        <v>CLM093</v>
      </c>
      <c r="C728" t="str">
        <f t="shared" si="46"/>
        <v>detaches</v>
      </c>
      <c r="D728" t="s">
        <v>3502</v>
      </c>
      <c r="E728">
        <f t="shared" si="47"/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</row>
    <row r="729" spans="1:55" hidden="1" x14ac:dyDescent="0.4">
      <c r="A729" t="str">
        <f t="shared" si="44"/>
        <v>CLM</v>
      </c>
      <c r="B729" t="str">
        <f t="shared" si="45"/>
        <v>CLM093</v>
      </c>
      <c r="C729" t="str">
        <f t="shared" si="46"/>
        <v>options</v>
      </c>
      <c r="D729" t="s">
        <v>3503</v>
      </c>
      <c r="E729">
        <f t="shared" si="47"/>
        <v>0.28000000000000003</v>
      </c>
      <c r="F729">
        <v>1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2</v>
      </c>
      <c r="AA729">
        <v>0</v>
      </c>
      <c r="AB729">
        <v>3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1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1</v>
      </c>
      <c r="AQ729">
        <v>1</v>
      </c>
      <c r="AR729">
        <v>0</v>
      </c>
      <c r="AS729">
        <v>0</v>
      </c>
      <c r="AT729">
        <v>3</v>
      </c>
      <c r="AU729">
        <v>0</v>
      </c>
      <c r="AV729">
        <v>0</v>
      </c>
      <c r="AW729">
        <v>1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</row>
    <row r="730" spans="1:55" hidden="1" x14ac:dyDescent="0.4">
      <c r="A730" t="str">
        <f t="shared" si="44"/>
        <v>CLM</v>
      </c>
      <c r="B730" t="str">
        <f t="shared" si="45"/>
        <v>CLM093</v>
      </c>
      <c r="C730" t="str">
        <f t="shared" si="46"/>
        <v>edges</v>
      </c>
      <c r="D730" t="s">
        <v>3504</v>
      </c>
      <c r="E730">
        <f t="shared" si="47"/>
        <v>1.04</v>
      </c>
      <c r="F730">
        <v>0</v>
      </c>
      <c r="G730">
        <v>12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9</v>
      </c>
      <c r="S730">
        <v>0</v>
      </c>
      <c r="T730">
        <v>3</v>
      </c>
      <c r="U730">
        <v>2</v>
      </c>
      <c r="V730">
        <v>0</v>
      </c>
      <c r="W730">
        <v>1</v>
      </c>
      <c r="X730">
        <v>0</v>
      </c>
      <c r="Y730">
        <v>0</v>
      </c>
      <c r="Z730">
        <v>10</v>
      </c>
      <c r="AA730">
        <v>0</v>
      </c>
      <c r="AB730">
        <v>0</v>
      </c>
      <c r="AC730">
        <v>0</v>
      </c>
      <c r="AD730">
        <v>0</v>
      </c>
      <c r="AE730">
        <v>5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2</v>
      </c>
      <c r="AN730">
        <v>0</v>
      </c>
      <c r="AO730">
        <v>0</v>
      </c>
      <c r="AP730">
        <v>0</v>
      </c>
      <c r="AQ730">
        <v>0</v>
      </c>
      <c r="AR730">
        <v>4</v>
      </c>
      <c r="AS730">
        <v>4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</row>
    <row r="731" spans="1:55" hidden="1" x14ac:dyDescent="0.4">
      <c r="A731" t="str">
        <f t="shared" si="44"/>
        <v>CLM</v>
      </c>
      <c r="B731" t="str">
        <f t="shared" si="45"/>
        <v>CLM093</v>
      </c>
      <c r="C731" t="str">
        <f t="shared" si="46"/>
        <v>notes</v>
      </c>
      <c r="D731" t="s">
        <v>3505</v>
      </c>
      <c r="E731">
        <f t="shared" si="47"/>
        <v>6.36</v>
      </c>
      <c r="F731">
        <v>3</v>
      </c>
      <c r="G731">
        <v>2</v>
      </c>
      <c r="H731">
        <v>15</v>
      </c>
      <c r="I731">
        <v>6</v>
      </c>
      <c r="J731">
        <v>8</v>
      </c>
      <c r="K731">
        <v>10</v>
      </c>
      <c r="L731">
        <v>3</v>
      </c>
      <c r="M731">
        <v>10</v>
      </c>
      <c r="N731">
        <v>6</v>
      </c>
      <c r="O731">
        <v>11</v>
      </c>
      <c r="P731">
        <v>8</v>
      </c>
      <c r="Q731">
        <v>3</v>
      </c>
      <c r="R731">
        <v>7</v>
      </c>
      <c r="S731">
        <v>4</v>
      </c>
      <c r="T731">
        <v>8</v>
      </c>
      <c r="U731">
        <v>5</v>
      </c>
      <c r="V731">
        <v>7</v>
      </c>
      <c r="W731">
        <v>11</v>
      </c>
      <c r="X731">
        <v>5</v>
      </c>
      <c r="Y731">
        <v>2</v>
      </c>
      <c r="Z731">
        <v>4</v>
      </c>
      <c r="AA731">
        <v>8</v>
      </c>
      <c r="AB731">
        <v>5</v>
      </c>
      <c r="AC731">
        <v>7</v>
      </c>
      <c r="AD731">
        <v>12</v>
      </c>
      <c r="AE731">
        <v>6</v>
      </c>
      <c r="AF731">
        <v>4</v>
      </c>
      <c r="AG731">
        <v>6</v>
      </c>
      <c r="AH731">
        <v>15</v>
      </c>
      <c r="AI731">
        <v>3</v>
      </c>
      <c r="AJ731">
        <v>8</v>
      </c>
      <c r="AK731">
        <v>7</v>
      </c>
      <c r="AL731">
        <v>2</v>
      </c>
      <c r="AM731">
        <v>0</v>
      </c>
      <c r="AN731">
        <v>7</v>
      </c>
      <c r="AO731">
        <v>4</v>
      </c>
      <c r="AP731">
        <v>7</v>
      </c>
      <c r="AQ731">
        <v>6</v>
      </c>
      <c r="AR731">
        <v>8</v>
      </c>
      <c r="AS731">
        <v>4</v>
      </c>
      <c r="AT731">
        <v>3</v>
      </c>
      <c r="AU731">
        <v>4</v>
      </c>
      <c r="AV731">
        <v>4</v>
      </c>
      <c r="AW731">
        <v>6</v>
      </c>
      <c r="AX731">
        <v>5</v>
      </c>
      <c r="AY731">
        <v>5</v>
      </c>
      <c r="AZ731">
        <v>6</v>
      </c>
      <c r="BA731">
        <v>6</v>
      </c>
      <c r="BB731">
        <v>10</v>
      </c>
      <c r="BC731">
        <v>12</v>
      </c>
    </row>
    <row r="732" spans="1:55" hidden="1" x14ac:dyDescent="0.4">
      <c r="A732" t="str">
        <f t="shared" si="44"/>
        <v>CLM</v>
      </c>
      <c r="B732" t="str">
        <f t="shared" si="45"/>
        <v>CLM093</v>
      </c>
      <c r="C732" t="str">
        <f t="shared" si="46"/>
        <v>partitions</v>
      </c>
      <c r="D732" t="s">
        <v>3506</v>
      </c>
      <c r="E732">
        <f t="shared" si="47"/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</row>
    <row r="733" spans="1:55" hidden="1" x14ac:dyDescent="0.4">
      <c r="A733" t="str">
        <f t="shared" si="44"/>
        <v>CLM</v>
      </c>
      <c r="B733" t="str">
        <f t="shared" si="45"/>
        <v>CLM093</v>
      </c>
      <c r="C733" t="str">
        <f t="shared" si="46"/>
        <v>numberline</v>
      </c>
      <c r="D733" t="s">
        <v>3507</v>
      </c>
      <c r="E733">
        <f t="shared" si="47"/>
        <v>76.88</v>
      </c>
      <c r="F733">
        <v>90</v>
      </c>
      <c r="G733">
        <v>61</v>
      </c>
      <c r="H733">
        <v>72</v>
      </c>
      <c r="I733">
        <v>92</v>
      </c>
      <c r="J733">
        <v>67</v>
      </c>
      <c r="K733">
        <v>78</v>
      </c>
      <c r="L733">
        <v>68</v>
      </c>
      <c r="M733">
        <v>82</v>
      </c>
      <c r="N733">
        <v>91</v>
      </c>
      <c r="O733">
        <v>89</v>
      </c>
      <c r="P733">
        <v>69</v>
      </c>
      <c r="Q733">
        <v>93</v>
      </c>
      <c r="R733">
        <v>61</v>
      </c>
      <c r="S733">
        <v>60</v>
      </c>
      <c r="T733">
        <v>75</v>
      </c>
      <c r="U733">
        <v>81</v>
      </c>
      <c r="V733">
        <v>78</v>
      </c>
      <c r="W733">
        <v>64</v>
      </c>
      <c r="X733">
        <v>54</v>
      </c>
      <c r="Y733">
        <v>85</v>
      </c>
      <c r="Z733">
        <v>61</v>
      </c>
      <c r="AA733">
        <v>63</v>
      </c>
      <c r="AB733">
        <v>57</v>
      </c>
      <c r="AC733">
        <v>56</v>
      </c>
      <c r="AD733">
        <v>74</v>
      </c>
      <c r="AE733">
        <v>124</v>
      </c>
      <c r="AF733">
        <v>85</v>
      </c>
      <c r="AG733">
        <v>49</v>
      </c>
      <c r="AH733">
        <v>73</v>
      </c>
      <c r="AI733">
        <v>59</v>
      </c>
      <c r="AJ733">
        <v>59</v>
      </c>
      <c r="AK733">
        <v>72</v>
      </c>
      <c r="AL733">
        <v>49</v>
      </c>
      <c r="AM733">
        <v>69</v>
      </c>
      <c r="AN733">
        <v>58</v>
      </c>
      <c r="AO733">
        <v>60</v>
      </c>
      <c r="AP733">
        <v>92</v>
      </c>
      <c r="AQ733">
        <v>90</v>
      </c>
      <c r="AR733">
        <v>87</v>
      </c>
      <c r="AS733">
        <v>80</v>
      </c>
      <c r="AT733">
        <v>107</v>
      </c>
      <c r="AU733">
        <v>100</v>
      </c>
      <c r="AV733">
        <v>98</v>
      </c>
      <c r="AW733">
        <v>98</v>
      </c>
      <c r="AX733">
        <v>60</v>
      </c>
      <c r="AY733">
        <v>95</v>
      </c>
      <c r="AZ733">
        <v>79</v>
      </c>
      <c r="BA733">
        <v>72</v>
      </c>
      <c r="BB733">
        <v>109</v>
      </c>
      <c r="BC733">
        <v>99</v>
      </c>
    </row>
    <row r="734" spans="1:55" hidden="1" x14ac:dyDescent="0.4">
      <c r="A734" t="str">
        <f t="shared" si="44"/>
        <v>CLM</v>
      </c>
      <c r="B734" t="str">
        <f t="shared" si="45"/>
        <v>CLM093</v>
      </c>
      <c r="C734" t="str">
        <f t="shared" si="46"/>
        <v>negative_score</v>
      </c>
      <c r="D734" t="s">
        <v>3508</v>
      </c>
      <c r="E734">
        <f t="shared" si="47"/>
        <v>-0.15985439943660681</v>
      </c>
      <c r="F734">
        <v>0</v>
      </c>
      <c r="G734">
        <v>-1.4999999999999949E-2</v>
      </c>
      <c r="H734">
        <v>-0.2368421052631578</v>
      </c>
      <c r="I734">
        <v>0</v>
      </c>
      <c r="J734">
        <v>0</v>
      </c>
      <c r="K734">
        <v>-0.39999999999999991</v>
      </c>
      <c r="L734">
        <v>-0.12</v>
      </c>
      <c r="M734">
        <v>0</v>
      </c>
      <c r="N734">
        <v>-0.1111111111111111</v>
      </c>
      <c r="O734">
        <v>0</v>
      </c>
      <c r="P734">
        <v>0</v>
      </c>
      <c r="Q734">
        <v>0</v>
      </c>
      <c r="R734">
        <v>-6.3157894736842163E-2</v>
      </c>
      <c r="S734">
        <v>0</v>
      </c>
      <c r="T734">
        <v>0</v>
      </c>
      <c r="U734">
        <v>0</v>
      </c>
      <c r="V734">
        <v>0</v>
      </c>
      <c r="W734">
        <v>-0.1105263157894736</v>
      </c>
      <c r="X734">
        <v>0</v>
      </c>
      <c r="Y734">
        <v>0</v>
      </c>
      <c r="Z734">
        <v>-3.1764705882352939</v>
      </c>
      <c r="AA734">
        <v>0</v>
      </c>
      <c r="AB734">
        <v>0</v>
      </c>
      <c r="AC734">
        <v>-3.3333333333333347E-2</v>
      </c>
      <c r="AD734">
        <v>-6.5217391304347852E-2</v>
      </c>
      <c r="AE734">
        <v>-3</v>
      </c>
      <c r="AF734">
        <v>0</v>
      </c>
      <c r="AG734">
        <v>0</v>
      </c>
      <c r="AH734">
        <v>-0.3166666666666666</v>
      </c>
      <c r="AI734">
        <v>0</v>
      </c>
      <c r="AJ734">
        <v>0</v>
      </c>
      <c r="AK734">
        <v>-0.1285714285714285</v>
      </c>
      <c r="AL734">
        <v>0</v>
      </c>
      <c r="AM734">
        <v>0</v>
      </c>
      <c r="AN734">
        <v>-6.6666666666666693E-2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-8.2758620689655199E-2</v>
      </c>
      <c r="AZ734">
        <v>0</v>
      </c>
      <c r="BA734">
        <v>0</v>
      </c>
      <c r="BB734">
        <v>-8.3333333333333037E-3</v>
      </c>
      <c r="BC734">
        <v>-5.8064516129032212E-2</v>
      </c>
    </row>
    <row r="735" spans="1:55" hidden="1" x14ac:dyDescent="0.4">
      <c r="A735" t="str">
        <f t="shared" si="44"/>
        <v>CLM</v>
      </c>
      <c r="B735" t="str">
        <f t="shared" si="45"/>
        <v>CLM093</v>
      </c>
      <c r="C735" t="str">
        <f t="shared" si="46"/>
        <v>raw_score</v>
      </c>
      <c r="D735" t="s">
        <v>3509</v>
      </c>
      <c r="E735">
        <f t="shared" si="47"/>
        <v>126.09979999999997</v>
      </c>
      <c r="F735">
        <v>150.9</v>
      </c>
      <c r="G735">
        <v>95.03</v>
      </c>
      <c r="H735">
        <v>94.36</v>
      </c>
      <c r="I735">
        <v>172.4</v>
      </c>
      <c r="J735">
        <v>110.75</v>
      </c>
      <c r="K735">
        <v>87.5</v>
      </c>
      <c r="L735">
        <v>94.68</v>
      </c>
      <c r="M735">
        <v>146.1</v>
      </c>
      <c r="N735">
        <v>138.24</v>
      </c>
      <c r="O735">
        <v>152.25</v>
      </c>
      <c r="P735">
        <v>127.85</v>
      </c>
      <c r="Q735">
        <v>146.05000000000001</v>
      </c>
      <c r="R735">
        <v>94.39</v>
      </c>
      <c r="S735">
        <v>104.2</v>
      </c>
      <c r="T735">
        <v>124.75</v>
      </c>
      <c r="U735">
        <v>130.44999999999999</v>
      </c>
      <c r="V735">
        <v>123.5</v>
      </c>
      <c r="W735">
        <v>97.09</v>
      </c>
      <c r="X735">
        <v>95.7</v>
      </c>
      <c r="Y735">
        <v>142.85</v>
      </c>
      <c r="Z735">
        <v>89.07</v>
      </c>
      <c r="AA735">
        <v>107.55</v>
      </c>
      <c r="AB735">
        <v>104.85</v>
      </c>
      <c r="AC735">
        <v>84.37</v>
      </c>
      <c r="AD735">
        <v>110.23</v>
      </c>
      <c r="AE735">
        <v>211</v>
      </c>
      <c r="AF735">
        <v>129.44999999999999</v>
      </c>
      <c r="AG735">
        <v>79.25</v>
      </c>
      <c r="AH735">
        <v>97.33</v>
      </c>
      <c r="AI735">
        <v>101.35</v>
      </c>
      <c r="AJ735">
        <v>98.35</v>
      </c>
      <c r="AK735">
        <v>102.07</v>
      </c>
      <c r="AL735">
        <v>78.05</v>
      </c>
      <c r="AM735">
        <v>108.85</v>
      </c>
      <c r="AN735">
        <v>90.43</v>
      </c>
      <c r="AO735">
        <v>94.2</v>
      </c>
      <c r="AP735">
        <v>176.2</v>
      </c>
      <c r="AQ735">
        <v>123.3</v>
      </c>
      <c r="AR735">
        <v>144.55000000000001</v>
      </c>
      <c r="AS735">
        <v>141</v>
      </c>
      <c r="AT735">
        <v>207.75</v>
      </c>
      <c r="AU735">
        <v>181.2</v>
      </c>
      <c r="AV735">
        <v>176.1</v>
      </c>
      <c r="AW735">
        <v>186.7</v>
      </c>
      <c r="AX735">
        <v>102</v>
      </c>
      <c r="AY735">
        <v>142.66999999999999</v>
      </c>
      <c r="AZ735">
        <v>141.75</v>
      </c>
      <c r="BA735">
        <v>147.4</v>
      </c>
      <c r="BB735">
        <v>162.44</v>
      </c>
      <c r="BC735">
        <v>156.49</v>
      </c>
    </row>
    <row r="736" spans="1:55" hidden="1" x14ac:dyDescent="0.4">
      <c r="A736" t="str">
        <f t="shared" si="44"/>
        <v>CLM</v>
      </c>
      <c r="B736" t="str">
        <f t="shared" si="45"/>
        <v>CLM093</v>
      </c>
      <c r="C736" t="str">
        <f t="shared" si="46"/>
        <v>percentage_score</v>
      </c>
      <c r="D736" t="s">
        <v>3510</v>
      </c>
      <c r="E736">
        <f t="shared" si="47"/>
        <v>85.52</v>
      </c>
      <c r="F736">
        <v>88.3</v>
      </c>
      <c r="G736">
        <v>82.6</v>
      </c>
      <c r="H736">
        <v>82.3</v>
      </c>
      <c r="I736">
        <v>89.6</v>
      </c>
      <c r="J736">
        <v>84.7</v>
      </c>
      <c r="K736">
        <v>81.099999999999994</v>
      </c>
      <c r="L736">
        <v>82.5</v>
      </c>
      <c r="M736">
        <v>88</v>
      </c>
      <c r="N736">
        <v>87.3</v>
      </c>
      <c r="O736">
        <v>88.4</v>
      </c>
      <c r="P736">
        <v>86.5</v>
      </c>
      <c r="Q736">
        <v>88</v>
      </c>
      <c r="R736">
        <v>82.5</v>
      </c>
      <c r="S736">
        <v>83.9</v>
      </c>
      <c r="T736">
        <v>86.2</v>
      </c>
      <c r="U736">
        <v>86.7</v>
      </c>
      <c r="V736">
        <v>86.1</v>
      </c>
      <c r="W736">
        <v>82.8</v>
      </c>
      <c r="X736">
        <v>82.7</v>
      </c>
      <c r="Y736">
        <v>87.7</v>
      </c>
      <c r="Z736">
        <v>79.400000000000006</v>
      </c>
      <c r="AA736">
        <v>84.3</v>
      </c>
      <c r="AB736">
        <v>84</v>
      </c>
      <c r="AC736">
        <v>80.8</v>
      </c>
      <c r="AD736">
        <v>84.6</v>
      </c>
      <c r="AE736">
        <v>90.2</v>
      </c>
      <c r="AF736">
        <v>86.6</v>
      </c>
      <c r="AG736">
        <v>79.8</v>
      </c>
      <c r="AH736">
        <v>82.7</v>
      </c>
      <c r="AI736">
        <v>83.5</v>
      </c>
      <c r="AJ736">
        <v>83.1</v>
      </c>
      <c r="AK736">
        <v>83.5</v>
      </c>
      <c r="AL736">
        <v>79.599999999999994</v>
      </c>
      <c r="AM736">
        <v>84.5</v>
      </c>
      <c r="AN736">
        <v>81.8</v>
      </c>
      <c r="AO736">
        <v>82.5</v>
      </c>
      <c r="AP736">
        <v>89.8</v>
      </c>
      <c r="AQ736">
        <v>86</v>
      </c>
      <c r="AR736">
        <v>87.8</v>
      </c>
      <c r="AS736">
        <v>87.6</v>
      </c>
      <c r="AT736">
        <v>91.2</v>
      </c>
      <c r="AU736">
        <v>90.1</v>
      </c>
      <c r="AV736">
        <v>89.8</v>
      </c>
      <c r="AW736">
        <v>90.3</v>
      </c>
      <c r="AX736">
        <v>83.6</v>
      </c>
      <c r="AY736">
        <v>87.7</v>
      </c>
      <c r="AZ736">
        <v>87.6</v>
      </c>
      <c r="BA736">
        <v>88.1</v>
      </c>
      <c r="BB736">
        <v>89</v>
      </c>
      <c r="BC736">
        <v>88.6</v>
      </c>
    </row>
    <row r="737" spans="1:55" hidden="1" x14ac:dyDescent="0.4">
      <c r="A737" t="str">
        <f t="shared" si="44"/>
        <v>CLM</v>
      </c>
      <c r="B737" t="str">
        <f t="shared" si="45"/>
        <v>CLM093</v>
      </c>
      <c r="C737" t="str">
        <f t="shared" si="46"/>
        <v>formatted_score</v>
      </c>
      <c r="D737" t="s">
        <v>3511</v>
      </c>
      <c r="E737" t="e">
        <f t="shared" si="47"/>
        <v>#DIV/0!</v>
      </c>
      <c r="F737" t="s">
        <v>3512</v>
      </c>
      <c r="G737" t="s">
        <v>3513</v>
      </c>
      <c r="H737" t="s">
        <v>3514</v>
      </c>
      <c r="I737" t="s">
        <v>3515</v>
      </c>
      <c r="J737" t="s">
        <v>2869</v>
      </c>
      <c r="K737" t="s">
        <v>3516</v>
      </c>
      <c r="L737" t="s">
        <v>3517</v>
      </c>
      <c r="M737" t="s">
        <v>3518</v>
      </c>
      <c r="N737" t="s">
        <v>3519</v>
      </c>
      <c r="O737" t="s">
        <v>3520</v>
      </c>
      <c r="P737" t="s">
        <v>3521</v>
      </c>
      <c r="Q737" t="s">
        <v>3522</v>
      </c>
      <c r="R737" t="s">
        <v>3523</v>
      </c>
      <c r="S737" t="s">
        <v>3524</v>
      </c>
      <c r="T737" t="s">
        <v>3525</v>
      </c>
      <c r="U737" t="s">
        <v>3089</v>
      </c>
      <c r="V737" t="s">
        <v>3526</v>
      </c>
      <c r="W737" t="s">
        <v>3527</v>
      </c>
      <c r="X737" t="s">
        <v>3528</v>
      </c>
      <c r="Y737" t="s">
        <v>3529</v>
      </c>
      <c r="Z737" t="s">
        <v>3530</v>
      </c>
      <c r="AA737" t="s">
        <v>2405</v>
      </c>
      <c r="AB737" t="s">
        <v>3531</v>
      </c>
      <c r="AC737" t="s">
        <v>3532</v>
      </c>
      <c r="AD737" t="s">
        <v>3533</v>
      </c>
      <c r="AE737" t="s">
        <v>3534</v>
      </c>
      <c r="AF737" t="s">
        <v>3535</v>
      </c>
      <c r="AG737" t="s">
        <v>2656</v>
      </c>
      <c r="AH737" t="s">
        <v>3536</v>
      </c>
      <c r="AI737" t="s">
        <v>3537</v>
      </c>
      <c r="AJ737" t="s">
        <v>3538</v>
      </c>
      <c r="AK737" t="s">
        <v>3539</v>
      </c>
      <c r="AL737" t="s">
        <v>2087</v>
      </c>
      <c r="AM737" t="s">
        <v>3540</v>
      </c>
      <c r="AN737" t="s">
        <v>3541</v>
      </c>
      <c r="AO737" t="s">
        <v>2525</v>
      </c>
      <c r="AP737" t="s">
        <v>3542</v>
      </c>
      <c r="AQ737" t="s">
        <v>3543</v>
      </c>
      <c r="AR737" t="s">
        <v>3544</v>
      </c>
      <c r="AS737" t="s">
        <v>3545</v>
      </c>
      <c r="AT737" t="s">
        <v>3546</v>
      </c>
      <c r="AU737" t="s">
        <v>3167</v>
      </c>
      <c r="AV737" t="s">
        <v>3547</v>
      </c>
      <c r="AW737" t="s">
        <v>3548</v>
      </c>
      <c r="AX737" t="s">
        <v>3063</v>
      </c>
      <c r="AY737" t="s">
        <v>3549</v>
      </c>
      <c r="AZ737" t="s">
        <v>3550</v>
      </c>
      <c r="BA737" t="s">
        <v>3551</v>
      </c>
      <c r="BB737" t="s">
        <v>3552</v>
      </c>
      <c r="BC737" t="s">
        <v>3553</v>
      </c>
    </row>
    <row r="738" spans="1:55" hidden="1" x14ac:dyDescent="0.4">
      <c r="A738" t="str">
        <f t="shared" si="44"/>
        <v>CLM</v>
      </c>
      <c r="B738" t="str">
        <f t="shared" si="45"/>
        <v>CLM093</v>
      </c>
      <c r="C738" t="str">
        <f t="shared" si="46"/>
        <v>functional_complexity</v>
      </c>
      <c r="D738" t="s">
        <v>3554</v>
      </c>
      <c r="E738">
        <f t="shared" si="47"/>
        <v>52.14</v>
      </c>
      <c r="F738">
        <v>66.5</v>
      </c>
      <c r="G738">
        <v>33</v>
      </c>
      <c r="H738">
        <v>39.5</v>
      </c>
      <c r="I738">
        <v>73.5</v>
      </c>
      <c r="J738">
        <v>43.5</v>
      </c>
      <c r="K738">
        <v>36</v>
      </c>
      <c r="L738">
        <v>41.5</v>
      </c>
      <c r="M738">
        <v>64</v>
      </c>
      <c r="N738">
        <v>55.5</v>
      </c>
      <c r="O738">
        <v>60.5</v>
      </c>
      <c r="P738">
        <v>50</v>
      </c>
      <c r="Q738">
        <v>66.5</v>
      </c>
      <c r="R738">
        <v>33.5</v>
      </c>
      <c r="S738">
        <v>39</v>
      </c>
      <c r="T738">
        <v>54.5</v>
      </c>
      <c r="U738">
        <v>53</v>
      </c>
      <c r="V738">
        <v>55</v>
      </c>
      <c r="W738">
        <v>36</v>
      </c>
      <c r="X738">
        <v>41.5</v>
      </c>
      <c r="Y738">
        <v>65</v>
      </c>
      <c r="Z738">
        <v>27</v>
      </c>
      <c r="AA738">
        <v>46</v>
      </c>
      <c r="AB738">
        <v>42.5</v>
      </c>
      <c r="AC738">
        <v>34</v>
      </c>
      <c r="AD738">
        <v>47.5</v>
      </c>
      <c r="AE738">
        <v>86.5</v>
      </c>
      <c r="AF738">
        <v>58</v>
      </c>
      <c r="AG738">
        <v>34</v>
      </c>
      <c r="AH738">
        <v>36</v>
      </c>
      <c r="AI738">
        <v>35.5</v>
      </c>
      <c r="AJ738">
        <v>40.5</v>
      </c>
      <c r="AK738">
        <v>44.5</v>
      </c>
      <c r="AL738">
        <v>33</v>
      </c>
      <c r="AM738">
        <v>46.5</v>
      </c>
      <c r="AN738">
        <v>34</v>
      </c>
      <c r="AO738">
        <v>42</v>
      </c>
      <c r="AP738">
        <v>64.5</v>
      </c>
      <c r="AQ738">
        <v>56.5</v>
      </c>
      <c r="AR738">
        <v>56.5</v>
      </c>
      <c r="AS738">
        <v>53.5</v>
      </c>
      <c r="AT738">
        <v>81.5</v>
      </c>
      <c r="AU738">
        <v>75.5</v>
      </c>
      <c r="AV738">
        <v>83</v>
      </c>
      <c r="AW738">
        <v>77</v>
      </c>
      <c r="AX738">
        <v>42.5</v>
      </c>
      <c r="AY738">
        <v>60</v>
      </c>
      <c r="AZ738">
        <v>59.5</v>
      </c>
      <c r="BA738">
        <v>68.5</v>
      </c>
      <c r="BB738">
        <v>70.5</v>
      </c>
      <c r="BC738">
        <v>63</v>
      </c>
    </row>
    <row r="739" spans="1:55" hidden="1" x14ac:dyDescent="0.4">
      <c r="A739" t="str">
        <f t="shared" si="44"/>
        <v>CLM</v>
      </c>
      <c r="B739" t="str">
        <f t="shared" si="45"/>
        <v>CLM093</v>
      </c>
      <c r="C739" t="str">
        <f t="shared" si="46"/>
        <v>organization_score</v>
      </c>
      <c r="D739" t="s">
        <v>3555</v>
      </c>
      <c r="E739">
        <f t="shared" si="47"/>
        <v>11.52</v>
      </c>
      <c r="F739">
        <v>10</v>
      </c>
      <c r="G739">
        <v>10</v>
      </c>
      <c r="H739">
        <v>0</v>
      </c>
      <c r="I739">
        <v>16</v>
      </c>
      <c r="J739">
        <v>14</v>
      </c>
      <c r="K739">
        <v>4</v>
      </c>
      <c r="L739">
        <v>6</v>
      </c>
      <c r="M739">
        <v>6</v>
      </c>
      <c r="N739">
        <v>18</v>
      </c>
      <c r="O739">
        <v>18</v>
      </c>
      <c r="P739">
        <v>18</v>
      </c>
      <c r="Q739">
        <v>6</v>
      </c>
      <c r="R739">
        <v>8</v>
      </c>
      <c r="S739">
        <v>20</v>
      </c>
      <c r="T739">
        <v>2</v>
      </c>
      <c r="U739">
        <v>14</v>
      </c>
      <c r="V739">
        <v>4</v>
      </c>
      <c r="W739">
        <v>12</v>
      </c>
      <c r="X739">
        <v>6</v>
      </c>
      <c r="Y739">
        <v>6</v>
      </c>
      <c r="Z739">
        <v>18</v>
      </c>
      <c r="AA739">
        <v>6</v>
      </c>
      <c r="AB739">
        <v>10</v>
      </c>
      <c r="AC739">
        <v>8</v>
      </c>
      <c r="AD739">
        <v>2</v>
      </c>
      <c r="AE739">
        <v>24</v>
      </c>
      <c r="AF739">
        <v>6</v>
      </c>
      <c r="AG739">
        <v>4</v>
      </c>
      <c r="AH739">
        <v>10</v>
      </c>
      <c r="AI739">
        <v>24</v>
      </c>
      <c r="AJ739">
        <v>8</v>
      </c>
      <c r="AK739">
        <v>4</v>
      </c>
      <c r="AL739">
        <v>8</v>
      </c>
      <c r="AM739">
        <v>10</v>
      </c>
      <c r="AN739">
        <v>14</v>
      </c>
      <c r="AO739">
        <v>4</v>
      </c>
      <c r="AP739">
        <v>36</v>
      </c>
      <c r="AQ739">
        <v>0</v>
      </c>
      <c r="AR739">
        <v>16</v>
      </c>
      <c r="AS739">
        <v>22</v>
      </c>
      <c r="AT739">
        <v>34</v>
      </c>
      <c r="AU739">
        <v>22</v>
      </c>
      <c r="AV739">
        <v>2</v>
      </c>
      <c r="AW739">
        <v>22</v>
      </c>
      <c r="AX739">
        <v>10</v>
      </c>
      <c r="AY739">
        <v>14</v>
      </c>
      <c r="AZ739">
        <v>14</v>
      </c>
      <c r="BA739">
        <v>2</v>
      </c>
      <c r="BB739">
        <v>8</v>
      </c>
      <c r="BC739">
        <v>16</v>
      </c>
    </row>
    <row r="740" spans="1:55" hidden="1" x14ac:dyDescent="0.4">
      <c r="A740" t="str">
        <f t="shared" si="44"/>
        <v>CLM</v>
      </c>
      <c r="B740" t="str">
        <f t="shared" si="45"/>
        <v>CLM093</v>
      </c>
      <c r="C740" t="str">
        <f t="shared" si="46"/>
        <v>structural_integrity</v>
      </c>
      <c r="D740" t="s">
        <v>3556</v>
      </c>
      <c r="E740">
        <f t="shared" si="47"/>
        <v>9.8398000000000003</v>
      </c>
      <c r="F740">
        <v>10</v>
      </c>
      <c r="G740">
        <v>9.98</v>
      </c>
      <c r="H740">
        <v>9.76</v>
      </c>
      <c r="I740">
        <v>10</v>
      </c>
      <c r="J740">
        <v>10</v>
      </c>
      <c r="K740">
        <v>9.6</v>
      </c>
      <c r="L740">
        <v>9.8800000000000008</v>
      </c>
      <c r="M740">
        <v>10</v>
      </c>
      <c r="N740">
        <v>9.89</v>
      </c>
      <c r="O740">
        <v>10</v>
      </c>
      <c r="P740">
        <v>10</v>
      </c>
      <c r="Q740">
        <v>10</v>
      </c>
      <c r="R740">
        <v>9.94</v>
      </c>
      <c r="S740">
        <v>10</v>
      </c>
      <c r="T740">
        <v>10</v>
      </c>
      <c r="U740">
        <v>10</v>
      </c>
      <c r="V740">
        <v>10</v>
      </c>
      <c r="W740">
        <v>9.89</v>
      </c>
      <c r="X740">
        <v>10</v>
      </c>
      <c r="Y740">
        <v>10</v>
      </c>
      <c r="Z740">
        <v>6.82</v>
      </c>
      <c r="AA740">
        <v>10</v>
      </c>
      <c r="AB740">
        <v>10</v>
      </c>
      <c r="AC740">
        <v>9.9700000000000006</v>
      </c>
      <c r="AD740">
        <v>9.93</v>
      </c>
      <c r="AE740">
        <v>7</v>
      </c>
      <c r="AF740">
        <v>10</v>
      </c>
      <c r="AG740">
        <v>10</v>
      </c>
      <c r="AH740">
        <v>9.68</v>
      </c>
      <c r="AI740">
        <v>10</v>
      </c>
      <c r="AJ740">
        <v>10</v>
      </c>
      <c r="AK740">
        <v>9.8699999999999992</v>
      </c>
      <c r="AL740">
        <v>10</v>
      </c>
      <c r="AM740">
        <v>10</v>
      </c>
      <c r="AN740">
        <v>9.93</v>
      </c>
      <c r="AO740">
        <v>10</v>
      </c>
      <c r="AP740">
        <v>10</v>
      </c>
      <c r="AQ740">
        <v>10</v>
      </c>
      <c r="AR740">
        <v>10</v>
      </c>
      <c r="AS740">
        <v>10</v>
      </c>
      <c r="AT740">
        <v>10</v>
      </c>
      <c r="AU740">
        <v>10</v>
      </c>
      <c r="AV740">
        <v>10</v>
      </c>
      <c r="AW740">
        <v>10</v>
      </c>
      <c r="AX740">
        <v>10</v>
      </c>
      <c r="AY740">
        <v>9.92</v>
      </c>
      <c r="AZ740">
        <v>10</v>
      </c>
      <c r="BA740">
        <v>10</v>
      </c>
      <c r="BB740">
        <v>9.99</v>
      </c>
      <c r="BC740">
        <v>9.94</v>
      </c>
    </row>
    <row r="741" spans="1:55" hidden="1" x14ac:dyDescent="0.4">
      <c r="A741" t="str">
        <f t="shared" si="44"/>
        <v>CLM</v>
      </c>
      <c r="B741" t="str">
        <f t="shared" si="45"/>
        <v>CLM093</v>
      </c>
      <c r="C741" t="str">
        <f t="shared" si="46"/>
        <v>decisions_activities_ratio</v>
      </c>
      <c r="D741" t="s">
        <v>3557</v>
      </c>
      <c r="E741">
        <f t="shared" si="47"/>
        <v>0.15498000000000001</v>
      </c>
      <c r="F741">
        <v>0.21199999999999999</v>
      </c>
      <c r="G741">
        <v>0</v>
      </c>
      <c r="H741">
        <v>0.21099999999999999</v>
      </c>
      <c r="I741">
        <v>0.154</v>
      </c>
      <c r="J741">
        <v>0.13</v>
      </c>
      <c r="K741">
        <v>0.16700000000000001</v>
      </c>
      <c r="L741">
        <v>0.25</v>
      </c>
      <c r="M741">
        <v>0.14699999999999999</v>
      </c>
      <c r="N741">
        <v>0.222</v>
      </c>
      <c r="O741">
        <v>0.125</v>
      </c>
      <c r="P741">
        <v>0.14799999999999999</v>
      </c>
      <c r="Q741">
        <v>0.219</v>
      </c>
      <c r="R741">
        <v>5.2999999999999999E-2</v>
      </c>
      <c r="S741">
        <v>0.14299999999999999</v>
      </c>
      <c r="T741">
        <v>0.14299999999999999</v>
      </c>
      <c r="U741">
        <v>0.14799999999999999</v>
      </c>
      <c r="V741">
        <v>0.185</v>
      </c>
      <c r="W741">
        <v>0.158</v>
      </c>
      <c r="X741">
        <v>8.3000000000000004E-2</v>
      </c>
      <c r="Y741">
        <v>0.21199999999999999</v>
      </c>
      <c r="Z741">
        <v>0</v>
      </c>
      <c r="AA741">
        <v>7.6999999999999999E-2</v>
      </c>
      <c r="AB741">
        <v>0.19</v>
      </c>
      <c r="AC741">
        <v>0.111</v>
      </c>
      <c r="AD741">
        <v>0.217</v>
      </c>
      <c r="AE741">
        <v>0.17799999999999999</v>
      </c>
      <c r="AF741">
        <v>0.161</v>
      </c>
      <c r="AG741">
        <v>0.105</v>
      </c>
      <c r="AH741">
        <v>0.16700000000000001</v>
      </c>
      <c r="AI741">
        <v>0.1</v>
      </c>
      <c r="AJ741">
        <v>0.14299999999999999</v>
      </c>
      <c r="AK741">
        <v>0.23799999999999999</v>
      </c>
      <c r="AL741">
        <v>0.16700000000000001</v>
      </c>
      <c r="AM741">
        <v>0.115</v>
      </c>
      <c r="AN741">
        <v>0.111</v>
      </c>
      <c r="AO741">
        <v>0.13600000000000001</v>
      </c>
      <c r="AP741">
        <v>0.182</v>
      </c>
      <c r="AQ741">
        <v>0.16700000000000001</v>
      </c>
      <c r="AR741">
        <v>0.17199999999999999</v>
      </c>
      <c r="AS741">
        <v>0.17899999999999999</v>
      </c>
      <c r="AT741">
        <v>0.16300000000000001</v>
      </c>
      <c r="AU741">
        <v>0.17899999999999999</v>
      </c>
      <c r="AV741">
        <v>0.16700000000000001</v>
      </c>
      <c r="AW741">
        <v>0.17100000000000001</v>
      </c>
      <c r="AX741">
        <v>0.182</v>
      </c>
      <c r="AY741">
        <v>0.20699999999999999</v>
      </c>
      <c r="AZ741">
        <v>0.161</v>
      </c>
      <c r="BA741">
        <v>0.13200000000000001</v>
      </c>
      <c r="BB741">
        <v>0.16700000000000001</v>
      </c>
      <c r="BC741">
        <v>0.19400000000000001</v>
      </c>
    </row>
    <row r="742" spans="1:55" hidden="1" x14ac:dyDescent="0.4">
      <c r="A742" t="str">
        <f t="shared" si="44"/>
        <v>CLM</v>
      </c>
      <c r="B742" t="str">
        <f t="shared" si="45"/>
        <v>CLM093</v>
      </c>
      <c r="C742" t="str">
        <f t="shared" si="46"/>
        <v>lines_vs_average</v>
      </c>
      <c r="D742" t="s">
        <v>3558</v>
      </c>
      <c r="E742">
        <f t="shared" si="47"/>
        <v>1.6484200000000007</v>
      </c>
      <c r="F742">
        <v>1.93</v>
      </c>
      <c r="G742">
        <v>1.3080000000000001</v>
      </c>
      <c r="H742">
        <v>1.544</v>
      </c>
      <c r="I742">
        <v>1.9730000000000001</v>
      </c>
      <c r="J742">
        <v>1.4370000000000001</v>
      </c>
      <c r="K742">
        <v>1.6719999999999999</v>
      </c>
      <c r="L742">
        <v>1.458</v>
      </c>
      <c r="M742">
        <v>1.758</v>
      </c>
      <c r="N742">
        <v>1.9510000000000001</v>
      </c>
      <c r="O742">
        <v>1.9079999999999999</v>
      </c>
      <c r="P742">
        <v>1.4790000000000001</v>
      </c>
      <c r="Q742">
        <v>1.994</v>
      </c>
      <c r="R742">
        <v>1.3080000000000001</v>
      </c>
      <c r="S742">
        <v>1.286</v>
      </c>
      <c r="T742">
        <v>1.6080000000000001</v>
      </c>
      <c r="U742">
        <v>1.7370000000000001</v>
      </c>
      <c r="V742">
        <v>1.6719999999999999</v>
      </c>
      <c r="W742">
        <v>1.3720000000000001</v>
      </c>
      <c r="X742">
        <v>1.1579999999999999</v>
      </c>
      <c r="Y742">
        <v>1.823</v>
      </c>
      <c r="Z742">
        <v>1.3080000000000001</v>
      </c>
      <c r="AA742">
        <v>1.351</v>
      </c>
      <c r="AB742">
        <v>1.222</v>
      </c>
      <c r="AC742">
        <v>1.2010000000000001</v>
      </c>
      <c r="AD742">
        <v>1.587</v>
      </c>
      <c r="AE742">
        <v>2.6589999999999998</v>
      </c>
      <c r="AF742">
        <v>1.823</v>
      </c>
      <c r="AG742">
        <v>1.0509999999999999</v>
      </c>
      <c r="AH742">
        <v>1.5649999999999999</v>
      </c>
      <c r="AI742">
        <v>1.2649999999999999</v>
      </c>
      <c r="AJ742">
        <v>1.2649999999999999</v>
      </c>
      <c r="AK742">
        <v>1.544</v>
      </c>
      <c r="AL742">
        <v>1.0509999999999999</v>
      </c>
      <c r="AM742">
        <v>1.4790000000000001</v>
      </c>
      <c r="AN742">
        <v>1.244</v>
      </c>
      <c r="AO742">
        <v>1.286</v>
      </c>
      <c r="AP742">
        <v>1.9730000000000001</v>
      </c>
      <c r="AQ742">
        <v>1.93</v>
      </c>
      <c r="AR742">
        <v>1.865</v>
      </c>
      <c r="AS742">
        <v>1.7150000000000001</v>
      </c>
      <c r="AT742">
        <v>2.294</v>
      </c>
      <c r="AU742">
        <v>2.1440000000000001</v>
      </c>
      <c r="AV742">
        <v>2.101</v>
      </c>
      <c r="AW742">
        <v>2.101</v>
      </c>
      <c r="AX742">
        <v>1.286</v>
      </c>
      <c r="AY742">
        <v>2.0369999999999999</v>
      </c>
      <c r="AZ742">
        <v>1.694</v>
      </c>
      <c r="BA742">
        <v>1.544</v>
      </c>
      <c r="BB742">
        <v>2.3370000000000002</v>
      </c>
      <c r="BC742">
        <v>2.1230000000000002</v>
      </c>
    </row>
    <row r="743" spans="1:55" hidden="1" x14ac:dyDescent="0.4">
      <c r="A743" t="str">
        <f t="shared" si="44"/>
        <v>DPM</v>
      </c>
      <c r="B743" t="str">
        <f t="shared" si="45"/>
        <v>DPM001</v>
      </c>
      <c r="C743" t="str">
        <f t="shared" si="46"/>
        <v>activities</v>
      </c>
      <c r="D743" t="s">
        <v>3559</v>
      </c>
      <c r="E743">
        <f t="shared" si="47"/>
        <v>10.58</v>
      </c>
      <c r="F743">
        <v>0</v>
      </c>
      <c r="G743">
        <v>0</v>
      </c>
      <c r="H743">
        <v>11</v>
      </c>
      <c r="I743">
        <v>0</v>
      </c>
      <c r="J743">
        <v>12</v>
      </c>
      <c r="K743">
        <v>0</v>
      </c>
      <c r="L743">
        <v>18</v>
      </c>
      <c r="M743">
        <v>19</v>
      </c>
      <c r="N743">
        <v>16</v>
      </c>
      <c r="O743">
        <v>15</v>
      </c>
      <c r="P743">
        <v>0</v>
      </c>
      <c r="Q743">
        <v>27</v>
      </c>
      <c r="R743">
        <v>14</v>
      </c>
      <c r="S743">
        <v>11</v>
      </c>
      <c r="T743">
        <v>0</v>
      </c>
      <c r="U743">
        <v>21</v>
      </c>
      <c r="V743">
        <v>22</v>
      </c>
      <c r="W743">
        <v>9</v>
      </c>
      <c r="X743">
        <v>0</v>
      </c>
      <c r="Y743">
        <v>0</v>
      </c>
      <c r="Z743">
        <v>11</v>
      </c>
      <c r="AA743">
        <v>21</v>
      </c>
      <c r="AB743">
        <v>15</v>
      </c>
      <c r="AC743">
        <v>0</v>
      </c>
      <c r="AD743">
        <v>16</v>
      </c>
      <c r="AE743">
        <v>21</v>
      </c>
      <c r="AF743">
        <v>13</v>
      </c>
      <c r="AG743">
        <v>13</v>
      </c>
      <c r="AH743">
        <v>0</v>
      </c>
      <c r="AI743">
        <v>10</v>
      </c>
      <c r="AJ743">
        <v>25</v>
      </c>
      <c r="AK743">
        <v>15</v>
      </c>
      <c r="AL743">
        <v>13</v>
      </c>
      <c r="AM743">
        <v>0</v>
      </c>
      <c r="AN743">
        <v>11</v>
      </c>
      <c r="AO743">
        <v>0</v>
      </c>
      <c r="AP743">
        <v>22</v>
      </c>
      <c r="AQ743">
        <v>26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24</v>
      </c>
      <c r="AZ743">
        <v>21</v>
      </c>
      <c r="BA743">
        <v>0</v>
      </c>
      <c r="BB743">
        <v>31</v>
      </c>
      <c r="BC743">
        <v>26</v>
      </c>
    </row>
    <row r="744" spans="1:55" hidden="1" x14ac:dyDescent="0.4">
      <c r="A744" t="str">
        <f t="shared" si="44"/>
        <v>DPM</v>
      </c>
      <c r="B744" t="str">
        <f t="shared" si="45"/>
        <v>DPM001</v>
      </c>
      <c r="C744" t="str">
        <f t="shared" si="46"/>
        <v>decisions</v>
      </c>
      <c r="D744" t="s">
        <v>3560</v>
      </c>
      <c r="E744">
        <f t="shared" si="47"/>
        <v>1.44</v>
      </c>
      <c r="F744">
        <v>1</v>
      </c>
      <c r="G744">
        <v>0</v>
      </c>
      <c r="H744">
        <v>1</v>
      </c>
      <c r="I744">
        <v>0</v>
      </c>
      <c r="J744">
        <v>1</v>
      </c>
      <c r="K744">
        <v>1</v>
      </c>
      <c r="L744">
        <v>2</v>
      </c>
      <c r="M744">
        <v>4</v>
      </c>
      <c r="N744">
        <v>2</v>
      </c>
      <c r="O744">
        <v>1</v>
      </c>
      <c r="P744">
        <v>0</v>
      </c>
      <c r="Q744">
        <v>4</v>
      </c>
      <c r="R744">
        <v>1</v>
      </c>
      <c r="S744">
        <v>2</v>
      </c>
      <c r="T744">
        <v>0</v>
      </c>
      <c r="U744">
        <v>5</v>
      </c>
      <c r="V744">
        <v>2</v>
      </c>
      <c r="W744">
        <v>1</v>
      </c>
      <c r="X744">
        <v>0</v>
      </c>
      <c r="Y744">
        <v>2</v>
      </c>
      <c r="Z744">
        <v>1</v>
      </c>
      <c r="AA744">
        <v>0</v>
      </c>
      <c r="AB744">
        <v>2</v>
      </c>
      <c r="AC744">
        <v>0</v>
      </c>
      <c r="AD744">
        <v>2</v>
      </c>
      <c r="AE744">
        <v>2</v>
      </c>
      <c r="AF744">
        <v>2</v>
      </c>
      <c r="AG744">
        <v>1</v>
      </c>
      <c r="AH744">
        <v>0</v>
      </c>
      <c r="AI744">
        <v>2</v>
      </c>
      <c r="AJ744">
        <v>3</v>
      </c>
      <c r="AK744">
        <v>1</v>
      </c>
      <c r="AL744">
        <v>2</v>
      </c>
      <c r="AM744">
        <v>0</v>
      </c>
      <c r="AN744">
        <v>1</v>
      </c>
      <c r="AO744">
        <v>0</v>
      </c>
      <c r="AP744">
        <v>2</v>
      </c>
      <c r="AQ744">
        <v>4</v>
      </c>
      <c r="AR744">
        <v>3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4</v>
      </c>
      <c r="AZ744">
        <v>3</v>
      </c>
      <c r="BA744">
        <v>0</v>
      </c>
      <c r="BB744">
        <v>4</v>
      </c>
      <c r="BC744">
        <v>3</v>
      </c>
    </row>
    <row r="745" spans="1:55" hidden="1" x14ac:dyDescent="0.4">
      <c r="A745" t="str">
        <f t="shared" si="44"/>
        <v>DPM</v>
      </c>
      <c r="B745" t="str">
        <f t="shared" si="45"/>
        <v>DPM001</v>
      </c>
      <c r="C745" t="str">
        <f t="shared" si="46"/>
        <v>forks</v>
      </c>
      <c r="D745" t="s">
        <v>3561</v>
      </c>
      <c r="E745">
        <f t="shared" si="47"/>
        <v>1.1599999999999999</v>
      </c>
      <c r="F745">
        <v>1</v>
      </c>
      <c r="G745">
        <v>1</v>
      </c>
      <c r="H745">
        <v>2</v>
      </c>
      <c r="I745">
        <v>1</v>
      </c>
      <c r="J745">
        <v>1</v>
      </c>
      <c r="K745">
        <v>1</v>
      </c>
      <c r="L745">
        <v>1</v>
      </c>
      <c r="M745">
        <v>2</v>
      </c>
      <c r="N745">
        <v>1</v>
      </c>
      <c r="O745">
        <v>1</v>
      </c>
      <c r="P745">
        <v>1</v>
      </c>
      <c r="Q745">
        <v>1</v>
      </c>
      <c r="R745">
        <v>1</v>
      </c>
      <c r="S745">
        <v>1</v>
      </c>
      <c r="T745">
        <v>1</v>
      </c>
      <c r="U745">
        <v>2</v>
      </c>
      <c r="V745">
        <v>2</v>
      </c>
      <c r="W745">
        <v>1</v>
      </c>
      <c r="X745">
        <v>1</v>
      </c>
      <c r="Y745">
        <v>1</v>
      </c>
      <c r="Z745">
        <v>1</v>
      </c>
      <c r="AA745">
        <v>2</v>
      </c>
      <c r="AB745">
        <v>1</v>
      </c>
      <c r="AC745">
        <v>1</v>
      </c>
      <c r="AD745">
        <v>2</v>
      </c>
      <c r="AE745">
        <v>1</v>
      </c>
      <c r="AF745">
        <v>1</v>
      </c>
      <c r="AG745">
        <v>1</v>
      </c>
      <c r="AH745">
        <v>0</v>
      </c>
      <c r="AI745">
        <v>1</v>
      </c>
      <c r="AJ745">
        <v>1</v>
      </c>
      <c r="AK745">
        <v>1</v>
      </c>
      <c r="AL745">
        <v>1</v>
      </c>
      <c r="AM745">
        <v>1</v>
      </c>
      <c r="AN745">
        <v>1</v>
      </c>
      <c r="AO745">
        <v>1</v>
      </c>
      <c r="AP745">
        <v>2</v>
      </c>
      <c r="AQ745">
        <v>3</v>
      </c>
      <c r="AR745">
        <v>2</v>
      </c>
      <c r="AS745">
        <v>1</v>
      </c>
      <c r="AT745">
        <v>1</v>
      </c>
      <c r="AU745">
        <v>1</v>
      </c>
      <c r="AV745">
        <v>1</v>
      </c>
      <c r="AW745">
        <v>0</v>
      </c>
      <c r="AX745">
        <v>0</v>
      </c>
      <c r="AY745">
        <v>1</v>
      </c>
      <c r="AZ745">
        <v>2</v>
      </c>
      <c r="BA745">
        <v>0</v>
      </c>
      <c r="BB745">
        <v>2</v>
      </c>
      <c r="BC745">
        <v>1</v>
      </c>
    </row>
    <row r="746" spans="1:55" hidden="1" x14ac:dyDescent="0.4">
      <c r="A746" t="str">
        <f t="shared" si="44"/>
        <v>DPM</v>
      </c>
      <c r="B746" t="str">
        <f t="shared" si="45"/>
        <v>DPM001</v>
      </c>
      <c r="C746" t="str">
        <f t="shared" si="46"/>
        <v>swimlanes</v>
      </c>
      <c r="D746" t="s">
        <v>3562</v>
      </c>
      <c r="E746">
        <f t="shared" si="47"/>
        <v>3.28</v>
      </c>
      <c r="F746">
        <v>6</v>
      </c>
      <c r="G746">
        <v>0</v>
      </c>
      <c r="H746">
        <v>0</v>
      </c>
      <c r="I746">
        <v>0</v>
      </c>
      <c r="J746">
        <v>13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10</v>
      </c>
      <c r="R746">
        <v>0</v>
      </c>
      <c r="S746">
        <v>0</v>
      </c>
      <c r="T746">
        <v>0</v>
      </c>
      <c r="U746">
        <v>2</v>
      </c>
      <c r="V746">
        <v>5</v>
      </c>
      <c r="W746">
        <v>0</v>
      </c>
      <c r="X746">
        <v>0</v>
      </c>
      <c r="Y746">
        <v>0</v>
      </c>
      <c r="Z746">
        <v>7</v>
      </c>
      <c r="AA746">
        <v>11</v>
      </c>
      <c r="AB746">
        <v>7</v>
      </c>
      <c r="AC746">
        <v>0</v>
      </c>
      <c r="AD746">
        <v>5</v>
      </c>
      <c r="AE746">
        <v>0</v>
      </c>
      <c r="AF746">
        <v>0</v>
      </c>
      <c r="AG746">
        <v>5</v>
      </c>
      <c r="AH746">
        <v>0</v>
      </c>
      <c r="AI746">
        <v>0</v>
      </c>
      <c r="AJ746">
        <v>9</v>
      </c>
      <c r="AK746">
        <v>9</v>
      </c>
      <c r="AL746">
        <v>0</v>
      </c>
      <c r="AM746">
        <v>0</v>
      </c>
      <c r="AN746">
        <v>7</v>
      </c>
      <c r="AO746">
        <v>0</v>
      </c>
      <c r="AP746">
        <v>24</v>
      </c>
      <c r="AQ746">
        <v>5</v>
      </c>
      <c r="AR746">
        <v>8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13</v>
      </c>
      <c r="AZ746">
        <v>3</v>
      </c>
      <c r="BA746">
        <v>0</v>
      </c>
      <c r="BB746">
        <v>8</v>
      </c>
      <c r="BC746">
        <v>7</v>
      </c>
    </row>
    <row r="747" spans="1:55" hidden="1" x14ac:dyDescent="0.4">
      <c r="A747" t="str">
        <f t="shared" si="44"/>
        <v>DPM</v>
      </c>
      <c r="B747" t="str">
        <f t="shared" si="45"/>
        <v>DPM001</v>
      </c>
      <c r="C747" t="str">
        <f t="shared" si="46"/>
        <v>detaches</v>
      </c>
      <c r="D747" t="s">
        <v>3563</v>
      </c>
      <c r="E747">
        <f t="shared" si="47"/>
        <v>0.1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1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1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1</v>
      </c>
      <c r="AZ747">
        <v>0</v>
      </c>
      <c r="BA747">
        <v>0</v>
      </c>
      <c r="BB747">
        <v>1</v>
      </c>
      <c r="BC747">
        <v>1</v>
      </c>
    </row>
    <row r="748" spans="1:55" hidden="1" x14ac:dyDescent="0.4">
      <c r="A748" t="str">
        <f t="shared" si="44"/>
        <v>DPM</v>
      </c>
      <c r="B748" t="str">
        <f t="shared" si="45"/>
        <v>DPM001</v>
      </c>
      <c r="C748" t="str">
        <f t="shared" si="46"/>
        <v>options</v>
      </c>
      <c r="D748" t="s">
        <v>3564</v>
      </c>
      <c r="E748">
        <f t="shared" si="47"/>
        <v>0.08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1</v>
      </c>
      <c r="V748">
        <v>0</v>
      </c>
      <c r="W748">
        <v>0</v>
      </c>
      <c r="X748">
        <v>0</v>
      </c>
      <c r="Y748">
        <v>0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1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1</v>
      </c>
    </row>
    <row r="749" spans="1:55" hidden="1" x14ac:dyDescent="0.4">
      <c r="A749" t="str">
        <f t="shared" si="44"/>
        <v>DPM</v>
      </c>
      <c r="B749" t="str">
        <f t="shared" si="45"/>
        <v>DPM001</v>
      </c>
      <c r="C749" t="str">
        <f t="shared" si="46"/>
        <v>edges</v>
      </c>
      <c r="D749" t="s">
        <v>3565</v>
      </c>
      <c r="E749">
        <f t="shared" si="47"/>
        <v>9.1199999999999992</v>
      </c>
      <c r="F749">
        <v>22</v>
      </c>
      <c r="G749">
        <v>23</v>
      </c>
      <c r="H749">
        <v>0</v>
      </c>
      <c r="I749">
        <v>25</v>
      </c>
      <c r="J749">
        <v>0</v>
      </c>
      <c r="K749">
        <v>11</v>
      </c>
      <c r="L749">
        <v>0</v>
      </c>
      <c r="M749">
        <v>0</v>
      </c>
      <c r="N749">
        <v>0</v>
      </c>
      <c r="O749">
        <v>1</v>
      </c>
      <c r="P749">
        <v>17</v>
      </c>
      <c r="Q749">
        <v>1</v>
      </c>
      <c r="R749">
        <v>0</v>
      </c>
      <c r="S749">
        <v>0</v>
      </c>
      <c r="T749">
        <v>20</v>
      </c>
      <c r="U749">
        <v>0</v>
      </c>
      <c r="V749">
        <v>1</v>
      </c>
      <c r="W749">
        <v>0</v>
      </c>
      <c r="X749">
        <v>16</v>
      </c>
      <c r="Y749">
        <v>20</v>
      </c>
      <c r="Z749">
        <v>0</v>
      </c>
      <c r="AA749">
        <v>1</v>
      </c>
      <c r="AB749">
        <v>0</v>
      </c>
      <c r="AC749">
        <v>16</v>
      </c>
      <c r="AD749">
        <v>0</v>
      </c>
      <c r="AE749">
        <v>1</v>
      </c>
      <c r="AF749">
        <v>0</v>
      </c>
      <c r="AG749">
        <v>0</v>
      </c>
      <c r="AH749">
        <v>25</v>
      </c>
      <c r="AI749">
        <v>0</v>
      </c>
      <c r="AJ749">
        <v>1</v>
      </c>
      <c r="AK749">
        <v>0</v>
      </c>
      <c r="AL749">
        <v>1</v>
      </c>
      <c r="AM749">
        <v>19</v>
      </c>
      <c r="AN749">
        <v>0</v>
      </c>
      <c r="AO749">
        <v>24</v>
      </c>
      <c r="AP749">
        <v>0</v>
      </c>
      <c r="AQ749">
        <v>0</v>
      </c>
      <c r="AR749">
        <v>0</v>
      </c>
      <c r="AS749">
        <v>35</v>
      </c>
      <c r="AT749">
        <v>20</v>
      </c>
      <c r="AU749">
        <v>20</v>
      </c>
      <c r="AV749">
        <v>31</v>
      </c>
      <c r="AW749">
        <v>28</v>
      </c>
      <c r="AX749">
        <v>30</v>
      </c>
      <c r="AY749">
        <v>1</v>
      </c>
      <c r="AZ749">
        <v>0</v>
      </c>
      <c r="BA749">
        <v>43</v>
      </c>
      <c r="BB749">
        <v>1</v>
      </c>
      <c r="BC749">
        <v>2</v>
      </c>
    </row>
    <row r="750" spans="1:55" hidden="1" x14ac:dyDescent="0.4">
      <c r="A750" t="str">
        <f t="shared" si="44"/>
        <v>DPM</v>
      </c>
      <c r="B750" t="str">
        <f t="shared" si="45"/>
        <v>DPM001</v>
      </c>
      <c r="C750" t="str">
        <f t="shared" si="46"/>
        <v>notes</v>
      </c>
      <c r="D750" t="s">
        <v>3566</v>
      </c>
      <c r="E750">
        <f t="shared" si="47"/>
        <v>1.76</v>
      </c>
      <c r="F750">
        <v>2</v>
      </c>
      <c r="G750">
        <v>2</v>
      </c>
      <c r="H750">
        <v>0</v>
      </c>
      <c r="I750">
        <v>3</v>
      </c>
      <c r="J750">
        <v>2</v>
      </c>
      <c r="K750">
        <v>0</v>
      </c>
      <c r="L750">
        <v>1</v>
      </c>
      <c r="M750">
        <v>1</v>
      </c>
      <c r="N750">
        <v>1</v>
      </c>
      <c r="O750">
        <v>3</v>
      </c>
      <c r="P750">
        <v>2</v>
      </c>
      <c r="Q750">
        <v>1</v>
      </c>
      <c r="R750">
        <v>3</v>
      </c>
      <c r="S750">
        <v>0</v>
      </c>
      <c r="T750">
        <v>2</v>
      </c>
      <c r="U750">
        <v>2</v>
      </c>
      <c r="V750">
        <v>2</v>
      </c>
      <c r="W750">
        <v>0</v>
      </c>
      <c r="X750">
        <v>3</v>
      </c>
      <c r="Y750">
        <v>2</v>
      </c>
      <c r="Z750">
        <v>0</v>
      </c>
      <c r="AA750">
        <v>0</v>
      </c>
      <c r="AB750">
        <v>2</v>
      </c>
      <c r="AC750">
        <v>10</v>
      </c>
      <c r="AD750">
        <v>2</v>
      </c>
      <c r="AE750">
        <v>1</v>
      </c>
      <c r="AF750">
        <v>0</v>
      </c>
      <c r="AG750">
        <v>1</v>
      </c>
      <c r="AH750">
        <v>3</v>
      </c>
      <c r="AI750">
        <v>1</v>
      </c>
      <c r="AJ750">
        <v>1</v>
      </c>
      <c r="AK750">
        <v>1</v>
      </c>
      <c r="AL750">
        <v>0</v>
      </c>
      <c r="AM750">
        <v>3</v>
      </c>
      <c r="AN750">
        <v>1</v>
      </c>
      <c r="AO750">
        <v>4</v>
      </c>
      <c r="AP750">
        <v>1</v>
      </c>
      <c r="AQ750">
        <v>1</v>
      </c>
      <c r="AR750">
        <v>2</v>
      </c>
      <c r="AS750">
        <v>2</v>
      </c>
      <c r="AT750">
        <v>2</v>
      </c>
      <c r="AU750">
        <v>2</v>
      </c>
      <c r="AV750">
        <v>1</v>
      </c>
      <c r="AW750">
        <v>3</v>
      </c>
      <c r="AX750">
        <v>3</v>
      </c>
      <c r="AY750">
        <v>2</v>
      </c>
      <c r="AZ750">
        <v>1</v>
      </c>
      <c r="BA750">
        <v>2</v>
      </c>
      <c r="BB750">
        <v>3</v>
      </c>
      <c r="BC750">
        <v>1</v>
      </c>
    </row>
    <row r="751" spans="1:55" hidden="1" x14ac:dyDescent="0.4">
      <c r="A751" t="str">
        <f t="shared" si="44"/>
        <v>DPM</v>
      </c>
      <c r="B751" t="str">
        <f t="shared" si="45"/>
        <v>DPM001</v>
      </c>
      <c r="C751" t="str">
        <f t="shared" si="46"/>
        <v>partitions</v>
      </c>
      <c r="D751" t="s">
        <v>3567</v>
      </c>
      <c r="E751">
        <f t="shared" si="47"/>
        <v>0.54</v>
      </c>
      <c r="F751">
        <v>0</v>
      </c>
      <c r="G751">
        <v>2</v>
      </c>
      <c r="H751">
        <v>0</v>
      </c>
      <c r="I751">
        <v>3</v>
      </c>
      <c r="J751">
        <v>0</v>
      </c>
      <c r="K751">
        <v>0</v>
      </c>
      <c r="L751">
        <v>2</v>
      </c>
      <c r="M751">
        <v>1</v>
      </c>
      <c r="N751">
        <v>1</v>
      </c>
      <c r="O751">
        <v>0</v>
      </c>
      <c r="P751">
        <v>0</v>
      </c>
      <c r="Q751">
        <v>0</v>
      </c>
      <c r="R751">
        <v>1</v>
      </c>
      <c r="S751">
        <v>0</v>
      </c>
      <c r="T751">
        <v>3</v>
      </c>
      <c r="U751">
        <v>0</v>
      </c>
      <c r="V751">
        <v>0</v>
      </c>
      <c r="W751">
        <v>0</v>
      </c>
      <c r="X751">
        <v>2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2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3</v>
      </c>
      <c r="AP751">
        <v>0</v>
      </c>
      <c r="AQ751">
        <v>0</v>
      </c>
      <c r="AR751">
        <v>0</v>
      </c>
      <c r="AS751">
        <v>0</v>
      </c>
      <c r="AT751">
        <v>2</v>
      </c>
      <c r="AU751">
        <v>2</v>
      </c>
      <c r="AV751">
        <v>3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</row>
    <row r="752" spans="1:55" hidden="1" x14ac:dyDescent="0.4">
      <c r="A752" t="str">
        <f t="shared" si="44"/>
        <v>DPM</v>
      </c>
      <c r="B752" t="str">
        <f t="shared" si="45"/>
        <v>DPM001</v>
      </c>
      <c r="C752" t="str">
        <f t="shared" si="46"/>
        <v>numberline</v>
      </c>
      <c r="D752" t="s">
        <v>3568</v>
      </c>
      <c r="E752">
        <f t="shared" si="47"/>
        <v>45.48</v>
      </c>
      <c r="F752">
        <v>47</v>
      </c>
      <c r="G752">
        <v>41</v>
      </c>
      <c r="H752">
        <v>23</v>
      </c>
      <c r="I752">
        <v>56</v>
      </c>
      <c r="J752">
        <v>45</v>
      </c>
      <c r="K752">
        <v>18</v>
      </c>
      <c r="L752">
        <v>41</v>
      </c>
      <c r="M752">
        <v>51</v>
      </c>
      <c r="N752">
        <v>36</v>
      </c>
      <c r="O752">
        <v>30</v>
      </c>
      <c r="P752">
        <v>32</v>
      </c>
      <c r="Q752">
        <v>72</v>
      </c>
      <c r="R752">
        <v>35</v>
      </c>
      <c r="S752">
        <v>23</v>
      </c>
      <c r="T752">
        <v>40</v>
      </c>
      <c r="U752">
        <v>66</v>
      </c>
      <c r="V752">
        <v>60</v>
      </c>
      <c r="W752">
        <v>19</v>
      </c>
      <c r="X752">
        <v>45</v>
      </c>
      <c r="Y752">
        <v>49</v>
      </c>
      <c r="Z752">
        <v>28</v>
      </c>
      <c r="AA752">
        <v>53</v>
      </c>
      <c r="AB752">
        <v>46</v>
      </c>
      <c r="AC752">
        <v>37</v>
      </c>
      <c r="AD752">
        <v>49</v>
      </c>
      <c r="AE752">
        <v>44</v>
      </c>
      <c r="AF752">
        <v>29</v>
      </c>
      <c r="AG752">
        <v>40</v>
      </c>
      <c r="AH752">
        <v>48</v>
      </c>
      <c r="AI752">
        <v>27</v>
      </c>
      <c r="AJ752">
        <v>64</v>
      </c>
      <c r="AK752">
        <v>40</v>
      </c>
      <c r="AL752">
        <v>28</v>
      </c>
      <c r="AM752">
        <v>47</v>
      </c>
      <c r="AN752">
        <v>30</v>
      </c>
      <c r="AO752">
        <v>37</v>
      </c>
      <c r="AP752">
        <v>70</v>
      </c>
      <c r="AQ752">
        <v>63</v>
      </c>
      <c r="AR752">
        <v>58</v>
      </c>
      <c r="AS752">
        <v>52</v>
      </c>
      <c r="AT752">
        <v>36</v>
      </c>
      <c r="AU752">
        <v>40</v>
      </c>
      <c r="AV752">
        <v>47</v>
      </c>
      <c r="AW752">
        <v>52</v>
      </c>
      <c r="AX752">
        <v>48</v>
      </c>
      <c r="AY752">
        <v>82</v>
      </c>
      <c r="AZ752">
        <v>50</v>
      </c>
      <c r="BA752">
        <v>55</v>
      </c>
      <c r="BB752">
        <v>77</v>
      </c>
      <c r="BC752">
        <v>68</v>
      </c>
    </row>
    <row r="753" spans="1:55" hidden="1" x14ac:dyDescent="0.4">
      <c r="A753" t="str">
        <f t="shared" si="44"/>
        <v>DPM</v>
      </c>
      <c r="B753" t="str">
        <f t="shared" si="45"/>
        <v>DPM001</v>
      </c>
      <c r="C753" t="str">
        <f t="shared" si="46"/>
        <v>negative_score</v>
      </c>
      <c r="D753" t="s">
        <v>3569</v>
      </c>
      <c r="E753">
        <f t="shared" si="47"/>
        <v>-7.9267230519480529</v>
      </c>
      <c r="F753">
        <v>-10</v>
      </c>
      <c r="G753">
        <v>-20</v>
      </c>
      <c r="H753">
        <v>0</v>
      </c>
      <c r="I753">
        <v>-23</v>
      </c>
      <c r="J753">
        <v>-7.4999999999999997E-2</v>
      </c>
      <c r="K753">
        <v>-20</v>
      </c>
      <c r="L753">
        <v>0</v>
      </c>
      <c r="M753">
        <v>0</v>
      </c>
      <c r="N753">
        <v>0</v>
      </c>
      <c r="O753">
        <v>0</v>
      </c>
      <c r="P753">
        <v>-20</v>
      </c>
      <c r="Q753">
        <v>0</v>
      </c>
      <c r="R753">
        <v>0</v>
      </c>
      <c r="S753">
        <v>0</v>
      </c>
      <c r="T753">
        <v>-20</v>
      </c>
      <c r="U753">
        <v>-20.042857142857141</v>
      </c>
      <c r="V753">
        <v>0</v>
      </c>
      <c r="W753">
        <v>0</v>
      </c>
      <c r="X753">
        <v>-23</v>
      </c>
      <c r="Y753">
        <v>-20</v>
      </c>
      <c r="Z753">
        <v>0</v>
      </c>
      <c r="AA753">
        <v>0</v>
      </c>
      <c r="AB753">
        <v>-2.0000000000000059E-2</v>
      </c>
      <c r="AC753">
        <v>-20</v>
      </c>
      <c r="AD753">
        <v>-1.8749999999999999E-2</v>
      </c>
      <c r="AE753">
        <v>0</v>
      </c>
      <c r="AF753">
        <v>0</v>
      </c>
      <c r="AG753">
        <v>0</v>
      </c>
      <c r="AH753">
        <v>-20</v>
      </c>
      <c r="AI753">
        <v>0</v>
      </c>
      <c r="AJ753">
        <v>0</v>
      </c>
      <c r="AK753">
        <v>0</v>
      </c>
      <c r="AL753">
        <v>0</v>
      </c>
      <c r="AM753">
        <v>-20</v>
      </c>
      <c r="AN753">
        <v>0</v>
      </c>
      <c r="AO753">
        <v>-20</v>
      </c>
      <c r="AP753">
        <v>-5.4545454545454487E-2</v>
      </c>
      <c r="AQ753">
        <v>0</v>
      </c>
      <c r="AR753">
        <v>0</v>
      </c>
      <c r="AS753">
        <v>-20</v>
      </c>
      <c r="AT753">
        <v>-20</v>
      </c>
      <c r="AU753">
        <v>-20</v>
      </c>
      <c r="AV753">
        <v>-20</v>
      </c>
      <c r="AW753">
        <v>-20</v>
      </c>
      <c r="AX753">
        <v>-20</v>
      </c>
      <c r="AY753">
        <v>-0.1249999999999999</v>
      </c>
      <c r="AZ753">
        <v>0</v>
      </c>
      <c r="BA753">
        <v>-20</v>
      </c>
      <c r="BB753">
        <v>0</v>
      </c>
      <c r="BC753">
        <v>0</v>
      </c>
    </row>
    <row r="754" spans="1:55" hidden="1" x14ac:dyDescent="0.4">
      <c r="A754" t="str">
        <f t="shared" si="44"/>
        <v>DPM</v>
      </c>
      <c r="B754" t="str">
        <f t="shared" si="45"/>
        <v>DPM001</v>
      </c>
      <c r="C754" t="str">
        <f t="shared" si="46"/>
        <v>raw_score</v>
      </c>
      <c r="D754" t="s">
        <v>3570</v>
      </c>
      <c r="E754">
        <f t="shared" si="47"/>
        <v>54.979599999999984</v>
      </c>
      <c r="F754">
        <v>39.35</v>
      </c>
      <c r="G754">
        <v>17.25</v>
      </c>
      <c r="H754">
        <v>44.15</v>
      </c>
      <c r="I754">
        <v>19.7</v>
      </c>
      <c r="J754">
        <v>72.78</v>
      </c>
      <c r="K754">
        <v>1.1000000000000001</v>
      </c>
      <c r="L754">
        <v>70.849999999999994</v>
      </c>
      <c r="M754">
        <v>83.85</v>
      </c>
      <c r="N754">
        <v>63.1</v>
      </c>
      <c r="O754">
        <v>57.1</v>
      </c>
      <c r="P754">
        <v>6.6</v>
      </c>
      <c r="Q754">
        <v>125.6</v>
      </c>
      <c r="R754">
        <v>54.65</v>
      </c>
      <c r="S754">
        <v>45.15</v>
      </c>
      <c r="T754">
        <v>15.1</v>
      </c>
      <c r="U754">
        <v>78.86</v>
      </c>
      <c r="V754">
        <v>95.8</v>
      </c>
      <c r="W754">
        <v>34.950000000000003</v>
      </c>
      <c r="X754">
        <v>6.85</v>
      </c>
      <c r="Y754">
        <v>19.05</v>
      </c>
      <c r="Z754">
        <v>56.4</v>
      </c>
      <c r="AA754">
        <v>94.85</v>
      </c>
      <c r="AB754">
        <v>73.88</v>
      </c>
      <c r="AC754">
        <v>12.05</v>
      </c>
      <c r="AD754">
        <v>74.53</v>
      </c>
      <c r="AE754">
        <v>81.2</v>
      </c>
      <c r="AF754">
        <v>51.45</v>
      </c>
      <c r="AG754">
        <v>58.8</v>
      </c>
      <c r="AH754">
        <v>14.8</v>
      </c>
      <c r="AI754">
        <v>43.15</v>
      </c>
      <c r="AJ754">
        <v>113.2</v>
      </c>
      <c r="AK754">
        <v>72.8</v>
      </c>
      <c r="AL754">
        <v>52.6</v>
      </c>
      <c r="AM754">
        <v>10.55</v>
      </c>
      <c r="AN754">
        <v>56.3</v>
      </c>
      <c r="AO754">
        <v>21.35</v>
      </c>
      <c r="AP754">
        <v>133.25</v>
      </c>
      <c r="AQ754">
        <v>116.95</v>
      </c>
      <c r="AR754">
        <v>37</v>
      </c>
      <c r="AS754">
        <v>29.2</v>
      </c>
      <c r="AT754">
        <v>13.4</v>
      </c>
      <c r="AU754">
        <v>13.6</v>
      </c>
      <c r="AV754">
        <v>27.85</v>
      </c>
      <c r="AW754">
        <v>18.600000000000001</v>
      </c>
      <c r="AX754">
        <v>20.8</v>
      </c>
      <c r="AY754">
        <v>122.28</v>
      </c>
      <c r="AZ754">
        <v>90.3</v>
      </c>
      <c r="BA754">
        <v>35.950000000000003</v>
      </c>
      <c r="BB754">
        <v>136.94999999999999</v>
      </c>
      <c r="BC754">
        <v>113.1</v>
      </c>
    </row>
    <row r="755" spans="1:55" hidden="1" x14ac:dyDescent="0.4">
      <c r="A755" t="str">
        <f t="shared" si="44"/>
        <v>DPM</v>
      </c>
      <c r="B755" t="str">
        <f t="shared" si="45"/>
        <v>DPM001</v>
      </c>
      <c r="C755" t="str">
        <f t="shared" si="46"/>
        <v>percentage_score</v>
      </c>
      <c r="D755" t="s">
        <v>3571</v>
      </c>
      <c r="E755">
        <f t="shared" si="47"/>
        <v>58.978000000000002</v>
      </c>
      <c r="F755">
        <v>56.7</v>
      </c>
      <c r="G755">
        <v>30.1</v>
      </c>
      <c r="H755">
        <v>68.8</v>
      </c>
      <c r="I755">
        <v>31.4</v>
      </c>
      <c r="J755">
        <v>78.400000000000006</v>
      </c>
      <c r="K755">
        <v>2.7</v>
      </c>
      <c r="L755">
        <v>78</v>
      </c>
      <c r="M755">
        <v>80.7</v>
      </c>
      <c r="N755">
        <v>75.900000000000006</v>
      </c>
      <c r="O755">
        <v>74.099999999999994</v>
      </c>
      <c r="P755">
        <v>14.2</v>
      </c>
      <c r="Q755">
        <v>86.3</v>
      </c>
      <c r="R755">
        <v>73.2</v>
      </c>
      <c r="S755">
        <v>69.3</v>
      </c>
      <c r="T755">
        <v>27.4</v>
      </c>
      <c r="U755">
        <v>66.3</v>
      </c>
      <c r="V755">
        <v>82.7</v>
      </c>
      <c r="W755">
        <v>63.6</v>
      </c>
      <c r="X755">
        <v>13.7</v>
      </c>
      <c r="Y755">
        <v>32.299999999999997</v>
      </c>
      <c r="Z755">
        <v>73.8</v>
      </c>
      <c r="AA755">
        <v>82.6</v>
      </c>
      <c r="AB755">
        <v>78.7</v>
      </c>
      <c r="AC755">
        <v>23.2</v>
      </c>
      <c r="AD755">
        <v>77.599999999999994</v>
      </c>
      <c r="AE755">
        <v>80.2</v>
      </c>
      <c r="AF755">
        <v>72</v>
      </c>
      <c r="AG755">
        <v>74.599999999999994</v>
      </c>
      <c r="AH755">
        <v>27</v>
      </c>
      <c r="AI755">
        <v>68.3</v>
      </c>
      <c r="AJ755">
        <v>85</v>
      </c>
      <c r="AK755">
        <v>78.400000000000006</v>
      </c>
      <c r="AL755">
        <v>72.5</v>
      </c>
      <c r="AM755">
        <v>20.9</v>
      </c>
      <c r="AN755">
        <v>73.8</v>
      </c>
      <c r="AO755">
        <v>34.799999999999997</v>
      </c>
      <c r="AP755">
        <v>86.9</v>
      </c>
      <c r="AQ755">
        <v>85.4</v>
      </c>
      <c r="AR755">
        <v>63.2</v>
      </c>
      <c r="AS755">
        <v>42.2</v>
      </c>
      <c r="AT755">
        <v>25.1</v>
      </c>
      <c r="AU755">
        <v>25.4</v>
      </c>
      <c r="AV755">
        <v>41</v>
      </c>
      <c r="AW755">
        <v>31.7</v>
      </c>
      <c r="AX755">
        <v>34.200000000000003</v>
      </c>
      <c r="AY755">
        <v>85</v>
      </c>
      <c r="AZ755">
        <v>81.900000000000006</v>
      </c>
      <c r="BA755">
        <v>47.3</v>
      </c>
      <c r="BB755">
        <v>86.4</v>
      </c>
      <c r="BC755">
        <v>84</v>
      </c>
    </row>
    <row r="756" spans="1:55" hidden="1" x14ac:dyDescent="0.4">
      <c r="A756" t="str">
        <f t="shared" si="44"/>
        <v>DPM</v>
      </c>
      <c r="B756" t="str">
        <f t="shared" si="45"/>
        <v>DPM001</v>
      </c>
      <c r="C756" t="str">
        <f t="shared" si="46"/>
        <v>formatted_score</v>
      </c>
      <c r="D756" t="s">
        <v>3572</v>
      </c>
      <c r="E756" t="e">
        <f t="shared" si="47"/>
        <v>#DIV/0!</v>
      </c>
      <c r="F756" t="s">
        <v>3573</v>
      </c>
      <c r="G756" t="s">
        <v>3574</v>
      </c>
      <c r="H756" t="s">
        <v>2026</v>
      </c>
      <c r="I756" t="s">
        <v>3575</v>
      </c>
      <c r="J756" t="s">
        <v>3576</v>
      </c>
      <c r="K756" t="s">
        <v>3577</v>
      </c>
      <c r="L756" t="s">
        <v>3578</v>
      </c>
      <c r="M756" t="s">
        <v>3579</v>
      </c>
      <c r="N756" t="s">
        <v>3580</v>
      </c>
      <c r="O756" t="s">
        <v>3581</v>
      </c>
      <c r="P756" t="s">
        <v>3582</v>
      </c>
      <c r="Q756" t="s">
        <v>3583</v>
      </c>
      <c r="R756" t="s">
        <v>1994</v>
      </c>
      <c r="S756" t="s">
        <v>2155</v>
      </c>
      <c r="T756" t="s">
        <v>3584</v>
      </c>
      <c r="U756" t="s">
        <v>3585</v>
      </c>
      <c r="V756" t="s">
        <v>3586</v>
      </c>
      <c r="W756" t="s">
        <v>2036</v>
      </c>
      <c r="X756" t="s">
        <v>3587</v>
      </c>
      <c r="Y756" t="s">
        <v>3588</v>
      </c>
      <c r="Z756" t="s">
        <v>2618</v>
      </c>
      <c r="AA756" t="s">
        <v>3589</v>
      </c>
      <c r="AB756" t="s">
        <v>3590</v>
      </c>
      <c r="AC756" t="s">
        <v>3591</v>
      </c>
      <c r="AD756" t="s">
        <v>3592</v>
      </c>
      <c r="AE756" t="s">
        <v>2293</v>
      </c>
      <c r="AF756" t="s">
        <v>2452</v>
      </c>
      <c r="AG756" t="s">
        <v>3593</v>
      </c>
      <c r="AH756" t="s">
        <v>3594</v>
      </c>
      <c r="AI756" t="s">
        <v>2333</v>
      </c>
      <c r="AJ756" t="s">
        <v>3595</v>
      </c>
      <c r="AK756" t="s">
        <v>3596</v>
      </c>
      <c r="AL756" t="s">
        <v>2805</v>
      </c>
      <c r="AM756" t="s">
        <v>3597</v>
      </c>
      <c r="AN756" t="s">
        <v>2021</v>
      </c>
      <c r="AO756" t="s">
        <v>3598</v>
      </c>
      <c r="AP756" t="s">
        <v>3599</v>
      </c>
      <c r="AQ756" t="s">
        <v>2278</v>
      </c>
      <c r="AR756" t="s">
        <v>3600</v>
      </c>
      <c r="AS756" t="s">
        <v>3601</v>
      </c>
      <c r="AT756" t="s">
        <v>3602</v>
      </c>
      <c r="AU756" t="s">
        <v>3603</v>
      </c>
      <c r="AV756" t="s">
        <v>3604</v>
      </c>
      <c r="AW756" t="s">
        <v>3605</v>
      </c>
      <c r="AX756" t="s">
        <v>3606</v>
      </c>
      <c r="AY756" t="s">
        <v>3607</v>
      </c>
      <c r="AZ756" t="s">
        <v>3608</v>
      </c>
      <c r="BA756" t="s">
        <v>3609</v>
      </c>
      <c r="BB756" t="s">
        <v>3610</v>
      </c>
      <c r="BC756" t="s">
        <v>3611</v>
      </c>
    </row>
    <row r="757" spans="1:55" hidden="1" x14ac:dyDescent="0.4">
      <c r="A757" t="str">
        <f t="shared" si="44"/>
        <v>DPM</v>
      </c>
      <c r="B757" t="str">
        <f t="shared" si="45"/>
        <v>DPM001</v>
      </c>
      <c r="C757" t="str">
        <f t="shared" si="46"/>
        <v>functional_complexity</v>
      </c>
      <c r="D757" t="s">
        <v>3612</v>
      </c>
      <c r="E757">
        <f t="shared" si="47"/>
        <v>20.49</v>
      </c>
      <c r="F757">
        <v>3.5</v>
      </c>
      <c r="G757">
        <v>1.5</v>
      </c>
      <c r="H757">
        <v>21.5</v>
      </c>
      <c r="I757">
        <v>1.5</v>
      </c>
      <c r="J757">
        <v>21.5</v>
      </c>
      <c r="K757">
        <v>3.5</v>
      </c>
      <c r="L757">
        <v>32.5</v>
      </c>
      <c r="M757">
        <v>39.5</v>
      </c>
      <c r="N757">
        <v>29.5</v>
      </c>
      <c r="O757">
        <v>26</v>
      </c>
      <c r="P757">
        <v>1.5</v>
      </c>
      <c r="Q757">
        <v>50</v>
      </c>
      <c r="R757">
        <v>24.5</v>
      </c>
      <c r="S757">
        <v>22</v>
      </c>
      <c r="T757">
        <v>1.5</v>
      </c>
      <c r="U757">
        <v>44.5</v>
      </c>
      <c r="V757">
        <v>40</v>
      </c>
      <c r="W757">
        <v>17</v>
      </c>
      <c r="X757">
        <v>1.5</v>
      </c>
      <c r="Y757">
        <v>5.5</v>
      </c>
      <c r="Z757">
        <v>20</v>
      </c>
      <c r="AA757">
        <v>34.5</v>
      </c>
      <c r="AB757">
        <v>28</v>
      </c>
      <c r="AC757">
        <v>1.5</v>
      </c>
      <c r="AD757">
        <v>31</v>
      </c>
      <c r="AE757">
        <v>37</v>
      </c>
      <c r="AF757">
        <v>25</v>
      </c>
      <c r="AG757">
        <v>23</v>
      </c>
      <c r="AH757">
        <v>0</v>
      </c>
      <c r="AI757">
        <v>20.5</v>
      </c>
      <c r="AJ757">
        <v>45</v>
      </c>
      <c r="AK757">
        <v>26</v>
      </c>
      <c r="AL757">
        <v>25</v>
      </c>
      <c r="AM757">
        <v>1.5</v>
      </c>
      <c r="AN757">
        <v>20</v>
      </c>
      <c r="AO757">
        <v>1.5</v>
      </c>
      <c r="AP757">
        <v>40</v>
      </c>
      <c r="AQ757">
        <v>51.5</v>
      </c>
      <c r="AR757">
        <v>9</v>
      </c>
      <c r="AS757">
        <v>1.5</v>
      </c>
      <c r="AT757">
        <v>1.5</v>
      </c>
      <c r="AU757">
        <v>1.5</v>
      </c>
      <c r="AV757">
        <v>1.5</v>
      </c>
      <c r="AW757">
        <v>0</v>
      </c>
      <c r="AX757">
        <v>0</v>
      </c>
      <c r="AY757">
        <v>45.5</v>
      </c>
      <c r="AZ757">
        <v>40.5</v>
      </c>
      <c r="BA757">
        <v>0</v>
      </c>
      <c r="BB757">
        <v>57.5</v>
      </c>
      <c r="BC757">
        <v>46.5</v>
      </c>
    </row>
    <row r="758" spans="1:55" hidden="1" x14ac:dyDescent="0.4">
      <c r="A758" t="str">
        <f t="shared" si="44"/>
        <v>DPM</v>
      </c>
      <c r="B758" t="str">
        <f t="shared" si="45"/>
        <v>DPM001</v>
      </c>
      <c r="C758" t="str">
        <f t="shared" si="46"/>
        <v>organization_score</v>
      </c>
      <c r="D758" t="s">
        <v>3613</v>
      </c>
      <c r="E758">
        <f t="shared" si="47"/>
        <v>6.56</v>
      </c>
      <c r="F758">
        <v>12</v>
      </c>
      <c r="G758">
        <v>0</v>
      </c>
      <c r="H758">
        <v>0</v>
      </c>
      <c r="I758">
        <v>0</v>
      </c>
      <c r="J758">
        <v>26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20</v>
      </c>
      <c r="R758">
        <v>0</v>
      </c>
      <c r="S758">
        <v>0</v>
      </c>
      <c r="T758">
        <v>0</v>
      </c>
      <c r="U758">
        <v>4</v>
      </c>
      <c r="V758">
        <v>10</v>
      </c>
      <c r="W758">
        <v>0</v>
      </c>
      <c r="X758">
        <v>0</v>
      </c>
      <c r="Y758">
        <v>0</v>
      </c>
      <c r="Z758">
        <v>14</v>
      </c>
      <c r="AA758">
        <v>22</v>
      </c>
      <c r="AB758">
        <v>14</v>
      </c>
      <c r="AC758">
        <v>0</v>
      </c>
      <c r="AD758">
        <v>10</v>
      </c>
      <c r="AE758">
        <v>0</v>
      </c>
      <c r="AF758">
        <v>0</v>
      </c>
      <c r="AG758">
        <v>10</v>
      </c>
      <c r="AH758">
        <v>0</v>
      </c>
      <c r="AI758">
        <v>0</v>
      </c>
      <c r="AJ758">
        <v>18</v>
      </c>
      <c r="AK758">
        <v>18</v>
      </c>
      <c r="AL758">
        <v>0</v>
      </c>
      <c r="AM758">
        <v>0</v>
      </c>
      <c r="AN758">
        <v>14</v>
      </c>
      <c r="AO758">
        <v>0</v>
      </c>
      <c r="AP758">
        <v>48</v>
      </c>
      <c r="AQ758">
        <v>10</v>
      </c>
      <c r="AR758">
        <v>16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26</v>
      </c>
      <c r="AZ758">
        <v>6</v>
      </c>
      <c r="BA758">
        <v>0</v>
      </c>
      <c r="BB758">
        <v>16</v>
      </c>
      <c r="BC758">
        <v>14</v>
      </c>
    </row>
    <row r="759" spans="1:55" hidden="1" x14ac:dyDescent="0.4">
      <c r="A759" t="str">
        <f t="shared" si="44"/>
        <v>DPM</v>
      </c>
      <c r="B759" t="str">
        <f t="shared" si="45"/>
        <v>DPM001</v>
      </c>
      <c r="C759" t="str">
        <f t="shared" si="46"/>
        <v>structural_integrity</v>
      </c>
      <c r="D759" t="s">
        <v>3614</v>
      </c>
      <c r="E759">
        <f t="shared" si="47"/>
        <v>5.9943999999999997</v>
      </c>
      <c r="F759">
        <v>0</v>
      </c>
      <c r="G759">
        <v>0</v>
      </c>
      <c r="H759">
        <v>10</v>
      </c>
      <c r="I759">
        <v>0</v>
      </c>
      <c r="J759">
        <v>9.93</v>
      </c>
      <c r="K759">
        <v>0</v>
      </c>
      <c r="L759">
        <v>10</v>
      </c>
      <c r="M759">
        <v>10</v>
      </c>
      <c r="N759">
        <v>10</v>
      </c>
      <c r="O759">
        <v>10</v>
      </c>
      <c r="P759">
        <v>0</v>
      </c>
      <c r="Q759">
        <v>10</v>
      </c>
      <c r="R759">
        <v>10</v>
      </c>
      <c r="S759">
        <v>10</v>
      </c>
      <c r="T759">
        <v>0</v>
      </c>
      <c r="U759">
        <v>0</v>
      </c>
      <c r="V759">
        <v>10</v>
      </c>
      <c r="W759">
        <v>10</v>
      </c>
      <c r="X759">
        <v>0</v>
      </c>
      <c r="Y759">
        <v>0</v>
      </c>
      <c r="Z759">
        <v>10</v>
      </c>
      <c r="AA759">
        <v>10</v>
      </c>
      <c r="AB759">
        <v>9.98</v>
      </c>
      <c r="AC759">
        <v>0</v>
      </c>
      <c r="AD759">
        <v>9.98</v>
      </c>
      <c r="AE759">
        <v>10</v>
      </c>
      <c r="AF759">
        <v>10</v>
      </c>
      <c r="AG759">
        <v>10</v>
      </c>
      <c r="AH759">
        <v>0</v>
      </c>
      <c r="AI759">
        <v>10</v>
      </c>
      <c r="AJ759">
        <v>10</v>
      </c>
      <c r="AK759">
        <v>10</v>
      </c>
      <c r="AL759">
        <v>10</v>
      </c>
      <c r="AM759">
        <v>0</v>
      </c>
      <c r="AN759">
        <v>10</v>
      </c>
      <c r="AO759">
        <v>0</v>
      </c>
      <c r="AP759">
        <v>9.9499999999999993</v>
      </c>
      <c r="AQ759">
        <v>10</v>
      </c>
      <c r="AR759">
        <v>10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9.8800000000000008</v>
      </c>
      <c r="AZ759">
        <v>10</v>
      </c>
      <c r="BA759">
        <v>0</v>
      </c>
      <c r="BB759">
        <v>10</v>
      </c>
      <c r="BC759">
        <v>10</v>
      </c>
    </row>
    <row r="760" spans="1:55" hidden="1" x14ac:dyDescent="0.4">
      <c r="A760" t="str">
        <f t="shared" si="44"/>
        <v>DPM</v>
      </c>
      <c r="B760" t="str">
        <f t="shared" si="45"/>
        <v>DPM001</v>
      </c>
      <c r="C760" t="str">
        <f t="shared" si="46"/>
        <v>decisions_activities_ratio</v>
      </c>
      <c r="D760" t="s">
        <v>3615</v>
      </c>
      <c r="E760">
        <f t="shared" si="47"/>
        <v>0.21270000000000003</v>
      </c>
      <c r="F760">
        <v>1</v>
      </c>
      <c r="G760">
        <v>0</v>
      </c>
      <c r="H760">
        <v>9.0999999999999998E-2</v>
      </c>
      <c r="I760">
        <v>0</v>
      </c>
      <c r="J760">
        <v>8.3000000000000004E-2</v>
      </c>
      <c r="K760">
        <v>1</v>
      </c>
      <c r="L760">
        <v>0.111</v>
      </c>
      <c r="M760">
        <v>0.21099999999999999</v>
      </c>
      <c r="N760">
        <v>0.125</v>
      </c>
      <c r="O760">
        <v>6.7000000000000004E-2</v>
      </c>
      <c r="P760">
        <v>0</v>
      </c>
      <c r="Q760">
        <v>0.14799999999999999</v>
      </c>
      <c r="R760">
        <v>7.0999999999999994E-2</v>
      </c>
      <c r="S760">
        <v>0.182</v>
      </c>
      <c r="T760">
        <v>0</v>
      </c>
      <c r="U760">
        <v>0.23799999999999999</v>
      </c>
      <c r="V760">
        <v>9.0999999999999998E-2</v>
      </c>
      <c r="W760">
        <v>0.111</v>
      </c>
      <c r="X760">
        <v>0</v>
      </c>
      <c r="Y760">
        <v>2</v>
      </c>
      <c r="Z760">
        <v>9.0999999999999998E-2</v>
      </c>
      <c r="AA760">
        <v>0</v>
      </c>
      <c r="AB760">
        <v>0.13300000000000001</v>
      </c>
      <c r="AC760">
        <v>0</v>
      </c>
      <c r="AD760">
        <v>0.125</v>
      </c>
      <c r="AE760">
        <v>9.5000000000000001E-2</v>
      </c>
      <c r="AF760">
        <v>0.154</v>
      </c>
      <c r="AG760">
        <v>7.6999999999999999E-2</v>
      </c>
      <c r="AH760">
        <v>0</v>
      </c>
      <c r="AI760">
        <v>0.2</v>
      </c>
      <c r="AJ760">
        <v>0.12</v>
      </c>
      <c r="AK760">
        <v>6.7000000000000004E-2</v>
      </c>
      <c r="AL760">
        <v>0.154</v>
      </c>
      <c r="AM760">
        <v>0</v>
      </c>
      <c r="AN760">
        <v>9.0999999999999998E-2</v>
      </c>
      <c r="AO760">
        <v>0</v>
      </c>
      <c r="AP760">
        <v>9.0999999999999998E-2</v>
      </c>
      <c r="AQ760">
        <v>0.154</v>
      </c>
      <c r="AR760">
        <v>3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0.16700000000000001</v>
      </c>
      <c r="AZ760">
        <v>0.14299999999999999</v>
      </c>
      <c r="BA760">
        <v>0</v>
      </c>
      <c r="BB760">
        <v>0.129</v>
      </c>
      <c r="BC760">
        <v>0.115</v>
      </c>
    </row>
    <row r="761" spans="1:55" hidden="1" x14ac:dyDescent="0.4">
      <c r="A761" t="str">
        <f t="shared" si="44"/>
        <v>DPM</v>
      </c>
      <c r="B761" t="str">
        <f t="shared" si="45"/>
        <v>DPM001</v>
      </c>
      <c r="C761" t="str">
        <f t="shared" si="46"/>
        <v>lines_vs_average</v>
      </c>
      <c r="D761" t="s">
        <v>3616</v>
      </c>
      <c r="E761">
        <f t="shared" si="47"/>
        <v>0.97514000000000034</v>
      </c>
      <c r="F761">
        <v>1.008</v>
      </c>
      <c r="G761">
        <v>0.879</v>
      </c>
      <c r="H761">
        <v>0.49299999999999999</v>
      </c>
      <c r="I761">
        <v>1.2010000000000001</v>
      </c>
      <c r="J761">
        <v>0.96499999999999997</v>
      </c>
      <c r="K761">
        <v>0.38600000000000001</v>
      </c>
      <c r="L761">
        <v>0.879</v>
      </c>
      <c r="M761">
        <v>1.0940000000000001</v>
      </c>
      <c r="N761">
        <v>0.77200000000000002</v>
      </c>
      <c r="O761">
        <v>0.64300000000000002</v>
      </c>
      <c r="P761">
        <v>0.68600000000000005</v>
      </c>
      <c r="Q761">
        <v>1.544</v>
      </c>
      <c r="R761">
        <v>0.75</v>
      </c>
      <c r="S761">
        <v>0.49299999999999999</v>
      </c>
      <c r="T761">
        <v>0.85799999999999998</v>
      </c>
      <c r="U761">
        <v>1.415</v>
      </c>
      <c r="V761">
        <v>1.286</v>
      </c>
      <c r="W761">
        <v>0.40699999999999997</v>
      </c>
      <c r="X761">
        <v>0.96499999999999997</v>
      </c>
      <c r="Y761">
        <v>1.0509999999999999</v>
      </c>
      <c r="Z761">
        <v>0.6</v>
      </c>
      <c r="AA761">
        <v>1.1359999999999999</v>
      </c>
      <c r="AB761">
        <v>0.98599999999999999</v>
      </c>
      <c r="AC761">
        <v>0.79300000000000004</v>
      </c>
      <c r="AD761">
        <v>1.0509999999999999</v>
      </c>
      <c r="AE761">
        <v>0.94299999999999995</v>
      </c>
      <c r="AF761">
        <v>0.622</v>
      </c>
      <c r="AG761">
        <v>0.85799999999999998</v>
      </c>
      <c r="AH761">
        <v>1.0289999999999999</v>
      </c>
      <c r="AI761">
        <v>0.57899999999999996</v>
      </c>
      <c r="AJ761">
        <v>1.3720000000000001</v>
      </c>
      <c r="AK761">
        <v>0.85799999999999998</v>
      </c>
      <c r="AL761">
        <v>0.6</v>
      </c>
      <c r="AM761">
        <v>1.008</v>
      </c>
      <c r="AN761">
        <v>0.64300000000000002</v>
      </c>
      <c r="AO761">
        <v>0.79300000000000004</v>
      </c>
      <c r="AP761">
        <v>1.5009999999999999</v>
      </c>
      <c r="AQ761">
        <v>1.351</v>
      </c>
      <c r="AR761">
        <v>1.244</v>
      </c>
      <c r="AS761">
        <v>1.115</v>
      </c>
      <c r="AT761">
        <v>0.77200000000000002</v>
      </c>
      <c r="AU761">
        <v>0.85799999999999998</v>
      </c>
      <c r="AV761">
        <v>1.008</v>
      </c>
      <c r="AW761">
        <v>1.115</v>
      </c>
      <c r="AX761">
        <v>1.0289999999999999</v>
      </c>
      <c r="AY761">
        <v>1.758</v>
      </c>
      <c r="AZ761">
        <v>1.0720000000000001</v>
      </c>
      <c r="BA761">
        <v>1.179</v>
      </c>
      <c r="BB761">
        <v>1.651</v>
      </c>
      <c r="BC761">
        <v>1.458</v>
      </c>
    </row>
    <row r="762" spans="1:55" hidden="1" x14ac:dyDescent="0.4">
      <c r="A762" t="str">
        <f t="shared" si="44"/>
        <v>DPM</v>
      </c>
      <c r="B762" t="str">
        <f t="shared" si="45"/>
        <v>DPM051</v>
      </c>
      <c r="C762" t="str">
        <f t="shared" si="46"/>
        <v>activities</v>
      </c>
      <c r="D762" t="s">
        <v>3617</v>
      </c>
      <c r="E762">
        <f t="shared" si="47"/>
        <v>10</v>
      </c>
      <c r="F762">
        <v>0</v>
      </c>
      <c r="G762">
        <v>16</v>
      </c>
      <c r="H762">
        <v>12</v>
      </c>
      <c r="I762">
        <v>0</v>
      </c>
      <c r="J762">
        <v>0</v>
      </c>
      <c r="K762">
        <v>14</v>
      </c>
      <c r="L762">
        <v>15</v>
      </c>
      <c r="M762">
        <v>19</v>
      </c>
      <c r="N762">
        <v>18</v>
      </c>
      <c r="O762">
        <v>14</v>
      </c>
      <c r="P762">
        <v>19</v>
      </c>
      <c r="Q762">
        <v>2</v>
      </c>
      <c r="R762">
        <v>25</v>
      </c>
      <c r="S762">
        <v>0</v>
      </c>
      <c r="T762">
        <v>21</v>
      </c>
      <c r="U762">
        <v>18</v>
      </c>
      <c r="V762">
        <v>17</v>
      </c>
      <c r="W762">
        <v>18</v>
      </c>
      <c r="X762">
        <v>0</v>
      </c>
      <c r="Y762">
        <v>17</v>
      </c>
      <c r="Z762">
        <v>14</v>
      </c>
      <c r="AA762">
        <v>7</v>
      </c>
      <c r="AB762">
        <v>18</v>
      </c>
      <c r="AC762">
        <v>17</v>
      </c>
      <c r="AD762">
        <v>18</v>
      </c>
      <c r="AE762">
        <v>16</v>
      </c>
      <c r="AF762">
        <v>9</v>
      </c>
      <c r="AG762">
        <v>15</v>
      </c>
      <c r="AH762">
        <v>15</v>
      </c>
      <c r="AI762">
        <v>13</v>
      </c>
      <c r="AJ762">
        <v>0</v>
      </c>
      <c r="AK762">
        <v>9</v>
      </c>
      <c r="AL762">
        <v>12</v>
      </c>
      <c r="AM762">
        <v>19</v>
      </c>
      <c r="AN762">
        <v>21</v>
      </c>
      <c r="AO762">
        <v>0</v>
      </c>
      <c r="AP762">
        <v>0</v>
      </c>
      <c r="AQ762">
        <v>17</v>
      </c>
      <c r="AR762">
        <v>2</v>
      </c>
      <c r="AS762">
        <v>3</v>
      </c>
      <c r="AT762">
        <v>0</v>
      </c>
      <c r="AU762">
        <v>11</v>
      </c>
      <c r="AV762">
        <v>0</v>
      </c>
      <c r="AW762">
        <v>0</v>
      </c>
      <c r="AX762">
        <v>0</v>
      </c>
      <c r="AY762">
        <v>19</v>
      </c>
      <c r="AZ762">
        <v>0</v>
      </c>
      <c r="BA762">
        <v>0</v>
      </c>
      <c r="BB762">
        <v>0</v>
      </c>
      <c r="BC762">
        <v>0</v>
      </c>
    </row>
    <row r="763" spans="1:55" hidden="1" x14ac:dyDescent="0.4">
      <c r="A763" t="str">
        <f t="shared" si="44"/>
        <v>DPM</v>
      </c>
      <c r="B763" t="str">
        <f t="shared" si="45"/>
        <v>DPM051</v>
      </c>
      <c r="C763" t="str">
        <f t="shared" si="46"/>
        <v>decisions</v>
      </c>
      <c r="D763" t="s">
        <v>3618</v>
      </c>
      <c r="E763">
        <f t="shared" si="47"/>
        <v>1.54</v>
      </c>
      <c r="F763">
        <v>1</v>
      </c>
      <c r="G763">
        <v>2</v>
      </c>
      <c r="H763">
        <v>2</v>
      </c>
      <c r="I763">
        <v>0</v>
      </c>
      <c r="J763">
        <v>0</v>
      </c>
      <c r="K763">
        <v>2</v>
      </c>
      <c r="L763">
        <v>2</v>
      </c>
      <c r="M763">
        <v>4</v>
      </c>
      <c r="N763">
        <v>2</v>
      </c>
      <c r="O763">
        <v>1</v>
      </c>
      <c r="P763">
        <v>4</v>
      </c>
      <c r="Q763">
        <v>1</v>
      </c>
      <c r="R763">
        <v>3</v>
      </c>
      <c r="S763">
        <v>1</v>
      </c>
      <c r="T763">
        <v>3</v>
      </c>
      <c r="U763">
        <v>1</v>
      </c>
      <c r="V763">
        <v>2</v>
      </c>
      <c r="W763">
        <v>2</v>
      </c>
      <c r="X763">
        <v>1</v>
      </c>
      <c r="Y763">
        <v>3</v>
      </c>
      <c r="Z763">
        <v>2</v>
      </c>
      <c r="AA763">
        <v>1</v>
      </c>
      <c r="AB763">
        <v>2</v>
      </c>
      <c r="AC763">
        <v>2</v>
      </c>
      <c r="AD763">
        <v>2</v>
      </c>
      <c r="AE763">
        <v>2</v>
      </c>
      <c r="AF763">
        <v>2</v>
      </c>
      <c r="AG763">
        <v>2</v>
      </c>
      <c r="AH763">
        <v>2</v>
      </c>
      <c r="AI763">
        <v>1</v>
      </c>
      <c r="AJ763">
        <v>2</v>
      </c>
      <c r="AK763">
        <v>1</v>
      </c>
      <c r="AL763">
        <v>4</v>
      </c>
      <c r="AM763">
        <v>2</v>
      </c>
      <c r="AN763">
        <v>1</v>
      </c>
      <c r="AO763">
        <v>0</v>
      </c>
      <c r="AP763">
        <v>0</v>
      </c>
      <c r="AQ763">
        <v>4</v>
      </c>
      <c r="AR763">
        <v>0</v>
      </c>
      <c r="AS763">
        <v>0</v>
      </c>
      <c r="AT763">
        <v>2</v>
      </c>
      <c r="AU763">
        <v>3</v>
      </c>
      <c r="AV763">
        <v>0</v>
      </c>
      <c r="AW763">
        <v>0</v>
      </c>
      <c r="AX763">
        <v>0</v>
      </c>
      <c r="AY763">
        <v>3</v>
      </c>
      <c r="AZ763">
        <v>0</v>
      </c>
      <c r="BA763">
        <v>0</v>
      </c>
      <c r="BB763">
        <v>0</v>
      </c>
      <c r="BC763">
        <v>0</v>
      </c>
    </row>
    <row r="764" spans="1:55" hidden="1" x14ac:dyDescent="0.4">
      <c r="A764" t="str">
        <f t="shared" si="44"/>
        <v>DPM</v>
      </c>
      <c r="B764" t="str">
        <f t="shared" si="45"/>
        <v>DPM051</v>
      </c>
      <c r="C764" t="str">
        <f t="shared" si="46"/>
        <v>forks</v>
      </c>
      <c r="D764" t="s">
        <v>3619</v>
      </c>
      <c r="E764">
        <f t="shared" si="47"/>
        <v>1.1200000000000001</v>
      </c>
      <c r="F764">
        <v>1</v>
      </c>
      <c r="G764">
        <v>2</v>
      </c>
      <c r="H764">
        <v>1</v>
      </c>
      <c r="I764">
        <v>2</v>
      </c>
      <c r="J764">
        <v>0</v>
      </c>
      <c r="K764">
        <v>1</v>
      </c>
      <c r="L764">
        <v>2</v>
      </c>
      <c r="M764">
        <v>1</v>
      </c>
      <c r="N764">
        <v>1</v>
      </c>
      <c r="O764">
        <v>1</v>
      </c>
      <c r="P764">
        <v>1</v>
      </c>
      <c r="Q764">
        <v>1</v>
      </c>
      <c r="R764">
        <v>1</v>
      </c>
      <c r="S764">
        <v>1</v>
      </c>
      <c r="T764">
        <v>1</v>
      </c>
      <c r="U764">
        <v>2</v>
      </c>
      <c r="V764">
        <v>2</v>
      </c>
      <c r="W764">
        <v>2</v>
      </c>
      <c r="X764">
        <v>1</v>
      </c>
      <c r="Y764">
        <v>1</v>
      </c>
      <c r="Z764">
        <v>1</v>
      </c>
      <c r="AA764">
        <v>1</v>
      </c>
      <c r="AB764">
        <v>1</v>
      </c>
      <c r="AC764">
        <v>1</v>
      </c>
      <c r="AD764">
        <v>1</v>
      </c>
      <c r="AE764">
        <v>2</v>
      </c>
      <c r="AF764">
        <v>1</v>
      </c>
      <c r="AG764">
        <v>1</v>
      </c>
      <c r="AH764">
        <v>1</v>
      </c>
      <c r="AI764">
        <v>2</v>
      </c>
      <c r="AJ764">
        <v>1</v>
      </c>
      <c r="AK764">
        <v>1</v>
      </c>
      <c r="AL764">
        <v>1</v>
      </c>
      <c r="AM764">
        <v>1</v>
      </c>
      <c r="AN764">
        <v>1</v>
      </c>
      <c r="AO764">
        <v>0</v>
      </c>
      <c r="AP764">
        <v>1</v>
      </c>
      <c r="AQ764">
        <v>2</v>
      </c>
      <c r="AR764">
        <v>1</v>
      </c>
      <c r="AS764">
        <v>1</v>
      </c>
      <c r="AT764">
        <v>1</v>
      </c>
      <c r="AU764">
        <v>3</v>
      </c>
      <c r="AV764">
        <v>1</v>
      </c>
      <c r="AW764">
        <v>1</v>
      </c>
      <c r="AX764">
        <v>0</v>
      </c>
      <c r="AY764">
        <v>1</v>
      </c>
      <c r="AZ764">
        <v>0</v>
      </c>
      <c r="BA764">
        <v>0</v>
      </c>
      <c r="BB764">
        <v>2</v>
      </c>
      <c r="BC764">
        <v>0</v>
      </c>
    </row>
    <row r="765" spans="1:55" hidden="1" x14ac:dyDescent="0.4">
      <c r="A765" t="str">
        <f t="shared" si="44"/>
        <v>DPM</v>
      </c>
      <c r="B765" t="str">
        <f t="shared" si="45"/>
        <v>DPM051</v>
      </c>
      <c r="C765" t="str">
        <f t="shared" si="46"/>
        <v>swimlanes</v>
      </c>
      <c r="D765" t="s">
        <v>3620</v>
      </c>
      <c r="E765">
        <f t="shared" si="47"/>
        <v>2.3199999999999998</v>
      </c>
      <c r="F765">
        <v>0</v>
      </c>
      <c r="G765">
        <v>7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17</v>
      </c>
      <c r="S765">
        <v>0</v>
      </c>
      <c r="T765">
        <v>6</v>
      </c>
      <c r="U765">
        <v>0</v>
      </c>
      <c r="V765">
        <v>0</v>
      </c>
      <c r="W765">
        <v>0</v>
      </c>
      <c r="X765">
        <v>0</v>
      </c>
      <c r="Y765">
        <v>5</v>
      </c>
      <c r="Z765">
        <v>3</v>
      </c>
      <c r="AA765">
        <v>3</v>
      </c>
      <c r="AB765">
        <v>9</v>
      </c>
      <c r="AC765">
        <v>4</v>
      </c>
      <c r="AD765">
        <v>5</v>
      </c>
      <c r="AE765">
        <v>3</v>
      </c>
      <c r="AF765">
        <v>0</v>
      </c>
      <c r="AG765">
        <v>7</v>
      </c>
      <c r="AH765">
        <v>0</v>
      </c>
      <c r="AI765">
        <v>0</v>
      </c>
      <c r="AJ765">
        <v>6</v>
      </c>
      <c r="AK765">
        <v>5</v>
      </c>
      <c r="AL765">
        <v>0</v>
      </c>
      <c r="AM765">
        <v>13</v>
      </c>
      <c r="AN765">
        <v>10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13</v>
      </c>
      <c r="AZ765">
        <v>0</v>
      </c>
      <c r="BA765">
        <v>0</v>
      </c>
      <c r="BB765">
        <v>0</v>
      </c>
      <c r="BC765">
        <v>0</v>
      </c>
    </row>
    <row r="766" spans="1:55" hidden="1" x14ac:dyDescent="0.4">
      <c r="A766" t="str">
        <f t="shared" si="44"/>
        <v>DPM</v>
      </c>
      <c r="B766" t="str">
        <f t="shared" si="45"/>
        <v>DPM051</v>
      </c>
      <c r="C766" t="str">
        <f t="shared" si="46"/>
        <v>detaches</v>
      </c>
      <c r="D766" t="s">
        <v>3621</v>
      </c>
      <c r="E766">
        <f t="shared" si="47"/>
        <v>0.06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1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</row>
    <row r="767" spans="1:55" hidden="1" x14ac:dyDescent="0.4">
      <c r="A767" t="str">
        <f t="shared" si="44"/>
        <v>DPM</v>
      </c>
      <c r="B767" t="str">
        <f t="shared" si="45"/>
        <v>DPM051</v>
      </c>
      <c r="C767" t="str">
        <f t="shared" si="46"/>
        <v>options</v>
      </c>
      <c r="D767" t="s">
        <v>3622</v>
      </c>
      <c r="E767">
        <f t="shared" si="47"/>
        <v>0.02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</row>
    <row r="768" spans="1:55" hidden="1" x14ac:dyDescent="0.4">
      <c r="A768" t="str">
        <f t="shared" si="44"/>
        <v>DPM</v>
      </c>
      <c r="B768" t="str">
        <f t="shared" si="45"/>
        <v>DPM051</v>
      </c>
      <c r="C768" t="str">
        <f t="shared" si="46"/>
        <v>edges</v>
      </c>
      <c r="D768" t="s">
        <v>3623</v>
      </c>
      <c r="E768">
        <f t="shared" si="47"/>
        <v>9.06</v>
      </c>
      <c r="F768">
        <v>15</v>
      </c>
      <c r="G768">
        <v>0</v>
      </c>
      <c r="H768">
        <v>0</v>
      </c>
      <c r="I768">
        <v>26</v>
      </c>
      <c r="J768">
        <v>20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0</v>
      </c>
      <c r="Q768">
        <v>13</v>
      </c>
      <c r="R768">
        <v>1</v>
      </c>
      <c r="S768">
        <v>21</v>
      </c>
      <c r="T768">
        <v>0</v>
      </c>
      <c r="U768">
        <v>1</v>
      </c>
      <c r="V768">
        <v>0</v>
      </c>
      <c r="W768">
        <v>0</v>
      </c>
      <c r="X768">
        <v>17</v>
      </c>
      <c r="Y768">
        <v>1</v>
      </c>
      <c r="Z768">
        <v>1</v>
      </c>
      <c r="AA768">
        <v>0</v>
      </c>
      <c r="AB768">
        <v>0</v>
      </c>
      <c r="AC768">
        <v>1</v>
      </c>
      <c r="AD768">
        <v>1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22</v>
      </c>
      <c r="AK768">
        <v>0</v>
      </c>
      <c r="AL768">
        <v>1</v>
      </c>
      <c r="AM768">
        <v>1</v>
      </c>
      <c r="AN768">
        <v>1</v>
      </c>
      <c r="AO768">
        <v>22</v>
      </c>
      <c r="AP768">
        <v>28</v>
      </c>
      <c r="AQ768">
        <v>5</v>
      </c>
      <c r="AR768">
        <v>29</v>
      </c>
      <c r="AS768">
        <v>21</v>
      </c>
      <c r="AT768">
        <v>5</v>
      </c>
      <c r="AU768">
        <v>6</v>
      </c>
      <c r="AV768">
        <v>32</v>
      </c>
      <c r="AW768">
        <v>20</v>
      </c>
      <c r="AX768">
        <v>18</v>
      </c>
      <c r="AY768">
        <v>0</v>
      </c>
      <c r="AZ768">
        <v>41</v>
      </c>
      <c r="BA768">
        <v>21</v>
      </c>
      <c r="BB768">
        <v>31</v>
      </c>
      <c r="BC768">
        <v>30</v>
      </c>
    </row>
    <row r="769" spans="1:55" hidden="1" x14ac:dyDescent="0.4">
      <c r="A769" t="str">
        <f t="shared" si="44"/>
        <v>DPM</v>
      </c>
      <c r="B769" t="str">
        <f t="shared" si="45"/>
        <v>DPM051</v>
      </c>
      <c r="C769" t="str">
        <f t="shared" si="46"/>
        <v>notes</v>
      </c>
      <c r="D769" t="s">
        <v>3624</v>
      </c>
      <c r="E769">
        <f t="shared" si="47"/>
        <v>1.68</v>
      </c>
      <c r="F769">
        <v>2</v>
      </c>
      <c r="G769">
        <v>1</v>
      </c>
      <c r="H769">
        <v>0</v>
      </c>
      <c r="I769">
        <v>2</v>
      </c>
      <c r="J769">
        <v>2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3</v>
      </c>
      <c r="Q769">
        <v>3</v>
      </c>
      <c r="R769">
        <v>3</v>
      </c>
      <c r="S769">
        <v>2</v>
      </c>
      <c r="T769">
        <v>2</v>
      </c>
      <c r="U769">
        <v>1</v>
      </c>
      <c r="V769">
        <v>1</v>
      </c>
      <c r="W769">
        <v>1</v>
      </c>
      <c r="X769">
        <v>1</v>
      </c>
      <c r="Y769">
        <v>2</v>
      </c>
      <c r="Z769">
        <v>1</v>
      </c>
      <c r="AA769">
        <v>0</v>
      </c>
      <c r="AB769">
        <v>1</v>
      </c>
      <c r="AC769">
        <v>3</v>
      </c>
      <c r="AD769">
        <v>2</v>
      </c>
      <c r="AE769">
        <v>3</v>
      </c>
      <c r="AF769">
        <v>0</v>
      </c>
      <c r="AG769">
        <v>2</v>
      </c>
      <c r="AH769">
        <v>1</v>
      </c>
      <c r="AI769">
        <v>0</v>
      </c>
      <c r="AJ769">
        <v>3</v>
      </c>
      <c r="AK769">
        <v>3</v>
      </c>
      <c r="AL769">
        <v>1</v>
      </c>
      <c r="AM769">
        <v>1</v>
      </c>
      <c r="AN769">
        <v>0</v>
      </c>
      <c r="AO769">
        <v>3</v>
      </c>
      <c r="AP769">
        <v>2</v>
      </c>
      <c r="AQ769">
        <v>3</v>
      </c>
      <c r="AR769">
        <v>2</v>
      </c>
      <c r="AS769">
        <v>2</v>
      </c>
      <c r="AT769">
        <v>3</v>
      </c>
      <c r="AU769">
        <v>1</v>
      </c>
      <c r="AV769">
        <v>3</v>
      </c>
      <c r="AW769">
        <v>2</v>
      </c>
      <c r="AX769">
        <v>3</v>
      </c>
      <c r="AY769">
        <v>2</v>
      </c>
      <c r="AZ769">
        <v>2</v>
      </c>
      <c r="BA769">
        <v>3</v>
      </c>
      <c r="BB769">
        <v>3</v>
      </c>
      <c r="BC769">
        <v>3</v>
      </c>
    </row>
    <row r="770" spans="1:55" hidden="1" x14ac:dyDescent="0.4">
      <c r="A770" t="str">
        <f t="shared" ref="A770:A833" si="48">LEFT(D770,3)</f>
        <v>DPM</v>
      </c>
      <c r="B770" t="str">
        <f t="shared" ref="B770:B833" si="49">LEFT(D770,6)</f>
        <v>DPM051</v>
      </c>
      <c r="C770" t="str">
        <f t="shared" ref="C770:C833" si="50">MID(D770,8,35)</f>
        <v>partitions</v>
      </c>
      <c r="D770" t="s">
        <v>3625</v>
      </c>
      <c r="E770">
        <f t="shared" si="47"/>
        <v>0.88</v>
      </c>
      <c r="F770">
        <v>2</v>
      </c>
      <c r="G770">
        <v>0</v>
      </c>
      <c r="H770">
        <v>0</v>
      </c>
      <c r="I770">
        <v>3</v>
      </c>
      <c r="J770">
        <v>0</v>
      </c>
      <c r="K770">
        <v>0</v>
      </c>
      <c r="L770">
        <v>1</v>
      </c>
      <c r="M770">
        <v>3</v>
      </c>
      <c r="N770">
        <v>1</v>
      </c>
      <c r="O770">
        <v>0</v>
      </c>
      <c r="P770">
        <v>0</v>
      </c>
      <c r="Q770">
        <v>2</v>
      </c>
      <c r="R770">
        <v>0</v>
      </c>
      <c r="S770">
        <v>2</v>
      </c>
      <c r="T770">
        <v>0</v>
      </c>
      <c r="U770">
        <v>3</v>
      </c>
      <c r="V770">
        <v>0</v>
      </c>
      <c r="W770">
        <v>0</v>
      </c>
      <c r="X770">
        <v>2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2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3</v>
      </c>
      <c r="AP770">
        <v>2</v>
      </c>
      <c r="AQ770">
        <v>3</v>
      </c>
      <c r="AR770">
        <v>2</v>
      </c>
      <c r="AS770">
        <v>0</v>
      </c>
      <c r="AT770">
        <v>0</v>
      </c>
      <c r="AU770">
        <v>0</v>
      </c>
      <c r="AV770">
        <v>3</v>
      </c>
      <c r="AW770">
        <v>3</v>
      </c>
      <c r="AX770">
        <v>0</v>
      </c>
      <c r="AY770">
        <v>0</v>
      </c>
      <c r="AZ770">
        <v>3</v>
      </c>
      <c r="BA770">
        <v>2</v>
      </c>
      <c r="BB770">
        <v>0</v>
      </c>
      <c r="BC770">
        <v>2</v>
      </c>
    </row>
    <row r="771" spans="1:55" hidden="1" x14ac:dyDescent="0.4">
      <c r="A771" t="str">
        <f t="shared" si="48"/>
        <v>DPM</v>
      </c>
      <c r="B771" t="str">
        <f t="shared" si="49"/>
        <v>DPM051</v>
      </c>
      <c r="C771" t="str">
        <f t="shared" si="50"/>
        <v>numberline</v>
      </c>
      <c r="D771" t="s">
        <v>3626</v>
      </c>
      <c r="E771">
        <f t="shared" ref="E771:E834" si="51">AVERAGE(F771:BC771)</f>
        <v>43.64</v>
      </c>
      <c r="F771">
        <v>36</v>
      </c>
      <c r="G771">
        <v>43</v>
      </c>
      <c r="H771">
        <v>24</v>
      </c>
      <c r="I771">
        <v>52</v>
      </c>
      <c r="J771">
        <v>35</v>
      </c>
      <c r="K771">
        <v>28</v>
      </c>
      <c r="L771">
        <v>32</v>
      </c>
      <c r="M771">
        <v>46</v>
      </c>
      <c r="N771">
        <v>32</v>
      </c>
      <c r="O771">
        <v>26</v>
      </c>
      <c r="P771">
        <v>40</v>
      </c>
      <c r="Q771">
        <v>40</v>
      </c>
      <c r="R771">
        <v>74</v>
      </c>
      <c r="S771">
        <v>44</v>
      </c>
      <c r="T771">
        <v>48</v>
      </c>
      <c r="U771">
        <v>46</v>
      </c>
      <c r="V771">
        <v>39</v>
      </c>
      <c r="W771">
        <v>39</v>
      </c>
      <c r="X771">
        <v>31</v>
      </c>
      <c r="Y771">
        <v>40</v>
      </c>
      <c r="Z771">
        <v>36</v>
      </c>
      <c r="AA771">
        <v>22</v>
      </c>
      <c r="AB771">
        <v>49</v>
      </c>
      <c r="AC771">
        <v>53</v>
      </c>
      <c r="AD771">
        <v>53</v>
      </c>
      <c r="AE771">
        <v>41</v>
      </c>
      <c r="AF771">
        <v>24</v>
      </c>
      <c r="AG771">
        <v>51</v>
      </c>
      <c r="AH771">
        <v>38</v>
      </c>
      <c r="AI771">
        <v>29</v>
      </c>
      <c r="AJ771">
        <v>56</v>
      </c>
      <c r="AK771">
        <v>36</v>
      </c>
      <c r="AL771">
        <v>42</v>
      </c>
      <c r="AM771">
        <v>54</v>
      </c>
      <c r="AN771">
        <v>45</v>
      </c>
      <c r="AO771">
        <v>40</v>
      </c>
      <c r="AP771">
        <v>43</v>
      </c>
      <c r="AQ771">
        <v>59</v>
      </c>
      <c r="AR771">
        <v>47</v>
      </c>
      <c r="AS771">
        <v>40</v>
      </c>
      <c r="AT771">
        <v>39</v>
      </c>
      <c r="AU771">
        <v>59</v>
      </c>
      <c r="AV771">
        <v>56</v>
      </c>
      <c r="AW771">
        <v>42</v>
      </c>
      <c r="AX771">
        <v>45</v>
      </c>
      <c r="AY771">
        <v>53</v>
      </c>
      <c r="AZ771">
        <v>63</v>
      </c>
      <c r="BA771">
        <v>37</v>
      </c>
      <c r="BB771">
        <v>73</v>
      </c>
      <c r="BC771">
        <v>62</v>
      </c>
    </row>
    <row r="772" spans="1:55" hidden="1" x14ac:dyDescent="0.4">
      <c r="A772" t="str">
        <f t="shared" si="48"/>
        <v>DPM</v>
      </c>
      <c r="B772" t="str">
        <f t="shared" si="49"/>
        <v>DPM051</v>
      </c>
      <c r="C772" t="str">
        <f t="shared" si="50"/>
        <v>negative_score</v>
      </c>
      <c r="D772" t="s">
        <v>3627</v>
      </c>
      <c r="E772">
        <f t="shared" si="51"/>
        <v>-8.5261112299465225</v>
      </c>
      <c r="F772">
        <v>-23</v>
      </c>
      <c r="G772">
        <v>0</v>
      </c>
      <c r="H772">
        <v>0</v>
      </c>
      <c r="I772">
        <v>-20</v>
      </c>
      <c r="J772">
        <v>-20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-24.65</v>
      </c>
      <c r="R772">
        <v>0</v>
      </c>
      <c r="S772">
        <v>-20</v>
      </c>
      <c r="T772">
        <v>0</v>
      </c>
      <c r="U772">
        <v>-10</v>
      </c>
      <c r="V772">
        <v>0</v>
      </c>
      <c r="W772">
        <v>0</v>
      </c>
      <c r="X772">
        <v>-20</v>
      </c>
      <c r="Y772">
        <v>0</v>
      </c>
      <c r="Z772">
        <v>0</v>
      </c>
      <c r="AA772">
        <v>0</v>
      </c>
      <c r="AB772">
        <v>0</v>
      </c>
      <c r="AC772">
        <v>-3.529411764705883E-2</v>
      </c>
      <c r="AD772">
        <v>0</v>
      </c>
      <c r="AE772">
        <v>0</v>
      </c>
      <c r="AF772">
        <v>0</v>
      </c>
      <c r="AG772">
        <v>-0.12</v>
      </c>
      <c r="AH772">
        <v>0</v>
      </c>
      <c r="AI772">
        <v>0</v>
      </c>
      <c r="AJ772">
        <v>-20</v>
      </c>
      <c r="AK772">
        <v>-0.15</v>
      </c>
      <c r="AL772">
        <v>-0.15</v>
      </c>
      <c r="AM772">
        <v>0</v>
      </c>
      <c r="AN772">
        <v>0</v>
      </c>
      <c r="AO772">
        <v>-20</v>
      </c>
      <c r="AP772">
        <v>-20</v>
      </c>
      <c r="AQ772">
        <v>-26.141176470588231</v>
      </c>
      <c r="AR772">
        <v>-25.7</v>
      </c>
      <c r="AS772">
        <v>-22.65</v>
      </c>
      <c r="AT772">
        <v>-20</v>
      </c>
      <c r="AU772">
        <v>-3.709090909090909</v>
      </c>
      <c r="AV772">
        <v>-20</v>
      </c>
      <c r="AW772">
        <v>-20</v>
      </c>
      <c r="AX772">
        <v>-20</v>
      </c>
      <c r="AY772">
        <v>0</v>
      </c>
      <c r="AZ772">
        <v>-10</v>
      </c>
      <c r="BA772">
        <v>-20</v>
      </c>
      <c r="BB772">
        <v>-20</v>
      </c>
      <c r="BC772">
        <v>-20</v>
      </c>
    </row>
    <row r="773" spans="1:55" hidden="1" x14ac:dyDescent="0.4">
      <c r="A773" t="str">
        <f t="shared" si="48"/>
        <v>DPM</v>
      </c>
      <c r="B773" t="str">
        <f t="shared" si="49"/>
        <v>DPM051</v>
      </c>
      <c r="C773" t="str">
        <f t="shared" si="50"/>
        <v>raw_score</v>
      </c>
      <c r="D773" t="s">
        <v>3628</v>
      </c>
      <c r="E773">
        <f t="shared" si="51"/>
        <v>51.281799999999983</v>
      </c>
      <c r="F773">
        <v>8.4</v>
      </c>
      <c r="G773">
        <v>78.95</v>
      </c>
      <c r="H773">
        <v>48.2</v>
      </c>
      <c r="I773">
        <v>25.9</v>
      </c>
      <c r="J773">
        <v>7.35</v>
      </c>
      <c r="K773">
        <v>54.4</v>
      </c>
      <c r="L773">
        <v>62.1</v>
      </c>
      <c r="M773">
        <v>82.8</v>
      </c>
      <c r="N773">
        <v>68.099999999999994</v>
      </c>
      <c r="O773">
        <v>51.5</v>
      </c>
      <c r="P773">
        <v>80.400000000000006</v>
      </c>
      <c r="Q773">
        <v>11.35</v>
      </c>
      <c r="R773">
        <v>131.30000000000001</v>
      </c>
      <c r="S773">
        <v>19</v>
      </c>
      <c r="T773">
        <v>92.5</v>
      </c>
      <c r="U773">
        <v>62.8</v>
      </c>
      <c r="V773">
        <v>67.75</v>
      </c>
      <c r="W773">
        <v>70.75</v>
      </c>
      <c r="X773">
        <v>12.75</v>
      </c>
      <c r="Y773">
        <v>81.8</v>
      </c>
      <c r="Z773">
        <v>62.8</v>
      </c>
      <c r="AA773">
        <v>35.1</v>
      </c>
      <c r="AB773">
        <v>86.25</v>
      </c>
      <c r="AC773">
        <v>74.709999999999994</v>
      </c>
      <c r="AD773">
        <v>80.45</v>
      </c>
      <c r="AE773">
        <v>72.45</v>
      </c>
      <c r="AF773">
        <v>39.200000000000003</v>
      </c>
      <c r="AG773">
        <v>74.03</v>
      </c>
      <c r="AH773">
        <v>58.7</v>
      </c>
      <c r="AI773">
        <v>53.45</v>
      </c>
      <c r="AJ773">
        <v>34.6</v>
      </c>
      <c r="AK773">
        <v>48.05</v>
      </c>
      <c r="AL773">
        <v>58.95</v>
      </c>
      <c r="AM773">
        <v>98.7</v>
      </c>
      <c r="AN773">
        <v>93.45</v>
      </c>
      <c r="AO773">
        <v>15.3</v>
      </c>
      <c r="AP773">
        <v>23.35</v>
      </c>
      <c r="AQ773">
        <v>62.71</v>
      </c>
      <c r="AR773">
        <v>25.05</v>
      </c>
      <c r="AS773">
        <v>18.149999999999999</v>
      </c>
      <c r="AT773">
        <v>1.35</v>
      </c>
      <c r="AU773">
        <v>59.74</v>
      </c>
      <c r="AV773">
        <v>31.1</v>
      </c>
      <c r="AW773">
        <v>15.2</v>
      </c>
      <c r="AX773">
        <v>6.25</v>
      </c>
      <c r="AY773">
        <v>102.25</v>
      </c>
      <c r="AZ773">
        <v>48.45</v>
      </c>
      <c r="BA773">
        <v>12.45</v>
      </c>
      <c r="BB773">
        <v>29.25</v>
      </c>
      <c r="BC773">
        <v>24.5</v>
      </c>
    </row>
    <row r="774" spans="1:55" hidden="1" x14ac:dyDescent="0.4">
      <c r="A774" t="str">
        <f t="shared" si="48"/>
        <v>DPM</v>
      </c>
      <c r="B774" t="str">
        <f t="shared" si="49"/>
        <v>DPM051</v>
      </c>
      <c r="C774" t="str">
        <f t="shared" si="50"/>
        <v>percentage_score</v>
      </c>
      <c r="D774" t="s">
        <v>3629</v>
      </c>
      <c r="E774">
        <f t="shared" si="51"/>
        <v>58.583999999999996</v>
      </c>
      <c r="F774">
        <v>16.3</v>
      </c>
      <c r="G774">
        <v>79.8</v>
      </c>
      <c r="H774">
        <v>70.7</v>
      </c>
      <c r="I774">
        <v>39.299999999999997</v>
      </c>
      <c r="J774">
        <v>15.5</v>
      </c>
      <c r="K774">
        <v>73.099999999999994</v>
      </c>
      <c r="L774">
        <v>75.599999999999994</v>
      </c>
      <c r="M774">
        <v>80.5</v>
      </c>
      <c r="N774">
        <v>77.3</v>
      </c>
      <c r="O774">
        <v>72</v>
      </c>
      <c r="P774">
        <v>80.099999999999994</v>
      </c>
      <c r="Q774">
        <v>20.3</v>
      </c>
      <c r="R774">
        <v>86.8</v>
      </c>
      <c r="S774">
        <v>32.200000000000003</v>
      </c>
      <c r="T774">
        <v>81.099999999999994</v>
      </c>
      <c r="U774">
        <v>67.7</v>
      </c>
      <c r="V774">
        <v>77.2</v>
      </c>
      <c r="W774">
        <v>78</v>
      </c>
      <c r="X774">
        <v>24.2</v>
      </c>
      <c r="Y774">
        <v>80.400000000000006</v>
      </c>
      <c r="Z774">
        <v>75.8</v>
      </c>
      <c r="AA774">
        <v>63.7</v>
      </c>
      <c r="AB774">
        <v>81.2</v>
      </c>
      <c r="AC774">
        <v>77.599999999999994</v>
      </c>
      <c r="AD774">
        <v>80.099999999999994</v>
      </c>
      <c r="AE774">
        <v>78.400000000000006</v>
      </c>
      <c r="AF774">
        <v>66.2</v>
      </c>
      <c r="AG774">
        <v>78.599999999999994</v>
      </c>
      <c r="AH774">
        <v>74.599999999999994</v>
      </c>
      <c r="AI774">
        <v>72.8</v>
      </c>
      <c r="AJ774">
        <v>46.4</v>
      </c>
      <c r="AK774">
        <v>70.5</v>
      </c>
      <c r="AL774">
        <v>74.5</v>
      </c>
      <c r="AM774">
        <v>83.2</v>
      </c>
      <c r="AN774">
        <v>82.4</v>
      </c>
      <c r="AO774">
        <v>27.7</v>
      </c>
      <c r="AP774">
        <v>36.9</v>
      </c>
      <c r="AQ774">
        <v>57.6</v>
      </c>
      <c r="AR774">
        <v>35.4</v>
      </c>
      <c r="AS774">
        <v>29.9</v>
      </c>
      <c r="AT774">
        <v>3.3</v>
      </c>
      <c r="AU774">
        <v>70.3</v>
      </c>
      <c r="AV774">
        <v>43.7</v>
      </c>
      <c r="AW774">
        <v>27.5</v>
      </c>
      <c r="AX774">
        <v>13.5</v>
      </c>
      <c r="AY774">
        <v>83.6</v>
      </c>
      <c r="AZ774">
        <v>61.8</v>
      </c>
      <c r="BA774">
        <v>23.7</v>
      </c>
      <c r="BB774">
        <v>42.2</v>
      </c>
      <c r="BC774">
        <v>38</v>
      </c>
    </row>
    <row r="775" spans="1:55" hidden="1" x14ac:dyDescent="0.4">
      <c r="A775" t="str">
        <f t="shared" si="48"/>
        <v>DPM</v>
      </c>
      <c r="B775" t="str">
        <f t="shared" si="49"/>
        <v>DPM051</v>
      </c>
      <c r="C775" t="str">
        <f t="shared" si="50"/>
        <v>formatted_score</v>
      </c>
      <c r="D775" t="s">
        <v>3630</v>
      </c>
      <c r="E775" t="e">
        <f t="shared" si="51"/>
        <v>#DIV/0!</v>
      </c>
      <c r="F775" t="s">
        <v>3631</v>
      </c>
      <c r="G775" t="s">
        <v>3632</v>
      </c>
      <c r="H775" t="s">
        <v>2246</v>
      </c>
      <c r="I775" t="s">
        <v>3633</v>
      </c>
      <c r="J775" t="s">
        <v>3634</v>
      </c>
      <c r="K775" t="s">
        <v>1849</v>
      </c>
      <c r="L775" t="s">
        <v>3635</v>
      </c>
      <c r="M775" t="s">
        <v>3636</v>
      </c>
      <c r="N775" t="s">
        <v>3468</v>
      </c>
      <c r="O775" t="s">
        <v>1807</v>
      </c>
      <c r="P775" t="s">
        <v>3637</v>
      </c>
      <c r="Q775" t="s">
        <v>3638</v>
      </c>
      <c r="R775" t="s">
        <v>3639</v>
      </c>
      <c r="S775" t="s">
        <v>3640</v>
      </c>
      <c r="T775" t="s">
        <v>3641</v>
      </c>
      <c r="U775" t="s">
        <v>3642</v>
      </c>
      <c r="V775" t="s">
        <v>1753</v>
      </c>
      <c r="W775" t="s">
        <v>1772</v>
      </c>
      <c r="X775" t="s">
        <v>3643</v>
      </c>
      <c r="Y775" t="s">
        <v>2299</v>
      </c>
      <c r="Z775" t="s">
        <v>2841</v>
      </c>
      <c r="AA775" t="s">
        <v>3644</v>
      </c>
      <c r="AB775" t="s">
        <v>3216</v>
      </c>
      <c r="AC775" t="s">
        <v>3645</v>
      </c>
      <c r="AD775" t="s">
        <v>3646</v>
      </c>
      <c r="AE775" t="s">
        <v>2891</v>
      </c>
      <c r="AF775" t="s">
        <v>2838</v>
      </c>
      <c r="AG775" t="s">
        <v>3647</v>
      </c>
      <c r="AH775" t="s">
        <v>3648</v>
      </c>
      <c r="AI775" t="s">
        <v>1941</v>
      </c>
      <c r="AJ775" t="s">
        <v>3649</v>
      </c>
      <c r="AK775" t="s">
        <v>3650</v>
      </c>
      <c r="AL775" t="s">
        <v>3651</v>
      </c>
      <c r="AM775" t="s">
        <v>3652</v>
      </c>
      <c r="AN775" t="s">
        <v>3653</v>
      </c>
      <c r="AO775" t="s">
        <v>3654</v>
      </c>
      <c r="AP775" t="s">
        <v>3655</v>
      </c>
      <c r="AQ775" t="s">
        <v>3656</v>
      </c>
      <c r="AR775" t="s">
        <v>3657</v>
      </c>
      <c r="AS775" t="s">
        <v>3658</v>
      </c>
      <c r="AT775" t="s">
        <v>3659</v>
      </c>
      <c r="AU775" t="s">
        <v>3660</v>
      </c>
      <c r="AV775" t="s">
        <v>3661</v>
      </c>
      <c r="AW775" t="s">
        <v>3662</v>
      </c>
      <c r="AX775" t="s">
        <v>3663</v>
      </c>
      <c r="AY775" t="s">
        <v>3664</v>
      </c>
      <c r="AZ775" t="s">
        <v>3665</v>
      </c>
      <c r="BA775" t="s">
        <v>3666</v>
      </c>
      <c r="BB775" t="s">
        <v>3667</v>
      </c>
      <c r="BC775" t="s">
        <v>3668</v>
      </c>
    </row>
    <row r="776" spans="1:55" hidden="1" x14ac:dyDescent="0.4">
      <c r="A776" t="str">
        <f t="shared" si="48"/>
        <v>DPM</v>
      </c>
      <c r="B776" t="str">
        <f t="shared" si="49"/>
        <v>DPM051</v>
      </c>
      <c r="C776" t="str">
        <f t="shared" si="50"/>
        <v>functional_complexity</v>
      </c>
      <c r="D776" t="s">
        <v>3669</v>
      </c>
      <c r="E776">
        <f t="shared" si="51"/>
        <v>19.760000000000002</v>
      </c>
      <c r="F776">
        <v>3.5</v>
      </c>
      <c r="G776">
        <v>31</v>
      </c>
      <c r="H776">
        <v>23.5</v>
      </c>
      <c r="I776">
        <v>3</v>
      </c>
      <c r="J776">
        <v>0</v>
      </c>
      <c r="K776">
        <v>26.5</v>
      </c>
      <c r="L776">
        <v>29.5</v>
      </c>
      <c r="M776">
        <v>38</v>
      </c>
      <c r="N776">
        <v>32.5</v>
      </c>
      <c r="O776">
        <v>24.5</v>
      </c>
      <c r="P776">
        <v>38</v>
      </c>
      <c r="Q776">
        <v>6.5</v>
      </c>
      <c r="R776">
        <v>45</v>
      </c>
      <c r="S776">
        <v>3.5</v>
      </c>
      <c r="T776">
        <v>39</v>
      </c>
      <c r="U776">
        <v>32</v>
      </c>
      <c r="V776">
        <v>32.5</v>
      </c>
      <c r="W776">
        <v>34</v>
      </c>
      <c r="X776">
        <v>3.5</v>
      </c>
      <c r="Y776">
        <v>33</v>
      </c>
      <c r="Z776">
        <v>26.5</v>
      </c>
      <c r="AA776">
        <v>14</v>
      </c>
      <c r="AB776">
        <v>32.5</v>
      </c>
      <c r="AC776">
        <v>31</v>
      </c>
      <c r="AD776">
        <v>32.5</v>
      </c>
      <c r="AE776">
        <v>31</v>
      </c>
      <c r="AF776">
        <v>19</v>
      </c>
      <c r="AG776">
        <v>28</v>
      </c>
      <c r="AH776">
        <v>28</v>
      </c>
      <c r="AI776">
        <v>24.5</v>
      </c>
      <c r="AJ776">
        <v>5.5</v>
      </c>
      <c r="AK776">
        <v>17</v>
      </c>
      <c r="AL776">
        <v>27.5</v>
      </c>
      <c r="AM776">
        <v>34</v>
      </c>
      <c r="AN776">
        <v>35</v>
      </c>
      <c r="AO776">
        <v>0</v>
      </c>
      <c r="AP776">
        <v>1.5</v>
      </c>
      <c r="AQ776">
        <v>36.5</v>
      </c>
      <c r="AR776">
        <v>4.5</v>
      </c>
      <c r="AS776">
        <v>6</v>
      </c>
      <c r="AT776">
        <v>5.5</v>
      </c>
      <c r="AU776">
        <v>27</v>
      </c>
      <c r="AV776">
        <v>1.5</v>
      </c>
      <c r="AW776">
        <v>1.5</v>
      </c>
      <c r="AX776">
        <v>0</v>
      </c>
      <c r="AY776">
        <v>36</v>
      </c>
      <c r="AZ776">
        <v>0</v>
      </c>
      <c r="BA776">
        <v>0</v>
      </c>
      <c r="BB776">
        <v>3</v>
      </c>
      <c r="BC776">
        <v>0</v>
      </c>
    </row>
    <row r="777" spans="1:55" hidden="1" x14ac:dyDescent="0.4">
      <c r="A777" t="str">
        <f t="shared" si="48"/>
        <v>DPM</v>
      </c>
      <c r="B777" t="str">
        <f t="shared" si="49"/>
        <v>DPM051</v>
      </c>
      <c r="C777" t="str">
        <f t="shared" si="50"/>
        <v>organization_score</v>
      </c>
      <c r="D777" t="s">
        <v>3670</v>
      </c>
      <c r="E777">
        <f t="shared" si="51"/>
        <v>4.6399999999999997</v>
      </c>
      <c r="F777">
        <v>0</v>
      </c>
      <c r="G777">
        <v>14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34</v>
      </c>
      <c r="S777">
        <v>0</v>
      </c>
      <c r="T777">
        <v>12</v>
      </c>
      <c r="U777">
        <v>0</v>
      </c>
      <c r="V777">
        <v>0</v>
      </c>
      <c r="W777">
        <v>0</v>
      </c>
      <c r="X777">
        <v>0</v>
      </c>
      <c r="Y777">
        <v>10</v>
      </c>
      <c r="Z777">
        <v>6</v>
      </c>
      <c r="AA777">
        <v>6</v>
      </c>
      <c r="AB777">
        <v>18</v>
      </c>
      <c r="AC777">
        <v>8</v>
      </c>
      <c r="AD777">
        <v>10</v>
      </c>
      <c r="AE777">
        <v>6</v>
      </c>
      <c r="AF777">
        <v>0</v>
      </c>
      <c r="AG777">
        <v>14</v>
      </c>
      <c r="AH777">
        <v>0</v>
      </c>
      <c r="AI777">
        <v>0</v>
      </c>
      <c r="AJ777">
        <v>12</v>
      </c>
      <c r="AK777">
        <v>10</v>
      </c>
      <c r="AL777">
        <v>0</v>
      </c>
      <c r="AM777">
        <v>26</v>
      </c>
      <c r="AN777">
        <v>20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26</v>
      </c>
      <c r="AZ777">
        <v>0</v>
      </c>
      <c r="BA777">
        <v>0</v>
      </c>
      <c r="BB777">
        <v>0</v>
      </c>
      <c r="BC777">
        <v>0</v>
      </c>
    </row>
    <row r="778" spans="1:55" hidden="1" x14ac:dyDescent="0.4">
      <c r="A778" t="str">
        <f t="shared" si="48"/>
        <v>DPM</v>
      </c>
      <c r="B778" t="str">
        <f t="shared" si="49"/>
        <v>DPM051</v>
      </c>
      <c r="C778" t="str">
        <f t="shared" si="50"/>
        <v>structural_integrity</v>
      </c>
      <c r="D778" t="s">
        <v>3671</v>
      </c>
      <c r="E778">
        <f t="shared" si="51"/>
        <v>5.7165999999999997</v>
      </c>
      <c r="F778">
        <v>0</v>
      </c>
      <c r="G778">
        <v>10</v>
      </c>
      <c r="H778">
        <v>10</v>
      </c>
      <c r="I778">
        <v>0</v>
      </c>
      <c r="J778">
        <v>0</v>
      </c>
      <c r="K778">
        <v>10</v>
      </c>
      <c r="L778">
        <v>10</v>
      </c>
      <c r="M778">
        <v>10</v>
      </c>
      <c r="N778">
        <v>10</v>
      </c>
      <c r="O778">
        <v>10</v>
      </c>
      <c r="P778">
        <v>10</v>
      </c>
      <c r="Q778">
        <v>0</v>
      </c>
      <c r="R778">
        <v>10</v>
      </c>
      <c r="S778">
        <v>0</v>
      </c>
      <c r="T778">
        <v>10</v>
      </c>
      <c r="U778">
        <v>0</v>
      </c>
      <c r="V778">
        <v>10</v>
      </c>
      <c r="W778">
        <v>10</v>
      </c>
      <c r="X778">
        <v>0</v>
      </c>
      <c r="Y778">
        <v>10</v>
      </c>
      <c r="Z778">
        <v>10</v>
      </c>
      <c r="AA778">
        <v>10</v>
      </c>
      <c r="AB778">
        <v>10</v>
      </c>
      <c r="AC778">
        <v>9.9600000000000009</v>
      </c>
      <c r="AD778">
        <v>10</v>
      </c>
      <c r="AE778">
        <v>10</v>
      </c>
      <c r="AF778">
        <v>10</v>
      </c>
      <c r="AG778">
        <v>9.8800000000000008</v>
      </c>
      <c r="AH778">
        <v>10</v>
      </c>
      <c r="AI778">
        <v>10</v>
      </c>
      <c r="AJ778">
        <v>0</v>
      </c>
      <c r="AK778">
        <v>9.85</v>
      </c>
      <c r="AL778">
        <v>9.85</v>
      </c>
      <c r="AM778">
        <v>10</v>
      </c>
      <c r="AN778">
        <v>10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6.29</v>
      </c>
      <c r="AV778">
        <v>0</v>
      </c>
      <c r="AW778">
        <v>0</v>
      </c>
      <c r="AX778">
        <v>0</v>
      </c>
      <c r="AY778">
        <v>10</v>
      </c>
      <c r="AZ778">
        <v>0</v>
      </c>
      <c r="BA778">
        <v>0</v>
      </c>
      <c r="BB778">
        <v>0</v>
      </c>
      <c r="BC778">
        <v>0</v>
      </c>
    </row>
    <row r="779" spans="1:55" hidden="1" x14ac:dyDescent="0.4">
      <c r="A779" t="str">
        <f t="shared" si="48"/>
        <v>DPM</v>
      </c>
      <c r="B779" t="str">
        <f t="shared" si="49"/>
        <v>DPM051</v>
      </c>
      <c r="C779" t="str">
        <f t="shared" si="50"/>
        <v>decisions_activities_ratio</v>
      </c>
      <c r="D779" t="s">
        <v>3672</v>
      </c>
      <c r="E779">
        <f t="shared" si="51"/>
        <v>0.23949999999999999</v>
      </c>
      <c r="F779">
        <v>1</v>
      </c>
      <c r="G779">
        <v>0.125</v>
      </c>
      <c r="H779">
        <v>0.16700000000000001</v>
      </c>
      <c r="I779">
        <v>0</v>
      </c>
      <c r="J779">
        <v>0</v>
      </c>
      <c r="K779">
        <v>0.14299999999999999</v>
      </c>
      <c r="L779">
        <v>0.13300000000000001</v>
      </c>
      <c r="M779">
        <v>0.21099999999999999</v>
      </c>
      <c r="N779">
        <v>0.111</v>
      </c>
      <c r="O779">
        <v>7.0999999999999994E-2</v>
      </c>
      <c r="P779">
        <v>0.21099999999999999</v>
      </c>
      <c r="Q779">
        <v>0.5</v>
      </c>
      <c r="R779">
        <v>0.12</v>
      </c>
      <c r="S779">
        <v>1</v>
      </c>
      <c r="T779">
        <v>0.14299999999999999</v>
      </c>
      <c r="U779">
        <v>5.6000000000000001E-2</v>
      </c>
      <c r="V779">
        <v>0.11799999999999999</v>
      </c>
      <c r="W779">
        <v>0.111</v>
      </c>
      <c r="X779">
        <v>1</v>
      </c>
      <c r="Y779">
        <v>0.17599999999999999</v>
      </c>
      <c r="Z779">
        <v>0.14299999999999999</v>
      </c>
      <c r="AA779">
        <v>0.14299999999999999</v>
      </c>
      <c r="AB779">
        <v>0.111</v>
      </c>
      <c r="AC779">
        <v>0.11799999999999999</v>
      </c>
      <c r="AD779">
        <v>0.111</v>
      </c>
      <c r="AE779">
        <v>0.125</v>
      </c>
      <c r="AF779">
        <v>0.222</v>
      </c>
      <c r="AG779">
        <v>0.13300000000000001</v>
      </c>
      <c r="AH779">
        <v>0.13300000000000001</v>
      </c>
      <c r="AI779">
        <v>7.6999999999999999E-2</v>
      </c>
      <c r="AJ779">
        <v>2</v>
      </c>
      <c r="AK779">
        <v>0.111</v>
      </c>
      <c r="AL779">
        <v>0.33300000000000002</v>
      </c>
      <c r="AM779">
        <v>0.105</v>
      </c>
      <c r="AN779">
        <v>4.8000000000000001E-2</v>
      </c>
      <c r="AO779">
        <v>0</v>
      </c>
      <c r="AP779">
        <v>0</v>
      </c>
      <c r="AQ779">
        <v>0.23499999999999999</v>
      </c>
      <c r="AR779">
        <v>0</v>
      </c>
      <c r="AS779">
        <v>0</v>
      </c>
      <c r="AT779">
        <v>2</v>
      </c>
      <c r="AU779">
        <v>0.27300000000000002</v>
      </c>
      <c r="AV779">
        <v>0</v>
      </c>
      <c r="AW779">
        <v>0</v>
      </c>
      <c r="AX779">
        <v>0</v>
      </c>
      <c r="AY779">
        <v>0.158</v>
      </c>
      <c r="AZ779">
        <v>0</v>
      </c>
      <c r="BA779">
        <v>0</v>
      </c>
      <c r="BB779">
        <v>0</v>
      </c>
      <c r="BC779">
        <v>0</v>
      </c>
    </row>
    <row r="780" spans="1:55" hidden="1" x14ac:dyDescent="0.4">
      <c r="A780" t="str">
        <f t="shared" si="48"/>
        <v>DPM</v>
      </c>
      <c r="B780" t="str">
        <f t="shared" si="49"/>
        <v>DPM051</v>
      </c>
      <c r="C780" t="str">
        <f t="shared" si="50"/>
        <v>lines_vs_average</v>
      </c>
      <c r="D780" t="s">
        <v>3673</v>
      </c>
      <c r="E780">
        <f t="shared" si="51"/>
        <v>0.93574000000000013</v>
      </c>
      <c r="F780">
        <v>0.77200000000000002</v>
      </c>
      <c r="G780">
        <v>0.92200000000000004</v>
      </c>
      <c r="H780">
        <v>0.51500000000000001</v>
      </c>
      <c r="I780">
        <v>1.115</v>
      </c>
      <c r="J780">
        <v>0.75</v>
      </c>
      <c r="K780">
        <v>0.6</v>
      </c>
      <c r="L780">
        <v>0.68600000000000005</v>
      </c>
      <c r="M780">
        <v>0.98599999999999999</v>
      </c>
      <c r="N780">
        <v>0.68600000000000005</v>
      </c>
      <c r="O780">
        <v>0.55700000000000005</v>
      </c>
      <c r="P780">
        <v>0.85799999999999998</v>
      </c>
      <c r="Q780">
        <v>0.85799999999999998</v>
      </c>
      <c r="R780">
        <v>1.587</v>
      </c>
      <c r="S780">
        <v>0.94299999999999995</v>
      </c>
      <c r="T780">
        <v>1.0289999999999999</v>
      </c>
      <c r="U780">
        <v>0.98599999999999999</v>
      </c>
      <c r="V780">
        <v>0.83599999999999997</v>
      </c>
      <c r="W780">
        <v>0.83599999999999997</v>
      </c>
      <c r="X780">
        <v>0.66500000000000004</v>
      </c>
      <c r="Y780">
        <v>0.85799999999999998</v>
      </c>
      <c r="Z780">
        <v>0.77200000000000002</v>
      </c>
      <c r="AA780">
        <v>0.47199999999999998</v>
      </c>
      <c r="AB780">
        <v>1.0509999999999999</v>
      </c>
      <c r="AC780">
        <v>1.1359999999999999</v>
      </c>
      <c r="AD780">
        <v>1.1359999999999999</v>
      </c>
      <c r="AE780">
        <v>0.879</v>
      </c>
      <c r="AF780">
        <v>0.51500000000000001</v>
      </c>
      <c r="AG780">
        <v>1.0940000000000001</v>
      </c>
      <c r="AH780">
        <v>0.81499999999999995</v>
      </c>
      <c r="AI780">
        <v>0.622</v>
      </c>
      <c r="AJ780">
        <v>1.2010000000000001</v>
      </c>
      <c r="AK780">
        <v>0.77200000000000002</v>
      </c>
      <c r="AL780">
        <v>0.90100000000000002</v>
      </c>
      <c r="AM780">
        <v>1.1579999999999999</v>
      </c>
      <c r="AN780">
        <v>0.96499999999999997</v>
      </c>
      <c r="AO780">
        <v>0.85799999999999998</v>
      </c>
      <c r="AP780">
        <v>0.92200000000000004</v>
      </c>
      <c r="AQ780">
        <v>1.2649999999999999</v>
      </c>
      <c r="AR780">
        <v>1.008</v>
      </c>
      <c r="AS780">
        <v>0.85799999999999998</v>
      </c>
      <c r="AT780">
        <v>0.83599999999999997</v>
      </c>
      <c r="AU780">
        <v>1.2649999999999999</v>
      </c>
      <c r="AV780">
        <v>1.2010000000000001</v>
      </c>
      <c r="AW780">
        <v>0.90100000000000002</v>
      </c>
      <c r="AX780">
        <v>0.96499999999999997</v>
      </c>
      <c r="AY780">
        <v>1.1359999999999999</v>
      </c>
      <c r="AZ780">
        <v>1.351</v>
      </c>
      <c r="BA780">
        <v>0.79300000000000004</v>
      </c>
      <c r="BB780">
        <v>1.5649999999999999</v>
      </c>
      <c r="BC780">
        <v>1.329</v>
      </c>
    </row>
    <row r="781" spans="1:55" hidden="1" x14ac:dyDescent="0.4">
      <c r="A781" t="str">
        <f t="shared" si="48"/>
        <v>DPM</v>
      </c>
      <c r="B781" t="str">
        <f t="shared" si="49"/>
        <v>DPM091</v>
      </c>
      <c r="C781" t="str">
        <f t="shared" si="50"/>
        <v>activities</v>
      </c>
      <c r="D781" t="s">
        <v>3674</v>
      </c>
      <c r="E781">
        <f t="shared" si="51"/>
        <v>10.62</v>
      </c>
      <c r="F781">
        <v>25</v>
      </c>
      <c r="G781">
        <v>15</v>
      </c>
      <c r="H781">
        <v>11</v>
      </c>
      <c r="I781">
        <v>0</v>
      </c>
      <c r="J781">
        <v>10</v>
      </c>
      <c r="K781">
        <v>0</v>
      </c>
      <c r="L781">
        <v>0</v>
      </c>
      <c r="M781">
        <v>0</v>
      </c>
      <c r="N781">
        <v>17</v>
      </c>
      <c r="O781">
        <v>0</v>
      </c>
      <c r="P781">
        <v>17</v>
      </c>
      <c r="Q781">
        <v>27</v>
      </c>
      <c r="R781">
        <v>24</v>
      </c>
      <c r="S781">
        <v>13</v>
      </c>
      <c r="T781">
        <v>22</v>
      </c>
      <c r="U781">
        <v>23</v>
      </c>
      <c r="V781">
        <v>21</v>
      </c>
      <c r="W781">
        <v>12</v>
      </c>
      <c r="X781">
        <v>20</v>
      </c>
      <c r="Y781">
        <v>14</v>
      </c>
      <c r="Z781">
        <v>0</v>
      </c>
      <c r="AA781">
        <v>9</v>
      </c>
      <c r="AB781">
        <v>14</v>
      </c>
      <c r="AC781">
        <v>0</v>
      </c>
      <c r="AD781">
        <v>14</v>
      </c>
      <c r="AE781">
        <v>0</v>
      </c>
      <c r="AF781">
        <v>13</v>
      </c>
      <c r="AG781">
        <v>0</v>
      </c>
      <c r="AH781">
        <v>15</v>
      </c>
      <c r="AI781">
        <v>9</v>
      </c>
      <c r="AJ781">
        <v>20</v>
      </c>
      <c r="AK781">
        <v>5</v>
      </c>
      <c r="AL781">
        <v>0</v>
      </c>
      <c r="AM781">
        <v>18</v>
      </c>
      <c r="AN781">
        <v>15</v>
      </c>
      <c r="AO781">
        <v>0</v>
      </c>
      <c r="AP781">
        <v>0</v>
      </c>
      <c r="AQ781">
        <v>17</v>
      </c>
      <c r="AR781">
        <v>0</v>
      </c>
      <c r="AS781">
        <v>0</v>
      </c>
      <c r="AT781">
        <v>18</v>
      </c>
      <c r="AU781">
        <v>15</v>
      </c>
      <c r="AV781">
        <v>0</v>
      </c>
      <c r="AW781">
        <v>0</v>
      </c>
      <c r="AX781">
        <v>0</v>
      </c>
      <c r="AY781">
        <v>21</v>
      </c>
      <c r="AZ781">
        <v>0</v>
      </c>
      <c r="BA781">
        <v>0</v>
      </c>
      <c r="BB781">
        <v>32</v>
      </c>
      <c r="BC781">
        <v>25</v>
      </c>
    </row>
    <row r="782" spans="1:55" hidden="1" x14ac:dyDescent="0.4">
      <c r="A782" t="str">
        <f t="shared" si="48"/>
        <v>DPM</v>
      </c>
      <c r="B782" t="str">
        <f t="shared" si="49"/>
        <v>DPM091</v>
      </c>
      <c r="C782" t="str">
        <f t="shared" si="50"/>
        <v>decisions</v>
      </c>
      <c r="D782" t="s">
        <v>3675</v>
      </c>
      <c r="E782">
        <f t="shared" si="51"/>
        <v>1.44</v>
      </c>
      <c r="F782">
        <v>4</v>
      </c>
      <c r="G782">
        <v>2</v>
      </c>
      <c r="H782">
        <v>1</v>
      </c>
      <c r="I782">
        <v>0</v>
      </c>
      <c r="J782">
        <v>1</v>
      </c>
      <c r="K782">
        <v>1</v>
      </c>
      <c r="L782">
        <v>0</v>
      </c>
      <c r="M782">
        <v>0</v>
      </c>
      <c r="N782">
        <v>2</v>
      </c>
      <c r="O782">
        <v>0</v>
      </c>
      <c r="P782">
        <v>2</v>
      </c>
      <c r="Q782">
        <v>2</v>
      </c>
      <c r="R782">
        <v>2</v>
      </c>
      <c r="S782">
        <v>1</v>
      </c>
      <c r="T782">
        <v>3</v>
      </c>
      <c r="U782">
        <v>4</v>
      </c>
      <c r="V782">
        <v>2</v>
      </c>
      <c r="W782">
        <v>1</v>
      </c>
      <c r="X782">
        <v>1</v>
      </c>
      <c r="Y782">
        <v>3</v>
      </c>
      <c r="Z782">
        <v>0</v>
      </c>
      <c r="AA782">
        <v>2</v>
      </c>
      <c r="AB782">
        <v>2</v>
      </c>
      <c r="AC782">
        <v>1</v>
      </c>
      <c r="AD782">
        <v>2</v>
      </c>
      <c r="AE782">
        <v>2</v>
      </c>
      <c r="AF782">
        <v>2</v>
      </c>
      <c r="AG782">
        <v>1</v>
      </c>
      <c r="AH782">
        <v>1</v>
      </c>
      <c r="AI782">
        <v>1</v>
      </c>
      <c r="AJ782">
        <v>2</v>
      </c>
      <c r="AK782">
        <v>2</v>
      </c>
      <c r="AL782">
        <v>0</v>
      </c>
      <c r="AM782">
        <v>1</v>
      </c>
      <c r="AN782">
        <v>2</v>
      </c>
      <c r="AO782">
        <v>0</v>
      </c>
      <c r="AP782">
        <v>0</v>
      </c>
      <c r="AQ782">
        <v>4</v>
      </c>
      <c r="AR782">
        <v>3</v>
      </c>
      <c r="AS782">
        <v>0</v>
      </c>
      <c r="AT782">
        <v>2</v>
      </c>
      <c r="AU782">
        <v>2</v>
      </c>
      <c r="AV782">
        <v>0</v>
      </c>
      <c r="AW782">
        <v>0</v>
      </c>
      <c r="AX782">
        <v>0</v>
      </c>
      <c r="AY782">
        <v>2</v>
      </c>
      <c r="AZ782">
        <v>0</v>
      </c>
      <c r="BA782">
        <v>0</v>
      </c>
      <c r="BB782">
        <v>3</v>
      </c>
      <c r="BC782">
        <v>3</v>
      </c>
    </row>
    <row r="783" spans="1:55" hidden="1" x14ac:dyDescent="0.4">
      <c r="A783" t="str">
        <f t="shared" si="48"/>
        <v>DPM</v>
      </c>
      <c r="B783" t="str">
        <f t="shared" si="49"/>
        <v>DPM091</v>
      </c>
      <c r="C783" t="str">
        <f t="shared" si="50"/>
        <v>forks</v>
      </c>
      <c r="D783" t="s">
        <v>3676</v>
      </c>
      <c r="E783">
        <f t="shared" si="51"/>
        <v>1.1200000000000001</v>
      </c>
      <c r="F783">
        <v>1</v>
      </c>
      <c r="G783">
        <v>1</v>
      </c>
      <c r="H783">
        <v>2</v>
      </c>
      <c r="I783">
        <v>1</v>
      </c>
      <c r="J783">
        <v>1</v>
      </c>
      <c r="K783">
        <v>1</v>
      </c>
      <c r="L783">
        <v>1</v>
      </c>
      <c r="M783">
        <v>0</v>
      </c>
      <c r="N783">
        <v>1</v>
      </c>
      <c r="O783">
        <v>0</v>
      </c>
      <c r="P783">
        <v>1</v>
      </c>
      <c r="Q783">
        <v>2</v>
      </c>
      <c r="R783">
        <v>1</v>
      </c>
      <c r="S783">
        <v>1</v>
      </c>
      <c r="T783">
        <v>1</v>
      </c>
      <c r="U783">
        <v>1</v>
      </c>
      <c r="V783">
        <v>2</v>
      </c>
      <c r="W783">
        <v>1</v>
      </c>
      <c r="X783">
        <v>2</v>
      </c>
      <c r="Y783">
        <v>1</v>
      </c>
      <c r="Z783">
        <v>1</v>
      </c>
      <c r="AA783">
        <v>1</v>
      </c>
      <c r="AB783">
        <v>1</v>
      </c>
      <c r="AC783">
        <v>1</v>
      </c>
      <c r="AD783">
        <v>1</v>
      </c>
      <c r="AE783">
        <v>1</v>
      </c>
      <c r="AF783">
        <v>1</v>
      </c>
      <c r="AG783">
        <v>1</v>
      </c>
      <c r="AH783">
        <v>1</v>
      </c>
      <c r="AI783">
        <v>2</v>
      </c>
      <c r="AJ783">
        <v>2</v>
      </c>
      <c r="AK783">
        <v>1</v>
      </c>
      <c r="AL783">
        <v>1</v>
      </c>
      <c r="AM783">
        <v>1</v>
      </c>
      <c r="AN783">
        <v>1</v>
      </c>
      <c r="AO783">
        <v>1</v>
      </c>
      <c r="AP783">
        <v>0</v>
      </c>
      <c r="AQ783">
        <v>2</v>
      </c>
      <c r="AR783">
        <v>2</v>
      </c>
      <c r="AS783">
        <v>2</v>
      </c>
      <c r="AT783">
        <v>1</v>
      </c>
      <c r="AU783">
        <v>2</v>
      </c>
      <c r="AV783">
        <v>0</v>
      </c>
      <c r="AW783">
        <v>1</v>
      </c>
      <c r="AX783">
        <v>0</v>
      </c>
      <c r="AY783">
        <v>1</v>
      </c>
      <c r="AZ783">
        <v>2</v>
      </c>
      <c r="BA783">
        <v>0</v>
      </c>
      <c r="BB783">
        <v>2</v>
      </c>
      <c r="BC783">
        <v>1</v>
      </c>
    </row>
    <row r="784" spans="1:55" hidden="1" x14ac:dyDescent="0.4">
      <c r="A784" t="str">
        <f t="shared" si="48"/>
        <v>DPM</v>
      </c>
      <c r="B784" t="str">
        <f t="shared" si="49"/>
        <v>DPM091</v>
      </c>
      <c r="C784" t="str">
        <f t="shared" si="50"/>
        <v>swimlanes</v>
      </c>
      <c r="D784" t="s">
        <v>3677</v>
      </c>
      <c r="E784">
        <f t="shared" si="51"/>
        <v>3.52</v>
      </c>
      <c r="F784">
        <v>18</v>
      </c>
      <c r="G784">
        <v>0</v>
      </c>
      <c r="H784">
        <v>0</v>
      </c>
      <c r="I784">
        <v>0</v>
      </c>
      <c r="J784">
        <v>5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4</v>
      </c>
      <c r="Q784">
        <v>16</v>
      </c>
      <c r="R784">
        <v>0</v>
      </c>
      <c r="S784">
        <v>5</v>
      </c>
      <c r="T784">
        <v>9</v>
      </c>
      <c r="U784">
        <v>7</v>
      </c>
      <c r="V784">
        <v>0</v>
      </c>
      <c r="W784">
        <v>0</v>
      </c>
      <c r="X784">
        <v>6</v>
      </c>
      <c r="Y784">
        <v>3</v>
      </c>
      <c r="Z784">
        <v>0</v>
      </c>
      <c r="AA784">
        <v>3</v>
      </c>
      <c r="AB784">
        <v>7</v>
      </c>
      <c r="AC784">
        <v>0</v>
      </c>
      <c r="AD784">
        <v>9</v>
      </c>
      <c r="AE784">
        <v>0</v>
      </c>
      <c r="AF784">
        <v>0</v>
      </c>
      <c r="AG784">
        <v>0</v>
      </c>
      <c r="AH784">
        <v>11</v>
      </c>
      <c r="AI784">
        <v>0</v>
      </c>
      <c r="AJ784">
        <v>7</v>
      </c>
      <c r="AK784">
        <v>0</v>
      </c>
      <c r="AL784">
        <v>0</v>
      </c>
      <c r="AM784">
        <v>0</v>
      </c>
      <c r="AN784">
        <v>6</v>
      </c>
      <c r="AO784">
        <v>0</v>
      </c>
      <c r="AP784">
        <v>0</v>
      </c>
      <c r="AQ784">
        <v>9</v>
      </c>
      <c r="AR784">
        <v>5</v>
      </c>
      <c r="AS784">
        <v>0</v>
      </c>
      <c r="AT784">
        <v>5</v>
      </c>
      <c r="AU784">
        <v>3</v>
      </c>
      <c r="AV784">
        <v>0</v>
      </c>
      <c r="AW784">
        <v>0</v>
      </c>
      <c r="AX784">
        <v>0</v>
      </c>
      <c r="AY784">
        <v>14</v>
      </c>
      <c r="AZ784">
        <v>0</v>
      </c>
      <c r="BA784">
        <v>0</v>
      </c>
      <c r="BB784">
        <v>12</v>
      </c>
      <c r="BC784">
        <v>12</v>
      </c>
    </row>
    <row r="785" spans="1:55" hidden="1" x14ac:dyDescent="0.4">
      <c r="A785" t="str">
        <f t="shared" si="48"/>
        <v>DPM</v>
      </c>
      <c r="B785" t="str">
        <f t="shared" si="49"/>
        <v>DPM091</v>
      </c>
      <c r="C785" t="str">
        <f t="shared" si="50"/>
        <v>detaches</v>
      </c>
      <c r="D785" t="s">
        <v>3678</v>
      </c>
      <c r="E785">
        <f t="shared" si="51"/>
        <v>0.14000000000000001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1</v>
      </c>
      <c r="AB785">
        <v>0</v>
      </c>
      <c r="AC785">
        <v>0</v>
      </c>
      <c r="AD785">
        <v>2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1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2</v>
      </c>
      <c r="AZ785">
        <v>0</v>
      </c>
      <c r="BA785">
        <v>0</v>
      </c>
      <c r="BB785">
        <v>0</v>
      </c>
      <c r="BC785">
        <v>1</v>
      </c>
    </row>
    <row r="786" spans="1:55" hidden="1" x14ac:dyDescent="0.4">
      <c r="A786" t="str">
        <f t="shared" si="48"/>
        <v>DPM</v>
      </c>
      <c r="B786" t="str">
        <f t="shared" si="49"/>
        <v>DPM091</v>
      </c>
      <c r="C786" t="str">
        <f t="shared" si="50"/>
        <v>options</v>
      </c>
      <c r="D786" t="s">
        <v>3679</v>
      </c>
      <c r="E786">
        <f t="shared" si="51"/>
        <v>0.22</v>
      </c>
      <c r="F786">
        <v>0</v>
      </c>
      <c r="G786">
        <v>0</v>
      </c>
      <c r="H786">
        <v>2</v>
      </c>
      <c r="I786">
        <v>0</v>
      </c>
      <c r="J786">
        <v>1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2</v>
      </c>
      <c r="R786">
        <v>0</v>
      </c>
      <c r="S786">
        <v>0</v>
      </c>
      <c r="T786">
        <v>0</v>
      </c>
      <c r="U786">
        <v>1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1</v>
      </c>
      <c r="AR786">
        <v>0</v>
      </c>
      <c r="AS786">
        <v>0</v>
      </c>
      <c r="AT786">
        <v>3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1</v>
      </c>
    </row>
    <row r="787" spans="1:55" hidden="1" x14ac:dyDescent="0.4">
      <c r="A787" t="str">
        <f t="shared" si="48"/>
        <v>DPM</v>
      </c>
      <c r="B787" t="str">
        <f t="shared" si="49"/>
        <v>DPM091</v>
      </c>
      <c r="C787" t="str">
        <f t="shared" si="50"/>
        <v>edges</v>
      </c>
      <c r="D787" t="s">
        <v>3680</v>
      </c>
      <c r="E787">
        <f t="shared" si="51"/>
        <v>8.56</v>
      </c>
      <c r="F787">
        <v>1</v>
      </c>
      <c r="G787">
        <v>1</v>
      </c>
      <c r="H787">
        <v>0</v>
      </c>
      <c r="I787">
        <v>30</v>
      </c>
      <c r="J787">
        <v>0</v>
      </c>
      <c r="K787">
        <v>11</v>
      </c>
      <c r="L787">
        <v>16</v>
      </c>
      <c r="M787">
        <v>22</v>
      </c>
      <c r="N787">
        <v>0</v>
      </c>
      <c r="O787">
        <v>22</v>
      </c>
      <c r="P787">
        <v>0</v>
      </c>
      <c r="Q787">
        <v>2</v>
      </c>
      <c r="R787">
        <v>0</v>
      </c>
      <c r="S787">
        <v>0</v>
      </c>
      <c r="T787">
        <v>1</v>
      </c>
      <c r="U787">
        <v>1</v>
      </c>
      <c r="V787">
        <v>0</v>
      </c>
      <c r="W787">
        <v>0</v>
      </c>
      <c r="X787">
        <v>1</v>
      </c>
      <c r="Y787">
        <v>1</v>
      </c>
      <c r="Z787">
        <v>16</v>
      </c>
      <c r="AA787">
        <v>0</v>
      </c>
      <c r="AB787">
        <v>0</v>
      </c>
      <c r="AC787">
        <v>35</v>
      </c>
      <c r="AD787">
        <v>0</v>
      </c>
      <c r="AE787">
        <v>14</v>
      </c>
      <c r="AF787">
        <v>0</v>
      </c>
      <c r="AG787">
        <v>10</v>
      </c>
      <c r="AH787">
        <v>1</v>
      </c>
      <c r="AI787">
        <v>0</v>
      </c>
      <c r="AJ787">
        <v>1</v>
      </c>
      <c r="AK787">
        <v>13</v>
      </c>
      <c r="AL787">
        <v>15</v>
      </c>
      <c r="AM787">
        <v>1</v>
      </c>
      <c r="AN787">
        <v>0</v>
      </c>
      <c r="AO787">
        <v>21</v>
      </c>
      <c r="AP787">
        <v>30</v>
      </c>
      <c r="AQ787">
        <v>0</v>
      </c>
      <c r="AR787">
        <v>6</v>
      </c>
      <c r="AS787">
        <v>22</v>
      </c>
      <c r="AT787">
        <v>0</v>
      </c>
      <c r="AU787">
        <v>0</v>
      </c>
      <c r="AV787">
        <v>34</v>
      </c>
      <c r="AW787">
        <v>18</v>
      </c>
      <c r="AX787">
        <v>27</v>
      </c>
      <c r="AY787">
        <v>1</v>
      </c>
      <c r="AZ787">
        <v>27</v>
      </c>
      <c r="BA787">
        <v>26</v>
      </c>
      <c r="BB787">
        <v>0</v>
      </c>
      <c r="BC787">
        <v>1</v>
      </c>
    </row>
    <row r="788" spans="1:55" hidden="1" x14ac:dyDescent="0.4">
      <c r="A788" t="str">
        <f t="shared" si="48"/>
        <v>DPM</v>
      </c>
      <c r="B788" t="str">
        <f t="shared" si="49"/>
        <v>DPM091</v>
      </c>
      <c r="C788" t="str">
        <f t="shared" si="50"/>
        <v>notes</v>
      </c>
      <c r="D788" t="s">
        <v>3681</v>
      </c>
      <c r="E788">
        <f t="shared" si="51"/>
        <v>1.76</v>
      </c>
      <c r="F788">
        <v>2</v>
      </c>
      <c r="G788">
        <v>0</v>
      </c>
      <c r="H788">
        <v>1</v>
      </c>
      <c r="I788">
        <v>2</v>
      </c>
      <c r="J788">
        <v>0</v>
      </c>
      <c r="K788">
        <v>0</v>
      </c>
      <c r="L788">
        <v>1</v>
      </c>
      <c r="M788">
        <v>3</v>
      </c>
      <c r="N788">
        <v>0</v>
      </c>
      <c r="O788">
        <v>2</v>
      </c>
      <c r="P788">
        <v>0</v>
      </c>
      <c r="Q788">
        <v>2</v>
      </c>
      <c r="R788">
        <v>2</v>
      </c>
      <c r="S788">
        <v>3</v>
      </c>
      <c r="T788">
        <v>3</v>
      </c>
      <c r="U788">
        <v>2</v>
      </c>
      <c r="V788">
        <v>0</v>
      </c>
      <c r="W788">
        <v>1</v>
      </c>
      <c r="X788">
        <v>1</v>
      </c>
      <c r="Y788">
        <v>1</v>
      </c>
      <c r="Z788">
        <v>2</v>
      </c>
      <c r="AA788">
        <v>0</v>
      </c>
      <c r="AB788">
        <v>1</v>
      </c>
      <c r="AC788">
        <v>2</v>
      </c>
      <c r="AD788">
        <v>9</v>
      </c>
      <c r="AE788">
        <v>2</v>
      </c>
      <c r="AF788">
        <v>0</v>
      </c>
      <c r="AG788">
        <v>3</v>
      </c>
      <c r="AH788">
        <v>2</v>
      </c>
      <c r="AI788">
        <v>1</v>
      </c>
      <c r="AJ788">
        <v>1</v>
      </c>
      <c r="AK788">
        <v>2</v>
      </c>
      <c r="AL788">
        <v>2</v>
      </c>
      <c r="AM788">
        <v>2</v>
      </c>
      <c r="AN788">
        <v>2</v>
      </c>
      <c r="AO788">
        <v>3</v>
      </c>
      <c r="AP788">
        <v>2</v>
      </c>
      <c r="AQ788">
        <v>2</v>
      </c>
      <c r="AR788">
        <v>2</v>
      </c>
      <c r="AS788">
        <v>2</v>
      </c>
      <c r="AT788">
        <v>3</v>
      </c>
      <c r="AU788">
        <v>0</v>
      </c>
      <c r="AV788">
        <v>3</v>
      </c>
      <c r="AW788">
        <v>3</v>
      </c>
      <c r="AX788">
        <v>3</v>
      </c>
      <c r="AY788">
        <v>0</v>
      </c>
      <c r="AZ788">
        <v>2</v>
      </c>
      <c r="BA788">
        <v>3</v>
      </c>
      <c r="BB788">
        <v>1</v>
      </c>
      <c r="BC788">
        <v>2</v>
      </c>
    </row>
    <row r="789" spans="1:55" hidden="1" x14ac:dyDescent="0.4">
      <c r="A789" t="str">
        <f t="shared" si="48"/>
        <v>DPM</v>
      </c>
      <c r="B789" t="str">
        <f t="shared" si="49"/>
        <v>DPM091</v>
      </c>
      <c r="C789" t="str">
        <f t="shared" si="50"/>
        <v>partitions</v>
      </c>
      <c r="D789" t="s">
        <v>3682</v>
      </c>
      <c r="E789">
        <f t="shared" si="51"/>
        <v>0.62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2</v>
      </c>
      <c r="N789">
        <v>1</v>
      </c>
      <c r="O789">
        <v>2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3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1</v>
      </c>
      <c r="AH789">
        <v>0</v>
      </c>
      <c r="AI789">
        <v>2</v>
      </c>
      <c r="AJ789">
        <v>0</v>
      </c>
      <c r="AK789">
        <v>2</v>
      </c>
      <c r="AL789">
        <v>1</v>
      </c>
      <c r="AM789">
        <v>2</v>
      </c>
      <c r="AN789">
        <v>0</v>
      </c>
      <c r="AO789">
        <v>3</v>
      </c>
      <c r="AP789">
        <v>2</v>
      </c>
      <c r="AQ789">
        <v>0</v>
      </c>
      <c r="AR789">
        <v>0</v>
      </c>
      <c r="AS789">
        <v>2</v>
      </c>
      <c r="AT789">
        <v>0</v>
      </c>
      <c r="AU789">
        <v>0</v>
      </c>
      <c r="AV789">
        <v>0</v>
      </c>
      <c r="AW789">
        <v>3</v>
      </c>
      <c r="AX789">
        <v>0</v>
      </c>
      <c r="AY789">
        <v>0</v>
      </c>
      <c r="AZ789">
        <v>3</v>
      </c>
      <c r="BA789">
        <v>2</v>
      </c>
      <c r="BB789">
        <v>0</v>
      </c>
      <c r="BC789">
        <v>0</v>
      </c>
    </row>
    <row r="790" spans="1:55" hidden="1" x14ac:dyDescent="0.4">
      <c r="A790" t="str">
        <f t="shared" si="48"/>
        <v>DPM</v>
      </c>
      <c r="B790" t="str">
        <f t="shared" si="49"/>
        <v>DPM091</v>
      </c>
      <c r="C790" t="str">
        <f t="shared" si="50"/>
        <v>numberline</v>
      </c>
      <c r="D790" t="s">
        <v>3683</v>
      </c>
      <c r="E790">
        <f t="shared" si="51"/>
        <v>45.04</v>
      </c>
      <c r="F790">
        <v>75</v>
      </c>
      <c r="G790">
        <v>32</v>
      </c>
      <c r="H790">
        <v>29</v>
      </c>
      <c r="I790">
        <v>51</v>
      </c>
      <c r="J790">
        <v>25</v>
      </c>
      <c r="K790">
        <v>18</v>
      </c>
      <c r="L790">
        <v>30</v>
      </c>
      <c r="M790">
        <v>43</v>
      </c>
      <c r="N790">
        <v>31</v>
      </c>
      <c r="O790">
        <v>38</v>
      </c>
      <c r="P790">
        <v>33</v>
      </c>
      <c r="Q790">
        <v>69</v>
      </c>
      <c r="R790">
        <v>40</v>
      </c>
      <c r="S790">
        <v>43</v>
      </c>
      <c r="T790">
        <v>67</v>
      </c>
      <c r="U790">
        <v>69</v>
      </c>
      <c r="V790">
        <v>36</v>
      </c>
      <c r="W790">
        <v>23</v>
      </c>
      <c r="X790">
        <v>50</v>
      </c>
      <c r="Y790">
        <v>38</v>
      </c>
      <c r="Z790">
        <v>41</v>
      </c>
      <c r="AA790">
        <v>28</v>
      </c>
      <c r="AB790">
        <v>41</v>
      </c>
      <c r="AC790">
        <v>57</v>
      </c>
      <c r="AD790">
        <v>53</v>
      </c>
      <c r="AE790">
        <v>44</v>
      </c>
      <c r="AF790">
        <v>25</v>
      </c>
      <c r="AG790">
        <v>33</v>
      </c>
      <c r="AH790">
        <v>55</v>
      </c>
      <c r="AI790">
        <v>32</v>
      </c>
      <c r="AJ790">
        <v>57</v>
      </c>
      <c r="AK790">
        <v>33</v>
      </c>
      <c r="AL790">
        <v>38</v>
      </c>
      <c r="AM790">
        <v>49</v>
      </c>
      <c r="AN790">
        <v>43</v>
      </c>
      <c r="AO790">
        <v>47</v>
      </c>
      <c r="AP790">
        <v>45</v>
      </c>
      <c r="AQ790">
        <v>54</v>
      </c>
      <c r="AR790">
        <v>74</v>
      </c>
      <c r="AS790">
        <v>47</v>
      </c>
      <c r="AT790">
        <v>48</v>
      </c>
      <c r="AU790">
        <v>34</v>
      </c>
      <c r="AV790">
        <v>51</v>
      </c>
      <c r="AW790">
        <v>42</v>
      </c>
      <c r="AX790">
        <v>47</v>
      </c>
      <c r="AY790">
        <v>52</v>
      </c>
      <c r="AZ790">
        <v>53</v>
      </c>
      <c r="BA790">
        <v>49</v>
      </c>
      <c r="BB790">
        <v>69</v>
      </c>
      <c r="BC790">
        <v>71</v>
      </c>
    </row>
    <row r="791" spans="1:55" hidden="1" x14ac:dyDescent="0.4">
      <c r="A791" t="str">
        <f t="shared" si="48"/>
        <v>DPM</v>
      </c>
      <c r="B791" t="str">
        <f t="shared" si="49"/>
        <v>DPM091</v>
      </c>
      <c r="C791" t="str">
        <f t="shared" si="50"/>
        <v>negative_score</v>
      </c>
      <c r="D791" t="s">
        <v>3684</v>
      </c>
      <c r="E791">
        <f t="shared" si="51"/>
        <v>-7.9889791698497588</v>
      </c>
      <c r="F791">
        <v>0</v>
      </c>
      <c r="G791">
        <v>0</v>
      </c>
      <c r="H791">
        <v>0</v>
      </c>
      <c r="I791">
        <v>-13</v>
      </c>
      <c r="J791">
        <v>0</v>
      </c>
      <c r="K791">
        <v>-20</v>
      </c>
      <c r="L791">
        <v>-20</v>
      </c>
      <c r="M791">
        <v>-20</v>
      </c>
      <c r="N791">
        <v>0</v>
      </c>
      <c r="O791">
        <v>-20</v>
      </c>
      <c r="P791">
        <v>0</v>
      </c>
      <c r="Q791">
        <v>0</v>
      </c>
      <c r="R791">
        <v>0</v>
      </c>
      <c r="S791">
        <v>0</v>
      </c>
      <c r="T791">
        <v>-3.0136363636363641</v>
      </c>
      <c r="U791">
        <v>-20</v>
      </c>
      <c r="V791">
        <v>0</v>
      </c>
      <c r="W791">
        <v>0</v>
      </c>
      <c r="X791">
        <v>0</v>
      </c>
      <c r="Y791">
        <v>0</v>
      </c>
      <c r="Z791">
        <v>-20</v>
      </c>
      <c r="AA791">
        <v>0</v>
      </c>
      <c r="AB791">
        <v>0</v>
      </c>
      <c r="AC791">
        <v>-10</v>
      </c>
      <c r="AD791">
        <v>-0.23571428571428571</v>
      </c>
      <c r="AE791">
        <v>-20</v>
      </c>
      <c r="AF791">
        <v>0</v>
      </c>
      <c r="AG791">
        <v>-20</v>
      </c>
      <c r="AH791">
        <v>-0.2</v>
      </c>
      <c r="AI791">
        <v>-1.6666666666666611E-2</v>
      </c>
      <c r="AJ791">
        <v>0</v>
      </c>
      <c r="AK791">
        <v>-20.93</v>
      </c>
      <c r="AL791">
        <v>-20</v>
      </c>
      <c r="AM791">
        <v>0</v>
      </c>
      <c r="AN791">
        <v>0</v>
      </c>
      <c r="AO791">
        <v>-23</v>
      </c>
      <c r="AP791">
        <v>-20</v>
      </c>
      <c r="AQ791">
        <v>-5.2941176470588179E-2</v>
      </c>
      <c r="AR791">
        <v>0</v>
      </c>
      <c r="AS791">
        <v>-23</v>
      </c>
      <c r="AT791">
        <v>0</v>
      </c>
      <c r="AU791">
        <v>0</v>
      </c>
      <c r="AV791">
        <v>-20</v>
      </c>
      <c r="AW791">
        <v>-20</v>
      </c>
      <c r="AX791">
        <v>-20</v>
      </c>
      <c r="AY791">
        <v>0</v>
      </c>
      <c r="AZ791">
        <v>-23</v>
      </c>
      <c r="BA791">
        <v>-20</v>
      </c>
      <c r="BB791">
        <v>-3</v>
      </c>
      <c r="BC791">
        <v>0</v>
      </c>
    </row>
    <row r="792" spans="1:55" hidden="1" x14ac:dyDescent="0.4">
      <c r="A792" t="str">
        <f t="shared" si="48"/>
        <v>DPM</v>
      </c>
      <c r="B792" t="str">
        <f t="shared" si="49"/>
        <v>DPM091</v>
      </c>
      <c r="C792" t="str">
        <f t="shared" si="50"/>
        <v>raw_score</v>
      </c>
      <c r="D792" t="s">
        <v>3685</v>
      </c>
      <c r="E792">
        <f t="shared" si="51"/>
        <v>54.902999999999999</v>
      </c>
      <c r="F792">
        <v>136.55000000000001</v>
      </c>
      <c r="G792">
        <v>58.8</v>
      </c>
      <c r="H792">
        <v>47.25</v>
      </c>
      <c r="I792">
        <v>30.15</v>
      </c>
      <c r="J792">
        <v>49.25</v>
      </c>
      <c r="K792">
        <v>1.1000000000000001</v>
      </c>
      <c r="L792">
        <v>4.5</v>
      </c>
      <c r="M792">
        <v>13.95</v>
      </c>
      <c r="N792">
        <v>65.05</v>
      </c>
      <c r="O792">
        <v>12.9</v>
      </c>
      <c r="P792">
        <v>71.650000000000006</v>
      </c>
      <c r="Q792">
        <v>136.44999999999999</v>
      </c>
      <c r="R792">
        <v>86.6</v>
      </c>
      <c r="S792">
        <v>60.55</v>
      </c>
      <c r="T792">
        <v>102.94</v>
      </c>
      <c r="U792">
        <v>89.25</v>
      </c>
      <c r="V792">
        <v>78.8</v>
      </c>
      <c r="W792">
        <v>44.95</v>
      </c>
      <c r="X792">
        <v>86.5</v>
      </c>
      <c r="Y792">
        <v>66.900000000000006</v>
      </c>
      <c r="Z792">
        <v>10.35</v>
      </c>
      <c r="AA792">
        <v>43.9</v>
      </c>
      <c r="AB792">
        <v>69.849999999999994</v>
      </c>
      <c r="AC792">
        <v>43.45</v>
      </c>
      <c r="AD792">
        <v>77.61</v>
      </c>
      <c r="AE792">
        <v>11.6</v>
      </c>
      <c r="AF792">
        <v>51.25</v>
      </c>
      <c r="AG792">
        <v>4.55</v>
      </c>
      <c r="AH792">
        <v>79.349999999999994</v>
      </c>
      <c r="AI792">
        <v>42.38</v>
      </c>
      <c r="AJ792">
        <v>92.85</v>
      </c>
      <c r="AK792">
        <v>26.92</v>
      </c>
      <c r="AL792">
        <v>6</v>
      </c>
      <c r="AM792">
        <v>69.25</v>
      </c>
      <c r="AN792">
        <v>71.75</v>
      </c>
      <c r="AO792">
        <v>14.45</v>
      </c>
      <c r="AP792">
        <v>22.85</v>
      </c>
      <c r="AQ792">
        <v>96.25</v>
      </c>
      <c r="AR792">
        <v>39</v>
      </c>
      <c r="AS792">
        <v>16.350000000000001</v>
      </c>
      <c r="AT792">
        <v>82.8</v>
      </c>
      <c r="AU792">
        <v>66.7</v>
      </c>
      <c r="AV792">
        <v>25.75</v>
      </c>
      <c r="AW792">
        <v>13.6</v>
      </c>
      <c r="AX792">
        <v>17.149999999999999</v>
      </c>
      <c r="AY792">
        <v>102.8</v>
      </c>
      <c r="AZ792">
        <v>24.15</v>
      </c>
      <c r="BA792">
        <v>19.05</v>
      </c>
      <c r="BB792">
        <v>139.25</v>
      </c>
      <c r="BC792">
        <v>119.85</v>
      </c>
    </row>
    <row r="793" spans="1:55" hidden="1" x14ac:dyDescent="0.4">
      <c r="A793" t="str">
        <f t="shared" si="48"/>
        <v>DPM</v>
      </c>
      <c r="B793" t="str">
        <f t="shared" si="49"/>
        <v>DPM091</v>
      </c>
      <c r="C793" t="str">
        <f t="shared" si="50"/>
        <v>percentage_score</v>
      </c>
      <c r="D793" t="s">
        <v>3686</v>
      </c>
      <c r="E793">
        <f t="shared" si="51"/>
        <v>58.478000000000009</v>
      </c>
      <c r="F793">
        <v>87.2</v>
      </c>
      <c r="G793">
        <v>74.599999999999994</v>
      </c>
      <c r="H793">
        <v>70.3</v>
      </c>
      <c r="I793">
        <v>47.7</v>
      </c>
      <c r="J793">
        <v>71.099999999999994</v>
      </c>
      <c r="K793">
        <v>2.7</v>
      </c>
      <c r="L793">
        <v>10.1</v>
      </c>
      <c r="M793">
        <v>25.9</v>
      </c>
      <c r="N793">
        <v>76.5</v>
      </c>
      <c r="O793">
        <v>24.4</v>
      </c>
      <c r="P793">
        <v>78.2</v>
      </c>
      <c r="Q793">
        <v>87.2</v>
      </c>
      <c r="R793">
        <v>81.2</v>
      </c>
      <c r="S793">
        <v>75.2</v>
      </c>
      <c r="T793">
        <v>81.7</v>
      </c>
      <c r="U793">
        <v>69.099999999999994</v>
      </c>
      <c r="V793">
        <v>79.8</v>
      </c>
      <c r="W793">
        <v>69.2</v>
      </c>
      <c r="X793">
        <v>81.2</v>
      </c>
      <c r="Y793">
        <v>77</v>
      </c>
      <c r="Z793">
        <v>20.6</v>
      </c>
      <c r="AA793">
        <v>67.099999999999994</v>
      </c>
      <c r="AB793">
        <v>77.7</v>
      </c>
      <c r="AC793">
        <v>59.2</v>
      </c>
      <c r="AD793">
        <v>77</v>
      </c>
      <c r="AE793">
        <v>22.5</v>
      </c>
      <c r="AF793">
        <v>71.900000000000006</v>
      </c>
      <c r="AG793">
        <v>10.199999999999999</v>
      </c>
      <c r="AH793">
        <v>79.7</v>
      </c>
      <c r="AI793">
        <v>67.900000000000006</v>
      </c>
      <c r="AJ793">
        <v>82.3</v>
      </c>
      <c r="AK793">
        <v>39.700000000000003</v>
      </c>
      <c r="AL793">
        <v>13</v>
      </c>
      <c r="AM793">
        <v>77.599999999999994</v>
      </c>
      <c r="AN793">
        <v>78.2</v>
      </c>
      <c r="AO793">
        <v>25.2</v>
      </c>
      <c r="AP793">
        <v>36.4</v>
      </c>
      <c r="AQ793">
        <v>82.8</v>
      </c>
      <c r="AR793">
        <v>64.5</v>
      </c>
      <c r="AS793">
        <v>27.5</v>
      </c>
      <c r="AT793">
        <v>80.5</v>
      </c>
      <c r="AU793">
        <v>76.900000000000006</v>
      </c>
      <c r="AV793">
        <v>39.200000000000003</v>
      </c>
      <c r="AW793">
        <v>25.4</v>
      </c>
      <c r="AX793">
        <v>30</v>
      </c>
      <c r="AY793">
        <v>81.7</v>
      </c>
      <c r="AZ793">
        <v>36</v>
      </c>
      <c r="BA793">
        <v>32.299999999999997</v>
      </c>
      <c r="BB793">
        <v>85.8</v>
      </c>
      <c r="BC793">
        <v>84.8</v>
      </c>
    </row>
    <row r="794" spans="1:55" hidden="1" x14ac:dyDescent="0.4">
      <c r="A794" t="str">
        <f t="shared" si="48"/>
        <v>DPM</v>
      </c>
      <c r="B794" t="str">
        <f t="shared" si="49"/>
        <v>DPM091</v>
      </c>
      <c r="C794" t="str">
        <f t="shared" si="50"/>
        <v>formatted_score</v>
      </c>
      <c r="D794" t="s">
        <v>3687</v>
      </c>
      <c r="E794" t="e">
        <f t="shared" si="51"/>
        <v>#DIV/0!</v>
      </c>
      <c r="F794" t="s">
        <v>3030</v>
      </c>
      <c r="G794" t="s">
        <v>3593</v>
      </c>
      <c r="H794" t="s">
        <v>2439</v>
      </c>
      <c r="I794" t="s">
        <v>3688</v>
      </c>
      <c r="J794" t="s">
        <v>1819</v>
      </c>
      <c r="K794" t="s">
        <v>3577</v>
      </c>
      <c r="L794" t="s">
        <v>3689</v>
      </c>
      <c r="M794" t="s">
        <v>3690</v>
      </c>
      <c r="N794" t="s">
        <v>3691</v>
      </c>
      <c r="O794" t="s">
        <v>3692</v>
      </c>
      <c r="P794" t="s">
        <v>3693</v>
      </c>
      <c r="Q794" t="s">
        <v>3694</v>
      </c>
      <c r="R794" t="s">
        <v>3695</v>
      </c>
      <c r="S794" t="s">
        <v>2497</v>
      </c>
      <c r="T794" t="s">
        <v>3696</v>
      </c>
      <c r="U794" t="s">
        <v>3697</v>
      </c>
      <c r="V794" t="s">
        <v>3698</v>
      </c>
      <c r="W794" t="s">
        <v>2437</v>
      </c>
      <c r="X794" t="s">
        <v>3699</v>
      </c>
      <c r="Y794" t="s">
        <v>2658</v>
      </c>
      <c r="Z794" t="s">
        <v>3700</v>
      </c>
      <c r="AA794" t="s">
        <v>3701</v>
      </c>
      <c r="AB794" t="s">
        <v>3702</v>
      </c>
      <c r="AC794" t="s">
        <v>3703</v>
      </c>
      <c r="AD794" t="s">
        <v>3704</v>
      </c>
      <c r="AE794" t="s">
        <v>3705</v>
      </c>
      <c r="AF794" t="s">
        <v>2084</v>
      </c>
      <c r="AG794" t="s">
        <v>3706</v>
      </c>
      <c r="AH794" t="s">
        <v>3707</v>
      </c>
      <c r="AI794" t="s">
        <v>3708</v>
      </c>
      <c r="AJ794" t="s">
        <v>3709</v>
      </c>
      <c r="AK794" t="s">
        <v>3710</v>
      </c>
      <c r="AL794" t="s">
        <v>3711</v>
      </c>
      <c r="AM794" t="s">
        <v>2114</v>
      </c>
      <c r="AN794" t="s">
        <v>2353</v>
      </c>
      <c r="AO794" t="s">
        <v>3712</v>
      </c>
      <c r="AP794" t="s">
        <v>3713</v>
      </c>
      <c r="AQ794" t="s">
        <v>3714</v>
      </c>
      <c r="AR794" t="s">
        <v>3715</v>
      </c>
      <c r="AS794" t="s">
        <v>3716</v>
      </c>
      <c r="AT794" t="s">
        <v>3636</v>
      </c>
      <c r="AU794" t="s">
        <v>3717</v>
      </c>
      <c r="AV794" t="s">
        <v>3718</v>
      </c>
      <c r="AW794" t="s">
        <v>3603</v>
      </c>
      <c r="AX794" t="s">
        <v>3719</v>
      </c>
      <c r="AY794" t="s">
        <v>3720</v>
      </c>
      <c r="AZ794" t="s">
        <v>3721</v>
      </c>
      <c r="BA794" t="s">
        <v>3588</v>
      </c>
      <c r="BB794" t="s">
        <v>3722</v>
      </c>
      <c r="BC794" t="s">
        <v>3723</v>
      </c>
    </row>
    <row r="795" spans="1:55" hidden="1" x14ac:dyDescent="0.4">
      <c r="A795" t="str">
        <f t="shared" si="48"/>
        <v>DPM</v>
      </c>
      <c r="B795" t="str">
        <f t="shared" si="49"/>
        <v>DPM091</v>
      </c>
      <c r="C795" t="str">
        <f t="shared" si="50"/>
        <v>functional_complexity</v>
      </c>
      <c r="D795" t="s">
        <v>3724</v>
      </c>
      <c r="E795">
        <f t="shared" si="51"/>
        <v>20.49</v>
      </c>
      <c r="F795">
        <v>47</v>
      </c>
      <c r="G795">
        <v>28</v>
      </c>
      <c r="H795">
        <v>21.5</v>
      </c>
      <c r="I795">
        <v>1.5</v>
      </c>
      <c r="J795">
        <v>18.5</v>
      </c>
      <c r="K795">
        <v>3.5</v>
      </c>
      <c r="L795">
        <v>1.5</v>
      </c>
      <c r="M795">
        <v>0</v>
      </c>
      <c r="N795">
        <v>31</v>
      </c>
      <c r="O795">
        <v>0</v>
      </c>
      <c r="P795">
        <v>31</v>
      </c>
      <c r="Q795">
        <v>47.5</v>
      </c>
      <c r="R795">
        <v>41.5</v>
      </c>
      <c r="S795">
        <v>23</v>
      </c>
      <c r="T795">
        <v>40.5</v>
      </c>
      <c r="U795">
        <v>44</v>
      </c>
      <c r="V795">
        <v>38.5</v>
      </c>
      <c r="W795">
        <v>21.5</v>
      </c>
      <c r="X795">
        <v>35</v>
      </c>
      <c r="Y795">
        <v>28.5</v>
      </c>
      <c r="Z795">
        <v>1.5</v>
      </c>
      <c r="AA795">
        <v>19</v>
      </c>
      <c r="AB795">
        <v>26.5</v>
      </c>
      <c r="AC795">
        <v>3.5</v>
      </c>
      <c r="AD795">
        <v>26.5</v>
      </c>
      <c r="AE795">
        <v>5.5</v>
      </c>
      <c r="AF795">
        <v>25</v>
      </c>
      <c r="AG795">
        <v>3.5</v>
      </c>
      <c r="AH795">
        <v>26</v>
      </c>
      <c r="AI795">
        <v>18.5</v>
      </c>
      <c r="AJ795">
        <v>37</v>
      </c>
      <c r="AK795">
        <v>13</v>
      </c>
      <c r="AL795">
        <v>1.5</v>
      </c>
      <c r="AM795">
        <v>30.5</v>
      </c>
      <c r="AN795">
        <v>28</v>
      </c>
      <c r="AO795">
        <v>1.5</v>
      </c>
      <c r="AP795">
        <v>0</v>
      </c>
      <c r="AQ795">
        <v>36.5</v>
      </c>
      <c r="AR795">
        <v>9</v>
      </c>
      <c r="AS795">
        <v>3</v>
      </c>
      <c r="AT795">
        <v>32.5</v>
      </c>
      <c r="AU795">
        <v>29.5</v>
      </c>
      <c r="AV795">
        <v>0</v>
      </c>
      <c r="AW795">
        <v>1.5</v>
      </c>
      <c r="AX795">
        <v>0</v>
      </c>
      <c r="AY795">
        <v>37</v>
      </c>
      <c r="AZ795">
        <v>3</v>
      </c>
      <c r="BA795">
        <v>0</v>
      </c>
      <c r="BB795">
        <v>57</v>
      </c>
      <c r="BC795">
        <v>45</v>
      </c>
    </row>
    <row r="796" spans="1:55" hidden="1" x14ac:dyDescent="0.4">
      <c r="A796" t="str">
        <f t="shared" si="48"/>
        <v>DPM</v>
      </c>
      <c r="B796" t="str">
        <f t="shared" si="49"/>
        <v>DPM091</v>
      </c>
      <c r="C796" t="str">
        <f t="shared" si="50"/>
        <v>organization_score</v>
      </c>
      <c r="D796" t="s">
        <v>3725</v>
      </c>
      <c r="E796">
        <f t="shared" si="51"/>
        <v>7.04</v>
      </c>
      <c r="F796">
        <v>36</v>
      </c>
      <c r="G796">
        <v>0</v>
      </c>
      <c r="H796">
        <v>0</v>
      </c>
      <c r="I796">
        <v>0</v>
      </c>
      <c r="J796">
        <v>10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8</v>
      </c>
      <c r="Q796">
        <v>32</v>
      </c>
      <c r="R796">
        <v>0</v>
      </c>
      <c r="S796">
        <v>10</v>
      </c>
      <c r="T796">
        <v>18</v>
      </c>
      <c r="U796">
        <v>14</v>
      </c>
      <c r="V796">
        <v>0</v>
      </c>
      <c r="W796">
        <v>0</v>
      </c>
      <c r="X796">
        <v>12</v>
      </c>
      <c r="Y796">
        <v>6</v>
      </c>
      <c r="Z796">
        <v>0</v>
      </c>
      <c r="AA796">
        <v>6</v>
      </c>
      <c r="AB796">
        <v>14</v>
      </c>
      <c r="AC796">
        <v>0</v>
      </c>
      <c r="AD796">
        <v>18</v>
      </c>
      <c r="AE796">
        <v>0</v>
      </c>
      <c r="AF796">
        <v>0</v>
      </c>
      <c r="AG796">
        <v>0</v>
      </c>
      <c r="AH796">
        <v>22</v>
      </c>
      <c r="AI796">
        <v>0</v>
      </c>
      <c r="AJ796">
        <v>14</v>
      </c>
      <c r="AK796">
        <v>0</v>
      </c>
      <c r="AL796">
        <v>0</v>
      </c>
      <c r="AM796">
        <v>0</v>
      </c>
      <c r="AN796">
        <v>12</v>
      </c>
      <c r="AO796">
        <v>0</v>
      </c>
      <c r="AP796">
        <v>0</v>
      </c>
      <c r="AQ796">
        <v>18</v>
      </c>
      <c r="AR796">
        <v>10</v>
      </c>
      <c r="AS796">
        <v>0</v>
      </c>
      <c r="AT796">
        <v>10</v>
      </c>
      <c r="AU796">
        <v>6</v>
      </c>
      <c r="AV796">
        <v>0</v>
      </c>
      <c r="AW796">
        <v>0</v>
      </c>
      <c r="AX796">
        <v>0</v>
      </c>
      <c r="AY796">
        <v>28</v>
      </c>
      <c r="AZ796">
        <v>0</v>
      </c>
      <c r="BA796">
        <v>0</v>
      </c>
      <c r="BB796">
        <v>24</v>
      </c>
      <c r="BC796">
        <v>24</v>
      </c>
    </row>
    <row r="797" spans="1:55" hidden="1" x14ac:dyDescent="0.4">
      <c r="A797" t="str">
        <f t="shared" si="48"/>
        <v>DPM</v>
      </c>
      <c r="B797" t="str">
        <f t="shared" si="49"/>
        <v>DPM091</v>
      </c>
      <c r="C797" t="str">
        <f t="shared" si="50"/>
        <v>structural_integrity</v>
      </c>
      <c r="D797" t="s">
        <v>3726</v>
      </c>
      <c r="E797">
        <f t="shared" si="51"/>
        <v>5.8696000000000002</v>
      </c>
      <c r="F797">
        <v>10</v>
      </c>
      <c r="G797">
        <v>10</v>
      </c>
      <c r="H797">
        <v>10</v>
      </c>
      <c r="I797">
        <v>0</v>
      </c>
      <c r="J797">
        <v>10</v>
      </c>
      <c r="K797">
        <v>0</v>
      </c>
      <c r="L797">
        <v>0</v>
      </c>
      <c r="M797">
        <v>0</v>
      </c>
      <c r="N797">
        <v>10</v>
      </c>
      <c r="O797">
        <v>0</v>
      </c>
      <c r="P797">
        <v>10</v>
      </c>
      <c r="Q797">
        <v>10</v>
      </c>
      <c r="R797">
        <v>10</v>
      </c>
      <c r="S797">
        <v>10</v>
      </c>
      <c r="T797">
        <v>6.99</v>
      </c>
      <c r="U797">
        <v>0</v>
      </c>
      <c r="V797">
        <v>10</v>
      </c>
      <c r="W797">
        <v>10</v>
      </c>
      <c r="X797">
        <v>10</v>
      </c>
      <c r="Y797">
        <v>10</v>
      </c>
      <c r="Z797">
        <v>0</v>
      </c>
      <c r="AA797">
        <v>10</v>
      </c>
      <c r="AB797">
        <v>10</v>
      </c>
      <c r="AC797">
        <v>0</v>
      </c>
      <c r="AD797">
        <v>9.76</v>
      </c>
      <c r="AE797">
        <v>0</v>
      </c>
      <c r="AF797">
        <v>10</v>
      </c>
      <c r="AG797">
        <v>0</v>
      </c>
      <c r="AH797">
        <v>9.8000000000000007</v>
      </c>
      <c r="AI797">
        <v>9.98</v>
      </c>
      <c r="AJ797">
        <v>10</v>
      </c>
      <c r="AK797">
        <v>0</v>
      </c>
      <c r="AL797">
        <v>0</v>
      </c>
      <c r="AM797">
        <v>10</v>
      </c>
      <c r="AN797">
        <v>10</v>
      </c>
      <c r="AO797">
        <v>0</v>
      </c>
      <c r="AP797">
        <v>0</v>
      </c>
      <c r="AQ797">
        <v>9.9499999999999993</v>
      </c>
      <c r="AR797">
        <v>10</v>
      </c>
      <c r="AS797">
        <v>0</v>
      </c>
      <c r="AT797">
        <v>10</v>
      </c>
      <c r="AU797">
        <v>10</v>
      </c>
      <c r="AV797">
        <v>0</v>
      </c>
      <c r="AW797">
        <v>0</v>
      </c>
      <c r="AX797">
        <v>0</v>
      </c>
      <c r="AY797">
        <v>10</v>
      </c>
      <c r="AZ797">
        <v>0</v>
      </c>
      <c r="BA797">
        <v>0</v>
      </c>
      <c r="BB797">
        <v>7</v>
      </c>
      <c r="BC797">
        <v>10</v>
      </c>
    </row>
    <row r="798" spans="1:55" hidden="1" x14ac:dyDescent="0.4">
      <c r="A798" t="str">
        <f t="shared" si="48"/>
        <v>DPM</v>
      </c>
      <c r="B798" t="str">
        <f t="shared" si="49"/>
        <v>DPM091</v>
      </c>
      <c r="C798" t="str">
        <f t="shared" si="50"/>
        <v>decisions_activities_ratio</v>
      </c>
      <c r="D798" t="s">
        <v>3727</v>
      </c>
      <c r="E798">
        <f t="shared" si="51"/>
        <v>0.24045999999999995</v>
      </c>
      <c r="F798">
        <v>0.16</v>
      </c>
      <c r="G798">
        <v>0.13300000000000001</v>
      </c>
      <c r="H798">
        <v>9.0999999999999998E-2</v>
      </c>
      <c r="I798">
        <v>0</v>
      </c>
      <c r="J798">
        <v>0.1</v>
      </c>
      <c r="K798">
        <v>1</v>
      </c>
      <c r="L798">
        <v>0</v>
      </c>
      <c r="M798">
        <v>0</v>
      </c>
      <c r="N798">
        <v>0.11799999999999999</v>
      </c>
      <c r="O798">
        <v>0</v>
      </c>
      <c r="P798">
        <v>0.11799999999999999</v>
      </c>
      <c r="Q798">
        <v>7.3999999999999996E-2</v>
      </c>
      <c r="R798">
        <v>8.3000000000000004E-2</v>
      </c>
      <c r="S798">
        <v>7.6999999999999999E-2</v>
      </c>
      <c r="T798">
        <v>0.13600000000000001</v>
      </c>
      <c r="U798">
        <v>0.17399999999999999</v>
      </c>
      <c r="V798">
        <v>9.5000000000000001E-2</v>
      </c>
      <c r="W798">
        <v>8.3000000000000004E-2</v>
      </c>
      <c r="X798">
        <v>0.05</v>
      </c>
      <c r="Y798">
        <v>0.214</v>
      </c>
      <c r="Z798">
        <v>0</v>
      </c>
      <c r="AA798">
        <v>0.222</v>
      </c>
      <c r="AB798">
        <v>0.14299999999999999</v>
      </c>
      <c r="AC798">
        <v>1</v>
      </c>
      <c r="AD798">
        <v>0.14299999999999999</v>
      </c>
      <c r="AE798">
        <v>2</v>
      </c>
      <c r="AF798">
        <v>0.154</v>
      </c>
      <c r="AG798">
        <v>1</v>
      </c>
      <c r="AH798">
        <v>6.7000000000000004E-2</v>
      </c>
      <c r="AI798">
        <v>0.111</v>
      </c>
      <c r="AJ798">
        <v>0.1</v>
      </c>
      <c r="AK798">
        <v>0.4</v>
      </c>
      <c r="AL798">
        <v>0</v>
      </c>
      <c r="AM798">
        <v>5.6000000000000001E-2</v>
      </c>
      <c r="AN798">
        <v>0.13300000000000001</v>
      </c>
      <c r="AO798">
        <v>0</v>
      </c>
      <c r="AP798">
        <v>0</v>
      </c>
      <c r="AQ798">
        <v>0.23499999999999999</v>
      </c>
      <c r="AR798">
        <v>3</v>
      </c>
      <c r="AS798">
        <v>0</v>
      </c>
      <c r="AT798">
        <v>0.111</v>
      </c>
      <c r="AU798">
        <v>0.13300000000000001</v>
      </c>
      <c r="AV798">
        <v>0</v>
      </c>
      <c r="AW798">
        <v>0</v>
      </c>
      <c r="AX798">
        <v>0</v>
      </c>
      <c r="AY798">
        <v>9.5000000000000001E-2</v>
      </c>
      <c r="AZ798">
        <v>0</v>
      </c>
      <c r="BA798">
        <v>0</v>
      </c>
      <c r="BB798">
        <v>9.4E-2</v>
      </c>
      <c r="BC798">
        <v>0.12</v>
      </c>
    </row>
    <row r="799" spans="1:55" hidden="1" x14ac:dyDescent="0.4">
      <c r="A799" t="str">
        <f t="shared" si="48"/>
        <v>DPM</v>
      </c>
      <c r="B799" t="str">
        <f t="shared" si="49"/>
        <v>DPM091</v>
      </c>
      <c r="C799" t="str">
        <f t="shared" si="50"/>
        <v>lines_vs_average</v>
      </c>
      <c r="D799" t="s">
        <v>3728</v>
      </c>
      <c r="E799">
        <f t="shared" si="51"/>
        <v>0.96576000000000051</v>
      </c>
      <c r="F799">
        <v>1.6080000000000001</v>
      </c>
      <c r="G799">
        <v>0.68600000000000005</v>
      </c>
      <c r="H799">
        <v>0.622</v>
      </c>
      <c r="I799">
        <v>1.0940000000000001</v>
      </c>
      <c r="J799">
        <v>0.53600000000000003</v>
      </c>
      <c r="K799">
        <v>0.38600000000000001</v>
      </c>
      <c r="L799">
        <v>0.64300000000000002</v>
      </c>
      <c r="M799">
        <v>0.92200000000000004</v>
      </c>
      <c r="N799">
        <v>0.66500000000000004</v>
      </c>
      <c r="O799">
        <v>0.81499999999999995</v>
      </c>
      <c r="P799">
        <v>0.70799999999999996</v>
      </c>
      <c r="Q799">
        <v>1.4790000000000001</v>
      </c>
      <c r="R799">
        <v>0.85799999999999998</v>
      </c>
      <c r="S799">
        <v>0.92200000000000004</v>
      </c>
      <c r="T799">
        <v>1.4370000000000001</v>
      </c>
      <c r="U799">
        <v>1.4790000000000001</v>
      </c>
      <c r="V799">
        <v>0.77200000000000002</v>
      </c>
      <c r="W799">
        <v>0.49299999999999999</v>
      </c>
      <c r="X799">
        <v>1.0720000000000001</v>
      </c>
      <c r="Y799">
        <v>0.81499999999999995</v>
      </c>
      <c r="Z799">
        <v>0.879</v>
      </c>
      <c r="AA799">
        <v>0.6</v>
      </c>
      <c r="AB799">
        <v>0.879</v>
      </c>
      <c r="AC799">
        <v>1.222</v>
      </c>
      <c r="AD799">
        <v>1.1359999999999999</v>
      </c>
      <c r="AE799">
        <v>0.94299999999999995</v>
      </c>
      <c r="AF799">
        <v>0.53600000000000003</v>
      </c>
      <c r="AG799">
        <v>0.70799999999999996</v>
      </c>
      <c r="AH799">
        <v>1.179</v>
      </c>
      <c r="AI799">
        <v>0.68600000000000005</v>
      </c>
      <c r="AJ799">
        <v>1.222</v>
      </c>
      <c r="AK799">
        <v>0.70799999999999996</v>
      </c>
      <c r="AL799">
        <v>0.81499999999999995</v>
      </c>
      <c r="AM799">
        <v>1.0509999999999999</v>
      </c>
      <c r="AN799">
        <v>0.92200000000000004</v>
      </c>
      <c r="AO799">
        <v>1.008</v>
      </c>
      <c r="AP799">
        <v>0.96499999999999997</v>
      </c>
      <c r="AQ799">
        <v>1.1579999999999999</v>
      </c>
      <c r="AR799">
        <v>1.587</v>
      </c>
      <c r="AS799">
        <v>1.008</v>
      </c>
      <c r="AT799">
        <v>1.0289999999999999</v>
      </c>
      <c r="AU799">
        <v>0.72899999999999998</v>
      </c>
      <c r="AV799">
        <v>1.0940000000000001</v>
      </c>
      <c r="AW799">
        <v>0.90100000000000002</v>
      </c>
      <c r="AX799">
        <v>1.008</v>
      </c>
      <c r="AY799">
        <v>1.115</v>
      </c>
      <c r="AZ799">
        <v>1.1359999999999999</v>
      </c>
      <c r="BA799">
        <v>1.0509999999999999</v>
      </c>
      <c r="BB799">
        <v>1.4790000000000001</v>
      </c>
      <c r="BC799">
        <v>1.522</v>
      </c>
    </row>
    <row r="800" spans="1:55" hidden="1" x14ac:dyDescent="0.4">
      <c r="A800" t="str">
        <f t="shared" si="48"/>
        <v>DPM</v>
      </c>
      <c r="B800" t="str">
        <f t="shared" si="49"/>
        <v>DPM002</v>
      </c>
      <c r="C800" t="str">
        <f t="shared" si="50"/>
        <v>activities</v>
      </c>
      <c r="D800" t="s">
        <v>3729</v>
      </c>
      <c r="E800">
        <f t="shared" si="51"/>
        <v>9.82</v>
      </c>
      <c r="F800">
        <v>0</v>
      </c>
      <c r="G800">
        <v>13</v>
      </c>
      <c r="H800">
        <v>12</v>
      </c>
      <c r="I800">
        <v>4</v>
      </c>
      <c r="J800">
        <v>0</v>
      </c>
      <c r="K800">
        <v>13</v>
      </c>
      <c r="L800">
        <v>12</v>
      </c>
      <c r="M800">
        <v>19</v>
      </c>
      <c r="N800">
        <v>16</v>
      </c>
      <c r="O800">
        <v>0</v>
      </c>
      <c r="P800">
        <v>12</v>
      </c>
      <c r="Q800">
        <v>17</v>
      </c>
      <c r="R800">
        <v>19</v>
      </c>
      <c r="S800">
        <v>0</v>
      </c>
      <c r="T800">
        <v>0</v>
      </c>
      <c r="U800">
        <v>19</v>
      </c>
      <c r="V800">
        <v>19</v>
      </c>
      <c r="W800">
        <v>11</v>
      </c>
      <c r="X800">
        <v>0</v>
      </c>
      <c r="Y800">
        <v>15</v>
      </c>
      <c r="Z800">
        <v>14</v>
      </c>
      <c r="AA800">
        <v>19</v>
      </c>
      <c r="AB800">
        <v>29</v>
      </c>
      <c r="AC800">
        <v>0</v>
      </c>
      <c r="AD800">
        <v>0</v>
      </c>
      <c r="AE800">
        <v>24</v>
      </c>
      <c r="AF800">
        <v>14</v>
      </c>
      <c r="AG800">
        <v>15</v>
      </c>
      <c r="AH800">
        <v>2</v>
      </c>
      <c r="AI800">
        <v>10</v>
      </c>
      <c r="AJ800">
        <v>19</v>
      </c>
      <c r="AK800">
        <v>15</v>
      </c>
      <c r="AL800">
        <v>12</v>
      </c>
      <c r="AM800">
        <v>13</v>
      </c>
      <c r="AN800">
        <v>12</v>
      </c>
      <c r="AO800">
        <v>0</v>
      </c>
      <c r="AP800">
        <v>0</v>
      </c>
      <c r="AQ800">
        <v>5</v>
      </c>
      <c r="AR800">
        <v>0</v>
      </c>
      <c r="AS800">
        <v>0</v>
      </c>
      <c r="AT800">
        <v>14</v>
      </c>
      <c r="AU800">
        <v>0</v>
      </c>
      <c r="AV800">
        <v>0</v>
      </c>
      <c r="AW800">
        <v>0</v>
      </c>
      <c r="AX800">
        <v>0</v>
      </c>
      <c r="AY800">
        <v>25</v>
      </c>
      <c r="AZ800">
        <v>0</v>
      </c>
      <c r="BA800">
        <v>0</v>
      </c>
      <c r="BB800">
        <v>24</v>
      </c>
      <c r="BC800">
        <v>24</v>
      </c>
    </row>
    <row r="801" spans="1:55" hidden="1" x14ac:dyDescent="0.4">
      <c r="A801" t="str">
        <f t="shared" si="48"/>
        <v>DPM</v>
      </c>
      <c r="B801" t="str">
        <f t="shared" si="49"/>
        <v>DPM002</v>
      </c>
      <c r="C801" t="str">
        <f t="shared" si="50"/>
        <v>decisions</v>
      </c>
      <c r="D801" t="s">
        <v>3730</v>
      </c>
      <c r="E801">
        <f t="shared" si="51"/>
        <v>1.62</v>
      </c>
      <c r="F801">
        <v>1</v>
      </c>
      <c r="G801">
        <v>1</v>
      </c>
      <c r="H801">
        <v>2</v>
      </c>
      <c r="I801">
        <v>1</v>
      </c>
      <c r="J801">
        <v>0</v>
      </c>
      <c r="K801">
        <v>2</v>
      </c>
      <c r="L801">
        <v>3</v>
      </c>
      <c r="M801">
        <v>3</v>
      </c>
      <c r="N801">
        <v>2</v>
      </c>
      <c r="O801">
        <v>2</v>
      </c>
      <c r="P801">
        <v>2</v>
      </c>
      <c r="Q801">
        <v>3</v>
      </c>
      <c r="R801">
        <v>2</v>
      </c>
      <c r="S801">
        <v>0</v>
      </c>
      <c r="T801">
        <v>0</v>
      </c>
      <c r="U801">
        <v>3</v>
      </c>
      <c r="V801">
        <v>2</v>
      </c>
      <c r="W801">
        <v>1</v>
      </c>
      <c r="X801">
        <v>1</v>
      </c>
      <c r="Y801">
        <v>2</v>
      </c>
      <c r="Z801">
        <v>1</v>
      </c>
      <c r="AA801">
        <v>3</v>
      </c>
      <c r="AB801">
        <v>3</v>
      </c>
      <c r="AC801">
        <v>0</v>
      </c>
      <c r="AD801">
        <v>0</v>
      </c>
      <c r="AE801">
        <v>3</v>
      </c>
      <c r="AF801">
        <v>2</v>
      </c>
      <c r="AG801">
        <v>3</v>
      </c>
      <c r="AH801">
        <v>0</v>
      </c>
      <c r="AI801">
        <v>1</v>
      </c>
      <c r="AJ801">
        <v>3</v>
      </c>
      <c r="AK801">
        <v>2</v>
      </c>
      <c r="AL801">
        <v>3</v>
      </c>
      <c r="AM801">
        <v>2</v>
      </c>
      <c r="AN801">
        <v>1</v>
      </c>
      <c r="AO801">
        <v>0</v>
      </c>
      <c r="AP801">
        <v>0</v>
      </c>
      <c r="AQ801">
        <v>3</v>
      </c>
      <c r="AR801">
        <v>3</v>
      </c>
      <c r="AS801">
        <v>0</v>
      </c>
      <c r="AT801">
        <v>2</v>
      </c>
      <c r="AU801">
        <v>0</v>
      </c>
      <c r="AV801">
        <v>0</v>
      </c>
      <c r="AW801">
        <v>0</v>
      </c>
      <c r="AX801">
        <v>0</v>
      </c>
      <c r="AY801">
        <v>4</v>
      </c>
      <c r="AZ801">
        <v>4</v>
      </c>
      <c r="BA801">
        <v>0</v>
      </c>
      <c r="BB801">
        <v>2</v>
      </c>
      <c r="BC801">
        <v>3</v>
      </c>
    </row>
    <row r="802" spans="1:55" hidden="1" x14ac:dyDescent="0.4">
      <c r="A802" t="str">
        <f t="shared" si="48"/>
        <v>DPM</v>
      </c>
      <c r="B802" t="str">
        <f t="shared" si="49"/>
        <v>DPM002</v>
      </c>
      <c r="C802" t="str">
        <f t="shared" si="50"/>
        <v>forks</v>
      </c>
      <c r="D802" t="s">
        <v>3731</v>
      </c>
      <c r="E802">
        <f t="shared" si="51"/>
        <v>1.04</v>
      </c>
      <c r="F802">
        <v>1</v>
      </c>
      <c r="G802">
        <v>1</v>
      </c>
      <c r="H802">
        <v>1</v>
      </c>
      <c r="I802">
        <v>1</v>
      </c>
      <c r="J802">
        <v>1</v>
      </c>
      <c r="K802">
        <v>1</v>
      </c>
      <c r="L802">
        <v>1</v>
      </c>
      <c r="M802">
        <v>1</v>
      </c>
      <c r="N802">
        <v>1</v>
      </c>
      <c r="O802">
        <v>1</v>
      </c>
      <c r="P802">
        <v>1</v>
      </c>
      <c r="Q802">
        <v>1</v>
      </c>
      <c r="R802">
        <v>1</v>
      </c>
      <c r="S802">
        <v>1</v>
      </c>
      <c r="T802">
        <v>1</v>
      </c>
      <c r="U802">
        <v>2</v>
      </c>
      <c r="V802">
        <v>2</v>
      </c>
      <c r="W802">
        <v>2</v>
      </c>
      <c r="X802">
        <v>1</v>
      </c>
      <c r="Y802">
        <v>1</v>
      </c>
      <c r="Z802">
        <v>1</v>
      </c>
      <c r="AA802">
        <v>1</v>
      </c>
      <c r="AB802">
        <v>1</v>
      </c>
      <c r="AC802">
        <v>0</v>
      </c>
      <c r="AD802">
        <v>0</v>
      </c>
      <c r="AE802">
        <v>2</v>
      </c>
      <c r="AF802">
        <v>1</v>
      </c>
      <c r="AG802">
        <v>1</v>
      </c>
      <c r="AH802">
        <v>1</v>
      </c>
      <c r="AI802">
        <v>1</v>
      </c>
      <c r="AJ802">
        <v>1</v>
      </c>
      <c r="AK802">
        <v>1</v>
      </c>
      <c r="AL802">
        <v>1</v>
      </c>
      <c r="AM802">
        <v>2</v>
      </c>
      <c r="AN802">
        <v>1</v>
      </c>
      <c r="AO802">
        <v>1</v>
      </c>
      <c r="AP802">
        <v>1</v>
      </c>
      <c r="AQ802">
        <v>1</v>
      </c>
      <c r="AR802">
        <v>2</v>
      </c>
      <c r="AS802">
        <v>0</v>
      </c>
      <c r="AT802">
        <v>1</v>
      </c>
      <c r="AU802">
        <v>2</v>
      </c>
      <c r="AV802">
        <v>0</v>
      </c>
      <c r="AW802">
        <v>1</v>
      </c>
      <c r="AX802">
        <v>0</v>
      </c>
      <c r="AY802">
        <v>1</v>
      </c>
      <c r="AZ802">
        <v>2</v>
      </c>
      <c r="BA802">
        <v>0</v>
      </c>
      <c r="BB802">
        <v>1</v>
      </c>
      <c r="BC802">
        <v>1</v>
      </c>
    </row>
    <row r="803" spans="1:55" hidden="1" x14ac:dyDescent="0.4">
      <c r="A803" t="str">
        <f t="shared" si="48"/>
        <v>DPM</v>
      </c>
      <c r="B803" t="str">
        <f t="shared" si="49"/>
        <v>DPM002</v>
      </c>
      <c r="C803" t="str">
        <f t="shared" si="50"/>
        <v>swimlanes</v>
      </c>
      <c r="D803" t="s">
        <v>3732</v>
      </c>
      <c r="E803">
        <f t="shared" si="51"/>
        <v>2.52</v>
      </c>
      <c r="F803">
        <v>0</v>
      </c>
      <c r="G803">
        <v>8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5</v>
      </c>
      <c r="Q803">
        <v>5</v>
      </c>
      <c r="R803">
        <v>7</v>
      </c>
      <c r="S803">
        <v>0</v>
      </c>
      <c r="T803">
        <v>0</v>
      </c>
      <c r="U803">
        <v>3</v>
      </c>
      <c r="V803">
        <v>0</v>
      </c>
      <c r="W803">
        <v>0</v>
      </c>
      <c r="X803">
        <v>0</v>
      </c>
      <c r="Y803">
        <v>6</v>
      </c>
      <c r="Z803">
        <v>5</v>
      </c>
      <c r="AA803">
        <v>5</v>
      </c>
      <c r="AB803">
        <v>11</v>
      </c>
      <c r="AC803">
        <v>0</v>
      </c>
      <c r="AD803">
        <v>0</v>
      </c>
      <c r="AE803">
        <v>0</v>
      </c>
      <c r="AF803">
        <v>0</v>
      </c>
      <c r="AG803">
        <v>3</v>
      </c>
      <c r="AH803">
        <v>0</v>
      </c>
      <c r="AI803">
        <v>0</v>
      </c>
      <c r="AJ803">
        <v>6</v>
      </c>
      <c r="AK803">
        <v>9</v>
      </c>
      <c r="AL803">
        <v>0</v>
      </c>
      <c r="AM803">
        <v>0</v>
      </c>
      <c r="AN803">
        <v>8</v>
      </c>
      <c r="AO803">
        <v>0</v>
      </c>
      <c r="AP803">
        <v>0</v>
      </c>
      <c r="AQ803">
        <v>0</v>
      </c>
      <c r="AR803">
        <v>7</v>
      </c>
      <c r="AS803">
        <v>0</v>
      </c>
      <c r="AT803">
        <v>2</v>
      </c>
      <c r="AU803">
        <v>0</v>
      </c>
      <c r="AV803">
        <v>0</v>
      </c>
      <c r="AW803">
        <v>0</v>
      </c>
      <c r="AX803">
        <v>0</v>
      </c>
      <c r="AY803">
        <v>15</v>
      </c>
      <c r="AZ803">
        <v>0</v>
      </c>
      <c r="BA803">
        <v>0</v>
      </c>
      <c r="BB803">
        <v>8</v>
      </c>
      <c r="BC803">
        <v>13</v>
      </c>
    </row>
    <row r="804" spans="1:55" hidden="1" x14ac:dyDescent="0.4">
      <c r="A804" t="str">
        <f t="shared" si="48"/>
        <v>DPM</v>
      </c>
      <c r="B804" t="str">
        <f t="shared" si="49"/>
        <v>DPM002</v>
      </c>
      <c r="C804" t="str">
        <f t="shared" si="50"/>
        <v>detaches</v>
      </c>
      <c r="D804" t="s">
        <v>3733</v>
      </c>
      <c r="E804">
        <f t="shared" si="51"/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</row>
    <row r="805" spans="1:55" hidden="1" x14ac:dyDescent="0.4">
      <c r="A805" t="str">
        <f t="shared" si="48"/>
        <v>DPM</v>
      </c>
      <c r="B805" t="str">
        <f t="shared" si="49"/>
        <v>DPM002</v>
      </c>
      <c r="C805" t="str">
        <f t="shared" si="50"/>
        <v>options</v>
      </c>
      <c r="D805" t="s">
        <v>3734</v>
      </c>
      <c r="E805">
        <f t="shared" si="51"/>
        <v>0.1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1</v>
      </c>
      <c r="V805">
        <v>1</v>
      </c>
      <c r="W805">
        <v>0</v>
      </c>
      <c r="X805">
        <v>0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</row>
    <row r="806" spans="1:55" hidden="1" x14ac:dyDescent="0.4">
      <c r="A806" t="str">
        <f t="shared" si="48"/>
        <v>DPM</v>
      </c>
      <c r="B806" t="str">
        <f t="shared" si="49"/>
        <v>DPM002</v>
      </c>
      <c r="C806" t="str">
        <f t="shared" si="50"/>
        <v>edges</v>
      </c>
      <c r="D806" t="s">
        <v>3735</v>
      </c>
      <c r="E806">
        <f t="shared" si="51"/>
        <v>9.06</v>
      </c>
      <c r="F806">
        <v>15</v>
      </c>
      <c r="G806">
        <v>0</v>
      </c>
      <c r="H806">
        <v>0</v>
      </c>
      <c r="I806">
        <v>15</v>
      </c>
      <c r="J806">
        <v>27</v>
      </c>
      <c r="K806">
        <v>0</v>
      </c>
      <c r="L806">
        <v>0</v>
      </c>
      <c r="M806">
        <v>0</v>
      </c>
      <c r="N806">
        <v>0</v>
      </c>
      <c r="O806">
        <v>15</v>
      </c>
      <c r="P806">
        <v>1</v>
      </c>
      <c r="Q806">
        <v>0</v>
      </c>
      <c r="R806">
        <v>2</v>
      </c>
      <c r="S806">
        <v>15</v>
      </c>
      <c r="T806">
        <v>21</v>
      </c>
      <c r="U806">
        <v>0</v>
      </c>
      <c r="V806">
        <v>0</v>
      </c>
      <c r="W806">
        <v>0</v>
      </c>
      <c r="X806">
        <v>13</v>
      </c>
      <c r="Y806">
        <v>1</v>
      </c>
      <c r="Z806">
        <v>1</v>
      </c>
      <c r="AA806">
        <v>0</v>
      </c>
      <c r="AB806">
        <v>1</v>
      </c>
      <c r="AC806">
        <v>26</v>
      </c>
      <c r="AD806">
        <v>21</v>
      </c>
      <c r="AE806">
        <v>1</v>
      </c>
      <c r="AF806">
        <v>0</v>
      </c>
      <c r="AG806">
        <v>0</v>
      </c>
      <c r="AH806">
        <v>15</v>
      </c>
      <c r="AI806">
        <v>0</v>
      </c>
      <c r="AJ806">
        <v>0</v>
      </c>
      <c r="AK806">
        <v>0</v>
      </c>
      <c r="AL806">
        <v>1</v>
      </c>
      <c r="AM806">
        <v>0</v>
      </c>
      <c r="AN806">
        <v>0</v>
      </c>
      <c r="AO806">
        <v>29</v>
      </c>
      <c r="AP806">
        <v>24</v>
      </c>
      <c r="AQ806">
        <v>22</v>
      </c>
      <c r="AR806">
        <v>6</v>
      </c>
      <c r="AS806">
        <v>25</v>
      </c>
      <c r="AT806">
        <v>1</v>
      </c>
      <c r="AU806">
        <v>27</v>
      </c>
      <c r="AV806">
        <v>29</v>
      </c>
      <c r="AW806">
        <v>21</v>
      </c>
      <c r="AX806">
        <v>26</v>
      </c>
      <c r="AY806">
        <v>1</v>
      </c>
      <c r="AZ806">
        <v>24</v>
      </c>
      <c r="BA806">
        <v>23</v>
      </c>
      <c r="BB806">
        <v>1</v>
      </c>
      <c r="BC806">
        <v>3</v>
      </c>
    </row>
    <row r="807" spans="1:55" hidden="1" x14ac:dyDescent="0.4">
      <c r="A807" t="str">
        <f t="shared" si="48"/>
        <v>DPM</v>
      </c>
      <c r="B807" t="str">
        <f t="shared" si="49"/>
        <v>DPM002</v>
      </c>
      <c r="C807" t="str">
        <f t="shared" si="50"/>
        <v>notes</v>
      </c>
      <c r="D807" t="s">
        <v>3736</v>
      </c>
      <c r="E807">
        <f t="shared" si="51"/>
        <v>1.46</v>
      </c>
      <c r="F807">
        <v>2</v>
      </c>
      <c r="G807">
        <v>0</v>
      </c>
      <c r="H807">
        <v>0</v>
      </c>
      <c r="I807">
        <v>2</v>
      </c>
      <c r="J807">
        <v>1</v>
      </c>
      <c r="K807">
        <v>1</v>
      </c>
      <c r="L807">
        <v>0</v>
      </c>
      <c r="M807">
        <v>1</v>
      </c>
      <c r="N807">
        <v>0</v>
      </c>
      <c r="O807">
        <v>2</v>
      </c>
      <c r="P807">
        <v>0</v>
      </c>
      <c r="Q807">
        <v>1</v>
      </c>
      <c r="R807">
        <v>1</v>
      </c>
      <c r="S807">
        <v>2</v>
      </c>
      <c r="T807">
        <v>3</v>
      </c>
      <c r="U807">
        <v>2</v>
      </c>
      <c r="V807">
        <v>1</v>
      </c>
      <c r="W807">
        <v>1</v>
      </c>
      <c r="X807">
        <v>2</v>
      </c>
      <c r="Y807">
        <v>0</v>
      </c>
      <c r="Z807">
        <v>1</v>
      </c>
      <c r="AA807">
        <v>0</v>
      </c>
      <c r="AB807">
        <v>0</v>
      </c>
      <c r="AC807">
        <v>2</v>
      </c>
      <c r="AD807">
        <v>2</v>
      </c>
      <c r="AE807">
        <v>3</v>
      </c>
      <c r="AF807">
        <v>0</v>
      </c>
      <c r="AG807">
        <v>0</v>
      </c>
      <c r="AH807">
        <v>3</v>
      </c>
      <c r="AI807">
        <v>0</v>
      </c>
      <c r="AJ807">
        <v>1</v>
      </c>
      <c r="AK807">
        <v>2</v>
      </c>
      <c r="AL807">
        <v>1</v>
      </c>
      <c r="AM807">
        <v>1</v>
      </c>
      <c r="AN807">
        <v>3</v>
      </c>
      <c r="AO807">
        <v>2</v>
      </c>
      <c r="AP807">
        <v>1</v>
      </c>
      <c r="AQ807">
        <v>2</v>
      </c>
      <c r="AR807">
        <v>2</v>
      </c>
      <c r="AS807">
        <v>2</v>
      </c>
      <c r="AT807">
        <v>1</v>
      </c>
      <c r="AU807">
        <v>2</v>
      </c>
      <c r="AV807">
        <v>3</v>
      </c>
      <c r="AW807">
        <v>2</v>
      </c>
      <c r="AX807">
        <v>3</v>
      </c>
      <c r="AY807">
        <v>2</v>
      </c>
      <c r="AZ807">
        <v>3</v>
      </c>
      <c r="BA807">
        <v>3</v>
      </c>
      <c r="BB807">
        <v>3</v>
      </c>
      <c r="BC807">
        <v>1</v>
      </c>
    </row>
    <row r="808" spans="1:55" hidden="1" x14ac:dyDescent="0.4">
      <c r="A808" t="str">
        <f t="shared" si="48"/>
        <v>DPM</v>
      </c>
      <c r="B808" t="str">
        <f t="shared" si="49"/>
        <v>DPM002</v>
      </c>
      <c r="C808" t="str">
        <f t="shared" si="50"/>
        <v>partitions</v>
      </c>
      <c r="D808" t="s">
        <v>3737</v>
      </c>
      <c r="E808">
        <f t="shared" si="51"/>
        <v>0.78</v>
      </c>
      <c r="F808">
        <v>2</v>
      </c>
      <c r="G808">
        <v>0</v>
      </c>
      <c r="H808">
        <v>0</v>
      </c>
      <c r="I808">
        <v>2</v>
      </c>
      <c r="J808">
        <v>0</v>
      </c>
      <c r="K808">
        <v>0</v>
      </c>
      <c r="L808">
        <v>0</v>
      </c>
      <c r="M808">
        <v>2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1</v>
      </c>
      <c r="T808">
        <v>3</v>
      </c>
      <c r="U808">
        <v>0</v>
      </c>
      <c r="V808">
        <v>0</v>
      </c>
      <c r="W808">
        <v>0</v>
      </c>
      <c r="X808">
        <v>2</v>
      </c>
      <c r="Y808">
        <v>0</v>
      </c>
      <c r="Z808">
        <v>0</v>
      </c>
      <c r="AA808">
        <v>0</v>
      </c>
      <c r="AB808">
        <v>0</v>
      </c>
      <c r="AC808">
        <v>3</v>
      </c>
      <c r="AD808">
        <v>0</v>
      </c>
      <c r="AE808">
        <v>2</v>
      </c>
      <c r="AF808">
        <v>0</v>
      </c>
      <c r="AG808">
        <v>0</v>
      </c>
      <c r="AH808">
        <v>0</v>
      </c>
      <c r="AI808">
        <v>2</v>
      </c>
      <c r="AJ808">
        <v>0</v>
      </c>
      <c r="AK808">
        <v>0</v>
      </c>
      <c r="AL808">
        <v>0</v>
      </c>
      <c r="AM808">
        <v>2</v>
      </c>
      <c r="AN808">
        <v>0</v>
      </c>
      <c r="AO808">
        <v>3</v>
      </c>
      <c r="AP808">
        <v>3</v>
      </c>
      <c r="AQ808">
        <v>3</v>
      </c>
      <c r="AR808">
        <v>0</v>
      </c>
      <c r="AS808">
        <v>0</v>
      </c>
      <c r="AT808">
        <v>0</v>
      </c>
      <c r="AU808">
        <v>2</v>
      </c>
      <c r="AV808">
        <v>0</v>
      </c>
      <c r="AW808">
        <v>3</v>
      </c>
      <c r="AX808">
        <v>0</v>
      </c>
      <c r="AY808">
        <v>0</v>
      </c>
      <c r="AZ808">
        <v>2</v>
      </c>
      <c r="BA808">
        <v>2</v>
      </c>
      <c r="BB808">
        <v>0</v>
      </c>
      <c r="BC808">
        <v>0</v>
      </c>
    </row>
    <row r="809" spans="1:55" hidden="1" x14ac:dyDescent="0.4">
      <c r="A809" t="str">
        <f t="shared" si="48"/>
        <v>DPM</v>
      </c>
      <c r="B809" t="str">
        <f t="shared" si="49"/>
        <v>DPM002</v>
      </c>
      <c r="C809" t="str">
        <f t="shared" si="50"/>
        <v>numberline</v>
      </c>
      <c r="D809" t="s">
        <v>3738</v>
      </c>
      <c r="E809">
        <f t="shared" si="51"/>
        <v>43.28</v>
      </c>
      <c r="F809">
        <v>35</v>
      </c>
      <c r="G809">
        <v>36</v>
      </c>
      <c r="H809">
        <v>24</v>
      </c>
      <c r="I809">
        <v>39</v>
      </c>
      <c r="J809">
        <v>50</v>
      </c>
      <c r="K809">
        <v>32</v>
      </c>
      <c r="L809">
        <v>27</v>
      </c>
      <c r="M809">
        <v>49</v>
      </c>
      <c r="N809">
        <v>28</v>
      </c>
      <c r="O809">
        <v>37</v>
      </c>
      <c r="P809">
        <v>30</v>
      </c>
      <c r="Q809">
        <v>47</v>
      </c>
      <c r="R809">
        <v>50</v>
      </c>
      <c r="S809">
        <v>33</v>
      </c>
      <c r="T809">
        <v>42</v>
      </c>
      <c r="U809">
        <v>61</v>
      </c>
      <c r="V809">
        <v>43</v>
      </c>
      <c r="W809">
        <v>27</v>
      </c>
      <c r="X809">
        <v>35</v>
      </c>
      <c r="Y809">
        <v>38</v>
      </c>
      <c r="Z809">
        <v>43</v>
      </c>
      <c r="AA809">
        <v>44</v>
      </c>
      <c r="AB809">
        <v>63</v>
      </c>
      <c r="AC809">
        <v>50</v>
      </c>
      <c r="AD809">
        <v>34</v>
      </c>
      <c r="AE809">
        <v>67</v>
      </c>
      <c r="AF809">
        <v>28</v>
      </c>
      <c r="AG809">
        <v>37</v>
      </c>
      <c r="AH809">
        <v>38</v>
      </c>
      <c r="AI809">
        <v>23</v>
      </c>
      <c r="AJ809">
        <v>53</v>
      </c>
      <c r="AK809">
        <v>53</v>
      </c>
      <c r="AL809">
        <v>37</v>
      </c>
      <c r="AM809">
        <v>38</v>
      </c>
      <c r="AN809">
        <v>40</v>
      </c>
      <c r="AO809">
        <v>50</v>
      </c>
      <c r="AP809">
        <v>34</v>
      </c>
      <c r="AQ809">
        <v>44</v>
      </c>
      <c r="AR809">
        <v>75</v>
      </c>
      <c r="AS809">
        <v>32</v>
      </c>
      <c r="AT809">
        <v>36</v>
      </c>
      <c r="AU809">
        <v>48</v>
      </c>
      <c r="AV809">
        <v>45</v>
      </c>
      <c r="AW809">
        <v>44</v>
      </c>
      <c r="AX809">
        <v>43</v>
      </c>
      <c r="AY809">
        <v>73</v>
      </c>
      <c r="AZ809">
        <v>56</v>
      </c>
      <c r="BA809">
        <v>45</v>
      </c>
      <c r="BB809">
        <v>58</v>
      </c>
      <c r="BC809">
        <v>70</v>
      </c>
    </row>
    <row r="810" spans="1:55" hidden="1" x14ac:dyDescent="0.4">
      <c r="A810" t="str">
        <f t="shared" si="48"/>
        <v>DPM</v>
      </c>
      <c r="B810" t="str">
        <f t="shared" si="49"/>
        <v>DPM002</v>
      </c>
      <c r="C810" t="str">
        <f t="shared" si="50"/>
        <v>negative_score</v>
      </c>
      <c r="D810" t="s">
        <v>3739</v>
      </c>
      <c r="E810">
        <f t="shared" si="51"/>
        <v>-9.0616917293233072</v>
      </c>
      <c r="F810">
        <v>-20</v>
      </c>
      <c r="G810">
        <v>-10</v>
      </c>
      <c r="H810">
        <v>0</v>
      </c>
      <c r="I810">
        <v>-21.875</v>
      </c>
      <c r="J810">
        <v>-20</v>
      </c>
      <c r="K810">
        <v>0</v>
      </c>
      <c r="L810">
        <v>0</v>
      </c>
      <c r="M810">
        <v>0</v>
      </c>
      <c r="N810">
        <v>0</v>
      </c>
      <c r="O810">
        <v>-20</v>
      </c>
      <c r="P810">
        <v>0</v>
      </c>
      <c r="Q810">
        <v>0</v>
      </c>
      <c r="R810">
        <v>0</v>
      </c>
      <c r="S810">
        <v>-20</v>
      </c>
      <c r="T810">
        <v>-20</v>
      </c>
      <c r="U810">
        <v>-20.06315789473684</v>
      </c>
      <c r="V810">
        <v>0</v>
      </c>
      <c r="W810">
        <v>0</v>
      </c>
      <c r="X810">
        <v>-20</v>
      </c>
      <c r="Y810">
        <v>0</v>
      </c>
      <c r="Z810">
        <v>-3.0214285714285709</v>
      </c>
      <c r="AA810">
        <v>0</v>
      </c>
      <c r="AB810">
        <v>0</v>
      </c>
      <c r="AC810">
        <v>-20</v>
      </c>
      <c r="AD810">
        <v>-20</v>
      </c>
      <c r="AE810">
        <v>0</v>
      </c>
      <c r="AF810">
        <v>0</v>
      </c>
      <c r="AG810">
        <v>0</v>
      </c>
      <c r="AH810">
        <v>-24.35</v>
      </c>
      <c r="AI810">
        <v>0</v>
      </c>
      <c r="AJ810">
        <v>-3</v>
      </c>
      <c r="AK810">
        <v>-0.15999999999999989</v>
      </c>
      <c r="AL810">
        <v>-2.500000000000004E-2</v>
      </c>
      <c r="AM810">
        <v>0</v>
      </c>
      <c r="AN810">
        <v>0</v>
      </c>
      <c r="AO810">
        <v>-23</v>
      </c>
      <c r="AP810">
        <v>-20</v>
      </c>
      <c r="AQ810">
        <v>-21.59</v>
      </c>
      <c r="AR810">
        <v>0</v>
      </c>
      <c r="AS810">
        <v>-20</v>
      </c>
      <c r="AT810">
        <v>0</v>
      </c>
      <c r="AU810">
        <v>-20</v>
      </c>
      <c r="AV810">
        <v>-20</v>
      </c>
      <c r="AW810">
        <v>-20</v>
      </c>
      <c r="AX810">
        <v>-20</v>
      </c>
      <c r="AY810">
        <v>0</v>
      </c>
      <c r="AZ810">
        <v>-23</v>
      </c>
      <c r="BA810">
        <v>-20</v>
      </c>
      <c r="BB810">
        <v>0</v>
      </c>
      <c r="BC810">
        <v>-3</v>
      </c>
    </row>
    <row r="811" spans="1:55" hidden="1" x14ac:dyDescent="0.4">
      <c r="A811" t="str">
        <f t="shared" si="48"/>
        <v>DPM</v>
      </c>
      <c r="B811" t="str">
        <f t="shared" si="49"/>
        <v>DPM002</v>
      </c>
      <c r="C811" t="str">
        <f t="shared" si="50"/>
        <v>raw_score</v>
      </c>
      <c r="D811" t="s">
        <v>3740</v>
      </c>
      <c r="E811">
        <f t="shared" si="51"/>
        <v>50.512599999999992</v>
      </c>
      <c r="F811">
        <v>11.35</v>
      </c>
      <c r="G811">
        <v>53.8</v>
      </c>
      <c r="H811">
        <v>48.2</v>
      </c>
      <c r="I811">
        <v>21.68</v>
      </c>
      <c r="J811">
        <v>18.7</v>
      </c>
      <c r="K811">
        <v>52.4</v>
      </c>
      <c r="L811">
        <v>53.35</v>
      </c>
      <c r="M811">
        <v>78.25</v>
      </c>
      <c r="N811">
        <v>60.4</v>
      </c>
      <c r="O811">
        <v>12.45</v>
      </c>
      <c r="P811">
        <v>59.7</v>
      </c>
      <c r="Q811">
        <v>79.150000000000006</v>
      </c>
      <c r="R811">
        <v>87.7</v>
      </c>
      <c r="S811">
        <v>5.75</v>
      </c>
      <c r="T811">
        <v>17.2</v>
      </c>
      <c r="U811">
        <v>66.59</v>
      </c>
      <c r="V811">
        <v>74.95</v>
      </c>
      <c r="W811">
        <v>45.15</v>
      </c>
      <c r="X811">
        <v>8.9499999999999993</v>
      </c>
      <c r="Y811">
        <v>72.099999999999994</v>
      </c>
      <c r="Z811">
        <v>61.13</v>
      </c>
      <c r="AA811">
        <v>84.2</v>
      </c>
      <c r="AB811">
        <v>128.35</v>
      </c>
      <c r="AC811">
        <v>19.8</v>
      </c>
      <c r="AD811">
        <v>8.5</v>
      </c>
      <c r="AE811">
        <v>99.95</v>
      </c>
      <c r="AF811">
        <v>54.4</v>
      </c>
      <c r="AG811">
        <v>67.849999999999994</v>
      </c>
      <c r="AH811">
        <v>6.95</v>
      </c>
      <c r="AI811">
        <v>41.15</v>
      </c>
      <c r="AJ811">
        <v>84.45</v>
      </c>
      <c r="AK811">
        <v>78.09</v>
      </c>
      <c r="AL811">
        <v>54.83</v>
      </c>
      <c r="AM811">
        <v>58.7</v>
      </c>
      <c r="AN811">
        <v>63.4</v>
      </c>
      <c r="AO811">
        <v>23.4</v>
      </c>
      <c r="AP811">
        <v>18.8</v>
      </c>
      <c r="AQ811">
        <v>43.11</v>
      </c>
      <c r="AR811">
        <v>44.55</v>
      </c>
      <c r="AS811">
        <v>13.2</v>
      </c>
      <c r="AT811">
        <v>60.8</v>
      </c>
      <c r="AU811">
        <v>25.4</v>
      </c>
      <c r="AV811">
        <v>19.45</v>
      </c>
      <c r="AW811">
        <v>16.5</v>
      </c>
      <c r="AX811">
        <v>15.75</v>
      </c>
      <c r="AY811">
        <v>130.44999999999999</v>
      </c>
      <c r="AZ811">
        <v>36</v>
      </c>
      <c r="BA811">
        <v>15.25</v>
      </c>
      <c r="BB811">
        <v>105.5</v>
      </c>
      <c r="BC811">
        <v>117.9</v>
      </c>
    </row>
    <row r="812" spans="1:55" hidden="1" x14ac:dyDescent="0.4">
      <c r="A812" t="str">
        <f t="shared" si="48"/>
        <v>DPM</v>
      </c>
      <c r="B812" t="str">
        <f t="shared" si="49"/>
        <v>DPM002</v>
      </c>
      <c r="C812" t="str">
        <f t="shared" si="50"/>
        <v>percentage_score</v>
      </c>
      <c r="D812" t="s">
        <v>3741</v>
      </c>
      <c r="E812">
        <f t="shared" si="51"/>
        <v>57.261999999999972</v>
      </c>
      <c r="F812">
        <v>22.1</v>
      </c>
      <c r="G812">
        <v>64.2</v>
      </c>
      <c r="H812">
        <v>70.7</v>
      </c>
      <c r="I812">
        <v>34.1</v>
      </c>
      <c r="J812">
        <v>31.9</v>
      </c>
      <c r="K812">
        <v>72.400000000000006</v>
      </c>
      <c r="L812">
        <v>72.7</v>
      </c>
      <c r="M812">
        <v>79.599999999999994</v>
      </c>
      <c r="N812">
        <v>75.099999999999994</v>
      </c>
      <c r="O812">
        <v>23.7</v>
      </c>
      <c r="P812">
        <v>74.900000000000006</v>
      </c>
      <c r="Q812">
        <v>79.8</v>
      </c>
      <c r="R812">
        <v>81.400000000000006</v>
      </c>
      <c r="S812">
        <v>12.6</v>
      </c>
      <c r="T812">
        <v>30.1</v>
      </c>
      <c r="U812">
        <v>62.4</v>
      </c>
      <c r="V812">
        <v>78.900000000000006</v>
      </c>
      <c r="W812">
        <v>69.3</v>
      </c>
      <c r="X812">
        <v>18.3</v>
      </c>
      <c r="Y812">
        <v>78.3</v>
      </c>
      <c r="Z812">
        <v>72.599999999999994</v>
      </c>
      <c r="AA812">
        <v>80.8</v>
      </c>
      <c r="AB812">
        <v>86.5</v>
      </c>
      <c r="AC812">
        <v>33.1</v>
      </c>
      <c r="AD812">
        <v>17.5</v>
      </c>
      <c r="AE812">
        <v>83.3</v>
      </c>
      <c r="AF812">
        <v>73.099999999999994</v>
      </c>
      <c r="AG812">
        <v>77.2</v>
      </c>
      <c r="AH812">
        <v>13.5</v>
      </c>
      <c r="AI812">
        <v>67.3</v>
      </c>
      <c r="AJ812">
        <v>78.599999999999994</v>
      </c>
      <c r="AK812">
        <v>79.5</v>
      </c>
      <c r="AL812">
        <v>73.2</v>
      </c>
      <c r="AM812">
        <v>74.599999999999994</v>
      </c>
      <c r="AN812">
        <v>76</v>
      </c>
      <c r="AO812">
        <v>35.200000000000003</v>
      </c>
      <c r="AP812">
        <v>32</v>
      </c>
      <c r="AQ812">
        <v>50.9</v>
      </c>
      <c r="AR812">
        <v>69</v>
      </c>
      <c r="AS812">
        <v>24.8</v>
      </c>
      <c r="AT812">
        <v>75.2</v>
      </c>
      <c r="AU812">
        <v>38.799999999999997</v>
      </c>
      <c r="AV812">
        <v>32.700000000000003</v>
      </c>
      <c r="AW812">
        <v>29.2</v>
      </c>
      <c r="AX812">
        <v>28.3</v>
      </c>
      <c r="AY812">
        <v>86.7</v>
      </c>
      <c r="AZ812">
        <v>45.6</v>
      </c>
      <c r="BA812">
        <v>27.6</v>
      </c>
      <c r="BB812">
        <v>84.1</v>
      </c>
      <c r="BC812">
        <v>83.7</v>
      </c>
    </row>
    <row r="813" spans="1:55" hidden="1" x14ac:dyDescent="0.4">
      <c r="A813" t="str">
        <f t="shared" si="48"/>
        <v>DPM</v>
      </c>
      <c r="B813" t="str">
        <f t="shared" si="49"/>
        <v>DPM002</v>
      </c>
      <c r="C813" t="str">
        <f t="shared" si="50"/>
        <v>formatted_score</v>
      </c>
      <c r="D813" t="s">
        <v>3742</v>
      </c>
      <c r="E813" t="e">
        <f t="shared" si="51"/>
        <v>#DIV/0!</v>
      </c>
      <c r="F813" t="s">
        <v>3743</v>
      </c>
      <c r="G813" t="s">
        <v>3744</v>
      </c>
      <c r="H813" t="s">
        <v>2246</v>
      </c>
      <c r="I813" t="s">
        <v>3745</v>
      </c>
      <c r="J813" t="s">
        <v>3746</v>
      </c>
      <c r="K813" t="s">
        <v>2171</v>
      </c>
      <c r="L813" t="s">
        <v>3747</v>
      </c>
      <c r="M813" t="s">
        <v>3748</v>
      </c>
      <c r="N813" t="s">
        <v>1771</v>
      </c>
      <c r="O813" t="s">
        <v>3666</v>
      </c>
      <c r="P813" t="s">
        <v>2219</v>
      </c>
      <c r="Q813" t="s">
        <v>2390</v>
      </c>
      <c r="R813" t="s">
        <v>3749</v>
      </c>
      <c r="S813" t="s">
        <v>3750</v>
      </c>
      <c r="T813" t="s">
        <v>3751</v>
      </c>
      <c r="U813" t="s">
        <v>3752</v>
      </c>
      <c r="V813" t="s">
        <v>2810</v>
      </c>
      <c r="W813" t="s">
        <v>2155</v>
      </c>
      <c r="X813" t="s">
        <v>3753</v>
      </c>
      <c r="Y813" t="s">
        <v>3754</v>
      </c>
      <c r="Z813" t="s">
        <v>3755</v>
      </c>
      <c r="AA813" t="s">
        <v>3756</v>
      </c>
      <c r="AB813" t="s">
        <v>3757</v>
      </c>
      <c r="AC813" t="s">
        <v>3758</v>
      </c>
      <c r="AD813" t="s">
        <v>3759</v>
      </c>
      <c r="AE813" t="s">
        <v>3760</v>
      </c>
      <c r="AF813" t="s">
        <v>1849</v>
      </c>
      <c r="AG813" t="s">
        <v>3761</v>
      </c>
      <c r="AH813" t="s">
        <v>3762</v>
      </c>
      <c r="AI813" t="s">
        <v>2062</v>
      </c>
      <c r="AJ813" t="s">
        <v>3763</v>
      </c>
      <c r="AK813" t="s">
        <v>3764</v>
      </c>
      <c r="AL813" t="s">
        <v>3765</v>
      </c>
      <c r="AM813" t="s">
        <v>3648</v>
      </c>
      <c r="AN813" t="s">
        <v>2345</v>
      </c>
      <c r="AO813" t="s">
        <v>3766</v>
      </c>
      <c r="AP813" t="s">
        <v>3767</v>
      </c>
      <c r="AQ813" t="s">
        <v>3768</v>
      </c>
      <c r="AR813" t="s">
        <v>2029</v>
      </c>
      <c r="AS813" t="s">
        <v>3769</v>
      </c>
      <c r="AT813" t="s">
        <v>3770</v>
      </c>
      <c r="AU813" t="s">
        <v>3771</v>
      </c>
      <c r="AV813" t="s">
        <v>3772</v>
      </c>
      <c r="AW813" t="s">
        <v>3773</v>
      </c>
      <c r="AX813" t="s">
        <v>3774</v>
      </c>
      <c r="AY813" t="s">
        <v>3089</v>
      </c>
      <c r="AZ813" t="s">
        <v>3775</v>
      </c>
      <c r="BA813" t="s">
        <v>3776</v>
      </c>
      <c r="BB813" t="s">
        <v>3777</v>
      </c>
      <c r="BC813" t="s">
        <v>3778</v>
      </c>
    </row>
    <row r="814" spans="1:55" hidden="1" x14ac:dyDescent="0.4">
      <c r="A814" t="str">
        <f t="shared" si="48"/>
        <v>DPM</v>
      </c>
      <c r="B814" t="str">
        <f t="shared" si="49"/>
        <v>DPM002</v>
      </c>
      <c r="C814" t="str">
        <f t="shared" si="50"/>
        <v>functional_complexity</v>
      </c>
      <c r="D814" t="s">
        <v>3779</v>
      </c>
      <c r="E814">
        <f t="shared" si="51"/>
        <v>19.53</v>
      </c>
      <c r="F814">
        <v>3.5</v>
      </c>
      <c r="G814">
        <v>23</v>
      </c>
      <c r="H814">
        <v>23.5</v>
      </c>
      <c r="I814">
        <v>9.5</v>
      </c>
      <c r="J814">
        <v>1.5</v>
      </c>
      <c r="K814">
        <v>25</v>
      </c>
      <c r="L814">
        <v>25.5</v>
      </c>
      <c r="M814">
        <v>36</v>
      </c>
      <c r="N814">
        <v>29.5</v>
      </c>
      <c r="O814">
        <v>5.5</v>
      </c>
      <c r="P814">
        <v>23.5</v>
      </c>
      <c r="Q814">
        <v>33</v>
      </c>
      <c r="R814">
        <v>34</v>
      </c>
      <c r="S814">
        <v>1.5</v>
      </c>
      <c r="T814">
        <v>1.5</v>
      </c>
      <c r="U814">
        <v>37.5</v>
      </c>
      <c r="V814">
        <v>35.5</v>
      </c>
      <c r="W814">
        <v>21.5</v>
      </c>
      <c r="X814">
        <v>3.5</v>
      </c>
      <c r="Y814">
        <v>28</v>
      </c>
      <c r="Z814">
        <v>24.5</v>
      </c>
      <c r="AA814">
        <v>36</v>
      </c>
      <c r="AB814">
        <v>51</v>
      </c>
      <c r="AC814">
        <v>0</v>
      </c>
      <c r="AD814">
        <v>0</v>
      </c>
      <c r="AE814">
        <v>45</v>
      </c>
      <c r="AF814">
        <v>26.5</v>
      </c>
      <c r="AG814">
        <v>30</v>
      </c>
      <c r="AH814">
        <v>4.5</v>
      </c>
      <c r="AI814">
        <v>18.5</v>
      </c>
      <c r="AJ814">
        <v>36</v>
      </c>
      <c r="AK814">
        <v>28</v>
      </c>
      <c r="AL814">
        <v>25.5</v>
      </c>
      <c r="AM814">
        <v>26.5</v>
      </c>
      <c r="AN814">
        <v>21.5</v>
      </c>
      <c r="AO814">
        <v>1.5</v>
      </c>
      <c r="AP814">
        <v>1.5</v>
      </c>
      <c r="AQ814">
        <v>15</v>
      </c>
      <c r="AR814">
        <v>9</v>
      </c>
      <c r="AS814">
        <v>0</v>
      </c>
      <c r="AT814">
        <v>26.5</v>
      </c>
      <c r="AU814">
        <v>3</v>
      </c>
      <c r="AV814">
        <v>0</v>
      </c>
      <c r="AW814">
        <v>1.5</v>
      </c>
      <c r="AX814">
        <v>0</v>
      </c>
      <c r="AY814">
        <v>47</v>
      </c>
      <c r="AZ814">
        <v>11</v>
      </c>
      <c r="BA814">
        <v>0</v>
      </c>
      <c r="BB814">
        <v>41.5</v>
      </c>
      <c r="BC814">
        <v>43.5</v>
      </c>
    </row>
    <row r="815" spans="1:55" hidden="1" x14ac:dyDescent="0.4">
      <c r="A815" t="str">
        <f t="shared" si="48"/>
        <v>DPM</v>
      </c>
      <c r="B815" t="str">
        <f t="shared" si="49"/>
        <v>DPM002</v>
      </c>
      <c r="C815" t="str">
        <f t="shared" si="50"/>
        <v>organization_score</v>
      </c>
      <c r="D815" t="s">
        <v>3780</v>
      </c>
      <c r="E815">
        <f t="shared" si="51"/>
        <v>5.04</v>
      </c>
      <c r="F815">
        <v>0</v>
      </c>
      <c r="G815">
        <v>16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10</v>
      </c>
      <c r="Q815">
        <v>10</v>
      </c>
      <c r="R815">
        <v>14</v>
      </c>
      <c r="S815">
        <v>0</v>
      </c>
      <c r="T815">
        <v>0</v>
      </c>
      <c r="U815">
        <v>6</v>
      </c>
      <c r="V815">
        <v>0</v>
      </c>
      <c r="W815">
        <v>0</v>
      </c>
      <c r="X815">
        <v>0</v>
      </c>
      <c r="Y815">
        <v>12</v>
      </c>
      <c r="Z815">
        <v>10</v>
      </c>
      <c r="AA815">
        <v>10</v>
      </c>
      <c r="AB815">
        <v>22</v>
      </c>
      <c r="AC815">
        <v>0</v>
      </c>
      <c r="AD815">
        <v>0</v>
      </c>
      <c r="AE815">
        <v>0</v>
      </c>
      <c r="AF815">
        <v>0</v>
      </c>
      <c r="AG815">
        <v>6</v>
      </c>
      <c r="AH815">
        <v>0</v>
      </c>
      <c r="AI815">
        <v>0</v>
      </c>
      <c r="AJ815">
        <v>12</v>
      </c>
      <c r="AK815">
        <v>18</v>
      </c>
      <c r="AL815">
        <v>0</v>
      </c>
      <c r="AM815">
        <v>0</v>
      </c>
      <c r="AN815">
        <v>16</v>
      </c>
      <c r="AO815">
        <v>0</v>
      </c>
      <c r="AP815">
        <v>0</v>
      </c>
      <c r="AQ815">
        <v>0</v>
      </c>
      <c r="AR815">
        <v>14</v>
      </c>
      <c r="AS815">
        <v>0</v>
      </c>
      <c r="AT815">
        <v>4</v>
      </c>
      <c r="AU815">
        <v>0</v>
      </c>
      <c r="AV815">
        <v>0</v>
      </c>
      <c r="AW815">
        <v>0</v>
      </c>
      <c r="AX815">
        <v>0</v>
      </c>
      <c r="AY815">
        <v>30</v>
      </c>
      <c r="AZ815">
        <v>0</v>
      </c>
      <c r="BA815">
        <v>0</v>
      </c>
      <c r="BB815">
        <v>16</v>
      </c>
      <c r="BC815">
        <v>26</v>
      </c>
    </row>
    <row r="816" spans="1:55" hidden="1" x14ac:dyDescent="0.4">
      <c r="A816" t="str">
        <f t="shared" si="48"/>
        <v>DPM</v>
      </c>
      <c r="B816" t="str">
        <f t="shared" si="49"/>
        <v>DPM002</v>
      </c>
      <c r="C816" t="str">
        <f t="shared" si="50"/>
        <v>structural_integrity</v>
      </c>
      <c r="D816" t="s">
        <v>3781</v>
      </c>
      <c r="E816">
        <f t="shared" si="51"/>
        <v>5.4158000000000008</v>
      </c>
      <c r="F816">
        <v>0</v>
      </c>
      <c r="G816">
        <v>0</v>
      </c>
      <c r="H816">
        <v>10</v>
      </c>
      <c r="I816">
        <v>0</v>
      </c>
      <c r="J816">
        <v>0</v>
      </c>
      <c r="K816">
        <v>10</v>
      </c>
      <c r="L816">
        <v>10</v>
      </c>
      <c r="M816">
        <v>10</v>
      </c>
      <c r="N816">
        <v>10</v>
      </c>
      <c r="O816">
        <v>0</v>
      </c>
      <c r="P816">
        <v>10</v>
      </c>
      <c r="Q816">
        <v>10</v>
      </c>
      <c r="R816">
        <v>10</v>
      </c>
      <c r="S816">
        <v>0</v>
      </c>
      <c r="T816">
        <v>0</v>
      </c>
      <c r="U816">
        <v>0</v>
      </c>
      <c r="V816">
        <v>10</v>
      </c>
      <c r="W816">
        <v>10</v>
      </c>
      <c r="X816">
        <v>0</v>
      </c>
      <c r="Y816">
        <v>10</v>
      </c>
      <c r="Z816">
        <v>6.98</v>
      </c>
      <c r="AA816">
        <v>10</v>
      </c>
      <c r="AB816">
        <v>10</v>
      </c>
      <c r="AC816">
        <v>0</v>
      </c>
      <c r="AD816">
        <v>0</v>
      </c>
      <c r="AE816">
        <v>10</v>
      </c>
      <c r="AF816">
        <v>10</v>
      </c>
      <c r="AG816">
        <v>10</v>
      </c>
      <c r="AH816">
        <v>0</v>
      </c>
      <c r="AI816">
        <v>10</v>
      </c>
      <c r="AJ816">
        <v>7</v>
      </c>
      <c r="AK816">
        <v>9.84</v>
      </c>
      <c r="AL816">
        <v>9.9700000000000006</v>
      </c>
      <c r="AM816">
        <v>10</v>
      </c>
      <c r="AN816">
        <v>10</v>
      </c>
      <c r="AO816">
        <v>0</v>
      </c>
      <c r="AP816">
        <v>0</v>
      </c>
      <c r="AQ816">
        <v>0</v>
      </c>
      <c r="AR816">
        <v>10</v>
      </c>
      <c r="AS816">
        <v>0</v>
      </c>
      <c r="AT816">
        <v>10</v>
      </c>
      <c r="AU816">
        <v>0</v>
      </c>
      <c r="AV816">
        <v>0</v>
      </c>
      <c r="AW816">
        <v>0</v>
      </c>
      <c r="AX816">
        <v>0</v>
      </c>
      <c r="AY816">
        <v>10</v>
      </c>
      <c r="AZ816">
        <v>0</v>
      </c>
      <c r="BA816">
        <v>0</v>
      </c>
      <c r="BB816">
        <v>10</v>
      </c>
      <c r="BC816">
        <v>7</v>
      </c>
    </row>
    <row r="817" spans="1:55" hidden="1" x14ac:dyDescent="0.4">
      <c r="A817" t="str">
        <f t="shared" si="48"/>
        <v>DPM</v>
      </c>
      <c r="B817" t="str">
        <f t="shared" si="49"/>
        <v>DPM002</v>
      </c>
      <c r="C817" t="str">
        <f t="shared" si="50"/>
        <v>decisions_activities_ratio</v>
      </c>
      <c r="D817" t="s">
        <v>3782</v>
      </c>
      <c r="E817">
        <f t="shared" si="51"/>
        <v>0.31810000000000005</v>
      </c>
      <c r="F817">
        <v>1</v>
      </c>
      <c r="G817">
        <v>7.6999999999999999E-2</v>
      </c>
      <c r="H817">
        <v>0.16700000000000001</v>
      </c>
      <c r="I817">
        <v>0.25</v>
      </c>
      <c r="J817">
        <v>0</v>
      </c>
      <c r="K817">
        <v>0.154</v>
      </c>
      <c r="L817">
        <v>0.25</v>
      </c>
      <c r="M817">
        <v>0.158</v>
      </c>
      <c r="N817">
        <v>0.125</v>
      </c>
      <c r="O817">
        <v>2</v>
      </c>
      <c r="P817">
        <v>0.16700000000000001</v>
      </c>
      <c r="Q817">
        <v>0.17599999999999999</v>
      </c>
      <c r="R817">
        <v>0.105</v>
      </c>
      <c r="S817">
        <v>0</v>
      </c>
      <c r="T817">
        <v>0</v>
      </c>
      <c r="U817">
        <v>0.158</v>
      </c>
      <c r="V817">
        <v>0.105</v>
      </c>
      <c r="W817">
        <v>9.0999999999999998E-2</v>
      </c>
      <c r="X817">
        <v>1</v>
      </c>
      <c r="Y817">
        <v>0.13300000000000001</v>
      </c>
      <c r="Z817">
        <v>7.0999999999999994E-2</v>
      </c>
      <c r="AA817">
        <v>0.158</v>
      </c>
      <c r="AB817">
        <v>0.10299999999999999</v>
      </c>
      <c r="AC817">
        <v>0</v>
      </c>
      <c r="AD817">
        <v>0</v>
      </c>
      <c r="AE817">
        <v>0.125</v>
      </c>
      <c r="AF817">
        <v>0.14299999999999999</v>
      </c>
      <c r="AG817">
        <v>0.2</v>
      </c>
      <c r="AH817">
        <v>0</v>
      </c>
      <c r="AI817">
        <v>0.1</v>
      </c>
      <c r="AJ817">
        <v>0.158</v>
      </c>
      <c r="AK817">
        <v>0.13300000000000001</v>
      </c>
      <c r="AL817">
        <v>0.25</v>
      </c>
      <c r="AM817">
        <v>0.154</v>
      </c>
      <c r="AN817">
        <v>8.3000000000000004E-2</v>
      </c>
      <c r="AO817">
        <v>0</v>
      </c>
      <c r="AP817">
        <v>0</v>
      </c>
      <c r="AQ817">
        <v>0.6</v>
      </c>
      <c r="AR817">
        <v>3</v>
      </c>
      <c r="AS817">
        <v>0</v>
      </c>
      <c r="AT817">
        <v>0.14299999999999999</v>
      </c>
      <c r="AU817">
        <v>0</v>
      </c>
      <c r="AV817">
        <v>0</v>
      </c>
      <c r="AW817">
        <v>0</v>
      </c>
      <c r="AX817">
        <v>0</v>
      </c>
      <c r="AY817">
        <v>0.16</v>
      </c>
      <c r="AZ817">
        <v>4</v>
      </c>
      <c r="BA817">
        <v>0</v>
      </c>
      <c r="BB817">
        <v>8.3000000000000004E-2</v>
      </c>
      <c r="BC817">
        <v>0.125</v>
      </c>
    </row>
    <row r="818" spans="1:55" hidden="1" x14ac:dyDescent="0.4">
      <c r="A818" t="str">
        <f t="shared" si="48"/>
        <v>DPM</v>
      </c>
      <c r="B818" t="str">
        <f t="shared" si="49"/>
        <v>DPM002</v>
      </c>
      <c r="C818" t="str">
        <f t="shared" si="50"/>
        <v>lines_vs_average</v>
      </c>
      <c r="D818" t="s">
        <v>3783</v>
      </c>
      <c r="E818">
        <f t="shared" si="51"/>
        <v>0.9279599999999999</v>
      </c>
      <c r="F818">
        <v>0.75</v>
      </c>
      <c r="G818">
        <v>0.77200000000000002</v>
      </c>
      <c r="H818">
        <v>0.51500000000000001</v>
      </c>
      <c r="I818">
        <v>0.83599999999999997</v>
      </c>
      <c r="J818">
        <v>1.0720000000000001</v>
      </c>
      <c r="K818">
        <v>0.68600000000000005</v>
      </c>
      <c r="L818">
        <v>0.57899999999999996</v>
      </c>
      <c r="M818">
        <v>1.0509999999999999</v>
      </c>
      <c r="N818">
        <v>0.6</v>
      </c>
      <c r="O818">
        <v>0.79300000000000004</v>
      </c>
      <c r="P818">
        <v>0.64300000000000002</v>
      </c>
      <c r="Q818">
        <v>1.008</v>
      </c>
      <c r="R818">
        <v>1.0720000000000001</v>
      </c>
      <c r="S818">
        <v>0.70799999999999996</v>
      </c>
      <c r="T818">
        <v>0.90100000000000002</v>
      </c>
      <c r="U818">
        <v>1.3080000000000001</v>
      </c>
      <c r="V818">
        <v>0.92200000000000004</v>
      </c>
      <c r="W818">
        <v>0.57899999999999996</v>
      </c>
      <c r="X818">
        <v>0.75</v>
      </c>
      <c r="Y818">
        <v>0.81499999999999995</v>
      </c>
      <c r="Z818">
        <v>0.92200000000000004</v>
      </c>
      <c r="AA818">
        <v>0.94299999999999995</v>
      </c>
      <c r="AB818">
        <v>1.351</v>
      </c>
      <c r="AC818">
        <v>1.0720000000000001</v>
      </c>
      <c r="AD818">
        <v>0.72899999999999998</v>
      </c>
      <c r="AE818">
        <v>1.4370000000000001</v>
      </c>
      <c r="AF818">
        <v>0.6</v>
      </c>
      <c r="AG818">
        <v>0.79300000000000004</v>
      </c>
      <c r="AH818">
        <v>0.81499999999999995</v>
      </c>
      <c r="AI818">
        <v>0.49299999999999999</v>
      </c>
      <c r="AJ818">
        <v>1.1359999999999999</v>
      </c>
      <c r="AK818">
        <v>1.1359999999999999</v>
      </c>
      <c r="AL818">
        <v>0.79300000000000004</v>
      </c>
      <c r="AM818">
        <v>0.81499999999999995</v>
      </c>
      <c r="AN818">
        <v>0.85799999999999998</v>
      </c>
      <c r="AO818">
        <v>1.0720000000000001</v>
      </c>
      <c r="AP818">
        <v>0.72899999999999998</v>
      </c>
      <c r="AQ818">
        <v>0.94299999999999995</v>
      </c>
      <c r="AR818">
        <v>1.6080000000000001</v>
      </c>
      <c r="AS818">
        <v>0.68600000000000005</v>
      </c>
      <c r="AT818">
        <v>0.77200000000000002</v>
      </c>
      <c r="AU818">
        <v>1.0289999999999999</v>
      </c>
      <c r="AV818">
        <v>0.96499999999999997</v>
      </c>
      <c r="AW818">
        <v>0.94299999999999995</v>
      </c>
      <c r="AX818">
        <v>0.92200000000000004</v>
      </c>
      <c r="AY818">
        <v>1.5649999999999999</v>
      </c>
      <c r="AZ818">
        <v>1.2010000000000001</v>
      </c>
      <c r="BA818">
        <v>0.96499999999999997</v>
      </c>
      <c r="BB818">
        <v>1.244</v>
      </c>
      <c r="BC818">
        <v>1.5009999999999999</v>
      </c>
    </row>
    <row r="819" spans="1:55" hidden="1" x14ac:dyDescent="0.4">
      <c r="A819" t="str">
        <f t="shared" si="48"/>
        <v>DPM</v>
      </c>
      <c r="B819" t="str">
        <f t="shared" si="49"/>
        <v>DPM052</v>
      </c>
      <c r="C819" t="str">
        <f t="shared" si="50"/>
        <v>activities</v>
      </c>
      <c r="D819" t="s">
        <v>3784</v>
      </c>
      <c r="E819">
        <f t="shared" si="51"/>
        <v>9.6</v>
      </c>
      <c r="F819">
        <v>25</v>
      </c>
      <c r="G819">
        <v>17</v>
      </c>
      <c r="H819">
        <v>7</v>
      </c>
      <c r="I819">
        <v>15</v>
      </c>
      <c r="J819">
        <v>0</v>
      </c>
      <c r="K819">
        <v>0</v>
      </c>
      <c r="L819">
        <v>13</v>
      </c>
      <c r="M819">
        <v>14</v>
      </c>
      <c r="N819">
        <v>18</v>
      </c>
      <c r="O819">
        <v>12</v>
      </c>
      <c r="P819">
        <v>15</v>
      </c>
      <c r="Q819">
        <v>17</v>
      </c>
      <c r="R819">
        <v>31</v>
      </c>
      <c r="S819">
        <v>13</v>
      </c>
      <c r="T819">
        <v>0</v>
      </c>
      <c r="U819">
        <v>20</v>
      </c>
      <c r="V819">
        <v>21</v>
      </c>
      <c r="W819">
        <v>11</v>
      </c>
      <c r="X819">
        <v>2</v>
      </c>
      <c r="Y819">
        <v>19</v>
      </c>
      <c r="Z819">
        <v>13</v>
      </c>
      <c r="AA819">
        <v>14</v>
      </c>
      <c r="AB819">
        <v>19</v>
      </c>
      <c r="AC819">
        <v>18</v>
      </c>
      <c r="AD819">
        <v>0</v>
      </c>
      <c r="AE819">
        <v>23</v>
      </c>
      <c r="AF819">
        <v>17</v>
      </c>
      <c r="AG819">
        <v>0</v>
      </c>
      <c r="AH819">
        <v>18</v>
      </c>
      <c r="AI819">
        <v>0</v>
      </c>
      <c r="AJ819">
        <v>0</v>
      </c>
      <c r="AK819">
        <v>0</v>
      </c>
      <c r="AL819">
        <v>16</v>
      </c>
      <c r="AM819">
        <v>0</v>
      </c>
      <c r="AN819">
        <v>14</v>
      </c>
      <c r="AO819">
        <v>0</v>
      </c>
      <c r="AP819">
        <v>0</v>
      </c>
      <c r="AQ819">
        <v>11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20</v>
      </c>
      <c r="AY819">
        <v>0</v>
      </c>
      <c r="AZ819">
        <v>0</v>
      </c>
      <c r="BA819">
        <v>0</v>
      </c>
      <c r="BB819">
        <v>27</v>
      </c>
      <c r="BC819">
        <v>0</v>
      </c>
    </row>
    <row r="820" spans="1:55" hidden="1" x14ac:dyDescent="0.4">
      <c r="A820" t="str">
        <f t="shared" si="48"/>
        <v>DPM</v>
      </c>
      <c r="B820" t="str">
        <f t="shared" si="49"/>
        <v>DPM052</v>
      </c>
      <c r="C820" t="str">
        <f t="shared" si="50"/>
        <v>decisions</v>
      </c>
      <c r="D820" t="s">
        <v>3785</v>
      </c>
      <c r="E820">
        <f t="shared" si="51"/>
        <v>1.44</v>
      </c>
      <c r="F820">
        <v>4</v>
      </c>
      <c r="G820">
        <v>2</v>
      </c>
      <c r="H820">
        <v>1</v>
      </c>
      <c r="I820">
        <v>2</v>
      </c>
      <c r="J820">
        <v>0</v>
      </c>
      <c r="K820">
        <v>1</v>
      </c>
      <c r="L820">
        <v>3</v>
      </c>
      <c r="M820">
        <v>4</v>
      </c>
      <c r="N820">
        <v>2</v>
      </c>
      <c r="O820">
        <v>1</v>
      </c>
      <c r="P820">
        <v>1</v>
      </c>
      <c r="Q820">
        <v>2</v>
      </c>
      <c r="R820">
        <v>3</v>
      </c>
      <c r="S820">
        <v>2</v>
      </c>
      <c r="T820">
        <v>0</v>
      </c>
      <c r="U820">
        <v>1</v>
      </c>
      <c r="V820">
        <v>2</v>
      </c>
      <c r="W820">
        <v>2</v>
      </c>
      <c r="X820">
        <v>1</v>
      </c>
      <c r="Y820">
        <v>3</v>
      </c>
      <c r="Z820">
        <v>2</v>
      </c>
      <c r="AA820">
        <v>2</v>
      </c>
      <c r="AB820">
        <v>3</v>
      </c>
      <c r="AC820">
        <v>2</v>
      </c>
      <c r="AD820">
        <v>0</v>
      </c>
      <c r="AE820">
        <v>1</v>
      </c>
      <c r="AF820">
        <v>3</v>
      </c>
      <c r="AG820">
        <v>0</v>
      </c>
      <c r="AH820">
        <v>3</v>
      </c>
      <c r="AI820">
        <v>4</v>
      </c>
      <c r="AJ820">
        <v>0</v>
      </c>
      <c r="AK820">
        <v>0</v>
      </c>
      <c r="AL820">
        <v>3</v>
      </c>
      <c r="AM820">
        <v>0</v>
      </c>
      <c r="AN820">
        <v>2</v>
      </c>
      <c r="AO820">
        <v>0</v>
      </c>
      <c r="AP820">
        <v>0</v>
      </c>
      <c r="AQ820">
        <v>2</v>
      </c>
      <c r="AR820">
        <v>2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3</v>
      </c>
      <c r="AY820">
        <v>1</v>
      </c>
      <c r="AZ820">
        <v>0</v>
      </c>
      <c r="BA820">
        <v>0</v>
      </c>
      <c r="BB820">
        <v>2</v>
      </c>
      <c r="BC820">
        <v>0</v>
      </c>
    </row>
    <row r="821" spans="1:55" hidden="1" x14ac:dyDescent="0.4">
      <c r="A821" t="str">
        <f t="shared" si="48"/>
        <v>DPM</v>
      </c>
      <c r="B821" t="str">
        <f t="shared" si="49"/>
        <v>DPM052</v>
      </c>
      <c r="C821" t="str">
        <f t="shared" si="50"/>
        <v>forks</v>
      </c>
      <c r="D821" t="s">
        <v>3786</v>
      </c>
      <c r="E821">
        <f t="shared" si="51"/>
        <v>0.92</v>
      </c>
      <c r="F821">
        <v>2</v>
      </c>
      <c r="G821">
        <v>1</v>
      </c>
      <c r="H821">
        <v>1</v>
      </c>
      <c r="I821">
        <v>1</v>
      </c>
      <c r="J821">
        <v>1</v>
      </c>
      <c r="K821">
        <v>1</v>
      </c>
      <c r="L821">
        <v>1</v>
      </c>
      <c r="M821">
        <v>2</v>
      </c>
      <c r="N821">
        <v>1</v>
      </c>
      <c r="O821">
        <v>1</v>
      </c>
      <c r="P821">
        <v>1</v>
      </c>
      <c r="Q821">
        <v>1</v>
      </c>
      <c r="R821">
        <v>1</v>
      </c>
      <c r="S821">
        <v>1</v>
      </c>
      <c r="T821">
        <v>1</v>
      </c>
      <c r="U821">
        <v>1</v>
      </c>
      <c r="V821">
        <v>2</v>
      </c>
      <c r="W821">
        <v>1</v>
      </c>
      <c r="X821">
        <v>1</v>
      </c>
      <c r="Y821">
        <v>1</v>
      </c>
      <c r="Z821">
        <v>1</v>
      </c>
      <c r="AA821">
        <v>1</v>
      </c>
      <c r="AB821">
        <v>1</v>
      </c>
      <c r="AC821">
        <v>1</v>
      </c>
      <c r="AD821">
        <v>0</v>
      </c>
      <c r="AE821">
        <v>2</v>
      </c>
      <c r="AF821">
        <v>1</v>
      </c>
      <c r="AG821">
        <v>0</v>
      </c>
      <c r="AH821">
        <v>1</v>
      </c>
      <c r="AI821">
        <v>1</v>
      </c>
      <c r="AJ821">
        <v>0</v>
      </c>
      <c r="AK821">
        <v>0</v>
      </c>
      <c r="AL821">
        <v>1</v>
      </c>
      <c r="AM821">
        <v>0</v>
      </c>
      <c r="AN821">
        <v>1</v>
      </c>
      <c r="AO821">
        <v>1</v>
      </c>
      <c r="AP821">
        <v>1</v>
      </c>
      <c r="AQ821">
        <v>1</v>
      </c>
      <c r="AR821">
        <v>1</v>
      </c>
      <c r="AS821">
        <v>0</v>
      </c>
      <c r="AT821">
        <v>1</v>
      </c>
      <c r="AU821">
        <v>1</v>
      </c>
      <c r="AV821">
        <v>1</v>
      </c>
      <c r="AW821">
        <v>0</v>
      </c>
      <c r="AX821">
        <v>2</v>
      </c>
      <c r="AY821">
        <v>1</v>
      </c>
      <c r="AZ821">
        <v>0</v>
      </c>
      <c r="BA821">
        <v>0</v>
      </c>
      <c r="BB821">
        <v>1</v>
      </c>
      <c r="BC821">
        <v>1</v>
      </c>
    </row>
    <row r="822" spans="1:55" hidden="1" x14ac:dyDescent="0.4">
      <c r="A822" t="str">
        <f t="shared" si="48"/>
        <v>DPM</v>
      </c>
      <c r="B822" t="str">
        <f t="shared" si="49"/>
        <v>DPM052</v>
      </c>
      <c r="C822" t="str">
        <f t="shared" si="50"/>
        <v>swimlanes</v>
      </c>
      <c r="D822" t="s">
        <v>3787</v>
      </c>
      <c r="E822">
        <f t="shared" si="51"/>
        <v>2.44</v>
      </c>
      <c r="F822">
        <v>14</v>
      </c>
      <c r="G822">
        <v>2</v>
      </c>
      <c r="H822">
        <v>0</v>
      </c>
      <c r="I822">
        <v>3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6</v>
      </c>
      <c r="R822">
        <v>17</v>
      </c>
      <c r="S822">
        <v>6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9</v>
      </c>
      <c r="Z822">
        <v>4</v>
      </c>
      <c r="AA822">
        <v>7</v>
      </c>
      <c r="AB822">
        <v>8</v>
      </c>
      <c r="AC822">
        <v>8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8</v>
      </c>
      <c r="AO822">
        <v>0</v>
      </c>
      <c r="AP822">
        <v>0</v>
      </c>
      <c r="AQ822">
        <v>9</v>
      </c>
      <c r="AR822">
        <v>4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7</v>
      </c>
      <c r="AY822">
        <v>0</v>
      </c>
      <c r="AZ822">
        <v>0</v>
      </c>
      <c r="BA822">
        <v>0</v>
      </c>
      <c r="BB822">
        <v>10</v>
      </c>
      <c r="BC822">
        <v>0</v>
      </c>
    </row>
    <row r="823" spans="1:55" hidden="1" x14ac:dyDescent="0.4">
      <c r="A823" t="str">
        <f t="shared" si="48"/>
        <v>DPM</v>
      </c>
      <c r="B823" t="str">
        <f t="shared" si="49"/>
        <v>DPM052</v>
      </c>
      <c r="C823" t="str">
        <f t="shared" si="50"/>
        <v>detaches</v>
      </c>
      <c r="D823" t="s">
        <v>3788</v>
      </c>
      <c r="E823">
        <f t="shared" si="51"/>
        <v>0.1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1</v>
      </c>
      <c r="AI823">
        <v>0</v>
      </c>
      <c r="AJ823">
        <v>0</v>
      </c>
      <c r="AK823">
        <v>0</v>
      </c>
      <c r="AL823">
        <v>1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1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</row>
    <row r="824" spans="1:55" hidden="1" x14ac:dyDescent="0.4">
      <c r="A824" t="str">
        <f t="shared" si="48"/>
        <v>DPM</v>
      </c>
      <c r="B824" t="str">
        <f t="shared" si="49"/>
        <v>DPM052</v>
      </c>
      <c r="C824" t="str">
        <f t="shared" si="50"/>
        <v>options</v>
      </c>
      <c r="D824" t="s">
        <v>3789</v>
      </c>
      <c r="E824">
        <f t="shared" si="51"/>
        <v>0.1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1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1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1</v>
      </c>
      <c r="AG824">
        <v>0</v>
      </c>
      <c r="AH824">
        <v>1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1</v>
      </c>
      <c r="BC824">
        <v>0</v>
      </c>
    </row>
    <row r="825" spans="1:55" hidden="1" x14ac:dyDescent="0.4">
      <c r="A825" t="str">
        <f t="shared" si="48"/>
        <v>DPM</v>
      </c>
      <c r="B825" t="str">
        <f t="shared" si="49"/>
        <v>DPM052</v>
      </c>
      <c r="C825" t="str">
        <f t="shared" si="50"/>
        <v>edges</v>
      </c>
      <c r="D825" t="s">
        <v>3790</v>
      </c>
      <c r="E825">
        <f t="shared" si="51"/>
        <v>10.38</v>
      </c>
      <c r="F825">
        <v>1</v>
      </c>
      <c r="G825">
        <v>0</v>
      </c>
      <c r="H825">
        <v>0</v>
      </c>
      <c r="I825">
        <v>0</v>
      </c>
      <c r="J825">
        <v>23</v>
      </c>
      <c r="K825">
        <v>12</v>
      </c>
      <c r="L825">
        <v>0</v>
      </c>
      <c r="M825">
        <v>0</v>
      </c>
      <c r="N825">
        <v>0</v>
      </c>
      <c r="O825">
        <v>2</v>
      </c>
      <c r="P825">
        <v>1</v>
      </c>
      <c r="Q825">
        <v>0</v>
      </c>
      <c r="R825">
        <v>2</v>
      </c>
      <c r="S825">
        <v>0</v>
      </c>
      <c r="T825">
        <v>28</v>
      </c>
      <c r="U825">
        <v>0</v>
      </c>
      <c r="V825">
        <v>1</v>
      </c>
      <c r="W825">
        <v>0</v>
      </c>
      <c r="X825">
        <v>12</v>
      </c>
      <c r="Y825">
        <v>1</v>
      </c>
      <c r="Z825">
        <v>1</v>
      </c>
      <c r="AA825">
        <v>0</v>
      </c>
      <c r="AB825">
        <v>0</v>
      </c>
      <c r="AC825">
        <v>1</v>
      </c>
      <c r="AD825">
        <v>33</v>
      </c>
      <c r="AE825">
        <v>1</v>
      </c>
      <c r="AF825">
        <v>1</v>
      </c>
      <c r="AG825">
        <v>18</v>
      </c>
      <c r="AH825">
        <v>1</v>
      </c>
      <c r="AI825">
        <v>12</v>
      </c>
      <c r="AJ825">
        <v>27</v>
      </c>
      <c r="AK825">
        <v>19</v>
      </c>
      <c r="AL825">
        <v>1</v>
      </c>
      <c r="AM825">
        <v>29</v>
      </c>
      <c r="AN825">
        <v>0</v>
      </c>
      <c r="AO825">
        <v>19</v>
      </c>
      <c r="AP825">
        <v>25</v>
      </c>
      <c r="AQ825">
        <v>0</v>
      </c>
      <c r="AR825">
        <v>1</v>
      </c>
      <c r="AS825">
        <v>21</v>
      </c>
      <c r="AT825">
        <v>25</v>
      </c>
      <c r="AU825">
        <v>33</v>
      </c>
      <c r="AV825">
        <v>25</v>
      </c>
      <c r="AW825">
        <v>28</v>
      </c>
      <c r="AX825">
        <v>0</v>
      </c>
      <c r="AY825">
        <v>19</v>
      </c>
      <c r="AZ825">
        <v>33</v>
      </c>
      <c r="BA825">
        <v>31</v>
      </c>
      <c r="BB825">
        <v>0</v>
      </c>
      <c r="BC825">
        <v>32</v>
      </c>
    </row>
    <row r="826" spans="1:55" hidden="1" x14ac:dyDescent="0.4">
      <c r="A826" t="str">
        <f t="shared" si="48"/>
        <v>DPM</v>
      </c>
      <c r="B826" t="str">
        <f t="shared" si="49"/>
        <v>DPM052</v>
      </c>
      <c r="C826" t="str">
        <f t="shared" si="50"/>
        <v>notes</v>
      </c>
      <c r="D826" t="s">
        <v>3791</v>
      </c>
      <c r="E826">
        <f t="shared" si="51"/>
        <v>1.8</v>
      </c>
      <c r="F826">
        <v>1</v>
      </c>
      <c r="G826">
        <v>2</v>
      </c>
      <c r="H826">
        <v>1</v>
      </c>
      <c r="I826">
        <v>2</v>
      </c>
      <c r="J826">
        <v>2</v>
      </c>
      <c r="K826">
        <v>3</v>
      </c>
      <c r="L826">
        <v>0</v>
      </c>
      <c r="M826">
        <v>1</v>
      </c>
      <c r="N826">
        <v>1</v>
      </c>
      <c r="O826">
        <v>0</v>
      </c>
      <c r="P826">
        <v>0</v>
      </c>
      <c r="Q826">
        <v>4</v>
      </c>
      <c r="R826">
        <v>2</v>
      </c>
      <c r="S826">
        <v>0</v>
      </c>
      <c r="T826">
        <v>2</v>
      </c>
      <c r="U826">
        <v>0</v>
      </c>
      <c r="V826">
        <v>1</v>
      </c>
      <c r="W826">
        <v>1</v>
      </c>
      <c r="X826">
        <v>2</v>
      </c>
      <c r="Y826">
        <v>3</v>
      </c>
      <c r="Z826">
        <v>0</v>
      </c>
      <c r="AA826">
        <v>0</v>
      </c>
      <c r="AB826">
        <v>2</v>
      </c>
      <c r="AC826">
        <v>2</v>
      </c>
      <c r="AD826">
        <v>2</v>
      </c>
      <c r="AE826">
        <v>1</v>
      </c>
      <c r="AF826">
        <v>0</v>
      </c>
      <c r="AG826">
        <v>2</v>
      </c>
      <c r="AH826">
        <v>4</v>
      </c>
      <c r="AI826">
        <v>2</v>
      </c>
      <c r="AJ826">
        <v>3</v>
      </c>
      <c r="AK826">
        <v>3</v>
      </c>
      <c r="AL826">
        <v>1</v>
      </c>
      <c r="AM826">
        <v>2</v>
      </c>
      <c r="AN826">
        <v>1</v>
      </c>
      <c r="AO826">
        <v>3</v>
      </c>
      <c r="AP826">
        <v>2</v>
      </c>
      <c r="AQ826">
        <v>2</v>
      </c>
      <c r="AR826">
        <v>2</v>
      </c>
      <c r="AS826">
        <v>2</v>
      </c>
      <c r="AT826">
        <v>3</v>
      </c>
      <c r="AU826">
        <v>2</v>
      </c>
      <c r="AV826">
        <v>3</v>
      </c>
      <c r="AW826">
        <v>3</v>
      </c>
      <c r="AX826">
        <v>2</v>
      </c>
      <c r="AY826">
        <v>3</v>
      </c>
      <c r="AZ826">
        <v>3</v>
      </c>
      <c r="BA826">
        <v>3</v>
      </c>
      <c r="BB826">
        <v>2</v>
      </c>
      <c r="BC826">
        <v>2</v>
      </c>
    </row>
    <row r="827" spans="1:55" hidden="1" x14ac:dyDescent="0.4">
      <c r="A827" t="str">
        <f t="shared" si="48"/>
        <v>DPM</v>
      </c>
      <c r="B827" t="str">
        <f t="shared" si="49"/>
        <v>DPM052</v>
      </c>
      <c r="C827" t="str">
        <f t="shared" si="50"/>
        <v>partitions</v>
      </c>
      <c r="D827" t="s">
        <v>3792</v>
      </c>
      <c r="E827">
        <f t="shared" si="51"/>
        <v>0.72</v>
      </c>
      <c r="F827">
        <v>0</v>
      </c>
      <c r="G827">
        <v>0</v>
      </c>
      <c r="H827">
        <v>0</v>
      </c>
      <c r="I827">
        <v>0</v>
      </c>
      <c r="J827">
        <v>2</v>
      </c>
      <c r="K827">
        <v>0</v>
      </c>
      <c r="L827">
        <v>0</v>
      </c>
      <c r="M827">
        <v>1</v>
      </c>
      <c r="N827">
        <v>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3</v>
      </c>
      <c r="U827">
        <v>3</v>
      </c>
      <c r="V827">
        <v>0</v>
      </c>
      <c r="W827">
        <v>0</v>
      </c>
      <c r="X827">
        <v>2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2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1</v>
      </c>
      <c r="AL827">
        <v>0</v>
      </c>
      <c r="AM827">
        <v>0</v>
      </c>
      <c r="AN827">
        <v>0</v>
      </c>
      <c r="AO827">
        <v>3</v>
      </c>
      <c r="AP827">
        <v>2</v>
      </c>
      <c r="AQ827">
        <v>0</v>
      </c>
      <c r="AR827">
        <v>0</v>
      </c>
      <c r="AS827">
        <v>3</v>
      </c>
      <c r="AT827">
        <v>2</v>
      </c>
      <c r="AU827">
        <v>2</v>
      </c>
      <c r="AV827">
        <v>2</v>
      </c>
      <c r="AW827">
        <v>2</v>
      </c>
      <c r="AX827">
        <v>0</v>
      </c>
      <c r="AY827">
        <v>3</v>
      </c>
      <c r="AZ827">
        <v>0</v>
      </c>
      <c r="BA827">
        <v>2</v>
      </c>
      <c r="BB827">
        <v>0</v>
      </c>
      <c r="BC827">
        <v>0</v>
      </c>
    </row>
    <row r="828" spans="1:55" hidden="1" x14ac:dyDescent="0.4">
      <c r="A828" t="str">
        <f t="shared" si="48"/>
        <v>DPM</v>
      </c>
      <c r="B828" t="str">
        <f t="shared" si="49"/>
        <v>DPM052</v>
      </c>
      <c r="C828" t="str">
        <f t="shared" si="50"/>
        <v>numberline</v>
      </c>
      <c r="D828" t="s">
        <v>3793</v>
      </c>
      <c r="E828">
        <f t="shared" si="51"/>
        <v>44.92</v>
      </c>
      <c r="F828">
        <v>64</v>
      </c>
      <c r="G828">
        <v>42</v>
      </c>
      <c r="H828">
        <v>20</v>
      </c>
      <c r="I828">
        <v>44</v>
      </c>
      <c r="J828">
        <v>39</v>
      </c>
      <c r="K828">
        <v>34</v>
      </c>
      <c r="L828">
        <v>29</v>
      </c>
      <c r="M828">
        <v>44</v>
      </c>
      <c r="N828">
        <v>38</v>
      </c>
      <c r="O828">
        <v>25</v>
      </c>
      <c r="P828">
        <v>28</v>
      </c>
      <c r="Q828">
        <v>61</v>
      </c>
      <c r="R828">
        <v>81</v>
      </c>
      <c r="S828">
        <v>31</v>
      </c>
      <c r="T828">
        <v>47</v>
      </c>
      <c r="U828">
        <v>35</v>
      </c>
      <c r="V828">
        <v>51</v>
      </c>
      <c r="W828">
        <v>29</v>
      </c>
      <c r="X828">
        <v>36</v>
      </c>
      <c r="Y828">
        <v>67</v>
      </c>
      <c r="Z828">
        <v>33</v>
      </c>
      <c r="AA828">
        <v>32</v>
      </c>
      <c r="AB828">
        <v>54</v>
      </c>
      <c r="AC828">
        <v>58</v>
      </c>
      <c r="AD828">
        <v>47</v>
      </c>
      <c r="AE828">
        <v>52</v>
      </c>
      <c r="AF828">
        <v>36</v>
      </c>
      <c r="AG828">
        <v>34</v>
      </c>
      <c r="AH828">
        <v>63</v>
      </c>
      <c r="AI828">
        <v>52</v>
      </c>
      <c r="AJ828">
        <v>53</v>
      </c>
      <c r="AK828">
        <v>36</v>
      </c>
      <c r="AL828">
        <v>39</v>
      </c>
      <c r="AM828">
        <v>47</v>
      </c>
      <c r="AN828">
        <v>38</v>
      </c>
      <c r="AO828">
        <v>47</v>
      </c>
      <c r="AP828">
        <v>42</v>
      </c>
      <c r="AQ828">
        <v>33</v>
      </c>
      <c r="AR828">
        <v>53</v>
      </c>
      <c r="AS828">
        <v>36</v>
      </c>
      <c r="AT828">
        <v>48</v>
      </c>
      <c r="AU828">
        <v>50</v>
      </c>
      <c r="AV828">
        <v>49</v>
      </c>
      <c r="AW828">
        <v>50</v>
      </c>
      <c r="AX828">
        <v>59</v>
      </c>
      <c r="AY828">
        <v>47</v>
      </c>
      <c r="AZ828">
        <v>53</v>
      </c>
      <c r="BA828">
        <v>48</v>
      </c>
      <c r="BB828">
        <v>67</v>
      </c>
      <c r="BC828">
        <v>45</v>
      </c>
    </row>
    <row r="829" spans="1:55" hidden="1" x14ac:dyDescent="0.4">
      <c r="A829" t="str">
        <f t="shared" si="48"/>
        <v>DPM</v>
      </c>
      <c r="B829" t="str">
        <f t="shared" si="49"/>
        <v>DPM052</v>
      </c>
      <c r="C829" t="str">
        <f t="shared" si="50"/>
        <v>negative_score</v>
      </c>
      <c r="D829" t="s">
        <v>3794</v>
      </c>
      <c r="E829">
        <f t="shared" si="51"/>
        <v>-8.2528777826920248</v>
      </c>
      <c r="F829">
        <v>0</v>
      </c>
      <c r="G829">
        <v>0</v>
      </c>
      <c r="H829">
        <v>0</v>
      </c>
      <c r="I829">
        <v>0</v>
      </c>
      <c r="J829">
        <v>-20</v>
      </c>
      <c r="K829">
        <v>-20</v>
      </c>
      <c r="L829">
        <v>0</v>
      </c>
      <c r="M829">
        <v>-4.2857142857142837E-2</v>
      </c>
      <c r="N829">
        <v>0</v>
      </c>
      <c r="O829">
        <v>0</v>
      </c>
      <c r="P829">
        <v>0</v>
      </c>
      <c r="Q829">
        <v>-0.17647058823529421</v>
      </c>
      <c r="R829">
        <v>0</v>
      </c>
      <c r="S829">
        <v>0</v>
      </c>
      <c r="T829">
        <v>-23</v>
      </c>
      <c r="U829">
        <v>0</v>
      </c>
      <c r="V829">
        <v>0</v>
      </c>
      <c r="W829">
        <v>0</v>
      </c>
      <c r="X829">
        <v>-24.05</v>
      </c>
      <c r="Y829">
        <v>-0.1578947368421052</v>
      </c>
      <c r="Z829">
        <v>0</v>
      </c>
      <c r="AA829">
        <v>0</v>
      </c>
      <c r="AB829">
        <v>0</v>
      </c>
      <c r="AC829">
        <v>-6.6666666666666693E-2</v>
      </c>
      <c r="AD829">
        <v>-20</v>
      </c>
      <c r="AE829">
        <v>0</v>
      </c>
      <c r="AF829">
        <v>0</v>
      </c>
      <c r="AG829">
        <v>-20</v>
      </c>
      <c r="AH829">
        <v>-0.15</v>
      </c>
      <c r="AI829">
        <v>0</v>
      </c>
      <c r="AJ829">
        <v>-20</v>
      </c>
      <c r="AK829">
        <v>-20</v>
      </c>
      <c r="AL829">
        <v>0</v>
      </c>
      <c r="AM829">
        <v>-10</v>
      </c>
      <c r="AN829">
        <v>0</v>
      </c>
      <c r="AO829">
        <v>-26</v>
      </c>
      <c r="AP829">
        <v>-20</v>
      </c>
      <c r="AQ829">
        <v>0</v>
      </c>
      <c r="AR829">
        <v>0</v>
      </c>
      <c r="AS829">
        <v>-20</v>
      </c>
      <c r="AT829">
        <v>-23</v>
      </c>
      <c r="AU829">
        <v>-23</v>
      </c>
      <c r="AV829">
        <v>-23</v>
      </c>
      <c r="AW829">
        <v>-20</v>
      </c>
      <c r="AX829">
        <v>0</v>
      </c>
      <c r="AY829">
        <v>-20</v>
      </c>
      <c r="AZ829">
        <v>-20</v>
      </c>
      <c r="BA829">
        <v>-20</v>
      </c>
      <c r="BB829">
        <v>0</v>
      </c>
      <c r="BC829">
        <v>-20</v>
      </c>
    </row>
    <row r="830" spans="1:55" hidden="1" x14ac:dyDescent="0.4">
      <c r="A830" t="str">
        <f t="shared" si="48"/>
        <v>DPM</v>
      </c>
      <c r="B830" t="str">
        <f t="shared" si="49"/>
        <v>DPM052</v>
      </c>
      <c r="C830" t="str">
        <f t="shared" si="50"/>
        <v>raw_score</v>
      </c>
      <c r="D830" t="s">
        <v>3795</v>
      </c>
      <c r="E830">
        <f t="shared" si="51"/>
        <v>51.118999999999986</v>
      </c>
      <c r="F830">
        <v>130.19999999999999</v>
      </c>
      <c r="G830">
        <v>69.7</v>
      </c>
      <c r="H830">
        <v>29.8</v>
      </c>
      <c r="I830">
        <v>65.8</v>
      </c>
      <c r="J830">
        <v>17.149999999999999</v>
      </c>
      <c r="K830">
        <v>5.5</v>
      </c>
      <c r="L830">
        <v>56.45</v>
      </c>
      <c r="M830">
        <v>68.459999999999994</v>
      </c>
      <c r="N830">
        <v>69.2</v>
      </c>
      <c r="O830">
        <v>46.65</v>
      </c>
      <c r="P830">
        <v>54.6</v>
      </c>
      <c r="Q830">
        <v>78.569999999999993</v>
      </c>
      <c r="R830">
        <v>150.05000000000001</v>
      </c>
      <c r="S830">
        <v>63.55</v>
      </c>
      <c r="T830">
        <v>22.05</v>
      </c>
      <c r="U830">
        <v>73.25</v>
      </c>
      <c r="V830">
        <v>82.55</v>
      </c>
      <c r="W830">
        <v>46.25</v>
      </c>
      <c r="X830">
        <v>9.75</v>
      </c>
      <c r="Y830">
        <v>96.79</v>
      </c>
      <c r="Z830">
        <v>59.35</v>
      </c>
      <c r="AA830">
        <v>68.599999999999994</v>
      </c>
      <c r="AB830">
        <v>92.3</v>
      </c>
      <c r="AC830">
        <v>86.63</v>
      </c>
      <c r="AD830">
        <v>23.55</v>
      </c>
      <c r="AE830">
        <v>86.6</v>
      </c>
      <c r="AF830">
        <v>70</v>
      </c>
      <c r="AG830">
        <v>4.9000000000000004</v>
      </c>
      <c r="AH830">
        <v>75.900000000000006</v>
      </c>
      <c r="AI830">
        <v>37.6</v>
      </c>
      <c r="AJ830">
        <v>17.45</v>
      </c>
      <c r="AK830">
        <v>8.5</v>
      </c>
      <c r="AL830">
        <v>65.45</v>
      </c>
      <c r="AM830">
        <v>28.75</v>
      </c>
      <c r="AN830">
        <v>71.7</v>
      </c>
      <c r="AO830">
        <v>9.0500000000000007</v>
      </c>
      <c r="AP830">
        <v>19.7</v>
      </c>
      <c r="AQ830">
        <v>65.25</v>
      </c>
      <c r="AR830">
        <v>22.95</v>
      </c>
      <c r="AS830">
        <v>13.1</v>
      </c>
      <c r="AT830">
        <v>17.8</v>
      </c>
      <c r="AU830">
        <v>26.7</v>
      </c>
      <c r="AV830">
        <v>17.850000000000001</v>
      </c>
      <c r="AW830">
        <v>21.5</v>
      </c>
      <c r="AX830">
        <v>96.55</v>
      </c>
      <c r="AY830">
        <v>19.05</v>
      </c>
      <c r="AZ830">
        <v>24.65</v>
      </c>
      <c r="BA830">
        <v>25</v>
      </c>
      <c r="BB830">
        <v>117.95</v>
      </c>
      <c r="BC830">
        <v>25.25</v>
      </c>
    </row>
    <row r="831" spans="1:55" hidden="1" x14ac:dyDescent="0.4">
      <c r="A831" t="str">
        <f t="shared" si="48"/>
        <v>DPM</v>
      </c>
      <c r="B831" t="str">
        <f t="shared" si="49"/>
        <v>DPM052</v>
      </c>
      <c r="C831" t="str">
        <f t="shared" si="50"/>
        <v>percentage_score</v>
      </c>
      <c r="D831" t="s">
        <v>3796</v>
      </c>
      <c r="E831">
        <f t="shared" si="51"/>
        <v>57.720000000000006</v>
      </c>
      <c r="F831">
        <v>86.7</v>
      </c>
      <c r="G831">
        <v>77.7</v>
      </c>
      <c r="H831">
        <v>59.8</v>
      </c>
      <c r="I831">
        <v>76.7</v>
      </c>
      <c r="J831">
        <v>30</v>
      </c>
      <c r="K831">
        <v>12.1</v>
      </c>
      <c r="L831">
        <v>73.8</v>
      </c>
      <c r="M831">
        <v>77.400000000000006</v>
      </c>
      <c r="N831">
        <v>77.599999999999994</v>
      </c>
      <c r="O831">
        <v>70</v>
      </c>
      <c r="P831">
        <v>73.2</v>
      </c>
      <c r="Q831">
        <v>78.400000000000006</v>
      </c>
      <c r="R831">
        <v>88.2</v>
      </c>
      <c r="S831">
        <v>76.099999999999994</v>
      </c>
      <c r="T831">
        <v>33.9</v>
      </c>
      <c r="U831">
        <v>78.599999999999994</v>
      </c>
      <c r="V831">
        <v>80.5</v>
      </c>
      <c r="W831">
        <v>69.8</v>
      </c>
      <c r="X831">
        <v>18.100000000000001</v>
      </c>
      <c r="Y831">
        <v>82.8</v>
      </c>
      <c r="Z831">
        <v>73.400000000000006</v>
      </c>
      <c r="AA831">
        <v>77.400000000000006</v>
      </c>
      <c r="AB831">
        <v>82.2</v>
      </c>
      <c r="AC831">
        <v>81.2</v>
      </c>
      <c r="AD831">
        <v>37.1</v>
      </c>
      <c r="AE831">
        <v>81.2</v>
      </c>
      <c r="AF831">
        <v>77.8</v>
      </c>
      <c r="AG831">
        <v>10.9</v>
      </c>
      <c r="AH831">
        <v>77.8</v>
      </c>
      <c r="AI831">
        <v>65.3</v>
      </c>
      <c r="AJ831">
        <v>30.4</v>
      </c>
      <c r="AK831">
        <v>17.5</v>
      </c>
      <c r="AL831">
        <v>75.3</v>
      </c>
      <c r="AM831">
        <v>48.9</v>
      </c>
      <c r="AN831">
        <v>78.2</v>
      </c>
      <c r="AO831">
        <v>16.399999999999999</v>
      </c>
      <c r="AP831">
        <v>33</v>
      </c>
      <c r="AQ831">
        <v>76.5</v>
      </c>
      <c r="AR831">
        <v>51.6</v>
      </c>
      <c r="AS831">
        <v>24.7</v>
      </c>
      <c r="AT831">
        <v>29.3</v>
      </c>
      <c r="AU831">
        <v>38.299999999999997</v>
      </c>
      <c r="AV831">
        <v>29.3</v>
      </c>
      <c r="AW831">
        <v>35</v>
      </c>
      <c r="AX831">
        <v>82.8</v>
      </c>
      <c r="AY831">
        <v>32.299999999999997</v>
      </c>
      <c r="AZ831">
        <v>38.1</v>
      </c>
      <c r="BA831">
        <v>38.5</v>
      </c>
      <c r="BB831">
        <v>85.5</v>
      </c>
      <c r="BC831">
        <v>38.700000000000003</v>
      </c>
    </row>
    <row r="832" spans="1:55" hidden="1" x14ac:dyDescent="0.4">
      <c r="A832" t="str">
        <f t="shared" si="48"/>
        <v>DPM</v>
      </c>
      <c r="B832" t="str">
        <f t="shared" si="49"/>
        <v>DPM052</v>
      </c>
      <c r="C832" t="str">
        <f t="shared" si="50"/>
        <v>formatted_score</v>
      </c>
      <c r="D832" t="s">
        <v>3797</v>
      </c>
      <c r="E832" t="e">
        <f t="shared" si="51"/>
        <v>#DIV/0!</v>
      </c>
      <c r="F832" t="s">
        <v>3798</v>
      </c>
      <c r="G832" t="s">
        <v>3799</v>
      </c>
      <c r="H832" t="s">
        <v>1810</v>
      </c>
      <c r="I832" t="s">
        <v>2801</v>
      </c>
      <c r="J832" t="s">
        <v>3719</v>
      </c>
      <c r="K832" t="s">
        <v>3800</v>
      </c>
      <c r="L832" t="s">
        <v>3801</v>
      </c>
      <c r="M832" t="s">
        <v>3802</v>
      </c>
      <c r="N832" t="s">
        <v>3803</v>
      </c>
      <c r="O832" t="s">
        <v>2743</v>
      </c>
      <c r="P832" t="s">
        <v>1860</v>
      </c>
      <c r="Q832" t="s">
        <v>3804</v>
      </c>
      <c r="R832" t="s">
        <v>3805</v>
      </c>
      <c r="S832" t="s">
        <v>1981</v>
      </c>
      <c r="T832" t="s">
        <v>3806</v>
      </c>
      <c r="U832" t="s">
        <v>3807</v>
      </c>
      <c r="V832" t="s">
        <v>3808</v>
      </c>
      <c r="W832" t="s">
        <v>2201</v>
      </c>
      <c r="X832" t="s">
        <v>3809</v>
      </c>
      <c r="Y832" t="s">
        <v>3810</v>
      </c>
      <c r="Z832" t="s">
        <v>3811</v>
      </c>
      <c r="AA832" t="s">
        <v>1817</v>
      </c>
      <c r="AB832" t="s">
        <v>3201</v>
      </c>
      <c r="AC832" t="s">
        <v>3812</v>
      </c>
      <c r="AD832" t="s">
        <v>3813</v>
      </c>
      <c r="AE832" t="s">
        <v>3695</v>
      </c>
      <c r="AF832" t="s">
        <v>2804</v>
      </c>
      <c r="AG832" t="s">
        <v>3814</v>
      </c>
      <c r="AH832" t="s">
        <v>3815</v>
      </c>
      <c r="AI832" t="s">
        <v>1811</v>
      </c>
      <c r="AJ832" t="s">
        <v>3816</v>
      </c>
      <c r="AK832" t="s">
        <v>3759</v>
      </c>
      <c r="AL832" t="s">
        <v>3817</v>
      </c>
      <c r="AM832" t="s">
        <v>3818</v>
      </c>
      <c r="AN832" t="s">
        <v>2172</v>
      </c>
      <c r="AO832" t="s">
        <v>3819</v>
      </c>
      <c r="AP832" t="s">
        <v>3820</v>
      </c>
      <c r="AQ832" t="s">
        <v>3821</v>
      </c>
      <c r="AR832" t="s">
        <v>3822</v>
      </c>
      <c r="AS832" t="s">
        <v>3823</v>
      </c>
      <c r="AT832" t="s">
        <v>3824</v>
      </c>
      <c r="AU832" t="s">
        <v>3825</v>
      </c>
      <c r="AV832" t="s">
        <v>3826</v>
      </c>
      <c r="AW832" t="s">
        <v>3827</v>
      </c>
      <c r="AX832" t="s">
        <v>2387</v>
      </c>
      <c r="AY832" t="s">
        <v>3588</v>
      </c>
      <c r="AZ832" t="s">
        <v>3828</v>
      </c>
      <c r="BA832" t="s">
        <v>3829</v>
      </c>
      <c r="BB832" t="s">
        <v>3830</v>
      </c>
      <c r="BC832" t="s">
        <v>3831</v>
      </c>
    </row>
    <row r="833" spans="1:55" hidden="1" x14ac:dyDescent="0.4">
      <c r="A833" t="str">
        <f t="shared" si="48"/>
        <v>DPM</v>
      </c>
      <c r="B833" t="str">
        <f t="shared" si="49"/>
        <v>DPM052</v>
      </c>
      <c r="C833" t="str">
        <f t="shared" si="50"/>
        <v>functional_complexity</v>
      </c>
      <c r="D833" t="s">
        <v>3832</v>
      </c>
      <c r="E833">
        <f t="shared" si="51"/>
        <v>18.66</v>
      </c>
      <c r="F833">
        <v>48.5</v>
      </c>
      <c r="G833">
        <v>31</v>
      </c>
      <c r="H833">
        <v>14</v>
      </c>
      <c r="I833">
        <v>28</v>
      </c>
      <c r="J833">
        <v>1.5</v>
      </c>
      <c r="K833">
        <v>3.5</v>
      </c>
      <c r="L833">
        <v>27</v>
      </c>
      <c r="M833">
        <v>32</v>
      </c>
      <c r="N833">
        <v>32.5</v>
      </c>
      <c r="O833">
        <v>21.5</v>
      </c>
      <c r="P833">
        <v>26</v>
      </c>
      <c r="Q833">
        <v>31</v>
      </c>
      <c r="R833">
        <v>54</v>
      </c>
      <c r="S833">
        <v>25</v>
      </c>
      <c r="T833">
        <v>1.5</v>
      </c>
      <c r="U833">
        <v>33.5</v>
      </c>
      <c r="V833">
        <v>38.5</v>
      </c>
      <c r="W833">
        <v>22</v>
      </c>
      <c r="X833">
        <v>6.5</v>
      </c>
      <c r="Y833">
        <v>36</v>
      </c>
      <c r="Z833">
        <v>25</v>
      </c>
      <c r="AA833">
        <v>26.5</v>
      </c>
      <c r="AB833">
        <v>36</v>
      </c>
      <c r="AC833">
        <v>32.5</v>
      </c>
      <c r="AD833">
        <v>0</v>
      </c>
      <c r="AE833">
        <v>39.5</v>
      </c>
      <c r="AF833">
        <v>33</v>
      </c>
      <c r="AG833">
        <v>0</v>
      </c>
      <c r="AH833">
        <v>34.5</v>
      </c>
      <c r="AI833">
        <v>9.5</v>
      </c>
      <c r="AJ833">
        <v>0</v>
      </c>
      <c r="AK833">
        <v>0</v>
      </c>
      <c r="AL833">
        <v>31.5</v>
      </c>
      <c r="AM833">
        <v>0</v>
      </c>
      <c r="AN833">
        <v>26.5</v>
      </c>
      <c r="AO833">
        <v>1.5</v>
      </c>
      <c r="AP833">
        <v>1.5</v>
      </c>
      <c r="AQ833">
        <v>22</v>
      </c>
      <c r="AR833">
        <v>5.5</v>
      </c>
      <c r="AS833">
        <v>0</v>
      </c>
      <c r="AT833">
        <v>1.5</v>
      </c>
      <c r="AU833">
        <v>1.5</v>
      </c>
      <c r="AV833">
        <v>1.5</v>
      </c>
      <c r="AW833">
        <v>0</v>
      </c>
      <c r="AX833">
        <v>39</v>
      </c>
      <c r="AY833">
        <v>3.5</v>
      </c>
      <c r="AZ833">
        <v>0</v>
      </c>
      <c r="BA833">
        <v>0</v>
      </c>
      <c r="BB833">
        <v>46</v>
      </c>
      <c r="BC833">
        <v>1.5</v>
      </c>
    </row>
    <row r="834" spans="1:55" hidden="1" x14ac:dyDescent="0.4">
      <c r="A834" t="str">
        <f t="shared" ref="A834:A897" si="52">LEFT(D834,3)</f>
        <v>DPM</v>
      </c>
      <c r="B834" t="str">
        <f t="shared" ref="B834:B897" si="53">LEFT(D834,6)</f>
        <v>DPM052</v>
      </c>
      <c r="C834" t="str">
        <f t="shared" ref="C834:C897" si="54">MID(D834,8,35)</f>
        <v>organization_score</v>
      </c>
      <c r="D834" t="s">
        <v>3833</v>
      </c>
      <c r="E834">
        <f t="shared" si="51"/>
        <v>4.88</v>
      </c>
      <c r="F834">
        <v>28</v>
      </c>
      <c r="G834">
        <v>4</v>
      </c>
      <c r="H834">
        <v>0</v>
      </c>
      <c r="I834">
        <v>6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12</v>
      </c>
      <c r="R834">
        <v>34</v>
      </c>
      <c r="S834">
        <v>12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18</v>
      </c>
      <c r="Z834">
        <v>8</v>
      </c>
      <c r="AA834">
        <v>14</v>
      </c>
      <c r="AB834">
        <v>16</v>
      </c>
      <c r="AC834">
        <v>16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16</v>
      </c>
      <c r="AO834">
        <v>0</v>
      </c>
      <c r="AP834">
        <v>0</v>
      </c>
      <c r="AQ834">
        <v>18</v>
      </c>
      <c r="AR834">
        <v>8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14</v>
      </c>
      <c r="AY834">
        <v>0</v>
      </c>
      <c r="AZ834">
        <v>0</v>
      </c>
      <c r="BA834">
        <v>0</v>
      </c>
      <c r="BB834">
        <v>20</v>
      </c>
      <c r="BC834">
        <v>0</v>
      </c>
    </row>
    <row r="835" spans="1:55" hidden="1" x14ac:dyDescent="0.4">
      <c r="A835" t="str">
        <f t="shared" si="52"/>
        <v>DPM</v>
      </c>
      <c r="B835" t="str">
        <f t="shared" si="53"/>
        <v>DPM052</v>
      </c>
      <c r="C835" t="str">
        <f t="shared" si="54"/>
        <v>structural_integrity</v>
      </c>
      <c r="D835" t="s">
        <v>3834</v>
      </c>
      <c r="E835">
        <f t="shared" ref="E835:E898" si="55">AVERAGE(F835:BC835)</f>
        <v>5.9879999999999995</v>
      </c>
      <c r="F835">
        <v>10</v>
      </c>
      <c r="G835">
        <v>10</v>
      </c>
      <c r="H835">
        <v>10</v>
      </c>
      <c r="I835">
        <v>10</v>
      </c>
      <c r="J835">
        <v>0</v>
      </c>
      <c r="K835">
        <v>0</v>
      </c>
      <c r="L835">
        <v>10</v>
      </c>
      <c r="M835">
        <v>9.9600000000000009</v>
      </c>
      <c r="N835">
        <v>10</v>
      </c>
      <c r="O835">
        <v>10</v>
      </c>
      <c r="P835">
        <v>10</v>
      </c>
      <c r="Q835">
        <v>9.82</v>
      </c>
      <c r="R835">
        <v>10</v>
      </c>
      <c r="S835">
        <v>10</v>
      </c>
      <c r="T835">
        <v>0</v>
      </c>
      <c r="U835">
        <v>10</v>
      </c>
      <c r="V835">
        <v>10</v>
      </c>
      <c r="W835">
        <v>10</v>
      </c>
      <c r="X835">
        <v>0</v>
      </c>
      <c r="Y835">
        <v>9.84</v>
      </c>
      <c r="Z835">
        <v>10</v>
      </c>
      <c r="AA835">
        <v>10</v>
      </c>
      <c r="AB835">
        <v>10</v>
      </c>
      <c r="AC835">
        <v>9.93</v>
      </c>
      <c r="AD835">
        <v>0</v>
      </c>
      <c r="AE835">
        <v>10</v>
      </c>
      <c r="AF835">
        <v>10</v>
      </c>
      <c r="AG835">
        <v>0</v>
      </c>
      <c r="AH835">
        <v>9.85</v>
      </c>
      <c r="AI835">
        <v>10</v>
      </c>
      <c r="AJ835">
        <v>0</v>
      </c>
      <c r="AK835">
        <v>0</v>
      </c>
      <c r="AL835">
        <v>10</v>
      </c>
      <c r="AM835">
        <v>0</v>
      </c>
      <c r="AN835">
        <v>10</v>
      </c>
      <c r="AO835">
        <v>0</v>
      </c>
      <c r="AP835">
        <v>0</v>
      </c>
      <c r="AQ835">
        <v>10</v>
      </c>
      <c r="AR835">
        <v>10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10</v>
      </c>
      <c r="AY835">
        <v>0</v>
      </c>
      <c r="AZ835">
        <v>0</v>
      </c>
      <c r="BA835">
        <v>0</v>
      </c>
      <c r="BB835">
        <v>10</v>
      </c>
      <c r="BC835">
        <v>0</v>
      </c>
    </row>
    <row r="836" spans="1:55" hidden="1" x14ac:dyDescent="0.4">
      <c r="A836" t="str">
        <f t="shared" si="52"/>
        <v>DPM</v>
      </c>
      <c r="B836" t="str">
        <f t="shared" si="53"/>
        <v>DPM052</v>
      </c>
      <c r="C836" t="str">
        <f t="shared" si="54"/>
        <v>decisions_activities_ratio</v>
      </c>
      <c r="D836" t="s">
        <v>3835</v>
      </c>
      <c r="E836">
        <f t="shared" si="55"/>
        <v>0.24750000000000003</v>
      </c>
      <c r="F836">
        <v>0.16</v>
      </c>
      <c r="G836">
        <v>0.11799999999999999</v>
      </c>
      <c r="H836">
        <v>0.14299999999999999</v>
      </c>
      <c r="I836">
        <v>0.13300000000000001</v>
      </c>
      <c r="J836">
        <v>0</v>
      </c>
      <c r="K836">
        <v>1</v>
      </c>
      <c r="L836">
        <v>0.23100000000000001</v>
      </c>
      <c r="M836">
        <v>0.28599999999999998</v>
      </c>
      <c r="N836">
        <v>0.111</v>
      </c>
      <c r="O836">
        <v>8.3000000000000004E-2</v>
      </c>
      <c r="P836">
        <v>6.7000000000000004E-2</v>
      </c>
      <c r="Q836">
        <v>0.11799999999999999</v>
      </c>
      <c r="R836">
        <v>9.7000000000000003E-2</v>
      </c>
      <c r="S836">
        <v>0.154</v>
      </c>
      <c r="T836">
        <v>0</v>
      </c>
      <c r="U836">
        <v>0.05</v>
      </c>
      <c r="V836">
        <v>9.5000000000000001E-2</v>
      </c>
      <c r="W836">
        <v>0.182</v>
      </c>
      <c r="X836">
        <v>0.5</v>
      </c>
      <c r="Y836">
        <v>0.158</v>
      </c>
      <c r="Z836">
        <v>0.154</v>
      </c>
      <c r="AA836">
        <v>0.14299999999999999</v>
      </c>
      <c r="AB836">
        <v>0.158</v>
      </c>
      <c r="AC836">
        <v>0.111</v>
      </c>
      <c r="AD836">
        <v>0</v>
      </c>
      <c r="AE836">
        <v>4.2999999999999997E-2</v>
      </c>
      <c r="AF836">
        <v>0.17599999999999999</v>
      </c>
      <c r="AG836">
        <v>0</v>
      </c>
      <c r="AH836">
        <v>0.16700000000000001</v>
      </c>
      <c r="AI836">
        <v>4</v>
      </c>
      <c r="AJ836">
        <v>0</v>
      </c>
      <c r="AK836">
        <v>0</v>
      </c>
      <c r="AL836">
        <v>0.188</v>
      </c>
      <c r="AM836">
        <v>0</v>
      </c>
      <c r="AN836">
        <v>0.14299999999999999</v>
      </c>
      <c r="AO836">
        <v>0</v>
      </c>
      <c r="AP836">
        <v>0</v>
      </c>
      <c r="AQ836">
        <v>0.182</v>
      </c>
      <c r="AR836">
        <v>2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0.15</v>
      </c>
      <c r="AY836">
        <v>1</v>
      </c>
      <c r="AZ836">
        <v>0</v>
      </c>
      <c r="BA836">
        <v>0</v>
      </c>
      <c r="BB836">
        <v>7.3999999999999996E-2</v>
      </c>
      <c r="BC836">
        <v>0</v>
      </c>
    </row>
    <row r="837" spans="1:55" hidden="1" x14ac:dyDescent="0.4">
      <c r="A837" t="str">
        <f t="shared" si="52"/>
        <v>DPM</v>
      </c>
      <c r="B837" t="str">
        <f t="shared" si="53"/>
        <v>DPM052</v>
      </c>
      <c r="C837" t="str">
        <f t="shared" si="54"/>
        <v>lines_vs_average</v>
      </c>
      <c r="D837" t="s">
        <v>3836</v>
      </c>
      <c r="E837">
        <f t="shared" si="55"/>
        <v>0.96322000000000008</v>
      </c>
      <c r="F837">
        <v>1.3720000000000001</v>
      </c>
      <c r="G837">
        <v>0.90100000000000002</v>
      </c>
      <c r="H837">
        <v>0.42899999999999999</v>
      </c>
      <c r="I837">
        <v>0.94299999999999995</v>
      </c>
      <c r="J837">
        <v>0.83599999999999997</v>
      </c>
      <c r="K837">
        <v>0.72899999999999998</v>
      </c>
      <c r="L837">
        <v>0.622</v>
      </c>
      <c r="M837">
        <v>0.94299999999999995</v>
      </c>
      <c r="N837">
        <v>0.81499999999999995</v>
      </c>
      <c r="O837">
        <v>0.53600000000000003</v>
      </c>
      <c r="P837">
        <v>0.6</v>
      </c>
      <c r="Q837">
        <v>1.3080000000000001</v>
      </c>
      <c r="R837">
        <v>1.7370000000000001</v>
      </c>
      <c r="S837">
        <v>0.66500000000000004</v>
      </c>
      <c r="T837">
        <v>1.008</v>
      </c>
      <c r="U837">
        <v>0.75</v>
      </c>
      <c r="V837">
        <v>1.0940000000000001</v>
      </c>
      <c r="W837">
        <v>0.622</v>
      </c>
      <c r="X837">
        <v>0.77200000000000002</v>
      </c>
      <c r="Y837">
        <v>1.4370000000000001</v>
      </c>
      <c r="Z837">
        <v>0.70799999999999996</v>
      </c>
      <c r="AA837">
        <v>0.68600000000000005</v>
      </c>
      <c r="AB837">
        <v>1.1579999999999999</v>
      </c>
      <c r="AC837">
        <v>1.244</v>
      </c>
      <c r="AD837">
        <v>1.008</v>
      </c>
      <c r="AE837">
        <v>1.115</v>
      </c>
      <c r="AF837">
        <v>0.77200000000000002</v>
      </c>
      <c r="AG837">
        <v>0.72899999999999998</v>
      </c>
      <c r="AH837">
        <v>1.351</v>
      </c>
      <c r="AI837">
        <v>1.115</v>
      </c>
      <c r="AJ837">
        <v>1.1359999999999999</v>
      </c>
      <c r="AK837">
        <v>0.77200000000000002</v>
      </c>
      <c r="AL837">
        <v>0.83599999999999997</v>
      </c>
      <c r="AM837">
        <v>1.008</v>
      </c>
      <c r="AN837">
        <v>0.81499999999999995</v>
      </c>
      <c r="AO837">
        <v>1.008</v>
      </c>
      <c r="AP837">
        <v>0.90100000000000002</v>
      </c>
      <c r="AQ837">
        <v>0.70799999999999996</v>
      </c>
      <c r="AR837">
        <v>1.1359999999999999</v>
      </c>
      <c r="AS837">
        <v>0.77200000000000002</v>
      </c>
      <c r="AT837">
        <v>1.0289999999999999</v>
      </c>
      <c r="AU837">
        <v>1.0720000000000001</v>
      </c>
      <c r="AV837">
        <v>1.0509999999999999</v>
      </c>
      <c r="AW837">
        <v>1.0720000000000001</v>
      </c>
      <c r="AX837">
        <v>1.2649999999999999</v>
      </c>
      <c r="AY837">
        <v>1.008</v>
      </c>
      <c r="AZ837">
        <v>1.1359999999999999</v>
      </c>
      <c r="BA837">
        <v>1.0289999999999999</v>
      </c>
      <c r="BB837">
        <v>1.4370000000000001</v>
      </c>
      <c r="BC837">
        <v>0.96499999999999997</v>
      </c>
    </row>
    <row r="838" spans="1:55" hidden="1" x14ac:dyDescent="0.4">
      <c r="A838" t="str">
        <f t="shared" si="52"/>
        <v>DPM</v>
      </c>
      <c r="B838" t="str">
        <f t="shared" si="53"/>
        <v>DPM092</v>
      </c>
      <c r="C838" t="str">
        <f t="shared" si="54"/>
        <v>activities</v>
      </c>
      <c r="D838" t="s">
        <v>3837</v>
      </c>
      <c r="E838">
        <f t="shared" si="55"/>
        <v>9.7200000000000006</v>
      </c>
      <c r="F838">
        <v>0</v>
      </c>
      <c r="G838">
        <v>20</v>
      </c>
      <c r="H838">
        <v>15</v>
      </c>
      <c r="I838">
        <v>21</v>
      </c>
      <c r="J838">
        <v>14</v>
      </c>
      <c r="K838">
        <v>14</v>
      </c>
      <c r="L838">
        <v>13</v>
      </c>
      <c r="M838">
        <v>17</v>
      </c>
      <c r="N838">
        <v>14</v>
      </c>
      <c r="O838">
        <v>9</v>
      </c>
      <c r="P838">
        <v>8</v>
      </c>
      <c r="Q838">
        <v>2</v>
      </c>
      <c r="R838">
        <v>14</v>
      </c>
      <c r="S838">
        <v>9</v>
      </c>
      <c r="T838">
        <v>15</v>
      </c>
      <c r="U838">
        <v>0</v>
      </c>
      <c r="V838">
        <v>17</v>
      </c>
      <c r="W838">
        <v>11</v>
      </c>
      <c r="X838">
        <v>0</v>
      </c>
      <c r="Y838">
        <v>0</v>
      </c>
      <c r="Z838">
        <v>11</v>
      </c>
      <c r="AA838">
        <v>15</v>
      </c>
      <c r="AB838">
        <v>0</v>
      </c>
      <c r="AC838">
        <v>0</v>
      </c>
      <c r="AD838">
        <v>14</v>
      </c>
      <c r="AE838">
        <v>24</v>
      </c>
      <c r="AF838">
        <v>17</v>
      </c>
      <c r="AG838">
        <v>10</v>
      </c>
      <c r="AH838">
        <v>0</v>
      </c>
      <c r="AI838">
        <v>9</v>
      </c>
      <c r="AJ838">
        <v>18</v>
      </c>
      <c r="AK838">
        <v>0</v>
      </c>
      <c r="AL838">
        <v>14</v>
      </c>
      <c r="AM838">
        <v>21</v>
      </c>
      <c r="AN838">
        <v>14</v>
      </c>
      <c r="AO838">
        <v>0</v>
      </c>
      <c r="AP838">
        <v>0</v>
      </c>
      <c r="AQ838">
        <v>3</v>
      </c>
      <c r="AR838">
        <v>28</v>
      </c>
      <c r="AS838">
        <v>2</v>
      </c>
      <c r="AT838">
        <v>0</v>
      </c>
      <c r="AU838">
        <v>0</v>
      </c>
      <c r="AV838">
        <v>20</v>
      </c>
      <c r="AW838">
        <v>0</v>
      </c>
      <c r="AX838">
        <v>12</v>
      </c>
      <c r="AY838">
        <v>23</v>
      </c>
      <c r="AZ838">
        <v>0</v>
      </c>
      <c r="BA838">
        <v>18</v>
      </c>
      <c r="BB838">
        <v>0</v>
      </c>
      <c r="BC838">
        <v>0</v>
      </c>
    </row>
    <row r="839" spans="1:55" hidden="1" x14ac:dyDescent="0.4">
      <c r="A839" t="str">
        <f t="shared" si="52"/>
        <v>DPM</v>
      </c>
      <c r="B839" t="str">
        <f t="shared" si="53"/>
        <v>DPM092</v>
      </c>
      <c r="C839" t="str">
        <f t="shared" si="54"/>
        <v>decisions</v>
      </c>
      <c r="D839" t="s">
        <v>3838</v>
      </c>
      <c r="E839">
        <f t="shared" si="55"/>
        <v>1.58</v>
      </c>
      <c r="F839">
        <v>0</v>
      </c>
      <c r="G839">
        <v>4</v>
      </c>
      <c r="H839">
        <v>2</v>
      </c>
      <c r="I839">
        <v>5</v>
      </c>
      <c r="J839">
        <v>2</v>
      </c>
      <c r="K839">
        <v>2</v>
      </c>
      <c r="L839">
        <v>3</v>
      </c>
      <c r="M839">
        <v>2</v>
      </c>
      <c r="N839">
        <v>0</v>
      </c>
      <c r="O839">
        <v>1</v>
      </c>
      <c r="P839">
        <v>1</v>
      </c>
      <c r="Q839">
        <v>2</v>
      </c>
      <c r="R839">
        <v>1</v>
      </c>
      <c r="S839">
        <v>2</v>
      </c>
      <c r="T839">
        <v>2</v>
      </c>
      <c r="U839">
        <v>2</v>
      </c>
      <c r="V839">
        <v>2</v>
      </c>
      <c r="W839">
        <v>1</v>
      </c>
      <c r="X839">
        <v>1</v>
      </c>
      <c r="Y839">
        <v>0</v>
      </c>
      <c r="Z839">
        <v>1</v>
      </c>
      <c r="AA839">
        <v>2</v>
      </c>
      <c r="AB839">
        <v>1</v>
      </c>
      <c r="AC839">
        <v>1</v>
      </c>
      <c r="AD839">
        <v>2</v>
      </c>
      <c r="AE839">
        <v>2</v>
      </c>
      <c r="AF839">
        <v>3</v>
      </c>
      <c r="AG839">
        <v>1</v>
      </c>
      <c r="AH839">
        <v>0</v>
      </c>
      <c r="AI839">
        <v>1</v>
      </c>
      <c r="AJ839">
        <v>3</v>
      </c>
      <c r="AK839">
        <v>1</v>
      </c>
      <c r="AL839">
        <v>3</v>
      </c>
      <c r="AM839">
        <v>1</v>
      </c>
      <c r="AN839">
        <v>1</v>
      </c>
      <c r="AO839">
        <v>0</v>
      </c>
      <c r="AP839">
        <v>0</v>
      </c>
      <c r="AQ839">
        <v>2</v>
      </c>
      <c r="AR839">
        <v>3</v>
      </c>
      <c r="AS839">
        <v>0</v>
      </c>
      <c r="AT839">
        <v>0</v>
      </c>
      <c r="AU839">
        <v>0</v>
      </c>
      <c r="AV839">
        <v>2</v>
      </c>
      <c r="AW839">
        <v>0</v>
      </c>
      <c r="AX839">
        <v>2</v>
      </c>
      <c r="AY839">
        <v>2</v>
      </c>
      <c r="AZ839">
        <v>3</v>
      </c>
      <c r="BA839">
        <v>5</v>
      </c>
      <c r="BB839">
        <v>0</v>
      </c>
      <c r="BC839">
        <v>2</v>
      </c>
    </row>
    <row r="840" spans="1:55" hidden="1" x14ac:dyDescent="0.4">
      <c r="A840" t="str">
        <f t="shared" si="52"/>
        <v>DPM</v>
      </c>
      <c r="B840" t="str">
        <f t="shared" si="53"/>
        <v>DPM092</v>
      </c>
      <c r="C840" t="str">
        <f t="shared" si="54"/>
        <v>forks</v>
      </c>
      <c r="D840" t="s">
        <v>3839</v>
      </c>
      <c r="E840">
        <f t="shared" si="55"/>
        <v>1.1399999999999999</v>
      </c>
      <c r="F840">
        <v>2</v>
      </c>
      <c r="G840">
        <v>2</v>
      </c>
      <c r="H840">
        <v>2</v>
      </c>
      <c r="I840">
        <v>1</v>
      </c>
      <c r="J840">
        <v>1</v>
      </c>
      <c r="K840">
        <v>1</v>
      </c>
      <c r="L840">
        <v>1</v>
      </c>
      <c r="M840">
        <v>2</v>
      </c>
      <c r="N840">
        <v>1</v>
      </c>
      <c r="O840">
        <v>1</v>
      </c>
      <c r="P840">
        <v>1</v>
      </c>
      <c r="Q840">
        <v>1</v>
      </c>
      <c r="R840">
        <v>1</v>
      </c>
      <c r="S840">
        <v>1</v>
      </c>
      <c r="T840">
        <v>1</v>
      </c>
      <c r="U840">
        <v>1</v>
      </c>
      <c r="V840">
        <v>1</v>
      </c>
      <c r="W840">
        <v>1</v>
      </c>
      <c r="X840">
        <v>1</v>
      </c>
      <c r="Y840">
        <v>1</v>
      </c>
      <c r="Z840">
        <v>1</v>
      </c>
      <c r="AA840">
        <v>1</v>
      </c>
      <c r="AB840">
        <v>1</v>
      </c>
      <c r="AC840">
        <v>1</v>
      </c>
      <c r="AD840">
        <v>1</v>
      </c>
      <c r="AE840">
        <v>2</v>
      </c>
      <c r="AF840">
        <v>1</v>
      </c>
      <c r="AG840">
        <v>1</v>
      </c>
      <c r="AH840">
        <v>0</v>
      </c>
      <c r="AI840">
        <v>1</v>
      </c>
      <c r="AJ840">
        <v>2</v>
      </c>
      <c r="AK840">
        <v>1</v>
      </c>
      <c r="AL840">
        <v>1</v>
      </c>
      <c r="AM840">
        <v>2</v>
      </c>
      <c r="AN840">
        <v>1</v>
      </c>
      <c r="AO840">
        <v>0</v>
      </c>
      <c r="AP840">
        <v>0</v>
      </c>
      <c r="AQ840">
        <v>1</v>
      </c>
      <c r="AR840">
        <v>1</v>
      </c>
      <c r="AS840">
        <v>1</v>
      </c>
      <c r="AT840">
        <v>2</v>
      </c>
      <c r="AU840">
        <v>1</v>
      </c>
      <c r="AV840">
        <v>1</v>
      </c>
      <c r="AW840">
        <v>1</v>
      </c>
      <c r="AX840">
        <v>1</v>
      </c>
      <c r="AY840">
        <v>2</v>
      </c>
      <c r="AZ840">
        <v>2</v>
      </c>
      <c r="BA840">
        <v>1</v>
      </c>
      <c r="BB840">
        <v>1</v>
      </c>
      <c r="BC840">
        <v>1</v>
      </c>
    </row>
    <row r="841" spans="1:55" hidden="1" x14ac:dyDescent="0.4">
      <c r="A841" t="str">
        <f t="shared" si="52"/>
        <v>DPM</v>
      </c>
      <c r="B841" t="str">
        <f t="shared" si="53"/>
        <v>DPM092</v>
      </c>
      <c r="C841" t="str">
        <f t="shared" si="54"/>
        <v>swimlanes</v>
      </c>
      <c r="D841" t="s">
        <v>3840</v>
      </c>
      <c r="E841">
        <f t="shared" si="55"/>
        <v>2.2400000000000002</v>
      </c>
      <c r="F841">
        <v>0</v>
      </c>
      <c r="G841">
        <v>0</v>
      </c>
      <c r="H841">
        <v>0</v>
      </c>
      <c r="I841">
        <v>7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4</v>
      </c>
      <c r="AA841">
        <v>14</v>
      </c>
      <c r="AB841">
        <v>0</v>
      </c>
      <c r="AC841">
        <v>0</v>
      </c>
      <c r="AD841">
        <v>16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6</v>
      </c>
      <c r="AK841">
        <v>0</v>
      </c>
      <c r="AL841">
        <v>0</v>
      </c>
      <c r="AM841">
        <v>7</v>
      </c>
      <c r="AN841">
        <v>5</v>
      </c>
      <c r="AO841">
        <v>0</v>
      </c>
      <c r="AP841">
        <v>0</v>
      </c>
      <c r="AQ841">
        <v>0</v>
      </c>
      <c r="AR841">
        <v>14</v>
      </c>
      <c r="AS841">
        <v>0</v>
      </c>
      <c r="AT841">
        <v>0</v>
      </c>
      <c r="AU841">
        <v>0</v>
      </c>
      <c r="AV841">
        <v>12</v>
      </c>
      <c r="AW841">
        <v>0</v>
      </c>
      <c r="AX841">
        <v>5</v>
      </c>
      <c r="AY841">
        <v>22</v>
      </c>
      <c r="AZ841">
        <v>0</v>
      </c>
      <c r="BA841">
        <v>0</v>
      </c>
      <c r="BB841">
        <v>0</v>
      </c>
      <c r="BC841">
        <v>0</v>
      </c>
    </row>
    <row r="842" spans="1:55" hidden="1" x14ac:dyDescent="0.4">
      <c r="A842" t="str">
        <f t="shared" si="52"/>
        <v>DPM</v>
      </c>
      <c r="B842" t="str">
        <f t="shared" si="53"/>
        <v>DPM092</v>
      </c>
      <c r="C842" t="str">
        <f t="shared" si="54"/>
        <v>detaches</v>
      </c>
      <c r="D842" t="s">
        <v>3841</v>
      </c>
      <c r="E842">
        <f t="shared" si="55"/>
        <v>0.14000000000000001</v>
      </c>
      <c r="F842">
        <v>0</v>
      </c>
      <c r="G842">
        <v>1</v>
      </c>
      <c r="H842">
        <v>0</v>
      </c>
      <c r="I842">
        <v>2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1</v>
      </c>
      <c r="Y842">
        <v>0</v>
      </c>
      <c r="Z842">
        <v>0</v>
      </c>
      <c r="AA842">
        <v>0</v>
      </c>
      <c r="AB842">
        <v>1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2</v>
      </c>
      <c r="AZ842">
        <v>0</v>
      </c>
      <c r="BA842">
        <v>0</v>
      </c>
      <c r="BB842">
        <v>0</v>
      </c>
      <c r="BC842">
        <v>0</v>
      </c>
    </row>
    <row r="843" spans="1:55" hidden="1" x14ac:dyDescent="0.4">
      <c r="A843" t="str">
        <f t="shared" si="52"/>
        <v>DPM</v>
      </c>
      <c r="B843" t="str">
        <f t="shared" si="53"/>
        <v>DPM092</v>
      </c>
      <c r="C843" t="str">
        <f t="shared" si="54"/>
        <v>options</v>
      </c>
      <c r="D843" t="s">
        <v>3842</v>
      </c>
      <c r="E843">
        <f t="shared" si="55"/>
        <v>0.06</v>
      </c>
      <c r="F843">
        <v>0</v>
      </c>
      <c r="G843">
        <v>0</v>
      </c>
      <c r="H843">
        <v>1</v>
      </c>
      <c r="I843">
        <v>0</v>
      </c>
      <c r="J843">
        <v>1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</row>
    <row r="844" spans="1:55" hidden="1" x14ac:dyDescent="0.4">
      <c r="A844" t="str">
        <f t="shared" si="52"/>
        <v>DPM</v>
      </c>
      <c r="B844" t="str">
        <f t="shared" si="53"/>
        <v>DPM092</v>
      </c>
      <c r="C844" t="str">
        <f t="shared" si="54"/>
        <v>edges</v>
      </c>
      <c r="D844" t="s">
        <v>3843</v>
      </c>
      <c r="E844">
        <f t="shared" si="55"/>
        <v>9.3800000000000008</v>
      </c>
      <c r="F844">
        <v>23</v>
      </c>
      <c r="G844">
        <v>2</v>
      </c>
      <c r="H844">
        <v>0</v>
      </c>
      <c r="I844">
        <v>2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1</v>
      </c>
      <c r="P844">
        <v>0</v>
      </c>
      <c r="Q844">
        <v>14</v>
      </c>
      <c r="R844">
        <v>1</v>
      </c>
      <c r="S844">
        <v>0</v>
      </c>
      <c r="T844">
        <v>0</v>
      </c>
      <c r="U844">
        <v>36</v>
      </c>
      <c r="V844">
        <v>1</v>
      </c>
      <c r="W844">
        <v>0</v>
      </c>
      <c r="X844">
        <v>0</v>
      </c>
      <c r="Y844">
        <v>17</v>
      </c>
      <c r="Z844">
        <v>0</v>
      </c>
      <c r="AA844">
        <v>1</v>
      </c>
      <c r="AB844">
        <v>18</v>
      </c>
      <c r="AC844">
        <v>18</v>
      </c>
      <c r="AD844">
        <v>1</v>
      </c>
      <c r="AE844">
        <v>1</v>
      </c>
      <c r="AF844">
        <v>1</v>
      </c>
      <c r="AG844">
        <v>0</v>
      </c>
      <c r="AH844">
        <v>27</v>
      </c>
      <c r="AI844">
        <v>0</v>
      </c>
      <c r="AJ844">
        <v>0</v>
      </c>
      <c r="AK844">
        <v>14</v>
      </c>
      <c r="AL844">
        <v>1</v>
      </c>
      <c r="AM844">
        <v>1</v>
      </c>
      <c r="AN844">
        <v>0</v>
      </c>
      <c r="AO844">
        <v>24</v>
      </c>
      <c r="AP844">
        <v>40</v>
      </c>
      <c r="AQ844">
        <v>27</v>
      </c>
      <c r="AR844">
        <v>2</v>
      </c>
      <c r="AS844">
        <v>19</v>
      </c>
      <c r="AT844">
        <v>26</v>
      </c>
      <c r="AU844">
        <v>23</v>
      </c>
      <c r="AV844">
        <v>0</v>
      </c>
      <c r="AW844">
        <v>24</v>
      </c>
      <c r="AX844">
        <v>0</v>
      </c>
      <c r="AY844">
        <v>0</v>
      </c>
      <c r="AZ844">
        <v>28</v>
      </c>
      <c r="BA844">
        <v>24</v>
      </c>
      <c r="BB844">
        <v>27</v>
      </c>
      <c r="BC844">
        <v>25</v>
      </c>
    </row>
    <row r="845" spans="1:55" hidden="1" x14ac:dyDescent="0.4">
      <c r="A845" t="str">
        <f t="shared" si="52"/>
        <v>DPM</v>
      </c>
      <c r="B845" t="str">
        <f t="shared" si="53"/>
        <v>DPM092</v>
      </c>
      <c r="C845" t="str">
        <f t="shared" si="54"/>
        <v>notes</v>
      </c>
      <c r="D845" t="s">
        <v>3844</v>
      </c>
      <c r="E845">
        <f t="shared" si="55"/>
        <v>1.86</v>
      </c>
      <c r="F845">
        <v>2</v>
      </c>
      <c r="G845">
        <v>1</v>
      </c>
      <c r="H845">
        <v>2</v>
      </c>
      <c r="I845">
        <v>1</v>
      </c>
      <c r="J845">
        <v>1</v>
      </c>
      <c r="K845">
        <v>0</v>
      </c>
      <c r="L845">
        <v>0</v>
      </c>
      <c r="M845">
        <v>1</v>
      </c>
      <c r="N845">
        <v>0</v>
      </c>
      <c r="O845">
        <v>7</v>
      </c>
      <c r="P845">
        <v>3</v>
      </c>
      <c r="Q845">
        <v>2</v>
      </c>
      <c r="R845">
        <v>1</v>
      </c>
      <c r="S845">
        <v>0</v>
      </c>
      <c r="T845">
        <v>1</v>
      </c>
      <c r="U845">
        <v>3</v>
      </c>
      <c r="V845">
        <v>1</v>
      </c>
      <c r="W845">
        <v>0</v>
      </c>
      <c r="X845">
        <v>2</v>
      </c>
      <c r="Y845">
        <v>2</v>
      </c>
      <c r="Z845">
        <v>1</v>
      </c>
      <c r="AA845">
        <v>2</v>
      </c>
      <c r="AB845">
        <v>3</v>
      </c>
      <c r="AC845">
        <v>2</v>
      </c>
      <c r="AD845">
        <v>3</v>
      </c>
      <c r="AE845">
        <v>1</v>
      </c>
      <c r="AF845">
        <v>0</v>
      </c>
      <c r="AG845">
        <v>1</v>
      </c>
      <c r="AH845">
        <v>4</v>
      </c>
      <c r="AI845">
        <v>1</v>
      </c>
      <c r="AJ845">
        <v>1</v>
      </c>
      <c r="AK845">
        <v>3</v>
      </c>
      <c r="AL845">
        <v>1</v>
      </c>
      <c r="AM845">
        <v>2</v>
      </c>
      <c r="AN845">
        <v>3</v>
      </c>
      <c r="AO845">
        <v>3</v>
      </c>
      <c r="AP845">
        <v>3</v>
      </c>
      <c r="AQ845">
        <v>2</v>
      </c>
      <c r="AR845">
        <v>2</v>
      </c>
      <c r="AS845">
        <v>2</v>
      </c>
      <c r="AT845">
        <v>2</v>
      </c>
      <c r="AU845">
        <v>3</v>
      </c>
      <c r="AV845">
        <v>0</v>
      </c>
      <c r="AW845">
        <v>2</v>
      </c>
      <c r="AX845">
        <v>3</v>
      </c>
      <c r="AY845">
        <v>1</v>
      </c>
      <c r="AZ845">
        <v>2</v>
      </c>
      <c r="BA845">
        <v>5</v>
      </c>
      <c r="BB845">
        <v>3</v>
      </c>
      <c r="BC845">
        <v>2</v>
      </c>
    </row>
    <row r="846" spans="1:55" hidden="1" x14ac:dyDescent="0.4">
      <c r="A846" t="str">
        <f t="shared" si="52"/>
        <v>DPM</v>
      </c>
      <c r="B846" t="str">
        <f t="shared" si="53"/>
        <v>DPM092</v>
      </c>
      <c r="C846" t="str">
        <f t="shared" si="54"/>
        <v>partitions</v>
      </c>
      <c r="D846" t="s">
        <v>3845</v>
      </c>
      <c r="E846">
        <f t="shared" si="55"/>
        <v>0.96</v>
      </c>
      <c r="F846">
        <v>2</v>
      </c>
      <c r="G846">
        <v>0</v>
      </c>
      <c r="H846">
        <v>0</v>
      </c>
      <c r="I846">
        <v>0</v>
      </c>
      <c r="J846">
        <v>3</v>
      </c>
      <c r="K846">
        <v>0</v>
      </c>
      <c r="L846">
        <v>0</v>
      </c>
      <c r="M846">
        <v>3</v>
      </c>
      <c r="N846">
        <v>0</v>
      </c>
      <c r="O846">
        <v>0</v>
      </c>
      <c r="P846">
        <v>0</v>
      </c>
      <c r="Q846">
        <v>1</v>
      </c>
      <c r="R846">
        <v>2</v>
      </c>
      <c r="S846">
        <v>0</v>
      </c>
      <c r="T846">
        <v>1</v>
      </c>
      <c r="U846">
        <v>2</v>
      </c>
      <c r="V846">
        <v>3</v>
      </c>
      <c r="W846">
        <v>0</v>
      </c>
      <c r="X846">
        <v>2</v>
      </c>
      <c r="Y846">
        <v>2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2</v>
      </c>
      <c r="AF846">
        <v>0</v>
      </c>
      <c r="AG846">
        <v>1</v>
      </c>
      <c r="AH846">
        <v>0</v>
      </c>
      <c r="AI846">
        <v>2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3</v>
      </c>
      <c r="AP846">
        <v>2</v>
      </c>
      <c r="AQ846">
        <v>3</v>
      </c>
      <c r="AR846">
        <v>0</v>
      </c>
      <c r="AS846">
        <v>3</v>
      </c>
      <c r="AT846">
        <v>3</v>
      </c>
      <c r="AU846">
        <v>2</v>
      </c>
      <c r="AV846">
        <v>0</v>
      </c>
      <c r="AW846">
        <v>2</v>
      </c>
      <c r="AX846">
        <v>0</v>
      </c>
      <c r="AY846">
        <v>0</v>
      </c>
      <c r="AZ846">
        <v>2</v>
      </c>
      <c r="BA846">
        <v>2</v>
      </c>
      <c r="BB846">
        <v>0</v>
      </c>
      <c r="BC846">
        <v>0</v>
      </c>
    </row>
    <row r="847" spans="1:55" hidden="1" x14ac:dyDescent="0.4">
      <c r="A847" t="str">
        <f t="shared" si="52"/>
        <v>DPM</v>
      </c>
      <c r="B847" t="str">
        <f t="shared" si="53"/>
        <v>DPM092</v>
      </c>
      <c r="C847" t="str">
        <f t="shared" si="54"/>
        <v>numberline</v>
      </c>
      <c r="D847" t="s">
        <v>3846</v>
      </c>
      <c r="E847">
        <f t="shared" si="55"/>
        <v>44.12</v>
      </c>
      <c r="F847">
        <v>54</v>
      </c>
      <c r="G847">
        <v>55</v>
      </c>
      <c r="H847">
        <v>39</v>
      </c>
      <c r="I847">
        <v>64</v>
      </c>
      <c r="J847">
        <v>40</v>
      </c>
      <c r="K847">
        <v>27</v>
      </c>
      <c r="L847">
        <v>29</v>
      </c>
      <c r="M847">
        <v>41</v>
      </c>
      <c r="N847">
        <v>24</v>
      </c>
      <c r="O847">
        <v>28</v>
      </c>
      <c r="P847">
        <v>20</v>
      </c>
      <c r="Q847">
        <v>38</v>
      </c>
      <c r="R847">
        <v>62</v>
      </c>
      <c r="S847">
        <v>21</v>
      </c>
      <c r="T847">
        <v>36</v>
      </c>
      <c r="U847">
        <v>66</v>
      </c>
      <c r="V847">
        <v>43</v>
      </c>
      <c r="W847">
        <v>21</v>
      </c>
      <c r="X847">
        <v>34</v>
      </c>
      <c r="Y847">
        <v>37</v>
      </c>
      <c r="Z847">
        <v>37</v>
      </c>
      <c r="AA847">
        <v>51</v>
      </c>
      <c r="AB847">
        <v>43</v>
      </c>
      <c r="AC847">
        <v>34</v>
      </c>
      <c r="AD847">
        <v>51</v>
      </c>
      <c r="AE847">
        <v>52</v>
      </c>
      <c r="AF847">
        <v>37</v>
      </c>
      <c r="AG847">
        <v>22</v>
      </c>
      <c r="AH847">
        <v>39</v>
      </c>
      <c r="AI847">
        <v>26</v>
      </c>
      <c r="AJ847">
        <v>56</v>
      </c>
      <c r="AK847">
        <v>34</v>
      </c>
      <c r="AL847">
        <v>37</v>
      </c>
      <c r="AM847">
        <v>58</v>
      </c>
      <c r="AN847">
        <v>47</v>
      </c>
      <c r="AO847">
        <v>33</v>
      </c>
      <c r="AP847">
        <v>51</v>
      </c>
      <c r="AQ847">
        <v>53</v>
      </c>
      <c r="AR847">
        <v>74</v>
      </c>
      <c r="AS847">
        <v>40</v>
      </c>
      <c r="AT847">
        <v>46</v>
      </c>
      <c r="AU847">
        <v>42</v>
      </c>
      <c r="AV847">
        <v>47</v>
      </c>
      <c r="AW847">
        <v>49</v>
      </c>
      <c r="AX847">
        <v>53</v>
      </c>
      <c r="AY847">
        <v>67</v>
      </c>
      <c r="AZ847">
        <v>56</v>
      </c>
      <c r="BA847">
        <v>84</v>
      </c>
      <c r="BB847">
        <v>55</v>
      </c>
      <c r="BC847">
        <v>53</v>
      </c>
    </row>
    <row r="848" spans="1:55" hidden="1" x14ac:dyDescent="0.4">
      <c r="A848" t="str">
        <f t="shared" si="52"/>
        <v>DPM</v>
      </c>
      <c r="B848" t="str">
        <f t="shared" si="53"/>
        <v>DPM092</v>
      </c>
      <c r="C848" t="str">
        <f t="shared" si="54"/>
        <v>negative_score</v>
      </c>
      <c r="D848" t="s">
        <v>3847</v>
      </c>
      <c r="E848">
        <f t="shared" si="55"/>
        <v>-8.6584238095238089</v>
      </c>
      <c r="F848">
        <v>-20</v>
      </c>
      <c r="G848">
        <v>0</v>
      </c>
      <c r="H848">
        <v>0</v>
      </c>
      <c r="I848">
        <v>-1.428571428571423E-2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-24.35</v>
      </c>
      <c r="R848">
        <v>-0.42857142857142871</v>
      </c>
      <c r="S848">
        <v>0</v>
      </c>
      <c r="T848">
        <v>0</v>
      </c>
      <c r="U848">
        <v>-23</v>
      </c>
      <c r="V848">
        <v>0</v>
      </c>
      <c r="W848">
        <v>0</v>
      </c>
      <c r="X848">
        <v>-10</v>
      </c>
      <c r="Y848">
        <v>-20</v>
      </c>
      <c r="Z848">
        <v>-3</v>
      </c>
      <c r="AA848">
        <v>-0.12</v>
      </c>
      <c r="AB848">
        <v>-23</v>
      </c>
      <c r="AC848">
        <v>-20</v>
      </c>
      <c r="AD848">
        <v>-10.19285714285714</v>
      </c>
      <c r="AE848">
        <v>0</v>
      </c>
      <c r="AF848">
        <v>0</v>
      </c>
      <c r="AG848">
        <v>0</v>
      </c>
      <c r="AH848">
        <v>-20</v>
      </c>
      <c r="AI848">
        <v>0</v>
      </c>
      <c r="AJ848">
        <v>-3.3333333333333347E-2</v>
      </c>
      <c r="AK848">
        <v>-20</v>
      </c>
      <c r="AL848">
        <v>0</v>
      </c>
      <c r="AM848">
        <v>-20</v>
      </c>
      <c r="AN848">
        <v>-0.10714285714285721</v>
      </c>
      <c r="AO848">
        <v>-20</v>
      </c>
      <c r="AP848">
        <v>-3</v>
      </c>
      <c r="AQ848">
        <v>-24.25</v>
      </c>
      <c r="AR848">
        <v>0</v>
      </c>
      <c r="AS848">
        <v>-27.65</v>
      </c>
      <c r="AT848">
        <v>-20</v>
      </c>
      <c r="AU848">
        <v>-20</v>
      </c>
      <c r="AV848">
        <v>0</v>
      </c>
      <c r="AW848">
        <v>-20</v>
      </c>
      <c r="AX848">
        <v>-0.27500000000000008</v>
      </c>
      <c r="AY848">
        <v>0</v>
      </c>
      <c r="AZ848">
        <v>-23</v>
      </c>
      <c r="BA848">
        <v>-20.5</v>
      </c>
      <c r="BB848">
        <v>-20</v>
      </c>
      <c r="BC848">
        <v>-20</v>
      </c>
    </row>
    <row r="849" spans="1:55" hidden="1" x14ac:dyDescent="0.4">
      <c r="A849" t="str">
        <f t="shared" si="52"/>
        <v>DPM</v>
      </c>
      <c r="B849" t="str">
        <f t="shared" si="53"/>
        <v>DPM092</v>
      </c>
      <c r="C849" t="str">
        <f t="shared" si="54"/>
        <v>raw_score</v>
      </c>
      <c r="D849" t="s">
        <v>3848</v>
      </c>
      <c r="E849">
        <f t="shared" si="55"/>
        <v>50.961599999999997</v>
      </c>
      <c r="F849">
        <v>20.9</v>
      </c>
      <c r="G849">
        <v>86.45</v>
      </c>
      <c r="H849">
        <v>63.55</v>
      </c>
      <c r="I849">
        <v>103.39</v>
      </c>
      <c r="J849">
        <v>61.3</v>
      </c>
      <c r="K849">
        <v>55.35</v>
      </c>
      <c r="L849">
        <v>55.45</v>
      </c>
      <c r="M849">
        <v>72.349999999999994</v>
      </c>
      <c r="N849">
        <v>46.2</v>
      </c>
      <c r="O849">
        <v>42.2</v>
      </c>
      <c r="P849">
        <v>34.4</v>
      </c>
      <c r="Q849">
        <v>14.45</v>
      </c>
      <c r="R849">
        <v>56.67</v>
      </c>
      <c r="S849">
        <v>39.049999999999997</v>
      </c>
      <c r="T849">
        <v>60.1</v>
      </c>
      <c r="U849">
        <v>39.9</v>
      </c>
      <c r="V849">
        <v>70.650000000000006</v>
      </c>
      <c r="W849">
        <v>41.05</v>
      </c>
      <c r="X849">
        <v>1.8</v>
      </c>
      <c r="Y849">
        <v>9.85</v>
      </c>
      <c r="Z849">
        <v>47.65</v>
      </c>
      <c r="AA849">
        <v>89.23</v>
      </c>
      <c r="AB849">
        <v>8.65</v>
      </c>
      <c r="AC849">
        <v>11.9</v>
      </c>
      <c r="AD849">
        <v>80.959999999999994</v>
      </c>
      <c r="AE849">
        <v>93.6</v>
      </c>
      <c r="AF849">
        <v>69.05</v>
      </c>
      <c r="AG849">
        <v>40.4</v>
      </c>
      <c r="AH849">
        <v>17.55</v>
      </c>
      <c r="AI849">
        <v>39.1</v>
      </c>
      <c r="AJ849">
        <v>87.57</v>
      </c>
      <c r="AK849">
        <v>7.9</v>
      </c>
      <c r="AL849">
        <v>60.85</v>
      </c>
      <c r="AM849">
        <v>72.7</v>
      </c>
      <c r="AN849">
        <v>63.64</v>
      </c>
      <c r="AO849">
        <v>17.350000000000001</v>
      </c>
      <c r="AP849">
        <v>52.95</v>
      </c>
      <c r="AQ849">
        <v>36.9</v>
      </c>
      <c r="AR849">
        <v>134.69999999999999</v>
      </c>
      <c r="AS849">
        <v>12.25</v>
      </c>
      <c r="AT849">
        <v>25.6</v>
      </c>
      <c r="AU849">
        <v>18.100000000000001</v>
      </c>
      <c r="AV849">
        <v>97.35</v>
      </c>
      <c r="AW849">
        <v>18.850000000000001</v>
      </c>
      <c r="AX849">
        <v>61.77</v>
      </c>
      <c r="AY849">
        <v>128.15</v>
      </c>
      <c r="AZ849">
        <v>36</v>
      </c>
      <c r="BA849">
        <v>96.5</v>
      </c>
      <c r="BB849">
        <v>20.55</v>
      </c>
      <c r="BC849">
        <v>25.25</v>
      </c>
    </row>
    <row r="850" spans="1:55" hidden="1" x14ac:dyDescent="0.4">
      <c r="A850" t="str">
        <f t="shared" si="52"/>
        <v>DPM</v>
      </c>
      <c r="B850" t="str">
        <f t="shared" si="53"/>
        <v>DPM092</v>
      </c>
      <c r="C850" t="str">
        <f t="shared" si="54"/>
        <v>percentage_score</v>
      </c>
      <c r="D850" t="s">
        <v>3849</v>
      </c>
      <c r="E850">
        <f t="shared" si="55"/>
        <v>58.332000000000008</v>
      </c>
      <c r="F850">
        <v>34.299999999999997</v>
      </c>
      <c r="G850">
        <v>80.099999999999994</v>
      </c>
      <c r="H850">
        <v>76.099999999999994</v>
      </c>
      <c r="I850">
        <v>81.8</v>
      </c>
      <c r="J850">
        <v>75.400000000000006</v>
      </c>
      <c r="K850">
        <v>73.5</v>
      </c>
      <c r="L850">
        <v>73.5</v>
      </c>
      <c r="M850">
        <v>78.3</v>
      </c>
      <c r="N850">
        <v>69.8</v>
      </c>
      <c r="O850">
        <v>67.8</v>
      </c>
      <c r="P850">
        <v>63.2</v>
      </c>
      <c r="Q850">
        <v>24.6</v>
      </c>
      <c r="R850">
        <v>73.5</v>
      </c>
      <c r="S850">
        <v>66.099999999999994</v>
      </c>
      <c r="T850">
        <v>75</v>
      </c>
      <c r="U850">
        <v>48.1</v>
      </c>
      <c r="V850">
        <v>77.900000000000006</v>
      </c>
      <c r="W850">
        <v>67.2</v>
      </c>
      <c r="X850">
        <v>5.4</v>
      </c>
      <c r="Y850">
        <v>19.8</v>
      </c>
      <c r="Z850">
        <v>67.400000000000006</v>
      </c>
      <c r="AA850">
        <v>81.599999999999994</v>
      </c>
      <c r="AB850">
        <v>16.3</v>
      </c>
      <c r="AC850">
        <v>22.9</v>
      </c>
      <c r="AD850">
        <v>72.8</v>
      </c>
      <c r="AE850">
        <v>82.4</v>
      </c>
      <c r="AF850">
        <v>77.5</v>
      </c>
      <c r="AG850">
        <v>66.900000000000006</v>
      </c>
      <c r="AH850">
        <v>30.5</v>
      </c>
      <c r="AI850">
        <v>66.2</v>
      </c>
      <c r="AJ850">
        <v>81.400000000000006</v>
      </c>
      <c r="AK850">
        <v>16.5</v>
      </c>
      <c r="AL850">
        <v>75.3</v>
      </c>
      <c r="AM850">
        <v>64.5</v>
      </c>
      <c r="AN850">
        <v>76</v>
      </c>
      <c r="AO850">
        <v>30.3</v>
      </c>
      <c r="AP850">
        <v>69.7</v>
      </c>
      <c r="AQ850">
        <v>45.5</v>
      </c>
      <c r="AR850">
        <v>87.1</v>
      </c>
      <c r="AS850">
        <v>20.5</v>
      </c>
      <c r="AT850">
        <v>39</v>
      </c>
      <c r="AU850">
        <v>31.2</v>
      </c>
      <c r="AV850">
        <v>83</v>
      </c>
      <c r="AW850">
        <v>32</v>
      </c>
      <c r="AX850">
        <v>75.3</v>
      </c>
      <c r="AY850">
        <v>84.8</v>
      </c>
      <c r="AZ850">
        <v>45.6</v>
      </c>
      <c r="BA850">
        <v>70.400000000000006</v>
      </c>
      <c r="BB850">
        <v>33.9</v>
      </c>
      <c r="BC850">
        <v>38.700000000000003</v>
      </c>
    </row>
    <row r="851" spans="1:55" hidden="1" x14ac:dyDescent="0.4">
      <c r="A851" t="str">
        <f t="shared" si="52"/>
        <v>DPM</v>
      </c>
      <c r="B851" t="str">
        <f t="shared" si="53"/>
        <v>DPM092</v>
      </c>
      <c r="C851" t="str">
        <f t="shared" si="54"/>
        <v>formatted_score</v>
      </c>
      <c r="D851" t="s">
        <v>3850</v>
      </c>
      <c r="E851" t="e">
        <f t="shared" si="55"/>
        <v>#DIV/0!</v>
      </c>
      <c r="F851" t="s">
        <v>3851</v>
      </c>
      <c r="G851" t="s">
        <v>3852</v>
      </c>
      <c r="H851" t="s">
        <v>1981</v>
      </c>
      <c r="I851" t="s">
        <v>3853</v>
      </c>
      <c r="J851" t="s">
        <v>3854</v>
      </c>
      <c r="K851" t="s">
        <v>1859</v>
      </c>
      <c r="L851" t="s">
        <v>2478</v>
      </c>
      <c r="M851" t="s">
        <v>3855</v>
      </c>
      <c r="N851" t="s">
        <v>3856</v>
      </c>
      <c r="O851" t="s">
        <v>1812</v>
      </c>
      <c r="P851" t="s">
        <v>3857</v>
      </c>
      <c r="Q851" t="s">
        <v>3858</v>
      </c>
      <c r="R851" t="s">
        <v>3859</v>
      </c>
      <c r="S851" t="s">
        <v>1804</v>
      </c>
      <c r="T851" t="s">
        <v>3860</v>
      </c>
      <c r="U851" t="s">
        <v>3861</v>
      </c>
      <c r="V851" t="s">
        <v>2432</v>
      </c>
      <c r="W851" t="s">
        <v>3862</v>
      </c>
      <c r="X851" t="s">
        <v>3863</v>
      </c>
      <c r="Y851" t="s">
        <v>3864</v>
      </c>
      <c r="Z851" t="s">
        <v>3865</v>
      </c>
      <c r="AA851" t="s">
        <v>3866</v>
      </c>
      <c r="AB851" t="s">
        <v>3867</v>
      </c>
      <c r="AC851" t="s">
        <v>3868</v>
      </c>
      <c r="AD851" t="s">
        <v>3869</v>
      </c>
      <c r="AE851" t="s">
        <v>3870</v>
      </c>
      <c r="AF851" t="s">
        <v>3871</v>
      </c>
      <c r="AG851" t="s">
        <v>2772</v>
      </c>
      <c r="AH851" t="s">
        <v>3872</v>
      </c>
      <c r="AI851" t="s">
        <v>2147</v>
      </c>
      <c r="AJ851" t="s">
        <v>3873</v>
      </c>
      <c r="AK851" t="s">
        <v>3874</v>
      </c>
      <c r="AL851" t="s">
        <v>3875</v>
      </c>
      <c r="AM851" t="s">
        <v>3876</v>
      </c>
      <c r="AN851" t="s">
        <v>3877</v>
      </c>
      <c r="AO851" t="s">
        <v>3878</v>
      </c>
      <c r="AP851" t="s">
        <v>3879</v>
      </c>
      <c r="AQ851" t="s">
        <v>3880</v>
      </c>
      <c r="AR851" t="s">
        <v>3296</v>
      </c>
      <c r="AS851" t="s">
        <v>3881</v>
      </c>
      <c r="AT851" t="s">
        <v>3882</v>
      </c>
      <c r="AU851" t="s">
        <v>3883</v>
      </c>
      <c r="AV851" t="s">
        <v>3315</v>
      </c>
      <c r="AW851" t="s">
        <v>3884</v>
      </c>
      <c r="AX851" t="s">
        <v>3885</v>
      </c>
      <c r="AY851" t="s">
        <v>3886</v>
      </c>
      <c r="AZ851" t="s">
        <v>3775</v>
      </c>
      <c r="BA851" t="s">
        <v>3887</v>
      </c>
      <c r="BB851" t="s">
        <v>3888</v>
      </c>
      <c r="BC851" t="s">
        <v>3831</v>
      </c>
    </row>
    <row r="852" spans="1:55" hidden="1" x14ac:dyDescent="0.4">
      <c r="A852" t="str">
        <f t="shared" si="52"/>
        <v>DPM</v>
      </c>
      <c r="B852" t="str">
        <f t="shared" si="53"/>
        <v>DPM092</v>
      </c>
      <c r="C852" t="str">
        <f t="shared" si="54"/>
        <v>functional_complexity</v>
      </c>
      <c r="D852" t="s">
        <v>3889</v>
      </c>
      <c r="E852">
        <f t="shared" si="55"/>
        <v>19.45</v>
      </c>
      <c r="F852">
        <v>3</v>
      </c>
      <c r="G852">
        <v>41</v>
      </c>
      <c r="H852">
        <v>29.5</v>
      </c>
      <c r="I852">
        <v>43</v>
      </c>
      <c r="J852">
        <v>26.5</v>
      </c>
      <c r="K852">
        <v>26.5</v>
      </c>
      <c r="L852">
        <v>27</v>
      </c>
      <c r="M852">
        <v>32.5</v>
      </c>
      <c r="N852">
        <v>22.5</v>
      </c>
      <c r="O852">
        <v>17</v>
      </c>
      <c r="P852">
        <v>15.5</v>
      </c>
      <c r="Q852">
        <v>8.5</v>
      </c>
      <c r="R852">
        <v>24.5</v>
      </c>
      <c r="S852">
        <v>19</v>
      </c>
      <c r="T852">
        <v>28</v>
      </c>
      <c r="U852">
        <v>5.5</v>
      </c>
      <c r="V852">
        <v>31</v>
      </c>
      <c r="W852">
        <v>20</v>
      </c>
      <c r="X852">
        <v>3.5</v>
      </c>
      <c r="Y852">
        <v>1.5</v>
      </c>
      <c r="Z852">
        <v>20</v>
      </c>
      <c r="AA852">
        <v>28</v>
      </c>
      <c r="AB852">
        <v>3.5</v>
      </c>
      <c r="AC852">
        <v>3.5</v>
      </c>
      <c r="AD852">
        <v>26.5</v>
      </c>
      <c r="AE852">
        <v>43</v>
      </c>
      <c r="AF852">
        <v>33</v>
      </c>
      <c r="AG852">
        <v>18.5</v>
      </c>
      <c r="AH852">
        <v>0</v>
      </c>
      <c r="AI852">
        <v>17</v>
      </c>
      <c r="AJ852">
        <v>36</v>
      </c>
      <c r="AK852">
        <v>3.5</v>
      </c>
      <c r="AL852">
        <v>28.5</v>
      </c>
      <c r="AM852">
        <v>36.5</v>
      </c>
      <c r="AN852">
        <v>24.5</v>
      </c>
      <c r="AO852">
        <v>0</v>
      </c>
      <c r="AP852">
        <v>0</v>
      </c>
      <c r="AQ852">
        <v>10</v>
      </c>
      <c r="AR852">
        <v>49.5</v>
      </c>
      <c r="AS852">
        <v>4.5</v>
      </c>
      <c r="AT852">
        <v>3</v>
      </c>
      <c r="AU852">
        <v>1.5</v>
      </c>
      <c r="AV852">
        <v>35.5</v>
      </c>
      <c r="AW852">
        <v>1.5</v>
      </c>
      <c r="AX852">
        <v>23.5</v>
      </c>
      <c r="AY852">
        <v>41.5</v>
      </c>
      <c r="AZ852">
        <v>9</v>
      </c>
      <c r="BA852">
        <v>38.5</v>
      </c>
      <c r="BB852">
        <v>1.5</v>
      </c>
      <c r="BC852">
        <v>5.5</v>
      </c>
    </row>
    <row r="853" spans="1:55" hidden="1" x14ac:dyDescent="0.4">
      <c r="A853" t="str">
        <f t="shared" si="52"/>
        <v>DPM</v>
      </c>
      <c r="B853" t="str">
        <f t="shared" si="53"/>
        <v>DPM092</v>
      </c>
      <c r="C853" t="str">
        <f t="shared" si="54"/>
        <v>organization_score</v>
      </c>
      <c r="D853" t="s">
        <v>3890</v>
      </c>
      <c r="E853">
        <f t="shared" si="55"/>
        <v>4.4800000000000004</v>
      </c>
      <c r="F853">
        <v>0</v>
      </c>
      <c r="G853">
        <v>0</v>
      </c>
      <c r="H853">
        <v>0</v>
      </c>
      <c r="I853">
        <v>14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8</v>
      </c>
      <c r="AA853">
        <v>28</v>
      </c>
      <c r="AB853">
        <v>0</v>
      </c>
      <c r="AC853">
        <v>0</v>
      </c>
      <c r="AD853">
        <v>32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12</v>
      </c>
      <c r="AK853">
        <v>0</v>
      </c>
      <c r="AL853">
        <v>0</v>
      </c>
      <c r="AM853">
        <v>14</v>
      </c>
      <c r="AN853">
        <v>10</v>
      </c>
      <c r="AO853">
        <v>0</v>
      </c>
      <c r="AP853">
        <v>0</v>
      </c>
      <c r="AQ853">
        <v>0</v>
      </c>
      <c r="AR853">
        <v>28</v>
      </c>
      <c r="AS853">
        <v>0</v>
      </c>
      <c r="AT853">
        <v>0</v>
      </c>
      <c r="AU853">
        <v>0</v>
      </c>
      <c r="AV853">
        <v>24</v>
      </c>
      <c r="AW853">
        <v>0</v>
      </c>
      <c r="AX853">
        <v>10</v>
      </c>
      <c r="AY853">
        <v>44</v>
      </c>
      <c r="AZ853">
        <v>0</v>
      </c>
      <c r="BA853">
        <v>0</v>
      </c>
      <c r="BB853">
        <v>0</v>
      </c>
      <c r="BC853">
        <v>0</v>
      </c>
    </row>
    <row r="854" spans="1:55" hidden="1" x14ac:dyDescent="0.4">
      <c r="A854" t="str">
        <f t="shared" si="52"/>
        <v>DPM</v>
      </c>
      <c r="B854" t="str">
        <f t="shared" si="53"/>
        <v>DPM092</v>
      </c>
      <c r="C854" t="str">
        <f t="shared" si="54"/>
        <v>structural_integrity</v>
      </c>
      <c r="D854" t="s">
        <v>3891</v>
      </c>
      <c r="E854">
        <f t="shared" si="55"/>
        <v>5.660400000000001</v>
      </c>
      <c r="F854">
        <v>0</v>
      </c>
      <c r="G854">
        <v>10</v>
      </c>
      <c r="H854">
        <v>10</v>
      </c>
      <c r="I854">
        <v>9.99</v>
      </c>
      <c r="J854">
        <v>10</v>
      </c>
      <c r="K854">
        <v>10</v>
      </c>
      <c r="L854">
        <v>10</v>
      </c>
      <c r="M854">
        <v>10</v>
      </c>
      <c r="N854">
        <v>10</v>
      </c>
      <c r="O854">
        <v>10</v>
      </c>
      <c r="P854">
        <v>10</v>
      </c>
      <c r="Q854">
        <v>0</v>
      </c>
      <c r="R854">
        <v>9.57</v>
      </c>
      <c r="S854">
        <v>10</v>
      </c>
      <c r="T854">
        <v>10</v>
      </c>
      <c r="U854">
        <v>0</v>
      </c>
      <c r="V854">
        <v>10</v>
      </c>
      <c r="W854">
        <v>10</v>
      </c>
      <c r="X854">
        <v>0</v>
      </c>
      <c r="Y854">
        <v>0</v>
      </c>
      <c r="Z854">
        <v>7</v>
      </c>
      <c r="AA854">
        <v>9.8800000000000008</v>
      </c>
      <c r="AB854">
        <v>0</v>
      </c>
      <c r="AC854">
        <v>0</v>
      </c>
      <c r="AD854">
        <v>0</v>
      </c>
      <c r="AE854">
        <v>10</v>
      </c>
      <c r="AF854">
        <v>10</v>
      </c>
      <c r="AG854">
        <v>10</v>
      </c>
      <c r="AH854">
        <v>0</v>
      </c>
      <c r="AI854">
        <v>10</v>
      </c>
      <c r="AJ854">
        <v>9.9700000000000006</v>
      </c>
      <c r="AK854">
        <v>0</v>
      </c>
      <c r="AL854">
        <v>10</v>
      </c>
      <c r="AM854">
        <v>0</v>
      </c>
      <c r="AN854">
        <v>9.89</v>
      </c>
      <c r="AO854">
        <v>0</v>
      </c>
      <c r="AP854">
        <v>7</v>
      </c>
      <c r="AQ854">
        <v>0</v>
      </c>
      <c r="AR854">
        <v>10</v>
      </c>
      <c r="AS854">
        <v>0</v>
      </c>
      <c r="AT854">
        <v>0</v>
      </c>
      <c r="AU854">
        <v>0</v>
      </c>
      <c r="AV854">
        <v>10</v>
      </c>
      <c r="AW854">
        <v>0</v>
      </c>
      <c r="AX854">
        <v>9.7200000000000006</v>
      </c>
      <c r="AY854">
        <v>10</v>
      </c>
      <c r="AZ854">
        <v>0</v>
      </c>
      <c r="BA854">
        <v>0</v>
      </c>
      <c r="BB854">
        <v>0</v>
      </c>
      <c r="BC854">
        <v>0</v>
      </c>
    </row>
    <row r="855" spans="1:55" hidden="1" x14ac:dyDescent="0.4">
      <c r="A855" t="str">
        <f t="shared" si="52"/>
        <v>DPM</v>
      </c>
      <c r="B855" t="str">
        <f t="shared" si="53"/>
        <v>DPM092</v>
      </c>
      <c r="C855" t="str">
        <f t="shared" si="54"/>
        <v>decisions_activities_ratio</v>
      </c>
      <c r="D855" t="s">
        <v>3892</v>
      </c>
      <c r="E855">
        <f t="shared" si="55"/>
        <v>0.33640000000000003</v>
      </c>
      <c r="F855">
        <v>0</v>
      </c>
      <c r="G855">
        <v>0.2</v>
      </c>
      <c r="H855">
        <v>0.13300000000000001</v>
      </c>
      <c r="I855">
        <v>0.23799999999999999</v>
      </c>
      <c r="J855">
        <v>0.14299999999999999</v>
      </c>
      <c r="K855">
        <v>0.14299999999999999</v>
      </c>
      <c r="L855">
        <v>0.23100000000000001</v>
      </c>
      <c r="M855">
        <v>0.11799999999999999</v>
      </c>
      <c r="N855">
        <v>0</v>
      </c>
      <c r="O855">
        <v>0.111</v>
      </c>
      <c r="P855">
        <v>0.125</v>
      </c>
      <c r="Q855">
        <v>1</v>
      </c>
      <c r="R855">
        <v>7.0999999999999994E-2</v>
      </c>
      <c r="S855">
        <v>0.222</v>
      </c>
      <c r="T855">
        <v>0.13300000000000001</v>
      </c>
      <c r="U855">
        <v>2</v>
      </c>
      <c r="V855">
        <v>0.11799999999999999</v>
      </c>
      <c r="W855">
        <v>9.0999999999999998E-2</v>
      </c>
      <c r="X855">
        <v>1</v>
      </c>
      <c r="Y855">
        <v>0</v>
      </c>
      <c r="Z855">
        <v>9.0999999999999998E-2</v>
      </c>
      <c r="AA855">
        <v>0.13300000000000001</v>
      </c>
      <c r="AB855">
        <v>1</v>
      </c>
      <c r="AC855">
        <v>1</v>
      </c>
      <c r="AD855">
        <v>0.14299999999999999</v>
      </c>
      <c r="AE855">
        <v>8.3000000000000004E-2</v>
      </c>
      <c r="AF855">
        <v>0.17599999999999999</v>
      </c>
      <c r="AG855">
        <v>0.1</v>
      </c>
      <c r="AH855">
        <v>0</v>
      </c>
      <c r="AI855">
        <v>0.111</v>
      </c>
      <c r="AJ855">
        <v>0.16700000000000001</v>
      </c>
      <c r="AK855">
        <v>1</v>
      </c>
      <c r="AL855">
        <v>0.214</v>
      </c>
      <c r="AM855">
        <v>4.8000000000000001E-2</v>
      </c>
      <c r="AN855">
        <v>7.0999999999999994E-2</v>
      </c>
      <c r="AO855">
        <v>0</v>
      </c>
      <c r="AP855">
        <v>0</v>
      </c>
      <c r="AQ855">
        <v>0.66700000000000004</v>
      </c>
      <c r="AR855">
        <v>0.107</v>
      </c>
      <c r="AS855">
        <v>0</v>
      </c>
      <c r="AT855">
        <v>0</v>
      </c>
      <c r="AU855">
        <v>0</v>
      </c>
      <c r="AV855">
        <v>0.1</v>
      </c>
      <c r="AW855">
        <v>0</v>
      </c>
      <c r="AX855">
        <v>0.16700000000000001</v>
      </c>
      <c r="AY855">
        <v>8.6999999999999994E-2</v>
      </c>
      <c r="AZ855">
        <v>3</v>
      </c>
      <c r="BA855">
        <v>0.27800000000000002</v>
      </c>
      <c r="BB855">
        <v>0</v>
      </c>
      <c r="BC855">
        <v>2</v>
      </c>
    </row>
    <row r="856" spans="1:55" hidden="1" x14ac:dyDescent="0.4">
      <c r="A856" t="str">
        <f t="shared" si="52"/>
        <v>DPM</v>
      </c>
      <c r="B856" t="str">
        <f t="shared" si="53"/>
        <v>DPM092</v>
      </c>
      <c r="C856" t="str">
        <f t="shared" si="54"/>
        <v>lines_vs_average</v>
      </c>
      <c r="D856" t="s">
        <v>3893</v>
      </c>
      <c r="E856">
        <f t="shared" si="55"/>
        <v>0.94602000000000019</v>
      </c>
      <c r="F856">
        <v>1.1579999999999999</v>
      </c>
      <c r="G856">
        <v>1.179</v>
      </c>
      <c r="H856">
        <v>0.83599999999999997</v>
      </c>
      <c r="I856">
        <v>1.3720000000000001</v>
      </c>
      <c r="J856">
        <v>0.85799999999999998</v>
      </c>
      <c r="K856">
        <v>0.57899999999999996</v>
      </c>
      <c r="L856">
        <v>0.622</v>
      </c>
      <c r="M856">
        <v>0.879</v>
      </c>
      <c r="N856">
        <v>0.51500000000000001</v>
      </c>
      <c r="O856">
        <v>0.6</v>
      </c>
      <c r="P856">
        <v>0.42899999999999999</v>
      </c>
      <c r="Q856">
        <v>0.81499999999999995</v>
      </c>
      <c r="R856">
        <v>1.329</v>
      </c>
      <c r="S856">
        <v>0.45</v>
      </c>
      <c r="T856">
        <v>0.77200000000000002</v>
      </c>
      <c r="U856">
        <v>1.415</v>
      </c>
      <c r="V856">
        <v>0.92200000000000004</v>
      </c>
      <c r="W856">
        <v>0.45</v>
      </c>
      <c r="X856">
        <v>0.72899999999999998</v>
      </c>
      <c r="Y856">
        <v>0.79300000000000004</v>
      </c>
      <c r="Z856">
        <v>0.79300000000000004</v>
      </c>
      <c r="AA856">
        <v>1.0940000000000001</v>
      </c>
      <c r="AB856">
        <v>0.92200000000000004</v>
      </c>
      <c r="AC856">
        <v>0.72899999999999998</v>
      </c>
      <c r="AD856">
        <v>1.0940000000000001</v>
      </c>
      <c r="AE856">
        <v>1.115</v>
      </c>
      <c r="AF856">
        <v>0.79300000000000004</v>
      </c>
      <c r="AG856">
        <v>0.47199999999999998</v>
      </c>
      <c r="AH856">
        <v>0.83599999999999997</v>
      </c>
      <c r="AI856">
        <v>0.55700000000000005</v>
      </c>
      <c r="AJ856">
        <v>1.2010000000000001</v>
      </c>
      <c r="AK856">
        <v>0.72899999999999998</v>
      </c>
      <c r="AL856">
        <v>0.79300000000000004</v>
      </c>
      <c r="AM856">
        <v>1.244</v>
      </c>
      <c r="AN856">
        <v>1.008</v>
      </c>
      <c r="AO856">
        <v>0.70799999999999996</v>
      </c>
      <c r="AP856">
        <v>1.0940000000000001</v>
      </c>
      <c r="AQ856">
        <v>1.1359999999999999</v>
      </c>
      <c r="AR856">
        <v>1.587</v>
      </c>
      <c r="AS856">
        <v>0.85799999999999998</v>
      </c>
      <c r="AT856">
        <v>0.98599999999999999</v>
      </c>
      <c r="AU856">
        <v>0.90100000000000002</v>
      </c>
      <c r="AV856">
        <v>1.008</v>
      </c>
      <c r="AW856">
        <v>1.0509999999999999</v>
      </c>
      <c r="AX856">
        <v>1.1359999999999999</v>
      </c>
      <c r="AY856">
        <v>1.4370000000000001</v>
      </c>
      <c r="AZ856">
        <v>1.2010000000000001</v>
      </c>
      <c r="BA856">
        <v>1.8009999999999999</v>
      </c>
      <c r="BB856">
        <v>1.179</v>
      </c>
      <c r="BC856">
        <v>1.1359999999999999</v>
      </c>
    </row>
    <row r="857" spans="1:55" hidden="1" x14ac:dyDescent="0.4">
      <c r="A857" t="str">
        <f t="shared" si="52"/>
        <v>DPM</v>
      </c>
      <c r="B857" t="str">
        <f t="shared" si="53"/>
        <v>DPM003</v>
      </c>
      <c r="C857" t="str">
        <f t="shared" si="54"/>
        <v>activities</v>
      </c>
      <c r="D857" t="s">
        <v>3894</v>
      </c>
      <c r="E857">
        <f t="shared" si="55"/>
        <v>11.48</v>
      </c>
      <c r="F857">
        <v>0</v>
      </c>
      <c r="G857">
        <v>0</v>
      </c>
      <c r="H857">
        <v>13</v>
      </c>
      <c r="I857">
        <v>15</v>
      </c>
      <c r="J857">
        <v>14</v>
      </c>
      <c r="K857">
        <v>14</v>
      </c>
      <c r="L857">
        <v>21</v>
      </c>
      <c r="M857">
        <v>18</v>
      </c>
      <c r="N857">
        <v>16</v>
      </c>
      <c r="O857">
        <v>17</v>
      </c>
      <c r="P857">
        <v>12</v>
      </c>
      <c r="Q857">
        <v>28</v>
      </c>
      <c r="R857">
        <v>14</v>
      </c>
      <c r="S857">
        <v>13</v>
      </c>
      <c r="T857">
        <v>29</v>
      </c>
      <c r="U857">
        <v>16</v>
      </c>
      <c r="V857">
        <v>22</v>
      </c>
      <c r="W857">
        <v>10</v>
      </c>
      <c r="X857">
        <v>19</v>
      </c>
      <c r="Y857">
        <v>16</v>
      </c>
      <c r="Z857">
        <v>17</v>
      </c>
      <c r="AA857">
        <v>13</v>
      </c>
      <c r="AB857">
        <v>17</v>
      </c>
      <c r="AC857">
        <v>19</v>
      </c>
      <c r="AD857">
        <v>0</v>
      </c>
      <c r="AE857">
        <v>0</v>
      </c>
      <c r="AF857">
        <v>11</v>
      </c>
      <c r="AG857">
        <v>0</v>
      </c>
      <c r="AH857">
        <v>16</v>
      </c>
      <c r="AI857">
        <v>8</v>
      </c>
      <c r="AJ857">
        <v>2</v>
      </c>
      <c r="AK857">
        <v>10</v>
      </c>
      <c r="AL857">
        <v>16</v>
      </c>
      <c r="AM857">
        <v>0</v>
      </c>
      <c r="AN857">
        <v>10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15</v>
      </c>
      <c r="AU857">
        <v>22</v>
      </c>
      <c r="AV857">
        <v>0</v>
      </c>
      <c r="AW857">
        <v>20</v>
      </c>
      <c r="AX857">
        <v>0</v>
      </c>
      <c r="AY857">
        <v>20</v>
      </c>
      <c r="AZ857">
        <v>0</v>
      </c>
      <c r="BA857">
        <v>0</v>
      </c>
      <c r="BB857">
        <v>32</v>
      </c>
      <c r="BC857">
        <v>19</v>
      </c>
    </row>
    <row r="858" spans="1:55" hidden="1" x14ac:dyDescent="0.4">
      <c r="A858" t="str">
        <f t="shared" si="52"/>
        <v>DPM</v>
      </c>
      <c r="B858" t="str">
        <f t="shared" si="53"/>
        <v>DPM003</v>
      </c>
      <c r="C858" t="str">
        <f t="shared" si="54"/>
        <v>decisions</v>
      </c>
      <c r="D858" t="s">
        <v>3895</v>
      </c>
      <c r="E858">
        <f t="shared" si="55"/>
        <v>1.82</v>
      </c>
      <c r="F858">
        <v>1</v>
      </c>
      <c r="G858">
        <v>1</v>
      </c>
      <c r="H858">
        <v>2</v>
      </c>
      <c r="I858">
        <v>3</v>
      </c>
      <c r="J858">
        <v>2</v>
      </c>
      <c r="K858">
        <v>2</v>
      </c>
      <c r="L858">
        <v>3</v>
      </c>
      <c r="M858">
        <v>4</v>
      </c>
      <c r="N858">
        <v>3</v>
      </c>
      <c r="O858">
        <v>3</v>
      </c>
      <c r="P858">
        <v>1</v>
      </c>
      <c r="Q858">
        <v>4</v>
      </c>
      <c r="R858">
        <v>2</v>
      </c>
      <c r="S858">
        <v>2</v>
      </c>
      <c r="T858">
        <v>3</v>
      </c>
      <c r="U858">
        <v>2</v>
      </c>
      <c r="V858">
        <v>2</v>
      </c>
      <c r="W858">
        <v>1</v>
      </c>
      <c r="X858">
        <v>1</v>
      </c>
      <c r="Y858">
        <v>2</v>
      </c>
      <c r="Z858">
        <v>1</v>
      </c>
      <c r="AA858">
        <v>3</v>
      </c>
      <c r="AB858">
        <v>2</v>
      </c>
      <c r="AC858">
        <v>2</v>
      </c>
      <c r="AD858">
        <v>0</v>
      </c>
      <c r="AE858">
        <v>0</v>
      </c>
      <c r="AF858">
        <v>2</v>
      </c>
      <c r="AG858">
        <v>1</v>
      </c>
      <c r="AH858">
        <v>3</v>
      </c>
      <c r="AI858">
        <v>1</v>
      </c>
      <c r="AJ858">
        <v>0</v>
      </c>
      <c r="AK858">
        <v>1</v>
      </c>
      <c r="AL858">
        <v>3</v>
      </c>
      <c r="AM858">
        <v>1</v>
      </c>
      <c r="AN858">
        <v>1</v>
      </c>
      <c r="AO858">
        <v>0</v>
      </c>
      <c r="AP858">
        <v>5</v>
      </c>
      <c r="AQ858">
        <v>0</v>
      </c>
      <c r="AR858">
        <v>2</v>
      </c>
      <c r="AS858">
        <v>1</v>
      </c>
      <c r="AT858">
        <v>2</v>
      </c>
      <c r="AU858">
        <v>3</v>
      </c>
      <c r="AV858">
        <v>0</v>
      </c>
      <c r="AW858">
        <v>2</v>
      </c>
      <c r="AX858">
        <v>2</v>
      </c>
      <c r="AY858">
        <v>3</v>
      </c>
      <c r="AZ858">
        <v>0</v>
      </c>
      <c r="BA858">
        <v>0</v>
      </c>
      <c r="BB858">
        <v>4</v>
      </c>
      <c r="BC858">
        <v>2</v>
      </c>
    </row>
    <row r="859" spans="1:55" hidden="1" x14ac:dyDescent="0.4">
      <c r="A859" t="str">
        <f t="shared" si="52"/>
        <v>DPM</v>
      </c>
      <c r="B859" t="str">
        <f t="shared" si="53"/>
        <v>DPM003</v>
      </c>
      <c r="C859" t="str">
        <f t="shared" si="54"/>
        <v>forks</v>
      </c>
      <c r="D859" t="s">
        <v>3896</v>
      </c>
      <c r="E859">
        <f t="shared" si="55"/>
        <v>1.1399999999999999</v>
      </c>
      <c r="F859">
        <v>2</v>
      </c>
      <c r="G859">
        <v>1</v>
      </c>
      <c r="H859">
        <v>1</v>
      </c>
      <c r="I859">
        <v>1</v>
      </c>
      <c r="J859">
        <v>1</v>
      </c>
      <c r="K859">
        <v>1</v>
      </c>
      <c r="L859">
        <v>1</v>
      </c>
      <c r="M859">
        <v>2</v>
      </c>
      <c r="N859">
        <v>1</v>
      </c>
      <c r="O859">
        <v>1</v>
      </c>
      <c r="P859">
        <v>1</v>
      </c>
      <c r="Q859">
        <v>1</v>
      </c>
      <c r="R859">
        <v>1</v>
      </c>
      <c r="S859">
        <v>1</v>
      </c>
      <c r="T859">
        <v>2</v>
      </c>
      <c r="U859">
        <v>1</v>
      </c>
      <c r="V859">
        <v>1</v>
      </c>
      <c r="W859">
        <v>1</v>
      </c>
      <c r="X859">
        <v>1</v>
      </c>
      <c r="Y859">
        <v>1</v>
      </c>
      <c r="Z859">
        <v>1</v>
      </c>
      <c r="AA859">
        <v>2</v>
      </c>
      <c r="AB859">
        <v>1</v>
      </c>
      <c r="AC859">
        <v>1</v>
      </c>
      <c r="AD859">
        <v>0</v>
      </c>
      <c r="AE859">
        <v>3</v>
      </c>
      <c r="AF859">
        <v>1</v>
      </c>
      <c r="AG859">
        <v>1</v>
      </c>
      <c r="AH859">
        <v>1</v>
      </c>
      <c r="AI859">
        <v>1</v>
      </c>
      <c r="AJ859">
        <v>1</v>
      </c>
      <c r="AK859">
        <v>1</v>
      </c>
      <c r="AL859">
        <v>1</v>
      </c>
      <c r="AM859">
        <v>1</v>
      </c>
      <c r="AN859">
        <v>1</v>
      </c>
      <c r="AO859">
        <v>1</v>
      </c>
      <c r="AP859">
        <v>0</v>
      </c>
      <c r="AQ859">
        <v>1</v>
      </c>
      <c r="AR859">
        <v>1</v>
      </c>
      <c r="AS859">
        <v>2</v>
      </c>
      <c r="AT859">
        <v>1</v>
      </c>
      <c r="AU859">
        <v>2</v>
      </c>
      <c r="AV859">
        <v>1</v>
      </c>
      <c r="AW859">
        <v>1</v>
      </c>
      <c r="AX859">
        <v>1</v>
      </c>
      <c r="AY859">
        <v>1</v>
      </c>
      <c r="AZ859">
        <v>1</v>
      </c>
      <c r="BA859">
        <v>0</v>
      </c>
      <c r="BB859">
        <v>3</v>
      </c>
      <c r="BC859">
        <v>1</v>
      </c>
    </row>
    <row r="860" spans="1:55" hidden="1" x14ac:dyDescent="0.4">
      <c r="A860" t="str">
        <f t="shared" si="52"/>
        <v>DPM</v>
      </c>
      <c r="B860" t="str">
        <f t="shared" si="53"/>
        <v>DPM003</v>
      </c>
      <c r="C860" t="str">
        <f t="shared" si="54"/>
        <v>swimlanes</v>
      </c>
      <c r="D860" t="s">
        <v>3897</v>
      </c>
      <c r="E860">
        <f t="shared" si="55"/>
        <v>2.78</v>
      </c>
      <c r="F860">
        <v>0</v>
      </c>
      <c r="G860">
        <v>0</v>
      </c>
      <c r="H860">
        <v>0</v>
      </c>
      <c r="I860">
        <v>0</v>
      </c>
      <c r="J860">
        <v>7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6</v>
      </c>
      <c r="V860">
        <v>0</v>
      </c>
      <c r="W860">
        <v>0</v>
      </c>
      <c r="X860">
        <v>17</v>
      </c>
      <c r="Y860">
        <v>7</v>
      </c>
      <c r="Z860">
        <v>5</v>
      </c>
      <c r="AA860">
        <v>5</v>
      </c>
      <c r="AB860">
        <v>8</v>
      </c>
      <c r="AC860">
        <v>5</v>
      </c>
      <c r="AD860">
        <v>0</v>
      </c>
      <c r="AE860">
        <v>0</v>
      </c>
      <c r="AF860">
        <v>0</v>
      </c>
      <c r="AG860">
        <v>0</v>
      </c>
      <c r="AH860">
        <v>11</v>
      </c>
      <c r="AI860">
        <v>0</v>
      </c>
      <c r="AJ860">
        <v>2</v>
      </c>
      <c r="AK860">
        <v>5</v>
      </c>
      <c r="AL860">
        <v>0</v>
      </c>
      <c r="AM860">
        <v>0</v>
      </c>
      <c r="AN860">
        <v>5</v>
      </c>
      <c r="AO860">
        <v>0</v>
      </c>
      <c r="AP860">
        <v>0</v>
      </c>
      <c r="AQ860">
        <v>0</v>
      </c>
      <c r="AR860">
        <v>4</v>
      </c>
      <c r="AS860">
        <v>0</v>
      </c>
      <c r="AT860">
        <v>4</v>
      </c>
      <c r="AU860">
        <v>3</v>
      </c>
      <c r="AV860">
        <v>0</v>
      </c>
      <c r="AW860">
        <v>10</v>
      </c>
      <c r="AX860">
        <v>0</v>
      </c>
      <c r="AY860">
        <v>11</v>
      </c>
      <c r="AZ860">
        <v>0</v>
      </c>
      <c r="BA860">
        <v>0</v>
      </c>
      <c r="BB860">
        <v>10</v>
      </c>
      <c r="BC860">
        <v>14</v>
      </c>
    </row>
    <row r="861" spans="1:55" hidden="1" x14ac:dyDescent="0.4">
      <c r="A861" t="str">
        <f t="shared" si="52"/>
        <v>DPM</v>
      </c>
      <c r="B861" t="str">
        <f t="shared" si="53"/>
        <v>DPM003</v>
      </c>
      <c r="C861" t="str">
        <f t="shared" si="54"/>
        <v>detaches</v>
      </c>
      <c r="D861" t="s">
        <v>3898</v>
      </c>
      <c r="E861">
        <f t="shared" si="55"/>
        <v>0.12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2</v>
      </c>
      <c r="V861">
        <v>0</v>
      </c>
      <c r="W861">
        <v>0</v>
      </c>
      <c r="X861">
        <v>1</v>
      </c>
      <c r="Y861">
        <v>0</v>
      </c>
      <c r="Z861">
        <v>0</v>
      </c>
      <c r="AA861">
        <v>0</v>
      </c>
      <c r="AB861">
        <v>1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1</v>
      </c>
      <c r="AX861">
        <v>0</v>
      </c>
      <c r="AY861">
        <v>0</v>
      </c>
      <c r="AZ861">
        <v>0</v>
      </c>
      <c r="BA861">
        <v>0</v>
      </c>
      <c r="BB861">
        <v>1</v>
      </c>
      <c r="BC861">
        <v>0</v>
      </c>
    </row>
    <row r="862" spans="1:55" hidden="1" x14ac:dyDescent="0.4">
      <c r="A862" t="str">
        <f t="shared" si="52"/>
        <v>DPM</v>
      </c>
      <c r="B862" t="str">
        <f t="shared" si="53"/>
        <v>DPM003</v>
      </c>
      <c r="C862" t="str">
        <f t="shared" si="54"/>
        <v>options</v>
      </c>
      <c r="D862" t="s">
        <v>3899</v>
      </c>
      <c r="E862">
        <f t="shared" si="55"/>
        <v>0.18</v>
      </c>
      <c r="F862">
        <v>0</v>
      </c>
      <c r="G862">
        <v>0</v>
      </c>
      <c r="H862">
        <v>1</v>
      </c>
      <c r="I862">
        <v>0</v>
      </c>
      <c r="J862">
        <v>0</v>
      </c>
      <c r="K862">
        <v>2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2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1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2</v>
      </c>
    </row>
    <row r="863" spans="1:55" hidden="1" x14ac:dyDescent="0.4">
      <c r="A863" t="str">
        <f t="shared" si="52"/>
        <v>DPM</v>
      </c>
      <c r="B863" t="str">
        <f t="shared" si="53"/>
        <v>DPM003</v>
      </c>
      <c r="C863" t="str">
        <f t="shared" si="54"/>
        <v>edges</v>
      </c>
      <c r="D863" t="s">
        <v>3900</v>
      </c>
      <c r="E863">
        <f t="shared" si="55"/>
        <v>6.56</v>
      </c>
      <c r="F863">
        <v>14</v>
      </c>
      <c r="G863">
        <v>13</v>
      </c>
      <c r="H863">
        <v>0</v>
      </c>
      <c r="I863">
        <v>0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1</v>
      </c>
      <c r="P863">
        <v>0</v>
      </c>
      <c r="Q863">
        <v>0</v>
      </c>
      <c r="R863">
        <v>1</v>
      </c>
      <c r="S863">
        <v>1</v>
      </c>
      <c r="T863">
        <v>1</v>
      </c>
      <c r="U863">
        <v>0</v>
      </c>
      <c r="V863">
        <v>1</v>
      </c>
      <c r="W863">
        <v>0</v>
      </c>
      <c r="X863">
        <v>1</v>
      </c>
      <c r="Y863">
        <v>1</v>
      </c>
      <c r="Z863">
        <v>1</v>
      </c>
      <c r="AA863">
        <v>0</v>
      </c>
      <c r="AB863">
        <v>1</v>
      </c>
      <c r="AC863">
        <v>1</v>
      </c>
      <c r="AD863">
        <v>22</v>
      </c>
      <c r="AE863">
        <v>15</v>
      </c>
      <c r="AF863">
        <v>0</v>
      </c>
      <c r="AG863">
        <v>18</v>
      </c>
      <c r="AH863">
        <v>0</v>
      </c>
      <c r="AI863">
        <v>0</v>
      </c>
      <c r="AJ863">
        <v>31</v>
      </c>
      <c r="AK863">
        <v>0</v>
      </c>
      <c r="AL863">
        <v>1</v>
      </c>
      <c r="AM863">
        <v>23</v>
      </c>
      <c r="AN863">
        <v>0</v>
      </c>
      <c r="AO863">
        <v>20</v>
      </c>
      <c r="AP863">
        <v>12</v>
      </c>
      <c r="AQ863">
        <v>26</v>
      </c>
      <c r="AR863">
        <v>0</v>
      </c>
      <c r="AS863">
        <v>28</v>
      </c>
      <c r="AT863">
        <v>0</v>
      </c>
      <c r="AU863">
        <v>0</v>
      </c>
      <c r="AV863">
        <v>19</v>
      </c>
      <c r="AW863">
        <v>0</v>
      </c>
      <c r="AX863">
        <v>18</v>
      </c>
      <c r="AY863">
        <v>1</v>
      </c>
      <c r="AZ863">
        <v>28</v>
      </c>
      <c r="BA863">
        <v>28</v>
      </c>
      <c r="BB863">
        <v>0</v>
      </c>
      <c r="BC863">
        <v>0</v>
      </c>
    </row>
    <row r="864" spans="1:55" hidden="1" x14ac:dyDescent="0.4">
      <c r="A864" t="str">
        <f t="shared" si="52"/>
        <v>DPM</v>
      </c>
      <c r="B864" t="str">
        <f t="shared" si="53"/>
        <v>DPM003</v>
      </c>
      <c r="C864" t="str">
        <f t="shared" si="54"/>
        <v>notes</v>
      </c>
      <c r="D864" t="s">
        <v>3901</v>
      </c>
      <c r="E864">
        <f t="shared" si="55"/>
        <v>1.52</v>
      </c>
      <c r="F864">
        <v>2</v>
      </c>
      <c r="G864">
        <v>2</v>
      </c>
      <c r="H864">
        <v>2</v>
      </c>
      <c r="I864">
        <v>2</v>
      </c>
      <c r="J864">
        <v>1</v>
      </c>
      <c r="K864">
        <v>1</v>
      </c>
      <c r="L864">
        <v>1</v>
      </c>
      <c r="M864">
        <v>1</v>
      </c>
      <c r="N864">
        <v>0</v>
      </c>
      <c r="O864">
        <v>0</v>
      </c>
      <c r="P864">
        <v>1</v>
      </c>
      <c r="Q864">
        <v>3</v>
      </c>
      <c r="R864">
        <v>1</v>
      </c>
      <c r="S864">
        <v>0</v>
      </c>
      <c r="T864">
        <v>1</v>
      </c>
      <c r="U864">
        <v>2</v>
      </c>
      <c r="V864">
        <v>1</v>
      </c>
      <c r="W864">
        <v>0</v>
      </c>
      <c r="X864">
        <v>1</v>
      </c>
      <c r="Y864">
        <v>1</v>
      </c>
      <c r="Z864">
        <v>0</v>
      </c>
      <c r="AA864">
        <v>1</v>
      </c>
      <c r="AB864">
        <v>1</v>
      </c>
      <c r="AC864">
        <v>1</v>
      </c>
      <c r="AD864">
        <v>3</v>
      </c>
      <c r="AE864">
        <v>6</v>
      </c>
      <c r="AF864">
        <v>0</v>
      </c>
      <c r="AG864">
        <v>2</v>
      </c>
      <c r="AH864">
        <v>2</v>
      </c>
      <c r="AI864">
        <v>0</v>
      </c>
      <c r="AJ864">
        <v>3</v>
      </c>
      <c r="AK864">
        <v>2</v>
      </c>
      <c r="AL864">
        <v>1</v>
      </c>
      <c r="AM864">
        <v>2</v>
      </c>
      <c r="AN864">
        <v>1</v>
      </c>
      <c r="AO864">
        <v>3</v>
      </c>
      <c r="AP864">
        <v>1</v>
      </c>
      <c r="AQ864">
        <v>2</v>
      </c>
      <c r="AR864">
        <v>3</v>
      </c>
      <c r="AS864">
        <v>1</v>
      </c>
      <c r="AT864">
        <v>0</v>
      </c>
      <c r="AU864">
        <v>3</v>
      </c>
      <c r="AV864">
        <v>1</v>
      </c>
      <c r="AW864">
        <v>2</v>
      </c>
      <c r="AX864">
        <v>3</v>
      </c>
      <c r="AY864">
        <v>1</v>
      </c>
      <c r="AZ864">
        <v>3</v>
      </c>
      <c r="BA864">
        <v>2</v>
      </c>
      <c r="BB864">
        <v>2</v>
      </c>
      <c r="BC864">
        <v>1</v>
      </c>
    </row>
    <row r="865" spans="1:55" hidden="1" x14ac:dyDescent="0.4">
      <c r="A865" t="str">
        <f t="shared" si="52"/>
        <v>DPM</v>
      </c>
      <c r="B865" t="str">
        <f t="shared" si="53"/>
        <v>DPM003</v>
      </c>
      <c r="C865" t="str">
        <f t="shared" si="54"/>
        <v>partitions</v>
      </c>
      <c r="D865" t="s">
        <v>3902</v>
      </c>
      <c r="E865">
        <f t="shared" si="55"/>
        <v>0.72</v>
      </c>
      <c r="F865">
        <v>2</v>
      </c>
      <c r="G865">
        <v>2</v>
      </c>
      <c r="H865">
        <v>0</v>
      </c>
      <c r="I865">
        <v>2</v>
      </c>
      <c r="J865">
        <v>0</v>
      </c>
      <c r="K865">
        <v>0</v>
      </c>
      <c r="L865">
        <v>2</v>
      </c>
      <c r="M865">
        <v>1</v>
      </c>
      <c r="N865">
        <v>0</v>
      </c>
      <c r="O865">
        <v>0</v>
      </c>
      <c r="P865">
        <v>0</v>
      </c>
      <c r="Q865">
        <v>0</v>
      </c>
      <c r="R865">
        <v>1</v>
      </c>
      <c r="S865">
        <v>0</v>
      </c>
      <c r="T865">
        <v>0</v>
      </c>
      <c r="U865">
        <v>0</v>
      </c>
      <c r="V865">
        <v>2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3</v>
      </c>
      <c r="AE865">
        <v>0</v>
      </c>
      <c r="AF865">
        <v>0</v>
      </c>
      <c r="AG865">
        <v>2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3</v>
      </c>
      <c r="AP865">
        <v>2</v>
      </c>
      <c r="AQ865">
        <v>3</v>
      </c>
      <c r="AR865">
        <v>0</v>
      </c>
      <c r="AS865">
        <v>3</v>
      </c>
      <c r="AT865">
        <v>0</v>
      </c>
      <c r="AU865">
        <v>0</v>
      </c>
      <c r="AV865">
        <v>3</v>
      </c>
      <c r="AW865">
        <v>0</v>
      </c>
      <c r="AX865">
        <v>0</v>
      </c>
      <c r="AY865">
        <v>0</v>
      </c>
      <c r="AZ865">
        <v>3</v>
      </c>
      <c r="BA865">
        <v>2</v>
      </c>
      <c r="BB865">
        <v>0</v>
      </c>
      <c r="BC865">
        <v>0</v>
      </c>
    </row>
    <row r="866" spans="1:55" hidden="1" x14ac:dyDescent="0.4">
      <c r="A866" t="str">
        <f t="shared" si="52"/>
        <v>DPM</v>
      </c>
      <c r="B866" t="str">
        <f t="shared" si="53"/>
        <v>DPM003</v>
      </c>
      <c r="C866" t="str">
        <f t="shared" si="54"/>
        <v>numberline</v>
      </c>
      <c r="D866" t="s">
        <v>3903</v>
      </c>
      <c r="E866">
        <f t="shared" si="55"/>
        <v>44.32</v>
      </c>
      <c r="F866">
        <v>36</v>
      </c>
      <c r="G866">
        <v>38</v>
      </c>
      <c r="H866">
        <v>27</v>
      </c>
      <c r="I866">
        <v>47</v>
      </c>
      <c r="J866">
        <v>46</v>
      </c>
      <c r="K866">
        <v>34</v>
      </c>
      <c r="L866">
        <v>46</v>
      </c>
      <c r="M866">
        <v>49</v>
      </c>
      <c r="N866">
        <v>30</v>
      </c>
      <c r="O866">
        <v>37</v>
      </c>
      <c r="P866">
        <v>22</v>
      </c>
      <c r="Q866">
        <v>55</v>
      </c>
      <c r="R866">
        <v>38</v>
      </c>
      <c r="S866">
        <v>28</v>
      </c>
      <c r="T866">
        <v>69</v>
      </c>
      <c r="U866">
        <v>51</v>
      </c>
      <c r="V866">
        <v>44</v>
      </c>
      <c r="W866">
        <v>18</v>
      </c>
      <c r="X866">
        <v>53</v>
      </c>
      <c r="Y866">
        <v>43</v>
      </c>
      <c r="Z866">
        <v>41</v>
      </c>
      <c r="AA866">
        <v>44</v>
      </c>
      <c r="AB866">
        <v>47</v>
      </c>
      <c r="AC866">
        <v>49</v>
      </c>
      <c r="AD866">
        <v>42</v>
      </c>
      <c r="AE866">
        <v>42</v>
      </c>
      <c r="AF866">
        <v>25</v>
      </c>
      <c r="AG866">
        <v>37</v>
      </c>
      <c r="AH866">
        <v>61</v>
      </c>
      <c r="AI866">
        <v>17</v>
      </c>
      <c r="AJ866">
        <v>61</v>
      </c>
      <c r="AK866">
        <v>38</v>
      </c>
      <c r="AL866">
        <v>40</v>
      </c>
      <c r="AM866">
        <v>48</v>
      </c>
      <c r="AN866">
        <v>27</v>
      </c>
      <c r="AO866">
        <v>47</v>
      </c>
      <c r="AP866">
        <v>61</v>
      </c>
      <c r="AQ866">
        <v>48</v>
      </c>
      <c r="AR866">
        <v>63</v>
      </c>
      <c r="AS866">
        <v>48</v>
      </c>
      <c r="AT866">
        <v>32</v>
      </c>
      <c r="AU866">
        <v>58</v>
      </c>
      <c r="AV866">
        <v>37</v>
      </c>
      <c r="AW866">
        <v>50</v>
      </c>
      <c r="AX866">
        <v>48</v>
      </c>
      <c r="AY866">
        <v>56</v>
      </c>
      <c r="AZ866">
        <v>61</v>
      </c>
      <c r="BA866">
        <v>45</v>
      </c>
      <c r="BB866">
        <v>79</v>
      </c>
      <c r="BC866">
        <v>53</v>
      </c>
    </row>
    <row r="867" spans="1:55" hidden="1" x14ac:dyDescent="0.4">
      <c r="A867" t="str">
        <f t="shared" si="52"/>
        <v>DPM</v>
      </c>
      <c r="B867" t="str">
        <f t="shared" si="53"/>
        <v>DPM003</v>
      </c>
      <c r="C867" t="str">
        <f t="shared" si="54"/>
        <v>negative_score</v>
      </c>
      <c r="D867" t="s">
        <v>3904</v>
      </c>
      <c r="E867">
        <f t="shared" si="55"/>
        <v>-5.7286219780219794</v>
      </c>
      <c r="F867">
        <v>-23</v>
      </c>
      <c r="G867">
        <v>-20</v>
      </c>
      <c r="H867">
        <v>0</v>
      </c>
      <c r="I867">
        <v>-3.9999999999999987E-2</v>
      </c>
      <c r="J867">
        <v>-8.5714285714285673E-2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-20.056249999999999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-0.1153846153846154</v>
      </c>
      <c r="AB867">
        <v>0</v>
      </c>
      <c r="AC867">
        <v>0</v>
      </c>
      <c r="AD867">
        <v>-20</v>
      </c>
      <c r="AE867">
        <v>-13</v>
      </c>
      <c r="AF867">
        <v>0</v>
      </c>
      <c r="AG867">
        <v>-20</v>
      </c>
      <c r="AH867">
        <v>-0.24374999999999999</v>
      </c>
      <c r="AI867">
        <v>0</v>
      </c>
      <c r="AJ867">
        <v>-30.8</v>
      </c>
      <c r="AK867">
        <v>-10.09</v>
      </c>
      <c r="AL867">
        <v>0</v>
      </c>
      <c r="AM867">
        <v>0</v>
      </c>
      <c r="AN867">
        <v>0</v>
      </c>
      <c r="AO867">
        <v>-23</v>
      </c>
      <c r="AP867">
        <v>-3</v>
      </c>
      <c r="AQ867">
        <v>-20</v>
      </c>
      <c r="AR867">
        <v>0</v>
      </c>
      <c r="AS867">
        <v>-20</v>
      </c>
      <c r="AT867">
        <v>0</v>
      </c>
      <c r="AU867">
        <v>0</v>
      </c>
      <c r="AV867">
        <v>-20</v>
      </c>
      <c r="AW867">
        <v>0</v>
      </c>
      <c r="AX867">
        <v>-20</v>
      </c>
      <c r="AY867">
        <v>0</v>
      </c>
      <c r="AZ867">
        <v>0</v>
      </c>
      <c r="BA867">
        <v>-20</v>
      </c>
      <c r="BB867">
        <v>-3</v>
      </c>
      <c r="BC867">
        <v>0</v>
      </c>
    </row>
    <row r="868" spans="1:55" hidden="1" x14ac:dyDescent="0.4">
      <c r="A868" t="str">
        <f t="shared" si="52"/>
        <v>DPM</v>
      </c>
      <c r="B868" t="str">
        <f t="shared" si="53"/>
        <v>DPM003</v>
      </c>
      <c r="C868" t="str">
        <f t="shared" si="54"/>
        <v>raw_score</v>
      </c>
      <c r="D868" t="s">
        <v>3905</v>
      </c>
      <c r="E868">
        <f t="shared" si="55"/>
        <v>57.355200000000011</v>
      </c>
      <c r="F868">
        <v>10.199999999999999</v>
      </c>
      <c r="G868">
        <v>9.1</v>
      </c>
      <c r="H868">
        <v>53.95</v>
      </c>
      <c r="I868">
        <v>66.91</v>
      </c>
      <c r="J868">
        <v>71.209999999999994</v>
      </c>
      <c r="K868">
        <v>57.5</v>
      </c>
      <c r="L868">
        <v>84.1</v>
      </c>
      <c r="M868">
        <v>80.75</v>
      </c>
      <c r="N868">
        <v>64.5</v>
      </c>
      <c r="O868">
        <v>69.05</v>
      </c>
      <c r="P868">
        <v>44.9</v>
      </c>
      <c r="Q868">
        <v>108.15</v>
      </c>
      <c r="R868">
        <v>58.4</v>
      </c>
      <c r="S868">
        <v>52.6</v>
      </c>
      <c r="T868">
        <v>110.45</v>
      </c>
      <c r="U868">
        <v>52.09</v>
      </c>
      <c r="V868">
        <v>84.2</v>
      </c>
      <c r="W868">
        <v>37.9</v>
      </c>
      <c r="X868">
        <v>101.15</v>
      </c>
      <c r="Y868">
        <v>78.150000000000006</v>
      </c>
      <c r="Z868">
        <v>73.25</v>
      </c>
      <c r="AA868">
        <v>69.88</v>
      </c>
      <c r="AB868">
        <v>80.849999999999994</v>
      </c>
      <c r="AC868">
        <v>82.45</v>
      </c>
      <c r="AD868">
        <v>15.4</v>
      </c>
      <c r="AE868">
        <v>20.9</v>
      </c>
      <c r="AF868">
        <v>45.25</v>
      </c>
      <c r="AG868">
        <v>15.05</v>
      </c>
      <c r="AH868">
        <v>89.41</v>
      </c>
      <c r="AI868">
        <v>31.85</v>
      </c>
      <c r="AJ868">
        <v>24.85</v>
      </c>
      <c r="AK868">
        <v>40.409999999999997</v>
      </c>
      <c r="AL868">
        <v>67</v>
      </c>
      <c r="AM868">
        <v>38.6</v>
      </c>
      <c r="AN868">
        <v>49.15</v>
      </c>
      <c r="AO868">
        <v>13.25</v>
      </c>
      <c r="AP868">
        <v>38.25</v>
      </c>
      <c r="AQ868">
        <v>22.7</v>
      </c>
      <c r="AR868">
        <v>24.55</v>
      </c>
      <c r="AS868">
        <v>31.3</v>
      </c>
      <c r="AT868">
        <v>65.599999999999994</v>
      </c>
      <c r="AU868">
        <v>95.3</v>
      </c>
      <c r="AV868">
        <v>12.95</v>
      </c>
      <c r="AW868">
        <v>94.6</v>
      </c>
      <c r="AX868">
        <v>17.399999999999999</v>
      </c>
      <c r="AY868">
        <v>101.8</v>
      </c>
      <c r="AZ868">
        <v>46.55</v>
      </c>
      <c r="BA868">
        <v>20.45</v>
      </c>
      <c r="BB868">
        <v>142.05000000000001</v>
      </c>
      <c r="BC868">
        <v>101.45</v>
      </c>
    </row>
    <row r="869" spans="1:55" hidden="1" x14ac:dyDescent="0.4">
      <c r="A869" t="str">
        <f t="shared" si="52"/>
        <v>DPM</v>
      </c>
      <c r="B869" t="str">
        <f t="shared" si="53"/>
        <v>DPM003</v>
      </c>
      <c r="C869" t="str">
        <f t="shared" si="54"/>
        <v>percentage_score</v>
      </c>
      <c r="D869" t="s">
        <v>3906</v>
      </c>
      <c r="E869">
        <f t="shared" si="55"/>
        <v>64.036000000000001</v>
      </c>
      <c r="F869">
        <v>19.2</v>
      </c>
      <c r="G869">
        <v>18.5</v>
      </c>
      <c r="H869">
        <v>73</v>
      </c>
      <c r="I869">
        <v>77</v>
      </c>
      <c r="J869">
        <v>78</v>
      </c>
      <c r="K869">
        <v>74.2</v>
      </c>
      <c r="L869">
        <v>80.8</v>
      </c>
      <c r="M869">
        <v>80.099999999999994</v>
      </c>
      <c r="N869">
        <v>76.3</v>
      </c>
      <c r="O869">
        <v>77.5</v>
      </c>
      <c r="P869">
        <v>69.2</v>
      </c>
      <c r="Q869">
        <v>84.4</v>
      </c>
      <c r="R869">
        <v>74.5</v>
      </c>
      <c r="S869">
        <v>72.5</v>
      </c>
      <c r="T869">
        <v>84.7</v>
      </c>
      <c r="U869">
        <v>54.7</v>
      </c>
      <c r="V869">
        <v>80.8</v>
      </c>
      <c r="W869">
        <v>65.5</v>
      </c>
      <c r="X869">
        <v>82.5</v>
      </c>
      <c r="Y869">
        <v>79.599999999999994</v>
      </c>
      <c r="Z869">
        <v>78.599999999999994</v>
      </c>
      <c r="AA869">
        <v>77.599999999999994</v>
      </c>
      <c r="AB869">
        <v>79</v>
      </c>
      <c r="AC869">
        <v>80.5</v>
      </c>
      <c r="AD869">
        <v>27.8</v>
      </c>
      <c r="AE869">
        <v>38.799999999999997</v>
      </c>
      <c r="AF869">
        <v>69.3</v>
      </c>
      <c r="AG869">
        <v>27.3</v>
      </c>
      <c r="AH869">
        <v>81.5</v>
      </c>
      <c r="AI869">
        <v>61.4</v>
      </c>
      <c r="AJ869">
        <v>32.799999999999997</v>
      </c>
      <c r="AK869">
        <v>57.3</v>
      </c>
      <c r="AL869">
        <v>77</v>
      </c>
      <c r="AM869">
        <v>65.900000000000006</v>
      </c>
      <c r="AN869">
        <v>71.099999999999994</v>
      </c>
      <c r="AO869">
        <v>23.6</v>
      </c>
      <c r="AP869">
        <v>62.4</v>
      </c>
      <c r="AQ869">
        <v>36.200000000000003</v>
      </c>
      <c r="AR869">
        <v>55.1</v>
      </c>
      <c r="AS869">
        <v>43.9</v>
      </c>
      <c r="AT869">
        <v>76.599999999999994</v>
      </c>
      <c r="AU869">
        <v>82.7</v>
      </c>
      <c r="AV869">
        <v>24.5</v>
      </c>
      <c r="AW869">
        <v>81.5</v>
      </c>
      <c r="AX869">
        <v>30.3</v>
      </c>
      <c r="AY869">
        <v>83.6</v>
      </c>
      <c r="AZ869">
        <v>69.900000000000006</v>
      </c>
      <c r="BA869">
        <v>33.799999999999997</v>
      </c>
      <c r="BB869">
        <v>85.3</v>
      </c>
      <c r="BC869">
        <v>83.5</v>
      </c>
    </row>
    <row r="870" spans="1:55" hidden="1" x14ac:dyDescent="0.4">
      <c r="A870" t="str">
        <f t="shared" si="52"/>
        <v>DPM</v>
      </c>
      <c r="B870" t="str">
        <f t="shared" si="53"/>
        <v>DPM003</v>
      </c>
      <c r="C870" t="str">
        <f t="shared" si="54"/>
        <v>formatted_score</v>
      </c>
      <c r="D870" t="s">
        <v>3907</v>
      </c>
      <c r="E870" t="e">
        <f t="shared" si="55"/>
        <v>#DIV/0!</v>
      </c>
      <c r="F870" t="s">
        <v>3908</v>
      </c>
      <c r="G870" t="s">
        <v>3909</v>
      </c>
      <c r="H870" t="s">
        <v>3910</v>
      </c>
      <c r="I870" t="s">
        <v>3911</v>
      </c>
      <c r="J870" t="s">
        <v>3912</v>
      </c>
      <c r="K870" t="s">
        <v>2351</v>
      </c>
      <c r="L870" t="s">
        <v>2937</v>
      </c>
      <c r="M870" t="s">
        <v>3913</v>
      </c>
      <c r="N870" t="s">
        <v>1903</v>
      </c>
      <c r="O870" t="s">
        <v>3871</v>
      </c>
      <c r="P870" t="s">
        <v>3914</v>
      </c>
      <c r="Q870" t="s">
        <v>3915</v>
      </c>
      <c r="R870" t="s">
        <v>1900</v>
      </c>
      <c r="S870" t="s">
        <v>2805</v>
      </c>
      <c r="T870" t="s">
        <v>3057</v>
      </c>
      <c r="U870" t="s">
        <v>3916</v>
      </c>
      <c r="V870" t="s">
        <v>3756</v>
      </c>
      <c r="W870" t="s">
        <v>1948</v>
      </c>
      <c r="X870" t="s">
        <v>3917</v>
      </c>
      <c r="Y870" t="s">
        <v>3918</v>
      </c>
      <c r="Z870" t="s">
        <v>3807</v>
      </c>
      <c r="AA870" t="s">
        <v>3919</v>
      </c>
      <c r="AB870" t="s">
        <v>3920</v>
      </c>
      <c r="AC870" t="s">
        <v>2535</v>
      </c>
      <c r="AD870" t="s">
        <v>3921</v>
      </c>
      <c r="AE870" t="s">
        <v>3922</v>
      </c>
      <c r="AF870" t="s">
        <v>2429</v>
      </c>
      <c r="AG870" t="s">
        <v>3923</v>
      </c>
      <c r="AH870" t="s">
        <v>3924</v>
      </c>
      <c r="AI870" t="s">
        <v>2245</v>
      </c>
      <c r="AJ870" t="s">
        <v>3925</v>
      </c>
      <c r="AK870" t="s">
        <v>3926</v>
      </c>
      <c r="AL870" t="s">
        <v>2693</v>
      </c>
      <c r="AM870" t="s">
        <v>3927</v>
      </c>
      <c r="AN870" t="s">
        <v>2583</v>
      </c>
      <c r="AO870" t="s">
        <v>3928</v>
      </c>
      <c r="AP870" t="s">
        <v>3929</v>
      </c>
      <c r="AQ870" t="s">
        <v>3930</v>
      </c>
      <c r="AR870" t="s">
        <v>1737</v>
      </c>
      <c r="AS870" t="s">
        <v>3931</v>
      </c>
      <c r="AT870" t="s">
        <v>2164</v>
      </c>
      <c r="AU870" t="s">
        <v>3932</v>
      </c>
      <c r="AV870" t="s">
        <v>3933</v>
      </c>
      <c r="AW870" t="s">
        <v>3934</v>
      </c>
      <c r="AX870" t="s">
        <v>3935</v>
      </c>
      <c r="AY870" t="s">
        <v>3936</v>
      </c>
      <c r="AZ870" t="s">
        <v>3937</v>
      </c>
      <c r="BA870" t="s">
        <v>3938</v>
      </c>
      <c r="BB870" t="s">
        <v>3939</v>
      </c>
      <c r="BC870" t="s">
        <v>3940</v>
      </c>
    </row>
    <row r="871" spans="1:55" hidden="1" x14ac:dyDescent="0.4">
      <c r="A871" t="str">
        <f t="shared" si="52"/>
        <v>DPM</v>
      </c>
      <c r="B871" t="str">
        <f t="shared" si="53"/>
        <v>DPM003</v>
      </c>
      <c r="C871" t="str">
        <f t="shared" si="54"/>
        <v>functional_complexity</v>
      </c>
      <c r="D871" t="s">
        <v>3941</v>
      </c>
      <c r="E871">
        <f t="shared" si="55"/>
        <v>22.57</v>
      </c>
      <c r="F871">
        <v>5</v>
      </c>
      <c r="G871">
        <v>3.5</v>
      </c>
      <c r="H871">
        <v>25</v>
      </c>
      <c r="I871">
        <v>30</v>
      </c>
      <c r="J871">
        <v>26.5</v>
      </c>
      <c r="K871">
        <v>26.5</v>
      </c>
      <c r="L871">
        <v>39</v>
      </c>
      <c r="M871">
        <v>38</v>
      </c>
      <c r="N871">
        <v>31.5</v>
      </c>
      <c r="O871">
        <v>33</v>
      </c>
      <c r="P871">
        <v>21.5</v>
      </c>
      <c r="Q871">
        <v>51.5</v>
      </c>
      <c r="R871">
        <v>26.5</v>
      </c>
      <c r="S871">
        <v>25</v>
      </c>
      <c r="T871">
        <v>52.5</v>
      </c>
      <c r="U871">
        <v>29.5</v>
      </c>
      <c r="V871">
        <v>38.5</v>
      </c>
      <c r="W871">
        <v>18.5</v>
      </c>
      <c r="X871">
        <v>32</v>
      </c>
      <c r="Y871">
        <v>29.5</v>
      </c>
      <c r="Z871">
        <v>29</v>
      </c>
      <c r="AA871">
        <v>28.5</v>
      </c>
      <c r="AB871">
        <v>31</v>
      </c>
      <c r="AC871">
        <v>34</v>
      </c>
      <c r="AD871">
        <v>0</v>
      </c>
      <c r="AE871">
        <v>4.5</v>
      </c>
      <c r="AF871">
        <v>22</v>
      </c>
      <c r="AG871">
        <v>3.5</v>
      </c>
      <c r="AH871">
        <v>31.5</v>
      </c>
      <c r="AI871">
        <v>15.5</v>
      </c>
      <c r="AJ871">
        <v>4.5</v>
      </c>
      <c r="AK871">
        <v>18.5</v>
      </c>
      <c r="AL871">
        <v>31.5</v>
      </c>
      <c r="AM871">
        <v>3.5</v>
      </c>
      <c r="AN871">
        <v>18.5</v>
      </c>
      <c r="AO871">
        <v>1.5</v>
      </c>
      <c r="AP871">
        <v>10</v>
      </c>
      <c r="AQ871">
        <v>1.5</v>
      </c>
      <c r="AR871">
        <v>5.5</v>
      </c>
      <c r="AS871">
        <v>5</v>
      </c>
      <c r="AT871">
        <v>28</v>
      </c>
      <c r="AU871">
        <v>42</v>
      </c>
      <c r="AV871">
        <v>1.5</v>
      </c>
      <c r="AW871">
        <v>35.5</v>
      </c>
      <c r="AX871">
        <v>5.5</v>
      </c>
      <c r="AY871">
        <v>37.5</v>
      </c>
      <c r="AZ871">
        <v>1.5</v>
      </c>
      <c r="BA871">
        <v>0</v>
      </c>
      <c r="BB871">
        <v>60.5</v>
      </c>
      <c r="BC871">
        <v>34</v>
      </c>
    </row>
    <row r="872" spans="1:55" hidden="1" x14ac:dyDescent="0.4">
      <c r="A872" t="str">
        <f t="shared" si="52"/>
        <v>DPM</v>
      </c>
      <c r="B872" t="str">
        <f t="shared" si="53"/>
        <v>DPM003</v>
      </c>
      <c r="C872" t="str">
        <f t="shared" si="54"/>
        <v>organization_score</v>
      </c>
      <c r="D872" t="s">
        <v>3942</v>
      </c>
      <c r="E872">
        <f t="shared" si="55"/>
        <v>5.56</v>
      </c>
      <c r="F872">
        <v>0</v>
      </c>
      <c r="G872">
        <v>0</v>
      </c>
      <c r="H872">
        <v>0</v>
      </c>
      <c r="I872">
        <v>0</v>
      </c>
      <c r="J872">
        <v>14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12</v>
      </c>
      <c r="V872">
        <v>0</v>
      </c>
      <c r="W872">
        <v>0</v>
      </c>
      <c r="X872">
        <v>34</v>
      </c>
      <c r="Y872">
        <v>14</v>
      </c>
      <c r="Z872">
        <v>10</v>
      </c>
      <c r="AA872">
        <v>10</v>
      </c>
      <c r="AB872">
        <v>16</v>
      </c>
      <c r="AC872">
        <v>10</v>
      </c>
      <c r="AD872">
        <v>0</v>
      </c>
      <c r="AE872">
        <v>0</v>
      </c>
      <c r="AF872">
        <v>0</v>
      </c>
      <c r="AG872">
        <v>0</v>
      </c>
      <c r="AH872">
        <v>22</v>
      </c>
      <c r="AI872">
        <v>0</v>
      </c>
      <c r="AJ872">
        <v>4</v>
      </c>
      <c r="AK872">
        <v>10</v>
      </c>
      <c r="AL872">
        <v>0</v>
      </c>
      <c r="AM872">
        <v>0</v>
      </c>
      <c r="AN872">
        <v>10</v>
      </c>
      <c r="AO872">
        <v>0</v>
      </c>
      <c r="AP872">
        <v>0</v>
      </c>
      <c r="AQ872">
        <v>0</v>
      </c>
      <c r="AR872">
        <v>8</v>
      </c>
      <c r="AS872">
        <v>0</v>
      </c>
      <c r="AT872">
        <v>8</v>
      </c>
      <c r="AU872">
        <v>6</v>
      </c>
      <c r="AV872">
        <v>0</v>
      </c>
      <c r="AW872">
        <v>20</v>
      </c>
      <c r="AX872">
        <v>0</v>
      </c>
      <c r="AY872">
        <v>22</v>
      </c>
      <c r="AZ872">
        <v>0</v>
      </c>
      <c r="BA872">
        <v>0</v>
      </c>
      <c r="BB872">
        <v>20</v>
      </c>
      <c r="BC872">
        <v>28</v>
      </c>
    </row>
    <row r="873" spans="1:55" hidden="1" x14ac:dyDescent="0.4">
      <c r="A873" t="str">
        <f t="shared" si="52"/>
        <v>DPM</v>
      </c>
      <c r="B873" t="str">
        <f t="shared" si="53"/>
        <v>DPM003</v>
      </c>
      <c r="C873" t="str">
        <f t="shared" si="54"/>
        <v>structural_integrity</v>
      </c>
      <c r="D873" t="s">
        <v>3943</v>
      </c>
      <c r="E873">
        <f t="shared" si="55"/>
        <v>7.0701999999999998</v>
      </c>
      <c r="F873">
        <v>0</v>
      </c>
      <c r="G873">
        <v>0</v>
      </c>
      <c r="H873">
        <v>10</v>
      </c>
      <c r="I873">
        <v>9.9600000000000009</v>
      </c>
      <c r="J873">
        <v>9.91</v>
      </c>
      <c r="K873">
        <v>10</v>
      </c>
      <c r="L873">
        <v>10</v>
      </c>
      <c r="M873">
        <v>10</v>
      </c>
      <c r="N873">
        <v>10</v>
      </c>
      <c r="O873">
        <v>10</v>
      </c>
      <c r="P873">
        <v>10</v>
      </c>
      <c r="Q873">
        <v>10</v>
      </c>
      <c r="R873">
        <v>10</v>
      </c>
      <c r="S873">
        <v>10</v>
      </c>
      <c r="T873">
        <v>10</v>
      </c>
      <c r="U873">
        <v>0</v>
      </c>
      <c r="V873">
        <v>10</v>
      </c>
      <c r="W873">
        <v>10</v>
      </c>
      <c r="X873">
        <v>10</v>
      </c>
      <c r="Y873">
        <v>10</v>
      </c>
      <c r="Z873">
        <v>10</v>
      </c>
      <c r="AA873">
        <v>9.8800000000000008</v>
      </c>
      <c r="AB873">
        <v>10</v>
      </c>
      <c r="AC873">
        <v>10</v>
      </c>
      <c r="AD873">
        <v>0</v>
      </c>
      <c r="AE873">
        <v>0</v>
      </c>
      <c r="AF873">
        <v>10</v>
      </c>
      <c r="AG873">
        <v>0</v>
      </c>
      <c r="AH873">
        <v>9.76</v>
      </c>
      <c r="AI873">
        <v>10</v>
      </c>
      <c r="AJ873">
        <v>0</v>
      </c>
      <c r="AK873">
        <v>0</v>
      </c>
      <c r="AL873">
        <v>10</v>
      </c>
      <c r="AM873">
        <v>10</v>
      </c>
      <c r="AN873">
        <v>10</v>
      </c>
      <c r="AO873">
        <v>0</v>
      </c>
      <c r="AP873">
        <v>7</v>
      </c>
      <c r="AQ873">
        <v>0</v>
      </c>
      <c r="AR873">
        <v>10</v>
      </c>
      <c r="AS873">
        <v>0</v>
      </c>
      <c r="AT873">
        <v>10</v>
      </c>
      <c r="AU873">
        <v>10</v>
      </c>
      <c r="AV873">
        <v>0</v>
      </c>
      <c r="AW873">
        <v>10</v>
      </c>
      <c r="AX873">
        <v>0</v>
      </c>
      <c r="AY873">
        <v>10</v>
      </c>
      <c r="AZ873">
        <v>10</v>
      </c>
      <c r="BA873">
        <v>0</v>
      </c>
      <c r="BB873">
        <v>7</v>
      </c>
      <c r="BC873">
        <v>10</v>
      </c>
    </row>
    <row r="874" spans="1:55" hidden="1" x14ac:dyDescent="0.4">
      <c r="A874" t="str">
        <f t="shared" si="52"/>
        <v>DPM</v>
      </c>
      <c r="B874" t="str">
        <f t="shared" si="53"/>
        <v>DPM003</v>
      </c>
      <c r="C874" t="str">
        <f t="shared" si="54"/>
        <v>decisions_activities_ratio</v>
      </c>
      <c r="D874" t="s">
        <v>3944</v>
      </c>
      <c r="E874">
        <f t="shared" si="55"/>
        <v>0.37267999999999996</v>
      </c>
      <c r="F874">
        <v>1</v>
      </c>
      <c r="G874">
        <v>1</v>
      </c>
      <c r="H874">
        <v>0.154</v>
      </c>
      <c r="I874">
        <v>0.2</v>
      </c>
      <c r="J874">
        <v>0.14299999999999999</v>
      </c>
      <c r="K874">
        <v>0.14299999999999999</v>
      </c>
      <c r="L874">
        <v>0.14299999999999999</v>
      </c>
      <c r="M874">
        <v>0.222</v>
      </c>
      <c r="N874">
        <v>0.188</v>
      </c>
      <c r="O874">
        <v>0.17599999999999999</v>
      </c>
      <c r="P874">
        <v>8.3000000000000004E-2</v>
      </c>
      <c r="Q874">
        <v>0.14299999999999999</v>
      </c>
      <c r="R874">
        <v>0.14299999999999999</v>
      </c>
      <c r="S874">
        <v>0.154</v>
      </c>
      <c r="T874">
        <v>0.10299999999999999</v>
      </c>
      <c r="U874">
        <v>0.125</v>
      </c>
      <c r="V874">
        <v>9.0999999999999998E-2</v>
      </c>
      <c r="W874">
        <v>0.1</v>
      </c>
      <c r="X874">
        <v>5.2999999999999999E-2</v>
      </c>
      <c r="Y874">
        <v>0.125</v>
      </c>
      <c r="Z874">
        <v>5.8999999999999997E-2</v>
      </c>
      <c r="AA874">
        <v>0.23100000000000001</v>
      </c>
      <c r="AB874">
        <v>0.11799999999999999</v>
      </c>
      <c r="AC874">
        <v>0.105</v>
      </c>
      <c r="AD874">
        <v>0</v>
      </c>
      <c r="AE874">
        <v>0</v>
      </c>
      <c r="AF874">
        <v>0.182</v>
      </c>
      <c r="AG874">
        <v>1</v>
      </c>
      <c r="AH874">
        <v>0.188</v>
      </c>
      <c r="AI874">
        <v>0.125</v>
      </c>
      <c r="AJ874">
        <v>0</v>
      </c>
      <c r="AK874">
        <v>0.1</v>
      </c>
      <c r="AL874">
        <v>0.188</v>
      </c>
      <c r="AM874">
        <v>1</v>
      </c>
      <c r="AN874">
        <v>0.1</v>
      </c>
      <c r="AO874">
        <v>0</v>
      </c>
      <c r="AP874">
        <v>5</v>
      </c>
      <c r="AQ874">
        <v>0</v>
      </c>
      <c r="AR874">
        <v>2</v>
      </c>
      <c r="AS874">
        <v>1</v>
      </c>
      <c r="AT874">
        <v>0.13300000000000001</v>
      </c>
      <c r="AU874">
        <v>0.13600000000000001</v>
      </c>
      <c r="AV874">
        <v>0</v>
      </c>
      <c r="AW874">
        <v>0.1</v>
      </c>
      <c r="AX874">
        <v>2</v>
      </c>
      <c r="AY874">
        <v>0.15</v>
      </c>
      <c r="AZ874">
        <v>0</v>
      </c>
      <c r="BA874">
        <v>0</v>
      </c>
      <c r="BB874">
        <v>0.125</v>
      </c>
      <c r="BC874">
        <v>0.105</v>
      </c>
    </row>
    <row r="875" spans="1:55" hidden="1" x14ac:dyDescent="0.4">
      <c r="A875" t="str">
        <f t="shared" si="52"/>
        <v>DPM</v>
      </c>
      <c r="B875" t="str">
        <f t="shared" si="53"/>
        <v>DPM003</v>
      </c>
      <c r="C875" t="str">
        <f t="shared" si="54"/>
        <v>lines_vs_average</v>
      </c>
      <c r="D875" t="s">
        <v>3945</v>
      </c>
      <c r="E875">
        <f t="shared" si="55"/>
        <v>0.95030000000000014</v>
      </c>
      <c r="F875">
        <v>0.77200000000000002</v>
      </c>
      <c r="G875">
        <v>0.81499999999999995</v>
      </c>
      <c r="H875">
        <v>0.57899999999999996</v>
      </c>
      <c r="I875">
        <v>1.008</v>
      </c>
      <c r="J875">
        <v>0.98599999999999999</v>
      </c>
      <c r="K875">
        <v>0.72899999999999998</v>
      </c>
      <c r="L875">
        <v>0.98599999999999999</v>
      </c>
      <c r="M875">
        <v>1.0509999999999999</v>
      </c>
      <c r="N875">
        <v>0.64300000000000002</v>
      </c>
      <c r="O875">
        <v>0.79300000000000004</v>
      </c>
      <c r="P875">
        <v>0.47199999999999998</v>
      </c>
      <c r="Q875">
        <v>1.179</v>
      </c>
      <c r="R875">
        <v>0.81499999999999995</v>
      </c>
      <c r="S875">
        <v>0.6</v>
      </c>
      <c r="T875">
        <v>1.4790000000000001</v>
      </c>
      <c r="U875">
        <v>1.0940000000000001</v>
      </c>
      <c r="V875">
        <v>0.94299999999999995</v>
      </c>
      <c r="W875">
        <v>0.38600000000000001</v>
      </c>
      <c r="X875">
        <v>1.1359999999999999</v>
      </c>
      <c r="Y875">
        <v>0.92200000000000004</v>
      </c>
      <c r="Z875">
        <v>0.879</v>
      </c>
      <c r="AA875">
        <v>0.94299999999999995</v>
      </c>
      <c r="AB875">
        <v>1.008</v>
      </c>
      <c r="AC875">
        <v>1.0509999999999999</v>
      </c>
      <c r="AD875">
        <v>0.90100000000000002</v>
      </c>
      <c r="AE875">
        <v>0.90100000000000002</v>
      </c>
      <c r="AF875">
        <v>0.53600000000000003</v>
      </c>
      <c r="AG875">
        <v>0.79300000000000004</v>
      </c>
      <c r="AH875">
        <v>1.3080000000000001</v>
      </c>
      <c r="AI875">
        <v>0.36499999999999999</v>
      </c>
      <c r="AJ875">
        <v>1.3080000000000001</v>
      </c>
      <c r="AK875">
        <v>0.81499999999999995</v>
      </c>
      <c r="AL875">
        <v>0.85799999999999998</v>
      </c>
      <c r="AM875">
        <v>1.0289999999999999</v>
      </c>
      <c r="AN875">
        <v>0.57899999999999996</v>
      </c>
      <c r="AO875">
        <v>1.008</v>
      </c>
      <c r="AP875">
        <v>1.3080000000000001</v>
      </c>
      <c r="AQ875">
        <v>1.0289999999999999</v>
      </c>
      <c r="AR875">
        <v>1.351</v>
      </c>
      <c r="AS875">
        <v>1.0289999999999999</v>
      </c>
      <c r="AT875">
        <v>0.68600000000000005</v>
      </c>
      <c r="AU875">
        <v>1.244</v>
      </c>
      <c r="AV875">
        <v>0.79300000000000004</v>
      </c>
      <c r="AW875">
        <v>1.0720000000000001</v>
      </c>
      <c r="AX875">
        <v>1.0289999999999999</v>
      </c>
      <c r="AY875">
        <v>1.2010000000000001</v>
      </c>
      <c r="AZ875">
        <v>1.3080000000000001</v>
      </c>
      <c r="BA875">
        <v>0.96499999999999997</v>
      </c>
      <c r="BB875">
        <v>1.694</v>
      </c>
      <c r="BC875">
        <v>1.1359999999999999</v>
      </c>
    </row>
    <row r="876" spans="1:55" hidden="1" x14ac:dyDescent="0.4">
      <c r="A876" t="str">
        <f t="shared" si="52"/>
        <v>DPM</v>
      </c>
      <c r="B876" t="str">
        <f t="shared" si="53"/>
        <v>DPM053</v>
      </c>
      <c r="C876" t="str">
        <f t="shared" si="54"/>
        <v>activities</v>
      </c>
      <c r="D876" t="s">
        <v>3946</v>
      </c>
      <c r="E876">
        <f t="shared" si="55"/>
        <v>12.24</v>
      </c>
      <c r="F876">
        <v>5</v>
      </c>
      <c r="G876">
        <v>13</v>
      </c>
      <c r="H876">
        <v>12</v>
      </c>
      <c r="I876">
        <v>0</v>
      </c>
      <c r="J876">
        <v>12</v>
      </c>
      <c r="K876">
        <v>10</v>
      </c>
      <c r="L876">
        <v>11</v>
      </c>
      <c r="M876">
        <v>15</v>
      </c>
      <c r="N876">
        <v>17</v>
      </c>
      <c r="O876">
        <v>11</v>
      </c>
      <c r="P876">
        <v>11</v>
      </c>
      <c r="Q876">
        <v>14</v>
      </c>
      <c r="R876">
        <v>18</v>
      </c>
      <c r="S876">
        <v>11</v>
      </c>
      <c r="T876">
        <v>15</v>
      </c>
      <c r="U876">
        <v>23</v>
      </c>
      <c r="V876">
        <v>18</v>
      </c>
      <c r="W876">
        <v>11</v>
      </c>
      <c r="X876">
        <v>2</v>
      </c>
      <c r="Y876">
        <v>0</v>
      </c>
      <c r="Z876">
        <v>11</v>
      </c>
      <c r="AA876">
        <v>24</v>
      </c>
      <c r="AB876">
        <v>0</v>
      </c>
      <c r="AC876">
        <v>0</v>
      </c>
      <c r="AD876">
        <v>17</v>
      </c>
      <c r="AE876">
        <v>21</v>
      </c>
      <c r="AF876">
        <v>15</v>
      </c>
      <c r="AG876">
        <v>13</v>
      </c>
      <c r="AH876">
        <v>24</v>
      </c>
      <c r="AI876">
        <v>9</v>
      </c>
      <c r="AJ876">
        <v>15</v>
      </c>
      <c r="AK876">
        <v>16</v>
      </c>
      <c r="AL876">
        <v>13</v>
      </c>
      <c r="AM876">
        <v>20</v>
      </c>
      <c r="AN876">
        <v>15</v>
      </c>
      <c r="AO876">
        <v>0</v>
      </c>
      <c r="AP876">
        <v>0</v>
      </c>
      <c r="AQ876">
        <v>24</v>
      </c>
      <c r="AR876">
        <v>19</v>
      </c>
      <c r="AS876">
        <v>0</v>
      </c>
      <c r="AT876">
        <v>13</v>
      </c>
      <c r="AU876">
        <v>17</v>
      </c>
      <c r="AV876">
        <v>24</v>
      </c>
      <c r="AW876">
        <v>0</v>
      </c>
      <c r="AX876">
        <v>0</v>
      </c>
      <c r="AY876">
        <v>15</v>
      </c>
      <c r="AZ876">
        <v>0</v>
      </c>
      <c r="BA876">
        <v>0</v>
      </c>
      <c r="BB876">
        <v>27</v>
      </c>
      <c r="BC876">
        <v>31</v>
      </c>
    </row>
    <row r="877" spans="1:55" hidden="1" x14ac:dyDescent="0.4">
      <c r="A877" t="str">
        <f t="shared" si="52"/>
        <v>DPM</v>
      </c>
      <c r="B877" t="str">
        <f t="shared" si="53"/>
        <v>DPM053</v>
      </c>
      <c r="C877" t="str">
        <f t="shared" si="54"/>
        <v>decisions</v>
      </c>
      <c r="D877" t="s">
        <v>3947</v>
      </c>
      <c r="E877">
        <f t="shared" si="55"/>
        <v>1.88</v>
      </c>
      <c r="F877">
        <v>0</v>
      </c>
      <c r="G877">
        <v>2</v>
      </c>
      <c r="H877">
        <v>2</v>
      </c>
      <c r="I877">
        <v>0</v>
      </c>
      <c r="J877">
        <v>2</v>
      </c>
      <c r="K877">
        <v>1</v>
      </c>
      <c r="L877">
        <v>3</v>
      </c>
      <c r="M877">
        <v>4</v>
      </c>
      <c r="N877">
        <v>2</v>
      </c>
      <c r="O877">
        <v>2</v>
      </c>
      <c r="P877">
        <v>2</v>
      </c>
      <c r="Q877">
        <v>2</v>
      </c>
      <c r="R877">
        <v>2</v>
      </c>
      <c r="S877">
        <v>2</v>
      </c>
      <c r="T877">
        <v>2</v>
      </c>
      <c r="U877">
        <v>2</v>
      </c>
      <c r="V877">
        <v>2</v>
      </c>
      <c r="W877">
        <v>1</v>
      </c>
      <c r="X877">
        <v>1</v>
      </c>
      <c r="Y877">
        <v>0</v>
      </c>
      <c r="Z877">
        <v>1</v>
      </c>
      <c r="AA877">
        <v>3</v>
      </c>
      <c r="AB877">
        <v>0</v>
      </c>
      <c r="AC877">
        <v>0</v>
      </c>
      <c r="AD877">
        <v>2</v>
      </c>
      <c r="AE877">
        <v>2</v>
      </c>
      <c r="AF877">
        <v>2</v>
      </c>
      <c r="AG877">
        <v>2</v>
      </c>
      <c r="AH877">
        <v>4</v>
      </c>
      <c r="AI877">
        <v>1</v>
      </c>
      <c r="AJ877">
        <v>3</v>
      </c>
      <c r="AK877">
        <v>2</v>
      </c>
      <c r="AL877">
        <v>3</v>
      </c>
      <c r="AM877">
        <v>2</v>
      </c>
      <c r="AN877">
        <v>1</v>
      </c>
      <c r="AO877">
        <v>0</v>
      </c>
      <c r="AP877">
        <v>0</v>
      </c>
      <c r="AQ877">
        <v>4</v>
      </c>
      <c r="AR877">
        <v>3</v>
      </c>
      <c r="AS877">
        <v>1</v>
      </c>
      <c r="AT877">
        <v>1</v>
      </c>
      <c r="AU877">
        <v>4</v>
      </c>
      <c r="AV877">
        <v>3</v>
      </c>
      <c r="AW877">
        <v>0</v>
      </c>
      <c r="AX877">
        <v>1</v>
      </c>
      <c r="AY877">
        <v>3</v>
      </c>
      <c r="AZ877">
        <v>7</v>
      </c>
      <c r="BA877">
        <v>0</v>
      </c>
      <c r="BB877">
        <v>3</v>
      </c>
      <c r="BC877">
        <v>2</v>
      </c>
    </row>
    <row r="878" spans="1:55" hidden="1" x14ac:dyDescent="0.4">
      <c r="A878" t="str">
        <f t="shared" si="52"/>
        <v>DPM</v>
      </c>
      <c r="B878" t="str">
        <f t="shared" si="53"/>
        <v>DPM053</v>
      </c>
      <c r="C878" t="str">
        <f t="shared" si="54"/>
        <v>forks</v>
      </c>
      <c r="D878" t="s">
        <v>3948</v>
      </c>
      <c r="E878">
        <f t="shared" si="55"/>
        <v>1.24</v>
      </c>
      <c r="F878">
        <v>2</v>
      </c>
      <c r="G878">
        <v>1</v>
      </c>
      <c r="H878">
        <v>1</v>
      </c>
      <c r="I878">
        <v>2</v>
      </c>
      <c r="J878">
        <v>1</v>
      </c>
      <c r="K878">
        <v>1</v>
      </c>
      <c r="L878">
        <v>1</v>
      </c>
      <c r="M878">
        <v>2</v>
      </c>
      <c r="N878">
        <v>1</v>
      </c>
      <c r="O878">
        <v>1</v>
      </c>
      <c r="P878">
        <v>1</v>
      </c>
      <c r="Q878">
        <v>1</v>
      </c>
      <c r="R878">
        <v>1</v>
      </c>
      <c r="S878">
        <v>1</v>
      </c>
      <c r="T878">
        <v>1</v>
      </c>
      <c r="U878">
        <v>1</v>
      </c>
      <c r="V878">
        <v>1</v>
      </c>
      <c r="W878">
        <v>1</v>
      </c>
      <c r="X878">
        <v>1</v>
      </c>
      <c r="Y878">
        <v>0</v>
      </c>
      <c r="Z878">
        <v>1</v>
      </c>
      <c r="AA878">
        <v>2</v>
      </c>
      <c r="AB878">
        <v>1</v>
      </c>
      <c r="AC878">
        <v>1</v>
      </c>
      <c r="AD878">
        <v>2</v>
      </c>
      <c r="AE878">
        <v>2</v>
      </c>
      <c r="AF878">
        <v>2</v>
      </c>
      <c r="AG878">
        <v>1</v>
      </c>
      <c r="AH878">
        <v>2</v>
      </c>
      <c r="AI878">
        <v>1</v>
      </c>
      <c r="AJ878">
        <v>2</v>
      </c>
      <c r="AK878">
        <v>1</v>
      </c>
      <c r="AL878">
        <v>1</v>
      </c>
      <c r="AM878">
        <v>1</v>
      </c>
      <c r="AN878">
        <v>1</v>
      </c>
      <c r="AO878">
        <v>1</v>
      </c>
      <c r="AP878">
        <v>0</v>
      </c>
      <c r="AQ878">
        <v>3</v>
      </c>
      <c r="AR878">
        <v>2</v>
      </c>
      <c r="AS878">
        <v>1</v>
      </c>
      <c r="AT878">
        <v>1</v>
      </c>
      <c r="AU878">
        <v>1</v>
      </c>
      <c r="AV878">
        <v>1</v>
      </c>
      <c r="AW878">
        <v>1</v>
      </c>
      <c r="AX878">
        <v>3</v>
      </c>
      <c r="AY878">
        <v>1</v>
      </c>
      <c r="AZ878">
        <v>1</v>
      </c>
      <c r="BA878">
        <v>0</v>
      </c>
      <c r="BB878">
        <v>1</v>
      </c>
      <c r="BC878">
        <v>2</v>
      </c>
    </row>
    <row r="879" spans="1:55" hidden="1" x14ac:dyDescent="0.4">
      <c r="A879" t="str">
        <f t="shared" si="52"/>
        <v>DPM</v>
      </c>
      <c r="B879" t="str">
        <f t="shared" si="53"/>
        <v>DPM053</v>
      </c>
      <c r="C879" t="str">
        <f t="shared" si="54"/>
        <v>swimlanes</v>
      </c>
      <c r="D879" t="s">
        <v>3949</v>
      </c>
      <c r="E879">
        <f t="shared" si="55"/>
        <v>2.94</v>
      </c>
      <c r="F879">
        <v>0</v>
      </c>
      <c r="G879">
        <v>7</v>
      </c>
      <c r="H879">
        <v>0</v>
      </c>
      <c r="I879">
        <v>0</v>
      </c>
      <c r="J879">
        <v>8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8</v>
      </c>
      <c r="AA879">
        <v>11</v>
      </c>
      <c r="AB879">
        <v>0</v>
      </c>
      <c r="AC879">
        <v>0</v>
      </c>
      <c r="AD879">
        <v>5</v>
      </c>
      <c r="AE879">
        <v>3</v>
      </c>
      <c r="AF879">
        <v>0</v>
      </c>
      <c r="AG879">
        <v>0</v>
      </c>
      <c r="AH879">
        <v>11</v>
      </c>
      <c r="AI879">
        <v>0</v>
      </c>
      <c r="AJ879">
        <v>8</v>
      </c>
      <c r="AK879">
        <v>0</v>
      </c>
      <c r="AL879">
        <v>0</v>
      </c>
      <c r="AM879">
        <v>0</v>
      </c>
      <c r="AN879">
        <v>5</v>
      </c>
      <c r="AO879">
        <v>0</v>
      </c>
      <c r="AP879">
        <v>0</v>
      </c>
      <c r="AQ879">
        <v>3</v>
      </c>
      <c r="AR879">
        <v>7</v>
      </c>
      <c r="AS879">
        <v>0</v>
      </c>
      <c r="AT879">
        <v>5</v>
      </c>
      <c r="AU879">
        <v>3</v>
      </c>
      <c r="AV879">
        <v>7</v>
      </c>
      <c r="AW879">
        <v>0</v>
      </c>
      <c r="AX879">
        <v>0</v>
      </c>
      <c r="AY879">
        <v>14</v>
      </c>
      <c r="AZ879">
        <v>0</v>
      </c>
      <c r="BA879">
        <v>0</v>
      </c>
      <c r="BB879">
        <v>10</v>
      </c>
      <c r="BC879">
        <v>22</v>
      </c>
    </row>
    <row r="880" spans="1:55" hidden="1" x14ac:dyDescent="0.4">
      <c r="A880" t="str">
        <f t="shared" si="52"/>
        <v>DPM</v>
      </c>
      <c r="B880" t="str">
        <f t="shared" si="53"/>
        <v>DPM053</v>
      </c>
      <c r="C880" t="str">
        <f t="shared" si="54"/>
        <v>detaches</v>
      </c>
      <c r="D880" t="s">
        <v>3950</v>
      </c>
      <c r="E880">
        <f t="shared" si="55"/>
        <v>0.14000000000000001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2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1</v>
      </c>
      <c r="AA880">
        <v>0</v>
      </c>
      <c r="AB880">
        <v>0</v>
      </c>
      <c r="AC880">
        <v>0</v>
      </c>
      <c r="AD880">
        <v>1</v>
      </c>
      <c r="AE880">
        <v>0</v>
      </c>
      <c r="AF880">
        <v>0</v>
      </c>
      <c r="AG880">
        <v>0</v>
      </c>
      <c r="AH880">
        <v>1</v>
      </c>
      <c r="AI880">
        <v>0</v>
      </c>
      <c r="AJ880">
        <v>0</v>
      </c>
      <c r="AK880">
        <v>0</v>
      </c>
      <c r="AL880">
        <v>1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1</v>
      </c>
      <c r="BC880">
        <v>0</v>
      </c>
    </row>
    <row r="881" spans="1:55" hidden="1" x14ac:dyDescent="0.4">
      <c r="A881" t="str">
        <f t="shared" si="52"/>
        <v>DPM</v>
      </c>
      <c r="B881" t="str">
        <f t="shared" si="53"/>
        <v>DPM053</v>
      </c>
      <c r="C881" t="str">
        <f t="shared" si="54"/>
        <v>options</v>
      </c>
      <c r="D881" t="s">
        <v>3951</v>
      </c>
      <c r="E881">
        <f t="shared" si="55"/>
        <v>0.12</v>
      </c>
      <c r="F881">
        <v>0</v>
      </c>
      <c r="G881">
        <v>0</v>
      </c>
      <c r="H881">
        <v>1</v>
      </c>
      <c r="I881">
        <v>0</v>
      </c>
      <c r="J881">
        <v>1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1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1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1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1</v>
      </c>
    </row>
    <row r="882" spans="1:55" hidden="1" x14ac:dyDescent="0.4">
      <c r="A882" t="str">
        <f t="shared" si="52"/>
        <v>DPM</v>
      </c>
      <c r="B882" t="str">
        <f t="shared" si="53"/>
        <v>DPM053</v>
      </c>
      <c r="C882" t="str">
        <f t="shared" si="54"/>
        <v>edges</v>
      </c>
      <c r="D882" t="s">
        <v>3952</v>
      </c>
      <c r="E882">
        <f t="shared" si="55"/>
        <v>6.32</v>
      </c>
      <c r="F882">
        <v>17</v>
      </c>
      <c r="G882">
        <v>1</v>
      </c>
      <c r="H882">
        <v>0</v>
      </c>
      <c r="I882">
        <v>23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2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1</v>
      </c>
      <c r="W882">
        <v>0</v>
      </c>
      <c r="X882">
        <v>13</v>
      </c>
      <c r="Y882">
        <v>21</v>
      </c>
      <c r="Z882">
        <v>0</v>
      </c>
      <c r="AA882">
        <v>1</v>
      </c>
      <c r="AB882">
        <v>21</v>
      </c>
      <c r="AC882">
        <v>19</v>
      </c>
      <c r="AD882">
        <v>0</v>
      </c>
      <c r="AE882">
        <v>1</v>
      </c>
      <c r="AF882">
        <v>0</v>
      </c>
      <c r="AG882">
        <v>0</v>
      </c>
      <c r="AH882">
        <v>1</v>
      </c>
      <c r="AI882">
        <v>0</v>
      </c>
      <c r="AJ882">
        <v>1</v>
      </c>
      <c r="AK882">
        <v>0</v>
      </c>
      <c r="AL882">
        <v>0</v>
      </c>
      <c r="AM882">
        <v>1</v>
      </c>
      <c r="AN882">
        <v>1</v>
      </c>
      <c r="AO882">
        <v>19</v>
      </c>
      <c r="AP882">
        <v>31</v>
      </c>
      <c r="AQ882">
        <v>0</v>
      </c>
      <c r="AR882">
        <v>0</v>
      </c>
      <c r="AS882">
        <v>18</v>
      </c>
      <c r="AT882">
        <v>0</v>
      </c>
      <c r="AU882">
        <v>0</v>
      </c>
      <c r="AV882">
        <v>1</v>
      </c>
      <c r="AW882">
        <v>31</v>
      </c>
      <c r="AX882">
        <v>7</v>
      </c>
      <c r="AY882">
        <v>2</v>
      </c>
      <c r="AZ882">
        <v>51</v>
      </c>
      <c r="BA882">
        <v>29</v>
      </c>
      <c r="BB882">
        <v>2</v>
      </c>
      <c r="BC882">
        <v>1</v>
      </c>
    </row>
    <row r="883" spans="1:55" hidden="1" x14ac:dyDescent="0.4">
      <c r="A883" t="str">
        <f t="shared" si="52"/>
        <v>DPM</v>
      </c>
      <c r="B883" t="str">
        <f t="shared" si="53"/>
        <v>DPM053</v>
      </c>
      <c r="C883" t="str">
        <f t="shared" si="54"/>
        <v>notes</v>
      </c>
      <c r="D883" t="s">
        <v>3953</v>
      </c>
      <c r="E883">
        <f t="shared" si="55"/>
        <v>1.8</v>
      </c>
      <c r="F883">
        <v>2</v>
      </c>
      <c r="G883">
        <v>1</v>
      </c>
      <c r="H883">
        <v>0</v>
      </c>
      <c r="I883">
        <v>3</v>
      </c>
      <c r="J883">
        <v>2</v>
      </c>
      <c r="K883">
        <v>0</v>
      </c>
      <c r="L883">
        <v>1</v>
      </c>
      <c r="M883">
        <v>1</v>
      </c>
      <c r="N883">
        <v>0</v>
      </c>
      <c r="O883">
        <v>3</v>
      </c>
      <c r="P883">
        <v>2</v>
      </c>
      <c r="Q883">
        <v>1</v>
      </c>
      <c r="R883">
        <v>2</v>
      </c>
      <c r="S883">
        <v>0</v>
      </c>
      <c r="T883">
        <v>0</v>
      </c>
      <c r="U883">
        <v>1</v>
      </c>
      <c r="V883">
        <v>0</v>
      </c>
      <c r="W883">
        <v>1</v>
      </c>
      <c r="X883">
        <v>3</v>
      </c>
      <c r="Y883">
        <v>2</v>
      </c>
      <c r="Z883">
        <v>0</v>
      </c>
      <c r="AA883">
        <v>0</v>
      </c>
      <c r="AB883">
        <v>2</v>
      </c>
      <c r="AC883">
        <v>13</v>
      </c>
      <c r="AD883">
        <v>3</v>
      </c>
      <c r="AE883">
        <v>1</v>
      </c>
      <c r="AF883">
        <v>0</v>
      </c>
      <c r="AG883">
        <v>7</v>
      </c>
      <c r="AH883">
        <v>2</v>
      </c>
      <c r="AI883">
        <v>2</v>
      </c>
      <c r="AJ883">
        <v>3</v>
      </c>
      <c r="AK883">
        <v>1</v>
      </c>
      <c r="AL883">
        <v>2</v>
      </c>
      <c r="AM883">
        <v>1</v>
      </c>
      <c r="AN883">
        <v>0</v>
      </c>
      <c r="AO883">
        <v>2</v>
      </c>
      <c r="AP883">
        <v>2</v>
      </c>
      <c r="AQ883">
        <v>3</v>
      </c>
      <c r="AR883">
        <v>2</v>
      </c>
      <c r="AS883">
        <v>3</v>
      </c>
      <c r="AT883">
        <v>1</v>
      </c>
      <c r="AU883">
        <v>1</v>
      </c>
      <c r="AV883">
        <v>0</v>
      </c>
      <c r="AW883">
        <v>2</v>
      </c>
      <c r="AX883">
        <v>3</v>
      </c>
      <c r="AY883">
        <v>0</v>
      </c>
      <c r="AZ883">
        <v>3</v>
      </c>
      <c r="BA883">
        <v>4</v>
      </c>
      <c r="BB883">
        <v>1</v>
      </c>
      <c r="BC883">
        <v>1</v>
      </c>
    </row>
    <row r="884" spans="1:55" hidden="1" x14ac:dyDescent="0.4">
      <c r="A884" t="str">
        <f t="shared" si="52"/>
        <v>DPM</v>
      </c>
      <c r="B884" t="str">
        <f t="shared" si="53"/>
        <v>DPM053</v>
      </c>
      <c r="C884" t="str">
        <f t="shared" si="54"/>
        <v>partitions</v>
      </c>
      <c r="D884" t="s">
        <v>3954</v>
      </c>
      <c r="E884">
        <f t="shared" si="55"/>
        <v>0.7</v>
      </c>
      <c r="F884">
        <v>3</v>
      </c>
      <c r="G884">
        <v>0</v>
      </c>
      <c r="H884">
        <v>0</v>
      </c>
      <c r="I884">
        <v>3</v>
      </c>
      <c r="J884">
        <v>0</v>
      </c>
      <c r="K884">
        <v>0</v>
      </c>
      <c r="L884">
        <v>0</v>
      </c>
      <c r="M884">
        <v>2</v>
      </c>
      <c r="N884">
        <v>0</v>
      </c>
      <c r="O884">
        <v>0</v>
      </c>
      <c r="P884">
        <v>0</v>
      </c>
      <c r="Q884">
        <v>2</v>
      </c>
      <c r="R884">
        <v>0</v>
      </c>
      <c r="S884">
        <v>0</v>
      </c>
      <c r="T884">
        <v>0</v>
      </c>
      <c r="U884">
        <v>2</v>
      </c>
      <c r="V884">
        <v>3</v>
      </c>
      <c r="W884">
        <v>0</v>
      </c>
      <c r="X884">
        <v>2</v>
      </c>
      <c r="Y884">
        <v>2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2</v>
      </c>
      <c r="AJ884">
        <v>0</v>
      </c>
      <c r="AK884">
        <v>0</v>
      </c>
      <c r="AL884">
        <v>3</v>
      </c>
      <c r="AM884">
        <v>2</v>
      </c>
      <c r="AN884">
        <v>0</v>
      </c>
      <c r="AO884">
        <v>3</v>
      </c>
      <c r="AP884">
        <v>2</v>
      </c>
      <c r="AQ884">
        <v>0</v>
      </c>
      <c r="AR884">
        <v>0</v>
      </c>
      <c r="AS884">
        <v>2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2</v>
      </c>
      <c r="BA884">
        <v>0</v>
      </c>
      <c r="BB884">
        <v>0</v>
      </c>
      <c r="BC884">
        <v>0</v>
      </c>
    </row>
    <row r="885" spans="1:55" hidden="1" x14ac:dyDescent="0.4">
      <c r="A885" t="str">
        <f t="shared" si="52"/>
        <v>DPM</v>
      </c>
      <c r="B885" t="str">
        <f t="shared" si="53"/>
        <v>DPM053</v>
      </c>
      <c r="C885" t="str">
        <f t="shared" si="54"/>
        <v>numberline</v>
      </c>
      <c r="D885" t="s">
        <v>3955</v>
      </c>
      <c r="E885">
        <f t="shared" si="55"/>
        <v>46.02</v>
      </c>
      <c r="F885">
        <v>47</v>
      </c>
      <c r="G885">
        <v>39</v>
      </c>
      <c r="H885">
        <v>25</v>
      </c>
      <c r="I885">
        <v>53</v>
      </c>
      <c r="J885">
        <v>45</v>
      </c>
      <c r="K885">
        <v>20</v>
      </c>
      <c r="L885">
        <v>31</v>
      </c>
      <c r="M885">
        <v>55</v>
      </c>
      <c r="N885">
        <v>29</v>
      </c>
      <c r="O885">
        <v>30</v>
      </c>
      <c r="P885">
        <v>26</v>
      </c>
      <c r="Q885">
        <v>42</v>
      </c>
      <c r="R885">
        <v>35</v>
      </c>
      <c r="S885">
        <v>23</v>
      </c>
      <c r="T885">
        <v>40</v>
      </c>
      <c r="U885">
        <v>42</v>
      </c>
      <c r="V885">
        <v>41</v>
      </c>
      <c r="W885">
        <v>25</v>
      </c>
      <c r="X885">
        <v>44</v>
      </c>
      <c r="Y885">
        <v>38</v>
      </c>
      <c r="Z885">
        <v>32</v>
      </c>
      <c r="AA885">
        <v>59</v>
      </c>
      <c r="AB885">
        <v>38</v>
      </c>
      <c r="AC885">
        <v>41</v>
      </c>
      <c r="AD885">
        <v>54</v>
      </c>
      <c r="AE885">
        <v>56</v>
      </c>
      <c r="AF885">
        <v>33</v>
      </c>
      <c r="AG885">
        <v>43</v>
      </c>
      <c r="AH885">
        <v>82</v>
      </c>
      <c r="AI885">
        <v>24</v>
      </c>
      <c r="AJ885">
        <v>69</v>
      </c>
      <c r="AK885">
        <v>48</v>
      </c>
      <c r="AL885">
        <v>45</v>
      </c>
      <c r="AM885">
        <v>48</v>
      </c>
      <c r="AN885">
        <v>33</v>
      </c>
      <c r="AO885">
        <v>44</v>
      </c>
      <c r="AP885">
        <v>51</v>
      </c>
      <c r="AQ885">
        <v>70</v>
      </c>
      <c r="AR885">
        <v>70</v>
      </c>
      <c r="AS885">
        <v>47</v>
      </c>
      <c r="AT885">
        <v>37</v>
      </c>
      <c r="AU885">
        <v>41</v>
      </c>
      <c r="AV885">
        <v>50</v>
      </c>
      <c r="AW885">
        <v>59</v>
      </c>
      <c r="AX885">
        <v>43</v>
      </c>
      <c r="AY885">
        <v>52</v>
      </c>
      <c r="AZ885">
        <v>95</v>
      </c>
      <c r="BA885">
        <v>57</v>
      </c>
      <c r="BB885">
        <v>65</v>
      </c>
      <c r="BC885">
        <v>85</v>
      </c>
    </row>
    <row r="886" spans="1:55" hidden="1" x14ac:dyDescent="0.4">
      <c r="A886" t="str">
        <f t="shared" si="52"/>
        <v>DPM</v>
      </c>
      <c r="B886" t="str">
        <f t="shared" si="53"/>
        <v>DPM053</v>
      </c>
      <c r="C886" t="str">
        <f t="shared" si="54"/>
        <v>negative_score</v>
      </c>
      <c r="D886" t="s">
        <v>3956</v>
      </c>
      <c r="E886">
        <f t="shared" si="55"/>
        <v>-6.3705794713026913</v>
      </c>
      <c r="F886">
        <v>-24.77</v>
      </c>
      <c r="G886">
        <v>0</v>
      </c>
      <c r="H886">
        <v>0</v>
      </c>
      <c r="I886">
        <v>-20</v>
      </c>
      <c r="J886">
        <v>-7.4999999999999997E-2</v>
      </c>
      <c r="K886">
        <v>0</v>
      </c>
      <c r="L886">
        <v>0</v>
      </c>
      <c r="M886">
        <v>-0.2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-10</v>
      </c>
      <c r="V886">
        <v>0</v>
      </c>
      <c r="W886">
        <v>0</v>
      </c>
      <c r="X886">
        <v>-25.25</v>
      </c>
      <c r="Y886">
        <v>-20</v>
      </c>
      <c r="Z886">
        <v>0</v>
      </c>
      <c r="AA886">
        <v>0</v>
      </c>
      <c r="AB886">
        <v>-20</v>
      </c>
      <c r="AC886">
        <v>-20</v>
      </c>
      <c r="AD886">
        <v>-5.2941176470588179E-2</v>
      </c>
      <c r="AE886">
        <v>-26</v>
      </c>
      <c r="AF886">
        <v>0</v>
      </c>
      <c r="AG886">
        <v>-9.2307692307692243E-2</v>
      </c>
      <c r="AH886">
        <v>-0.1249999999999999</v>
      </c>
      <c r="AI886">
        <v>0</v>
      </c>
      <c r="AJ886">
        <v>-6.48</v>
      </c>
      <c r="AK886">
        <v>0</v>
      </c>
      <c r="AL886">
        <v>-0.1384615384615385</v>
      </c>
      <c r="AM886">
        <v>0</v>
      </c>
      <c r="AN886">
        <v>0</v>
      </c>
      <c r="AO886">
        <v>-26</v>
      </c>
      <c r="AP886">
        <v>-10</v>
      </c>
      <c r="AQ886">
        <v>0</v>
      </c>
      <c r="AR886">
        <v>-0.20526315789473679</v>
      </c>
      <c r="AS886">
        <v>-20</v>
      </c>
      <c r="AT886">
        <v>0</v>
      </c>
      <c r="AU886">
        <v>0</v>
      </c>
      <c r="AV886">
        <v>0</v>
      </c>
      <c r="AW886">
        <v>-23</v>
      </c>
      <c r="AX886">
        <v>-26</v>
      </c>
      <c r="AY886">
        <v>-0.14000000000000001</v>
      </c>
      <c r="AZ886">
        <v>-20</v>
      </c>
      <c r="BA886">
        <v>-20</v>
      </c>
      <c r="BB886">
        <v>0</v>
      </c>
      <c r="BC886">
        <v>0</v>
      </c>
    </row>
    <row r="887" spans="1:55" hidden="1" x14ac:dyDescent="0.4">
      <c r="A887" t="str">
        <f t="shared" si="52"/>
        <v>DPM</v>
      </c>
      <c r="B887" t="str">
        <f t="shared" si="53"/>
        <v>DPM053</v>
      </c>
      <c r="C887" t="str">
        <f t="shared" si="54"/>
        <v>raw_score</v>
      </c>
      <c r="D887" t="s">
        <v>3957</v>
      </c>
      <c r="E887">
        <f t="shared" si="55"/>
        <v>59.754599999999982</v>
      </c>
      <c r="F887">
        <v>25.08</v>
      </c>
      <c r="G887">
        <v>67.95</v>
      </c>
      <c r="H887">
        <v>49.25</v>
      </c>
      <c r="I887">
        <v>23.15</v>
      </c>
      <c r="J887">
        <v>67.78</v>
      </c>
      <c r="K887">
        <v>38</v>
      </c>
      <c r="L887">
        <v>50.35</v>
      </c>
      <c r="M887">
        <v>73.349999999999994</v>
      </c>
      <c r="N887">
        <v>63.45</v>
      </c>
      <c r="O887">
        <v>47.3</v>
      </c>
      <c r="P887">
        <v>46.9</v>
      </c>
      <c r="Q887">
        <v>58.9</v>
      </c>
      <c r="R887">
        <v>68.349999999999994</v>
      </c>
      <c r="S887">
        <v>46.15</v>
      </c>
      <c r="T887">
        <v>78</v>
      </c>
      <c r="U887">
        <v>75.900000000000006</v>
      </c>
      <c r="V887">
        <v>72.75</v>
      </c>
      <c r="W887">
        <v>42.05</v>
      </c>
      <c r="X887">
        <v>10.95</v>
      </c>
      <c r="Y887">
        <v>11.7</v>
      </c>
      <c r="Z887">
        <v>56.1</v>
      </c>
      <c r="AA887">
        <v>116.15</v>
      </c>
      <c r="AB887">
        <v>11.7</v>
      </c>
      <c r="AC887">
        <v>18.25</v>
      </c>
      <c r="AD887">
        <v>78.55</v>
      </c>
      <c r="AE887">
        <v>61.8</v>
      </c>
      <c r="AF887">
        <v>60.65</v>
      </c>
      <c r="AG887">
        <v>57.66</v>
      </c>
      <c r="AH887">
        <v>122.28</v>
      </c>
      <c r="AI887">
        <v>39.799999999999997</v>
      </c>
      <c r="AJ887">
        <v>79.569999999999993</v>
      </c>
      <c r="AK887">
        <v>62.2</v>
      </c>
      <c r="AL887">
        <v>60.71</v>
      </c>
      <c r="AM887">
        <v>78.400000000000006</v>
      </c>
      <c r="AN887">
        <v>64.849999999999994</v>
      </c>
      <c r="AO887">
        <v>8.1</v>
      </c>
      <c r="AP887">
        <v>34.35</v>
      </c>
      <c r="AQ887">
        <v>108.9</v>
      </c>
      <c r="AR887">
        <v>94.89</v>
      </c>
      <c r="AS887">
        <v>16.350000000000001</v>
      </c>
      <c r="AT887">
        <v>58.65</v>
      </c>
      <c r="AU887">
        <v>78.849999999999994</v>
      </c>
      <c r="AV887">
        <v>104.7</v>
      </c>
      <c r="AW887">
        <v>21.75</v>
      </c>
      <c r="AX887">
        <v>-0.05</v>
      </c>
      <c r="AY887">
        <v>92.86</v>
      </c>
      <c r="AZ887">
        <v>82.35</v>
      </c>
      <c r="BA887">
        <v>20.85</v>
      </c>
      <c r="BB887">
        <v>120.95</v>
      </c>
      <c r="BC887">
        <v>158.25</v>
      </c>
    </row>
    <row r="888" spans="1:55" hidden="1" x14ac:dyDescent="0.4">
      <c r="A888" t="str">
        <f t="shared" si="52"/>
        <v>DPM</v>
      </c>
      <c r="B888" t="str">
        <f t="shared" si="53"/>
        <v>DPM053</v>
      </c>
      <c r="C888" t="str">
        <f t="shared" si="54"/>
        <v>percentage_score</v>
      </c>
      <c r="D888" t="s">
        <v>3958</v>
      </c>
      <c r="E888">
        <f t="shared" si="55"/>
        <v>64.221999999999994</v>
      </c>
      <c r="F888">
        <v>35.9</v>
      </c>
      <c r="G888">
        <v>77.3</v>
      </c>
      <c r="H888">
        <v>71.099999999999994</v>
      </c>
      <c r="I888">
        <v>36.700000000000003</v>
      </c>
      <c r="J888">
        <v>77.099999999999994</v>
      </c>
      <c r="K888">
        <v>65.5</v>
      </c>
      <c r="L888">
        <v>71.599999999999994</v>
      </c>
      <c r="M888">
        <v>78.400000000000006</v>
      </c>
      <c r="N888">
        <v>76</v>
      </c>
      <c r="O888">
        <v>67.3</v>
      </c>
      <c r="P888">
        <v>70.099999999999994</v>
      </c>
      <c r="Q888">
        <v>74.7</v>
      </c>
      <c r="R888">
        <v>77.400000000000006</v>
      </c>
      <c r="S888">
        <v>69.8</v>
      </c>
      <c r="T888">
        <v>79.599999999999994</v>
      </c>
      <c r="U888">
        <v>71.7</v>
      </c>
      <c r="V888">
        <v>78.400000000000006</v>
      </c>
      <c r="W888">
        <v>67.8</v>
      </c>
      <c r="X888">
        <v>19.5</v>
      </c>
      <c r="Y888">
        <v>22.6</v>
      </c>
      <c r="Z888">
        <v>72.3</v>
      </c>
      <c r="AA888">
        <v>85.3</v>
      </c>
      <c r="AB888">
        <v>22.6</v>
      </c>
      <c r="AC888">
        <v>31.3</v>
      </c>
      <c r="AD888">
        <v>78.5</v>
      </c>
      <c r="AE888">
        <v>57.3</v>
      </c>
      <c r="AF888">
        <v>75.2</v>
      </c>
      <c r="AG888">
        <v>74.2</v>
      </c>
      <c r="AH888">
        <v>85</v>
      </c>
      <c r="AI888">
        <v>66.599999999999994</v>
      </c>
      <c r="AJ888">
        <v>75</v>
      </c>
      <c r="AK888">
        <v>75.7</v>
      </c>
      <c r="AL888">
        <v>73.7</v>
      </c>
      <c r="AM888">
        <v>79.7</v>
      </c>
      <c r="AN888">
        <v>76.400000000000006</v>
      </c>
      <c r="AO888">
        <v>15</v>
      </c>
      <c r="AP888">
        <v>53.4</v>
      </c>
      <c r="AQ888">
        <v>84.5</v>
      </c>
      <c r="AR888">
        <v>82.4</v>
      </c>
      <c r="AS888">
        <v>29</v>
      </c>
      <c r="AT888">
        <v>74.599999999999994</v>
      </c>
      <c r="AU888">
        <v>79.8</v>
      </c>
      <c r="AV888">
        <v>84</v>
      </c>
      <c r="AW888">
        <v>33.6</v>
      </c>
      <c r="AX888">
        <v>0</v>
      </c>
      <c r="AY888">
        <v>82.2</v>
      </c>
      <c r="AZ888">
        <v>67.3</v>
      </c>
      <c r="BA888">
        <v>34.299999999999997</v>
      </c>
      <c r="BB888">
        <v>84.9</v>
      </c>
      <c r="BC888">
        <v>88.8</v>
      </c>
    </row>
    <row r="889" spans="1:55" hidden="1" x14ac:dyDescent="0.4">
      <c r="A889" t="str">
        <f t="shared" si="52"/>
        <v>DPM</v>
      </c>
      <c r="B889" t="str">
        <f t="shared" si="53"/>
        <v>DPM053</v>
      </c>
      <c r="C889" t="str">
        <f t="shared" si="54"/>
        <v>formatted_score</v>
      </c>
      <c r="D889" t="s">
        <v>3959</v>
      </c>
      <c r="E889" t="e">
        <f t="shared" si="55"/>
        <v>#DIV/0!</v>
      </c>
      <c r="F889" t="s">
        <v>3960</v>
      </c>
      <c r="G889" t="s">
        <v>3961</v>
      </c>
      <c r="H889" t="s">
        <v>1819</v>
      </c>
      <c r="I889" t="s">
        <v>3962</v>
      </c>
      <c r="J889" t="s">
        <v>3963</v>
      </c>
      <c r="K889" t="s">
        <v>2436</v>
      </c>
      <c r="L889" t="s">
        <v>2038</v>
      </c>
      <c r="M889" t="s">
        <v>3964</v>
      </c>
      <c r="N889" t="s">
        <v>2398</v>
      </c>
      <c r="O889" t="s">
        <v>3965</v>
      </c>
      <c r="P889" t="s">
        <v>3966</v>
      </c>
      <c r="Q889" t="s">
        <v>3967</v>
      </c>
      <c r="R889" t="s">
        <v>3968</v>
      </c>
      <c r="S889" t="s">
        <v>3969</v>
      </c>
      <c r="T889" t="s">
        <v>2450</v>
      </c>
      <c r="U889" t="s">
        <v>3970</v>
      </c>
      <c r="V889" t="s">
        <v>2285</v>
      </c>
      <c r="W889" t="s">
        <v>3971</v>
      </c>
      <c r="X889" t="s">
        <v>3972</v>
      </c>
      <c r="Y889" t="s">
        <v>2117</v>
      </c>
      <c r="Z889" t="s">
        <v>3973</v>
      </c>
      <c r="AA889" t="s">
        <v>3974</v>
      </c>
      <c r="AB889" t="s">
        <v>2117</v>
      </c>
      <c r="AC889" t="s">
        <v>3975</v>
      </c>
      <c r="AD889" t="s">
        <v>3976</v>
      </c>
      <c r="AE889" t="s">
        <v>3977</v>
      </c>
      <c r="AF889" t="s">
        <v>3978</v>
      </c>
      <c r="AG889" t="s">
        <v>3979</v>
      </c>
      <c r="AH889" t="s">
        <v>3607</v>
      </c>
      <c r="AI889" t="s">
        <v>3980</v>
      </c>
      <c r="AJ889" t="s">
        <v>3981</v>
      </c>
      <c r="AK889" t="s">
        <v>3982</v>
      </c>
      <c r="AL889" t="s">
        <v>3983</v>
      </c>
      <c r="AM889" t="s">
        <v>1863</v>
      </c>
      <c r="AN889" t="s">
        <v>3984</v>
      </c>
      <c r="AO889" t="s">
        <v>3985</v>
      </c>
      <c r="AP889" t="s">
        <v>3986</v>
      </c>
      <c r="AQ889" t="s">
        <v>3987</v>
      </c>
      <c r="AR889" t="s">
        <v>3988</v>
      </c>
      <c r="AS889" t="s">
        <v>3989</v>
      </c>
      <c r="AT889" t="s">
        <v>3990</v>
      </c>
      <c r="AU889" t="s">
        <v>3991</v>
      </c>
      <c r="AV889" t="s">
        <v>3992</v>
      </c>
      <c r="AW889" t="s">
        <v>3993</v>
      </c>
      <c r="AX889" t="s">
        <v>3994</v>
      </c>
      <c r="AY889" t="s">
        <v>3995</v>
      </c>
      <c r="AZ889" t="s">
        <v>3996</v>
      </c>
      <c r="BA889" t="s">
        <v>3997</v>
      </c>
      <c r="BB889" t="s">
        <v>3998</v>
      </c>
      <c r="BC889" t="s">
        <v>3999</v>
      </c>
    </row>
    <row r="890" spans="1:55" hidden="1" x14ac:dyDescent="0.4">
      <c r="A890" t="str">
        <f t="shared" si="52"/>
        <v>DPM</v>
      </c>
      <c r="B890" t="str">
        <f t="shared" si="53"/>
        <v>DPM053</v>
      </c>
      <c r="C890" t="str">
        <f t="shared" si="54"/>
        <v>functional_complexity</v>
      </c>
      <c r="D890" t="s">
        <v>4000</v>
      </c>
      <c r="E890">
        <f t="shared" si="55"/>
        <v>23.98</v>
      </c>
      <c r="F890">
        <v>10.5</v>
      </c>
      <c r="G890">
        <v>25</v>
      </c>
      <c r="H890">
        <v>23.5</v>
      </c>
      <c r="I890">
        <v>3</v>
      </c>
      <c r="J890">
        <v>23.5</v>
      </c>
      <c r="K890">
        <v>18.5</v>
      </c>
      <c r="L890">
        <v>24</v>
      </c>
      <c r="M890">
        <v>33.5</v>
      </c>
      <c r="N890">
        <v>31</v>
      </c>
      <c r="O890">
        <v>22</v>
      </c>
      <c r="P890">
        <v>22</v>
      </c>
      <c r="Q890">
        <v>26.5</v>
      </c>
      <c r="R890">
        <v>32.5</v>
      </c>
      <c r="S890">
        <v>22</v>
      </c>
      <c r="T890">
        <v>28</v>
      </c>
      <c r="U890">
        <v>40</v>
      </c>
      <c r="V890">
        <v>32.5</v>
      </c>
      <c r="W890">
        <v>20</v>
      </c>
      <c r="X890">
        <v>6.5</v>
      </c>
      <c r="Y890">
        <v>0</v>
      </c>
      <c r="Z890">
        <v>20</v>
      </c>
      <c r="AA890">
        <v>45</v>
      </c>
      <c r="AB890">
        <v>1.5</v>
      </c>
      <c r="AC890">
        <v>1.5</v>
      </c>
      <c r="AD890">
        <v>32.5</v>
      </c>
      <c r="AE890">
        <v>38.5</v>
      </c>
      <c r="AF890">
        <v>29.5</v>
      </c>
      <c r="AG890">
        <v>25</v>
      </c>
      <c r="AH890">
        <v>47</v>
      </c>
      <c r="AI890">
        <v>17</v>
      </c>
      <c r="AJ890">
        <v>31.5</v>
      </c>
      <c r="AK890">
        <v>29.5</v>
      </c>
      <c r="AL890">
        <v>27</v>
      </c>
      <c r="AM890">
        <v>35.5</v>
      </c>
      <c r="AN890">
        <v>26</v>
      </c>
      <c r="AO890">
        <v>1.5</v>
      </c>
      <c r="AP890">
        <v>0</v>
      </c>
      <c r="AQ890">
        <v>48.5</v>
      </c>
      <c r="AR890">
        <v>37.5</v>
      </c>
      <c r="AS890">
        <v>3.5</v>
      </c>
      <c r="AT890">
        <v>23</v>
      </c>
      <c r="AU890">
        <v>35</v>
      </c>
      <c r="AV890">
        <v>43.5</v>
      </c>
      <c r="AW890">
        <v>1.5</v>
      </c>
      <c r="AX890">
        <v>6.5</v>
      </c>
      <c r="AY890">
        <v>30</v>
      </c>
      <c r="AZ890">
        <v>15.5</v>
      </c>
      <c r="BA890">
        <v>0</v>
      </c>
      <c r="BB890">
        <v>48</v>
      </c>
      <c r="BC890">
        <v>53.5</v>
      </c>
    </row>
    <row r="891" spans="1:55" hidden="1" x14ac:dyDescent="0.4">
      <c r="A891" t="str">
        <f t="shared" si="52"/>
        <v>DPM</v>
      </c>
      <c r="B891" t="str">
        <f t="shared" si="53"/>
        <v>DPM053</v>
      </c>
      <c r="C891" t="str">
        <f t="shared" si="54"/>
        <v>organization_score</v>
      </c>
      <c r="D891" t="s">
        <v>4001</v>
      </c>
      <c r="E891">
        <f t="shared" si="55"/>
        <v>5.88</v>
      </c>
      <c r="F891">
        <v>0</v>
      </c>
      <c r="G891">
        <v>14</v>
      </c>
      <c r="H891">
        <v>0</v>
      </c>
      <c r="I891">
        <v>0</v>
      </c>
      <c r="J891">
        <v>16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20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16</v>
      </c>
      <c r="AA891">
        <v>22</v>
      </c>
      <c r="AB891">
        <v>0</v>
      </c>
      <c r="AC891">
        <v>0</v>
      </c>
      <c r="AD891">
        <v>10</v>
      </c>
      <c r="AE891">
        <v>6</v>
      </c>
      <c r="AF891">
        <v>0</v>
      </c>
      <c r="AG891">
        <v>0</v>
      </c>
      <c r="AH891">
        <v>22</v>
      </c>
      <c r="AI891">
        <v>0</v>
      </c>
      <c r="AJ891">
        <v>16</v>
      </c>
      <c r="AK891">
        <v>0</v>
      </c>
      <c r="AL891">
        <v>0</v>
      </c>
      <c r="AM891">
        <v>0</v>
      </c>
      <c r="AN891">
        <v>10</v>
      </c>
      <c r="AO891">
        <v>0</v>
      </c>
      <c r="AP891">
        <v>0</v>
      </c>
      <c r="AQ891">
        <v>6</v>
      </c>
      <c r="AR891">
        <v>14</v>
      </c>
      <c r="AS891">
        <v>0</v>
      </c>
      <c r="AT891">
        <v>10</v>
      </c>
      <c r="AU891">
        <v>6</v>
      </c>
      <c r="AV891">
        <v>14</v>
      </c>
      <c r="AW891">
        <v>0</v>
      </c>
      <c r="AX891">
        <v>0</v>
      </c>
      <c r="AY891">
        <v>28</v>
      </c>
      <c r="AZ891">
        <v>0</v>
      </c>
      <c r="BA891">
        <v>0</v>
      </c>
      <c r="BB891">
        <v>20</v>
      </c>
      <c r="BC891">
        <v>44</v>
      </c>
    </row>
    <row r="892" spans="1:55" hidden="1" x14ac:dyDescent="0.4">
      <c r="A892" t="str">
        <f t="shared" si="52"/>
        <v>DPM</v>
      </c>
      <c r="B892" t="str">
        <f t="shared" si="53"/>
        <v>DPM053</v>
      </c>
      <c r="C892" t="str">
        <f t="shared" si="54"/>
        <v>structural_integrity</v>
      </c>
      <c r="D892" t="s">
        <v>4002</v>
      </c>
      <c r="E892">
        <f t="shared" si="55"/>
        <v>6.8500000000000014</v>
      </c>
      <c r="F892">
        <v>0</v>
      </c>
      <c r="G892">
        <v>10</v>
      </c>
      <c r="H892">
        <v>10</v>
      </c>
      <c r="I892">
        <v>0</v>
      </c>
      <c r="J892">
        <v>9.93</v>
      </c>
      <c r="K892">
        <v>10</v>
      </c>
      <c r="L892">
        <v>10</v>
      </c>
      <c r="M892">
        <v>9.8000000000000007</v>
      </c>
      <c r="N892">
        <v>10</v>
      </c>
      <c r="O892">
        <v>10</v>
      </c>
      <c r="P892">
        <v>10</v>
      </c>
      <c r="Q892">
        <v>10</v>
      </c>
      <c r="R892">
        <v>10</v>
      </c>
      <c r="S892">
        <v>10</v>
      </c>
      <c r="T892">
        <v>10</v>
      </c>
      <c r="U892">
        <v>0</v>
      </c>
      <c r="V892">
        <v>10</v>
      </c>
      <c r="W892">
        <v>10</v>
      </c>
      <c r="X892">
        <v>0</v>
      </c>
      <c r="Y892">
        <v>0</v>
      </c>
      <c r="Z892">
        <v>10</v>
      </c>
      <c r="AA892">
        <v>10</v>
      </c>
      <c r="AB892">
        <v>0</v>
      </c>
      <c r="AC892">
        <v>0</v>
      </c>
      <c r="AD892">
        <v>9.9499999999999993</v>
      </c>
      <c r="AE892">
        <v>0</v>
      </c>
      <c r="AF892">
        <v>10</v>
      </c>
      <c r="AG892">
        <v>9.91</v>
      </c>
      <c r="AH892">
        <v>9.8800000000000008</v>
      </c>
      <c r="AI892">
        <v>10</v>
      </c>
      <c r="AJ892">
        <v>3.52</v>
      </c>
      <c r="AK892">
        <v>10</v>
      </c>
      <c r="AL892">
        <v>9.86</v>
      </c>
      <c r="AM892">
        <v>10</v>
      </c>
      <c r="AN892">
        <v>10</v>
      </c>
      <c r="AO892">
        <v>0</v>
      </c>
      <c r="AP892">
        <v>0</v>
      </c>
      <c r="AQ892">
        <v>10</v>
      </c>
      <c r="AR892">
        <v>9.7899999999999991</v>
      </c>
      <c r="AS892">
        <v>0</v>
      </c>
      <c r="AT892">
        <v>10</v>
      </c>
      <c r="AU892">
        <v>10</v>
      </c>
      <c r="AV892">
        <v>10</v>
      </c>
      <c r="AW892">
        <v>0</v>
      </c>
      <c r="AX892">
        <v>0</v>
      </c>
      <c r="AY892">
        <v>9.86</v>
      </c>
      <c r="AZ892">
        <v>0</v>
      </c>
      <c r="BA892">
        <v>0</v>
      </c>
      <c r="BB892">
        <v>10</v>
      </c>
      <c r="BC892">
        <v>10</v>
      </c>
    </row>
    <row r="893" spans="1:55" hidden="1" x14ac:dyDescent="0.4">
      <c r="A893" t="str">
        <f t="shared" si="52"/>
        <v>DPM</v>
      </c>
      <c r="B893" t="str">
        <f t="shared" si="53"/>
        <v>DPM053</v>
      </c>
      <c r="C893" t="str">
        <f t="shared" si="54"/>
        <v>decisions_activities_ratio</v>
      </c>
      <c r="D893" t="s">
        <v>4003</v>
      </c>
      <c r="E893">
        <f t="shared" si="55"/>
        <v>0.29646000000000006</v>
      </c>
      <c r="F893">
        <v>0</v>
      </c>
      <c r="G893">
        <v>0.154</v>
      </c>
      <c r="H893">
        <v>0.16700000000000001</v>
      </c>
      <c r="I893">
        <v>0</v>
      </c>
      <c r="J893">
        <v>0.16700000000000001</v>
      </c>
      <c r="K893">
        <v>0.1</v>
      </c>
      <c r="L893">
        <v>0.27300000000000002</v>
      </c>
      <c r="M893">
        <v>0.26700000000000002</v>
      </c>
      <c r="N893">
        <v>0.11799999999999999</v>
      </c>
      <c r="O893">
        <v>0.182</v>
      </c>
      <c r="P893">
        <v>0.182</v>
      </c>
      <c r="Q893">
        <v>0.14299999999999999</v>
      </c>
      <c r="R893">
        <v>0.111</v>
      </c>
      <c r="S893">
        <v>0.182</v>
      </c>
      <c r="T893">
        <v>0.13300000000000001</v>
      </c>
      <c r="U893">
        <v>8.6999999999999994E-2</v>
      </c>
      <c r="V893">
        <v>0.111</v>
      </c>
      <c r="W893">
        <v>9.0999999999999998E-2</v>
      </c>
      <c r="X893">
        <v>0.5</v>
      </c>
      <c r="Y893">
        <v>0</v>
      </c>
      <c r="Z893">
        <v>9.0999999999999998E-2</v>
      </c>
      <c r="AA893">
        <v>0.125</v>
      </c>
      <c r="AB893">
        <v>0</v>
      </c>
      <c r="AC893">
        <v>0</v>
      </c>
      <c r="AD893">
        <v>0.11799999999999999</v>
      </c>
      <c r="AE893">
        <v>9.5000000000000001E-2</v>
      </c>
      <c r="AF893">
        <v>0.13300000000000001</v>
      </c>
      <c r="AG893">
        <v>0.154</v>
      </c>
      <c r="AH893">
        <v>0.16700000000000001</v>
      </c>
      <c r="AI893">
        <v>0.111</v>
      </c>
      <c r="AJ893">
        <v>0.2</v>
      </c>
      <c r="AK893">
        <v>0.125</v>
      </c>
      <c r="AL893">
        <v>0.23100000000000001</v>
      </c>
      <c r="AM893">
        <v>0.1</v>
      </c>
      <c r="AN893">
        <v>6.7000000000000004E-2</v>
      </c>
      <c r="AO893">
        <v>0</v>
      </c>
      <c r="AP893">
        <v>0</v>
      </c>
      <c r="AQ893">
        <v>0.16700000000000001</v>
      </c>
      <c r="AR893">
        <v>0.158</v>
      </c>
      <c r="AS893">
        <v>1</v>
      </c>
      <c r="AT893">
        <v>7.6999999999999999E-2</v>
      </c>
      <c r="AU893">
        <v>0.23499999999999999</v>
      </c>
      <c r="AV893">
        <v>0.125</v>
      </c>
      <c r="AW893">
        <v>0</v>
      </c>
      <c r="AX893">
        <v>1</v>
      </c>
      <c r="AY893">
        <v>0.2</v>
      </c>
      <c r="AZ893">
        <v>7</v>
      </c>
      <c r="BA893">
        <v>0</v>
      </c>
      <c r="BB893">
        <v>0.111</v>
      </c>
      <c r="BC893">
        <v>6.5000000000000002E-2</v>
      </c>
    </row>
    <row r="894" spans="1:55" hidden="1" x14ac:dyDescent="0.4">
      <c r="A894" t="str">
        <f t="shared" si="52"/>
        <v>DPM</v>
      </c>
      <c r="B894" t="str">
        <f t="shared" si="53"/>
        <v>DPM053</v>
      </c>
      <c r="C894" t="str">
        <f t="shared" si="54"/>
        <v>lines_vs_average</v>
      </c>
      <c r="D894" t="s">
        <v>4004</v>
      </c>
      <c r="E894">
        <f t="shared" si="55"/>
        <v>0.98675999999999997</v>
      </c>
      <c r="F894">
        <v>1.008</v>
      </c>
      <c r="G894">
        <v>0.83599999999999997</v>
      </c>
      <c r="H894">
        <v>0.53600000000000003</v>
      </c>
      <c r="I894">
        <v>1.1359999999999999</v>
      </c>
      <c r="J894">
        <v>0.96499999999999997</v>
      </c>
      <c r="K894">
        <v>0.42899999999999999</v>
      </c>
      <c r="L894">
        <v>0.66500000000000004</v>
      </c>
      <c r="M894">
        <v>1.179</v>
      </c>
      <c r="N894">
        <v>0.622</v>
      </c>
      <c r="O894">
        <v>0.64300000000000002</v>
      </c>
      <c r="P894">
        <v>0.55700000000000005</v>
      </c>
      <c r="Q894">
        <v>0.90100000000000002</v>
      </c>
      <c r="R894">
        <v>0.75</v>
      </c>
      <c r="S894">
        <v>0.49299999999999999</v>
      </c>
      <c r="T894">
        <v>0.85799999999999998</v>
      </c>
      <c r="U894">
        <v>0.90100000000000002</v>
      </c>
      <c r="V894">
        <v>0.879</v>
      </c>
      <c r="W894">
        <v>0.53600000000000003</v>
      </c>
      <c r="X894">
        <v>0.94299999999999995</v>
      </c>
      <c r="Y894">
        <v>0.81499999999999995</v>
      </c>
      <c r="Z894">
        <v>0.68600000000000005</v>
      </c>
      <c r="AA894">
        <v>1.2649999999999999</v>
      </c>
      <c r="AB894">
        <v>0.81499999999999995</v>
      </c>
      <c r="AC894">
        <v>0.879</v>
      </c>
      <c r="AD894">
        <v>1.1579999999999999</v>
      </c>
      <c r="AE894">
        <v>1.2010000000000001</v>
      </c>
      <c r="AF894">
        <v>0.70799999999999996</v>
      </c>
      <c r="AG894">
        <v>0.92200000000000004</v>
      </c>
      <c r="AH894">
        <v>1.758</v>
      </c>
      <c r="AI894">
        <v>0.51500000000000001</v>
      </c>
      <c r="AJ894">
        <v>1.4790000000000001</v>
      </c>
      <c r="AK894">
        <v>1.0289999999999999</v>
      </c>
      <c r="AL894">
        <v>0.96499999999999997</v>
      </c>
      <c r="AM894">
        <v>1.0289999999999999</v>
      </c>
      <c r="AN894">
        <v>0.70799999999999996</v>
      </c>
      <c r="AO894">
        <v>0.94299999999999995</v>
      </c>
      <c r="AP894">
        <v>1.0940000000000001</v>
      </c>
      <c r="AQ894">
        <v>1.5009999999999999</v>
      </c>
      <c r="AR894">
        <v>1.5009999999999999</v>
      </c>
      <c r="AS894">
        <v>1.008</v>
      </c>
      <c r="AT894">
        <v>0.79300000000000004</v>
      </c>
      <c r="AU894">
        <v>0.879</v>
      </c>
      <c r="AV894">
        <v>1.0720000000000001</v>
      </c>
      <c r="AW894">
        <v>1.2649999999999999</v>
      </c>
      <c r="AX894">
        <v>0.92200000000000004</v>
      </c>
      <c r="AY894">
        <v>1.115</v>
      </c>
      <c r="AZ894">
        <v>2.0369999999999999</v>
      </c>
      <c r="BA894">
        <v>1.222</v>
      </c>
      <c r="BB894">
        <v>1.3939999999999999</v>
      </c>
      <c r="BC894">
        <v>1.823</v>
      </c>
    </row>
    <row r="895" spans="1:55" hidden="1" x14ac:dyDescent="0.4">
      <c r="A895" t="str">
        <f t="shared" si="52"/>
        <v>DPM</v>
      </c>
      <c r="B895" t="str">
        <f t="shared" si="53"/>
        <v>DPM093</v>
      </c>
      <c r="C895" t="str">
        <f t="shared" si="54"/>
        <v>activities</v>
      </c>
      <c r="D895" t="s">
        <v>4005</v>
      </c>
      <c r="E895">
        <f t="shared" si="55"/>
        <v>9.94</v>
      </c>
      <c r="F895">
        <v>0</v>
      </c>
      <c r="G895">
        <v>0</v>
      </c>
      <c r="H895">
        <v>12</v>
      </c>
      <c r="I895">
        <v>20</v>
      </c>
      <c r="J895">
        <v>11</v>
      </c>
      <c r="K895">
        <v>11</v>
      </c>
      <c r="L895">
        <v>20</v>
      </c>
      <c r="M895">
        <v>17</v>
      </c>
      <c r="N895">
        <v>15</v>
      </c>
      <c r="O895">
        <v>12</v>
      </c>
      <c r="P895">
        <v>13</v>
      </c>
      <c r="Q895">
        <v>0</v>
      </c>
      <c r="R895">
        <v>0</v>
      </c>
      <c r="S895">
        <v>0</v>
      </c>
      <c r="T895">
        <v>2</v>
      </c>
      <c r="U895">
        <v>0</v>
      </c>
      <c r="V895">
        <v>25</v>
      </c>
      <c r="W895">
        <v>12</v>
      </c>
      <c r="X895">
        <v>21</v>
      </c>
      <c r="Y895">
        <v>13</v>
      </c>
      <c r="Z895">
        <v>18</v>
      </c>
      <c r="AA895">
        <v>25</v>
      </c>
      <c r="AB895">
        <v>0</v>
      </c>
      <c r="AC895">
        <v>21</v>
      </c>
      <c r="AD895">
        <v>0</v>
      </c>
      <c r="AE895">
        <v>21</v>
      </c>
      <c r="AF895">
        <v>19</v>
      </c>
      <c r="AG895">
        <v>0</v>
      </c>
      <c r="AH895">
        <v>16</v>
      </c>
      <c r="AI895">
        <v>8</v>
      </c>
      <c r="AJ895">
        <v>0</v>
      </c>
      <c r="AK895">
        <v>15</v>
      </c>
      <c r="AL895">
        <v>13</v>
      </c>
      <c r="AM895">
        <v>20</v>
      </c>
      <c r="AN895">
        <v>13</v>
      </c>
      <c r="AO895">
        <v>15</v>
      </c>
      <c r="AP895">
        <v>0</v>
      </c>
      <c r="AQ895">
        <v>17</v>
      </c>
      <c r="AR895">
        <v>17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26</v>
      </c>
      <c r="AZ895">
        <v>0</v>
      </c>
      <c r="BA895">
        <v>0</v>
      </c>
      <c r="BB895">
        <v>7</v>
      </c>
      <c r="BC895">
        <v>22</v>
      </c>
    </row>
    <row r="896" spans="1:55" hidden="1" x14ac:dyDescent="0.4">
      <c r="A896" t="str">
        <f t="shared" si="52"/>
        <v>DPM</v>
      </c>
      <c r="B896" t="str">
        <f t="shared" si="53"/>
        <v>DPM093</v>
      </c>
      <c r="C896" t="str">
        <f t="shared" si="54"/>
        <v>decisions</v>
      </c>
      <c r="D896" t="s">
        <v>4006</v>
      </c>
      <c r="E896">
        <f t="shared" si="55"/>
        <v>1.66</v>
      </c>
      <c r="F896">
        <v>3</v>
      </c>
      <c r="G896">
        <v>1</v>
      </c>
      <c r="H896">
        <v>1</v>
      </c>
      <c r="I896">
        <v>3</v>
      </c>
      <c r="J896">
        <v>1</v>
      </c>
      <c r="K896">
        <v>2</v>
      </c>
      <c r="L896">
        <v>3</v>
      </c>
      <c r="M896">
        <v>3</v>
      </c>
      <c r="N896">
        <v>2</v>
      </c>
      <c r="O896">
        <v>1</v>
      </c>
      <c r="P896">
        <v>2</v>
      </c>
      <c r="Q896">
        <v>0</v>
      </c>
      <c r="R896">
        <v>0</v>
      </c>
      <c r="S896">
        <v>0</v>
      </c>
      <c r="T896">
        <v>1</v>
      </c>
      <c r="U896">
        <v>0</v>
      </c>
      <c r="V896">
        <v>2</v>
      </c>
      <c r="W896">
        <v>1</v>
      </c>
      <c r="X896">
        <v>2</v>
      </c>
      <c r="Y896">
        <v>2</v>
      </c>
      <c r="Z896">
        <v>3</v>
      </c>
      <c r="AA896">
        <v>2</v>
      </c>
      <c r="AB896">
        <v>0</v>
      </c>
      <c r="AC896">
        <v>2</v>
      </c>
      <c r="AD896">
        <v>0</v>
      </c>
      <c r="AE896">
        <v>2</v>
      </c>
      <c r="AF896">
        <v>3</v>
      </c>
      <c r="AG896">
        <v>1</v>
      </c>
      <c r="AH896">
        <v>3</v>
      </c>
      <c r="AI896">
        <v>1</v>
      </c>
      <c r="AJ896">
        <v>0</v>
      </c>
      <c r="AK896">
        <v>2</v>
      </c>
      <c r="AL896">
        <v>3</v>
      </c>
      <c r="AM896">
        <v>2</v>
      </c>
      <c r="AN896">
        <v>2</v>
      </c>
      <c r="AO896">
        <v>3</v>
      </c>
      <c r="AP896">
        <v>0</v>
      </c>
      <c r="AQ896">
        <v>2</v>
      </c>
      <c r="AR896">
        <v>2</v>
      </c>
      <c r="AS896">
        <v>0</v>
      </c>
      <c r="AT896">
        <v>0</v>
      </c>
      <c r="AU896">
        <v>1</v>
      </c>
      <c r="AV896">
        <v>3</v>
      </c>
      <c r="AW896">
        <v>0</v>
      </c>
      <c r="AX896">
        <v>1</v>
      </c>
      <c r="AY896">
        <v>3</v>
      </c>
      <c r="AZ896">
        <v>5</v>
      </c>
      <c r="BA896">
        <v>5</v>
      </c>
      <c r="BB896">
        <v>0</v>
      </c>
      <c r="BC896">
        <v>2</v>
      </c>
    </row>
    <row r="897" spans="1:55" hidden="1" x14ac:dyDescent="0.4">
      <c r="A897" t="str">
        <f t="shared" si="52"/>
        <v>DPM</v>
      </c>
      <c r="B897" t="str">
        <f t="shared" si="53"/>
        <v>DPM093</v>
      </c>
      <c r="C897" t="str">
        <f t="shared" si="54"/>
        <v>forks</v>
      </c>
      <c r="D897" t="s">
        <v>4007</v>
      </c>
      <c r="E897">
        <f t="shared" si="55"/>
        <v>1.22</v>
      </c>
      <c r="F897">
        <v>1</v>
      </c>
      <c r="G897">
        <v>2</v>
      </c>
      <c r="H897">
        <v>2</v>
      </c>
      <c r="I897">
        <v>1</v>
      </c>
      <c r="J897">
        <v>1</v>
      </c>
      <c r="K897">
        <v>1</v>
      </c>
      <c r="L897">
        <v>2</v>
      </c>
      <c r="M897">
        <v>2</v>
      </c>
      <c r="N897">
        <v>1</v>
      </c>
      <c r="O897">
        <v>1</v>
      </c>
      <c r="P897">
        <v>1</v>
      </c>
      <c r="Q897">
        <v>0</v>
      </c>
      <c r="R897">
        <v>1</v>
      </c>
      <c r="S897">
        <v>2</v>
      </c>
      <c r="T897">
        <v>1</v>
      </c>
      <c r="U897">
        <v>0</v>
      </c>
      <c r="V897">
        <v>2</v>
      </c>
      <c r="W897">
        <v>1</v>
      </c>
      <c r="X897">
        <v>1</v>
      </c>
      <c r="Y897">
        <v>1</v>
      </c>
      <c r="Z897">
        <v>1</v>
      </c>
      <c r="AA897">
        <v>3</v>
      </c>
      <c r="AB897">
        <v>1</v>
      </c>
      <c r="AC897">
        <v>1</v>
      </c>
      <c r="AD897">
        <v>1</v>
      </c>
      <c r="AE897">
        <v>2</v>
      </c>
      <c r="AF897">
        <v>2</v>
      </c>
      <c r="AG897">
        <v>1</v>
      </c>
      <c r="AH897">
        <v>1</v>
      </c>
      <c r="AI897">
        <v>1</v>
      </c>
      <c r="AJ897">
        <v>0</v>
      </c>
      <c r="AK897">
        <v>2</v>
      </c>
      <c r="AL897">
        <v>1</v>
      </c>
      <c r="AM897">
        <v>1</v>
      </c>
      <c r="AN897">
        <v>1</v>
      </c>
      <c r="AO897">
        <v>1</v>
      </c>
      <c r="AP897">
        <v>1</v>
      </c>
      <c r="AQ897">
        <v>2</v>
      </c>
      <c r="AR897">
        <v>2</v>
      </c>
      <c r="AS897">
        <v>1</v>
      </c>
      <c r="AT897">
        <v>0</v>
      </c>
      <c r="AU897">
        <v>1</v>
      </c>
      <c r="AV897">
        <v>0</v>
      </c>
      <c r="AW897">
        <v>1</v>
      </c>
      <c r="AX897">
        <v>1</v>
      </c>
      <c r="AY897">
        <v>2</v>
      </c>
      <c r="AZ897">
        <v>2</v>
      </c>
      <c r="BA897">
        <v>1</v>
      </c>
      <c r="BB897">
        <v>2</v>
      </c>
      <c r="BC897">
        <v>1</v>
      </c>
    </row>
    <row r="898" spans="1:55" hidden="1" x14ac:dyDescent="0.4">
      <c r="A898" t="str">
        <f t="shared" ref="A898:A961" si="56">LEFT(D898,3)</f>
        <v>DPM</v>
      </c>
      <c r="B898" t="str">
        <f t="shared" ref="B898:B961" si="57">LEFT(D898,6)</f>
        <v>DPM093</v>
      </c>
      <c r="C898" t="str">
        <f t="shared" ref="C898:C961" si="58">MID(D898,8,35)</f>
        <v>swimlanes</v>
      </c>
      <c r="D898" t="s">
        <v>4008</v>
      </c>
      <c r="E898">
        <f t="shared" si="55"/>
        <v>2.08</v>
      </c>
      <c r="F898">
        <v>0</v>
      </c>
      <c r="G898">
        <v>0</v>
      </c>
      <c r="H898">
        <v>0</v>
      </c>
      <c r="I898">
        <v>0</v>
      </c>
      <c r="J898">
        <v>8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6</v>
      </c>
      <c r="Y898">
        <v>5</v>
      </c>
      <c r="Z898">
        <v>9</v>
      </c>
      <c r="AA898">
        <v>2</v>
      </c>
      <c r="AB898">
        <v>0</v>
      </c>
      <c r="AC898">
        <v>7</v>
      </c>
      <c r="AD898">
        <v>0</v>
      </c>
      <c r="AE898">
        <v>0</v>
      </c>
      <c r="AF898">
        <v>0</v>
      </c>
      <c r="AG898">
        <v>0</v>
      </c>
      <c r="AH898">
        <v>4</v>
      </c>
      <c r="AI898">
        <v>3</v>
      </c>
      <c r="AJ898">
        <v>0</v>
      </c>
      <c r="AK898">
        <v>6</v>
      </c>
      <c r="AL898">
        <v>0</v>
      </c>
      <c r="AM898">
        <v>12</v>
      </c>
      <c r="AN898">
        <v>8</v>
      </c>
      <c r="AO898">
        <v>5</v>
      </c>
      <c r="AP898">
        <v>0</v>
      </c>
      <c r="AQ898">
        <v>7</v>
      </c>
      <c r="AR898">
        <v>3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12</v>
      </c>
      <c r="AZ898">
        <v>0</v>
      </c>
      <c r="BA898">
        <v>0</v>
      </c>
      <c r="BB898">
        <v>0</v>
      </c>
      <c r="BC898">
        <v>7</v>
      </c>
    </row>
    <row r="899" spans="1:55" hidden="1" x14ac:dyDescent="0.4">
      <c r="A899" t="str">
        <f t="shared" si="56"/>
        <v>DPM</v>
      </c>
      <c r="B899" t="str">
        <f t="shared" si="57"/>
        <v>DPM093</v>
      </c>
      <c r="C899" t="str">
        <f t="shared" si="58"/>
        <v>detaches</v>
      </c>
      <c r="D899" t="s">
        <v>4009</v>
      </c>
      <c r="E899">
        <f t="shared" ref="E899:E962" si="59">AVERAGE(F899:BC899)</f>
        <v>0.06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1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1</v>
      </c>
    </row>
    <row r="900" spans="1:55" hidden="1" x14ac:dyDescent="0.4">
      <c r="A900" t="str">
        <f t="shared" si="56"/>
        <v>DPM</v>
      </c>
      <c r="B900" t="str">
        <f t="shared" si="57"/>
        <v>DPM093</v>
      </c>
      <c r="C900" t="str">
        <f t="shared" si="58"/>
        <v>options</v>
      </c>
      <c r="D900" t="s">
        <v>4010</v>
      </c>
      <c r="E900">
        <f t="shared" si="59"/>
        <v>0.1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1</v>
      </c>
      <c r="W900">
        <v>0</v>
      </c>
      <c r="X900">
        <v>0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</row>
    <row r="901" spans="1:55" hidden="1" x14ac:dyDescent="0.4">
      <c r="A901" t="str">
        <f t="shared" si="56"/>
        <v>DPM</v>
      </c>
      <c r="B901" t="str">
        <f t="shared" si="57"/>
        <v>DPM093</v>
      </c>
      <c r="C901" t="str">
        <f t="shared" si="58"/>
        <v>edges</v>
      </c>
      <c r="D901" t="s">
        <v>4011</v>
      </c>
      <c r="E901">
        <f t="shared" si="59"/>
        <v>9.3800000000000008</v>
      </c>
      <c r="F901">
        <v>23</v>
      </c>
      <c r="G901">
        <v>15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</v>
      </c>
      <c r="P901">
        <v>0</v>
      </c>
      <c r="Q901">
        <v>26</v>
      </c>
      <c r="R901">
        <v>44</v>
      </c>
      <c r="S901">
        <v>14</v>
      </c>
      <c r="T901">
        <v>17</v>
      </c>
      <c r="U901">
        <v>26</v>
      </c>
      <c r="V901">
        <v>1</v>
      </c>
      <c r="W901">
        <v>0</v>
      </c>
      <c r="X901">
        <v>1</v>
      </c>
      <c r="Y901">
        <v>1</v>
      </c>
      <c r="Z901">
        <v>1</v>
      </c>
      <c r="AA901">
        <v>0</v>
      </c>
      <c r="AB901">
        <v>23</v>
      </c>
      <c r="AC901">
        <v>3</v>
      </c>
      <c r="AD901">
        <v>15</v>
      </c>
      <c r="AE901">
        <v>1</v>
      </c>
      <c r="AF901">
        <v>0</v>
      </c>
      <c r="AG901">
        <v>12</v>
      </c>
      <c r="AH901">
        <v>1</v>
      </c>
      <c r="AI901">
        <v>0</v>
      </c>
      <c r="AJ901">
        <v>26</v>
      </c>
      <c r="AK901">
        <v>0</v>
      </c>
      <c r="AL901">
        <v>1</v>
      </c>
      <c r="AM901">
        <v>1</v>
      </c>
      <c r="AN901">
        <v>0</v>
      </c>
      <c r="AO901">
        <v>0</v>
      </c>
      <c r="AP901">
        <v>26</v>
      </c>
      <c r="AQ901">
        <v>0</v>
      </c>
      <c r="AR901">
        <v>4</v>
      </c>
      <c r="AS901">
        <v>30</v>
      </c>
      <c r="AT901">
        <v>36</v>
      </c>
      <c r="AU901">
        <v>0</v>
      </c>
      <c r="AV901">
        <v>34</v>
      </c>
      <c r="AW901">
        <v>15</v>
      </c>
      <c r="AX901">
        <v>6</v>
      </c>
      <c r="AY901">
        <v>1</v>
      </c>
      <c r="AZ901">
        <v>18</v>
      </c>
      <c r="BA901">
        <v>23</v>
      </c>
      <c r="BB901">
        <v>21</v>
      </c>
      <c r="BC901">
        <v>2</v>
      </c>
    </row>
    <row r="902" spans="1:55" hidden="1" x14ac:dyDescent="0.4">
      <c r="A902" t="str">
        <f t="shared" si="56"/>
        <v>DPM</v>
      </c>
      <c r="B902" t="str">
        <f t="shared" si="57"/>
        <v>DPM093</v>
      </c>
      <c r="C902" t="str">
        <f t="shared" si="58"/>
        <v>notes</v>
      </c>
      <c r="D902" t="s">
        <v>4012</v>
      </c>
      <c r="E902">
        <f t="shared" si="59"/>
        <v>1.8</v>
      </c>
      <c r="F902">
        <v>3</v>
      </c>
      <c r="G902">
        <v>2</v>
      </c>
      <c r="H902">
        <v>0</v>
      </c>
      <c r="I902">
        <v>3</v>
      </c>
      <c r="J902">
        <v>2</v>
      </c>
      <c r="K902">
        <v>0</v>
      </c>
      <c r="L902">
        <v>1</v>
      </c>
      <c r="M902">
        <v>2</v>
      </c>
      <c r="N902">
        <v>0</v>
      </c>
      <c r="O902">
        <v>0</v>
      </c>
      <c r="P902">
        <v>5</v>
      </c>
      <c r="Q902">
        <v>3</v>
      </c>
      <c r="R902">
        <v>3</v>
      </c>
      <c r="S902">
        <v>2</v>
      </c>
      <c r="T902">
        <v>2</v>
      </c>
      <c r="U902">
        <v>4</v>
      </c>
      <c r="V902">
        <v>0</v>
      </c>
      <c r="W902">
        <v>0</v>
      </c>
      <c r="X902">
        <v>1</v>
      </c>
      <c r="Y902">
        <v>0</v>
      </c>
      <c r="Z902">
        <v>1</v>
      </c>
      <c r="AA902">
        <v>1</v>
      </c>
      <c r="AB902">
        <v>2</v>
      </c>
      <c r="AC902">
        <v>1</v>
      </c>
      <c r="AD902">
        <v>3</v>
      </c>
      <c r="AE902">
        <v>1</v>
      </c>
      <c r="AF902">
        <v>1</v>
      </c>
      <c r="AG902">
        <v>2</v>
      </c>
      <c r="AH902">
        <v>0</v>
      </c>
      <c r="AI902">
        <v>0</v>
      </c>
      <c r="AJ902">
        <v>3</v>
      </c>
      <c r="AK902">
        <v>3</v>
      </c>
      <c r="AL902">
        <v>1</v>
      </c>
      <c r="AM902">
        <v>0</v>
      </c>
      <c r="AN902">
        <v>2</v>
      </c>
      <c r="AO902">
        <v>3</v>
      </c>
      <c r="AP902">
        <v>3</v>
      </c>
      <c r="AQ902">
        <v>1</v>
      </c>
      <c r="AR902">
        <v>3</v>
      </c>
      <c r="AS902">
        <v>2</v>
      </c>
      <c r="AT902">
        <v>3</v>
      </c>
      <c r="AU902">
        <v>1</v>
      </c>
      <c r="AV902">
        <v>2</v>
      </c>
      <c r="AW902">
        <v>3</v>
      </c>
      <c r="AX902">
        <v>2</v>
      </c>
      <c r="AY902">
        <v>1</v>
      </c>
      <c r="AZ902">
        <v>1</v>
      </c>
      <c r="BA902">
        <v>6</v>
      </c>
      <c r="BB902">
        <v>3</v>
      </c>
      <c r="BC902">
        <v>2</v>
      </c>
    </row>
    <row r="903" spans="1:55" hidden="1" x14ac:dyDescent="0.4">
      <c r="A903" t="str">
        <f t="shared" si="56"/>
        <v>DPM</v>
      </c>
      <c r="B903" t="str">
        <f t="shared" si="57"/>
        <v>DPM093</v>
      </c>
      <c r="C903" t="str">
        <f t="shared" si="58"/>
        <v>partitions</v>
      </c>
      <c r="D903" t="s">
        <v>4013</v>
      </c>
      <c r="E903">
        <f t="shared" si="59"/>
        <v>0.78</v>
      </c>
      <c r="F903">
        <v>2</v>
      </c>
      <c r="G903">
        <v>2</v>
      </c>
      <c r="H903">
        <v>0</v>
      </c>
      <c r="I903">
        <v>2</v>
      </c>
      <c r="J903">
        <v>0</v>
      </c>
      <c r="K903">
        <v>0</v>
      </c>
      <c r="L903">
        <v>2</v>
      </c>
      <c r="M903">
        <v>2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1</v>
      </c>
      <c r="T903">
        <v>3</v>
      </c>
      <c r="U903">
        <v>2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2</v>
      </c>
      <c r="AC903">
        <v>0</v>
      </c>
      <c r="AD903">
        <v>3</v>
      </c>
      <c r="AE903">
        <v>1</v>
      </c>
      <c r="AF903">
        <v>1</v>
      </c>
      <c r="AG903">
        <v>1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2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3</v>
      </c>
      <c r="AW903">
        <v>2</v>
      </c>
      <c r="AX903">
        <v>0</v>
      </c>
      <c r="AY903">
        <v>0</v>
      </c>
      <c r="AZ903">
        <v>3</v>
      </c>
      <c r="BA903">
        <v>0</v>
      </c>
      <c r="BB903">
        <v>4</v>
      </c>
      <c r="BC903">
        <v>0</v>
      </c>
    </row>
    <row r="904" spans="1:55" hidden="1" x14ac:dyDescent="0.4">
      <c r="A904" t="str">
        <f t="shared" si="56"/>
        <v>DPM</v>
      </c>
      <c r="B904" t="str">
        <f t="shared" si="57"/>
        <v>DPM093</v>
      </c>
      <c r="C904" t="str">
        <f t="shared" si="58"/>
        <v>numberline</v>
      </c>
      <c r="D904" t="s">
        <v>4014</v>
      </c>
      <c r="E904">
        <f t="shared" si="59"/>
        <v>45.16</v>
      </c>
      <c r="F904">
        <v>54</v>
      </c>
      <c r="G904">
        <v>41</v>
      </c>
      <c r="H904">
        <v>24</v>
      </c>
      <c r="I904">
        <v>56</v>
      </c>
      <c r="J904">
        <v>37</v>
      </c>
      <c r="K904">
        <v>24</v>
      </c>
      <c r="L904">
        <v>50</v>
      </c>
      <c r="M904">
        <v>44</v>
      </c>
      <c r="N904">
        <v>32</v>
      </c>
      <c r="O904">
        <v>25</v>
      </c>
      <c r="P904">
        <v>30</v>
      </c>
      <c r="Q904">
        <v>47</v>
      </c>
      <c r="R904">
        <v>72</v>
      </c>
      <c r="S904">
        <v>34</v>
      </c>
      <c r="T904">
        <v>39</v>
      </c>
      <c r="U904">
        <v>43</v>
      </c>
      <c r="V904">
        <v>43</v>
      </c>
      <c r="W904">
        <v>22</v>
      </c>
      <c r="X904">
        <v>50</v>
      </c>
      <c r="Y904">
        <v>32</v>
      </c>
      <c r="Z904">
        <v>53</v>
      </c>
      <c r="AA904">
        <v>50</v>
      </c>
      <c r="AB904">
        <v>41</v>
      </c>
      <c r="AC904">
        <v>59</v>
      </c>
      <c r="AD904">
        <v>39</v>
      </c>
      <c r="AE904">
        <v>48</v>
      </c>
      <c r="AF904">
        <v>47</v>
      </c>
      <c r="AG904">
        <v>35</v>
      </c>
      <c r="AH904">
        <v>43</v>
      </c>
      <c r="AI904">
        <v>21</v>
      </c>
      <c r="AJ904">
        <v>48</v>
      </c>
      <c r="AK904">
        <v>45</v>
      </c>
      <c r="AL904">
        <v>37</v>
      </c>
      <c r="AM904">
        <v>49</v>
      </c>
      <c r="AN904">
        <v>46</v>
      </c>
      <c r="AO904">
        <v>43</v>
      </c>
      <c r="AP904">
        <v>46</v>
      </c>
      <c r="AQ904">
        <v>41</v>
      </c>
      <c r="AR904">
        <v>63</v>
      </c>
      <c r="AS904">
        <v>50</v>
      </c>
      <c r="AT904">
        <v>61</v>
      </c>
      <c r="AU904">
        <v>24</v>
      </c>
      <c r="AV904">
        <v>61</v>
      </c>
      <c r="AW904">
        <v>47</v>
      </c>
      <c r="AX904">
        <v>34</v>
      </c>
      <c r="AY904">
        <v>74</v>
      </c>
      <c r="AZ904">
        <v>54</v>
      </c>
      <c r="BA904">
        <v>76</v>
      </c>
      <c r="BB904">
        <v>58</v>
      </c>
      <c r="BC904">
        <v>66</v>
      </c>
    </row>
    <row r="905" spans="1:55" hidden="1" x14ac:dyDescent="0.4">
      <c r="A905" t="str">
        <f t="shared" si="56"/>
        <v>DPM</v>
      </c>
      <c r="B905" t="str">
        <f t="shared" si="57"/>
        <v>DPM093</v>
      </c>
      <c r="C905" t="str">
        <f t="shared" si="58"/>
        <v>negative_score</v>
      </c>
      <c r="D905" t="s">
        <v>4015</v>
      </c>
      <c r="E905">
        <f t="shared" si="59"/>
        <v>-7.9261803490627027</v>
      </c>
      <c r="F905">
        <v>-20</v>
      </c>
      <c r="G905">
        <v>-23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-20</v>
      </c>
      <c r="R905">
        <v>-20</v>
      </c>
      <c r="S905">
        <v>-20</v>
      </c>
      <c r="T905">
        <v>-24.5</v>
      </c>
      <c r="U905">
        <v>-20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-23</v>
      </c>
      <c r="AC905">
        <v>0</v>
      </c>
      <c r="AD905">
        <v>-23</v>
      </c>
      <c r="AE905">
        <v>0</v>
      </c>
      <c r="AF905">
        <v>0</v>
      </c>
      <c r="AG905">
        <v>-20</v>
      </c>
      <c r="AH905">
        <v>0</v>
      </c>
      <c r="AI905">
        <v>0</v>
      </c>
      <c r="AJ905">
        <v>-20</v>
      </c>
      <c r="AK905">
        <v>-3</v>
      </c>
      <c r="AL905">
        <v>0</v>
      </c>
      <c r="AM905">
        <v>0</v>
      </c>
      <c r="AN905">
        <v>-0.16153846153846149</v>
      </c>
      <c r="AO905">
        <v>0</v>
      </c>
      <c r="AP905">
        <v>-23</v>
      </c>
      <c r="AQ905">
        <v>0</v>
      </c>
      <c r="AR905">
        <v>-0.21176470588235299</v>
      </c>
      <c r="AS905">
        <v>-20</v>
      </c>
      <c r="AT905">
        <v>-20</v>
      </c>
      <c r="AU905">
        <v>-3</v>
      </c>
      <c r="AV905">
        <v>-20</v>
      </c>
      <c r="AW905">
        <v>-23</v>
      </c>
      <c r="AX905">
        <v>-20</v>
      </c>
      <c r="AY905">
        <v>0</v>
      </c>
      <c r="AZ905">
        <v>0</v>
      </c>
      <c r="BA905">
        <v>-6</v>
      </c>
      <c r="BB905">
        <v>-24.43571428571429</v>
      </c>
      <c r="BC905">
        <v>0</v>
      </c>
    </row>
    <row r="906" spans="1:55" hidden="1" x14ac:dyDescent="0.4">
      <c r="A906" t="str">
        <f t="shared" si="56"/>
        <v>DPM</v>
      </c>
      <c r="B906" t="str">
        <f t="shared" si="57"/>
        <v>DPM093</v>
      </c>
      <c r="C906" t="str">
        <f t="shared" si="58"/>
        <v>raw_score</v>
      </c>
      <c r="D906" t="s">
        <v>4016</v>
      </c>
      <c r="E906">
        <f t="shared" si="59"/>
        <v>52.487799999999986</v>
      </c>
      <c r="F906">
        <v>30.7</v>
      </c>
      <c r="G906">
        <v>11.65</v>
      </c>
      <c r="H906">
        <v>47.2</v>
      </c>
      <c r="I906">
        <v>83.2</v>
      </c>
      <c r="J906">
        <v>59.45</v>
      </c>
      <c r="K906">
        <v>45.2</v>
      </c>
      <c r="L906">
        <v>85.3</v>
      </c>
      <c r="M906">
        <v>75.8</v>
      </c>
      <c r="N906">
        <v>59.1</v>
      </c>
      <c r="O906">
        <v>43.95</v>
      </c>
      <c r="P906">
        <v>55.5</v>
      </c>
      <c r="Q906">
        <v>15.95</v>
      </c>
      <c r="R906">
        <v>41.8</v>
      </c>
      <c r="S906">
        <v>7.6</v>
      </c>
      <c r="T906">
        <v>16.95</v>
      </c>
      <c r="U906">
        <v>19.55</v>
      </c>
      <c r="V906">
        <v>93.35</v>
      </c>
      <c r="W906">
        <v>44.1</v>
      </c>
      <c r="X906">
        <v>90.5</v>
      </c>
      <c r="Y906">
        <v>63.8</v>
      </c>
      <c r="Z906">
        <v>92.65</v>
      </c>
      <c r="AA906">
        <v>99.3</v>
      </c>
      <c r="AB906">
        <v>14.25</v>
      </c>
      <c r="AC906">
        <v>95.35</v>
      </c>
      <c r="AD906">
        <v>6.85</v>
      </c>
      <c r="AE906">
        <v>83.9</v>
      </c>
      <c r="AF906">
        <v>79.650000000000006</v>
      </c>
      <c r="AG906">
        <v>6.25</v>
      </c>
      <c r="AH906">
        <v>74.349999999999994</v>
      </c>
      <c r="AI906">
        <v>38.049999999999997</v>
      </c>
      <c r="AJ906">
        <v>16</v>
      </c>
      <c r="AK906">
        <v>72.650000000000006</v>
      </c>
      <c r="AL906">
        <v>56.35</v>
      </c>
      <c r="AM906">
        <v>98.65</v>
      </c>
      <c r="AN906">
        <v>69.739999999999995</v>
      </c>
      <c r="AO906">
        <v>74.55</v>
      </c>
      <c r="AP906">
        <v>18.899999999999999</v>
      </c>
      <c r="AQ906">
        <v>81.849999999999994</v>
      </c>
      <c r="AR906">
        <v>81.14</v>
      </c>
      <c r="AS906">
        <v>23.1</v>
      </c>
      <c r="AT906">
        <v>28.65</v>
      </c>
      <c r="AU906">
        <v>6</v>
      </c>
      <c r="AV906">
        <v>41.95</v>
      </c>
      <c r="AW906">
        <v>5.75</v>
      </c>
      <c r="AX906">
        <v>-2.5</v>
      </c>
      <c r="AY906">
        <v>125.7</v>
      </c>
      <c r="AZ906">
        <v>55.6</v>
      </c>
      <c r="BA906">
        <v>53.2</v>
      </c>
      <c r="BB906">
        <v>39.06</v>
      </c>
      <c r="BC906">
        <v>96.8</v>
      </c>
    </row>
    <row r="907" spans="1:55" hidden="1" x14ac:dyDescent="0.4">
      <c r="A907" t="str">
        <f t="shared" si="56"/>
        <v>DPM</v>
      </c>
      <c r="B907" t="str">
        <f t="shared" si="57"/>
        <v>DPM093</v>
      </c>
      <c r="C907" t="str">
        <f t="shared" si="58"/>
        <v>percentage_score</v>
      </c>
      <c r="D907" t="s">
        <v>4017</v>
      </c>
      <c r="E907">
        <f t="shared" si="59"/>
        <v>58.612000000000009</v>
      </c>
      <c r="F907">
        <v>43.4</v>
      </c>
      <c r="G907">
        <v>21.3</v>
      </c>
      <c r="H907">
        <v>70.2</v>
      </c>
      <c r="I907">
        <v>80.599999999999994</v>
      </c>
      <c r="J907">
        <v>74.8</v>
      </c>
      <c r="K907">
        <v>69.3</v>
      </c>
      <c r="L907">
        <v>81</v>
      </c>
      <c r="M907">
        <v>79.099999999999994</v>
      </c>
      <c r="N907">
        <v>74.7</v>
      </c>
      <c r="O907">
        <v>67.2</v>
      </c>
      <c r="P907">
        <v>73.5</v>
      </c>
      <c r="Q907">
        <v>28.5</v>
      </c>
      <c r="R907">
        <v>51.1</v>
      </c>
      <c r="S907">
        <v>16</v>
      </c>
      <c r="T907">
        <v>27.6</v>
      </c>
      <c r="U907">
        <v>32.799999999999997</v>
      </c>
      <c r="V907">
        <v>82.4</v>
      </c>
      <c r="W907">
        <v>68.8</v>
      </c>
      <c r="X907">
        <v>81.900000000000006</v>
      </c>
      <c r="Y907">
        <v>76.099999999999994</v>
      </c>
      <c r="Z907">
        <v>82.2</v>
      </c>
      <c r="AA907">
        <v>83.2</v>
      </c>
      <c r="AB907">
        <v>24.9</v>
      </c>
      <c r="AC907">
        <v>82.7</v>
      </c>
      <c r="AD907">
        <v>13.7</v>
      </c>
      <c r="AE907">
        <v>80.8</v>
      </c>
      <c r="AF907">
        <v>79.900000000000006</v>
      </c>
      <c r="AG907">
        <v>13.5</v>
      </c>
      <c r="AH907">
        <v>78.8</v>
      </c>
      <c r="AI907">
        <v>65.5</v>
      </c>
      <c r="AJ907">
        <v>28.6</v>
      </c>
      <c r="AK907">
        <v>76</v>
      </c>
      <c r="AL907">
        <v>72.400000000000006</v>
      </c>
      <c r="AM907">
        <v>83.1</v>
      </c>
      <c r="AN907">
        <v>77.599999999999994</v>
      </c>
      <c r="AO907">
        <v>78.8</v>
      </c>
      <c r="AP907">
        <v>30.5</v>
      </c>
      <c r="AQ907">
        <v>80.400000000000006</v>
      </c>
      <c r="AR907">
        <v>80.099999999999994</v>
      </c>
      <c r="AS907">
        <v>36.6</v>
      </c>
      <c r="AT907">
        <v>41.7</v>
      </c>
      <c r="AU907">
        <v>20.7</v>
      </c>
      <c r="AV907">
        <v>51.2</v>
      </c>
      <c r="AW907">
        <v>11.8</v>
      </c>
      <c r="AX907">
        <v>0</v>
      </c>
      <c r="AY907">
        <v>86.3</v>
      </c>
      <c r="AZ907">
        <v>73.5</v>
      </c>
      <c r="BA907">
        <v>67.2</v>
      </c>
      <c r="BB907">
        <v>46.8</v>
      </c>
      <c r="BC907">
        <v>81.8</v>
      </c>
    </row>
    <row r="908" spans="1:55" hidden="1" x14ac:dyDescent="0.4">
      <c r="A908" t="str">
        <f t="shared" si="56"/>
        <v>DPM</v>
      </c>
      <c r="B908" t="str">
        <f t="shared" si="57"/>
        <v>DPM093</v>
      </c>
      <c r="C908" t="str">
        <f t="shared" si="58"/>
        <v>formatted_score</v>
      </c>
      <c r="D908" t="s">
        <v>4018</v>
      </c>
      <c r="E908" t="e">
        <f t="shared" si="59"/>
        <v>#DIV/0!</v>
      </c>
      <c r="F908" t="s">
        <v>4019</v>
      </c>
      <c r="G908" t="s">
        <v>4020</v>
      </c>
      <c r="H908" t="s">
        <v>4021</v>
      </c>
      <c r="I908" t="s">
        <v>4022</v>
      </c>
      <c r="J908" t="s">
        <v>1996</v>
      </c>
      <c r="K908" t="s">
        <v>1803</v>
      </c>
      <c r="L908" t="s">
        <v>4023</v>
      </c>
      <c r="M908" t="s">
        <v>2340</v>
      </c>
      <c r="N908" t="s">
        <v>4024</v>
      </c>
      <c r="O908" t="s">
        <v>4025</v>
      </c>
      <c r="P908" t="s">
        <v>2744</v>
      </c>
      <c r="Q908" t="s">
        <v>4026</v>
      </c>
      <c r="R908" t="s">
        <v>4027</v>
      </c>
      <c r="S908" t="s">
        <v>4028</v>
      </c>
      <c r="T908" t="s">
        <v>4029</v>
      </c>
      <c r="U908" t="s">
        <v>4030</v>
      </c>
      <c r="V908" t="s">
        <v>3316</v>
      </c>
      <c r="W908" t="s">
        <v>2445</v>
      </c>
      <c r="X908" t="s">
        <v>3150</v>
      </c>
      <c r="Y908" t="s">
        <v>4031</v>
      </c>
      <c r="Z908" t="s">
        <v>4032</v>
      </c>
      <c r="AA908" t="s">
        <v>4033</v>
      </c>
      <c r="AB908" t="s">
        <v>4034</v>
      </c>
      <c r="AC908" t="s">
        <v>4035</v>
      </c>
      <c r="AD908" t="s">
        <v>3587</v>
      </c>
      <c r="AE908" t="s">
        <v>4036</v>
      </c>
      <c r="AF908" t="s">
        <v>4037</v>
      </c>
      <c r="AG908" t="s">
        <v>3663</v>
      </c>
      <c r="AH908" t="s">
        <v>4038</v>
      </c>
      <c r="AI908" t="s">
        <v>4039</v>
      </c>
      <c r="AJ908" t="s">
        <v>4040</v>
      </c>
      <c r="AK908" t="s">
        <v>4041</v>
      </c>
      <c r="AL908" t="s">
        <v>4042</v>
      </c>
      <c r="AM908" t="s">
        <v>4043</v>
      </c>
      <c r="AN908" t="s">
        <v>4044</v>
      </c>
      <c r="AO908" t="s">
        <v>4045</v>
      </c>
      <c r="AP908" t="s">
        <v>4046</v>
      </c>
      <c r="AQ908" t="s">
        <v>4047</v>
      </c>
      <c r="AR908" t="s">
        <v>4048</v>
      </c>
      <c r="AS908" t="s">
        <v>4049</v>
      </c>
      <c r="AT908" t="s">
        <v>4050</v>
      </c>
      <c r="AU908" t="s">
        <v>4051</v>
      </c>
      <c r="AV908" t="s">
        <v>4052</v>
      </c>
      <c r="AW908" t="s">
        <v>4053</v>
      </c>
      <c r="AX908" t="s">
        <v>4054</v>
      </c>
      <c r="AY908" t="s">
        <v>4055</v>
      </c>
      <c r="AZ908" t="s">
        <v>2621</v>
      </c>
      <c r="BA908" t="s">
        <v>4056</v>
      </c>
      <c r="BB908" t="s">
        <v>4057</v>
      </c>
      <c r="BC908" t="s">
        <v>4058</v>
      </c>
    </row>
    <row r="909" spans="1:55" hidden="1" x14ac:dyDescent="0.4">
      <c r="A909" t="str">
        <f t="shared" si="56"/>
        <v>DPM</v>
      </c>
      <c r="B909" t="str">
        <f t="shared" si="57"/>
        <v>DPM093</v>
      </c>
      <c r="C909" t="str">
        <f t="shared" si="58"/>
        <v>functional_complexity</v>
      </c>
      <c r="D909" t="s">
        <v>4059</v>
      </c>
      <c r="E909">
        <f t="shared" si="59"/>
        <v>20.059999999999999</v>
      </c>
      <c r="F909">
        <v>7.5</v>
      </c>
      <c r="G909">
        <v>5</v>
      </c>
      <c r="H909">
        <v>23</v>
      </c>
      <c r="I909">
        <v>37.5</v>
      </c>
      <c r="J909">
        <v>20</v>
      </c>
      <c r="K909">
        <v>22</v>
      </c>
      <c r="L909">
        <v>39</v>
      </c>
      <c r="M909">
        <v>34.5</v>
      </c>
      <c r="N909">
        <v>28</v>
      </c>
      <c r="O909">
        <v>21.5</v>
      </c>
      <c r="P909">
        <v>25</v>
      </c>
      <c r="Q909">
        <v>0</v>
      </c>
      <c r="R909">
        <v>1.5</v>
      </c>
      <c r="S909">
        <v>3</v>
      </c>
      <c r="T909">
        <v>6.5</v>
      </c>
      <c r="U909">
        <v>0</v>
      </c>
      <c r="V909">
        <v>44.5</v>
      </c>
      <c r="W909">
        <v>21.5</v>
      </c>
      <c r="X909">
        <v>37</v>
      </c>
      <c r="Y909">
        <v>25</v>
      </c>
      <c r="Z909">
        <v>34.5</v>
      </c>
      <c r="AA909">
        <v>46</v>
      </c>
      <c r="AB909">
        <v>1.5</v>
      </c>
      <c r="AC909">
        <v>37</v>
      </c>
      <c r="AD909">
        <v>1.5</v>
      </c>
      <c r="AE909">
        <v>38.5</v>
      </c>
      <c r="AF909">
        <v>37.5</v>
      </c>
      <c r="AG909">
        <v>3.5</v>
      </c>
      <c r="AH909">
        <v>31.5</v>
      </c>
      <c r="AI909">
        <v>15.5</v>
      </c>
      <c r="AJ909">
        <v>0</v>
      </c>
      <c r="AK909">
        <v>29.5</v>
      </c>
      <c r="AL909">
        <v>27</v>
      </c>
      <c r="AM909">
        <v>35.5</v>
      </c>
      <c r="AN909">
        <v>25</v>
      </c>
      <c r="AO909">
        <v>30</v>
      </c>
      <c r="AP909">
        <v>1.5</v>
      </c>
      <c r="AQ909">
        <v>32.5</v>
      </c>
      <c r="AR909">
        <v>32.5</v>
      </c>
      <c r="AS909">
        <v>1.5</v>
      </c>
      <c r="AT909">
        <v>0</v>
      </c>
      <c r="AU909">
        <v>3.5</v>
      </c>
      <c r="AV909">
        <v>6</v>
      </c>
      <c r="AW909">
        <v>1.5</v>
      </c>
      <c r="AX909">
        <v>3.5</v>
      </c>
      <c r="AY909">
        <v>48</v>
      </c>
      <c r="AZ909">
        <v>13</v>
      </c>
      <c r="BA909">
        <v>11.5</v>
      </c>
      <c r="BB909">
        <v>13.5</v>
      </c>
      <c r="BC909">
        <v>38.5</v>
      </c>
    </row>
    <row r="910" spans="1:55" hidden="1" x14ac:dyDescent="0.4">
      <c r="A910" t="str">
        <f t="shared" si="56"/>
        <v>DPM</v>
      </c>
      <c r="B910" t="str">
        <f t="shared" si="57"/>
        <v>DPM093</v>
      </c>
      <c r="C910" t="str">
        <f t="shared" si="58"/>
        <v>organization_score</v>
      </c>
      <c r="D910" t="s">
        <v>4060</v>
      </c>
      <c r="E910">
        <f t="shared" si="59"/>
        <v>4.16</v>
      </c>
      <c r="F910">
        <v>0</v>
      </c>
      <c r="G910">
        <v>0</v>
      </c>
      <c r="H910">
        <v>0</v>
      </c>
      <c r="I910">
        <v>0</v>
      </c>
      <c r="J910">
        <v>16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12</v>
      </c>
      <c r="Y910">
        <v>10</v>
      </c>
      <c r="Z910">
        <v>18</v>
      </c>
      <c r="AA910">
        <v>4</v>
      </c>
      <c r="AB910">
        <v>0</v>
      </c>
      <c r="AC910">
        <v>14</v>
      </c>
      <c r="AD910">
        <v>0</v>
      </c>
      <c r="AE910">
        <v>0</v>
      </c>
      <c r="AF910">
        <v>0</v>
      </c>
      <c r="AG910">
        <v>0</v>
      </c>
      <c r="AH910">
        <v>8</v>
      </c>
      <c r="AI910">
        <v>6</v>
      </c>
      <c r="AJ910">
        <v>0</v>
      </c>
      <c r="AK910">
        <v>12</v>
      </c>
      <c r="AL910">
        <v>0</v>
      </c>
      <c r="AM910">
        <v>24</v>
      </c>
      <c r="AN910">
        <v>16</v>
      </c>
      <c r="AO910">
        <v>10</v>
      </c>
      <c r="AP910">
        <v>0</v>
      </c>
      <c r="AQ910">
        <v>14</v>
      </c>
      <c r="AR910">
        <v>6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24</v>
      </c>
      <c r="AZ910">
        <v>0</v>
      </c>
      <c r="BA910">
        <v>0</v>
      </c>
      <c r="BB910">
        <v>0</v>
      </c>
      <c r="BC910">
        <v>14</v>
      </c>
    </row>
    <row r="911" spans="1:55" hidden="1" x14ac:dyDescent="0.4">
      <c r="A911" t="str">
        <f t="shared" si="56"/>
        <v>DPM</v>
      </c>
      <c r="B911" t="str">
        <f t="shared" si="57"/>
        <v>DPM093</v>
      </c>
      <c r="C911" t="str">
        <f t="shared" si="58"/>
        <v>structural_integrity</v>
      </c>
      <c r="D911" t="s">
        <v>4061</v>
      </c>
      <c r="E911">
        <f t="shared" si="59"/>
        <v>6.1526000000000014</v>
      </c>
      <c r="F911">
        <v>0</v>
      </c>
      <c r="G911">
        <v>0</v>
      </c>
      <c r="H911">
        <v>10</v>
      </c>
      <c r="I911">
        <v>10</v>
      </c>
      <c r="J911">
        <v>10</v>
      </c>
      <c r="K911">
        <v>10</v>
      </c>
      <c r="L911">
        <v>10</v>
      </c>
      <c r="M911">
        <v>10</v>
      </c>
      <c r="N911">
        <v>10</v>
      </c>
      <c r="O911">
        <v>10</v>
      </c>
      <c r="P911">
        <v>10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10</v>
      </c>
      <c r="W911">
        <v>10</v>
      </c>
      <c r="X911">
        <v>10</v>
      </c>
      <c r="Y911">
        <v>10</v>
      </c>
      <c r="Z911">
        <v>10</v>
      </c>
      <c r="AA911">
        <v>10</v>
      </c>
      <c r="AB911">
        <v>0</v>
      </c>
      <c r="AC911">
        <v>10</v>
      </c>
      <c r="AD911">
        <v>0</v>
      </c>
      <c r="AE911">
        <v>10</v>
      </c>
      <c r="AF911">
        <v>10</v>
      </c>
      <c r="AG911">
        <v>0</v>
      </c>
      <c r="AH911">
        <v>10</v>
      </c>
      <c r="AI911">
        <v>10</v>
      </c>
      <c r="AJ911">
        <v>0</v>
      </c>
      <c r="AK911">
        <v>7</v>
      </c>
      <c r="AL911">
        <v>10</v>
      </c>
      <c r="AM911">
        <v>10</v>
      </c>
      <c r="AN911">
        <v>9.84</v>
      </c>
      <c r="AO911">
        <v>10</v>
      </c>
      <c r="AP911">
        <v>0</v>
      </c>
      <c r="AQ911">
        <v>10</v>
      </c>
      <c r="AR911">
        <v>9.7899999999999991</v>
      </c>
      <c r="AS911">
        <v>0</v>
      </c>
      <c r="AT911">
        <v>0</v>
      </c>
      <c r="AU911">
        <v>7</v>
      </c>
      <c r="AV911">
        <v>0</v>
      </c>
      <c r="AW911">
        <v>0</v>
      </c>
      <c r="AX911">
        <v>0</v>
      </c>
      <c r="AY911">
        <v>10</v>
      </c>
      <c r="AZ911">
        <v>10</v>
      </c>
      <c r="BA911">
        <v>4</v>
      </c>
      <c r="BB911">
        <v>0</v>
      </c>
      <c r="BC911">
        <v>10</v>
      </c>
    </row>
    <row r="912" spans="1:55" hidden="1" x14ac:dyDescent="0.4">
      <c r="A912" t="str">
        <f t="shared" si="56"/>
        <v>DPM</v>
      </c>
      <c r="B912" t="str">
        <f t="shared" si="57"/>
        <v>DPM093</v>
      </c>
      <c r="C912" t="str">
        <f t="shared" si="58"/>
        <v>decisions_activities_ratio</v>
      </c>
      <c r="D912" t="s">
        <v>4062</v>
      </c>
      <c r="E912">
        <f t="shared" si="59"/>
        <v>0.48564000000000007</v>
      </c>
      <c r="F912">
        <v>3</v>
      </c>
      <c r="G912">
        <v>1</v>
      </c>
      <c r="H912">
        <v>8.3000000000000004E-2</v>
      </c>
      <c r="I912">
        <v>0.15</v>
      </c>
      <c r="J912">
        <v>9.0999999999999998E-2</v>
      </c>
      <c r="K912">
        <v>0.182</v>
      </c>
      <c r="L912">
        <v>0.15</v>
      </c>
      <c r="M912">
        <v>0.17599999999999999</v>
      </c>
      <c r="N912">
        <v>0.13300000000000001</v>
      </c>
      <c r="O912">
        <v>8.3000000000000004E-2</v>
      </c>
      <c r="P912">
        <v>0.154</v>
      </c>
      <c r="Q912">
        <v>0</v>
      </c>
      <c r="R912">
        <v>0</v>
      </c>
      <c r="S912">
        <v>0</v>
      </c>
      <c r="T912">
        <v>0.5</v>
      </c>
      <c r="U912">
        <v>0</v>
      </c>
      <c r="V912">
        <v>0.08</v>
      </c>
      <c r="W912">
        <v>8.3000000000000004E-2</v>
      </c>
      <c r="X912">
        <v>9.5000000000000001E-2</v>
      </c>
      <c r="Y912">
        <v>0.154</v>
      </c>
      <c r="Z912">
        <v>0.16700000000000001</v>
      </c>
      <c r="AA912">
        <v>0.08</v>
      </c>
      <c r="AB912">
        <v>0</v>
      </c>
      <c r="AC912">
        <v>9.5000000000000001E-2</v>
      </c>
      <c r="AD912">
        <v>0</v>
      </c>
      <c r="AE912">
        <v>9.5000000000000001E-2</v>
      </c>
      <c r="AF912">
        <v>0.158</v>
      </c>
      <c r="AG912">
        <v>1</v>
      </c>
      <c r="AH912">
        <v>0.188</v>
      </c>
      <c r="AI912">
        <v>0.125</v>
      </c>
      <c r="AJ912">
        <v>0</v>
      </c>
      <c r="AK912">
        <v>0.13300000000000001</v>
      </c>
      <c r="AL912">
        <v>0.23100000000000001</v>
      </c>
      <c r="AM912">
        <v>0.1</v>
      </c>
      <c r="AN912">
        <v>0.154</v>
      </c>
      <c r="AO912">
        <v>0.2</v>
      </c>
      <c r="AP912">
        <v>0</v>
      </c>
      <c r="AQ912">
        <v>0.11799999999999999</v>
      </c>
      <c r="AR912">
        <v>0.11799999999999999</v>
      </c>
      <c r="AS912">
        <v>0</v>
      </c>
      <c r="AT912">
        <v>0</v>
      </c>
      <c r="AU912">
        <v>1</v>
      </c>
      <c r="AV912">
        <v>3</v>
      </c>
      <c r="AW912">
        <v>0</v>
      </c>
      <c r="AX912">
        <v>1</v>
      </c>
      <c r="AY912">
        <v>0.115</v>
      </c>
      <c r="AZ912">
        <v>5</v>
      </c>
      <c r="BA912">
        <v>5</v>
      </c>
      <c r="BB912">
        <v>0</v>
      </c>
      <c r="BC912">
        <v>9.0999999999999998E-2</v>
      </c>
    </row>
    <row r="913" spans="1:55" hidden="1" x14ac:dyDescent="0.4">
      <c r="A913" t="str">
        <f t="shared" si="56"/>
        <v>DPM</v>
      </c>
      <c r="B913" t="str">
        <f t="shared" si="57"/>
        <v>DPM093</v>
      </c>
      <c r="C913" t="str">
        <f t="shared" si="58"/>
        <v>lines_vs_average</v>
      </c>
      <c r="D913" t="s">
        <v>4063</v>
      </c>
      <c r="E913">
        <f t="shared" si="59"/>
        <v>0.96829999999999994</v>
      </c>
      <c r="F913">
        <v>1.1579999999999999</v>
      </c>
      <c r="G913">
        <v>0.879</v>
      </c>
      <c r="H913">
        <v>0.51500000000000001</v>
      </c>
      <c r="I913">
        <v>1.2010000000000001</v>
      </c>
      <c r="J913">
        <v>0.79300000000000004</v>
      </c>
      <c r="K913">
        <v>0.51500000000000001</v>
      </c>
      <c r="L913">
        <v>1.0720000000000001</v>
      </c>
      <c r="M913">
        <v>0.94299999999999995</v>
      </c>
      <c r="N913">
        <v>0.68600000000000005</v>
      </c>
      <c r="O913">
        <v>0.53600000000000003</v>
      </c>
      <c r="P913">
        <v>0.64300000000000002</v>
      </c>
      <c r="Q913">
        <v>1.008</v>
      </c>
      <c r="R913">
        <v>1.544</v>
      </c>
      <c r="S913">
        <v>0.72899999999999998</v>
      </c>
      <c r="T913">
        <v>0.83599999999999997</v>
      </c>
      <c r="U913">
        <v>0.92200000000000004</v>
      </c>
      <c r="V913">
        <v>0.92200000000000004</v>
      </c>
      <c r="W913">
        <v>0.47199999999999998</v>
      </c>
      <c r="X913">
        <v>1.0720000000000001</v>
      </c>
      <c r="Y913">
        <v>0.68600000000000005</v>
      </c>
      <c r="Z913">
        <v>1.1359999999999999</v>
      </c>
      <c r="AA913">
        <v>1.0720000000000001</v>
      </c>
      <c r="AB913">
        <v>0.879</v>
      </c>
      <c r="AC913">
        <v>1.2649999999999999</v>
      </c>
      <c r="AD913">
        <v>0.83599999999999997</v>
      </c>
      <c r="AE913">
        <v>1.0289999999999999</v>
      </c>
      <c r="AF913">
        <v>1.008</v>
      </c>
      <c r="AG913">
        <v>0.75</v>
      </c>
      <c r="AH913">
        <v>0.92200000000000004</v>
      </c>
      <c r="AI913">
        <v>0.45</v>
      </c>
      <c r="AJ913">
        <v>1.0289999999999999</v>
      </c>
      <c r="AK913">
        <v>0.96499999999999997</v>
      </c>
      <c r="AL913">
        <v>0.79300000000000004</v>
      </c>
      <c r="AM913">
        <v>1.0509999999999999</v>
      </c>
      <c r="AN913">
        <v>0.98599999999999999</v>
      </c>
      <c r="AO913">
        <v>0.92200000000000004</v>
      </c>
      <c r="AP913">
        <v>0.98599999999999999</v>
      </c>
      <c r="AQ913">
        <v>0.879</v>
      </c>
      <c r="AR913">
        <v>1.351</v>
      </c>
      <c r="AS913">
        <v>1.0720000000000001</v>
      </c>
      <c r="AT913">
        <v>1.3080000000000001</v>
      </c>
      <c r="AU913">
        <v>0.51500000000000001</v>
      </c>
      <c r="AV913">
        <v>1.3080000000000001</v>
      </c>
      <c r="AW913">
        <v>1.008</v>
      </c>
      <c r="AX913">
        <v>0.72899999999999998</v>
      </c>
      <c r="AY913">
        <v>1.587</v>
      </c>
      <c r="AZ913">
        <v>1.1579999999999999</v>
      </c>
      <c r="BA913">
        <v>1.63</v>
      </c>
      <c r="BB913">
        <v>1.244</v>
      </c>
      <c r="BC913">
        <v>1.415</v>
      </c>
    </row>
    <row r="914" spans="1:55" hidden="1" x14ac:dyDescent="0.4">
      <c r="A914" t="str">
        <f t="shared" si="56"/>
        <v>GPM</v>
      </c>
      <c r="B914" t="str">
        <f t="shared" si="57"/>
        <v>GPM001</v>
      </c>
      <c r="C914" t="str">
        <f t="shared" si="58"/>
        <v>activities</v>
      </c>
      <c r="D914" t="s">
        <v>4064</v>
      </c>
      <c r="E914">
        <f t="shared" si="59"/>
        <v>16.04</v>
      </c>
      <c r="F914">
        <v>17</v>
      </c>
      <c r="G914">
        <v>11</v>
      </c>
      <c r="H914">
        <v>9</v>
      </c>
      <c r="I914">
        <v>13</v>
      </c>
      <c r="J914">
        <v>14</v>
      </c>
      <c r="K914">
        <v>13</v>
      </c>
      <c r="L914">
        <v>15</v>
      </c>
      <c r="M914">
        <v>18</v>
      </c>
      <c r="N914">
        <v>15</v>
      </c>
      <c r="O914">
        <v>17</v>
      </c>
      <c r="P914">
        <v>9</v>
      </c>
      <c r="Q914">
        <v>15</v>
      </c>
      <c r="R914">
        <v>19</v>
      </c>
      <c r="S914">
        <v>14</v>
      </c>
      <c r="T914">
        <v>17</v>
      </c>
      <c r="U914">
        <v>14</v>
      </c>
      <c r="V914">
        <v>17</v>
      </c>
      <c r="W914">
        <v>9</v>
      </c>
      <c r="X914">
        <v>15</v>
      </c>
      <c r="Y914">
        <v>17</v>
      </c>
      <c r="Z914">
        <v>17</v>
      </c>
      <c r="AA914">
        <v>17</v>
      </c>
      <c r="AB914">
        <v>13</v>
      </c>
      <c r="AC914">
        <v>19</v>
      </c>
      <c r="AD914">
        <v>13</v>
      </c>
      <c r="AE914">
        <v>16</v>
      </c>
      <c r="AF914">
        <v>16</v>
      </c>
      <c r="AG914">
        <v>10</v>
      </c>
      <c r="AH914">
        <v>13</v>
      </c>
      <c r="AI914">
        <v>12</v>
      </c>
      <c r="AJ914">
        <v>21</v>
      </c>
      <c r="AK914">
        <v>10</v>
      </c>
      <c r="AL914">
        <v>11</v>
      </c>
      <c r="AM914">
        <v>15</v>
      </c>
      <c r="AN914">
        <v>21</v>
      </c>
      <c r="AO914">
        <v>18</v>
      </c>
      <c r="AP914">
        <v>17</v>
      </c>
      <c r="AQ914">
        <v>16</v>
      </c>
      <c r="AR914">
        <v>26</v>
      </c>
      <c r="AS914">
        <v>16</v>
      </c>
      <c r="AT914">
        <v>22</v>
      </c>
      <c r="AU914">
        <v>29</v>
      </c>
      <c r="AV914">
        <v>25</v>
      </c>
      <c r="AW914">
        <v>20</v>
      </c>
      <c r="AX914">
        <v>14</v>
      </c>
      <c r="AY914">
        <v>20</v>
      </c>
      <c r="AZ914">
        <v>15</v>
      </c>
      <c r="BA914">
        <v>13</v>
      </c>
      <c r="BB914">
        <v>20</v>
      </c>
      <c r="BC914">
        <v>19</v>
      </c>
    </row>
    <row r="915" spans="1:55" hidden="1" x14ac:dyDescent="0.4">
      <c r="A915" t="str">
        <f t="shared" si="56"/>
        <v>GPM</v>
      </c>
      <c r="B915" t="str">
        <f t="shared" si="57"/>
        <v>GPM001</v>
      </c>
      <c r="C915" t="str">
        <f t="shared" si="58"/>
        <v>decisions</v>
      </c>
      <c r="D915" t="s">
        <v>4065</v>
      </c>
      <c r="E915">
        <f t="shared" si="59"/>
        <v>2.42</v>
      </c>
      <c r="F915">
        <v>3</v>
      </c>
      <c r="G915">
        <v>3</v>
      </c>
      <c r="H915">
        <v>2</v>
      </c>
      <c r="I915">
        <v>2</v>
      </c>
      <c r="J915">
        <v>2</v>
      </c>
      <c r="K915">
        <v>0</v>
      </c>
      <c r="L915">
        <v>2</v>
      </c>
      <c r="M915">
        <v>4</v>
      </c>
      <c r="N915">
        <v>3</v>
      </c>
      <c r="O915">
        <v>1</v>
      </c>
      <c r="P915">
        <v>1</v>
      </c>
      <c r="Q915">
        <v>2</v>
      </c>
      <c r="R915">
        <v>3</v>
      </c>
      <c r="S915">
        <v>3</v>
      </c>
      <c r="T915">
        <v>3</v>
      </c>
      <c r="U915">
        <v>2</v>
      </c>
      <c r="V915">
        <v>1</v>
      </c>
      <c r="W915">
        <v>1</v>
      </c>
      <c r="X915">
        <v>1</v>
      </c>
      <c r="Y915">
        <v>4</v>
      </c>
      <c r="Z915">
        <v>1</v>
      </c>
      <c r="AA915">
        <v>1</v>
      </c>
      <c r="AB915">
        <v>1</v>
      </c>
      <c r="AC915">
        <v>1</v>
      </c>
      <c r="AD915">
        <v>2</v>
      </c>
      <c r="AE915">
        <v>2</v>
      </c>
      <c r="AF915">
        <v>3</v>
      </c>
      <c r="AG915">
        <v>2</v>
      </c>
      <c r="AH915">
        <v>1</v>
      </c>
      <c r="AI915">
        <v>2</v>
      </c>
      <c r="AJ915">
        <v>3</v>
      </c>
      <c r="AK915">
        <v>1</v>
      </c>
      <c r="AL915">
        <v>1</v>
      </c>
      <c r="AM915">
        <v>3</v>
      </c>
      <c r="AN915">
        <v>5</v>
      </c>
      <c r="AO915">
        <v>2</v>
      </c>
      <c r="AP915">
        <v>3</v>
      </c>
      <c r="AQ915">
        <v>2</v>
      </c>
      <c r="AR915">
        <v>5</v>
      </c>
      <c r="AS915">
        <v>2</v>
      </c>
      <c r="AT915">
        <v>2</v>
      </c>
      <c r="AU915">
        <v>5</v>
      </c>
      <c r="AV915">
        <v>6</v>
      </c>
      <c r="AW915">
        <v>3</v>
      </c>
      <c r="AX915">
        <v>3</v>
      </c>
      <c r="AY915">
        <v>4</v>
      </c>
      <c r="AZ915">
        <v>3</v>
      </c>
      <c r="BA915">
        <v>4</v>
      </c>
      <c r="BB915">
        <v>2</v>
      </c>
      <c r="BC915">
        <v>3</v>
      </c>
    </row>
    <row r="916" spans="1:55" hidden="1" x14ac:dyDescent="0.4">
      <c r="A916" t="str">
        <f t="shared" si="56"/>
        <v>GPM</v>
      </c>
      <c r="B916" t="str">
        <f t="shared" si="57"/>
        <v>GPM001</v>
      </c>
      <c r="C916" t="str">
        <f t="shared" si="58"/>
        <v>forks</v>
      </c>
      <c r="D916" t="s">
        <v>4066</v>
      </c>
      <c r="E916">
        <f t="shared" si="59"/>
        <v>1.04</v>
      </c>
      <c r="F916">
        <v>1</v>
      </c>
      <c r="G916">
        <v>1</v>
      </c>
      <c r="H916">
        <v>1</v>
      </c>
      <c r="I916">
        <v>1</v>
      </c>
      <c r="J916">
        <v>1</v>
      </c>
      <c r="K916">
        <v>1</v>
      </c>
      <c r="L916">
        <v>1</v>
      </c>
      <c r="M916">
        <v>1</v>
      </c>
      <c r="N916">
        <v>1</v>
      </c>
      <c r="O916">
        <v>1</v>
      </c>
      <c r="P916">
        <v>1</v>
      </c>
      <c r="Q916">
        <v>1</v>
      </c>
      <c r="R916">
        <v>1</v>
      </c>
      <c r="S916">
        <v>1</v>
      </c>
      <c r="T916">
        <v>1</v>
      </c>
      <c r="U916">
        <v>1</v>
      </c>
      <c r="V916">
        <v>1</v>
      </c>
      <c r="W916">
        <v>1</v>
      </c>
      <c r="X916">
        <v>1</v>
      </c>
      <c r="Y916">
        <v>1</v>
      </c>
      <c r="Z916">
        <v>1</v>
      </c>
      <c r="AA916">
        <v>2</v>
      </c>
      <c r="AB916">
        <v>1</v>
      </c>
      <c r="AC916">
        <v>1</v>
      </c>
      <c r="AD916">
        <v>1</v>
      </c>
      <c r="AE916">
        <v>1</v>
      </c>
      <c r="AF916">
        <v>1</v>
      </c>
      <c r="AG916">
        <v>1</v>
      </c>
      <c r="AH916">
        <v>1</v>
      </c>
      <c r="AI916">
        <v>1</v>
      </c>
      <c r="AJ916">
        <v>1</v>
      </c>
      <c r="AK916">
        <v>1</v>
      </c>
      <c r="AL916">
        <v>1</v>
      </c>
      <c r="AM916">
        <v>1</v>
      </c>
      <c r="AN916">
        <v>1</v>
      </c>
      <c r="AO916">
        <v>1</v>
      </c>
      <c r="AP916">
        <v>1</v>
      </c>
      <c r="AQ916">
        <v>1</v>
      </c>
      <c r="AR916">
        <v>1</v>
      </c>
      <c r="AS916">
        <v>1</v>
      </c>
      <c r="AT916">
        <v>1</v>
      </c>
      <c r="AU916">
        <v>1</v>
      </c>
      <c r="AV916">
        <v>2</v>
      </c>
      <c r="AW916">
        <v>1</v>
      </c>
      <c r="AX916">
        <v>1</v>
      </c>
      <c r="AY916">
        <v>1</v>
      </c>
      <c r="AZ916">
        <v>1</v>
      </c>
      <c r="BA916">
        <v>1</v>
      </c>
      <c r="BB916">
        <v>1</v>
      </c>
      <c r="BC916">
        <v>1</v>
      </c>
    </row>
    <row r="917" spans="1:55" hidden="1" x14ac:dyDescent="0.4">
      <c r="A917" t="str">
        <f t="shared" si="56"/>
        <v>GPM</v>
      </c>
      <c r="B917" t="str">
        <f t="shared" si="57"/>
        <v>GPM001</v>
      </c>
      <c r="C917" t="str">
        <f t="shared" si="58"/>
        <v>swimlanes</v>
      </c>
      <c r="D917" t="s">
        <v>4067</v>
      </c>
      <c r="E917">
        <f t="shared" si="59"/>
        <v>3.88</v>
      </c>
      <c r="F917">
        <v>3</v>
      </c>
      <c r="G917">
        <v>3</v>
      </c>
      <c r="H917">
        <v>5</v>
      </c>
      <c r="I917">
        <v>2</v>
      </c>
      <c r="J917">
        <v>4</v>
      </c>
      <c r="K917">
        <v>3</v>
      </c>
      <c r="L917">
        <v>2</v>
      </c>
      <c r="M917">
        <v>1</v>
      </c>
      <c r="N917">
        <v>2</v>
      </c>
      <c r="O917">
        <v>3</v>
      </c>
      <c r="P917">
        <v>2</v>
      </c>
      <c r="Q917">
        <v>1</v>
      </c>
      <c r="R917">
        <v>4</v>
      </c>
      <c r="S917">
        <v>7</v>
      </c>
      <c r="T917">
        <v>3</v>
      </c>
      <c r="U917">
        <v>3</v>
      </c>
      <c r="V917">
        <v>4</v>
      </c>
      <c r="W917">
        <v>2</v>
      </c>
      <c r="X917">
        <v>5</v>
      </c>
      <c r="Y917">
        <v>2</v>
      </c>
      <c r="Z917">
        <v>5</v>
      </c>
      <c r="AA917">
        <v>1</v>
      </c>
      <c r="AB917">
        <v>9</v>
      </c>
      <c r="AC917">
        <v>9</v>
      </c>
      <c r="AD917">
        <v>3</v>
      </c>
      <c r="AE917">
        <v>5</v>
      </c>
      <c r="AF917">
        <v>4</v>
      </c>
      <c r="AG917">
        <v>2</v>
      </c>
      <c r="AH917">
        <v>4</v>
      </c>
      <c r="AI917">
        <v>3</v>
      </c>
      <c r="AJ917">
        <v>7</v>
      </c>
      <c r="AK917">
        <v>4</v>
      </c>
      <c r="AL917">
        <v>3</v>
      </c>
      <c r="AM917">
        <v>4</v>
      </c>
      <c r="AN917">
        <v>2</v>
      </c>
      <c r="AO917">
        <v>3</v>
      </c>
      <c r="AP917">
        <v>2</v>
      </c>
      <c r="AQ917">
        <v>7</v>
      </c>
      <c r="AR917">
        <v>4</v>
      </c>
      <c r="AS917">
        <v>6</v>
      </c>
      <c r="AT917">
        <v>4</v>
      </c>
      <c r="AU917">
        <v>14</v>
      </c>
      <c r="AV917">
        <v>1</v>
      </c>
      <c r="AW917">
        <v>4</v>
      </c>
      <c r="AX917">
        <v>2</v>
      </c>
      <c r="AY917">
        <v>9</v>
      </c>
      <c r="AZ917">
        <v>2</v>
      </c>
      <c r="BA917">
        <v>2</v>
      </c>
      <c r="BB917">
        <v>4</v>
      </c>
      <c r="BC917">
        <v>4</v>
      </c>
    </row>
    <row r="918" spans="1:55" hidden="1" x14ac:dyDescent="0.4">
      <c r="A918" t="str">
        <f t="shared" si="56"/>
        <v>GPM</v>
      </c>
      <c r="B918" t="str">
        <f t="shared" si="57"/>
        <v>GPM001</v>
      </c>
      <c r="C918" t="str">
        <f t="shared" si="58"/>
        <v>detaches</v>
      </c>
      <c r="D918" t="s">
        <v>4068</v>
      </c>
      <c r="E918">
        <f t="shared" si="59"/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</row>
    <row r="919" spans="1:55" hidden="1" x14ac:dyDescent="0.4">
      <c r="A919" t="str">
        <f t="shared" si="56"/>
        <v>GPM</v>
      </c>
      <c r="B919" t="str">
        <f t="shared" si="57"/>
        <v>GPM001</v>
      </c>
      <c r="C919" t="str">
        <f t="shared" si="58"/>
        <v>options</v>
      </c>
      <c r="D919" t="s">
        <v>4069</v>
      </c>
      <c r="E919">
        <f t="shared" si="59"/>
        <v>0.38</v>
      </c>
      <c r="F919">
        <v>1</v>
      </c>
      <c r="G919">
        <v>1</v>
      </c>
      <c r="H919">
        <v>0</v>
      </c>
      <c r="I919">
        <v>0</v>
      </c>
      <c r="J919">
        <v>2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1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1</v>
      </c>
      <c r="AP919">
        <v>1</v>
      </c>
      <c r="AQ919">
        <v>0</v>
      </c>
      <c r="AR919">
        <v>0</v>
      </c>
      <c r="AS919">
        <v>3</v>
      </c>
      <c r="AT919">
        <v>2</v>
      </c>
      <c r="AU919">
        <v>0</v>
      </c>
      <c r="AV919">
        <v>0</v>
      </c>
      <c r="AW919">
        <v>0</v>
      </c>
      <c r="AX919">
        <v>0</v>
      </c>
      <c r="AY919">
        <v>2</v>
      </c>
      <c r="AZ919">
        <v>0</v>
      </c>
      <c r="BA919">
        <v>0</v>
      </c>
      <c r="BB919">
        <v>0</v>
      </c>
      <c r="BC919">
        <v>1</v>
      </c>
    </row>
    <row r="920" spans="1:55" hidden="1" x14ac:dyDescent="0.4">
      <c r="A920" t="str">
        <f t="shared" si="56"/>
        <v>GPM</v>
      </c>
      <c r="B920" t="str">
        <f t="shared" si="57"/>
        <v>GPM001</v>
      </c>
      <c r="C920" t="str">
        <f t="shared" si="58"/>
        <v>edges</v>
      </c>
      <c r="D920" t="s">
        <v>4070</v>
      </c>
      <c r="E920">
        <f t="shared" si="59"/>
        <v>0.86</v>
      </c>
      <c r="F920">
        <v>3</v>
      </c>
      <c r="G920">
        <v>1</v>
      </c>
      <c r="H920">
        <v>0</v>
      </c>
      <c r="I920">
        <v>0</v>
      </c>
      <c r="J920">
        <v>1</v>
      </c>
      <c r="K920">
        <v>8</v>
      </c>
      <c r="L920">
        <v>0</v>
      </c>
      <c r="M920">
        <v>0</v>
      </c>
      <c r="N920">
        <v>0</v>
      </c>
      <c r="O920">
        <v>1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1</v>
      </c>
      <c r="V920">
        <v>1</v>
      </c>
      <c r="W920">
        <v>0</v>
      </c>
      <c r="X920">
        <v>1</v>
      </c>
      <c r="Y920">
        <v>1</v>
      </c>
      <c r="Z920">
        <v>1</v>
      </c>
      <c r="AA920">
        <v>0</v>
      </c>
      <c r="AB920">
        <v>1</v>
      </c>
      <c r="AC920">
        <v>2</v>
      </c>
      <c r="AD920">
        <v>0</v>
      </c>
      <c r="AE920">
        <v>2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1</v>
      </c>
      <c r="AM920">
        <v>2</v>
      </c>
      <c r="AN920">
        <v>2</v>
      </c>
      <c r="AO920">
        <v>0</v>
      </c>
      <c r="AP920">
        <v>1</v>
      </c>
      <c r="AQ920">
        <v>0</v>
      </c>
      <c r="AR920">
        <v>2</v>
      </c>
      <c r="AS920">
        <v>1</v>
      </c>
      <c r="AT920">
        <v>1</v>
      </c>
      <c r="AU920">
        <v>0</v>
      </c>
      <c r="AV920">
        <v>0</v>
      </c>
      <c r="AW920">
        <v>1</v>
      </c>
      <c r="AX920">
        <v>0</v>
      </c>
      <c r="AY920">
        <v>3</v>
      </c>
      <c r="AZ920">
        <v>0</v>
      </c>
      <c r="BA920">
        <v>4</v>
      </c>
      <c r="BB920">
        <v>1</v>
      </c>
      <c r="BC920">
        <v>0</v>
      </c>
    </row>
    <row r="921" spans="1:55" hidden="1" x14ac:dyDescent="0.4">
      <c r="A921" t="str">
        <f t="shared" si="56"/>
        <v>GPM</v>
      </c>
      <c r="B921" t="str">
        <f t="shared" si="57"/>
        <v>GPM001</v>
      </c>
      <c r="C921" t="str">
        <f t="shared" si="58"/>
        <v>notes</v>
      </c>
      <c r="D921" t="s">
        <v>4071</v>
      </c>
      <c r="E921">
        <f t="shared" si="59"/>
        <v>4.08</v>
      </c>
      <c r="F921">
        <v>4</v>
      </c>
      <c r="G921">
        <v>4</v>
      </c>
      <c r="H921">
        <v>3</v>
      </c>
      <c r="I921">
        <v>5</v>
      </c>
      <c r="J921">
        <v>2</v>
      </c>
      <c r="K921">
        <v>4</v>
      </c>
      <c r="L921">
        <v>4</v>
      </c>
      <c r="M921">
        <v>2</v>
      </c>
      <c r="N921">
        <v>5</v>
      </c>
      <c r="O921">
        <v>4</v>
      </c>
      <c r="P921">
        <v>4</v>
      </c>
      <c r="Q921">
        <v>2</v>
      </c>
      <c r="R921">
        <v>5</v>
      </c>
      <c r="S921">
        <v>3</v>
      </c>
      <c r="T921">
        <v>9</v>
      </c>
      <c r="U921">
        <v>4</v>
      </c>
      <c r="V921">
        <v>3</v>
      </c>
      <c r="W921">
        <v>6</v>
      </c>
      <c r="X921">
        <v>2</v>
      </c>
      <c r="Y921">
        <v>0</v>
      </c>
      <c r="Z921">
        <v>0</v>
      </c>
      <c r="AA921">
        <v>2</v>
      </c>
      <c r="AB921">
        <v>2</v>
      </c>
      <c r="AC921">
        <v>5</v>
      </c>
      <c r="AD921">
        <v>4</v>
      </c>
      <c r="AE921">
        <v>5</v>
      </c>
      <c r="AF921">
        <v>5</v>
      </c>
      <c r="AG921">
        <v>3</v>
      </c>
      <c r="AH921">
        <v>4</v>
      </c>
      <c r="AI921">
        <v>3</v>
      </c>
      <c r="AJ921">
        <v>2</v>
      </c>
      <c r="AK921">
        <v>6</v>
      </c>
      <c r="AL921">
        <v>2</v>
      </c>
      <c r="AM921">
        <v>7</v>
      </c>
      <c r="AN921">
        <v>11</v>
      </c>
      <c r="AO921">
        <v>3</v>
      </c>
      <c r="AP921">
        <v>3</v>
      </c>
      <c r="AQ921">
        <v>4</v>
      </c>
      <c r="AR921">
        <v>1</v>
      </c>
      <c r="AS921">
        <v>6</v>
      </c>
      <c r="AT921">
        <v>3</v>
      </c>
      <c r="AU921">
        <v>6</v>
      </c>
      <c r="AV921">
        <v>8</v>
      </c>
      <c r="AW921">
        <v>7</v>
      </c>
      <c r="AX921">
        <v>5</v>
      </c>
      <c r="AY921">
        <v>3</v>
      </c>
      <c r="AZ921">
        <v>3</v>
      </c>
      <c r="BA921">
        <v>11</v>
      </c>
      <c r="BB921">
        <v>4</v>
      </c>
      <c r="BC921">
        <v>1</v>
      </c>
    </row>
    <row r="922" spans="1:55" hidden="1" x14ac:dyDescent="0.4">
      <c r="A922" t="str">
        <f t="shared" si="56"/>
        <v>GPM</v>
      </c>
      <c r="B922" t="str">
        <f t="shared" si="57"/>
        <v>GPM001</v>
      </c>
      <c r="C922" t="str">
        <f t="shared" si="58"/>
        <v>partitions</v>
      </c>
      <c r="D922" t="s">
        <v>4072</v>
      </c>
      <c r="E922">
        <f t="shared" si="59"/>
        <v>0.08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2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1</v>
      </c>
      <c r="AU922">
        <v>0</v>
      </c>
      <c r="AV922">
        <v>1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</row>
    <row r="923" spans="1:55" hidden="1" x14ac:dyDescent="0.4">
      <c r="A923" t="str">
        <f t="shared" si="56"/>
        <v>GPM</v>
      </c>
      <c r="B923" t="str">
        <f t="shared" si="57"/>
        <v>GPM001</v>
      </c>
      <c r="C923" t="str">
        <f t="shared" si="58"/>
        <v>numberline</v>
      </c>
      <c r="D923" t="s">
        <v>4073</v>
      </c>
      <c r="E923">
        <f t="shared" si="59"/>
        <v>38.979999999999997</v>
      </c>
      <c r="F923">
        <v>42</v>
      </c>
      <c r="G923">
        <v>34</v>
      </c>
      <c r="H923">
        <v>31</v>
      </c>
      <c r="I923">
        <v>33</v>
      </c>
      <c r="J923">
        <v>34</v>
      </c>
      <c r="K923">
        <v>40</v>
      </c>
      <c r="L923">
        <v>34</v>
      </c>
      <c r="M923">
        <v>40</v>
      </c>
      <c r="N923">
        <v>36</v>
      </c>
      <c r="O923">
        <v>34</v>
      </c>
      <c r="P923">
        <v>23</v>
      </c>
      <c r="Q923">
        <v>30</v>
      </c>
      <c r="R923">
        <v>43</v>
      </c>
      <c r="S923">
        <v>37</v>
      </c>
      <c r="T923">
        <v>45</v>
      </c>
      <c r="U923">
        <v>33</v>
      </c>
      <c r="V923">
        <v>34</v>
      </c>
      <c r="W923">
        <v>25</v>
      </c>
      <c r="X923">
        <v>31</v>
      </c>
      <c r="Y923">
        <v>37</v>
      </c>
      <c r="Z923">
        <v>31</v>
      </c>
      <c r="AA923">
        <v>36</v>
      </c>
      <c r="AB923">
        <v>33</v>
      </c>
      <c r="AC923">
        <v>46</v>
      </c>
      <c r="AD923">
        <v>32</v>
      </c>
      <c r="AE923">
        <v>40</v>
      </c>
      <c r="AF923">
        <v>41</v>
      </c>
      <c r="AG923">
        <v>26</v>
      </c>
      <c r="AH923">
        <v>30</v>
      </c>
      <c r="AI923">
        <v>30</v>
      </c>
      <c r="AJ923">
        <v>47</v>
      </c>
      <c r="AK923">
        <v>28</v>
      </c>
      <c r="AL923">
        <v>25</v>
      </c>
      <c r="AM923">
        <v>42</v>
      </c>
      <c r="AN923">
        <v>59</v>
      </c>
      <c r="AO923">
        <v>37</v>
      </c>
      <c r="AP923">
        <v>40</v>
      </c>
      <c r="AQ923">
        <v>38</v>
      </c>
      <c r="AR923">
        <v>55</v>
      </c>
      <c r="AS923">
        <v>41</v>
      </c>
      <c r="AT923">
        <v>44</v>
      </c>
      <c r="AU923">
        <v>78</v>
      </c>
      <c r="AV923">
        <v>62</v>
      </c>
      <c r="AW923">
        <v>47</v>
      </c>
      <c r="AX923">
        <v>37</v>
      </c>
      <c r="AY923">
        <v>54</v>
      </c>
      <c r="AZ923">
        <v>38</v>
      </c>
      <c r="BA923">
        <v>48</v>
      </c>
      <c r="BB923">
        <v>47</v>
      </c>
      <c r="BC923">
        <v>41</v>
      </c>
    </row>
    <row r="924" spans="1:55" hidden="1" x14ac:dyDescent="0.4">
      <c r="A924" t="str">
        <f t="shared" si="56"/>
        <v>GPM</v>
      </c>
      <c r="B924" t="str">
        <f t="shared" si="57"/>
        <v>GPM001</v>
      </c>
      <c r="C924" t="str">
        <f t="shared" si="58"/>
        <v>negative_score</v>
      </c>
      <c r="D924" t="s">
        <v>4074</v>
      </c>
      <c r="E924">
        <f t="shared" si="59"/>
        <v>-4.1538461538461555E-3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-0.20769230769230779</v>
      </c>
      <c r="BB924">
        <v>0</v>
      </c>
      <c r="BC924">
        <v>0</v>
      </c>
    </row>
    <row r="925" spans="1:55" hidden="1" x14ac:dyDescent="0.4">
      <c r="A925" t="str">
        <f t="shared" si="56"/>
        <v>GPM</v>
      </c>
      <c r="B925" t="str">
        <f t="shared" si="57"/>
        <v>GPM001</v>
      </c>
      <c r="C925" t="str">
        <f t="shared" si="58"/>
        <v>raw_score</v>
      </c>
      <c r="D925" t="s">
        <v>4075</v>
      </c>
      <c r="E925">
        <f t="shared" si="59"/>
        <v>75.4208</v>
      </c>
      <c r="F925">
        <v>81.900000000000006</v>
      </c>
      <c r="G925">
        <v>61.1</v>
      </c>
      <c r="H925">
        <v>51.95</v>
      </c>
      <c r="I925">
        <v>59.65</v>
      </c>
      <c r="J925">
        <v>67.5</v>
      </c>
      <c r="K925">
        <v>63.8</v>
      </c>
      <c r="L925">
        <v>64.900000000000006</v>
      </c>
      <c r="M925">
        <v>78.599999999999994</v>
      </c>
      <c r="N925">
        <v>69.8</v>
      </c>
      <c r="O925">
        <v>70.099999999999994</v>
      </c>
      <c r="P925">
        <v>43.35</v>
      </c>
      <c r="Q925">
        <v>61.1</v>
      </c>
      <c r="R925">
        <v>86.15</v>
      </c>
      <c r="S925">
        <v>75.25</v>
      </c>
      <c r="T925">
        <v>81.45</v>
      </c>
      <c r="U925">
        <v>65.05</v>
      </c>
      <c r="V925">
        <v>71.3</v>
      </c>
      <c r="W925">
        <v>44.05</v>
      </c>
      <c r="X925">
        <v>66.349999999999994</v>
      </c>
      <c r="Y925">
        <v>77.05</v>
      </c>
      <c r="Z925">
        <v>70.75</v>
      </c>
      <c r="AA925">
        <v>69.400000000000006</v>
      </c>
      <c r="AB925">
        <v>69.45</v>
      </c>
      <c r="AC925">
        <v>90.7</v>
      </c>
      <c r="AD925">
        <v>60.8</v>
      </c>
      <c r="AE925">
        <v>78.400000000000006</v>
      </c>
      <c r="AF925">
        <v>78.05</v>
      </c>
      <c r="AG925">
        <v>48.7</v>
      </c>
      <c r="AH925">
        <v>58.7</v>
      </c>
      <c r="AI925">
        <v>56.9</v>
      </c>
      <c r="AJ925">
        <v>95.95</v>
      </c>
      <c r="AK925">
        <v>51.2</v>
      </c>
      <c r="AL925">
        <v>50.05</v>
      </c>
      <c r="AM925">
        <v>78.099999999999994</v>
      </c>
      <c r="AN925">
        <v>104.15</v>
      </c>
      <c r="AO925">
        <v>76.25</v>
      </c>
      <c r="AP925">
        <v>76.599999999999994</v>
      </c>
      <c r="AQ925">
        <v>78.099999999999994</v>
      </c>
      <c r="AR925">
        <v>114.95</v>
      </c>
      <c r="AS925">
        <v>82.05</v>
      </c>
      <c r="AT925">
        <v>94.3</v>
      </c>
      <c r="AU925">
        <v>146.69999999999999</v>
      </c>
      <c r="AV925">
        <v>118</v>
      </c>
      <c r="AW925">
        <v>92.15</v>
      </c>
      <c r="AX925">
        <v>66.849999999999994</v>
      </c>
      <c r="AY925">
        <v>107.7</v>
      </c>
      <c r="AZ925">
        <v>68.3</v>
      </c>
      <c r="BA925">
        <v>77.790000000000006</v>
      </c>
      <c r="BB925">
        <v>85.75</v>
      </c>
      <c r="BC925">
        <v>83.85</v>
      </c>
    </row>
    <row r="926" spans="1:55" hidden="1" x14ac:dyDescent="0.4">
      <c r="A926" t="str">
        <f t="shared" si="56"/>
        <v>GPM</v>
      </c>
      <c r="B926" t="str">
        <f t="shared" si="57"/>
        <v>GPM001</v>
      </c>
      <c r="C926" t="str">
        <f t="shared" si="58"/>
        <v>percentage_score</v>
      </c>
      <c r="D926" t="s">
        <v>4076</v>
      </c>
      <c r="E926">
        <f t="shared" si="59"/>
        <v>78.236000000000004</v>
      </c>
      <c r="F926">
        <v>80.400000000000006</v>
      </c>
      <c r="G926">
        <v>75.3</v>
      </c>
      <c r="H926">
        <v>72.2</v>
      </c>
      <c r="I926">
        <v>74.900000000000006</v>
      </c>
      <c r="J926">
        <v>77.099999999999994</v>
      </c>
      <c r="K926">
        <v>76.099999999999994</v>
      </c>
      <c r="L926">
        <v>76.400000000000006</v>
      </c>
      <c r="M926">
        <v>79.7</v>
      </c>
      <c r="N926">
        <v>77.7</v>
      </c>
      <c r="O926">
        <v>77.8</v>
      </c>
      <c r="P926">
        <v>68.400000000000006</v>
      </c>
      <c r="Q926">
        <v>75.3</v>
      </c>
      <c r="R926">
        <v>81.2</v>
      </c>
      <c r="S926">
        <v>79</v>
      </c>
      <c r="T926">
        <v>80.3</v>
      </c>
      <c r="U926">
        <v>76.5</v>
      </c>
      <c r="V926">
        <v>78.099999999999994</v>
      </c>
      <c r="W926">
        <v>68.8</v>
      </c>
      <c r="X926">
        <v>76.8</v>
      </c>
      <c r="Y926">
        <v>79.400000000000006</v>
      </c>
      <c r="Z926">
        <v>78</v>
      </c>
      <c r="AA926">
        <v>77.599999999999994</v>
      </c>
      <c r="AB926">
        <v>77.599999999999994</v>
      </c>
      <c r="AC926">
        <v>81.900000000000006</v>
      </c>
      <c r="AD926">
        <v>75.2</v>
      </c>
      <c r="AE926">
        <v>79.7</v>
      </c>
      <c r="AF926">
        <v>79.599999999999994</v>
      </c>
      <c r="AG926">
        <v>70.900000000000006</v>
      </c>
      <c r="AH926">
        <v>74.599999999999994</v>
      </c>
      <c r="AI926">
        <v>74</v>
      </c>
      <c r="AJ926">
        <v>82.8</v>
      </c>
      <c r="AK926">
        <v>71.900000000000006</v>
      </c>
      <c r="AL926">
        <v>71.400000000000006</v>
      </c>
      <c r="AM926">
        <v>79.599999999999994</v>
      </c>
      <c r="AN926">
        <v>83.9</v>
      </c>
      <c r="AO926">
        <v>79.2</v>
      </c>
      <c r="AP926">
        <v>79.3</v>
      </c>
      <c r="AQ926">
        <v>79.599999999999994</v>
      </c>
      <c r="AR926">
        <v>85.2</v>
      </c>
      <c r="AS926">
        <v>80.400000000000006</v>
      </c>
      <c r="AT926">
        <v>82.5</v>
      </c>
      <c r="AU926">
        <v>88</v>
      </c>
      <c r="AV926">
        <v>85.5</v>
      </c>
      <c r="AW926">
        <v>82.2</v>
      </c>
      <c r="AX926">
        <v>77</v>
      </c>
      <c r="AY926">
        <v>84.3</v>
      </c>
      <c r="AZ926">
        <v>77.3</v>
      </c>
      <c r="BA926">
        <v>79.400000000000006</v>
      </c>
      <c r="BB926">
        <v>81.099999999999994</v>
      </c>
      <c r="BC926">
        <v>80.7</v>
      </c>
    </row>
    <row r="927" spans="1:55" hidden="1" x14ac:dyDescent="0.4">
      <c r="A927" t="str">
        <f t="shared" si="56"/>
        <v>GPM</v>
      </c>
      <c r="B927" t="str">
        <f t="shared" si="57"/>
        <v>GPM001</v>
      </c>
      <c r="C927" t="str">
        <f t="shared" si="58"/>
        <v>formatted_score</v>
      </c>
      <c r="D927" t="s">
        <v>4077</v>
      </c>
      <c r="E927" t="e">
        <f t="shared" si="59"/>
        <v>#DIV/0!</v>
      </c>
      <c r="F927" t="s">
        <v>2402</v>
      </c>
      <c r="G927" t="s">
        <v>4078</v>
      </c>
      <c r="H927" t="s">
        <v>4079</v>
      </c>
      <c r="I927" t="s">
        <v>4080</v>
      </c>
      <c r="J927" t="s">
        <v>2493</v>
      </c>
      <c r="K927" t="s">
        <v>4031</v>
      </c>
      <c r="L927" t="s">
        <v>4081</v>
      </c>
      <c r="M927" t="s">
        <v>4082</v>
      </c>
      <c r="N927" t="s">
        <v>2830</v>
      </c>
      <c r="O927" t="s">
        <v>1864</v>
      </c>
      <c r="P927" t="s">
        <v>1896</v>
      </c>
      <c r="Q927" t="s">
        <v>4078</v>
      </c>
      <c r="R927" t="s">
        <v>4083</v>
      </c>
      <c r="S927" t="s">
        <v>4084</v>
      </c>
      <c r="T927" t="s">
        <v>4085</v>
      </c>
      <c r="U927" t="s">
        <v>3691</v>
      </c>
      <c r="V927" t="s">
        <v>4086</v>
      </c>
      <c r="W927" t="s">
        <v>1757</v>
      </c>
      <c r="X927" t="s">
        <v>4087</v>
      </c>
      <c r="Y927" t="s">
        <v>4088</v>
      </c>
      <c r="Z927" t="s">
        <v>1772</v>
      </c>
      <c r="AA927" t="s">
        <v>4089</v>
      </c>
      <c r="AB927" t="s">
        <v>1902</v>
      </c>
      <c r="AC927" t="s">
        <v>4090</v>
      </c>
      <c r="AD927" t="s">
        <v>3770</v>
      </c>
      <c r="AE927" t="s">
        <v>1863</v>
      </c>
      <c r="AF927" t="s">
        <v>2087</v>
      </c>
      <c r="AG927" t="s">
        <v>4091</v>
      </c>
      <c r="AH927" t="s">
        <v>3648</v>
      </c>
      <c r="AI927" t="s">
        <v>2346</v>
      </c>
      <c r="AJ927" t="s">
        <v>4092</v>
      </c>
      <c r="AK927" t="s">
        <v>2073</v>
      </c>
      <c r="AL927" t="s">
        <v>1798</v>
      </c>
      <c r="AM927" t="s">
        <v>4093</v>
      </c>
      <c r="AN927" t="s">
        <v>4094</v>
      </c>
      <c r="AO927" t="s">
        <v>2441</v>
      </c>
      <c r="AP927" t="s">
        <v>4095</v>
      </c>
      <c r="AQ927" t="s">
        <v>4093</v>
      </c>
      <c r="AR927" t="s">
        <v>3492</v>
      </c>
      <c r="AS927" t="s">
        <v>4096</v>
      </c>
      <c r="AT927" t="s">
        <v>2397</v>
      </c>
      <c r="AU927" t="s">
        <v>4097</v>
      </c>
      <c r="AV927" t="s">
        <v>4098</v>
      </c>
      <c r="AW927" t="s">
        <v>4099</v>
      </c>
      <c r="AX927" t="s">
        <v>4100</v>
      </c>
      <c r="AY927" t="s">
        <v>4101</v>
      </c>
      <c r="AZ927" t="s">
        <v>2781</v>
      </c>
      <c r="BA927" t="s">
        <v>4102</v>
      </c>
      <c r="BB927" t="s">
        <v>2948</v>
      </c>
      <c r="BC927" t="s">
        <v>3579</v>
      </c>
    </row>
    <row r="928" spans="1:55" hidden="1" x14ac:dyDescent="0.4">
      <c r="A928" t="str">
        <f t="shared" si="56"/>
        <v>GPM</v>
      </c>
      <c r="B928" t="str">
        <f t="shared" si="57"/>
        <v>GPM001</v>
      </c>
      <c r="C928" t="str">
        <f t="shared" si="58"/>
        <v>functional_complexity</v>
      </c>
      <c r="D928" t="s">
        <v>4103</v>
      </c>
      <c r="E928">
        <f t="shared" si="59"/>
        <v>30.46</v>
      </c>
      <c r="F928">
        <v>33</v>
      </c>
      <c r="G928">
        <v>24</v>
      </c>
      <c r="H928">
        <v>19</v>
      </c>
      <c r="I928">
        <v>25</v>
      </c>
      <c r="J928">
        <v>26.5</v>
      </c>
      <c r="K928">
        <v>21</v>
      </c>
      <c r="L928">
        <v>28</v>
      </c>
      <c r="M928">
        <v>36.5</v>
      </c>
      <c r="N928">
        <v>30</v>
      </c>
      <c r="O928">
        <v>29</v>
      </c>
      <c r="P928">
        <v>17</v>
      </c>
      <c r="Q928">
        <v>28</v>
      </c>
      <c r="R928">
        <v>36</v>
      </c>
      <c r="S928">
        <v>28.5</v>
      </c>
      <c r="T928">
        <v>33</v>
      </c>
      <c r="U928">
        <v>26.5</v>
      </c>
      <c r="V928">
        <v>29</v>
      </c>
      <c r="W928">
        <v>17</v>
      </c>
      <c r="X928">
        <v>26</v>
      </c>
      <c r="Y928">
        <v>35</v>
      </c>
      <c r="Z928">
        <v>29</v>
      </c>
      <c r="AA928">
        <v>30.5</v>
      </c>
      <c r="AB928">
        <v>23</v>
      </c>
      <c r="AC928">
        <v>32</v>
      </c>
      <c r="AD928">
        <v>25</v>
      </c>
      <c r="AE928">
        <v>29.5</v>
      </c>
      <c r="AF928">
        <v>31.5</v>
      </c>
      <c r="AG928">
        <v>20.5</v>
      </c>
      <c r="AH928">
        <v>23</v>
      </c>
      <c r="AI928">
        <v>23.5</v>
      </c>
      <c r="AJ928">
        <v>39</v>
      </c>
      <c r="AK928">
        <v>18.5</v>
      </c>
      <c r="AL928">
        <v>20</v>
      </c>
      <c r="AM928">
        <v>30</v>
      </c>
      <c r="AN928">
        <v>43</v>
      </c>
      <c r="AO928">
        <v>32.5</v>
      </c>
      <c r="AP928">
        <v>33</v>
      </c>
      <c r="AQ928">
        <v>29.5</v>
      </c>
      <c r="AR928">
        <v>50.5</v>
      </c>
      <c r="AS928">
        <v>29.5</v>
      </c>
      <c r="AT928">
        <v>38.5</v>
      </c>
      <c r="AU928">
        <v>55</v>
      </c>
      <c r="AV928">
        <v>52.5</v>
      </c>
      <c r="AW928">
        <v>37.5</v>
      </c>
      <c r="AX928">
        <v>28.5</v>
      </c>
      <c r="AY928">
        <v>39.5</v>
      </c>
      <c r="AZ928">
        <v>30</v>
      </c>
      <c r="BA928">
        <v>29</v>
      </c>
      <c r="BB928">
        <v>35.5</v>
      </c>
      <c r="BC928">
        <v>36</v>
      </c>
    </row>
    <row r="929" spans="1:55" hidden="1" x14ac:dyDescent="0.4">
      <c r="A929" t="str">
        <f t="shared" si="56"/>
        <v>GPM</v>
      </c>
      <c r="B929" t="str">
        <f t="shared" si="57"/>
        <v>GPM001</v>
      </c>
      <c r="C929" t="str">
        <f t="shared" si="58"/>
        <v>organization_score</v>
      </c>
      <c r="D929" t="s">
        <v>4104</v>
      </c>
      <c r="E929">
        <f t="shared" si="59"/>
        <v>7.76</v>
      </c>
      <c r="F929">
        <v>6</v>
      </c>
      <c r="G929">
        <v>6</v>
      </c>
      <c r="H929">
        <v>10</v>
      </c>
      <c r="I929">
        <v>4</v>
      </c>
      <c r="J929">
        <v>8</v>
      </c>
      <c r="K929">
        <v>6</v>
      </c>
      <c r="L929">
        <v>4</v>
      </c>
      <c r="M929">
        <v>2</v>
      </c>
      <c r="N929">
        <v>4</v>
      </c>
      <c r="O929">
        <v>6</v>
      </c>
      <c r="P929">
        <v>4</v>
      </c>
      <c r="Q929">
        <v>2</v>
      </c>
      <c r="R929">
        <v>8</v>
      </c>
      <c r="S929">
        <v>14</v>
      </c>
      <c r="T929">
        <v>6</v>
      </c>
      <c r="U929">
        <v>6</v>
      </c>
      <c r="V929">
        <v>8</v>
      </c>
      <c r="W929">
        <v>4</v>
      </c>
      <c r="X929">
        <v>10</v>
      </c>
      <c r="Y929">
        <v>4</v>
      </c>
      <c r="Z929">
        <v>10</v>
      </c>
      <c r="AA929">
        <v>2</v>
      </c>
      <c r="AB929">
        <v>18</v>
      </c>
      <c r="AC929">
        <v>18</v>
      </c>
      <c r="AD929">
        <v>6</v>
      </c>
      <c r="AE929">
        <v>10</v>
      </c>
      <c r="AF929">
        <v>8</v>
      </c>
      <c r="AG929">
        <v>4</v>
      </c>
      <c r="AH929">
        <v>8</v>
      </c>
      <c r="AI929">
        <v>6</v>
      </c>
      <c r="AJ929">
        <v>14</v>
      </c>
      <c r="AK929">
        <v>8</v>
      </c>
      <c r="AL929">
        <v>6</v>
      </c>
      <c r="AM929">
        <v>8</v>
      </c>
      <c r="AN929">
        <v>4</v>
      </c>
      <c r="AO929">
        <v>6</v>
      </c>
      <c r="AP929">
        <v>4</v>
      </c>
      <c r="AQ929">
        <v>14</v>
      </c>
      <c r="AR929">
        <v>8</v>
      </c>
      <c r="AS929">
        <v>12</v>
      </c>
      <c r="AT929">
        <v>8</v>
      </c>
      <c r="AU929">
        <v>28</v>
      </c>
      <c r="AV929">
        <v>2</v>
      </c>
      <c r="AW929">
        <v>8</v>
      </c>
      <c r="AX929">
        <v>4</v>
      </c>
      <c r="AY929">
        <v>18</v>
      </c>
      <c r="AZ929">
        <v>4</v>
      </c>
      <c r="BA929">
        <v>4</v>
      </c>
      <c r="BB929">
        <v>8</v>
      </c>
      <c r="BC929">
        <v>8</v>
      </c>
    </row>
    <row r="930" spans="1:55" hidden="1" x14ac:dyDescent="0.4">
      <c r="A930" t="str">
        <f t="shared" si="56"/>
        <v>GPM</v>
      </c>
      <c r="B930" t="str">
        <f t="shared" si="57"/>
        <v>GPM001</v>
      </c>
      <c r="C930" t="str">
        <f t="shared" si="58"/>
        <v>structural_integrity</v>
      </c>
      <c r="D930" t="s">
        <v>4105</v>
      </c>
      <c r="E930">
        <f t="shared" si="59"/>
        <v>9.9958000000000009</v>
      </c>
      <c r="F930">
        <v>10</v>
      </c>
      <c r="G930">
        <v>10</v>
      </c>
      <c r="H930">
        <v>10</v>
      </c>
      <c r="I930">
        <v>10</v>
      </c>
      <c r="J930">
        <v>10</v>
      </c>
      <c r="K930">
        <v>10</v>
      </c>
      <c r="L930">
        <v>10</v>
      </c>
      <c r="M930">
        <v>10</v>
      </c>
      <c r="N930">
        <v>10</v>
      </c>
      <c r="O930">
        <v>10</v>
      </c>
      <c r="P930">
        <v>10</v>
      </c>
      <c r="Q930">
        <v>10</v>
      </c>
      <c r="R930">
        <v>10</v>
      </c>
      <c r="S930">
        <v>10</v>
      </c>
      <c r="T930">
        <v>10</v>
      </c>
      <c r="U930">
        <v>10</v>
      </c>
      <c r="V930">
        <v>10</v>
      </c>
      <c r="W930">
        <v>10</v>
      </c>
      <c r="X930">
        <v>10</v>
      </c>
      <c r="Y930">
        <v>10</v>
      </c>
      <c r="Z930">
        <v>10</v>
      </c>
      <c r="AA930">
        <v>10</v>
      </c>
      <c r="AB930">
        <v>10</v>
      </c>
      <c r="AC930">
        <v>10</v>
      </c>
      <c r="AD930">
        <v>10</v>
      </c>
      <c r="AE930">
        <v>10</v>
      </c>
      <c r="AF930">
        <v>10</v>
      </c>
      <c r="AG930">
        <v>10</v>
      </c>
      <c r="AH930">
        <v>10</v>
      </c>
      <c r="AI930">
        <v>10</v>
      </c>
      <c r="AJ930">
        <v>10</v>
      </c>
      <c r="AK930">
        <v>10</v>
      </c>
      <c r="AL930">
        <v>10</v>
      </c>
      <c r="AM930">
        <v>10</v>
      </c>
      <c r="AN930">
        <v>10</v>
      </c>
      <c r="AO930">
        <v>10</v>
      </c>
      <c r="AP930">
        <v>10</v>
      </c>
      <c r="AQ930">
        <v>10</v>
      </c>
      <c r="AR930">
        <v>10</v>
      </c>
      <c r="AS930">
        <v>10</v>
      </c>
      <c r="AT930">
        <v>10</v>
      </c>
      <c r="AU930">
        <v>10</v>
      </c>
      <c r="AV930">
        <v>10</v>
      </c>
      <c r="AW930">
        <v>10</v>
      </c>
      <c r="AX930">
        <v>10</v>
      </c>
      <c r="AY930">
        <v>10</v>
      </c>
      <c r="AZ930">
        <v>10</v>
      </c>
      <c r="BA930">
        <v>9.7899999999999991</v>
      </c>
      <c r="BB930">
        <v>10</v>
      </c>
      <c r="BC930">
        <v>10</v>
      </c>
    </row>
    <row r="931" spans="1:55" hidden="1" x14ac:dyDescent="0.4">
      <c r="A931" t="str">
        <f t="shared" si="56"/>
        <v>GPM</v>
      </c>
      <c r="B931" t="str">
        <f t="shared" si="57"/>
        <v>GPM001</v>
      </c>
      <c r="C931" t="str">
        <f t="shared" si="58"/>
        <v>decisions_activities_ratio</v>
      </c>
      <c r="D931" t="s">
        <v>4106</v>
      </c>
      <c r="E931">
        <f t="shared" si="59"/>
        <v>0.14964000000000002</v>
      </c>
      <c r="F931">
        <v>0.17599999999999999</v>
      </c>
      <c r="G931">
        <v>0.27300000000000002</v>
      </c>
      <c r="H931">
        <v>0.222</v>
      </c>
      <c r="I931">
        <v>0.154</v>
      </c>
      <c r="J931">
        <v>0.14299999999999999</v>
      </c>
      <c r="K931">
        <v>0</v>
      </c>
      <c r="L931">
        <v>0.13300000000000001</v>
      </c>
      <c r="M931">
        <v>0.222</v>
      </c>
      <c r="N931">
        <v>0.2</v>
      </c>
      <c r="O931">
        <v>5.8999999999999997E-2</v>
      </c>
      <c r="P931">
        <v>0.111</v>
      </c>
      <c r="Q931">
        <v>0.13300000000000001</v>
      </c>
      <c r="R931">
        <v>0.158</v>
      </c>
      <c r="S931">
        <v>0.214</v>
      </c>
      <c r="T931">
        <v>0.17599999999999999</v>
      </c>
      <c r="U931">
        <v>0.14299999999999999</v>
      </c>
      <c r="V931">
        <v>5.8999999999999997E-2</v>
      </c>
      <c r="W931">
        <v>0.111</v>
      </c>
      <c r="X931">
        <v>6.7000000000000004E-2</v>
      </c>
      <c r="Y931">
        <v>0.23499999999999999</v>
      </c>
      <c r="Z931">
        <v>5.8999999999999997E-2</v>
      </c>
      <c r="AA931">
        <v>5.8999999999999997E-2</v>
      </c>
      <c r="AB931">
        <v>7.6999999999999999E-2</v>
      </c>
      <c r="AC931">
        <v>5.2999999999999999E-2</v>
      </c>
      <c r="AD931">
        <v>0.154</v>
      </c>
      <c r="AE931">
        <v>0.125</v>
      </c>
      <c r="AF931">
        <v>0.188</v>
      </c>
      <c r="AG931">
        <v>0.2</v>
      </c>
      <c r="AH931">
        <v>7.6999999999999999E-2</v>
      </c>
      <c r="AI931">
        <v>0.16700000000000001</v>
      </c>
      <c r="AJ931">
        <v>0.14299999999999999</v>
      </c>
      <c r="AK931">
        <v>0.1</v>
      </c>
      <c r="AL931">
        <v>9.0999999999999998E-2</v>
      </c>
      <c r="AM931">
        <v>0.2</v>
      </c>
      <c r="AN931">
        <v>0.23799999999999999</v>
      </c>
      <c r="AO931">
        <v>0.111</v>
      </c>
      <c r="AP931">
        <v>0.17599999999999999</v>
      </c>
      <c r="AQ931">
        <v>0.125</v>
      </c>
      <c r="AR931">
        <v>0.192</v>
      </c>
      <c r="AS931">
        <v>0.125</v>
      </c>
      <c r="AT931">
        <v>9.0999999999999998E-2</v>
      </c>
      <c r="AU931">
        <v>0.17199999999999999</v>
      </c>
      <c r="AV931">
        <v>0.24</v>
      </c>
      <c r="AW931">
        <v>0.15</v>
      </c>
      <c r="AX931">
        <v>0.214</v>
      </c>
      <c r="AY931">
        <v>0.2</v>
      </c>
      <c r="AZ931">
        <v>0.2</v>
      </c>
      <c r="BA931">
        <v>0.308</v>
      </c>
      <c r="BB931">
        <v>0.1</v>
      </c>
      <c r="BC931">
        <v>0.158</v>
      </c>
    </row>
    <row r="932" spans="1:55" hidden="1" x14ac:dyDescent="0.4">
      <c r="A932" t="str">
        <f t="shared" si="56"/>
        <v>GPM</v>
      </c>
      <c r="B932" t="str">
        <f t="shared" si="57"/>
        <v>GPM001</v>
      </c>
      <c r="C932" t="str">
        <f t="shared" si="58"/>
        <v>lines_vs_average</v>
      </c>
      <c r="D932" t="s">
        <v>4107</v>
      </c>
      <c r="E932">
        <f t="shared" si="59"/>
        <v>0.83579999999999988</v>
      </c>
      <c r="F932">
        <v>0.90100000000000002</v>
      </c>
      <c r="G932">
        <v>0.72899999999999998</v>
      </c>
      <c r="H932">
        <v>0.66500000000000004</v>
      </c>
      <c r="I932">
        <v>0.70799999999999996</v>
      </c>
      <c r="J932">
        <v>0.72899999999999998</v>
      </c>
      <c r="K932">
        <v>0.85799999999999998</v>
      </c>
      <c r="L932">
        <v>0.72899999999999998</v>
      </c>
      <c r="M932">
        <v>0.85799999999999998</v>
      </c>
      <c r="N932">
        <v>0.77200000000000002</v>
      </c>
      <c r="O932">
        <v>0.72899999999999998</v>
      </c>
      <c r="P932">
        <v>0.49299999999999999</v>
      </c>
      <c r="Q932">
        <v>0.64300000000000002</v>
      </c>
      <c r="R932">
        <v>0.92200000000000004</v>
      </c>
      <c r="S932">
        <v>0.79300000000000004</v>
      </c>
      <c r="T932">
        <v>0.96499999999999997</v>
      </c>
      <c r="U932">
        <v>0.70799999999999996</v>
      </c>
      <c r="V932">
        <v>0.72899999999999998</v>
      </c>
      <c r="W932">
        <v>0.53600000000000003</v>
      </c>
      <c r="X932">
        <v>0.66500000000000004</v>
      </c>
      <c r="Y932">
        <v>0.79300000000000004</v>
      </c>
      <c r="Z932">
        <v>0.66500000000000004</v>
      </c>
      <c r="AA932">
        <v>0.77200000000000002</v>
      </c>
      <c r="AB932">
        <v>0.70799999999999996</v>
      </c>
      <c r="AC932">
        <v>0.98599999999999999</v>
      </c>
      <c r="AD932">
        <v>0.68600000000000005</v>
      </c>
      <c r="AE932">
        <v>0.85799999999999998</v>
      </c>
      <c r="AF932">
        <v>0.879</v>
      </c>
      <c r="AG932">
        <v>0.55700000000000005</v>
      </c>
      <c r="AH932">
        <v>0.64300000000000002</v>
      </c>
      <c r="AI932">
        <v>0.64300000000000002</v>
      </c>
      <c r="AJ932">
        <v>1.008</v>
      </c>
      <c r="AK932">
        <v>0.6</v>
      </c>
      <c r="AL932">
        <v>0.53600000000000003</v>
      </c>
      <c r="AM932">
        <v>0.90100000000000002</v>
      </c>
      <c r="AN932">
        <v>1.2649999999999999</v>
      </c>
      <c r="AO932">
        <v>0.79300000000000004</v>
      </c>
      <c r="AP932">
        <v>0.85799999999999998</v>
      </c>
      <c r="AQ932">
        <v>0.81499999999999995</v>
      </c>
      <c r="AR932">
        <v>1.179</v>
      </c>
      <c r="AS932">
        <v>0.879</v>
      </c>
      <c r="AT932">
        <v>0.94299999999999995</v>
      </c>
      <c r="AU932">
        <v>1.6719999999999999</v>
      </c>
      <c r="AV932">
        <v>1.329</v>
      </c>
      <c r="AW932">
        <v>1.008</v>
      </c>
      <c r="AX932">
        <v>0.79300000000000004</v>
      </c>
      <c r="AY932">
        <v>1.1579999999999999</v>
      </c>
      <c r="AZ932">
        <v>0.81499999999999995</v>
      </c>
      <c r="BA932">
        <v>1.0289999999999999</v>
      </c>
      <c r="BB932">
        <v>1.008</v>
      </c>
      <c r="BC932">
        <v>0.879</v>
      </c>
    </row>
    <row r="933" spans="1:55" hidden="1" x14ac:dyDescent="0.4">
      <c r="A933" t="str">
        <f t="shared" si="56"/>
        <v>GPM</v>
      </c>
      <c r="B933" t="str">
        <f t="shared" si="57"/>
        <v>GPM051</v>
      </c>
      <c r="C933" t="str">
        <f t="shared" si="58"/>
        <v>activities</v>
      </c>
      <c r="D933" t="s">
        <v>4108</v>
      </c>
      <c r="E933">
        <f t="shared" si="59"/>
        <v>15.76</v>
      </c>
      <c r="F933">
        <v>11</v>
      </c>
      <c r="G933">
        <v>11</v>
      </c>
      <c r="H933">
        <v>10</v>
      </c>
      <c r="I933">
        <v>18</v>
      </c>
      <c r="J933">
        <v>14</v>
      </c>
      <c r="K933">
        <v>15</v>
      </c>
      <c r="L933">
        <v>13</v>
      </c>
      <c r="M933">
        <v>17</v>
      </c>
      <c r="N933">
        <v>11</v>
      </c>
      <c r="O933">
        <v>17</v>
      </c>
      <c r="P933">
        <v>16</v>
      </c>
      <c r="Q933">
        <v>19</v>
      </c>
      <c r="R933">
        <v>0</v>
      </c>
      <c r="S933">
        <v>14</v>
      </c>
      <c r="T933">
        <v>19</v>
      </c>
      <c r="U933">
        <v>19</v>
      </c>
      <c r="V933">
        <v>12</v>
      </c>
      <c r="W933">
        <v>11</v>
      </c>
      <c r="X933">
        <v>23</v>
      </c>
      <c r="Y933">
        <v>13</v>
      </c>
      <c r="Z933">
        <v>13</v>
      </c>
      <c r="AA933">
        <v>14</v>
      </c>
      <c r="AB933">
        <v>19</v>
      </c>
      <c r="AC933">
        <v>19</v>
      </c>
      <c r="AD933">
        <v>14</v>
      </c>
      <c r="AE933">
        <v>14</v>
      </c>
      <c r="AF933">
        <v>17</v>
      </c>
      <c r="AG933">
        <v>11</v>
      </c>
      <c r="AH933">
        <v>8</v>
      </c>
      <c r="AI933">
        <v>9</v>
      </c>
      <c r="AJ933">
        <v>15</v>
      </c>
      <c r="AK933">
        <v>9</v>
      </c>
      <c r="AL933">
        <v>17</v>
      </c>
      <c r="AM933">
        <v>16</v>
      </c>
      <c r="AN933">
        <v>15</v>
      </c>
      <c r="AO933">
        <v>17</v>
      </c>
      <c r="AP933">
        <v>19</v>
      </c>
      <c r="AQ933">
        <v>14</v>
      </c>
      <c r="AR933">
        <v>31</v>
      </c>
      <c r="AS933">
        <v>15</v>
      </c>
      <c r="AT933">
        <v>20</v>
      </c>
      <c r="AU933">
        <v>19</v>
      </c>
      <c r="AV933">
        <v>20</v>
      </c>
      <c r="AW933">
        <v>31</v>
      </c>
      <c r="AX933">
        <v>19</v>
      </c>
      <c r="AY933">
        <v>15</v>
      </c>
      <c r="AZ933">
        <v>26</v>
      </c>
      <c r="BA933">
        <v>12</v>
      </c>
      <c r="BB933">
        <v>17</v>
      </c>
      <c r="BC933">
        <v>20</v>
      </c>
    </row>
    <row r="934" spans="1:55" hidden="1" x14ac:dyDescent="0.4">
      <c r="A934" t="str">
        <f t="shared" si="56"/>
        <v>GPM</v>
      </c>
      <c r="B934" t="str">
        <f t="shared" si="57"/>
        <v>GPM051</v>
      </c>
      <c r="C934" t="str">
        <f t="shared" si="58"/>
        <v>decisions</v>
      </c>
      <c r="D934" t="s">
        <v>4109</v>
      </c>
      <c r="E934">
        <f t="shared" si="59"/>
        <v>2.44</v>
      </c>
      <c r="F934">
        <v>1</v>
      </c>
      <c r="G934">
        <v>3</v>
      </c>
      <c r="H934">
        <v>4</v>
      </c>
      <c r="I934">
        <v>2</v>
      </c>
      <c r="J934">
        <v>2</v>
      </c>
      <c r="K934">
        <v>3</v>
      </c>
      <c r="L934">
        <v>3</v>
      </c>
      <c r="M934">
        <v>2</v>
      </c>
      <c r="N934">
        <v>3</v>
      </c>
      <c r="O934">
        <v>1</v>
      </c>
      <c r="P934">
        <v>3</v>
      </c>
      <c r="Q934">
        <v>5</v>
      </c>
      <c r="R934">
        <v>0</v>
      </c>
      <c r="S934">
        <v>3</v>
      </c>
      <c r="T934">
        <v>3</v>
      </c>
      <c r="U934">
        <v>2</v>
      </c>
      <c r="V934">
        <v>2</v>
      </c>
      <c r="W934">
        <v>2</v>
      </c>
      <c r="X934">
        <v>2</v>
      </c>
      <c r="Y934">
        <v>1</v>
      </c>
      <c r="Z934">
        <v>1</v>
      </c>
      <c r="AA934">
        <v>0</v>
      </c>
      <c r="AB934">
        <v>3</v>
      </c>
      <c r="AC934">
        <v>2</v>
      </c>
      <c r="AD934">
        <v>2</v>
      </c>
      <c r="AE934">
        <v>2</v>
      </c>
      <c r="AF934">
        <v>3</v>
      </c>
      <c r="AG934">
        <v>2</v>
      </c>
      <c r="AH934">
        <v>2</v>
      </c>
      <c r="AI934">
        <v>2</v>
      </c>
      <c r="AJ934">
        <v>2</v>
      </c>
      <c r="AK934">
        <v>1</v>
      </c>
      <c r="AL934">
        <v>2</v>
      </c>
      <c r="AM934">
        <v>2</v>
      </c>
      <c r="AN934">
        <v>3</v>
      </c>
      <c r="AO934">
        <v>2</v>
      </c>
      <c r="AP934">
        <v>3</v>
      </c>
      <c r="AQ934">
        <v>2</v>
      </c>
      <c r="AR934">
        <v>5</v>
      </c>
      <c r="AS934">
        <v>2</v>
      </c>
      <c r="AT934">
        <v>3</v>
      </c>
      <c r="AU934">
        <v>2</v>
      </c>
      <c r="AV934">
        <v>3</v>
      </c>
      <c r="AW934">
        <v>5</v>
      </c>
      <c r="AX934">
        <v>2</v>
      </c>
      <c r="AY934">
        <v>4</v>
      </c>
      <c r="AZ934">
        <v>6</v>
      </c>
      <c r="BA934">
        <v>2</v>
      </c>
      <c r="BB934">
        <v>3</v>
      </c>
      <c r="BC934">
        <v>2</v>
      </c>
    </row>
    <row r="935" spans="1:55" hidden="1" x14ac:dyDescent="0.4">
      <c r="A935" t="str">
        <f t="shared" si="56"/>
        <v>GPM</v>
      </c>
      <c r="B935" t="str">
        <f t="shared" si="57"/>
        <v>GPM051</v>
      </c>
      <c r="C935" t="str">
        <f t="shared" si="58"/>
        <v>forks</v>
      </c>
      <c r="D935" t="s">
        <v>4110</v>
      </c>
      <c r="E935">
        <f t="shared" si="59"/>
        <v>1.1200000000000001</v>
      </c>
      <c r="F935">
        <v>1</v>
      </c>
      <c r="G935">
        <v>1</v>
      </c>
      <c r="H935">
        <v>1</v>
      </c>
      <c r="I935">
        <v>2</v>
      </c>
      <c r="J935">
        <v>1</v>
      </c>
      <c r="K935">
        <v>1</v>
      </c>
      <c r="L935">
        <v>1</v>
      </c>
      <c r="M935">
        <v>2</v>
      </c>
      <c r="N935">
        <v>1</v>
      </c>
      <c r="O935">
        <v>1</v>
      </c>
      <c r="P935">
        <v>1</v>
      </c>
      <c r="Q935">
        <v>1</v>
      </c>
      <c r="R935">
        <v>0</v>
      </c>
      <c r="S935">
        <v>1</v>
      </c>
      <c r="T935">
        <v>1</v>
      </c>
      <c r="U935">
        <v>1</v>
      </c>
      <c r="V935">
        <v>1</v>
      </c>
      <c r="W935">
        <v>1</v>
      </c>
      <c r="X935">
        <v>1</v>
      </c>
      <c r="Y935">
        <v>1</v>
      </c>
      <c r="Z935">
        <v>1</v>
      </c>
      <c r="AA935">
        <v>1</v>
      </c>
      <c r="AB935">
        <v>1</v>
      </c>
      <c r="AC935">
        <v>1</v>
      </c>
      <c r="AD935">
        <v>1</v>
      </c>
      <c r="AE935">
        <v>1</v>
      </c>
      <c r="AF935">
        <v>1</v>
      </c>
      <c r="AG935">
        <v>1</v>
      </c>
      <c r="AH935">
        <v>1</v>
      </c>
      <c r="AI935">
        <v>1</v>
      </c>
      <c r="AJ935">
        <v>1</v>
      </c>
      <c r="AK935">
        <v>1</v>
      </c>
      <c r="AL935">
        <v>1</v>
      </c>
      <c r="AM935">
        <v>1</v>
      </c>
      <c r="AN935">
        <v>1</v>
      </c>
      <c r="AO935">
        <v>1</v>
      </c>
      <c r="AP935">
        <v>1</v>
      </c>
      <c r="AQ935">
        <v>1</v>
      </c>
      <c r="AR935">
        <v>2</v>
      </c>
      <c r="AS935">
        <v>1</v>
      </c>
      <c r="AT935">
        <v>1</v>
      </c>
      <c r="AU935">
        <v>2</v>
      </c>
      <c r="AV935">
        <v>1</v>
      </c>
      <c r="AW935">
        <v>1</v>
      </c>
      <c r="AX935">
        <v>2</v>
      </c>
      <c r="AY935">
        <v>1</v>
      </c>
      <c r="AZ935">
        <v>2</v>
      </c>
      <c r="BA935">
        <v>1</v>
      </c>
      <c r="BB935">
        <v>2</v>
      </c>
      <c r="BC935">
        <v>1</v>
      </c>
    </row>
    <row r="936" spans="1:55" hidden="1" x14ac:dyDescent="0.4">
      <c r="A936" t="str">
        <f t="shared" si="56"/>
        <v>GPM</v>
      </c>
      <c r="B936" t="str">
        <f t="shared" si="57"/>
        <v>GPM051</v>
      </c>
      <c r="C936" t="str">
        <f t="shared" si="58"/>
        <v>swimlanes</v>
      </c>
      <c r="D936" t="s">
        <v>4111</v>
      </c>
      <c r="E936">
        <f t="shared" si="59"/>
        <v>3.7</v>
      </c>
      <c r="F936">
        <v>2</v>
      </c>
      <c r="G936">
        <v>3</v>
      </c>
      <c r="H936">
        <v>3</v>
      </c>
      <c r="I936">
        <v>2</v>
      </c>
      <c r="J936">
        <v>6</v>
      </c>
      <c r="K936">
        <v>1</v>
      </c>
      <c r="L936">
        <v>1</v>
      </c>
      <c r="M936">
        <v>2</v>
      </c>
      <c r="N936">
        <v>2</v>
      </c>
      <c r="O936">
        <v>7</v>
      </c>
      <c r="P936">
        <v>3</v>
      </c>
      <c r="Q936">
        <v>1</v>
      </c>
      <c r="R936">
        <v>1</v>
      </c>
      <c r="S936">
        <v>3</v>
      </c>
      <c r="T936">
        <v>5</v>
      </c>
      <c r="U936">
        <v>1</v>
      </c>
      <c r="V936">
        <v>1</v>
      </c>
      <c r="W936">
        <v>2</v>
      </c>
      <c r="X936">
        <v>9</v>
      </c>
      <c r="Y936">
        <v>6</v>
      </c>
      <c r="Z936">
        <v>6</v>
      </c>
      <c r="AA936">
        <v>1</v>
      </c>
      <c r="AB936">
        <v>9</v>
      </c>
      <c r="AC936">
        <v>5</v>
      </c>
      <c r="AD936">
        <v>3</v>
      </c>
      <c r="AE936">
        <v>4</v>
      </c>
      <c r="AF936">
        <v>1</v>
      </c>
      <c r="AG936">
        <v>3</v>
      </c>
      <c r="AH936">
        <v>4</v>
      </c>
      <c r="AI936">
        <v>1</v>
      </c>
      <c r="AJ936">
        <v>5</v>
      </c>
      <c r="AK936">
        <v>4</v>
      </c>
      <c r="AL936">
        <v>5</v>
      </c>
      <c r="AM936">
        <v>3</v>
      </c>
      <c r="AN936">
        <v>2</v>
      </c>
      <c r="AO936">
        <v>2</v>
      </c>
      <c r="AP936">
        <v>6</v>
      </c>
      <c r="AQ936">
        <v>4</v>
      </c>
      <c r="AR936">
        <v>1</v>
      </c>
      <c r="AS936">
        <v>2</v>
      </c>
      <c r="AT936">
        <v>10</v>
      </c>
      <c r="AU936">
        <v>3</v>
      </c>
      <c r="AV936">
        <v>2</v>
      </c>
      <c r="AW936">
        <v>9</v>
      </c>
      <c r="AX936">
        <v>2</v>
      </c>
      <c r="AY936">
        <v>3</v>
      </c>
      <c r="AZ936">
        <v>6</v>
      </c>
      <c r="BA936">
        <v>6</v>
      </c>
      <c r="BB936">
        <v>4</v>
      </c>
      <c r="BC936">
        <v>8</v>
      </c>
    </row>
    <row r="937" spans="1:55" hidden="1" x14ac:dyDescent="0.4">
      <c r="A937" t="str">
        <f t="shared" si="56"/>
        <v>GPM</v>
      </c>
      <c r="B937" t="str">
        <f t="shared" si="57"/>
        <v>GPM051</v>
      </c>
      <c r="C937" t="str">
        <f t="shared" si="58"/>
        <v>detaches</v>
      </c>
      <c r="D937" t="s">
        <v>4112</v>
      </c>
      <c r="E937">
        <f t="shared" si="59"/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</row>
    <row r="938" spans="1:55" hidden="1" x14ac:dyDescent="0.4">
      <c r="A938" t="str">
        <f t="shared" si="56"/>
        <v>GPM</v>
      </c>
      <c r="B938" t="str">
        <f t="shared" si="57"/>
        <v>GPM051</v>
      </c>
      <c r="C938" t="str">
        <f t="shared" si="58"/>
        <v>options</v>
      </c>
      <c r="D938" t="s">
        <v>4113</v>
      </c>
      <c r="E938">
        <f t="shared" si="59"/>
        <v>0.36</v>
      </c>
      <c r="F938">
        <v>0</v>
      </c>
      <c r="G938">
        <v>0</v>
      </c>
      <c r="H938">
        <v>0</v>
      </c>
      <c r="I938">
        <v>0</v>
      </c>
      <c r="J938">
        <v>1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1</v>
      </c>
      <c r="V938">
        <v>0</v>
      </c>
      <c r="W938">
        <v>0</v>
      </c>
      <c r="X938">
        <v>4</v>
      </c>
      <c r="Y938">
        <v>2</v>
      </c>
      <c r="Z938">
        <v>0</v>
      </c>
      <c r="AA938">
        <v>0</v>
      </c>
      <c r="AB938">
        <v>1</v>
      </c>
      <c r="AC938">
        <v>0</v>
      </c>
      <c r="AD938">
        <v>0</v>
      </c>
      <c r="AE938">
        <v>0</v>
      </c>
      <c r="AF938">
        <v>1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2</v>
      </c>
      <c r="AQ938">
        <v>0</v>
      </c>
      <c r="AR938">
        <v>0</v>
      </c>
      <c r="AS938">
        <v>1</v>
      </c>
      <c r="AT938">
        <v>3</v>
      </c>
      <c r="AU938">
        <v>0</v>
      </c>
      <c r="AV938">
        <v>0</v>
      </c>
      <c r="AW938">
        <v>0</v>
      </c>
      <c r="AX938">
        <v>0</v>
      </c>
      <c r="AY938">
        <v>1</v>
      </c>
      <c r="AZ938">
        <v>0</v>
      </c>
      <c r="BA938">
        <v>0</v>
      </c>
      <c r="BB938">
        <v>0</v>
      </c>
      <c r="BC938">
        <v>0</v>
      </c>
    </row>
    <row r="939" spans="1:55" hidden="1" x14ac:dyDescent="0.4">
      <c r="A939" t="str">
        <f t="shared" si="56"/>
        <v>GPM</v>
      </c>
      <c r="B939" t="str">
        <f t="shared" si="57"/>
        <v>GPM051</v>
      </c>
      <c r="C939" t="str">
        <f t="shared" si="58"/>
        <v>edges</v>
      </c>
      <c r="D939" t="s">
        <v>4114</v>
      </c>
      <c r="E939">
        <f t="shared" si="59"/>
        <v>2</v>
      </c>
      <c r="F939">
        <v>0</v>
      </c>
      <c r="G939">
        <v>1</v>
      </c>
      <c r="H939">
        <v>0</v>
      </c>
      <c r="I939">
        <v>0</v>
      </c>
      <c r="J939">
        <v>0</v>
      </c>
      <c r="K939">
        <v>0</v>
      </c>
      <c r="L939">
        <v>1</v>
      </c>
      <c r="M939">
        <v>0</v>
      </c>
      <c r="N939">
        <v>0</v>
      </c>
      <c r="O939">
        <v>1</v>
      </c>
      <c r="P939">
        <v>0</v>
      </c>
      <c r="Q939">
        <v>5</v>
      </c>
      <c r="R939">
        <v>52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2</v>
      </c>
      <c r="Y939">
        <v>1</v>
      </c>
      <c r="Z939">
        <v>3</v>
      </c>
      <c r="AA939">
        <v>6</v>
      </c>
      <c r="AB939">
        <v>0</v>
      </c>
      <c r="AC939">
        <v>2</v>
      </c>
      <c r="AD939">
        <v>3</v>
      </c>
      <c r="AE939">
        <v>2</v>
      </c>
      <c r="AF939">
        <v>0</v>
      </c>
      <c r="AG939">
        <v>4</v>
      </c>
      <c r="AH939">
        <v>0</v>
      </c>
      <c r="AI939">
        <v>0</v>
      </c>
      <c r="AJ939">
        <v>1</v>
      </c>
      <c r="AK939">
        <v>0</v>
      </c>
      <c r="AL939">
        <v>1</v>
      </c>
      <c r="AM939">
        <v>1</v>
      </c>
      <c r="AN939">
        <v>6</v>
      </c>
      <c r="AO939">
        <v>0</v>
      </c>
      <c r="AP939">
        <v>0</v>
      </c>
      <c r="AQ939">
        <v>0</v>
      </c>
      <c r="AR939">
        <v>2</v>
      </c>
      <c r="AS939">
        <v>2</v>
      </c>
      <c r="AT939">
        <v>1</v>
      </c>
      <c r="AU939">
        <v>0</v>
      </c>
      <c r="AV939">
        <v>0</v>
      </c>
      <c r="AW939">
        <v>0</v>
      </c>
      <c r="AX939">
        <v>0</v>
      </c>
      <c r="AY939">
        <v>2</v>
      </c>
      <c r="AZ939">
        <v>0</v>
      </c>
      <c r="BA939">
        <v>0</v>
      </c>
      <c r="BB939">
        <v>1</v>
      </c>
      <c r="BC939">
        <v>0</v>
      </c>
    </row>
    <row r="940" spans="1:55" hidden="1" x14ac:dyDescent="0.4">
      <c r="A940" t="str">
        <f t="shared" si="56"/>
        <v>GPM</v>
      </c>
      <c r="B940" t="str">
        <f t="shared" si="57"/>
        <v>GPM051</v>
      </c>
      <c r="C940" t="str">
        <f t="shared" si="58"/>
        <v>notes</v>
      </c>
      <c r="D940" t="s">
        <v>4115</v>
      </c>
      <c r="E940">
        <f t="shared" si="59"/>
        <v>4.18</v>
      </c>
      <c r="F940">
        <v>2</v>
      </c>
      <c r="G940">
        <v>3</v>
      </c>
      <c r="H940">
        <v>3</v>
      </c>
      <c r="I940">
        <v>3</v>
      </c>
      <c r="J940">
        <v>1</v>
      </c>
      <c r="K940">
        <v>1</v>
      </c>
      <c r="L940">
        <v>5</v>
      </c>
      <c r="M940">
        <v>6</v>
      </c>
      <c r="N940">
        <v>4</v>
      </c>
      <c r="O940">
        <v>5</v>
      </c>
      <c r="P940">
        <v>3</v>
      </c>
      <c r="Q940">
        <v>16</v>
      </c>
      <c r="R940">
        <v>2</v>
      </c>
      <c r="S940">
        <v>6</v>
      </c>
      <c r="T940">
        <v>4</v>
      </c>
      <c r="U940">
        <v>2</v>
      </c>
      <c r="V940">
        <v>1</v>
      </c>
      <c r="W940">
        <v>4</v>
      </c>
      <c r="X940">
        <v>0</v>
      </c>
      <c r="Y940">
        <v>2</v>
      </c>
      <c r="Z940">
        <v>2</v>
      </c>
      <c r="AA940">
        <v>3</v>
      </c>
      <c r="AB940">
        <v>1</v>
      </c>
      <c r="AC940">
        <v>1</v>
      </c>
      <c r="AD940">
        <v>5</v>
      </c>
      <c r="AE940">
        <v>0</v>
      </c>
      <c r="AF940">
        <v>10</v>
      </c>
      <c r="AG940">
        <v>3</v>
      </c>
      <c r="AH940">
        <v>2</v>
      </c>
      <c r="AI940">
        <v>5</v>
      </c>
      <c r="AJ940">
        <v>9</v>
      </c>
      <c r="AK940">
        <v>6</v>
      </c>
      <c r="AL940">
        <v>2</v>
      </c>
      <c r="AM940">
        <v>4</v>
      </c>
      <c r="AN940">
        <v>5</v>
      </c>
      <c r="AO940">
        <v>14</v>
      </c>
      <c r="AP940">
        <v>2</v>
      </c>
      <c r="AQ940">
        <v>5</v>
      </c>
      <c r="AR940">
        <v>1</v>
      </c>
      <c r="AS940">
        <v>7</v>
      </c>
      <c r="AT940">
        <v>3</v>
      </c>
      <c r="AU940">
        <v>9</v>
      </c>
      <c r="AV940">
        <v>6</v>
      </c>
      <c r="AW940">
        <v>5</v>
      </c>
      <c r="AX940">
        <v>4</v>
      </c>
      <c r="AY940">
        <v>3</v>
      </c>
      <c r="AZ940">
        <v>9</v>
      </c>
      <c r="BA940">
        <v>5</v>
      </c>
      <c r="BB940">
        <v>4</v>
      </c>
      <c r="BC940">
        <v>1</v>
      </c>
    </row>
    <row r="941" spans="1:55" hidden="1" x14ac:dyDescent="0.4">
      <c r="A941" t="str">
        <f t="shared" si="56"/>
        <v>GPM</v>
      </c>
      <c r="B941" t="str">
        <f t="shared" si="57"/>
        <v>GPM051</v>
      </c>
      <c r="C941" t="str">
        <f t="shared" si="58"/>
        <v>partitions</v>
      </c>
      <c r="D941" t="s">
        <v>4116</v>
      </c>
      <c r="E941">
        <f t="shared" si="59"/>
        <v>0.16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2</v>
      </c>
      <c r="V941">
        <v>1</v>
      </c>
      <c r="W941">
        <v>0</v>
      </c>
      <c r="X941">
        <v>0</v>
      </c>
      <c r="Y941">
        <v>0</v>
      </c>
      <c r="Z941">
        <v>0</v>
      </c>
      <c r="AA941">
        <v>3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1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1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</row>
    <row r="942" spans="1:55" hidden="1" x14ac:dyDescent="0.4">
      <c r="A942" t="str">
        <f t="shared" si="56"/>
        <v>GPM</v>
      </c>
      <c r="B942" t="str">
        <f t="shared" si="57"/>
        <v>GPM051</v>
      </c>
      <c r="C942" t="str">
        <f t="shared" si="58"/>
        <v>numberline</v>
      </c>
      <c r="D942" t="s">
        <v>4117</v>
      </c>
      <c r="E942">
        <f t="shared" si="59"/>
        <v>41.1</v>
      </c>
      <c r="F942">
        <v>24</v>
      </c>
      <c r="G942">
        <v>33</v>
      </c>
      <c r="H942">
        <v>36</v>
      </c>
      <c r="I942">
        <v>37</v>
      </c>
      <c r="J942">
        <v>32</v>
      </c>
      <c r="K942">
        <v>36</v>
      </c>
      <c r="L942">
        <v>35</v>
      </c>
      <c r="M942">
        <v>39</v>
      </c>
      <c r="N942">
        <v>32</v>
      </c>
      <c r="O942">
        <v>37</v>
      </c>
      <c r="P942">
        <v>39</v>
      </c>
      <c r="Q942">
        <v>62</v>
      </c>
      <c r="R942">
        <v>73</v>
      </c>
      <c r="S942">
        <v>40</v>
      </c>
      <c r="T942">
        <v>50</v>
      </c>
      <c r="U942">
        <v>40</v>
      </c>
      <c r="V942">
        <v>33</v>
      </c>
      <c r="W942">
        <v>32</v>
      </c>
      <c r="X942">
        <v>46</v>
      </c>
      <c r="Y942">
        <v>30</v>
      </c>
      <c r="Z942">
        <v>33</v>
      </c>
      <c r="AA942">
        <v>41</v>
      </c>
      <c r="AB942">
        <v>45</v>
      </c>
      <c r="AC942">
        <v>38</v>
      </c>
      <c r="AD942">
        <v>37</v>
      </c>
      <c r="AE942">
        <v>31</v>
      </c>
      <c r="AF942">
        <v>44</v>
      </c>
      <c r="AG942">
        <v>34</v>
      </c>
      <c r="AH942">
        <v>27</v>
      </c>
      <c r="AI942">
        <v>29</v>
      </c>
      <c r="AJ942">
        <v>45</v>
      </c>
      <c r="AK942">
        <v>27</v>
      </c>
      <c r="AL942">
        <v>37</v>
      </c>
      <c r="AM942">
        <v>35</v>
      </c>
      <c r="AN942">
        <v>42</v>
      </c>
      <c r="AO942">
        <v>44</v>
      </c>
      <c r="AP942">
        <v>45</v>
      </c>
      <c r="AQ942">
        <v>36</v>
      </c>
      <c r="AR942">
        <v>61</v>
      </c>
      <c r="AS942">
        <v>37</v>
      </c>
      <c r="AT942">
        <v>54</v>
      </c>
      <c r="AU942">
        <v>55</v>
      </c>
      <c r="AV942">
        <v>46</v>
      </c>
      <c r="AW942">
        <v>67</v>
      </c>
      <c r="AX942">
        <v>40</v>
      </c>
      <c r="AY942">
        <v>43</v>
      </c>
      <c r="AZ942">
        <v>68</v>
      </c>
      <c r="BA942">
        <v>35</v>
      </c>
      <c r="BB942">
        <v>51</v>
      </c>
      <c r="BC942">
        <v>42</v>
      </c>
    </row>
    <row r="943" spans="1:55" hidden="1" x14ac:dyDescent="0.4">
      <c r="A943" t="str">
        <f t="shared" si="56"/>
        <v>GPM</v>
      </c>
      <c r="B943" t="str">
        <f t="shared" si="57"/>
        <v>GPM051</v>
      </c>
      <c r="C943" t="str">
        <f t="shared" si="58"/>
        <v>negative_score</v>
      </c>
      <c r="D943" t="s">
        <v>4118</v>
      </c>
      <c r="E943">
        <f t="shared" si="59"/>
        <v>-1.0221789473684211</v>
      </c>
      <c r="F943">
        <v>0</v>
      </c>
      <c r="G943">
        <v>0</v>
      </c>
      <c r="H943">
        <v>-3.000000000000003E-2</v>
      </c>
      <c r="I943">
        <v>0</v>
      </c>
      <c r="J943">
        <v>0</v>
      </c>
      <c r="K943">
        <v>0</v>
      </c>
      <c r="L943">
        <v>0</v>
      </c>
      <c r="M943">
        <v>-6</v>
      </c>
      <c r="N943">
        <v>0</v>
      </c>
      <c r="O943">
        <v>0</v>
      </c>
      <c r="P943">
        <v>0</v>
      </c>
      <c r="Q943">
        <v>-7.8947368421052613E-2</v>
      </c>
      <c r="R943">
        <v>-26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-3</v>
      </c>
      <c r="AD943">
        <v>0</v>
      </c>
      <c r="AE943">
        <v>0</v>
      </c>
      <c r="AF943">
        <v>0</v>
      </c>
      <c r="AG943">
        <v>-10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-6</v>
      </c>
      <c r="AY943">
        <v>0</v>
      </c>
      <c r="AZ943">
        <v>0</v>
      </c>
      <c r="BA943">
        <v>0</v>
      </c>
      <c r="BB943">
        <v>0</v>
      </c>
      <c r="BC943">
        <v>0</v>
      </c>
    </row>
    <row r="944" spans="1:55" hidden="1" x14ac:dyDescent="0.4">
      <c r="A944" t="str">
        <f t="shared" si="56"/>
        <v>GPM</v>
      </c>
      <c r="B944" t="str">
        <f t="shared" si="57"/>
        <v>GPM051</v>
      </c>
      <c r="C944" t="str">
        <f t="shared" si="58"/>
        <v>raw_score</v>
      </c>
      <c r="D944" t="s">
        <v>4119</v>
      </c>
      <c r="E944">
        <f t="shared" si="59"/>
        <v>75.1768</v>
      </c>
      <c r="F944">
        <v>46.8</v>
      </c>
      <c r="G944">
        <v>59.25</v>
      </c>
      <c r="H944">
        <v>59.17</v>
      </c>
      <c r="I944">
        <v>76.25</v>
      </c>
      <c r="J944">
        <v>68.400000000000006</v>
      </c>
      <c r="K944">
        <v>65.599999999999994</v>
      </c>
      <c r="L944">
        <v>62.95</v>
      </c>
      <c r="M944">
        <v>69.75</v>
      </c>
      <c r="N944">
        <v>56.8</v>
      </c>
      <c r="O944">
        <v>79.05</v>
      </c>
      <c r="P944">
        <v>73.349999999999994</v>
      </c>
      <c r="Q944">
        <v>103.82</v>
      </c>
      <c r="R944">
        <v>43.65</v>
      </c>
      <c r="S944">
        <v>69.8</v>
      </c>
      <c r="T944">
        <v>87.7</v>
      </c>
      <c r="U944">
        <v>77.599999999999994</v>
      </c>
      <c r="V944">
        <v>52.95</v>
      </c>
      <c r="W944">
        <v>52.8</v>
      </c>
      <c r="X944">
        <v>106.7</v>
      </c>
      <c r="Y944">
        <v>64.3</v>
      </c>
      <c r="Z944">
        <v>64.849999999999994</v>
      </c>
      <c r="AA944">
        <v>63.15</v>
      </c>
      <c r="AB944">
        <v>94.05</v>
      </c>
      <c r="AC944">
        <v>80.099999999999994</v>
      </c>
      <c r="AD944">
        <v>68.45</v>
      </c>
      <c r="AE944">
        <v>64.95</v>
      </c>
      <c r="AF944">
        <v>79.2</v>
      </c>
      <c r="AG944">
        <v>50.4</v>
      </c>
      <c r="AH944">
        <v>45.95</v>
      </c>
      <c r="AI944">
        <v>45.45</v>
      </c>
      <c r="AJ944">
        <v>76.650000000000006</v>
      </c>
      <c r="AK944">
        <v>48.15</v>
      </c>
      <c r="AL944">
        <v>76.650000000000006</v>
      </c>
      <c r="AM944">
        <v>71.150000000000006</v>
      </c>
      <c r="AN944">
        <v>77.3</v>
      </c>
      <c r="AO944">
        <v>79.400000000000006</v>
      </c>
      <c r="AP944">
        <v>89.85</v>
      </c>
      <c r="AQ944">
        <v>66.8</v>
      </c>
      <c r="AR944">
        <v>128.75</v>
      </c>
      <c r="AS944">
        <v>70.849999999999994</v>
      </c>
      <c r="AT944">
        <v>104.3</v>
      </c>
      <c r="AU944">
        <v>86.95</v>
      </c>
      <c r="AV944">
        <v>86.1</v>
      </c>
      <c r="AW944">
        <v>141.35</v>
      </c>
      <c r="AX944">
        <v>74.2</v>
      </c>
      <c r="AY944">
        <v>77.95</v>
      </c>
      <c r="AZ944">
        <v>130.6</v>
      </c>
      <c r="BA944">
        <v>64.75</v>
      </c>
      <c r="BB944">
        <v>83.95</v>
      </c>
      <c r="BC944">
        <v>89.9</v>
      </c>
    </row>
    <row r="945" spans="1:55" hidden="1" x14ac:dyDescent="0.4">
      <c r="A945" t="str">
        <f t="shared" si="56"/>
        <v>GPM</v>
      </c>
      <c r="B945" t="str">
        <f t="shared" si="57"/>
        <v>GPM051</v>
      </c>
      <c r="C945" t="str">
        <f t="shared" si="58"/>
        <v>percentage_score</v>
      </c>
      <c r="D945" t="s">
        <v>4120</v>
      </c>
      <c r="E945">
        <f t="shared" si="59"/>
        <v>77.240000000000009</v>
      </c>
      <c r="F945">
        <v>70.099999999999994</v>
      </c>
      <c r="G945">
        <v>74.8</v>
      </c>
      <c r="H945">
        <v>74.7</v>
      </c>
      <c r="I945">
        <v>79.2</v>
      </c>
      <c r="J945">
        <v>77.400000000000006</v>
      </c>
      <c r="K945">
        <v>76.599999999999994</v>
      </c>
      <c r="L945">
        <v>75.900000000000006</v>
      </c>
      <c r="M945">
        <v>72.8</v>
      </c>
      <c r="N945">
        <v>74</v>
      </c>
      <c r="O945">
        <v>79.8</v>
      </c>
      <c r="P945">
        <v>78.599999999999994</v>
      </c>
      <c r="Q945">
        <v>83.8</v>
      </c>
      <c r="R945">
        <v>48.7</v>
      </c>
      <c r="S945">
        <v>77.7</v>
      </c>
      <c r="T945">
        <v>81.400000000000006</v>
      </c>
      <c r="U945">
        <v>79.5</v>
      </c>
      <c r="V945">
        <v>72.599999999999994</v>
      </c>
      <c r="W945">
        <v>72.5</v>
      </c>
      <c r="X945">
        <v>84.2</v>
      </c>
      <c r="Y945">
        <v>76.3</v>
      </c>
      <c r="Z945">
        <v>76.400000000000006</v>
      </c>
      <c r="AA945">
        <v>75.900000000000006</v>
      </c>
      <c r="AB945">
        <v>82.5</v>
      </c>
      <c r="AC945">
        <v>77.7</v>
      </c>
      <c r="AD945">
        <v>77.400000000000006</v>
      </c>
      <c r="AE945">
        <v>76.5</v>
      </c>
      <c r="AF945">
        <v>79.8</v>
      </c>
      <c r="AG945">
        <v>62.7</v>
      </c>
      <c r="AH945">
        <v>69.7</v>
      </c>
      <c r="AI945">
        <v>69.400000000000006</v>
      </c>
      <c r="AJ945">
        <v>79.3</v>
      </c>
      <c r="AK945">
        <v>70.7</v>
      </c>
      <c r="AL945">
        <v>79.3</v>
      </c>
      <c r="AM945">
        <v>78.099999999999994</v>
      </c>
      <c r="AN945">
        <v>79.400000000000006</v>
      </c>
      <c r="AO945">
        <v>79.900000000000006</v>
      </c>
      <c r="AP945">
        <v>81.8</v>
      </c>
      <c r="AQ945">
        <v>77</v>
      </c>
      <c r="AR945">
        <v>86.6</v>
      </c>
      <c r="AS945">
        <v>78</v>
      </c>
      <c r="AT945">
        <v>83.9</v>
      </c>
      <c r="AU945">
        <v>81.3</v>
      </c>
      <c r="AV945">
        <v>81.099999999999994</v>
      </c>
      <c r="AW945">
        <v>87.6</v>
      </c>
      <c r="AX945">
        <v>74.099999999999994</v>
      </c>
      <c r="AY945">
        <v>79.599999999999994</v>
      </c>
      <c r="AZ945">
        <v>86.7</v>
      </c>
      <c r="BA945">
        <v>76.400000000000006</v>
      </c>
      <c r="BB945">
        <v>80.8</v>
      </c>
      <c r="BC945">
        <v>81.8</v>
      </c>
    </row>
    <row r="946" spans="1:55" hidden="1" x14ac:dyDescent="0.4">
      <c r="A946" t="str">
        <f t="shared" si="56"/>
        <v>GPM</v>
      </c>
      <c r="B946" t="str">
        <f t="shared" si="57"/>
        <v>GPM051</v>
      </c>
      <c r="C946" t="str">
        <f t="shared" si="58"/>
        <v>formatted_score</v>
      </c>
      <c r="D946" t="s">
        <v>4121</v>
      </c>
      <c r="E946" t="e">
        <f t="shared" si="59"/>
        <v>#DIV/0!</v>
      </c>
      <c r="F946" t="s">
        <v>4122</v>
      </c>
      <c r="G946" t="s">
        <v>4123</v>
      </c>
      <c r="H946" t="s">
        <v>4124</v>
      </c>
      <c r="I946" t="s">
        <v>2441</v>
      </c>
      <c r="J946" t="s">
        <v>2081</v>
      </c>
      <c r="K946" t="s">
        <v>2164</v>
      </c>
      <c r="L946" t="s">
        <v>2115</v>
      </c>
      <c r="M946" t="s">
        <v>4125</v>
      </c>
      <c r="N946" t="s">
        <v>4126</v>
      </c>
      <c r="O946" t="s">
        <v>2749</v>
      </c>
      <c r="P946" t="s">
        <v>4127</v>
      </c>
      <c r="Q946" t="s">
        <v>4128</v>
      </c>
      <c r="R946" t="s">
        <v>4129</v>
      </c>
      <c r="S946" t="s">
        <v>2830</v>
      </c>
      <c r="T946" t="s">
        <v>3749</v>
      </c>
      <c r="U946" t="s">
        <v>3311</v>
      </c>
      <c r="V946" t="s">
        <v>4130</v>
      </c>
      <c r="W946" t="s">
        <v>1802</v>
      </c>
      <c r="X946" t="s">
        <v>4131</v>
      </c>
      <c r="Y946" t="s">
        <v>4132</v>
      </c>
      <c r="Z946" t="s">
        <v>3984</v>
      </c>
      <c r="AA946" t="s">
        <v>4133</v>
      </c>
      <c r="AB946" t="s">
        <v>4134</v>
      </c>
      <c r="AC946" t="s">
        <v>4135</v>
      </c>
      <c r="AD946" t="s">
        <v>2107</v>
      </c>
      <c r="AE946" t="s">
        <v>4136</v>
      </c>
      <c r="AF946" t="s">
        <v>4137</v>
      </c>
      <c r="AG946" t="s">
        <v>4138</v>
      </c>
      <c r="AH946" t="s">
        <v>4139</v>
      </c>
      <c r="AI946" t="s">
        <v>4140</v>
      </c>
      <c r="AJ946" t="s">
        <v>4141</v>
      </c>
      <c r="AK946" t="s">
        <v>1760</v>
      </c>
      <c r="AL946" t="s">
        <v>4141</v>
      </c>
      <c r="AM946" t="s">
        <v>2880</v>
      </c>
      <c r="AN946" t="s">
        <v>4142</v>
      </c>
      <c r="AO946" t="s">
        <v>4143</v>
      </c>
      <c r="AP946" t="s">
        <v>3152</v>
      </c>
      <c r="AQ946" t="s">
        <v>4144</v>
      </c>
      <c r="AR946" t="s">
        <v>4145</v>
      </c>
      <c r="AS946" t="s">
        <v>3578</v>
      </c>
      <c r="AT946" t="s">
        <v>4146</v>
      </c>
      <c r="AU946" t="s">
        <v>4147</v>
      </c>
      <c r="AV946" t="s">
        <v>4148</v>
      </c>
      <c r="AW946" t="s">
        <v>4149</v>
      </c>
      <c r="AX946" t="s">
        <v>4150</v>
      </c>
      <c r="AY946" t="s">
        <v>4151</v>
      </c>
      <c r="AZ946" t="s">
        <v>4152</v>
      </c>
      <c r="BA946" t="s">
        <v>4153</v>
      </c>
      <c r="BB946" t="s">
        <v>4154</v>
      </c>
      <c r="BC946" t="s">
        <v>4155</v>
      </c>
    </row>
    <row r="947" spans="1:55" hidden="1" x14ac:dyDescent="0.4">
      <c r="A947" t="str">
        <f t="shared" si="56"/>
        <v>GPM</v>
      </c>
      <c r="B947" t="str">
        <f t="shared" si="57"/>
        <v>GPM051</v>
      </c>
      <c r="C947" t="str">
        <f t="shared" si="58"/>
        <v>functional_complexity</v>
      </c>
      <c r="D947" t="s">
        <v>4156</v>
      </c>
      <c r="E947">
        <f t="shared" si="59"/>
        <v>30.2</v>
      </c>
      <c r="F947">
        <v>20</v>
      </c>
      <c r="G947">
        <v>24</v>
      </c>
      <c r="H947">
        <v>24.5</v>
      </c>
      <c r="I947">
        <v>34</v>
      </c>
      <c r="J947">
        <v>26.5</v>
      </c>
      <c r="K947">
        <v>30</v>
      </c>
      <c r="L947">
        <v>27</v>
      </c>
      <c r="M947">
        <v>32.5</v>
      </c>
      <c r="N947">
        <v>24</v>
      </c>
      <c r="O947">
        <v>29</v>
      </c>
      <c r="P947">
        <v>31.5</v>
      </c>
      <c r="Q947">
        <v>40</v>
      </c>
      <c r="R947">
        <v>0</v>
      </c>
      <c r="S947">
        <v>28.5</v>
      </c>
      <c r="T947">
        <v>36</v>
      </c>
      <c r="U947">
        <v>34</v>
      </c>
      <c r="V947">
        <v>23.5</v>
      </c>
      <c r="W947">
        <v>22</v>
      </c>
      <c r="X947">
        <v>40</v>
      </c>
      <c r="Y947">
        <v>23</v>
      </c>
      <c r="Z947">
        <v>23</v>
      </c>
      <c r="AA947">
        <v>22.5</v>
      </c>
      <c r="AB947">
        <v>36</v>
      </c>
      <c r="AC947">
        <v>34</v>
      </c>
      <c r="AD947">
        <v>26.5</v>
      </c>
      <c r="AE947">
        <v>26.5</v>
      </c>
      <c r="AF947">
        <v>33</v>
      </c>
      <c r="AG947">
        <v>22</v>
      </c>
      <c r="AH947">
        <v>17.5</v>
      </c>
      <c r="AI947">
        <v>19</v>
      </c>
      <c r="AJ947">
        <v>28</v>
      </c>
      <c r="AK947">
        <v>17</v>
      </c>
      <c r="AL947">
        <v>31</v>
      </c>
      <c r="AM947">
        <v>29.5</v>
      </c>
      <c r="AN947">
        <v>30</v>
      </c>
      <c r="AO947">
        <v>31</v>
      </c>
      <c r="AP947">
        <v>36</v>
      </c>
      <c r="AQ947">
        <v>26.5</v>
      </c>
      <c r="AR947">
        <v>59.5</v>
      </c>
      <c r="AS947">
        <v>28</v>
      </c>
      <c r="AT947">
        <v>37.5</v>
      </c>
      <c r="AU947">
        <v>35.5</v>
      </c>
      <c r="AV947">
        <v>37.5</v>
      </c>
      <c r="AW947">
        <v>58</v>
      </c>
      <c r="AX947">
        <v>35.5</v>
      </c>
      <c r="AY947">
        <v>32</v>
      </c>
      <c r="AZ947">
        <v>54</v>
      </c>
      <c r="BA947">
        <v>23.5</v>
      </c>
      <c r="BB947">
        <v>34.5</v>
      </c>
      <c r="BC947">
        <v>35.5</v>
      </c>
    </row>
    <row r="948" spans="1:55" hidden="1" x14ac:dyDescent="0.4">
      <c r="A948" t="str">
        <f t="shared" si="56"/>
        <v>GPM</v>
      </c>
      <c r="B948" t="str">
        <f t="shared" si="57"/>
        <v>GPM051</v>
      </c>
      <c r="C948" t="str">
        <f t="shared" si="58"/>
        <v>organization_score</v>
      </c>
      <c r="D948" t="s">
        <v>4157</v>
      </c>
      <c r="E948">
        <f t="shared" si="59"/>
        <v>7.4</v>
      </c>
      <c r="F948">
        <v>4</v>
      </c>
      <c r="G948">
        <v>6</v>
      </c>
      <c r="H948">
        <v>6</v>
      </c>
      <c r="I948">
        <v>4</v>
      </c>
      <c r="J948">
        <v>12</v>
      </c>
      <c r="K948">
        <v>2</v>
      </c>
      <c r="L948">
        <v>2</v>
      </c>
      <c r="M948">
        <v>4</v>
      </c>
      <c r="N948">
        <v>4</v>
      </c>
      <c r="O948">
        <v>14</v>
      </c>
      <c r="P948">
        <v>6</v>
      </c>
      <c r="Q948">
        <v>2</v>
      </c>
      <c r="R948">
        <v>2</v>
      </c>
      <c r="S948">
        <v>6</v>
      </c>
      <c r="T948">
        <v>10</v>
      </c>
      <c r="U948">
        <v>2</v>
      </c>
      <c r="V948">
        <v>2</v>
      </c>
      <c r="W948">
        <v>4</v>
      </c>
      <c r="X948">
        <v>18</v>
      </c>
      <c r="Y948">
        <v>12</v>
      </c>
      <c r="Z948">
        <v>12</v>
      </c>
      <c r="AA948">
        <v>2</v>
      </c>
      <c r="AB948">
        <v>18</v>
      </c>
      <c r="AC948">
        <v>10</v>
      </c>
      <c r="AD948">
        <v>6</v>
      </c>
      <c r="AE948">
        <v>8</v>
      </c>
      <c r="AF948">
        <v>2</v>
      </c>
      <c r="AG948">
        <v>6</v>
      </c>
      <c r="AH948">
        <v>8</v>
      </c>
      <c r="AI948">
        <v>2</v>
      </c>
      <c r="AJ948">
        <v>10</v>
      </c>
      <c r="AK948">
        <v>8</v>
      </c>
      <c r="AL948">
        <v>10</v>
      </c>
      <c r="AM948">
        <v>6</v>
      </c>
      <c r="AN948">
        <v>4</v>
      </c>
      <c r="AO948">
        <v>4</v>
      </c>
      <c r="AP948">
        <v>12</v>
      </c>
      <c r="AQ948">
        <v>8</v>
      </c>
      <c r="AR948">
        <v>2</v>
      </c>
      <c r="AS948">
        <v>4</v>
      </c>
      <c r="AT948">
        <v>20</v>
      </c>
      <c r="AU948">
        <v>6</v>
      </c>
      <c r="AV948">
        <v>4</v>
      </c>
      <c r="AW948">
        <v>18</v>
      </c>
      <c r="AX948">
        <v>4</v>
      </c>
      <c r="AY948">
        <v>6</v>
      </c>
      <c r="AZ948">
        <v>12</v>
      </c>
      <c r="BA948">
        <v>12</v>
      </c>
      <c r="BB948">
        <v>8</v>
      </c>
      <c r="BC948">
        <v>16</v>
      </c>
    </row>
    <row r="949" spans="1:55" hidden="1" x14ac:dyDescent="0.4">
      <c r="A949" t="str">
        <f t="shared" si="56"/>
        <v>GPM</v>
      </c>
      <c r="B949" t="str">
        <f t="shared" si="57"/>
        <v>GPM051</v>
      </c>
      <c r="C949" t="str">
        <f t="shared" si="58"/>
        <v>structural_integrity</v>
      </c>
      <c r="D949" t="s">
        <v>4158</v>
      </c>
      <c r="E949">
        <f t="shared" si="59"/>
        <v>9.2978000000000005</v>
      </c>
      <c r="F949">
        <v>10</v>
      </c>
      <c r="G949">
        <v>10</v>
      </c>
      <c r="H949">
        <v>9.9700000000000006</v>
      </c>
      <c r="I949">
        <v>10</v>
      </c>
      <c r="J949">
        <v>10</v>
      </c>
      <c r="K949">
        <v>10</v>
      </c>
      <c r="L949">
        <v>10</v>
      </c>
      <c r="M949">
        <v>4</v>
      </c>
      <c r="N949">
        <v>10</v>
      </c>
      <c r="O949">
        <v>10</v>
      </c>
      <c r="P949">
        <v>10</v>
      </c>
      <c r="Q949">
        <v>9.92</v>
      </c>
      <c r="R949">
        <v>0</v>
      </c>
      <c r="S949">
        <v>10</v>
      </c>
      <c r="T949">
        <v>10</v>
      </c>
      <c r="U949">
        <v>10</v>
      </c>
      <c r="V949">
        <v>10</v>
      </c>
      <c r="W949">
        <v>10</v>
      </c>
      <c r="X949">
        <v>10</v>
      </c>
      <c r="Y949">
        <v>10</v>
      </c>
      <c r="Z949">
        <v>10</v>
      </c>
      <c r="AA949">
        <v>10</v>
      </c>
      <c r="AB949">
        <v>10</v>
      </c>
      <c r="AC949">
        <v>7</v>
      </c>
      <c r="AD949">
        <v>10</v>
      </c>
      <c r="AE949">
        <v>10</v>
      </c>
      <c r="AF949">
        <v>10</v>
      </c>
      <c r="AG949">
        <v>0</v>
      </c>
      <c r="AH949">
        <v>10</v>
      </c>
      <c r="AI949">
        <v>10</v>
      </c>
      <c r="AJ949">
        <v>10</v>
      </c>
      <c r="AK949">
        <v>10</v>
      </c>
      <c r="AL949">
        <v>10</v>
      </c>
      <c r="AM949">
        <v>10</v>
      </c>
      <c r="AN949">
        <v>10</v>
      </c>
      <c r="AO949">
        <v>10</v>
      </c>
      <c r="AP949">
        <v>10</v>
      </c>
      <c r="AQ949">
        <v>10</v>
      </c>
      <c r="AR949">
        <v>10</v>
      </c>
      <c r="AS949">
        <v>10</v>
      </c>
      <c r="AT949">
        <v>10</v>
      </c>
      <c r="AU949">
        <v>10</v>
      </c>
      <c r="AV949">
        <v>10</v>
      </c>
      <c r="AW949">
        <v>10</v>
      </c>
      <c r="AX949">
        <v>4</v>
      </c>
      <c r="AY949">
        <v>10</v>
      </c>
      <c r="AZ949">
        <v>10</v>
      </c>
      <c r="BA949">
        <v>10</v>
      </c>
      <c r="BB949">
        <v>10</v>
      </c>
      <c r="BC949">
        <v>10</v>
      </c>
    </row>
    <row r="950" spans="1:55" hidden="1" x14ac:dyDescent="0.4">
      <c r="A950" t="str">
        <f t="shared" si="56"/>
        <v>GPM</v>
      </c>
      <c r="B950" t="str">
        <f t="shared" si="57"/>
        <v>GPM051</v>
      </c>
      <c r="C950" t="str">
        <f t="shared" si="58"/>
        <v>decisions_activities_ratio</v>
      </c>
      <c r="D950" t="s">
        <v>4159</v>
      </c>
      <c r="E950">
        <f t="shared" si="59"/>
        <v>0.15616000000000002</v>
      </c>
      <c r="F950">
        <v>9.0999999999999998E-2</v>
      </c>
      <c r="G950">
        <v>0.27300000000000002</v>
      </c>
      <c r="H950">
        <v>0.4</v>
      </c>
      <c r="I950">
        <v>0.111</v>
      </c>
      <c r="J950">
        <v>0.14299999999999999</v>
      </c>
      <c r="K950">
        <v>0.2</v>
      </c>
      <c r="L950">
        <v>0.23100000000000001</v>
      </c>
      <c r="M950">
        <v>0.11799999999999999</v>
      </c>
      <c r="N950">
        <v>0.27300000000000002</v>
      </c>
      <c r="O950">
        <v>5.8999999999999997E-2</v>
      </c>
      <c r="P950">
        <v>0.188</v>
      </c>
      <c r="Q950">
        <v>0.26300000000000001</v>
      </c>
      <c r="R950">
        <v>0</v>
      </c>
      <c r="S950">
        <v>0.214</v>
      </c>
      <c r="T950">
        <v>0.158</v>
      </c>
      <c r="U950">
        <v>0.105</v>
      </c>
      <c r="V950">
        <v>0.16700000000000001</v>
      </c>
      <c r="W950">
        <v>0.182</v>
      </c>
      <c r="X950">
        <v>8.6999999999999994E-2</v>
      </c>
      <c r="Y950">
        <v>7.6999999999999999E-2</v>
      </c>
      <c r="Z950">
        <v>7.6999999999999999E-2</v>
      </c>
      <c r="AA950">
        <v>0</v>
      </c>
      <c r="AB950">
        <v>0.158</v>
      </c>
      <c r="AC950">
        <v>0.105</v>
      </c>
      <c r="AD950">
        <v>0.14299999999999999</v>
      </c>
      <c r="AE950">
        <v>0.14299999999999999</v>
      </c>
      <c r="AF950">
        <v>0.17599999999999999</v>
      </c>
      <c r="AG950">
        <v>0.182</v>
      </c>
      <c r="AH950">
        <v>0.25</v>
      </c>
      <c r="AI950">
        <v>0.222</v>
      </c>
      <c r="AJ950">
        <v>0.13300000000000001</v>
      </c>
      <c r="AK950">
        <v>0.111</v>
      </c>
      <c r="AL950">
        <v>0.11799999999999999</v>
      </c>
      <c r="AM950">
        <v>0.125</v>
      </c>
      <c r="AN950">
        <v>0.2</v>
      </c>
      <c r="AO950">
        <v>0.11799999999999999</v>
      </c>
      <c r="AP950">
        <v>0.158</v>
      </c>
      <c r="AQ950">
        <v>0.14299999999999999</v>
      </c>
      <c r="AR950">
        <v>0.161</v>
      </c>
      <c r="AS950">
        <v>0.13300000000000001</v>
      </c>
      <c r="AT950">
        <v>0.15</v>
      </c>
      <c r="AU950">
        <v>0.105</v>
      </c>
      <c r="AV950">
        <v>0.15</v>
      </c>
      <c r="AW950">
        <v>0.161</v>
      </c>
      <c r="AX950">
        <v>0.105</v>
      </c>
      <c r="AY950">
        <v>0.26700000000000002</v>
      </c>
      <c r="AZ950">
        <v>0.23100000000000001</v>
      </c>
      <c r="BA950">
        <v>0.16700000000000001</v>
      </c>
      <c r="BB950">
        <v>0.17599999999999999</v>
      </c>
      <c r="BC950">
        <v>0.1</v>
      </c>
    </row>
    <row r="951" spans="1:55" hidden="1" x14ac:dyDescent="0.4">
      <c r="A951" t="str">
        <f t="shared" si="56"/>
        <v>GPM</v>
      </c>
      <c r="B951" t="str">
        <f t="shared" si="57"/>
        <v>GPM051</v>
      </c>
      <c r="C951" t="str">
        <f t="shared" si="58"/>
        <v>lines_vs_average</v>
      </c>
      <c r="D951" t="s">
        <v>4160</v>
      </c>
      <c r="E951">
        <f t="shared" si="59"/>
        <v>0.88123999999999991</v>
      </c>
      <c r="F951">
        <v>0.51500000000000001</v>
      </c>
      <c r="G951">
        <v>0.70799999999999996</v>
      </c>
      <c r="H951">
        <v>0.77200000000000002</v>
      </c>
      <c r="I951">
        <v>0.79300000000000004</v>
      </c>
      <c r="J951">
        <v>0.68600000000000005</v>
      </c>
      <c r="K951">
        <v>0.77200000000000002</v>
      </c>
      <c r="L951">
        <v>0.75</v>
      </c>
      <c r="M951">
        <v>0.83599999999999997</v>
      </c>
      <c r="N951">
        <v>0.68600000000000005</v>
      </c>
      <c r="O951">
        <v>0.79300000000000004</v>
      </c>
      <c r="P951">
        <v>0.83599999999999997</v>
      </c>
      <c r="Q951">
        <v>1.329</v>
      </c>
      <c r="R951">
        <v>1.5649999999999999</v>
      </c>
      <c r="S951">
        <v>0.85799999999999998</v>
      </c>
      <c r="T951">
        <v>1.0720000000000001</v>
      </c>
      <c r="U951">
        <v>0.85799999999999998</v>
      </c>
      <c r="V951">
        <v>0.70799999999999996</v>
      </c>
      <c r="W951">
        <v>0.68600000000000005</v>
      </c>
      <c r="X951">
        <v>0.98599999999999999</v>
      </c>
      <c r="Y951">
        <v>0.64300000000000002</v>
      </c>
      <c r="Z951">
        <v>0.70799999999999996</v>
      </c>
      <c r="AA951">
        <v>0.879</v>
      </c>
      <c r="AB951">
        <v>0.96499999999999997</v>
      </c>
      <c r="AC951">
        <v>0.81499999999999995</v>
      </c>
      <c r="AD951">
        <v>0.79300000000000004</v>
      </c>
      <c r="AE951">
        <v>0.66500000000000004</v>
      </c>
      <c r="AF951">
        <v>0.94299999999999995</v>
      </c>
      <c r="AG951">
        <v>0.72899999999999998</v>
      </c>
      <c r="AH951">
        <v>0.57899999999999996</v>
      </c>
      <c r="AI951">
        <v>0.622</v>
      </c>
      <c r="AJ951">
        <v>0.96499999999999997</v>
      </c>
      <c r="AK951">
        <v>0.57899999999999996</v>
      </c>
      <c r="AL951">
        <v>0.79300000000000004</v>
      </c>
      <c r="AM951">
        <v>0.75</v>
      </c>
      <c r="AN951">
        <v>0.90100000000000002</v>
      </c>
      <c r="AO951">
        <v>0.94299999999999995</v>
      </c>
      <c r="AP951">
        <v>0.96499999999999997</v>
      </c>
      <c r="AQ951">
        <v>0.77200000000000002</v>
      </c>
      <c r="AR951">
        <v>1.3080000000000001</v>
      </c>
      <c r="AS951">
        <v>0.79300000000000004</v>
      </c>
      <c r="AT951">
        <v>1.1579999999999999</v>
      </c>
      <c r="AU951">
        <v>1.179</v>
      </c>
      <c r="AV951">
        <v>0.98599999999999999</v>
      </c>
      <c r="AW951">
        <v>1.4370000000000001</v>
      </c>
      <c r="AX951">
        <v>0.85799999999999998</v>
      </c>
      <c r="AY951">
        <v>0.92200000000000004</v>
      </c>
      <c r="AZ951">
        <v>1.458</v>
      </c>
      <c r="BA951">
        <v>0.75</v>
      </c>
      <c r="BB951">
        <v>1.0940000000000001</v>
      </c>
      <c r="BC951">
        <v>0.90100000000000002</v>
      </c>
    </row>
    <row r="952" spans="1:55" hidden="1" x14ac:dyDescent="0.4">
      <c r="A952" t="str">
        <f t="shared" si="56"/>
        <v>GPM</v>
      </c>
      <c r="B952" t="str">
        <f t="shared" si="57"/>
        <v>GPM091</v>
      </c>
      <c r="C952" t="str">
        <f t="shared" si="58"/>
        <v>activities</v>
      </c>
      <c r="D952" t="s">
        <v>4161</v>
      </c>
      <c r="E952">
        <f t="shared" si="59"/>
        <v>14.62</v>
      </c>
      <c r="F952">
        <v>10</v>
      </c>
      <c r="G952">
        <v>17</v>
      </c>
      <c r="H952">
        <v>12</v>
      </c>
      <c r="I952">
        <v>14</v>
      </c>
      <c r="J952">
        <v>14</v>
      </c>
      <c r="K952">
        <v>8</v>
      </c>
      <c r="L952">
        <v>0</v>
      </c>
      <c r="M952">
        <v>16</v>
      </c>
      <c r="N952">
        <v>17</v>
      </c>
      <c r="O952">
        <v>14</v>
      </c>
      <c r="P952">
        <v>11</v>
      </c>
      <c r="Q952">
        <v>13</v>
      </c>
      <c r="R952">
        <v>1</v>
      </c>
      <c r="S952">
        <v>9</v>
      </c>
      <c r="T952">
        <v>17</v>
      </c>
      <c r="U952">
        <v>15</v>
      </c>
      <c r="V952">
        <v>18</v>
      </c>
      <c r="W952">
        <v>11</v>
      </c>
      <c r="X952">
        <v>15</v>
      </c>
      <c r="Y952">
        <v>18</v>
      </c>
      <c r="Z952">
        <v>25</v>
      </c>
      <c r="AA952">
        <v>0</v>
      </c>
      <c r="AB952">
        <v>19</v>
      </c>
      <c r="AC952">
        <v>13</v>
      </c>
      <c r="AD952">
        <v>16</v>
      </c>
      <c r="AE952">
        <v>20</v>
      </c>
      <c r="AF952">
        <v>14</v>
      </c>
      <c r="AG952">
        <v>8</v>
      </c>
      <c r="AH952">
        <v>12</v>
      </c>
      <c r="AI952">
        <v>8</v>
      </c>
      <c r="AJ952">
        <v>10</v>
      </c>
      <c r="AK952">
        <v>14</v>
      </c>
      <c r="AL952">
        <v>13</v>
      </c>
      <c r="AM952">
        <v>10</v>
      </c>
      <c r="AN952">
        <v>16</v>
      </c>
      <c r="AO952">
        <v>16</v>
      </c>
      <c r="AP952">
        <v>14</v>
      </c>
      <c r="AQ952">
        <v>20</v>
      </c>
      <c r="AR952">
        <v>21</v>
      </c>
      <c r="AS952">
        <v>21</v>
      </c>
      <c r="AT952">
        <v>18</v>
      </c>
      <c r="AU952">
        <v>17</v>
      </c>
      <c r="AV952">
        <v>25</v>
      </c>
      <c r="AW952">
        <v>27</v>
      </c>
      <c r="AX952">
        <v>10</v>
      </c>
      <c r="AY952">
        <v>20</v>
      </c>
      <c r="AZ952">
        <v>20</v>
      </c>
      <c r="BA952">
        <v>8</v>
      </c>
      <c r="BB952">
        <v>25</v>
      </c>
      <c r="BC952">
        <v>21</v>
      </c>
    </row>
    <row r="953" spans="1:55" hidden="1" x14ac:dyDescent="0.4">
      <c r="A953" t="str">
        <f t="shared" si="56"/>
        <v>GPM</v>
      </c>
      <c r="B953" t="str">
        <f t="shared" si="57"/>
        <v>GPM091</v>
      </c>
      <c r="C953" t="str">
        <f t="shared" si="58"/>
        <v>decisions</v>
      </c>
      <c r="D953" t="s">
        <v>4162</v>
      </c>
      <c r="E953">
        <f t="shared" si="59"/>
        <v>2.58</v>
      </c>
      <c r="F953">
        <v>1</v>
      </c>
      <c r="G953">
        <v>3</v>
      </c>
      <c r="H953">
        <v>3</v>
      </c>
      <c r="I953">
        <v>2</v>
      </c>
      <c r="J953">
        <v>2</v>
      </c>
      <c r="K953">
        <v>0</v>
      </c>
      <c r="L953">
        <v>0</v>
      </c>
      <c r="M953">
        <v>2</v>
      </c>
      <c r="N953">
        <v>3</v>
      </c>
      <c r="O953">
        <v>2</v>
      </c>
      <c r="P953">
        <v>2</v>
      </c>
      <c r="Q953">
        <v>2</v>
      </c>
      <c r="R953">
        <v>7</v>
      </c>
      <c r="S953">
        <v>2</v>
      </c>
      <c r="T953">
        <v>3</v>
      </c>
      <c r="U953">
        <v>2</v>
      </c>
      <c r="V953">
        <v>3</v>
      </c>
      <c r="W953">
        <v>3</v>
      </c>
      <c r="X953">
        <v>1</v>
      </c>
      <c r="Y953">
        <v>2</v>
      </c>
      <c r="Z953">
        <v>4</v>
      </c>
      <c r="AA953">
        <v>2</v>
      </c>
      <c r="AB953">
        <v>3</v>
      </c>
      <c r="AC953">
        <v>2</v>
      </c>
      <c r="AD953">
        <v>2</v>
      </c>
      <c r="AE953">
        <v>4</v>
      </c>
      <c r="AF953">
        <v>4</v>
      </c>
      <c r="AG953">
        <v>1</v>
      </c>
      <c r="AH953">
        <v>2</v>
      </c>
      <c r="AI953">
        <v>2</v>
      </c>
      <c r="AJ953">
        <v>2</v>
      </c>
      <c r="AK953">
        <v>1</v>
      </c>
      <c r="AL953">
        <v>1</v>
      </c>
      <c r="AM953">
        <v>0</v>
      </c>
      <c r="AN953">
        <v>3</v>
      </c>
      <c r="AO953">
        <v>4</v>
      </c>
      <c r="AP953">
        <v>3</v>
      </c>
      <c r="AQ953">
        <v>3</v>
      </c>
      <c r="AR953">
        <v>4</v>
      </c>
      <c r="AS953">
        <v>4</v>
      </c>
      <c r="AT953">
        <v>4</v>
      </c>
      <c r="AU953">
        <v>2</v>
      </c>
      <c r="AV953">
        <v>6</v>
      </c>
      <c r="AW953">
        <v>3</v>
      </c>
      <c r="AX953">
        <v>3</v>
      </c>
      <c r="AY953">
        <v>3</v>
      </c>
      <c r="AZ953">
        <v>7</v>
      </c>
      <c r="BA953">
        <v>0</v>
      </c>
      <c r="BB953">
        <v>3</v>
      </c>
      <c r="BC953">
        <v>2</v>
      </c>
    </row>
    <row r="954" spans="1:55" hidden="1" x14ac:dyDescent="0.4">
      <c r="A954" t="str">
        <f t="shared" si="56"/>
        <v>GPM</v>
      </c>
      <c r="B954" t="str">
        <f t="shared" si="57"/>
        <v>GPM091</v>
      </c>
      <c r="C954" t="str">
        <f t="shared" si="58"/>
        <v>forks</v>
      </c>
      <c r="D954" t="s">
        <v>4163</v>
      </c>
      <c r="E954">
        <f t="shared" si="59"/>
        <v>1.1599999999999999</v>
      </c>
      <c r="F954">
        <v>1</v>
      </c>
      <c r="G954">
        <v>1</v>
      </c>
      <c r="H954">
        <v>1</v>
      </c>
      <c r="I954">
        <v>1</v>
      </c>
      <c r="J954">
        <v>1</v>
      </c>
      <c r="K954">
        <v>1</v>
      </c>
      <c r="L954">
        <v>1</v>
      </c>
      <c r="M954">
        <v>1</v>
      </c>
      <c r="N954">
        <v>2</v>
      </c>
      <c r="O954">
        <v>1</v>
      </c>
      <c r="P954">
        <v>1</v>
      </c>
      <c r="Q954">
        <v>1</v>
      </c>
      <c r="R954">
        <v>1</v>
      </c>
      <c r="S954">
        <v>1</v>
      </c>
      <c r="T954">
        <v>1</v>
      </c>
      <c r="U954">
        <v>1</v>
      </c>
      <c r="V954">
        <v>1</v>
      </c>
      <c r="W954">
        <v>1</v>
      </c>
      <c r="X954">
        <v>2</v>
      </c>
      <c r="Y954">
        <v>1</v>
      </c>
      <c r="Z954">
        <v>1</v>
      </c>
      <c r="AA954">
        <v>1</v>
      </c>
      <c r="AB954">
        <v>1</v>
      </c>
      <c r="AC954">
        <v>1</v>
      </c>
      <c r="AD954">
        <v>2</v>
      </c>
      <c r="AE954">
        <v>1</v>
      </c>
      <c r="AF954">
        <v>1</v>
      </c>
      <c r="AG954">
        <v>1</v>
      </c>
      <c r="AH954">
        <v>1</v>
      </c>
      <c r="AI954">
        <v>1</v>
      </c>
      <c r="AJ954">
        <v>1</v>
      </c>
      <c r="AK954">
        <v>1</v>
      </c>
      <c r="AL954">
        <v>1</v>
      </c>
      <c r="AM954">
        <v>1</v>
      </c>
      <c r="AN954">
        <v>1</v>
      </c>
      <c r="AO954">
        <v>1</v>
      </c>
      <c r="AP954">
        <v>1</v>
      </c>
      <c r="AQ954">
        <v>2</v>
      </c>
      <c r="AR954">
        <v>2</v>
      </c>
      <c r="AS954">
        <v>1</v>
      </c>
      <c r="AT954">
        <v>1</v>
      </c>
      <c r="AU954">
        <v>2</v>
      </c>
      <c r="AV954">
        <v>1</v>
      </c>
      <c r="AW954">
        <v>1</v>
      </c>
      <c r="AX954">
        <v>1</v>
      </c>
      <c r="AY954">
        <v>2</v>
      </c>
      <c r="AZ954">
        <v>1</v>
      </c>
      <c r="BA954">
        <v>0</v>
      </c>
      <c r="BB954">
        <v>2</v>
      </c>
      <c r="BC954">
        <v>2</v>
      </c>
    </row>
    <row r="955" spans="1:55" hidden="1" x14ac:dyDescent="0.4">
      <c r="A955" t="str">
        <f t="shared" si="56"/>
        <v>GPM</v>
      </c>
      <c r="B955" t="str">
        <f t="shared" si="57"/>
        <v>GPM091</v>
      </c>
      <c r="C955" t="str">
        <f t="shared" si="58"/>
        <v>swimlanes</v>
      </c>
      <c r="D955" t="s">
        <v>4164</v>
      </c>
      <c r="E955">
        <f t="shared" si="59"/>
        <v>3.48</v>
      </c>
      <c r="F955">
        <v>2</v>
      </c>
      <c r="G955">
        <v>6</v>
      </c>
      <c r="H955">
        <v>4</v>
      </c>
      <c r="I955">
        <v>1</v>
      </c>
      <c r="J955">
        <v>4</v>
      </c>
      <c r="K955">
        <v>1</v>
      </c>
      <c r="L955">
        <v>1</v>
      </c>
      <c r="M955">
        <v>5</v>
      </c>
      <c r="N955">
        <v>2</v>
      </c>
      <c r="O955">
        <v>4</v>
      </c>
      <c r="P955">
        <v>2</v>
      </c>
      <c r="Q955">
        <v>1</v>
      </c>
      <c r="R955">
        <v>1</v>
      </c>
      <c r="S955">
        <v>4</v>
      </c>
      <c r="T955">
        <v>5</v>
      </c>
      <c r="U955">
        <v>8</v>
      </c>
      <c r="V955">
        <v>2</v>
      </c>
      <c r="W955">
        <v>9</v>
      </c>
      <c r="X955">
        <v>4</v>
      </c>
      <c r="Y955">
        <v>4</v>
      </c>
      <c r="Z955">
        <v>7</v>
      </c>
      <c r="AA955">
        <v>2</v>
      </c>
      <c r="AB955">
        <v>5</v>
      </c>
      <c r="AC955">
        <v>7</v>
      </c>
      <c r="AD955">
        <v>3</v>
      </c>
      <c r="AE955">
        <v>6</v>
      </c>
      <c r="AF955">
        <v>1</v>
      </c>
      <c r="AG955">
        <v>5</v>
      </c>
      <c r="AH955">
        <v>1</v>
      </c>
      <c r="AI955">
        <v>1</v>
      </c>
      <c r="AJ955">
        <v>5</v>
      </c>
      <c r="AK955">
        <v>5</v>
      </c>
      <c r="AL955">
        <v>3</v>
      </c>
      <c r="AM955">
        <v>1</v>
      </c>
      <c r="AN955">
        <v>2</v>
      </c>
      <c r="AO955">
        <v>1</v>
      </c>
      <c r="AP955">
        <v>2</v>
      </c>
      <c r="AQ955">
        <v>7</v>
      </c>
      <c r="AR955">
        <v>2</v>
      </c>
      <c r="AS955">
        <v>3</v>
      </c>
      <c r="AT955">
        <v>2</v>
      </c>
      <c r="AU955">
        <v>4</v>
      </c>
      <c r="AV955">
        <v>1</v>
      </c>
      <c r="AW955">
        <v>7</v>
      </c>
      <c r="AX955">
        <v>2</v>
      </c>
      <c r="AY955">
        <v>4</v>
      </c>
      <c r="AZ955">
        <v>7</v>
      </c>
      <c r="BA955">
        <v>3</v>
      </c>
      <c r="BB955">
        <v>3</v>
      </c>
      <c r="BC955">
        <v>2</v>
      </c>
    </row>
    <row r="956" spans="1:55" hidden="1" x14ac:dyDescent="0.4">
      <c r="A956" t="str">
        <f t="shared" si="56"/>
        <v>GPM</v>
      </c>
      <c r="B956" t="str">
        <f t="shared" si="57"/>
        <v>GPM091</v>
      </c>
      <c r="C956" t="str">
        <f t="shared" si="58"/>
        <v>detaches</v>
      </c>
      <c r="D956" t="s">
        <v>4165</v>
      </c>
      <c r="E956">
        <f t="shared" si="59"/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</row>
    <row r="957" spans="1:55" hidden="1" x14ac:dyDescent="0.4">
      <c r="A957" t="str">
        <f t="shared" si="56"/>
        <v>GPM</v>
      </c>
      <c r="B957" t="str">
        <f t="shared" si="57"/>
        <v>GPM091</v>
      </c>
      <c r="C957" t="str">
        <f t="shared" si="58"/>
        <v>options</v>
      </c>
      <c r="D957" t="s">
        <v>4166</v>
      </c>
      <c r="E957">
        <f t="shared" si="59"/>
        <v>0.28000000000000003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0</v>
      </c>
      <c r="AA957">
        <v>0</v>
      </c>
      <c r="AB957">
        <v>0</v>
      </c>
      <c r="AC957">
        <v>1</v>
      </c>
      <c r="AD957">
        <v>0</v>
      </c>
      <c r="AE957">
        <v>2</v>
      </c>
      <c r="AF957">
        <v>0</v>
      </c>
      <c r="AG957">
        <v>0</v>
      </c>
      <c r="AH957">
        <v>1</v>
      </c>
      <c r="AI957">
        <v>0</v>
      </c>
      <c r="AJ957">
        <v>0</v>
      </c>
      <c r="AK957">
        <v>0</v>
      </c>
      <c r="AL957">
        <v>1</v>
      </c>
      <c r="AM957">
        <v>0</v>
      </c>
      <c r="AN957">
        <v>0</v>
      </c>
      <c r="AO957">
        <v>0</v>
      </c>
      <c r="AP957">
        <v>1</v>
      </c>
      <c r="AQ957">
        <v>0</v>
      </c>
      <c r="AR957">
        <v>0</v>
      </c>
      <c r="AS957">
        <v>2</v>
      </c>
      <c r="AT957">
        <v>3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2</v>
      </c>
    </row>
    <row r="958" spans="1:55" hidden="1" x14ac:dyDescent="0.4">
      <c r="A958" t="str">
        <f t="shared" si="56"/>
        <v>GPM</v>
      </c>
      <c r="B958" t="str">
        <f t="shared" si="57"/>
        <v>GPM091</v>
      </c>
      <c r="C958" t="str">
        <f t="shared" si="58"/>
        <v>edges</v>
      </c>
      <c r="D958" t="s">
        <v>4167</v>
      </c>
      <c r="E958">
        <f t="shared" si="59"/>
        <v>3.38</v>
      </c>
      <c r="F958">
        <v>1</v>
      </c>
      <c r="G958">
        <v>0</v>
      </c>
      <c r="H958">
        <v>1</v>
      </c>
      <c r="I958">
        <v>0</v>
      </c>
      <c r="J958">
        <v>0</v>
      </c>
      <c r="K958">
        <v>7</v>
      </c>
      <c r="L958">
        <v>35</v>
      </c>
      <c r="M958">
        <v>0</v>
      </c>
      <c r="N958">
        <v>0</v>
      </c>
      <c r="O958">
        <v>4</v>
      </c>
      <c r="P958">
        <v>0</v>
      </c>
      <c r="Q958">
        <v>2</v>
      </c>
      <c r="R958">
        <v>26</v>
      </c>
      <c r="S958">
        <v>3</v>
      </c>
      <c r="T958">
        <v>0</v>
      </c>
      <c r="U958">
        <v>0</v>
      </c>
      <c r="V958">
        <v>2</v>
      </c>
      <c r="W958">
        <v>3</v>
      </c>
      <c r="X958">
        <v>2</v>
      </c>
      <c r="Y958">
        <v>1</v>
      </c>
      <c r="Z958">
        <v>3</v>
      </c>
      <c r="AA958">
        <v>32</v>
      </c>
      <c r="AB958">
        <v>2</v>
      </c>
      <c r="AC958">
        <v>0</v>
      </c>
      <c r="AD958">
        <v>1</v>
      </c>
      <c r="AE958">
        <v>0</v>
      </c>
      <c r="AF958">
        <v>0</v>
      </c>
      <c r="AG958">
        <v>0</v>
      </c>
      <c r="AH958">
        <v>1</v>
      </c>
      <c r="AI958">
        <v>0</v>
      </c>
      <c r="AJ958">
        <v>0</v>
      </c>
      <c r="AK958">
        <v>1</v>
      </c>
      <c r="AL958">
        <v>1</v>
      </c>
      <c r="AM958">
        <v>6</v>
      </c>
      <c r="AN958">
        <v>3</v>
      </c>
      <c r="AO958">
        <v>2</v>
      </c>
      <c r="AP958">
        <v>1</v>
      </c>
      <c r="AQ958">
        <v>3</v>
      </c>
      <c r="AR958">
        <v>1</v>
      </c>
      <c r="AS958">
        <v>2</v>
      </c>
      <c r="AT958">
        <v>1</v>
      </c>
      <c r="AU958">
        <v>9</v>
      </c>
      <c r="AV958">
        <v>0</v>
      </c>
      <c r="AW958">
        <v>0</v>
      </c>
      <c r="AX958">
        <v>2</v>
      </c>
      <c r="AY958">
        <v>0</v>
      </c>
      <c r="AZ958">
        <v>0</v>
      </c>
      <c r="BA958">
        <v>6</v>
      </c>
      <c r="BB958">
        <v>5</v>
      </c>
      <c r="BC958">
        <v>0</v>
      </c>
    </row>
    <row r="959" spans="1:55" hidden="1" x14ac:dyDescent="0.4">
      <c r="A959" t="str">
        <f t="shared" si="56"/>
        <v>GPM</v>
      </c>
      <c r="B959" t="str">
        <f t="shared" si="57"/>
        <v>GPM091</v>
      </c>
      <c r="C959" t="str">
        <f t="shared" si="58"/>
        <v>notes</v>
      </c>
      <c r="D959" t="s">
        <v>4168</v>
      </c>
      <c r="E959">
        <f t="shared" si="59"/>
        <v>3.9</v>
      </c>
      <c r="F959">
        <v>2</v>
      </c>
      <c r="G959">
        <v>5</v>
      </c>
      <c r="H959">
        <v>4</v>
      </c>
      <c r="I959">
        <v>10</v>
      </c>
      <c r="J959">
        <v>1</v>
      </c>
      <c r="K959">
        <v>5</v>
      </c>
      <c r="L959">
        <v>7</v>
      </c>
      <c r="M959">
        <v>1</v>
      </c>
      <c r="N959">
        <v>5</v>
      </c>
      <c r="O959">
        <v>1</v>
      </c>
      <c r="P959">
        <v>3</v>
      </c>
      <c r="Q959">
        <v>2</v>
      </c>
      <c r="R959">
        <v>3</v>
      </c>
      <c r="S959">
        <v>5</v>
      </c>
      <c r="T959">
        <v>3</v>
      </c>
      <c r="U959">
        <v>5</v>
      </c>
      <c r="V959">
        <v>3</v>
      </c>
      <c r="W959">
        <v>2</v>
      </c>
      <c r="X959">
        <v>2</v>
      </c>
      <c r="Y959">
        <v>2</v>
      </c>
      <c r="Z959">
        <v>2</v>
      </c>
      <c r="AA959">
        <v>5</v>
      </c>
      <c r="AB959">
        <v>2</v>
      </c>
      <c r="AC959">
        <v>4</v>
      </c>
      <c r="AD959">
        <v>3</v>
      </c>
      <c r="AE959">
        <v>0</v>
      </c>
      <c r="AF959">
        <v>2</v>
      </c>
      <c r="AG959">
        <v>5</v>
      </c>
      <c r="AH959">
        <v>1</v>
      </c>
      <c r="AI959">
        <v>5</v>
      </c>
      <c r="AJ959">
        <v>7</v>
      </c>
      <c r="AK959">
        <v>7</v>
      </c>
      <c r="AL959">
        <v>3</v>
      </c>
      <c r="AM959">
        <v>5</v>
      </c>
      <c r="AN959">
        <v>9</v>
      </c>
      <c r="AO959">
        <v>11</v>
      </c>
      <c r="AP959">
        <v>3</v>
      </c>
      <c r="AQ959">
        <v>7</v>
      </c>
      <c r="AR959">
        <v>3</v>
      </c>
      <c r="AS959">
        <v>5</v>
      </c>
      <c r="AT959">
        <v>2</v>
      </c>
      <c r="AU959">
        <v>6</v>
      </c>
      <c r="AV959">
        <v>4</v>
      </c>
      <c r="AW959">
        <v>3</v>
      </c>
      <c r="AX959">
        <v>4</v>
      </c>
      <c r="AY959">
        <v>3</v>
      </c>
      <c r="AZ959">
        <v>1</v>
      </c>
      <c r="BA959">
        <v>8</v>
      </c>
      <c r="BB959">
        <v>2</v>
      </c>
      <c r="BC959">
        <v>2</v>
      </c>
    </row>
    <row r="960" spans="1:55" hidden="1" x14ac:dyDescent="0.4">
      <c r="A960" t="str">
        <f t="shared" si="56"/>
        <v>GPM</v>
      </c>
      <c r="B960" t="str">
        <f t="shared" si="57"/>
        <v>GPM091</v>
      </c>
      <c r="C960" t="str">
        <f t="shared" si="58"/>
        <v>partitions</v>
      </c>
      <c r="D960" t="s">
        <v>4169</v>
      </c>
      <c r="E960">
        <f t="shared" si="59"/>
        <v>0.14000000000000001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1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3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1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1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</row>
    <row r="961" spans="1:55" hidden="1" x14ac:dyDescent="0.4">
      <c r="A961" t="str">
        <f t="shared" si="56"/>
        <v>GPM</v>
      </c>
      <c r="B961" t="str">
        <f t="shared" si="57"/>
        <v>GPM091</v>
      </c>
      <c r="C961" t="str">
        <f t="shared" si="58"/>
        <v>numberline</v>
      </c>
      <c r="D961" t="s">
        <v>4170</v>
      </c>
      <c r="E961">
        <f t="shared" si="59"/>
        <v>42.62</v>
      </c>
      <c r="F961">
        <v>24</v>
      </c>
      <c r="G961">
        <v>43</v>
      </c>
      <c r="H961">
        <v>39</v>
      </c>
      <c r="I961">
        <v>38</v>
      </c>
      <c r="J961">
        <v>37</v>
      </c>
      <c r="K961">
        <v>46</v>
      </c>
      <c r="L961">
        <v>48</v>
      </c>
      <c r="M961">
        <v>36</v>
      </c>
      <c r="N961">
        <v>42</v>
      </c>
      <c r="O961">
        <v>37</v>
      </c>
      <c r="P961">
        <v>32</v>
      </c>
      <c r="Q961">
        <v>31</v>
      </c>
      <c r="R961">
        <v>64</v>
      </c>
      <c r="S961">
        <v>45</v>
      </c>
      <c r="T961">
        <v>44</v>
      </c>
      <c r="U961">
        <v>39</v>
      </c>
      <c r="V961">
        <v>46</v>
      </c>
      <c r="W961">
        <v>41</v>
      </c>
      <c r="X961">
        <v>34</v>
      </c>
      <c r="Y961">
        <v>37</v>
      </c>
      <c r="Z961">
        <v>60</v>
      </c>
      <c r="AA961">
        <v>50</v>
      </c>
      <c r="AB961">
        <v>54</v>
      </c>
      <c r="AC961">
        <v>36</v>
      </c>
      <c r="AD961">
        <v>38</v>
      </c>
      <c r="AE961">
        <v>45</v>
      </c>
      <c r="AF961">
        <v>39</v>
      </c>
      <c r="AG961">
        <v>27</v>
      </c>
      <c r="AH961">
        <v>34</v>
      </c>
      <c r="AI961">
        <v>26</v>
      </c>
      <c r="AJ961">
        <v>36</v>
      </c>
      <c r="AK961">
        <v>38</v>
      </c>
      <c r="AL961">
        <v>28</v>
      </c>
      <c r="AM961">
        <v>30</v>
      </c>
      <c r="AN961">
        <v>45</v>
      </c>
      <c r="AO961">
        <v>49</v>
      </c>
      <c r="AP961">
        <v>35</v>
      </c>
      <c r="AQ961">
        <v>56</v>
      </c>
      <c r="AR961">
        <v>49</v>
      </c>
      <c r="AS961">
        <v>51</v>
      </c>
      <c r="AT961">
        <v>44</v>
      </c>
      <c r="AU961">
        <v>53</v>
      </c>
      <c r="AV961">
        <v>60</v>
      </c>
      <c r="AW961">
        <v>59</v>
      </c>
      <c r="AX961">
        <v>37</v>
      </c>
      <c r="AY961">
        <v>55</v>
      </c>
      <c r="AZ961">
        <v>63</v>
      </c>
      <c r="BA961">
        <v>32</v>
      </c>
      <c r="BB961">
        <v>60</v>
      </c>
      <c r="BC961">
        <v>39</v>
      </c>
    </row>
    <row r="962" spans="1:55" hidden="1" x14ac:dyDescent="0.4">
      <c r="A962" t="str">
        <f t="shared" ref="A962:A1025" si="60">LEFT(D962,3)</f>
        <v>GPM</v>
      </c>
      <c r="B962" t="str">
        <f t="shared" ref="B962:B1025" si="61">LEFT(D962,6)</f>
        <v>GPM091</v>
      </c>
      <c r="C962" t="str">
        <f t="shared" ref="C962:C1025" si="62">MID(D962,8,35)</f>
        <v>negative_score</v>
      </c>
      <c r="D962" t="s">
        <v>4171</v>
      </c>
      <c r="E962">
        <f t="shared" si="59"/>
        <v>-1.9551445187165777</v>
      </c>
      <c r="F962">
        <v>0</v>
      </c>
      <c r="G962">
        <v>0</v>
      </c>
      <c r="H962">
        <v>-7.4999999999999997E-2</v>
      </c>
      <c r="I962">
        <v>0</v>
      </c>
      <c r="J962">
        <v>0</v>
      </c>
      <c r="K962">
        <v>-0.67499999999999993</v>
      </c>
      <c r="L962">
        <v>-23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-38.15</v>
      </c>
      <c r="S962">
        <v>-0.45</v>
      </c>
      <c r="T962">
        <v>0</v>
      </c>
      <c r="U962">
        <v>0</v>
      </c>
      <c r="V962">
        <v>0</v>
      </c>
      <c r="W962">
        <v>-6.8181818181818121E-2</v>
      </c>
      <c r="X962">
        <v>0</v>
      </c>
      <c r="Y962">
        <v>0</v>
      </c>
      <c r="Z962">
        <v>0</v>
      </c>
      <c r="AA962">
        <v>-20</v>
      </c>
      <c r="AB962">
        <v>-3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-3.000000000000003E-2</v>
      </c>
      <c r="AK962">
        <v>0</v>
      </c>
      <c r="AL962">
        <v>0</v>
      </c>
      <c r="AM962">
        <v>0</v>
      </c>
      <c r="AN962">
        <v>0</v>
      </c>
      <c r="AO962">
        <v>-1.8749999999999999E-2</v>
      </c>
      <c r="AP962">
        <v>0</v>
      </c>
      <c r="AQ962">
        <v>-3</v>
      </c>
      <c r="AR962">
        <v>0</v>
      </c>
      <c r="AS962">
        <v>0</v>
      </c>
      <c r="AT962">
        <v>0</v>
      </c>
      <c r="AU962">
        <v>-3.0352941176470591</v>
      </c>
      <c r="AV962">
        <v>0</v>
      </c>
      <c r="AW962">
        <v>0</v>
      </c>
      <c r="AX962">
        <v>-6.0000000000000053E-2</v>
      </c>
      <c r="AY962">
        <v>-3</v>
      </c>
      <c r="AZ962">
        <v>-4.4999999999999971E-2</v>
      </c>
      <c r="BA962">
        <v>-3.15</v>
      </c>
      <c r="BB962">
        <v>0</v>
      </c>
      <c r="BC962">
        <v>0</v>
      </c>
    </row>
    <row r="963" spans="1:55" hidden="1" x14ac:dyDescent="0.4">
      <c r="A963" t="str">
        <f t="shared" si="60"/>
        <v>GPM</v>
      </c>
      <c r="B963" t="str">
        <f t="shared" si="61"/>
        <v>GPM091</v>
      </c>
      <c r="C963" t="str">
        <f t="shared" si="62"/>
        <v>raw_score</v>
      </c>
      <c r="D963" t="s">
        <v>4172</v>
      </c>
      <c r="E963">
        <f t="shared" ref="E963:E1026" si="63">AVERAGE(F963:BC963)</f>
        <v>72.461799999999997</v>
      </c>
      <c r="F963">
        <v>45</v>
      </c>
      <c r="G963">
        <v>84.15</v>
      </c>
      <c r="H963">
        <v>65.28</v>
      </c>
      <c r="I963">
        <v>64.900000000000006</v>
      </c>
      <c r="J963">
        <v>63.65</v>
      </c>
      <c r="K963">
        <v>43.02</v>
      </c>
      <c r="L963">
        <v>32</v>
      </c>
      <c r="M963">
        <v>71.599999999999994</v>
      </c>
      <c r="N963">
        <v>79.099999999999994</v>
      </c>
      <c r="O963">
        <v>68.45</v>
      </c>
      <c r="P963">
        <v>53.5</v>
      </c>
      <c r="Q963">
        <v>59.05</v>
      </c>
      <c r="R963">
        <v>34.65</v>
      </c>
      <c r="S963">
        <v>55.4</v>
      </c>
      <c r="T963">
        <v>80.599999999999994</v>
      </c>
      <c r="U963">
        <v>77.95</v>
      </c>
      <c r="V963">
        <v>80.099999999999994</v>
      </c>
      <c r="W963">
        <v>73.180000000000007</v>
      </c>
      <c r="X963">
        <v>68.7</v>
      </c>
      <c r="Y963">
        <v>78.650000000000006</v>
      </c>
      <c r="Z963">
        <v>116.2</v>
      </c>
      <c r="AA963">
        <v>39.9</v>
      </c>
      <c r="AB963">
        <v>90.2</v>
      </c>
      <c r="AC963">
        <v>70</v>
      </c>
      <c r="AD963">
        <v>73.5</v>
      </c>
      <c r="AE963">
        <v>95.25</v>
      </c>
      <c r="AF963">
        <v>66.55</v>
      </c>
      <c r="AG963">
        <v>46.35</v>
      </c>
      <c r="AH963">
        <v>55.2</v>
      </c>
      <c r="AI963">
        <v>42.3</v>
      </c>
      <c r="AJ963">
        <v>58.37</v>
      </c>
      <c r="AK963">
        <v>67.7</v>
      </c>
      <c r="AL963">
        <v>58</v>
      </c>
      <c r="AM963">
        <v>47.7</v>
      </c>
      <c r="AN963">
        <v>80.05</v>
      </c>
      <c r="AO963">
        <v>82.63</v>
      </c>
      <c r="AP963">
        <v>67.349999999999994</v>
      </c>
      <c r="AQ963">
        <v>101</v>
      </c>
      <c r="AR963">
        <v>95.05</v>
      </c>
      <c r="AS963">
        <v>98.95</v>
      </c>
      <c r="AT963">
        <v>85</v>
      </c>
      <c r="AU963">
        <v>88.21</v>
      </c>
      <c r="AV963">
        <v>111.7</v>
      </c>
      <c r="AW963">
        <v>115.35</v>
      </c>
      <c r="AX963">
        <v>56.39</v>
      </c>
      <c r="AY963">
        <v>88.15</v>
      </c>
      <c r="AZ963">
        <v>108.91</v>
      </c>
      <c r="BA963">
        <v>42.05</v>
      </c>
      <c r="BB963">
        <v>109.6</v>
      </c>
      <c r="BC963">
        <v>86.55</v>
      </c>
    </row>
    <row r="964" spans="1:55" hidden="1" x14ac:dyDescent="0.4">
      <c r="A964" t="str">
        <f t="shared" si="60"/>
        <v>GPM</v>
      </c>
      <c r="B964" t="str">
        <f t="shared" si="61"/>
        <v>GPM091</v>
      </c>
      <c r="C964" t="str">
        <f t="shared" si="62"/>
        <v>percentage_score</v>
      </c>
      <c r="D964" t="s">
        <v>4173</v>
      </c>
      <c r="E964">
        <f t="shared" si="63"/>
        <v>75.589999999999989</v>
      </c>
      <c r="F964">
        <v>69.2</v>
      </c>
      <c r="G964">
        <v>80.8</v>
      </c>
      <c r="H964">
        <v>76.5</v>
      </c>
      <c r="I964">
        <v>76.400000000000006</v>
      </c>
      <c r="J964">
        <v>76.099999999999994</v>
      </c>
      <c r="K964">
        <v>67.5</v>
      </c>
      <c r="L964">
        <v>42.7</v>
      </c>
      <c r="M964">
        <v>78.2</v>
      </c>
      <c r="N964">
        <v>79.8</v>
      </c>
      <c r="O964">
        <v>77.400000000000006</v>
      </c>
      <c r="P964">
        <v>72.8</v>
      </c>
      <c r="Q964">
        <v>74.7</v>
      </c>
      <c r="R964">
        <v>37.299999999999997</v>
      </c>
      <c r="S964">
        <v>73</v>
      </c>
      <c r="T964">
        <v>80.099999999999994</v>
      </c>
      <c r="U964">
        <v>79.599999999999994</v>
      </c>
      <c r="V964">
        <v>80</v>
      </c>
      <c r="W964">
        <v>78.5</v>
      </c>
      <c r="X964">
        <v>77.5</v>
      </c>
      <c r="Y964">
        <v>79.7</v>
      </c>
      <c r="Z964">
        <v>85.3</v>
      </c>
      <c r="AA964">
        <v>49.9</v>
      </c>
      <c r="AB964">
        <v>79.7</v>
      </c>
      <c r="AC964">
        <v>77.8</v>
      </c>
      <c r="AD964">
        <v>78.599999999999994</v>
      </c>
      <c r="AE964">
        <v>82.6</v>
      </c>
      <c r="AF964">
        <v>76.900000000000006</v>
      </c>
      <c r="AG964">
        <v>69.900000000000006</v>
      </c>
      <c r="AH964">
        <v>73.400000000000006</v>
      </c>
      <c r="AI964">
        <v>67.900000000000006</v>
      </c>
      <c r="AJ964">
        <v>74.5</v>
      </c>
      <c r="AK964">
        <v>77.2</v>
      </c>
      <c r="AL964">
        <v>74.400000000000006</v>
      </c>
      <c r="AM964">
        <v>70.5</v>
      </c>
      <c r="AN964">
        <v>80</v>
      </c>
      <c r="AO964">
        <v>80.5</v>
      </c>
      <c r="AP964">
        <v>77.099999999999994</v>
      </c>
      <c r="AQ964">
        <v>81.5</v>
      </c>
      <c r="AR964">
        <v>82.6</v>
      </c>
      <c r="AS964">
        <v>83.2</v>
      </c>
      <c r="AT964">
        <v>81</v>
      </c>
      <c r="AU964">
        <v>79.3</v>
      </c>
      <c r="AV964">
        <v>84.8</v>
      </c>
      <c r="AW964">
        <v>85.2</v>
      </c>
      <c r="AX964">
        <v>73.8</v>
      </c>
      <c r="AY964">
        <v>79.3</v>
      </c>
      <c r="AZ964">
        <v>84.5</v>
      </c>
      <c r="BA964">
        <v>64.5</v>
      </c>
      <c r="BB964">
        <v>84.6</v>
      </c>
      <c r="BC964">
        <v>81.2</v>
      </c>
    </row>
    <row r="965" spans="1:55" hidden="1" x14ac:dyDescent="0.4">
      <c r="A965" t="str">
        <f t="shared" si="60"/>
        <v>GPM</v>
      </c>
      <c r="B965" t="str">
        <f t="shared" si="61"/>
        <v>GPM091</v>
      </c>
      <c r="C965" t="str">
        <f t="shared" si="62"/>
        <v>formatted_score</v>
      </c>
      <c r="D965" t="s">
        <v>4174</v>
      </c>
      <c r="E965" t="e">
        <f t="shared" si="63"/>
        <v>#DIV/0!</v>
      </c>
      <c r="F965" t="s">
        <v>1953</v>
      </c>
      <c r="G965" t="s">
        <v>4175</v>
      </c>
      <c r="H965" t="s">
        <v>4176</v>
      </c>
      <c r="I965" t="s">
        <v>4081</v>
      </c>
      <c r="J965" t="s">
        <v>4177</v>
      </c>
      <c r="K965" t="s">
        <v>4178</v>
      </c>
      <c r="L965" t="s">
        <v>4179</v>
      </c>
      <c r="M965" t="s">
        <v>4180</v>
      </c>
      <c r="N965" t="s">
        <v>1957</v>
      </c>
      <c r="O965" t="s">
        <v>2107</v>
      </c>
      <c r="P965" t="s">
        <v>2438</v>
      </c>
      <c r="Q965" t="s">
        <v>4181</v>
      </c>
      <c r="R965" t="s">
        <v>4182</v>
      </c>
      <c r="S965" t="s">
        <v>4183</v>
      </c>
      <c r="T965" t="s">
        <v>4184</v>
      </c>
      <c r="U965" t="s">
        <v>4151</v>
      </c>
      <c r="V965" t="s">
        <v>2400</v>
      </c>
      <c r="W965" t="s">
        <v>4185</v>
      </c>
      <c r="X965" t="s">
        <v>4186</v>
      </c>
      <c r="Y965" t="s">
        <v>4187</v>
      </c>
      <c r="Z965" t="s">
        <v>4188</v>
      </c>
      <c r="AA965" t="s">
        <v>4189</v>
      </c>
      <c r="AB965" t="s">
        <v>4190</v>
      </c>
      <c r="AC965" t="s">
        <v>2804</v>
      </c>
      <c r="AD965" t="s">
        <v>4191</v>
      </c>
      <c r="AE965" t="s">
        <v>4192</v>
      </c>
      <c r="AF965" t="s">
        <v>4193</v>
      </c>
      <c r="AG965" t="s">
        <v>2956</v>
      </c>
      <c r="AH965" t="s">
        <v>2160</v>
      </c>
      <c r="AI965" t="s">
        <v>2434</v>
      </c>
      <c r="AJ965" t="s">
        <v>4194</v>
      </c>
      <c r="AK965" t="s">
        <v>4195</v>
      </c>
      <c r="AL965" t="s">
        <v>4196</v>
      </c>
      <c r="AM965" t="s">
        <v>4197</v>
      </c>
      <c r="AN965" t="s">
        <v>2086</v>
      </c>
      <c r="AO965" t="s">
        <v>4198</v>
      </c>
      <c r="AP965" t="s">
        <v>4199</v>
      </c>
      <c r="AQ965" t="s">
        <v>4200</v>
      </c>
      <c r="AR965" t="s">
        <v>4201</v>
      </c>
      <c r="AS965" t="s">
        <v>4202</v>
      </c>
      <c r="AT965" t="s">
        <v>4203</v>
      </c>
      <c r="AU965" t="s">
        <v>4204</v>
      </c>
      <c r="AV965" t="s">
        <v>4205</v>
      </c>
      <c r="AW965" t="s">
        <v>4206</v>
      </c>
      <c r="AX965" t="s">
        <v>4207</v>
      </c>
      <c r="AY965" t="s">
        <v>4208</v>
      </c>
      <c r="AZ965" t="s">
        <v>4209</v>
      </c>
      <c r="BA965" t="s">
        <v>4210</v>
      </c>
      <c r="BB965" t="s">
        <v>2361</v>
      </c>
      <c r="BC965" t="s">
        <v>2527</v>
      </c>
    </row>
    <row r="966" spans="1:55" hidden="1" x14ac:dyDescent="0.4">
      <c r="A966" t="str">
        <f t="shared" si="60"/>
        <v>GPM</v>
      </c>
      <c r="B966" t="str">
        <f t="shared" si="61"/>
        <v>GPM091</v>
      </c>
      <c r="C966" t="str">
        <f t="shared" si="62"/>
        <v>functional_complexity</v>
      </c>
      <c r="D966" t="s">
        <v>4211</v>
      </c>
      <c r="E966">
        <f t="shared" si="63"/>
        <v>28.83</v>
      </c>
      <c r="F966">
        <v>18.5</v>
      </c>
      <c r="G966">
        <v>33</v>
      </c>
      <c r="H966">
        <v>25.5</v>
      </c>
      <c r="I966">
        <v>26.5</v>
      </c>
      <c r="J966">
        <v>26.5</v>
      </c>
      <c r="K966">
        <v>13.5</v>
      </c>
      <c r="L966">
        <v>1.5</v>
      </c>
      <c r="M966">
        <v>29.5</v>
      </c>
      <c r="N966">
        <v>34.5</v>
      </c>
      <c r="O966">
        <v>26.5</v>
      </c>
      <c r="P966">
        <v>22</v>
      </c>
      <c r="Q966">
        <v>25</v>
      </c>
      <c r="R966">
        <v>17</v>
      </c>
      <c r="S966">
        <v>19</v>
      </c>
      <c r="T966">
        <v>33</v>
      </c>
      <c r="U966">
        <v>28</v>
      </c>
      <c r="V966">
        <v>34.5</v>
      </c>
      <c r="W966">
        <v>24</v>
      </c>
      <c r="X966">
        <v>27.5</v>
      </c>
      <c r="Y966">
        <v>32.5</v>
      </c>
      <c r="Z966">
        <v>47</v>
      </c>
      <c r="AA966">
        <v>5.5</v>
      </c>
      <c r="AB966">
        <v>36</v>
      </c>
      <c r="AC966">
        <v>25</v>
      </c>
      <c r="AD966">
        <v>31</v>
      </c>
      <c r="AE966">
        <v>39.5</v>
      </c>
      <c r="AF966">
        <v>30.5</v>
      </c>
      <c r="AG966">
        <v>15.5</v>
      </c>
      <c r="AH966">
        <v>23.5</v>
      </c>
      <c r="AI966">
        <v>17.5</v>
      </c>
      <c r="AJ966">
        <v>20.5</v>
      </c>
      <c r="AK966">
        <v>24.5</v>
      </c>
      <c r="AL966">
        <v>23</v>
      </c>
      <c r="AM966">
        <v>16.5</v>
      </c>
      <c r="AN966">
        <v>31.5</v>
      </c>
      <c r="AO966">
        <v>33.5</v>
      </c>
      <c r="AP966">
        <v>28.5</v>
      </c>
      <c r="AQ966">
        <v>39</v>
      </c>
      <c r="AR966">
        <v>42.5</v>
      </c>
      <c r="AS966">
        <v>41</v>
      </c>
      <c r="AT966">
        <v>36.5</v>
      </c>
      <c r="AU966">
        <v>32.5</v>
      </c>
      <c r="AV966">
        <v>51</v>
      </c>
      <c r="AW966">
        <v>48</v>
      </c>
      <c r="AX966">
        <v>22.5</v>
      </c>
      <c r="AY966">
        <v>39</v>
      </c>
      <c r="AZ966">
        <v>45.5</v>
      </c>
      <c r="BA966">
        <v>12</v>
      </c>
      <c r="BB966">
        <v>46.5</v>
      </c>
      <c r="BC966">
        <v>38.5</v>
      </c>
    </row>
    <row r="967" spans="1:55" hidden="1" x14ac:dyDescent="0.4">
      <c r="A967" t="str">
        <f t="shared" si="60"/>
        <v>GPM</v>
      </c>
      <c r="B967" t="str">
        <f t="shared" si="61"/>
        <v>GPM091</v>
      </c>
      <c r="C967" t="str">
        <f t="shared" si="62"/>
        <v>organization_score</v>
      </c>
      <c r="D967" t="s">
        <v>4212</v>
      </c>
      <c r="E967">
        <f t="shared" si="63"/>
        <v>6.96</v>
      </c>
      <c r="F967">
        <v>4</v>
      </c>
      <c r="G967">
        <v>12</v>
      </c>
      <c r="H967">
        <v>8</v>
      </c>
      <c r="I967">
        <v>2</v>
      </c>
      <c r="J967">
        <v>8</v>
      </c>
      <c r="K967">
        <v>2</v>
      </c>
      <c r="L967">
        <v>2</v>
      </c>
      <c r="M967">
        <v>10</v>
      </c>
      <c r="N967">
        <v>4</v>
      </c>
      <c r="O967">
        <v>8</v>
      </c>
      <c r="P967">
        <v>4</v>
      </c>
      <c r="Q967">
        <v>2</v>
      </c>
      <c r="R967">
        <v>2</v>
      </c>
      <c r="S967">
        <v>8</v>
      </c>
      <c r="T967">
        <v>10</v>
      </c>
      <c r="U967">
        <v>16</v>
      </c>
      <c r="V967">
        <v>4</v>
      </c>
      <c r="W967">
        <v>18</v>
      </c>
      <c r="X967">
        <v>8</v>
      </c>
      <c r="Y967">
        <v>8</v>
      </c>
      <c r="Z967">
        <v>14</v>
      </c>
      <c r="AA967">
        <v>4</v>
      </c>
      <c r="AB967">
        <v>10</v>
      </c>
      <c r="AC967">
        <v>14</v>
      </c>
      <c r="AD967">
        <v>6</v>
      </c>
      <c r="AE967">
        <v>12</v>
      </c>
      <c r="AF967">
        <v>2</v>
      </c>
      <c r="AG967">
        <v>10</v>
      </c>
      <c r="AH967">
        <v>2</v>
      </c>
      <c r="AI967">
        <v>2</v>
      </c>
      <c r="AJ967">
        <v>10</v>
      </c>
      <c r="AK967">
        <v>10</v>
      </c>
      <c r="AL967">
        <v>6</v>
      </c>
      <c r="AM967">
        <v>2</v>
      </c>
      <c r="AN967">
        <v>4</v>
      </c>
      <c r="AO967">
        <v>2</v>
      </c>
      <c r="AP967">
        <v>4</v>
      </c>
      <c r="AQ967">
        <v>14</v>
      </c>
      <c r="AR967">
        <v>4</v>
      </c>
      <c r="AS967">
        <v>6</v>
      </c>
      <c r="AT967">
        <v>4</v>
      </c>
      <c r="AU967">
        <v>8</v>
      </c>
      <c r="AV967">
        <v>2</v>
      </c>
      <c r="AW967">
        <v>14</v>
      </c>
      <c r="AX967">
        <v>4</v>
      </c>
      <c r="AY967">
        <v>8</v>
      </c>
      <c r="AZ967">
        <v>14</v>
      </c>
      <c r="BA967">
        <v>6</v>
      </c>
      <c r="BB967">
        <v>6</v>
      </c>
      <c r="BC967">
        <v>4</v>
      </c>
    </row>
    <row r="968" spans="1:55" hidden="1" x14ac:dyDescent="0.4">
      <c r="A968" t="str">
        <f t="shared" si="60"/>
        <v>GPM</v>
      </c>
      <c r="B968" t="str">
        <f t="shared" si="61"/>
        <v>GPM091</v>
      </c>
      <c r="C968" t="str">
        <f t="shared" si="62"/>
        <v>structural_integrity</v>
      </c>
      <c r="D968" t="s">
        <v>4213</v>
      </c>
      <c r="E968">
        <f t="shared" si="63"/>
        <v>9.0678000000000001</v>
      </c>
      <c r="F968">
        <v>10</v>
      </c>
      <c r="G968">
        <v>10</v>
      </c>
      <c r="H968">
        <v>9.93</v>
      </c>
      <c r="I968">
        <v>10</v>
      </c>
      <c r="J968">
        <v>10</v>
      </c>
      <c r="K968">
        <v>9.32</v>
      </c>
      <c r="L968">
        <v>0</v>
      </c>
      <c r="M968">
        <v>10</v>
      </c>
      <c r="N968">
        <v>10</v>
      </c>
      <c r="O968">
        <v>10</v>
      </c>
      <c r="P968">
        <v>10</v>
      </c>
      <c r="Q968">
        <v>10</v>
      </c>
      <c r="R968">
        <v>0</v>
      </c>
      <c r="S968">
        <v>9.5500000000000007</v>
      </c>
      <c r="T968">
        <v>10</v>
      </c>
      <c r="U968">
        <v>10</v>
      </c>
      <c r="V968">
        <v>10</v>
      </c>
      <c r="W968">
        <v>9.93</v>
      </c>
      <c r="X968">
        <v>10</v>
      </c>
      <c r="Y968">
        <v>10</v>
      </c>
      <c r="Z968">
        <v>10</v>
      </c>
      <c r="AA968">
        <v>0</v>
      </c>
      <c r="AB968">
        <v>7</v>
      </c>
      <c r="AC968">
        <v>10</v>
      </c>
      <c r="AD968">
        <v>10</v>
      </c>
      <c r="AE968">
        <v>10</v>
      </c>
      <c r="AF968">
        <v>10</v>
      </c>
      <c r="AG968">
        <v>10</v>
      </c>
      <c r="AH968">
        <v>10</v>
      </c>
      <c r="AI968">
        <v>10</v>
      </c>
      <c r="AJ968">
        <v>9.9700000000000006</v>
      </c>
      <c r="AK968">
        <v>10</v>
      </c>
      <c r="AL968">
        <v>10</v>
      </c>
      <c r="AM968">
        <v>10</v>
      </c>
      <c r="AN968">
        <v>10</v>
      </c>
      <c r="AO968">
        <v>9.98</v>
      </c>
      <c r="AP968">
        <v>10</v>
      </c>
      <c r="AQ968">
        <v>7</v>
      </c>
      <c r="AR968">
        <v>10</v>
      </c>
      <c r="AS968">
        <v>10</v>
      </c>
      <c r="AT968">
        <v>10</v>
      </c>
      <c r="AU968">
        <v>6.96</v>
      </c>
      <c r="AV968">
        <v>10</v>
      </c>
      <c r="AW968">
        <v>10</v>
      </c>
      <c r="AX968">
        <v>9.94</v>
      </c>
      <c r="AY968">
        <v>7</v>
      </c>
      <c r="AZ968">
        <v>9.9600000000000009</v>
      </c>
      <c r="BA968">
        <v>6.85</v>
      </c>
      <c r="BB968">
        <v>10</v>
      </c>
      <c r="BC968">
        <v>10</v>
      </c>
    </row>
    <row r="969" spans="1:55" hidden="1" x14ac:dyDescent="0.4">
      <c r="A969" t="str">
        <f t="shared" si="60"/>
        <v>GPM</v>
      </c>
      <c r="B969" t="str">
        <f t="shared" si="61"/>
        <v>GPM091</v>
      </c>
      <c r="C969" t="str">
        <f t="shared" si="62"/>
        <v>decisions_activities_ratio</v>
      </c>
      <c r="D969" t="s">
        <v>4214</v>
      </c>
      <c r="E969">
        <f t="shared" si="63"/>
        <v>0.33204</v>
      </c>
      <c r="F969">
        <v>0.1</v>
      </c>
      <c r="G969">
        <v>0.17599999999999999</v>
      </c>
      <c r="H969">
        <v>0.25</v>
      </c>
      <c r="I969">
        <v>0.14299999999999999</v>
      </c>
      <c r="J969">
        <v>0.14299999999999999</v>
      </c>
      <c r="K969">
        <v>0</v>
      </c>
      <c r="L969">
        <v>0</v>
      </c>
      <c r="M969">
        <v>0.125</v>
      </c>
      <c r="N969">
        <v>0.17599999999999999</v>
      </c>
      <c r="O969">
        <v>0.14299999999999999</v>
      </c>
      <c r="P969">
        <v>0.182</v>
      </c>
      <c r="Q969">
        <v>0.154</v>
      </c>
      <c r="R969">
        <v>7</v>
      </c>
      <c r="S969">
        <v>0.222</v>
      </c>
      <c r="T969">
        <v>0.17599999999999999</v>
      </c>
      <c r="U969">
        <v>0.13300000000000001</v>
      </c>
      <c r="V969">
        <v>0.16700000000000001</v>
      </c>
      <c r="W969">
        <v>0.27300000000000002</v>
      </c>
      <c r="X969">
        <v>6.7000000000000004E-2</v>
      </c>
      <c r="Y969">
        <v>0.111</v>
      </c>
      <c r="Z969">
        <v>0.16</v>
      </c>
      <c r="AA969">
        <v>2</v>
      </c>
      <c r="AB969">
        <v>0.158</v>
      </c>
      <c r="AC969">
        <v>0.154</v>
      </c>
      <c r="AD969">
        <v>0.125</v>
      </c>
      <c r="AE969">
        <v>0.2</v>
      </c>
      <c r="AF969">
        <v>0.28599999999999998</v>
      </c>
      <c r="AG969">
        <v>0.125</v>
      </c>
      <c r="AH969">
        <v>0.16700000000000001</v>
      </c>
      <c r="AI969">
        <v>0.25</v>
      </c>
      <c r="AJ969">
        <v>0.2</v>
      </c>
      <c r="AK969">
        <v>7.0999999999999994E-2</v>
      </c>
      <c r="AL969">
        <v>7.6999999999999999E-2</v>
      </c>
      <c r="AM969">
        <v>0</v>
      </c>
      <c r="AN969">
        <v>0.188</v>
      </c>
      <c r="AO969">
        <v>0.25</v>
      </c>
      <c r="AP969">
        <v>0.214</v>
      </c>
      <c r="AQ969">
        <v>0.15</v>
      </c>
      <c r="AR969">
        <v>0.19</v>
      </c>
      <c r="AS969">
        <v>0.19</v>
      </c>
      <c r="AT969">
        <v>0.222</v>
      </c>
      <c r="AU969">
        <v>0.11799999999999999</v>
      </c>
      <c r="AV969">
        <v>0.24</v>
      </c>
      <c r="AW969">
        <v>0.111</v>
      </c>
      <c r="AX969">
        <v>0.3</v>
      </c>
      <c r="AY969">
        <v>0.15</v>
      </c>
      <c r="AZ969">
        <v>0.35</v>
      </c>
      <c r="BA969">
        <v>0</v>
      </c>
      <c r="BB969">
        <v>0.12</v>
      </c>
      <c r="BC969">
        <v>9.5000000000000001E-2</v>
      </c>
    </row>
    <row r="970" spans="1:55" hidden="1" x14ac:dyDescent="0.4">
      <c r="A970" t="str">
        <f t="shared" si="60"/>
        <v>GPM</v>
      </c>
      <c r="B970" t="str">
        <f t="shared" si="61"/>
        <v>GPM091</v>
      </c>
      <c r="C970" t="str">
        <f t="shared" si="62"/>
        <v>lines_vs_average</v>
      </c>
      <c r="D970" t="s">
        <v>4215</v>
      </c>
      <c r="E970">
        <f t="shared" si="63"/>
        <v>0.91376000000000002</v>
      </c>
      <c r="F970">
        <v>0.51500000000000001</v>
      </c>
      <c r="G970">
        <v>0.92200000000000004</v>
      </c>
      <c r="H970">
        <v>0.83599999999999997</v>
      </c>
      <c r="I970">
        <v>0.81499999999999995</v>
      </c>
      <c r="J970">
        <v>0.79300000000000004</v>
      </c>
      <c r="K970">
        <v>0.98599999999999999</v>
      </c>
      <c r="L970">
        <v>1.0289999999999999</v>
      </c>
      <c r="M970">
        <v>0.77200000000000002</v>
      </c>
      <c r="N970">
        <v>0.90100000000000002</v>
      </c>
      <c r="O970">
        <v>0.79300000000000004</v>
      </c>
      <c r="P970">
        <v>0.68600000000000005</v>
      </c>
      <c r="Q970">
        <v>0.66500000000000004</v>
      </c>
      <c r="R970">
        <v>1.3720000000000001</v>
      </c>
      <c r="S970">
        <v>0.96499999999999997</v>
      </c>
      <c r="T970">
        <v>0.94299999999999995</v>
      </c>
      <c r="U970">
        <v>0.83599999999999997</v>
      </c>
      <c r="V970">
        <v>0.98599999999999999</v>
      </c>
      <c r="W970">
        <v>0.879</v>
      </c>
      <c r="X970">
        <v>0.72899999999999998</v>
      </c>
      <c r="Y970">
        <v>0.79300000000000004</v>
      </c>
      <c r="Z970">
        <v>1.286</v>
      </c>
      <c r="AA970">
        <v>1.0720000000000001</v>
      </c>
      <c r="AB970">
        <v>1.1579999999999999</v>
      </c>
      <c r="AC970">
        <v>0.77200000000000002</v>
      </c>
      <c r="AD970">
        <v>0.81499999999999995</v>
      </c>
      <c r="AE970">
        <v>0.96499999999999997</v>
      </c>
      <c r="AF970">
        <v>0.83599999999999997</v>
      </c>
      <c r="AG970">
        <v>0.57899999999999996</v>
      </c>
      <c r="AH970">
        <v>0.72899999999999998</v>
      </c>
      <c r="AI970">
        <v>0.55700000000000005</v>
      </c>
      <c r="AJ970">
        <v>0.77200000000000002</v>
      </c>
      <c r="AK970">
        <v>0.81499999999999995</v>
      </c>
      <c r="AL970">
        <v>0.6</v>
      </c>
      <c r="AM970">
        <v>0.64300000000000002</v>
      </c>
      <c r="AN970">
        <v>0.96499999999999997</v>
      </c>
      <c r="AO970">
        <v>1.0509999999999999</v>
      </c>
      <c r="AP970">
        <v>0.75</v>
      </c>
      <c r="AQ970">
        <v>1.2010000000000001</v>
      </c>
      <c r="AR970">
        <v>1.0509999999999999</v>
      </c>
      <c r="AS970">
        <v>1.0940000000000001</v>
      </c>
      <c r="AT970">
        <v>0.94299999999999995</v>
      </c>
      <c r="AU970">
        <v>1.1359999999999999</v>
      </c>
      <c r="AV970">
        <v>1.286</v>
      </c>
      <c r="AW970">
        <v>1.2649999999999999</v>
      </c>
      <c r="AX970">
        <v>0.79300000000000004</v>
      </c>
      <c r="AY970">
        <v>1.179</v>
      </c>
      <c r="AZ970">
        <v>1.351</v>
      </c>
      <c r="BA970">
        <v>0.68600000000000005</v>
      </c>
      <c r="BB970">
        <v>1.286</v>
      </c>
      <c r="BC970">
        <v>0.83599999999999997</v>
      </c>
    </row>
    <row r="971" spans="1:55" hidden="1" x14ac:dyDescent="0.4">
      <c r="A971" t="str">
        <f t="shared" si="60"/>
        <v>GPM</v>
      </c>
      <c r="B971" t="str">
        <f t="shared" si="61"/>
        <v>GPM002</v>
      </c>
      <c r="C971" t="str">
        <f t="shared" si="62"/>
        <v>activities</v>
      </c>
      <c r="D971" t="s">
        <v>4216</v>
      </c>
      <c r="E971">
        <f t="shared" si="63"/>
        <v>15.5</v>
      </c>
      <c r="F971">
        <v>14</v>
      </c>
      <c r="G971">
        <v>11</v>
      </c>
      <c r="H971">
        <v>15</v>
      </c>
      <c r="I971">
        <v>18</v>
      </c>
      <c r="J971">
        <v>17</v>
      </c>
      <c r="K971">
        <v>10</v>
      </c>
      <c r="L971">
        <v>17</v>
      </c>
      <c r="M971">
        <v>15</v>
      </c>
      <c r="N971">
        <v>12</v>
      </c>
      <c r="O971">
        <v>20</v>
      </c>
      <c r="P971">
        <v>16</v>
      </c>
      <c r="Q971">
        <v>12</v>
      </c>
      <c r="R971">
        <v>19</v>
      </c>
      <c r="S971">
        <v>11</v>
      </c>
      <c r="T971">
        <v>14</v>
      </c>
      <c r="U971">
        <v>13</v>
      </c>
      <c r="V971">
        <v>12</v>
      </c>
      <c r="W971">
        <v>12</v>
      </c>
      <c r="X971">
        <v>15</v>
      </c>
      <c r="Y971">
        <v>15</v>
      </c>
      <c r="Z971">
        <v>20</v>
      </c>
      <c r="AA971">
        <v>14</v>
      </c>
      <c r="AB971">
        <v>18</v>
      </c>
      <c r="AC971">
        <v>18</v>
      </c>
      <c r="AD971">
        <v>12</v>
      </c>
      <c r="AE971">
        <v>15</v>
      </c>
      <c r="AF971">
        <v>19</v>
      </c>
      <c r="AG971">
        <v>9</v>
      </c>
      <c r="AH971">
        <v>14</v>
      </c>
      <c r="AI971">
        <v>9</v>
      </c>
      <c r="AJ971">
        <v>17</v>
      </c>
      <c r="AK971">
        <v>8</v>
      </c>
      <c r="AL971">
        <v>12</v>
      </c>
      <c r="AM971">
        <v>14</v>
      </c>
      <c r="AN971">
        <v>17</v>
      </c>
      <c r="AO971">
        <v>15</v>
      </c>
      <c r="AP971">
        <v>15</v>
      </c>
      <c r="AQ971">
        <v>20</v>
      </c>
      <c r="AR971">
        <v>22</v>
      </c>
      <c r="AS971">
        <v>15</v>
      </c>
      <c r="AT971">
        <v>25</v>
      </c>
      <c r="AU971">
        <v>13</v>
      </c>
      <c r="AV971">
        <v>15</v>
      </c>
      <c r="AW971">
        <v>21</v>
      </c>
      <c r="AX971">
        <v>13</v>
      </c>
      <c r="AY971">
        <v>21</v>
      </c>
      <c r="AZ971">
        <v>24</v>
      </c>
      <c r="BA971">
        <v>12</v>
      </c>
      <c r="BB971">
        <v>22</v>
      </c>
      <c r="BC971">
        <v>18</v>
      </c>
    </row>
    <row r="972" spans="1:55" hidden="1" x14ac:dyDescent="0.4">
      <c r="A972" t="str">
        <f t="shared" si="60"/>
        <v>GPM</v>
      </c>
      <c r="B972" t="str">
        <f t="shared" si="61"/>
        <v>GPM002</v>
      </c>
      <c r="C972" t="str">
        <f t="shared" si="62"/>
        <v>decisions</v>
      </c>
      <c r="D972" t="s">
        <v>4217</v>
      </c>
      <c r="E972">
        <f t="shared" si="63"/>
        <v>2.3199999999999998</v>
      </c>
      <c r="F972">
        <v>2</v>
      </c>
      <c r="G972">
        <v>2</v>
      </c>
      <c r="H972">
        <v>3</v>
      </c>
      <c r="I972">
        <v>2</v>
      </c>
      <c r="J972">
        <v>3</v>
      </c>
      <c r="K972">
        <v>1</v>
      </c>
      <c r="L972">
        <v>4</v>
      </c>
      <c r="M972">
        <v>2</v>
      </c>
      <c r="N972">
        <v>3</v>
      </c>
      <c r="O972">
        <v>1</v>
      </c>
      <c r="P972">
        <v>2</v>
      </c>
      <c r="Q972">
        <v>2</v>
      </c>
      <c r="R972">
        <v>2</v>
      </c>
      <c r="S972">
        <v>1</v>
      </c>
      <c r="T972">
        <v>1</v>
      </c>
      <c r="U972">
        <v>2</v>
      </c>
      <c r="V972">
        <v>0</v>
      </c>
      <c r="W972">
        <v>2</v>
      </c>
      <c r="X972">
        <v>2</v>
      </c>
      <c r="Y972">
        <v>1</v>
      </c>
      <c r="Z972">
        <v>3</v>
      </c>
      <c r="AA972">
        <v>2</v>
      </c>
      <c r="AB972">
        <v>3</v>
      </c>
      <c r="AC972">
        <v>1</v>
      </c>
      <c r="AD972">
        <v>2</v>
      </c>
      <c r="AE972">
        <v>2</v>
      </c>
      <c r="AF972">
        <v>3</v>
      </c>
      <c r="AG972">
        <v>1</v>
      </c>
      <c r="AH972">
        <v>2</v>
      </c>
      <c r="AI972">
        <v>2</v>
      </c>
      <c r="AJ972">
        <v>3</v>
      </c>
      <c r="AK972">
        <v>1</v>
      </c>
      <c r="AL972">
        <v>2</v>
      </c>
      <c r="AM972">
        <v>1</v>
      </c>
      <c r="AN972">
        <v>4</v>
      </c>
      <c r="AO972">
        <v>2</v>
      </c>
      <c r="AP972">
        <v>4</v>
      </c>
      <c r="AQ972">
        <v>3</v>
      </c>
      <c r="AR972">
        <v>3</v>
      </c>
      <c r="AS972">
        <v>0</v>
      </c>
      <c r="AT972">
        <v>3</v>
      </c>
      <c r="AU972">
        <v>3</v>
      </c>
      <c r="AV972">
        <v>2</v>
      </c>
      <c r="AW972">
        <v>3</v>
      </c>
      <c r="AX972">
        <v>2</v>
      </c>
      <c r="AY972">
        <v>4</v>
      </c>
      <c r="AZ972">
        <v>7</v>
      </c>
      <c r="BA972">
        <v>2</v>
      </c>
      <c r="BB972">
        <v>5</v>
      </c>
      <c r="BC972">
        <v>3</v>
      </c>
    </row>
    <row r="973" spans="1:55" hidden="1" x14ac:dyDescent="0.4">
      <c r="A973" t="str">
        <f t="shared" si="60"/>
        <v>GPM</v>
      </c>
      <c r="B973" t="str">
        <f t="shared" si="61"/>
        <v>GPM002</v>
      </c>
      <c r="C973" t="str">
        <f t="shared" si="62"/>
        <v>forks</v>
      </c>
      <c r="D973" t="s">
        <v>4218</v>
      </c>
      <c r="E973">
        <f t="shared" si="63"/>
        <v>1.04</v>
      </c>
      <c r="F973">
        <v>1</v>
      </c>
      <c r="G973">
        <v>1</v>
      </c>
      <c r="H973">
        <v>1</v>
      </c>
      <c r="I973">
        <v>1</v>
      </c>
      <c r="J973">
        <v>1</v>
      </c>
      <c r="K973">
        <v>1</v>
      </c>
      <c r="L973">
        <v>1</v>
      </c>
      <c r="M973">
        <v>1</v>
      </c>
      <c r="N973">
        <v>1</v>
      </c>
      <c r="O973">
        <v>1</v>
      </c>
      <c r="P973">
        <v>1</v>
      </c>
      <c r="Q973">
        <v>1</v>
      </c>
      <c r="R973">
        <v>1</v>
      </c>
      <c r="S973">
        <v>1</v>
      </c>
      <c r="T973">
        <v>1</v>
      </c>
      <c r="U973">
        <v>1</v>
      </c>
      <c r="V973">
        <v>1</v>
      </c>
      <c r="W973">
        <v>1</v>
      </c>
      <c r="X973">
        <v>1</v>
      </c>
      <c r="Y973">
        <v>1</v>
      </c>
      <c r="Z973">
        <v>1</v>
      </c>
      <c r="AA973">
        <v>1</v>
      </c>
      <c r="AB973">
        <v>1</v>
      </c>
      <c r="AC973">
        <v>1</v>
      </c>
      <c r="AD973">
        <v>1</v>
      </c>
      <c r="AE973">
        <v>1</v>
      </c>
      <c r="AF973">
        <v>1</v>
      </c>
      <c r="AG973">
        <v>1</v>
      </c>
      <c r="AH973">
        <v>1</v>
      </c>
      <c r="AI973">
        <v>1</v>
      </c>
      <c r="AJ973">
        <v>1</v>
      </c>
      <c r="AK973">
        <v>1</v>
      </c>
      <c r="AL973">
        <v>2</v>
      </c>
      <c r="AM973">
        <v>1</v>
      </c>
      <c r="AN973">
        <v>1</v>
      </c>
      <c r="AO973">
        <v>1</v>
      </c>
      <c r="AP973">
        <v>1</v>
      </c>
      <c r="AQ973">
        <v>1</v>
      </c>
      <c r="AR973">
        <v>1</v>
      </c>
      <c r="AS973">
        <v>1</v>
      </c>
      <c r="AT973">
        <v>2</v>
      </c>
      <c r="AU973">
        <v>1</v>
      </c>
      <c r="AV973">
        <v>1</v>
      </c>
      <c r="AW973">
        <v>1</v>
      </c>
      <c r="AX973">
        <v>1</v>
      </c>
      <c r="AY973">
        <v>1</v>
      </c>
      <c r="AZ973">
        <v>1</v>
      </c>
      <c r="BA973">
        <v>1</v>
      </c>
      <c r="BB973">
        <v>1</v>
      </c>
      <c r="BC973">
        <v>1</v>
      </c>
    </row>
    <row r="974" spans="1:55" hidden="1" x14ac:dyDescent="0.4">
      <c r="A974" t="str">
        <f t="shared" si="60"/>
        <v>GPM</v>
      </c>
      <c r="B974" t="str">
        <f t="shared" si="61"/>
        <v>GPM002</v>
      </c>
      <c r="C974" t="str">
        <f t="shared" si="62"/>
        <v>swimlanes</v>
      </c>
      <c r="D974" t="s">
        <v>4219</v>
      </c>
      <c r="E974">
        <f t="shared" si="63"/>
        <v>3.8</v>
      </c>
      <c r="F974">
        <v>2</v>
      </c>
      <c r="G974">
        <v>3</v>
      </c>
      <c r="H974">
        <v>5</v>
      </c>
      <c r="I974">
        <v>2</v>
      </c>
      <c r="J974">
        <v>9</v>
      </c>
      <c r="K974">
        <v>3</v>
      </c>
      <c r="L974">
        <v>1</v>
      </c>
      <c r="M974">
        <v>2</v>
      </c>
      <c r="N974">
        <v>2</v>
      </c>
      <c r="O974">
        <v>3</v>
      </c>
      <c r="P974">
        <v>2</v>
      </c>
      <c r="Q974">
        <v>1</v>
      </c>
      <c r="R974">
        <v>5</v>
      </c>
      <c r="S974">
        <v>6</v>
      </c>
      <c r="T974">
        <v>5</v>
      </c>
      <c r="U974">
        <v>3</v>
      </c>
      <c r="V974">
        <v>3</v>
      </c>
      <c r="W974">
        <v>2</v>
      </c>
      <c r="X974">
        <v>5</v>
      </c>
      <c r="Y974">
        <v>8</v>
      </c>
      <c r="Z974">
        <v>2</v>
      </c>
      <c r="AA974">
        <v>1</v>
      </c>
      <c r="AB974">
        <v>6</v>
      </c>
      <c r="AC974">
        <v>9</v>
      </c>
      <c r="AD974">
        <v>3</v>
      </c>
      <c r="AE974">
        <v>4</v>
      </c>
      <c r="AF974">
        <v>1</v>
      </c>
      <c r="AG974">
        <v>3</v>
      </c>
      <c r="AH974">
        <v>7</v>
      </c>
      <c r="AI974">
        <v>1</v>
      </c>
      <c r="AJ974">
        <v>2</v>
      </c>
      <c r="AK974">
        <v>2</v>
      </c>
      <c r="AL974">
        <v>1</v>
      </c>
      <c r="AM974">
        <v>4</v>
      </c>
      <c r="AN974">
        <v>2</v>
      </c>
      <c r="AO974">
        <v>3</v>
      </c>
      <c r="AP974">
        <v>2</v>
      </c>
      <c r="AQ974">
        <v>4</v>
      </c>
      <c r="AR974">
        <v>10</v>
      </c>
      <c r="AS974">
        <v>10</v>
      </c>
      <c r="AT974">
        <v>4</v>
      </c>
      <c r="AU974">
        <v>2</v>
      </c>
      <c r="AV974">
        <v>1</v>
      </c>
      <c r="AW974">
        <v>10</v>
      </c>
      <c r="AX974">
        <v>2</v>
      </c>
      <c r="AY974">
        <v>8</v>
      </c>
      <c r="AZ974">
        <v>4</v>
      </c>
      <c r="BA974">
        <v>2</v>
      </c>
      <c r="BB974">
        <v>5</v>
      </c>
      <c r="BC974">
        <v>3</v>
      </c>
    </row>
    <row r="975" spans="1:55" hidden="1" x14ac:dyDescent="0.4">
      <c r="A975" t="str">
        <f t="shared" si="60"/>
        <v>GPM</v>
      </c>
      <c r="B975" t="str">
        <f t="shared" si="61"/>
        <v>GPM002</v>
      </c>
      <c r="C975" t="str">
        <f t="shared" si="62"/>
        <v>detaches</v>
      </c>
      <c r="D975" t="s">
        <v>4220</v>
      </c>
      <c r="E975">
        <f t="shared" si="63"/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</row>
    <row r="976" spans="1:55" hidden="1" x14ac:dyDescent="0.4">
      <c r="A976" t="str">
        <f t="shared" si="60"/>
        <v>GPM</v>
      </c>
      <c r="B976" t="str">
        <f t="shared" si="61"/>
        <v>GPM002</v>
      </c>
      <c r="C976" t="str">
        <f t="shared" si="62"/>
        <v>options</v>
      </c>
      <c r="D976" t="s">
        <v>4221</v>
      </c>
      <c r="E976">
        <f t="shared" si="63"/>
        <v>0.3</v>
      </c>
      <c r="F976">
        <v>1</v>
      </c>
      <c r="G976">
        <v>0</v>
      </c>
      <c r="H976">
        <v>0</v>
      </c>
      <c r="I976">
        <v>0</v>
      </c>
      <c r="J976">
        <v>1</v>
      </c>
      <c r="K976">
        <v>0</v>
      </c>
      <c r="L976">
        <v>1</v>
      </c>
      <c r="M976">
        <v>0</v>
      </c>
      <c r="N976">
        <v>0</v>
      </c>
      <c r="O976">
        <v>0</v>
      </c>
      <c r="P976">
        <v>2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1</v>
      </c>
      <c r="W976">
        <v>0</v>
      </c>
      <c r="X976">
        <v>0</v>
      </c>
      <c r="Y976">
        <v>1</v>
      </c>
      <c r="Z976">
        <v>1</v>
      </c>
      <c r="AA976">
        <v>0</v>
      </c>
      <c r="AB976">
        <v>2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1</v>
      </c>
      <c r="AQ976">
        <v>0</v>
      </c>
      <c r="AR976">
        <v>0</v>
      </c>
      <c r="AS976">
        <v>0</v>
      </c>
      <c r="AT976">
        <v>1</v>
      </c>
      <c r="AU976">
        <v>0</v>
      </c>
      <c r="AV976">
        <v>0</v>
      </c>
      <c r="AW976">
        <v>2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1</v>
      </c>
    </row>
    <row r="977" spans="1:55" hidden="1" x14ac:dyDescent="0.4">
      <c r="A977" t="str">
        <f t="shared" si="60"/>
        <v>GPM</v>
      </c>
      <c r="B977" t="str">
        <f t="shared" si="61"/>
        <v>GPM002</v>
      </c>
      <c r="C977" t="str">
        <f t="shared" si="62"/>
        <v>edges</v>
      </c>
      <c r="D977" t="s">
        <v>4222</v>
      </c>
      <c r="E977">
        <f t="shared" si="63"/>
        <v>0.88</v>
      </c>
      <c r="F977">
        <v>0</v>
      </c>
      <c r="G977">
        <v>0</v>
      </c>
      <c r="H977">
        <v>1</v>
      </c>
      <c r="I977">
        <v>0</v>
      </c>
      <c r="J977">
        <v>0</v>
      </c>
      <c r="K977">
        <v>0</v>
      </c>
      <c r="L977">
        <v>1</v>
      </c>
      <c r="M977">
        <v>0</v>
      </c>
      <c r="N977">
        <v>0</v>
      </c>
      <c r="O977">
        <v>0</v>
      </c>
      <c r="P977">
        <v>1</v>
      </c>
      <c r="Q977">
        <v>1</v>
      </c>
      <c r="R977">
        <v>0</v>
      </c>
      <c r="S977">
        <v>0</v>
      </c>
      <c r="T977">
        <v>2</v>
      </c>
      <c r="U977">
        <v>1</v>
      </c>
      <c r="V977">
        <v>6</v>
      </c>
      <c r="W977">
        <v>0</v>
      </c>
      <c r="X977">
        <v>2</v>
      </c>
      <c r="Y977">
        <v>1</v>
      </c>
      <c r="Z977">
        <v>0</v>
      </c>
      <c r="AA977">
        <v>0</v>
      </c>
      <c r="AB977">
        <v>0</v>
      </c>
      <c r="AC977">
        <v>1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1</v>
      </c>
      <c r="AM977">
        <v>1</v>
      </c>
      <c r="AN977">
        <v>1</v>
      </c>
      <c r="AO977">
        <v>1</v>
      </c>
      <c r="AP977">
        <v>2</v>
      </c>
      <c r="AQ977">
        <v>0</v>
      </c>
      <c r="AR977">
        <v>0</v>
      </c>
      <c r="AS977">
        <v>10</v>
      </c>
      <c r="AT977">
        <v>0</v>
      </c>
      <c r="AU977">
        <v>0</v>
      </c>
      <c r="AV977">
        <v>0</v>
      </c>
      <c r="AW977">
        <v>4</v>
      </c>
      <c r="AX977">
        <v>0</v>
      </c>
      <c r="AY977">
        <v>4</v>
      </c>
      <c r="AZ977">
        <v>0</v>
      </c>
      <c r="BA977">
        <v>0</v>
      </c>
      <c r="BB977">
        <v>2</v>
      </c>
      <c r="BC977">
        <v>1</v>
      </c>
    </row>
    <row r="978" spans="1:55" hidden="1" x14ac:dyDescent="0.4">
      <c r="A978" t="str">
        <f t="shared" si="60"/>
        <v>GPM</v>
      </c>
      <c r="B978" t="str">
        <f t="shared" si="61"/>
        <v>GPM002</v>
      </c>
      <c r="C978" t="str">
        <f t="shared" si="62"/>
        <v>notes</v>
      </c>
      <c r="D978" t="s">
        <v>4223</v>
      </c>
      <c r="E978">
        <f t="shared" si="63"/>
        <v>3.84</v>
      </c>
      <c r="F978">
        <v>3</v>
      </c>
      <c r="G978">
        <v>4</v>
      </c>
      <c r="H978">
        <v>4</v>
      </c>
      <c r="I978">
        <v>6</v>
      </c>
      <c r="J978">
        <v>2</v>
      </c>
      <c r="K978">
        <v>3</v>
      </c>
      <c r="L978">
        <v>5</v>
      </c>
      <c r="M978">
        <v>4</v>
      </c>
      <c r="N978">
        <v>5</v>
      </c>
      <c r="O978">
        <v>5</v>
      </c>
      <c r="P978">
        <v>6</v>
      </c>
      <c r="Q978">
        <v>1</v>
      </c>
      <c r="R978">
        <v>3</v>
      </c>
      <c r="S978">
        <v>6</v>
      </c>
      <c r="T978">
        <v>6</v>
      </c>
      <c r="U978">
        <v>3</v>
      </c>
      <c r="V978">
        <v>3</v>
      </c>
      <c r="W978">
        <v>5</v>
      </c>
      <c r="X978">
        <v>2</v>
      </c>
      <c r="Y978">
        <v>2</v>
      </c>
      <c r="Z978">
        <v>0</v>
      </c>
      <c r="AA978">
        <v>4</v>
      </c>
      <c r="AB978">
        <v>4</v>
      </c>
      <c r="AC978">
        <v>5</v>
      </c>
      <c r="AD978">
        <v>3</v>
      </c>
      <c r="AE978">
        <v>2</v>
      </c>
      <c r="AF978">
        <v>9</v>
      </c>
      <c r="AG978">
        <v>0</v>
      </c>
      <c r="AH978">
        <v>1</v>
      </c>
      <c r="AI978">
        <v>3</v>
      </c>
      <c r="AJ978">
        <v>5</v>
      </c>
      <c r="AK978">
        <v>6</v>
      </c>
      <c r="AL978">
        <v>2</v>
      </c>
      <c r="AM978">
        <v>5</v>
      </c>
      <c r="AN978">
        <v>13</v>
      </c>
      <c r="AO978">
        <v>3</v>
      </c>
      <c r="AP978">
        <v>1</v>
      </c>
      <c r="AQ978">
        <v>1</v>
      </c>
      <c r="AR978">
        <v>3</v>
      </c>
      <c r="AS978">
        <v>4</v>
      </c>
      <c r="AT978">
        <v>3</v>
      </c>
      <c r="AU978">
        <v>13</v>
      </c>
      <c r="AV978">
        <v>2</v>
      </c>
      <c r="AW978">
        <v>3</v>
      </c>
      <c r="AX978">
        <v>3</v>
      </c>
      <c r="AY978">
        <v>2</v>
      </c>
      <c r="AZ978">
        <v>1</v>
      </c>
      <c r="BA978">
        <v>8</v>
      </c>
      <c r="BB978">
        <v>3</v>
      </c>
      <c r="BC978">
        <v>2</v>
      </c>
    </row>
    <row r="979" spans="1:55" hidden="1" x14ac:dyDescent="0.4">
      <c r="A979" t="str">
        <f t="shared" si="60"/>
        <v>GPM</v>
      </c>
      <c r="B979" t="str">
        <f t="shared" si="61"/>
        <v>GPM002</v>
      </c>
      <c r="C979" t="str">
        <f t="shared" si="62"/>
        <v>partitions</v>
      </c>
      <c r="D979" t="s">
        <v>4224</v>
      </c>
      <c r="E979">
        <f t="shared" si="63"/>
        <v>0.12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3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1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1</v>
      </c>
      <c r="AU979">
        <v>0</v>
      </c>
      <c r="AV979">
        <v>1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</row>
    <row r="980" spans="1:55" hidden="1" x14ac:dyDescent="0.4">
      <c r="A980" t="str">
        <f t="shared" si="60"/>
        <v>GPM</v>
      </c>
      <c r="B980" t="str">
        <f t="shared" si="61"/>
        <v>GPM002</v>
      </c>
      <c r="C980" t="str">
        <f t="shared" si="62"/>
        <v>numberline</v>
      </c>
      <c r="D980" t="s">
        <v>4225</v>
      </c>
      <c r="E980">
        <f t="shared" si="63"/>
        <v>38.020000000000003</v>
      </c>
      <c r="F980">
        <v>31</v>
      </c>
      <c r="G980">
        <v>29</v>
      </c>
      <c r="H980">
        <v>41</v>
      </c>
      <c r="I980">
        <v>39</v>
      </c>
      <c r="J980">
        <v>42</v>
      </c>
      <c r="K980">
        <v>24</v>
      </c>
      <c r="L980">
        <v>44</v>
      </c>
      <c r="M980">
        <v>35</v>
      </c>
      <c r="N980">
        <v>33</v>
      </c>
      <c r="O980">
        <v>36</v>
      </c>
      <c r="P980">
        <v>37</v>
      </c>
      <c r="Q980">
        <v>29</v>
      </c>
      <c r="R980">
        <v>39</v>
      </c>
      <c r="S980">
        <v>33</v>
      </c>
      <c r="T980">
        <v>40</v>
      </c>
      <c r="U980">
        <v>32</v>
      </c>
      <c r="V980">
        <v>32</v>
      </c>
      <c r="W980">
        <v>31</v>
      </c>
      <c r="X980">
        <v>35</v>
      </c>
      <c r="Y980">
        <v>35</v>
      </c>
      <c r="Z980">
        <v>36</v>
      </c>
      <c r="AA980">
        <v>37</v>
      </c>
      <c r="AB980">
        <v>43</v>
      </c>
      <c r="AC980">
        <v>41</v>
      </c>
      <c r="AD980">
        <v>30</v>
      </c>
      <c r="AE980">
        <v>34</v>
      </c>
      <c r="AF980">
        <v>44</v>
      </c>
      <c r="AG980">
        <v>20</v>
      </c>
      <c r="AH980">
        <v>36</v>
      </c>
      <c r="AI980">
        <v>25</v>
      </c>
      <c r="AJ980">
        <v>39</v>
      </c>
      <c r="AK980">
        <v>25</v>
      </c>
      <c r="AL980">
        <v>32</v>
      </c>
      <c r="AM980">
        <v>32</v>
      </c>
      <c r="AN980">
        <v>54</v>
      </c>
      <c r="AO980">
        <v>34</v>
      </c>
      <c r="AP980">
        <v>39</v>
      </c>
      <c r="AQ980">
        <v>42</v>
      </c>
      <c r="AR980">
        <v>51</v>
      </c>
      <c r="AS980">
        <v>49</v>
      </c>
      <c r="AT980">
        <v>53</v>
      </c>
      <c r="AU980">
        <v>45</v>
      </c>
      <c r="AV980">
        <v>31</v>
      </c>
      <c r="AW980">
        <v>52</v>
      </c>
      <c r="AX980">
        <v>31</v>
      </c>
      <c r="AY980">
        <v>53</v>
      </c>
      <c r="AZ980">
        <v>62</v>
      </c>
      <c r="BA980">
        <v>34</v>
      </c>
      <c r="BB980">
        <v>61</v>
      </c>
      <c r="BC980">
        <v>39</v>
      </c>
    </row>
    <row r="981" spans="1:55" hidden="1" x14ac:dyDescent="0.4">
      <c r="A981" t="str">
        <f t="shared" si="60"/>
        <v>GPM</v>
      </c>
      <c r="B981" t="str">
        <f t="shared" si="61"/>
        <v>GPM002</v>
      </c>
      <c r="C981" t="str">
        <f t="shared" si="62"/>
        <v>negative_score</v>
      </c>
      <c r="D981" t="s">
        <v>4226</v>
      </c>
      <c r="E981">
        <f t="shared" si="63"/>
        <v>-0.20542805429864253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-10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-5.2941176470588179E-2</v>
      </c>
      <c r="AO981">
        <v>0</v>
      </c>
      <c r="AP981">
        <v>0</v>
      </c>
      <c r="AQ981">
        <v>0</v>
      </c>
      <c r="AR981">
        <v>0</v>
      </c>
      <c r="AS981">
        <v>-7.9999999999999974E-2</v>
      </c>
      <c r="AT981">
        <v>0</v>
      </c>
      <c r="AU981">
        <v>-0.1384615384615385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</row>
    <row r="982" spans="1:55" hidden="1" x14ac:dyDescent="0.4">
      <c r="A982" t="str">
        <f t="shared" si="60"/>
        <v>GPM</v>
      </c>
      <c r="B982" t="str">
        <f t="shared" si="61"/>
        <v>GPM002</v>
      </c>
      <c r="C982" t="str">
        <f t="shared" si="62"/>
        <v>raw_score</v>
      </c>
      <c r="D982" t="s">
        <v>4227</v>
      </c>
      <c r="E982">
        <f t="shared" si="63"/>
        <v>72.803600000000017</v>
      </c>
      <c r="F982">
        <v>61.95</v>
      </c>
      <c r="G982">
        <v>54.65</v>
      </c>
      <c r="H982">
        <v>76.45</v>
      </c>
      <c r="I982">
        <v>75.75</v>
      </c>
      <c r="J982">
        <v>88.7</v>
      </c>
      <c r="K982">
        <v>46.6</v>
      </c>
      <c r="L982">
        <v>80.400000000000006</v>
      </c>
      <c r="M982">
        <v>64.95</v>
      </c>
      <c r="N982">
        <v>60.65</v>
      </c>
      <c r="O982">
        <v>78.8</v>
      </c>
      <c r="P982">
        <v>72.849999999999994</v>
      </c>
      <c r="Q982">
        <v>52.45</v>
      </c>
      <c r="R982">
        <v>82.35</v>
      </c>
      <c r="S982">
        <v>58.45</v>
      </c>
      <c r="T982">
        <v>68.2</v>
      </c>
      <c r="U982">
        <v>61.2</v>
      </c>
      <c r="V982">
        <v>47.2</v>
      </c>
      <c r="W982">
        <v>56.55</v>
      </c>
      <c r="X982">
        <v>71.75</v>
      </c>
      <c r="Y982">
        <v>73.55</v>
      </c>
      <c r="Z982">
        <v>81.8</v>
      </c>
      <c r="AA982">
        <v>64.55</v>
      </c>
      <c r="AB982">
        <v>88.35</v>
      </c>
      <c r="AC982">
        <v>86.25</v>
      </c>
      <c r="AD982">
        <v>56.9</v>
      </c>
      <c r="AE982">
        <v>67.3</v>
      </c>
      <c r="AF982">
        <v>83.4</v>
      </c>
      <c r="AG982">
        <v>41</v>
      </c>
      <c r="AH982">
        <v>69.599999999999994</v>
      </c>
      <c r="AI982">
        <v>43.65</v>
      </c>
      <c r="AJ982">
        <v>75.95</v>
      </c>
      <c r="AK982">
        <v>41.05</v>
      </c>
      <c r="AL982">
        <v>57.9</v>
      </c>
      <c r="AM982">
        <v>63.8</v>
      </c>
      <c r="AN982">
        <v>88.25</v>
      </c>
      <c r="AO982">
        <v>67.3</v>
      </c>
      <c r="AP982">
        <v>74.150000000000006</v>
      </c>
      <c r="AQ982">
        <v>85.9</v>
      </c>
      <c r="AR982">
        <v>105.95</v>
      </c>
      <c r="AS982">
        <v>85.57</v>
      </c>
      <c r="AT982">
        <v>108.55</v>
      </c>
      <c r="AU982">
        <v>70.510000000000005</v>
      </c>
      <c r="AV982">
        <v>62.65</v>
      </c>
      <c r="AW982">
        <v>109.8</v>
      </c>
      <c r="AX982">
        <v>57.95</v>
      </c>
      <c r="AY982">
        <v>107.05</v>
      </c>
      <c r="AZ982">
        <v>114.9</v>
      </c>
      <c r="BA982">
        <v>59.1</v>
      </c>
      <c r="BB982">
        <v>106.85</v>
      </c>
      <c r="BC982">
        <v>80.75</v>
      </c>
    </row>
    <row r="983" spans="1:55" hidden="1" x14ac:dyDescent="0.4">
      <c r="A983" t="str">
        <f t="shared" si="60"/>
        <v>GPM</v>
      </c>
      <c r="B983" t="str">
        <f t="shared" si="61"/>
        <v>GPM002</v>
      </c>
      <c r="C983" t="str">
        <f t="shared" si="62"/>
        <v>percentage_score</v>
      </c>
      <c r="D983" t="s">
        <v>4228</v>
      </c>
      <c r="E983">
        <f t="shared" si="63"/>
        <v>77.425999999999988</v>
      </c>
      <c r="F983">
        <v>75.599999999999994</v>
      </c>
      <c r="G983">
        <v>73.2</v>
      </c>
      <c r="H983">
        <v>79.3</v>
      </c>
      <c r="I983">
        <v>79.099999999999994</v>
      </c>
      <c r="J983">
        <v>81.599999999999994</v>
      </c>
      <c r="K983">
        <v>70</v>
      </c>
      <c r="L983">
        <v>80.099999999999994</v>
      </c>
      <c r="M983">
        <v>76.5</v>
      </c>
      <c r="N983">
        <v>75.2</v>
      </c>
      <c r="O983">
        <v>79.8</v>
      </c>
      <c r="P983">
        <v>78.5</v>
      </c>
      <c r="Q983">
        <v>72.400000000000006</v>
      </c>
      <c r="R983">
        <v>80.5</v>
      </c>
      <c r="S983">
        <v>74.5</v>
      </c>
      <c r="T983">
        <v>77.3</v>
      </c>
      <c r="U983">
        <v>75.400000000000006</v>
      </c>
      <c r="V983">
        <v>61.1</v>
      </c>
      <c r="W983">
        <v>73.900000000000006</v>
      </c>
      <c r="X983">
        <v>78.2</v>
      </c>
      <c r="Y983">
        <v>78.599999999999994</v>
      </c>
      <c r="Z983">
        <v>80.400000000000006</v>
      </c>
      <c r="AA983">
        <v>76.3</v>
      </c>
      <c r="AB983">
        <v>81.5</v>
      </c>
      <c r="AC983">
        <v>81.2</v>
      </c>
      <c r="AD983">
        <v>74</v>
      </c>
      <c r="AE983">
        <v>77.099999999999994</v>
      </c>
      <c r="AF983">
        <v>80.7</v>
      </c>
      <c r="AG983">
        <v>67.2</v>
      </c>
      <c r="AH983">
        <v>77.7</v>
      </c>
      <c r="AI983">
        <v>68.599999999999994</v>
      </c>
      <c r="AJ983">
        <v>79.2</v>
      </c>
      <c r="AK983">
        <v>67.2</v>
      </c>
      <c r="AL983">
        <v>74.3</v>
      </c>
      <c r="AM983">
        <v>76.099999999999994</v>
      </c>
      <c r="AN983">
        <v>81.5</v>
      </c>
      <c r="AO983">
        <v>77.099999999999994</v>
      </c>
      <c r="AP983">
        <v>78.8</v>
      </c>
      <c r="AQ983">
        <v>81.099999999999994</v>
      </c>
      <c r="AR983">
        <v>84.1</v>
      </c>
      <c r="AS983">
        <v>81</v>
      </c>
      <c r="AT983">
        <v>84.4</v>
      </c>
      <c r="AU983">
        <v>77.8</v>
      </c>
      <c r="AV983">
        <v>75.8</v>
      </c>
      <c r="AW983">
        <v>84.6</v>
      </c>
      <c r="AX983">
        <v>74.3</v>
      </c>
      <c r="AY983">
        <v>84.3</v>
      </c>
      <c r="AZ983">
        <v>85.2</v>
      </c>
      <c r="BA983">
        <v>74.7</v>
      </c>
      <c r="BB983">
        <v>84.2</v>
      </c>
      <c r="BC983">
        <v>80.099999999999994</v>
      </c>
    </row>
    <row r="984" spans="1:55" hidden="1" x14ac:dyDescent="0.4">
      <c r="A984" t="str">
        <f t="shared" si="60"/>
        <v>GPM</v>
      </c>
      <c r="B984" t="str">
        <f t="shared" si="61"/>
        <v>GPM002</v>
      </c>
      <c r="C984" t="str">
        <f t="shared" si="62"/>
        <v>formatted_score</v>
      </c>
      <c r="D984" t="s">
        <v>4229</v>
      </c>
      <c r="E984" t="e">
        <f t="shared" si="63"/>
        <v>#DIV/0!</v>
      </c>
      <c r="F984" t="s">
        <v>4230</v>
      </c>
      <c r="G984" t="s">
        <v>1994</v>
      </c>
      <c r="H984" t="s">
        <v>4231</v>
      </c>
      <c r="I984" t="s">
        <v>2179</v>
      </c>
      <c r="J984" t="s">
        <v>4232</v>
      </c>
      <c r="K984" t="s">
        <v>4233</v>
      </c>
      <c r="L984" t="s">
        <v>3637</v>
      </c>
      <c r="M984" t="s">
        <v>4136</v>
      </c>
      <c r="N984" t="s">
        <v>3978</v>
      </c>
      <c r="O984" t="s">
        <v>3698</v>
      </c>
      <c r="P984" t="s">
        <v>4234</v>
      </c>
      <c r="Q984" t="s">
        <v>2614</v>
      </c>
      <c r="R984" t="s">
        <v>4235</v>
      </c>
      <c r="S984" t="s">
        <v>4236</v>
      </c>
      <c r="T984" t="s">
        <v>4237</v>
      </c>
      <c r="U984" t="s">
        <v>4238</v>
      </c>
      <c r="V984" t="s">
        <v>4239</v>
      </c>
      <c r="W984" t="s">
        <v>4240</v>
      </c>
      <c r="X984" t="s">
        <v>2353</v>
      </c>
      <c r="Y984" t="s">
        <v>4241</v>
      </c>
      <c r="Z984" t="s">
        <v>2299</v>
      </c>
      <c r="AA984" t="s">
        <v>2176</v>
      </c>
      <c r="AB984" t="s">
        <v>4242</v>
      </c>
      <c r="AC984" t="s">
        <v>3216</v>
      </c>
      <c r="AD984" t="s">
        <v>2346</v>
      </c>
      <c r="AE984" t="s">
        <v>2947</v>
      </c>
      <c r="AF984" t="s">
        <v>4243</v>
      </c>
      <c r="AG984" t="s">
        <v>2209</v>
      </c>
      <c r="AH984" t="s">
        <v>4244</v>
      </c>
      <c r="AI984" t="s">
        <v>4245</v>
      </c>
      <c r="AJ984" t="s">
        <v>2292</v>
      </c>
      <c r="AK984" t="s">
        <v>3862</v>
      </c>
      <c r="AL984" t="s">
        <v>4246</v>
      </c>
      <c r="AM984" t="s">
        <v>4031</v>
      </c>
      <c r="AN984" t="s">
        <v>4247</v>
      </c>
      <c r="AO984" t="s">
        <v>2947</v>
      </c>
      <c r="AP984" t="s">
        <v>4248</v>
      </c>
      <c r="AQ984" t="s">
        <v>4249</v>
      </c>
      <c r="AR984" t="s">
        <v>4250</v>
      </c>
      <c r="AS984" t="s">
        <v>4251</v>
      </c>
      <c r="AT984" t="s">
        <v>4252</v>
      </c>
      <c r="AU984" t="s">
        <v>4253</v>
      </c>
      <c r="AV984" t="s">
        <v>2842</v>
      </c>
      <c r="AW984" t="s">
        <v>4254</v>
      </c>
      <c r="AX984" t="s">
        <v>1816</v>
      </c>
      <c r="AY984" t="s">
        <v>4255</v>
      </c>
      <c r="AZ984" t="s">
        <v>4256</v>
      </c>
      <c r="BA984" t="s">
        <v>4024</v>
      </c>
      <c r="BB984" t="s">
        <v>4257</v>
      </c>
      <c r="BC984" t="s">
        <v>3913</v>
      </c>
    </row>
    <row r="985" spans="1:55" hidden="1" x14ac:dyDescent="0.4">
      <c r="A985" t="str">
        <f t="shared" si="60"/>
        <v>GPM</v>
      </c>
      <c r="B985" t="str">
        <f t="shared" si="61"/>
        <v>GPM002</v>
      </c>
      <c r="C985" t="str">
        <f t="shared" si="62"/>
        <v>functional_complexity</v>
      </c>
      <c r="D985" t="s">
        <v>4258</v>
      </c>
      <c r="E985">
        <f t="shared" si="63"/>
        <v>29.45</v>
      </c>
      <c r="F985">
        <v>26.5</v>
      </c>
      <c r="G985">
        <v>22</v>
      </c>
      <c r="H985">
        <v>30</v>
      </c>
      <c r="I985">
        <v>32.5</v>
      </c>
      <c r="J985">
        <v>33</v>
      </c>
      <c r="K985">
        <v>18.5</v>
      </c>
      <c r="L985">
        <v>35</v>
      </c>
      <c r="M985">
        <v>28</v>
      </c>
      <c r="N985">
        <v>25.5</v>
      </c>
      <c r="O985">
        <v>33.5</v>
      </c>
      <c r="P985">
        <v>29.5</v>
      </c>
      <c r="Q985">
        <v>23.5</v>
      </c>
      <c r="R985">
        <v>34</v>
      </c>
      <c r="S985">
        <v>20</v>
      </c>
      <c r="T985">
        <v>24.5</v>
      </c>
      <c r="U985">
        <v>25</v>
      </c>
      <c r="V985">
        <v>19.5</v>
      </c>
      <c r="W985">
        <v>23.5</v>
      </c>
      <c r="X985">
        <v>28</v>
      </c>
      <c r="Y985">
        <v>26</v>
      </c>
      <c r="Z985">
        <v>37.5</v>
      </c>
      <c r="AA985">
        <v>26.5</v>
      </c>
      <c r="AB985">
        <v>34.5</v>
      </c>
      <c r="AC985">
        <v>30.5</v>
      </c>
      <c r="AD985">
        <v>23.5</v>
      </c>
      <c r="AE985">
        <v>28</v>
      </c>
      <c r="AF985">
        <v>36</v>
      </c>
      <c r="AG985">
        <v>17</v>
      </c>
      <c r="AH985">
        <v>26.5</v>
      </c>
      <c r="AI985">
        <v>19</v>
      </c>
      <c r="AJ985">
        <v>33</v>
      </c>
      <c r="AK985">
        <v>15.5</v>
      </c>
      <c r="AL985">
        <v>25</v>
      </c>
      <c r="AM985">
        <v>24.5</v>
      </c>
      <c r="AN985">
        <v>35</v>
      </c>
      <c r="AO985">
        <v>28</v>
      </c>
      <c r="AP985">
        <v>32</v>
      </c>
      <c r="AQ985">
        <v>37.5</v>
      </c>
      <c r="AR985">
        <v>40.5</v>
      </c>
      <c r="AS985">
        <v>24</v>
      </c>
      <c r="AT985">
        <v>46.5</v>
      </c>
      <c r="AU985">
        <v>27</v>
      </c>
      <c r="AV985">
        <v>28</v>
      </c>
      <c r="AW985">
        <v>39</v>
      </c>
      <c r="AX985">
        <v>25</v>
      </c>
      <c r="AY985">
        <v>41</v>
      </c>
      <c r="AZ985">
        <v>51.5</v>
      </c>
      <c r="BA985">
        <v>23.5</v>
      </c>
      <c r="BB985">
        <v>44.5</v>
      </c>
      <c r="BC985">
        <v>34.5</v>
      </c>
    </row>
    <row r="986" spans="1:55" hidden="1" x14ac:dyDescent="0.4">
      <c r="A986" t="str">
        <f t="shared" si="60"/>
        <v>GPM</v>
      </c>
      <c r="B986" t="str">
        <f t="shared" si="61"/>
        <v>GPM002</v>
      </c>
      <c r="C986" t="str">
        <f t="shared" si="62"/>
        <v>organization_score</v>
      </c>
      <c r="D986" t="s">
        <v>4259</v>
      </c>
      <c r="E986">
        <f t="shared" si="63"/>
        <v>7.6</v>
      </c>
      <c r="F986">
        <v>4</v>
      </c>
      <c r="G986">
        <v>6</v>
      </c>
      <c r="H986">
        <v>10</v>
      </c>
      <c r="I986">
        <v>4</v>
      </c>
      <c r="J986">
        <v>18</v>
      </c>
      <c r="K986">
        <v>6</v>
      </c>
      <c r="L986">
        <v>2</v>
      </c>
      <c r="M986">
        <v>4</v>
      </c>
      <c r="N986">
        <v>4</v>
      </c>
      <c r="O986">
        <v>6</v>
      </c>
      <c r="P986">
        <v>4</v>
      </c>
      <c r="Q986">
        <v>2</v>
      </c>
      <c r="R986">
        <v>10</v>
      </c>
      <c r="S986">
        <v>12</v>
      </c>
      <c r="T986">
        <v>10</v>
      </c>
      <c r="U986">
        <v>6</v>
      </c>
      <c r="V986">
        <v>6</v>
      </c>
      <c r="W986">
        <v>4</v>
      </c>
      <c r="X986">
        <v>10</v>
      </c>
      <c r="Y986">
        <v>16</v>
      </c>
      <c r="Z986">
        <v>4</v>
      </c>
      <c r="AA986">
        <v>2</v>
      </c>
      <c r="AB986">
        <v>12</v>
      </c>
      <c r="AC986">
        <v>18</v>
      </c>
      <c r="AD986">
        <v>6</v>
      </c>
      <c r="AE986">
        <v>8</v>
      </c>
      <c r="AF986">
        <v>2</v>
      </c>
      <c r="AG986">
        <v>6</v>
      </c>
      <c r="AH986">
        <v>14</v>
      </c>
      <c r="AI986">
        <v>2</v>
      </c>
      <c r="AJ986">
        <v>4</v>
      </c>
      <c r="AK986">
        <v>4</v>
      </c>
      <c r="AL986">
        <v>2</v>
      </c>
      <c r="AM986">
        <v>8</v>
      </c>
      <c r="AN986">
        <v>4</v>
      </c>
      <c r="AO986">
        <v>6</v>
      </c>
      <c r="AP986">
        <v>4</v>
      </c>
      <c r="AQ986">
        <v>8</v>
      </c>
      <c r="AR986">
        <v>20</v>
      </c>
      <c r="AS986">
        <v>20</v>
      </c>
      <c r="AT986">
        <v>8</v>
      </c>
      <c r="AU986">
        <v>4</v>
      </c>
      <c r="AV986">
        <v>2</v>
      </c>
      <c r="AW986">
        <v>20</v>
      </c>
      <c r="AX986">
        <v>4</v>
      </c>
      <c r="AY986">
        <v>16</v>
      </c>
      <c r="AZ986">
        <v>8</v>
      </c>
      <c r="BA986">
        <v>4</v>
      </c>
      <c r="BB986">
        <v>10</v>
      </c>
      <c r="BC986">
        <v>6</v>
      </c>
    </row>
    <row r="987" spans="1:55" hidden="1" x14ac:dyDescent="0.4">
      <c r="A987" t="str">
        <f t="shared" si="60"/>
        <v>GPM</v>
      </c>
      <c r="B987" t="str">
        <f t="shared" si="61"/>
        <v>GPM002</v>
      </c>
      <c r="C987" t="str">
        <f t="shared" si="62"/>
        <v>structural_integrity</v>
      </c>
      <c r="D987" t="s">
        <v>4260</v>
      </c>
      <c r="E987">
        <f t="shared" si="63"/>
        <v>9.7946000000000009</v>
      </c>
      <c r="F987">
        <v>10</v>
      </c>
      <c r="G987">
        <v>10</v>
      </c>
      <c r="H987">
        <v>10</v>
      </c>
      <c r="I987">
        <v>10</v>
      </c>
      <c r="J987">
        <v>10</v>
      </c>
      <c r="K987">
        <v>10</v>
      </c>
      <c r="L987">
        <v>10</v>
      </c>
      <c r="M987">
        <v>10</v>
      </c>
      <c r="N987">
        <v>10</v>
      </c>
      <c r="O987">
        <v>10</v>
      </c>
      <c r="P987">
        <v>10</v>
      </c>
      <c r="Q987">
        <v>10</v>
      </c>
      <c r="R987">
        <v>10</v>
      </c>
      <c r="S987">
        <v>10</v>
      </c>
      <c r="T987">
        <v>10</v>
      </c>
      <c r="U987">
        <v>10</v>
      </c>
      <c r="V987">
        <v>0</v>
      </c>
      <c r="W987">
        <v>10</v>
      </c>
      <c r="X987">
        <v>10</v>
      </c>
      <c r="Y987">
        <v>10</v>
      </c>
      <c r="Z987">
        <v>10</v>
      </c>
      <c r="AA987">
        <v>10</v>
      </c>
      <c r="AB987">
        <v>10</v>
      </c>
      <c r="AC987">
        <v>10</v>
      </c>
      <c r="AD987">
        <v>10</v>
      </c>
      <c r="AE987">
        <v>10</v>
      </c>
      <c r="AF987">
        <v>10</v>
      </c>
      <c r="AG987">
        <v>10</v>
      </c>
      <c r="AH987">
        <v>10</v>
      </c>
      <c r="AI987">
        <v>10</v>
      </c>
      <c r="AJ987">
        <v>10</v>
      </c>
      <c r="AK987">
        <v>10</v>
      </c>
      <c r="AL987">
        <v>10</v>
      </c>
      <c r="AM987">
        <v>10</v>
      </c>
      <c r="AN987">
        <v>9.9499999999999993</v>
      </c>
      <c r="AO987">
        <v>10</v>
      </c>
      <c r="AP987">
        <v>10</v>
      </c>
      <c r="AQ987">
        <v>10</v>
      </c>
      <c r="AR987">
        <v>10</v>
      </c>
      <c r="AS987">
        <v>9.92</v>
      </c>
      <c r="AT987">
        <v>10</v>
      </c>
      <c r="AU987">
        <v>9.86</v>
      </c>
      <c r="AV987">
        <v>10</v>
      </c>
      <c r="AW987">
        <v>10</v>
      </c>
      <c r="AX987">
        <v>10</v>
      </c>
      <c r="AY987">
        <v>10</v>
      </c>
      <c r="AZ987">
        <v>10</v>
      </c>
      <c r="BA987">
        <v>10</v>
      </c>
      <c r="BB987">
        <v>10</v>
      </c>
      <c r="BC987">
        <v>10</v>
      </c>
    </row>
    <row r="988" spans="1:55" hidden="1" x14ac:dyDescent="0.4">
      <c r="A988" t="str">
        <f t="shared" si="60"/>
        <v>GPM</v>
      </c>
      <c r="B988" t="str">
        <f t="shared" si="61"/>
        <v>GPM002</v>
      </c>
      <c r="C988" t="str">
        <f t="shared" si="62"/>
        <v>decisions_activities_ratio</v>
      </c>
      <c r="D988" t="s">
        <v>4261</v>
      </c>
      <c r="E988">
        <f t="shared" si="63"/>
        <v>0.14788000000000001</v>
      </c>
      <c r="F988">
        <v>0.14299999999999999</v>
      </c>
      <c r="G988">
        <v>0.182</v>
      </c>
      <c r="H988">
        <v>0.2</v>
      </c>
      <c r="I988">
        <v>0.111</v>
      </c>
      <c r="J988">
        <v>0.17599999999999999</v>
      </c>
      <c r="K988">
        <v>0.1</v>
      </c>
      <c r="L988">
        <v>0.23499999999999999</v>
      </c>
      <c r="M988">
        <v>0.13300000000000001</v>
      </c>
      <c r="N988">
        <v>0.25</v>
      </c>
      <c r="O988">
        <v>0.05</v>
      </c>
      <c r="P988">
        <v>0.125</v>
      </c>
      <c r="Q988">
        <v>0.16700000000000001</v>
      </c>
      <c r="R988">
        <v>0.105</v>
      </c>
      <c r="S988">
        <v>9.0999999999999998E-2</v>
      </c>
      <c r="T988">
        <v>7.0999999999999994E-2</v>
      </c>
      <c r="U988">
        <v>0.154</v>
      </c>
      <c r="V988">
        <v>0</v>
      </c>
      <c r="W988">
        <v>0.16700000000000001</v>
      </c>
      <c r="X988">
        <v>0.13300000000000001</v>
      </c>
      <c r="Y988">
        <v>6.7000000000000004E-2</v>
      </c>
      <c r="Z988">
        <v>0.15</v>
      </c>
      <c r="AA988">
        <v>0.14299999999999999</v>
      </c>
      <c r="AB988">
        <v>0.16700000000000001</v>
      </c>
      <c r="AC988">
        <v>5.6000000000000001E-2</v>
      </c>
      <c r="AD988">
        <v>0.16700000000000001</v>
      </c>
      <c r="AE988">
        <v>0.13300000000000001</v>
      </c>
      <c r="AF988">
        <v>0.158</v>
      </c>
      <c r="AG988">
        <v>0.111</v>
      </c>
      <c r="AH988">
        <v>0.14299999999999999</v>
      </c>
      <c r="AI988">
        <v>0.222</v>
      </c>
      <c r="AJ988">
        <v>0.17599999999999999</v>
      </c>
      <c r="AK988">
        <v>0.125</v>
      </c>
      <c r="AL988">
        <v>0.16700000000000001</v>
      </c>
      <c r="AM988">
        <v>7.0999999999999994E-2</v>
      </c>
      <c r="AN988">
        <v>0.23499999999999999</v>
      </c>
      <c r="AO988">
        <v>0.13300000000000001</v>
      </c>
      <c r="AP988">
        <v>0.26700000000000002</v>
      </c>
      <c r="AQ988">
        <v>0.15</v>
      </c>
      <c r="AR988">
        <v>0.13600000000000001</v>
      </c>
      <c r="AS988">
        <v>0</v>
      </c>
      <c r="AT988">
        <v>0.12</v>
      </c>
      <c r="AU988">
        <v>0.23100000000000001</v>
      </c>
      <c r="AV988">
        <v>0.13300000000000001</v>
      </c>
      <c r="AW988">
        <v>0.14299999999999999</v>
      </c>
      <c r="AX988">
        <v>0.154</v>
      </c>
      <c r="AY988">
        <v>0.19</v>
      </c>
      <c r="AZ988">
        <v>0.29199999999999998</v>
      </c>
      <c r="BA988">
        <v>0.16700000000000001</v>
      </c>
      <c r="BB988">
        <v>0.22700000000000001</v>
      </c>
      <c r="BC988">
        <v>0.16700000000000001</v>
      </c>
    </row>
    <row r="989" spans="1:55" hidden="1" x14ac:dyDescent="0.4">
      <c r="A989" t="str">
        <f t="shared" si="60"/>
        <v>GPM</v>
      </c>
      <c r="B989" t="str">
        <f t="shared" si="61"/>
        <v>GPM002</v>
      </c>
      <c r="C989" t="str">
        <f t="shared" si="62"/>
        <v>lines_vs_average</v>
      </c>
      <c r="D989" t="s">
        <v>4262</v>
      </c>
      <c r="E989">
        <f t="shared" si="63"/>
        <v>0.81520000000000015</v>
      </c>
      <c r="F989">
        <v>0.66500000000000004</v>
      </c>
      <c r="G989">
        <v>0.622</v>
      </c>
      <c r="H989">
        <v>0.879</v>
      </c>
      <c r="I989">
        <v>0.83599999999999997</v>
      </c>
      <c r="J989">
        <v>0.90100000000000002</v>
      </c>
      <c r="K989">
        <v>0.51500000000000001</v>
      </c>
      <c r="L989">
        <v>0.94299999999999995</v>
      </c>
      <c r="M989">
        <v>0.75</v>
      </c>
      <c r="N989">
        <v>0.70799999999999996</v>
      </c>
      <c r="O989">
        <v>0.77200000000000002</v>
      </c>
      <c r="P989">
        <v>0.79300000000000004</v>
      </c>
      <c r="Q989">
        <v>0.622</v>
      </c>
      <c r="R989">
        <v>0.83599999999999997</v>
      </c>
      <c r="S989">
        <v>0.70799999999999996</v>
      </c>
      <c r="T989">
        <v>0.85799999999999998</v>
      </c>
      <c r="U989">
        <v>0.68600000000000005</v>
      </c>
      <c r="V989">
        <v>0.68600000000000005</v>
      </c>
      <c r="W989">
        <v>0.66500000000000004</v>
      </c>
      <c r="X989">
        <v>0.75</v>
      </c>
      <c r="Y989">
        <v>0.75</v>
      </c>
      <c r="Z989">
        <v>0.77200000000000002</v>
      </c>
      <c r="AA989">
        <v>0.79300000000000004</v>
      </c>
      <c r="AB989">
        <v>0.92200000000000004</v>
      </c>
      <c r="AC989">
        <v>0.879</v>
      </c>
      <c r="AD989">
        <v>0.64300000000000002</v>
      </c>
      <c r="AE989">
        <v>0.72899999999999998</v>
      </c>
      <c r="AF989">
        <v>0.94299999999999995</v>
      </c>
      <c r="AG989">
        <v>0.42899999999999999</v>
      </c>
      <c r="AH989">
        <v>0.77200000000000002</v>
      </c>
      <c r="AI989">
        <v>0.53600000000000003</v>
      </c>
      <c r="AJ989">
        <v>0.83599999999999997</v>
      </c>
      <c r="AK989">
        <v>0.53600000000000003</v>
      </c>
      <c r="AL989">
        <v>0.68600000000000005</v>
      </c>
      <c r="AM989">
        <v>0.68600000000000005</v>
      </c>
      <c r="AN989">
        <v>1.1579999999999999</v>
      </c>
      <c r="AO989">
        <v>0.72899999999999998</v>
      </c>
      <c r="AP989">
        <v>0.83599999999999997</v>
      </c>
      <c r="AQ989">
        <v>0.90100000000000002</v>
      </c>
      <c r="AR989">
        <v>1.0940000000000001</v>
      </c>
      <c r="AS989">
        <v>1.0509999999999999</v>
      </c>
      <c r="AT989">
        <v>1.1359999999999999</v>
      </c>
      <c r="AU989">
        <v>0.96499999999999997</v>
      </c>
      <c r="AV989">
        <v>0.66500000000000004</v>
      </c>
      <c r="AW989">
        <v>1.115</v>
      </c>
      <c r="AX989">
        <v>0.66500000000000004</v>
      </c>
      <c r="AY989">
        <v>1.1359999999999999</v>
      </c>
      <c r="AZ989">
        <v>1.329</v>
      </c>
      <c r="BA989">
        <v>0.72899999999999998</v>
      </c>
      <c r="BB989">
        <v>1.3080000000000001</v>
      </c>
      <c r="BC989">
        <v>0.83599999999999997</v>
      </c>
    </row>
    <row r="990" spans="1:55" hidden="1" x14ac:dyDescent="0.4">
      <c r="A990" t="str">
        <f t="shared" si="60"/>
        <v>GPM</v>
      </c>
      <c r="B990" t="str">
        <f t="shared" si="61"/>
        <v>GPM052</v>
      </c>
      <c r="C990" t="str">
        <f t="shared" si="62"/>
        <v>activities</v>
      </c>
      <c r="D990" t="s">
        <v>4263</v>
      </c>
      <c r="E990">
        <f t="shared" si="63"/>
        <v>15.22</v>
      </c>
      <c r="F990">
        <v>11</v>
      </c>
      <c r="G990">
        <v>15</v>
      </c>
      <c r="H990">
        <v>14</v>
      </c>
      <c r="I990">
        <v>11</v>
      </c>
      <c r="J990">
        <v>11</v>
      </c>
      <c r="K990">
        <v>13</v>
      </c>
      <c r="L990">
        <v>13</v>
      </c>
      <c r="M990">
        <v>16</v>
      </c>
      <c r="N990">
        <v>0</v>
      </c>
      <c r="O990">
        <v>12</v>
      </c>
      <c r="P990">
        <v>10</v>
      </c>
      <c r="Q990">
        <v>10</v>
      </c>
      <c r="R990">
        <v>22</v>
      </c>
      <c r="S990">
        <v>14</v>
      </c>
      <c r="T990">
        <v>29</v>
      </c>
      <c r="U990">
        <v>14</v>
      </c>
      <c r="V990">
        <v>15</v>
      </c>
      <c r="W990">
        <v>9</v>
      </c>
      <c r="X990">
        <v>18</v>
      </c>
      <c r="Y990">
        <v>19</v>
      </c>
      <c r="Z990">
        <v>18</v>
      </c>
      <c r="AA990">
        <v>15</v>
      </c>
      <c r="AB990">
        <v>17</v>
      </c>
      <c r="AC990">
        <v>15</v>
      </c>
      <c r="AD990">
        <v>12</v>
      </c>
      <c r="AE990">
        <v>16</v>
      </c>
      <c r="AF990">
        <v>16</v>
      </c>
      <c r="AG990">
        <v>9</v>
      </c>
      <c r="AH990">
        <v>9</v>
      </c>
      <c r="AI990">
        <v>8</v>
      </c>
      <c r="AJ990">
        <v>18</v>
      </c>
      <c r="AK990">
        <v>14</v>
      </c>
      <c r="AL990">
        <v>10</v>
      </c>
      <c r="AM990">
        <v>15</v>
      </c>
      <c r="AN990">
        <v>7</v>
      </c>
      <c r="AO990">
        <v>19</v>
      </c>
      <c r="AP990">
        <v>18</v>
      </c>
      <c r="AQ990">
        <v>25</v>
      </c>
      <c r="AR990">
        <v>31</v>
      </c>
      <c r="AS990">
        <v>14</v>
      </c>
      <c r="AT990">
        <v>20</v>
      </c>
      <c r="AU990">
        <v>18</v>
      </c>
      <c r="AV990">
        <v>16</v>
      </c>
      <c r="AW990">
        <v>23</v>
      </c>
      <c r="AX990">
        <v>15</v>
      </c>
      <c r="AY990">
        <v>17</v>
      </c>
      <c r="AZ990">
        <v>14</v>
      </c>
      <c r="BA990">
        <v>11</v>
      </c>
      <c r="BB990">
        <v>21</v>
      </c>
      <c r="BC990">
        <v>24</v>
      </c>
    </row>
    <row r="991" spans="1:55" hidden="1" x14ac:dyDescent="0.4">
      <c r="A991" t="str">
        <f t="shared" si="60"/>
        <v>GPM</v>
      </c>
      <c r="B991" t="str">
        <f t="shared" si="61"/>
        <v>GPM052</v>
      </c>
      <c r="C991" t="str">
        <f t="shared" si="62"/>
        <v>decisions</v>
      </c>
      <c r="D991" t="s">
        <v>4264</v>
      </c>
      <c r="E991">
        <f t="shared" si="63"/>
        <v>2.2400000000000002</v>
      </c>
      <c r="F991">
        <v>1</v>
      </c>
      <c r="G991">
        <v>2</v>
      </c>
      <c r="H991">
        <v>3</v>
      </c>
      <c r="I991">
        <v>2</v>
      </c>
      <c r="J991">
        <v>2</v>
      </c>
      <c r="K991">
        <v>2</v>
      </c>
      <c r="L991">
        <v>3</v>
      </c>
      <c r="M991">
        <v>2</v>
      </c>
      <c r="N991">
        <v>0</v>
      </c>
      <c r="O991">
        <v>1</v>
      </c>
      <c r="P991">
        <v>1</v>
      </c>
      <c r="Q991">
        <v>0</v>
      </c>
      <c r="R991">
        <v>4</v>
      </c>
      <c r="S991">
        <v>3</v>
      </c>
      <c r="T991">
        <v>5</v>
      </c>
      <c r="U991">
        <v>1</v>
      </c>
      <c r="V991">
        <v>2</v>
      </c>
      <c r="W991">
        <v>1</v>
      </c>
      <c r="X991">
        <v>2</v>
      </c>
      <c r="Y991">
        <v>3</v>
      </c>
      <c r="Z991">
        <v>2</v>
      </c>
      <c r="AA991">
        <v>3</v>
      </c>
      <c r="AB991">
        <v>3</v>
      </c>
      <c r="AC991">
        <v>2</v>
      </c>
      <c r="AD991">
        <v>2</v>
      </c>
      <c r="AE991">
        <v>1</v>
      </c>
      <c r="AF991">
        <v>3</v>
      </c>
      <c r="AG991">
        <v>2</v>
      </c>
      <c r="AH991">
        <v>1</v>
      </c>
      <c r="AI991">
        <v>2</v>
      </c>
      <c r="AJ991">
        <v>3</v>
      </c>
      <c r="AK991">
        <v>2</v>
      </c>
      <c r="AL991">
        <v>1</v>
      </c>
      <c r="AM991">
        <v>1</v>
      </c>
      <c r="AN991">
        <v>0</v>
      </c>
      <c r="AO991">
        <v>2</v>
      </c>
      <c r="AP991">
        <v>4</v>
      </c>
      <c r="AQ991">
        <v>3</v>
      </c>
      <c r="AR991">
        <v>0</v>
      </c>
      <c r="AS991">
        <v>4</v>
      </c>
      <c r="AT991">
        <v>3</v>
      </c>
      <c r="AU991">
        <v>3</v>
      </c>
      <c r="AV991">
        <v>2</v>
      </c>
      <c r="AW991">
        <v>2</v>
      </c>
      <c r="AX991">
        <v>4</v>
      </c>
      <c r="AY991">
        <v>4</v>
      </c>
      <c r="AZ991">
        <v>3</v>
      </c>
      <c r="BA991">
        <v>2</v>
      </c>
      <c r="BB991">
        <v>4</v>
      </c>
      <c r="BC991">
        <v>4</v>
      </c>
    </row>
    <row r="992" spans="1:55" hidden="1" x14ac:dyDescent="0.4">
      <c r="A992" t="str">
        <f t="shared" si="60"/>
        <v>GPM</v>
      </c>
      <c r="B992" t="str">
        <f t="shared" si="61"/>
        <v>GPM052</v>
      </c>
      <c r="C992" t="str">
        <f t="shared" si="62"/>
        <v>forks</v>
      </c>
      <c r="D992" t="s">
        <v>4265</v>
      </c>
      <c r="E992">
        <f t="shared" si="63"/>
        <v>1.1000000000000001</v>
      </c>
      <c r="F992">
        <v>1</v>
      </c>
      <c r="G992">
        <v>1</v>
      </c>
      <c r="H992">
        <v>1</v>
      </c>
      <c r="I992">
        <v>1</v>
      </c>
      <c r="J992">
        <v>1</v>
      </c>
      <c r="K992">
        <v>1</v>
      </c>
      <c r="L992">
        <v>1</v>
      </c>
      <c r="M992">
        <v>1</v>
      </c>
      <c r="N992">
        <v>1</v>
      </c>
      <c r="O992">
        <v>1</v>
      </c>
      <c r="P992">
        <v>1</v>
      </c>
      <c r="Q992">
        <v>1</v>
      </c>
      <c r="R992">
        <v>1</v>
      </c>
      <c r="S992">
        <v>2</v>
      </c>
      <c r="T992">
        <v>1</v>
      </c>
      <c r="U992">
        <v>1</v>
      </c>
      <c r="V992">
        <v>1</v>
      </c>
      <c r="W992">
        <v>1</v>
      </c>
      <c r="X992">
        <v>1</v>
      </c>
      <c r="Y992">
        <v>1</v>
      </c>
      <c r="Z992">
        <v>1</v>
      </c>
      <c r="AA992">
        <v>2</v>
      </c>
      <c r="AB992">
        <v>1</v>
      </c>
      <c r="AC992">
        <v>1</v>
      </c>
      <c r="AD992">
        <v>1</v>
      </c>
      <c r="AE992">
        <v>1</v>
      </c>
      <c r="AF992">
        <v>1</v>
      </c>
      <c r="AG992">
        <v>1</v>
      </c>
      <c r="AH992">
        <v>1</v>
      </c>
      <c r="AI992">
        <v>1</v>
      </c>
      <c r="AJ992">
        <v>1</v>
      </c>
      <c r="AK992">
        <v>1</v>
      </c>
      <c r="AL992">
        <v>1</v>
      </c>
      <c r="AM992">
        <v>2</v>
      </c>
      <c r="AN992">
        <v>0</v>
      </c>
      <c r="AO992">
        <v>1</v>
      </c>
      <c r="AP992">
        <v>1</v>
      </c>
      <c r="AQ992">
        <v>2</v>
      </c>
      <c r="AR992">
        <v>2</v>
      </c>
      <c r="AS992">
        <v>1</v>
      </c>
      <c r="AT992">
        <v>1</v>
      </c>
      <c r="AU992">
        <v>2</v>
      </c>
      <c r="AV992">
        <v>1</v>
      </c>
      <c r="AW992">
        <v>1</v>
      </c>
      <c r="AX992">
        <v>1</v>
      </c>
      <c r="AY992">
        <v>1</v>
      </c>
      <c r="AZ992">
        <v>1</v>
      </c>
      <c r="BA992">
        <v>1</v>
      </c>
      <c r="BB992">
        <v>1</v>
      </c>
      <c r="BC992">
        <v>1</v>
      </c>
    </row>
    <row r="993" spans="1:55" hidden="1" x14ac:dyDescent="0.4">
      <c r="A993" t="str">
        <f t="shared" si="60"/>
        <v>GPM</v>
      </c>
      <c r="B993" t="str">
        <f t="shared" si="61"/>
        <v>GPM052</v>
      </c>
      <c r="C993" t="str">
        <f t="shared" si="62"/>
        <v>swimlanes</v>
      </c>
      <c r="D993" t="s">
        <v>4266</v>
      </c>
      <c r="E993">
        <f t="shared" si="63"/>
        <v>3.38</v>
      </c>
      <c r="F993">
        <v>2</v>
      </c>
      <c r="G993">
        <v>4</v>
      </c>
      <c r="H993">
        <v>3</v>
      </c>
      <c r="I993">
        <v>1</v>
      </c>
      <c r="J993">
        <v>7</v>
      </c>
      <c r="K993">
        <v>3</v>
      </c>
      <c r="L993">
        <v>1</v>
      </c>
      <c r="M993">
        <v>1</v>
      </c>
      <c r="N993">
        <v>2</v>
      </c>
      <c r="O993">
        <v>3</v>
      </c>
      <c r="P993">
        <v>2</v>
      </c>
      <c r="Q993">
        <v>1</v>
      </c>
      <c r="R993">
        <v>1</v>
      </c>
      <c r="S993">
        <v>3</v>
      </c>
      <c r="T993">
        <v>2</v>
      </c>
      <c r="U993">
        <v>5</v>
      </c>
      <c r="V993">
        <v>3</v>
      </c>
      <c r="W993">
        <v>2</v>
      </c>
      <c r="X993">
        <v>6</v>
      </c>
      <c r="Y993">
        <v>4</v>
      </c>
      <c r="Z993">
        <v>9</v>
      </c>
      <c r="AA993">
        <v>1</v>
      </c>
      <c r="AB993">
        <v>6</v>
      </c>
      <c r="AC993">
        <v>5</v>
      </c>
      <c r="AD993">
        <v>4</v>
      </c>
      <c r="AE993">
        <v>1</v>
      </c>
      <c r="AF993">
        <v>1</v>
      </c>
      <c r="AG993">
        <v>2</v>
      </c>
      <c r="AH993">
        <v>4</v>
      </c>
      <c r="AI993">
        <v>1</v>
      </c>
      <c r="AJ993">
        <v>3</v>
      </c>
      <c r="AK993">
        <v>6</v>
      </c>
      <c r="AL993">
        <v>3</v>
      </c>
      <c r="AM993">
        <v>3</v>
      </c>
      <c r="AN993">
        <v>2</v>
      </c>
      <c r="AO993">
        <v>3</v>
      </c>
      <c r="AP993">
        <v>7</v>
      </c>
      <c r="AQ993">
        <v>5</v>
      </c>
      <c r="AR993">
        <v>13</v>
      </c>
      <c r="AS993">
        <v>4</v>
      </c>
      <c r="AT993">
        <v>4</v>
      </c>
      <c r="AU993">
        <v>1</v>
      </c>
      <c r="AV993">
        <v>2</v>
      </c>
      <c r="AW993">
        <v>8</v>
      </c>
      <c r="AX993">
        <v>2</v>
      </c>
      <c r="AY993">
        <v>2</v>
      </c>
      <c r="AZ993">
        <v>2</v>
      </c>
      <c r="BA993">
        <v>2</v>
      </c>
      <c r="BB993">
        <v>4</v>
      </c>
      <c r="BC993">
        <v>3</v>
      </c>
    </row>
    <row r="994" spans="1:55" hidden="1" x14ac:dyDescent="0.4">
      <c r="A994" t="str">
        <f t="shared" si="60"/>
        <v>GPM</v>
      </c>
      <c r="B994" t="str">
        <f t="shared" si="61"/>
        <v>GPM052</v>
      </c>
      <c r="C994" t="str">
        <f t="shared" si="62"/>
        <v>detaches</v>
      </c>
      <c r="D994" t="s">
        <v>4267</v>
      </c>
      <c r="E994">
        <f t="shared" si="63"/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</row>
    <row r="995" spans="1:55" hidden="1" x14ac:dyDescent="0.4">
      <c r="A995" t="str">
        <f t="shared" si="60"/>
        <v>GPM</v>
      </c>
      <c r="B995" t="str">
        <f t="shared" si="61"/>
        <v>GPM052</v>
      </c>
      <c r="C995" t="str">
        <f t="shared" si="62"/>
        <v>options</v>
      </c>
      <c r="D995" t="s">
        <v>4268</v>
      </c>
      <c r="E995">
        <f t="shared" si="63"/>
        <v>0.26</v>
      </c>
      <c r="F995">
        <v>0</v>
      </c>
      <c r="G995">
        <v>0</v>
      </c>
      <c r="H995">
        <v>0</v>
      </c>
      <c r="I995">
        <v>0</v>
      </c>
      <c r="J995">
        <v>1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1</v>
      </c>
      <c r="W995">
        <v>0</v>
      </c>
      <c r="X995">
        <v>1</v>
      </c>
      <c r="Y995">
        <v>1</v>
      </c>
      <c r="Z995">
        <v>0</v>
      </c>
      <c r="AA995">
        <v>0</v>
      </c>
      <c r="AB995">
        <v>1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2</v>
      </c>
      <c r="AQ995">
        <v>0</v>
      </c>
      <c r="AR995">
        <v>0</v>
      </c>
      <c r="AS995">
        <v>0</v>
      </c>
      <c r="AT995">
        <v>3</v>
      </c>
      <c r="AU995">
        <v>0</v>
      </c>
      <c r="AV995">
        <v>0</v>
      </c>
      <c r="AW995">
        <v>0</v>
      </c>
      <c r="AX995">
        <v>0</v>
      </c>
      <c r="AY995">
        <v>1</v>
      </c>
      <c r="AZ995">
        <v>0</v>
      </c>
      <c r="BA995">
        <v>0</v>
      </c>
      <c r="BB995">
        <v>0</v>
      </c>
      <c r="BC995">
        <v>2</v>
      </c>
    </row>
    <row r="996" spans="1:55" hidden="1" x14ac:dyDescent="0.4">
      <c r="A996" t="str">
        <f t="shared" si="60"/>
        <v>GPM</v>
      </c>
      <c r="B996" t="str">
        <f t="shared" si="61"/>
        <v>GPM052</v>
      </c>
      <c r="C996" t="str">
        <f t="shared" si="62"/>
        <v>edges</v>
      </c>
      <c r="D996" t="s">
        <v>4269</v>
      </c>
      <c r="E996">
        <f t="shared" si="63"/>
        <v>1.82</v>
      </c>
      <c r="F996">
        <v>1</v>
      </c>
      <c r="G996">
        <v>0</v>
      </c>
      <c r="H996">
        <v>0</v>
      </c>
      <c r="I996">
        <v>5</v>
      </c>
      <c r="J996">
        <v>0</v>
      </c>
      <c r="K996">
        <v>1</v>
      </c>
      <c r="L996">
        <v>0</v>
      </c>
      <c r="M996">
        <v>0</v>
      </c>
      <c r="N996">
        <v>24</v>
      </c>
      <c r="O996">
        <v>0</v>
      </c>
      <c r="P996">
        <v>0</v>
      </c>
      <c r="Q996">
        <v>3</v>
      </c>
      <c r="R996">
        <v>3</v>
      </c>
      <c r="S996">
        <v>0</v>
      </c>
      <c r="T996">
        <v>8</v>
      </c>
      <c r="U996">
        <v>0</v>
      </c>
      <c r="V996">
        <v>1</v>
      </c>
      <c r="W996">
        <v>0</v>
      </c>
      <c r="X996">
        <v>2</v>
      </c>
      <c r="Y996">
        <v>2</v>
      </c>
      <c r="Z996">
        <v>1</v>
      </c>
      <c r="AA996">
        <v>0</v>
      </c>
      <c r="AB996">
        <v>2</v>
      </c>
      <c r="AC996">
        <v>1</v>
      </c>
      <c r="AD996">
        <v>1</v>
      </c>
      <c r="AE996">
        <v>1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1</v>
      </c>
      <c r="AM996">
        <v>1</v>
      </c>
      <c r="AN996">
        <v>6</v>
      </c>
      <c r="AO996">
        <v>0</v>
      </c>
      <c r="AP996">
        <v>2</v>
      </c>
      <c r="AQ996">
        <v>0</v>
      </c>
      <c r="AR996">
        <v>9</v>
      </c>
      <c r="AS996">
        <v>2</v>
      </c>
      <c r="AT996">
        <v>0</v>
      </c>
      <c r="AU996">
        <v>0</v>
      </c>
      <c r="AV996">
        <v>2</v>
      </c>
      <c r="AW996">
        <v>2</v>
      </c>
      <c r="AX996">
        <v>0</v>
      </c>
      <c r="AY996">
        <v>3</v>
      </c>
      <c r="AZ996">
        <v>0</v>
      </c>
      <c r="BA996">
        <v>0</v>
      </c>
      <c r="BB996">
        <v>3</v>
      </c>
      <c r="BC996">
        <v>4</v>
      </c>
    </row>
    <row r="997" spans="1:55" hidden="1" x14ac:dyDescent="0.4">
      <c r="A997" t="str">
        <f t="shared" si="60"/>
        <v>GPM</v>
      </c>
      <c r="B997" t="str">
        <f t="shared" si="61"/>
        <v>GPM052</v>
      </c>
      <c r="C997" t="str">
        <f t="shared" si="62"/>
        <v>notes</v>
      </c>
      <c r="D997" t="s">
        <v>4270</v>
      </c>
      <c r="E997">
        <f t="shared" si="63"/>
        <v>4.5199999999999996</v>
      </c>
      <c r="F997">
        <v>2</v>
      </c>
      <c r="G997">
        <v>12</v>
      </c>
      <c r="H997">
        <v>6</v>
      </c>
      <c r="I997">
        <v>8</v>
      </c>
      <c r="J997">
        <v>2</v>
      </c>
      <c r="K997">
        <v>3</v>
      </c>
      <c r="L997">
        <v>3</v>
      </c>
      <c r="M997">
        <v>6</v>
      </c>
      <c r="N997">
        <v>2</v>
      </c>
      <c r="O997">
        <v>10</v>
      </c>
      <c r="P997">
        <v>4</v>
      </c>
      <c r="Q997">
        <v>6</v>
      </c>
      <c r="R997">
        <v>5</v>
      </c>
      <c r="S997">
        <v>3</v>
      </c>
      <c r="T997">
        <v>4</v>
      </c>
      <c r="U997">
        <v>3</v>
      </c>
      <c r="V997">
        <v>6</v>
      </c>
      <c r="W997">
        <v>5</v>
      </c>
      <c r="X997">
        <v>3</v>
      </c>
      <c r="Y997">
        <v>0</v>
      </c>
      <c r="Z997">
        <v>0</v>
      </c>
      <c r="AA997">
        <v>4</v>
      </c>
      <c r="AB997">
        <v>2</v>
      </c>
      <c r="AC997">
        <v>10</v>
      </c>
      <c r="AD997">
        <v>7</v>
      </c>
      <c r="AE997">
        <v>5</v>
      </c>
      <c r="AF997">
        <v>8</v>
      </c>
      <c r="AG997">
        <v>6</v>
      </c>
      <c r="AH997">
        <v>2</v>
      </c>
      <c r="AI997">
        <v>4</v>
      </c>
      <c r="AJ997">
        <v>8</v>
      </c>
      <c r="AK997">
        <v>3</v>
      </c>
      <c r="AL997">
        <v>2</v>
      </c>
      <c r="AM997">
        <v>3</v>
      </c>
      <c r="AN997">
        <v>11</v>
      </c>
      <c r="AO997">
        <v>5</v>
      </c>
      <c r="AP997">
        <v>1</v>
      </c>
      <c r="AQ997">
        <v>1</v>
      </c>
      <c r="AR997">
        <v>1</v>
      </c>
      <c r="AS997">
        <v>5</v>
      </c>
      <c r="AT997">
        <v>2</v>
      </c>
      <c r="AU997">
        <v>10</v>
      </c>
      <c r="AV997">
        <v>8</v>
      </c>
      <c r="AW997">
        <v>4</v>
      </c>
      <c r="AX997">
        <v>8</v>
      </c>
      <c r="AY997">
        <v>0</v>
      </c>
      <c r="AZ997">
        <v>1</v>
      </c>
      <c r="BA997">
        <v>8</v>
      </c>
      <c r="BB997">
        <v>3</v>
      </c>
      <c r="BC997">
        <v>1</v>
      </c>
    </row>
    <row r="998" spans="1:55" hidden="1" x14ac:dyDescent="0.4">
      <c r="A998" t="str">
        <f t="shared" si="60"/>
        <v>GPM</v>
      </c>
      <c r="B998" t="str">
        <f t="shared" si="61"/>
        <v>GPM052</v>
      </c>
      <c r="C998" t="str">
        <f t="shared" si="62"/>
        <v>partitions</v>
      </c>
      <c r="D998" t="s">
        <v>4271</v>
      </c>
      <c r="E998">
        <f t="shared" si="63"/>
        <v>0.12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1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1</v>
      </c>
      <c r="AB998">
        <v>0</v>
      </c>
      <c r="AC998">
        <v>0</v>
      </c>
      <c r="AD998">
        <v>0</v>
      </c>
      <c r="AE998">
        <v>3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1</v>
      </c>
      <c r="AZ998">
        <v>0</v>
      </c>
      <c r="BA998">
        <v>0</v>
      </c>
      <c r="BB998">
        <v>0</v>
      </c>
      <c r="BC998">
        <v>0</v>
      </c>
    </row>
    <row r="999" spans="1:55" hidden="1" x14ac:dyDescent="0.4">
      <c r="A999" t="str">
        <f t="shared" si="60"/>
        <v>GPM</v>
      </c>
      <c r="B999" t="str">
        <f t="shared" si="61"/>
        <v>GPM052</v>
      </c>
      <c r="C999" t="str">
        <f t="shared" si="62"/>
        <v>numberline</v>
      </c>
      <c r="D999" t="s">
        <v>4272</v>
      </c>
      <c r="E999">
        <f t="shared" si="63"/>
        <v>40.06</v>
      </c>
      <c r="F999">
        <v>35</v>
      </c>
      <c r="G999">
        <v>42</v>
      </c>
      <c r="H999">
        <v>42</v>
      </c>
      <c r="I999">
        <v>37</v>
      </c>
      <c r="J999">
        <v>31</v>
      </c>
      <c r="K999">
        <v>32</v>
      </c>
      <c r="L999">
        <v>31</v>
      </c>
      <c r="M999">
        <v>37</v>
      </c>
      <c r="N999">
        <v>41</v>
      </c>
      <c r="O999">
        <v>35</v>
      </c>
      <c r="P999">
        <v>25</v>
      </c>
      <c r="Q999">
        <v>27</v>
      </c>
      <c r="R999">
        <v>50</v>
      </c>
      <c r="S999">
        <v>38</v>
      </c>
      <c r="T999">
        <v>66</v>
      </c>
      <c r="U999">
        <v>39</v>
      </c>
      <c r="V999">
        <v>37</v>
      </c>
      <c r="W999">
        <v>39</v>
      </c>
      <c r="X999">
        <v>40</v>
      </c>
      <c r="Y999">
        <v>41</v>
      </c>
      <c r="Z999">
        <v>42</v>
      </c>
      <c r="AA999">
        <v>51</v>
      </c>
      <c r="AB999">
        <v>42</v>
      </c>
      <c r="AC999">
        <v>43</v>
      </c>
      <c r="AD999">
        <v>35</v>
      </c>
      <c r="AE999">
        <v>37</v>
      </c>
      <c r="AF999">
        <v>42</v>
      </c>
      <c r="AG999">
        <v>29</v>
      </c>
      <c r="AH999">
        <v>24</v>
      </c>
      <c r="AI999">
        <v>24</v>
      </c>
      <c r="AJ999">
        <v>43</v>
      </c>
      <c r="AK999">
        <v>34</v>
      </c>
      <c r="AL999">
        <v>25</v>
      </c>
      <c r="AM999">
        <v>33</v>
      </c>
      <c r="AN999">
        <v>36</v>
      </c>
      <c r="AO999">
        <v>40</v>
      </c>
      <c r="AP999">
        <v>47</v>
      </c>
      <c r="AQ999">
        <v>51</v>
      </c>
      <c r="AR999">
        <v>76</v>
      </c>
      <c r="AS999">
        <v>44</v>
      </c>
      <c r="AT999">
        <v>43</v>
      </c>
      <c r="AU999">
        <v>49</v>
      </c>
      <c r="AV999">
        <v>40</v>
      </c>
      <c r="AW999">
        <v>49</v>
      </c>
      <c r="AX999">
        <v>46</v>
      </c>
      <c r="AY999">
        <v>42</v>
      </c>
      <c r="AZ999">
        <v>34</v>
      </c>
      <c r="BA999">
        <v>33</v>
      </c>
      <c r="BB999">
        <v>49</v>
      </c>
      <c r="BC999">
        <v>55</v>
      </c>
    </row>
    <row r="1000" spans="1:55" hidden="1" x14ac:dyDescent="0.4">
      <c r="A1000" t="str">
        <f t="shared" si="60"/>
        <v>GPM</v>
      </c>
      <c r="B1000" t="str">
        <f t="shared" si="61"/>
        <v>GPM052</v>
      </c>
      <c r="C1000" t="str">
        <f t="shared" si="62"/>
        <v>negative_score</v>
      </c>
      <c r="D1000" t="s">
        <v>4273</v>
      </c>
      <c r="E1000">
        <f t="shared" si="63"/>
        <v>-0.71851428571428588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-3</v>
      </c>
      <c r="M1000">
        <v>0</v>
      </c>
      <c r="N1000">
        <v>-20</v>
      </c>
      <c r="O1000">
        <v>0</v>
      </c>
      <c r="P1000">
        <v>0</v>
      </c>
      <c r="Q1000">
        <v>0</v>
      </c>
      <c r="R1000">
        <v>-3</v>
      </c>
      <c r="S1000">
        <v>0</v>
      </c>
      <c r="T1000">
        <v>0</v>
      </c>
      <c r="U1000">
        <v>0</v>
      </c>
      <c r="V1000">
        <v>0</v>
      </c>
      <c r="W1000">
        <v>-0.24999999999999989</v>
      </c>
      <c r="X1000">
        <v>0</v>
      </c>
      <c r="Y1000">
        <v>-3</v>
      </c>
      <c r="Z1000">
        <v>0</v>
      </c>
      <c r="AA1000">
        <v>-0.12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-3.4928571428571429</v>
      </c>
      <c r="AO1000">
        <v>0</v>
      </c>
      <c r="AP1000">
        <v>0</v>
      </c>
      <c r="AQ1000">
        <v>0</v>
      </c>
      <c r="AR1000">
        <v>0</v>
      </c>
      <c r="AS1000">
        <v>-4.2857142857142837E-2</v>
      </c>
      <c r="AT1000">
        <v>0</v>
      </c>
      <c r="AU1000">
        <v>0</v>
      </c>
      <c r="AV1000">
        <v>0</v>
      </c>
      <c r="AW1000">
        <v>-3</v>
      </c>
      <c r="AX1000">
        <v>-2.0000000000000059E-2</v>
      </c>
      <c r="AY1000">
        <v>0</v>
      </c>
      <c r="AZ1000">
        <v>0</v>
      </c>
      <c r="BA1000">
        <v>0</v>
      </c>
      <c r="BB1000">
        <v>0</v>
      </c>
      <c r="BC1000">
        <v>0</v>
      </c>
    </row>
    <row r="1001" spans="1:55" hidden="1" x14ac:dyDescent="0.4">
      <c r="A1001" t="str">
        <f t="shared" si="60"/>
        <v>GPM</v>
      </c>
      <c r="B1001" t="str">
        <f t="shared" si="61"/>
        <v>GPM052</v>
      </c>
      <c r="C1001" t="str">
        <f t="shared" si="62"/>
        <v>raw_score</v>
      </c>
      <c r="D1001" t="s">
        <v>4274</v>
      </c>
      <c r="E1001">
        <f t="shared" si="63"/>
        <v>72.204599999999985</v>
      </c>
      <c r="F1001">
        <v>48.55</v>
      </c>
      <c r="G1001">
        <v>75.7</v>
      </c>
      <c r="H1001">
        <v>69.900000000000006</v>
      </c>
      <c r="I1001">
        <v>60.25</v>
      </c>
      <c r="J1001">
        <v>62.15</v>
      </c>
      <c r="K1001">
        <v>61.2</v>
      </c>
      <c r="L1001">
        <v>56.95</v>
      </c>
      <c r="M1001">
        <v>67.650000000000006</v>
      </c>
      <c r="N1001">
        <v>19.45</v>
      </c>
      <c r="O1001">
        <v>60.25</v>
      </c>
      <c r="P1001">
        <v>45.45</v>
      </c>
      <c r="Q1001">
        <v>44.75</v>
      </c>
      <c r="R1001">
        <v>94.1</v>
      </c>
      <c r="S1001">
        <v>70.3</v>
      </c>
      <c r="T1001">
        <v>130.1</v>
      </c>
      <c r="U1001">
        <v>63.35</v>
      </c>
      <c r="V1001">
        <v>70.849999999999994</v>
      </c>
      <c r="W1001">
        <v>43.7</v>
      </c>
      <c r="X1001">
        <v>84.8</v>
      </c>
      <c r="Y1001">
        <v>82.45</v>
      </c>
      <c r="Z1001">
        <v>86.3</v>
      </c>
      <c r="AA1001">
        <v>72.13</v>
      </c>
      <c r="AB1001">
        <v>85.1</v>
      </c>
      <c r="AC1001">
        <v>77.349999999999994</v>
      </c>
      <c r="AD1001">
        <v>63.55</v>
      </c>
      <c r="AE1001">
        <v>68.55</v>
      </c>
      <c r="AF1001">
        <v>73.5</v>
      </c>
      <c r="AG1001">
        <v>48.25</v>
      </c>
      <c r="AH1001">
        <v>44.8</v>
      </c>
      <c r="AI1001">
        <v>41.4</v>
      </c>
      <c r="AJ1001">
        <v>83.55</v>
      </c>
      <c r="AK1001">
        <v>69.099999999999994</v>
      </c>
      <c r="AL1001">
        <v>47.05</v>
      </c>
      <c r="AM1001">
        <v>66.25</v>
      </c>
      <c r="AN1001">
        <v>39.31</v>
      </c>
      <c r="AO1001">
        <v>80</v>
      </c>
      <c r="AP1001">
        <v>94.55</v>
      </c>
      <c r="AQ1001">
        <v>106.35</v>
      </c>
      <c r="AR1001">
        <v>140.4</v>
      </c>
      <c r="AS1001">
        <v>77.56</v>
      </c>
      <c r="AT1001">
        <v>89.75</v>
      </c>
      <c r="AU1001">
        <v>84.45</v>
      </c>
      <c r="AV1001">
        <v>73.8</v>
      </c>
      <c r="AW1001">
        <v>101.05</v>
      </c>
      <c r="AX1001">
        <v>76.680000000000007</v>
      </c>
      <c r="AY1001">
        <v>82.2</v>
      </c>
      <c r="AZ1001">
        <v>63.5</v>
      </c>
      <c r="BA1001">
        <v>56.05</v>
      </c>
      <c r="BB1001">
        <v>98.45</v>
      </c>
      <c r="BC1001">
        <v>107.35</v>
      </c>
    </row>
    <row r="1002" spans="1:55" hidden="1" x14ac:dyDescent="0.4">
      <c r="A1002" t="str">
        <f t="shared" si="60"/>
        <v>GPM</v>
      </c>
      <c r="B1002" t="str">
        <f t="shared" si="61"/>
        <v>GPM052</v>
      </c>
      <c r="C1002" t="str">
        <f t="shared" si="62"/>
        <v>percentage_score</v>
      </c>
      <c r="D1002" t="s">
        <v>4275</v>
      </c>
      <c r="E1002">
        <f t="shared" si="63"/>
        <v>76.31</v>
      </c>
      <c r="F1002">
        <v>70.8</v>
      </c>
      <c r="G1002">
        <v>79.099999999999994</v>
      </c>
      <c r="H1002">
        <v>77.8</v>
      </c>
      <c r="I1002">
        <v>75.099999999999994</v>
      </c>
      <c r="J1002">
        <v>75.7</v>
      </c>
      <c r="K1002">
        <v>75.400000000000006</v>
      </c>
      <c r="L1002">
        <v>71.2</v>
      </c>
      <c r="M1002">
        <v>77.2</v>
      </c>
      <c r="N1002">
        <v>32.700000000000003</v>
      </c>
      <c r="O1002">
        <v>75.099999999999994</v>
      </c>
      <c r="P1002">
        <v>69.400000000000006</v>
      </c>
      <c r="Q1002">
        <v>69.099999999999994</v>
      </c>
      <c r="R1002">
        <v>80.400000000000006</v>
      </c>
      <c r="S1002">
        <v>77.900000000000006</v>
      </c>
      <c r="T1002">
        <v>86.7</v>
      </c>
      <c r="U1002">
        <v>76</v>
      </c>
      <c r="V1002">
        <v>78</v>
      </c>
      <c r="W1002">
        <v>68.3</v>
      </c>
      <c r="X1002">
        <v>80.900000000000006</v>
      </c>
      <c r="Y1002">
        <v>78.2</v>
      </c>
      <c r="Z1002">
        <v>81.2</v>
      </c>
      <c r="AA1002">
        <v>78.2</v>
      </c>
      <c r="AB1002">
        <v>81</v>
      </c>
      <c r="AC1002">
        <v>79.5</v>
      </c>
      <c r="AD1002">
        <v>76.099999999999994</v>
      </c>
      <c r="AE1002">
        <v>77.400000000000006</v>
      </c>
      <c r="AF1002">
        <v>78.599999999999994</v>
      </c>
      <c r="AG1002">
        <v>70.7</v>
      </c>
      <c r="AH1002">
        <v>69.099999999999994</v>
      </c>
      <c r="AI1002">
        <v>67.400000000000006</v>
      </c>
      <c r="AJ1002">
        <v>80.7</v>
      </c>
      <c r="AK1002">
        <v>77.599999999999994</v>
      </c>
      <c r="AL1002">
        <v>70.2</v>
      </c>
      <c r="AM1002">
        <v>76.8</v>
      </c>
      <c r="AN1002">
        <v>62.6</v>
      </c>
      <c r="AO1002">
        <v>80</v>
      </c>
      <c r="AP1002">
        <v>82.5</v>
      </c>
      <c r="AQ1002">
        <v>84.2</v>
      </c>
      <c r="AR1002">
        <v>87.5</v>
      </c>
      <c r="AS1002">
        <v>79.5</v>
      </c>
      <c r="AT1002">
        <v>81.8</v>
      </c>
      <c r="AU1002">
        <v>80.900000000000006</v>
      </c>
      <c r="AV1002">
        <v>78.7</v>
      </c>
      <c r="AW1002">
        <v>81.5</v>
      </c>
      <c r="AX1002">
        <v>79.3</v>
      </c>
      <c r="AY1002">
        <v>80.400000000000006</v>
      </c>
      <c r="AZ1002">
        <v>76</v>
      </c>
      <c r="BA1002">
        <v>73.7</v>
      </c>
      <c r="BB1002">
        <v>83.1</v>
      </c>
      <c r="BC1002">
        <v>84.3</v>
      </c>
    </row>
    <row r="1003" spans="1:55" hidden="1" x14ac:dyDescent="0.4">
      <c r="A1003" t="str">
        <f t="shared" si="60"/>
        <v>GPM</v>
      </c>
      <c r="B1003" t="str">
        <f t="shared" si="61"/>
        <v>GPM052</v>
      </c>
      <c r="C1003" t="str">
        <f t="shared" si="62"/>
        <v>formatted_score</v>
      </c>
      <c r="D1003" t="s">
        <v>4276</v>
      </c>
      <c r="E1003" t="e">
        <f t="shared" si="63"/>
        <v>#DIV/0!</v>
      </c>
      <c r="F1003" t="s">
        <v>4277</v>
      </c>
      <c r="G1003" t="s">
        <v>2843</v>
      </c>
      <c r="H1003" t="s">
        <v>2883</v>
      </c>
      <c r="I1003" t="s">
        <v>2214</v>
      </c>
      <c r="J1003" t="s">
        <v>4278</v>
      </c>
      <c r="K1003" t="s">
        <v>4238</v>
      </c>
      <c r="L1003" t="s">
        <v>4279</v>
      </c>
      <c r="M1003" t="s">
        <v>2168</v>
      </c>
      <c r="N1003" t="s">
        <v>3772</v>
      </c>
      <c r="O1003" t="s">
        <v>2214</v>
      </c>
      <c r="P1003" t="s">
        <v>4140</v>
      </c>
      <c r="Q1003" t="s">
        <v>4280</v>
      </c>
      <c r="R1003" t="s">
        <v>4281</v>
      </c>
      <c r="S1003" t="s">
        <v>4282</v>
      </c>
      <c r="T1003" t="s">
        <v>2931</v>
      </c>
      <c r="U1003" t="s">
        <v>1949</v>
      </c>
      <c r="V1003" t="s">
        <v>3578</v>
      </c>
      <c r="W1003" t="s">
        <v>4283</v>
      </c>
      <c r="X1003" t="s">
        <v>4284</v>
      </c>
      <c r="Y1003" t="s">
        <v>4285</v>
      </c>
      <c r="Z1003" t="s">
        <v>4286</v>
      </c>
      <c r="AA1003" t="s">
        <v>4287</v>
      </c>
      <c r="AB1003" t="s">
        <v>4288</v>
      </c>
      <c r="AC1003" t="s">
        <v>4289</v>
      </c>
      <c r="AD1003" t="s">
        <v>1981</v>
      </c>
      <c r="AE1003" t="s">
        <v>2254</v>
      </c>
      <c r="AF1003" t="s">
        <v>4191</v>
      </c>
      <c r="AG1003" t="s">
        <v>1750</v>
      </c>
      <c r="AH1003" t="s">
        <v>2720</v>
      </c>
      <c r="AI1003" t="s">
        <v>4290</v>
      </c>
      <c r="AJ1003" t="s">
        <v>4291</v>
      </c>
      <c r="AK1003" t="s">
        <v>4292</v>
      </c>
      <c r="AL1003" t="s">
        <v>2028</v>
      </c>
      <c r="AM1003" t="s">
        <v>4293</v>
      </c>
      <c r="AN1003" t="s">
        <v>4294</v>
      </c>
      <c r="AO1003" t="s">
        <v>4295</v>
      </c>
      <c r="AP1003" t="s">
        <v>4296</v>
      </c>
      <c r="AQ1003" t="s">
        <v>4297</v>
      </c>
      <c r="AR1003" t="s">
        <v>4298</v>
      </c>
      <c r="AS1003" t="s">
        <v>4299</v>
      </c>
      <c r="AT1003" t="s">
        <v>4300</v>
      </c>
      <c r="AU1003" t="s">
        <v>4301</v>
      </c>
      <c r="AV1003" t="s">
        <v>4302</v>
      </c>
      <c r="AW1003" t="s">
        <v>4303</v>
      </c>
      <c r="AX1003" t="s">
        <v>4304</v>
      </c>
      <c r="AY1003" t="s">
        <v>4305</v>
      </c>
      <c r="AZ1003" t="s">
        <v>2207</v>
      </c>
      <c r="BA1003" t="s">
        <v>4306</v>
      </c>
      <c r="BB1003" t="s">
        <v>4307</v>
      </c>
      <c r="BC1003" t="s">
        <v>4308</v>
      </c>
    </row>
    <row r="1004" spans="1:55" hidden="1" x14ac:dyDescent="0.4">
      <c r="A1004" t="str">
        <f t="shared" si="60"/>
        <v>GPM</v>
      </c>
      <c r="B1004" t="str">
        <f t="shared" si="61"/>
        <v>GPM052</v>
      </c>
      <c r="C1004" t="str">
        <f t="shared" si="62"/>
        <v>functional_complexity</v>
      </c>
      <c r="D1004" t="s">
        <v>4309</v>
      </c>
      <c r="E1004">
        <f t="shared" si="63"/>
        <v>28.96</v>
      </c>
      <c r="F1004">
        <v>20</v>
      </c>
      <c r="G1004">
        <v>28</v>
      </c>
      <c r="H1004">
        <v>28.5</v>
      </c>
      <c r="I1004">
        <v>22</v>
      </c>
      <c r="J1004">
        <v>22</v>
      </c>
      <c r="K1004">
        <v>25</v>
      </c>
      <c r="L1004">
        <v>27</v>
      </c>
      <c r="M1004">
        <v>29.5</v>
      </c>
      <c r="N1004">
        <v>1.5</v>
      </c>
      <c r="O1004">
        <v>21.5</v>
      </c>
      <c r="P1004">
        <v>18.5</v>
      </c>
      <c r="Q1004">
        <v>16.5</v>
      </c>
      <c r="R1004">
        <v>42.5</v>
      </c>
      <c r="S1004">
        <v>30</v>
      </c>
      <c r="T1004">
        <v>55</v>
      </c>
      <c r="U1004">
        <v>24.5</v>
      </c>
      <c r="V1004">
        <v>28</v>
      </c>
      <c r="W1004">
        <v>17</v>
      </c>
      <c r="X1004">
        <v>32.5</v>
      </c>
      <c r="Y1004">
        <v>36</v>
      </c>
      <c r="Z1004">
        <v>32.5</v>
      </c>
      <c r="AA1004">
        <v>31.5</v>
      </c>
      <c r="AB1004">
        <v>33</v>
      </c>
      <c r="AC1004">
        <v>28</v>
      </c>
      <c r="AD1004">
        <v>23.5</v>
      </c>
      <c r="AE1004">
        <v>27.5</v>
      </c>
      <c r="AF1004">
        <v>31.5</v>
      </c>
      <c r="AG1004">
        <v>19</v>
      </c>
      <c r="AH1004">
        <v>17</v>
      </c>
      <c r="AI1004">
        <v>17.5</v>
      </c>
      <c r="AJ1004">
        <v>34.5</v>
      </c>
      <c r="AK1004">
        <v>26.5</v>
      </c>
      <c r="AL1004">
        <v>18.5</v>
      </c>
      <c r="AM1004">
        <v>27.5</v>
      </c>
      <c r="AN1004">
        <v>10.5</v>
      </c>
      <c r="AO1004">
        <v>34</v>
      </c>
      <c r="AP1004">
        <v>36.5</v>
      </c>
      <c r="AQ1004">
        <v>46.5</v>
      </c>
      <c r="AR1004">
        <v>49.5</v>
      </c>
      <c r="AS1004">
        <v>30.5</v>
      </c>
      <c r="AT1004">
        <v>37.5</v>
      </c>
      <c r="AU1004">
        <v>36</v>
      </c>
      <c r="AV1004">
        <v>29.5</v>
      </c>
      <c r="AW1004">
        <v>40</v>
      </c>
      <c r="AX1004">
        <v>32</v>
      </c>
      <c r="AY1004">
        <v>35</v>
      </c>
      <c r="AZ1004">
        <v>28.5</v>
      </c>
      <c r="BA1004">
        <v>22</v>
      </c>
      <c r="BB1004">
        <v>41</v>
      </c>
      <c r="BC1004">
        <v>45.5</v>
      </c>
    </row>
    <row r="1005" spans="1:55" hidden="1" x14ac:dyDescent="0.4">
      <c r="A1005" t="str">
        <f t="shared" si="60"/>
        <v>GPM</v>
      </c>
      <c r="B1005" t="str">
        <f t="shared" si="61"/>
        <v>GPM052</v>
      </c>
      <c r="C1005" t="str">
        <f t="shared" si="62"/>
        <v>organization_score</v>
      </c>
      <c r="D1005" t="s">
        <v>4310</v>
      </c>
      <c r="E1005">
        <f t="shared" si="63"/>
        <v>6.76</v>
      </c>
      <c r="F1005">
        <v>4</v>
      </c>
      <c r="G1005">
        <v>8</v>
      </c>
      <c r="H1005">
        <v>6</v>
      </c>
      <c r="I1005">
        <v>2</v>
      </c>
      <c r="J1005">
        <v>14</v>
      </c>
      <c r="K1005">
        <v>6</v>
      </c>
      <c r="L1005">
        <v>2</v>
      </c>
      <c r="M1005">
        <v>2</v>
      </c>
      <c r="N1005">
        <v>4</v>
      </c>
      <c r="O1005">
        <v>6</v>
      </c>
      <c r="P1005">
        <v>4</v>
      </c>
      <c r="Q1005">
        <v>2</v>
      </c>
      <c r="R1005">
        <v>2</v>
      </c>
      <c r="S1005">
        <v>6</v>
      </c>
      <c r="T1005">
        <v>4</v>
      </c>
      <c r="U1005">
        <v>10</v>
      </c>
      <c r="V1005">
        <v>6</v>
      </c>
      <c r="W1005">
        <v>4</v>
      </c>
      <c r="X1005">
        <v>12</v>
      </c>
      <c r="Y1005">
        <v>8</v>
      </c>
      <c r="Z1005">
        <v>18</v>
      </c>
      <c r="AA1005">
        <v>2</v>
      </c>
      <c r="AB1005">
        <v>12</v>
      </c>
      <c r="AC1005">
        <v>10</v>
      </c>
      <c r="AD1005">
        <v>8</v>
      </c>
      <c r="AE1005">
        <v>2</v>
      </c>
      <c r="AF1005">
        <v>2</v>
      </c>
      <c r="AG1005">
        <v>4</v>
      </c>
      <c r="AH1005">
        <v>8</v>
      </c>
      <c r="AI1005">
        <v>2</v>
      </c>
      <c r="AJ1005">
        <v>6</v>
      </c>
      <c r="AK1005">
        <v>12</v>
      </c>
      <c r="AL1005">
        <v>6</v>
      </c>
      <c r="AM1005">
        <v>6</v>
      </c>
      <c r="AN1005">
        <v>4</v>
      </c>
      <c r="AO1005">
        <v>6</v>
      </c>
      <c r="AP1005">
        <v>14</v>
      </c>
      <c r="AQ1005">
        <v>10</v>
      </c>
      <c r="AR1005">
        <v>26</v>
      </c>
      <c r="AS1005">
        <v>8</v>
      </c>
      <c r="AT1005">
        <v>8</v>
      </c>
      <c r="AU1005">
        <v>2</v>
      </c>
      <c r="AV1005">
        <v>4</v>
      </c>
      <c r="AW1005">
        <v>16</v>
      </c>
      <c r="AX1005">
        <v>4</v>
      </c>
      <c r="AY1005">
        <v>4</v>
      </c>
      <c r="AZ1005">
        <v>4</v>
      </c>
      <c r="BA1005">
        <v>4</v>
      </c>
      <c r="BB1005">
        <v>8</v>
      </c>
      <c r="BC1005">
        <v>6</v>
      </c>
    </row>
    <row r="1006" spans="1:55" hidden="1" x14ac:dyDescent="0.4">
      <c r="A1006" t="str">
        <f t="shared" si="60"/>
        <v>GPM</v>
      </c>
      <c r="B1006" t="str">
        <f t="shared" si="61"/>
        <v>GPM052</v>
      </c>
      <c r="C1006" t="str">
        <f t="shared" si="62"/>
        <v>structural_integrity</v>
      </c>
      <c r="D1006" t="s">
        <v>4311</v>
      </c>
      <c r="E1006">
        <f t="shared" si="63"/>
        <v>9.4816000000000003</v>
      </c>
      <c r="F1006">
        <v>10</v>
      </c>
      <c r="G1006">
        <v>10</v>
      </c>
      <c r="H1006">
        <v>10</v>
      </c>
      <c r="I1006">
        <v>10</v>
      </c>
      <c r="J1006">
        <v>10</v>
      </c>
      <c r="K1006">
        <v>10</v>
      </c>
      <c r="L1006">
        <v>7</v>
      </c>
      <c r="M1006">
        <v>10</v>
      </c>
      <c r="N1006">
        <v>0</v>
      </c>
      <c r="O1006">
        <v>10</v>
      </c>
      <c r="P1006">
        <v>10</v>
      </c>
      <c r="Q1006">
        <v>10</v>
      </c>
      <c r="R1006">
        <v>7</v>
      </c>
      <c r="S1006">
        <v>10</v>
      </c>
      <c r="T1006">
        <v>10</v>
      </c>
      <c r="U1006">
        <v>10</v>
      </c>
      <c r="V1006">
        <v>10</v>
      </c>
      <c r="W1006">
        <v>9.75</v>
      </c>
      <c r="X1006">
        <v>10</v>
      </c>
      <c r="Y1006">
        <v>7</v>
      </c>
      <c r="Z1006">
        <v>10</v>
      </c>
      <c r="AA1006">
        <v>9.8800000000000008</v>
      </c>
      <c r="AB1006">
        <v>10</v>
      </c>
      <c r="AC1006">
        <v>10</v>
      </c>
      <c r="AD1006">
        <v>10</v>
      </c>
      <c r="AE1006">
        <v>10</v>
      </c>
      <c r="AF1006">
        <v>10</v>
      </c>
      <c r="AG1006">
        <v>10</v>
      </c>
      <c r="AH1006">
        <v>10</v>
      </c>
      <c r="AI1006">
        <v>10</v>
      </c>
      <c r="AJ1006">
        <v>10</v>
      </c>
      <c r="AK1006">
        <v>10</v>
      </c>
      <c r="AL1006">
        <v>10</v>
      </c>
      <c r="AM1006">
        <v>10</v>
      </c>
      <c r="AN1006">
        <v>6.51</v>
      </c>
      <c r="AO1006">
        <v>10</v>
      </c>
      <c r="AP1006">
        <v>10</v>
      </c>
      <c r="AQ1006">
        <v>10</v>
      </c>
      <c r="AR1006">
        <v>10</v>
      </c>
      <c r="AS1006">
        <v>9.9600000000000009</v>
      </c>
      <c r="AT1006">
        <v>10</v>
      </c>
      <c r="AU1006">
        <v>10</v>
      </c>
      <c r="AV1006">
        <v>10</v>
      </c>
      <c r="AW1006">
        <v>7</v>
      </c>
      <c r="AX1006">
        <v>9.98</v>
      </c>
      <c r="AY1006">
        <v>10</v>
      </c>
      <c r="AZ1006">
        <v>10</v>
      </c>
      <c r="BA1006">
        <v>10</v>
      </c>
      <c r="BB1006">
        <v>10</v>
      </c>
      <c r="BC1006">
        <v>10</v>
      </c>
    </row>
    <row r="1007" spans="1:55" hidden="1" x14ac:dyDescent="0.4">
      <c r="A1007" t="str">
        <f t="shared" si="60"/>
        <v>GPM</v>
      </c>
      <c r="B1007" t="str">
        <f t="shared" si="61"/>
        <v>GPM052</v>
      </c>
      <c r="C1007" t="str">
        <f t="shared" si="62"/>
        <v>decisions_activities_ratio</v>
      </c>
      <c r="D1007" t="s">
        <v>4312</v>
      </c>
      <c r="E1007">
        <f t="shared" si="63"/>
        <v>0.14522000000000004</v>
      </c>
      <c r="F1007">
        <v>9.0999999999999998E-2</v>
      </c>
      <c r="G1007">
        <v>0.13300000000000001</v>
      </c>
      <c r="H1007">
        <v>0.214</v>
      </c>
      <c r="I1007">
        <v>0.182</v>
      </c>
      <c r="J1007">
        <v>0.182</v>
      </c>
      <c r="K1007">
        <v>0.154</v>
      </c>
      <c r="L1007">
        <v>0.23100000000000001</v>
      </c>
      <c r="M1007">
        <v>0.125</v>
      </c>
      <c r="N1007">
        <v>0</v>
      </c>
      <c r="O1007">
        <v>8.3000000000000004E-2</v>
      </c>
      <c r="P1007">
        <v>0.1</v>
      </c>
      <c r="Q1007">
        <v>0</v>
      </c>
      <c r="R1007">
        <v>0.182</v>
      </c>
      <c r="S1007">
        <v>0.214</v>
      </c>
      <c r="T1007">
        <v>0.17199999999999999</v>
      </c>
      <c r="U1007">
        <v>7.0999999999999994E-2</v>
      </c>
      <c r="V1007">
        <v>0.13300000000000001</v>
      </c>
      <c r="W1007">
        <v>0.111</v>
      </c>
      <c r="X1007">
        <v>0.111</v>
      </c>
      <c r="Y1007">
        <v>0.158</v>
      </c>
      <c r="Z1007">
        <v>0.111</v>
      </c>
      <c r="AA1007">
        <v>0.2</v>
      </c>
      <c r="AB1007">
        <v>0.17599999999999999</v>
      </c>
      <c r="AC1007">
        <v>0.13300000000000001</v>
      </c>
      <c r="AD1007">
        <v>0.16700000000000001</v>
      </c>
      <c r="AE1007">
        <v>6.2E-2</v>
      </c>
      <c r="AF1007">
        <v>0.188</v>
      </c>
      <c r="AG1007">
        <v>0.222</v>
      </c>
      <c r="AH1007">
        <v>0.111</v>
      </c>
      <c r="AI1007">
        <v>0.25</v>
      </c>
      <c r="AJ1007">
        <v>0.16700000000000001</v>
      </c>
      <c r="AK1007">
        <v>0.14299999999999999</v>
      </c>
      <c r="AL1007">
        <v>0.1</v>
      </c>
      <c r="AM1007">
        <v>6.7000000000000004E-2</v>
      </c>
      <c r="AN1007">
        <v>0</v>
      </c>
      <c r="AO1007">
        <v>0.105</v>
      </c>
      <c r="AP1007">
        <v>0.222</v>
      </c>
      <c r="AQ1007">
        <v>0.12</v>
      </c>
      <c r="AR1007">
        <v>0</v>
      </c>
      <c r="AS1007">
        <v>0.28599999999999998</v>
      </c>
      <c r="AT1007">
        <v>0.15</v>
      </c>
      <c r="AU1007">
        <v>0.16700000000000001</v>
      </c>
      <c r="AV1007">
        <v>0.125</v>
      </c>
      <c r="AW1007">
        <v>8.6999999999999994E-2</v>
      </c>
      <c r="AX1007">
        <v>0.26700000000000002</v>
      </c>
      <c r="AY1007">
        <v>0.23499999999999999</v>
      </c>
      <c r="AZ1007">
        <v>0.214</v>
      </c>
      <c r="BA1007">
        <v>0.182</v>
      </c>
      <c r="BB1007">
        <v>0.19</v>
      </c>
      <c r="BC1007">
        <v>0.16700000000000001</v>
      </c>
    </row>
    <row r="1008" spans="1:55" hidden="1" x14ac:dyDescent="0.4">
      <c r="A1008" t="str">
        <f t="shared" si="60"/>
        <v>GPM</v>
      </c>
      <c r="B1008" t="str">
        <f t="shared" si="61"/>
        <v>GPM052</v>
      </c>
      <c r="C1008" t="str">
        <f t="shared" si="62"/>
        <v>lines_vs_average</v>
      </c>
      <c r="D1008" t="s">
        <v>4313</v>
      </c>
      <c r="E1008">
        <f t="shared" si="63"/>
        <v>0.85903999999999991</v>
      </c>
      <c r="F1008">
        <v>0.75</v>
      </c>
      <c r="G1008">
        <v>0.90100000000000002</v>
      </c>
      <c r="H1008">
        <v>0.90100000000000002</v>
      </c>
      <c r="I1008">
        <v>0.79300000000000004</v>
      </c>
      <c r="J1008">
        <v>0.66500000000000004</v>
      </c>
      <c r="K1008">
        <v>0.68600000000000005</v>
      </c>
      <c r="L1008">
        <v>0.66500000000000004</v>
      </c>
      <c r="M1008">
        <v>0.79300000000000004</v>
      </c>
      <c r="N1008">
        <v>0.879</v>
      </c>
      <c r="O1008">
        <v>0.75</v>
      </c>
      <c r="P1008">
        <v>0.53600000000000003</v>
      </c>
      <c r="Q1008">
        <v>0.57899999999999996</v>
      </c>
      <c r="R1008">
        <v>1.0720000000000001</v>
      </c>
      <c r="S1008">
        <v>0.81499999999999995</v>
      </c>
      <c r="T1008">
        <v>1.415</v>
      </c>
      <c r="U1008">
        <v>0.83599999999999997</v>
      </c>
      <c r="V1008">
        <v>0.79300000000000004</v>
      </c>
      <c r="W1008">
        <v>0.83599999999999997</v>
      </c>
      <c r="X1008">
        <v>0.85799999999999998</v>
      </c>
      <c r="Y1008">
        <v>0.879</v>
      </c>
      <c r="Z1008">
        <v>0.90100000000000002</v>
      </c>
      <c r="AA1008">
        <v>1.0940000000000001</v>
      </c>
      <c r="AB1008">
        <v>0.90100000000000002</v>
      </c>
      <c r="AC1008">
        <v>0.92200000000000004</v>
      </c>
      <c r="AD1008">
        <v>0.75</v>
      </c>
      <c r="AE1008">
        <v>0.79300000000000004</v>
      </c>
      <c r="AF1008">
        <v>0.90100000000000002</v>
      </c>
      <c r="AG1008">
        <v>0.622</v>
      </c>
      <c r="AH1008">
        <v>0.51500000000000001</v>
      </c>
      <c r="AI1008">
        <v>0.51500000000000001</v>
      </c>
      <c r="AJ1008">
        <v>0.92200000000000004</v>
      </c>
      <c r="AK1008">
        <v>0.72899999999999998</v>
      </c>
      <c r="AL1008">
        <v>0.53600000000000003</v>
      </c>
      <c r="AM1008">
        <v>0.70799999999999996</v>
      </c>
      <c r="AN1008">
        <v>0.77200000000000002</v>
      </c>
      <c r="AO1008">
        <v>0.85799999999999998</v>
      </c>
      <c r="AP1008">
        <v>1.008</v>
      </c>
      <c r="AQ1008">
        <v>1.0940000000000001</v>
      </c>
      <c r="AR1008">
        <v>1.63</v>
      </c>
      <c r="AS1008">
        <v>0.94299999999999995</v>
      </c>
      <c r="AT1008">
        <v>0.92200000000000004</v>
      </c>
      <c r="AU1008">
        <v>1.0509999999999999</v>
      </c>
      <c r="AV1008">
        <v>0.85799999999999998</v>
      </c>
      <c r="AW1008">
        <v>1.0509999999999999</v>
      </c>
      <c r="AX1008">
        <v>0.98599999999999999</v>
      </c>
      <c r="AY1008">
        <v>0.90100000000000002</v>
      </c>
      <c r="AZ1008">
        <v>0.72899999999999998</v>
      </c>
      <c r="BA1008">
        <v>0.70799999999999996</v>
      </c>
      <c r="BB1008">
        <v>1.0509999999999999</v>
      </c>
      <c r="BC1008">
        <v>1.179</v>
      </c>
    </row>
    <row r="1009" spans="1:55" hidden="1" x14ac:dyDescent="0.4">
      <c r="A1009" t="str">
        <f t="shared" si="60"/>
        <v>GPM</v>
      </c>
      <c r="B1009" t="str">
        <f t="shared" si="61"/>
        <v>GPM092</v>
      </c>
      <c r="C1009" t="str">
        <f t="shared" si="62"/>
        <v>activities</v>
      </c>
      <c r="D1009" t="s">
        <v>4314</v>
      </c>
      <c r="E1009">
        <f t="shared" si="63"/>
        <v>15.6</v>
      </c>
      <c r="F1009">
        <v>9</v>
      </c>
      <c r="G1009">
        <v>15</v>
      </c>
      <c r="H1009">
        <v>15</v>
      </c>
      <c r="I1009">
        <v>14</v>
      </c>
      <c r="J1009">
        <v>9</v>
      </c>
      <c r="K1009">
        <v>12</v>
      </c>
      <c r="L1009">
        <v>13</v>
      </c>
      <c r="M1009">
        <v>27</v>
      </c>
      <c r="N1009">
        <v>13</v>
      </c>
      <c r="O1009">
        <v>10</v>
      </c>
      <c r="P1009">
        <v>12</v>
      </c>
      <c r="Q1009">
        <v>13</v>
      </c>
      <c r="R1009">
        <v>18</v>
      </c>
      <c r="S1009">
        <v>12</v>
      </c>
      <c r="T1009">
        <v>15</v>
      </c>
      <c r="U1009">
        <v>13</v>
      </c>
      <c r="V1009">
        <v>16</v>
      </c>
      <c r="W1009">
        <v>9</v>
      </c>
      <c r="X1009">
        <v>19</v>
      </c>
      <c r="Y1009">
        <v>13</v>
      </c>
      <c r="Z1009">
        <v>15</v>
      </c>
      <c r="AA1009">
        <v>11</v>
      </c>
      <c r="AB1009">
        <v>19</v>
      </c>
      <c r="AC1009">
        <v>18</v>
      </c>
      <c r="AD1009">
        <v>16</v>
      </c>
      <c r="AE1009">
        <v>17</v>
      </c>
      <c r="AF1009">
        <v>19</v>
      </c>
      <c r="AG1009">
        <v>12</v>
      </c>
      <c r="AH1009">
        <v>10</v>
      </c>
      <c r="AI1009">
        <v>11</v>
      </c>
      <c r="AJ1009">
        <v>9</v>
      </c>
      <c r="AK1009">
        <v>13</v>
      </c>
      <c r="AL1009">
        <v>11</v>
      </c>
      <c r="AM1009">
        <v>19</v>
      </c>
      <c r="AN1009">
        <v>13</v>
      </c>
      <c r="AO1009">
        <v>19</v>
      </c>
      <c r="AP1009">
        <v>15</v>
      </c>
      <c r="AQ1009">
        <v>13</v>
      </c>
      <c r="AR1009">
        <v>27</v>
      </c>
      <c r="AS1009">
        <v>22</v>
      </c>
      <c r="AT1009">
        <v>15</v>
      </c>
      <c r="AU1009">
        <v>18</v>
      </c>
      <c r="AV1009">
        <v>30</v>
      </c>
      <c r="AW1009">
        <v>21</v>
      </c>
      <c r="AX1009">
        <v>13</v>
      </c>
      <c r="AY1009">
        <v>21</v>
      </c>
      <c r="AZ1009">
        <v>27</v>
      </c>
      <c r="BA1009">
        <v>1</v>
      </c>
      <c r="BB1009">
        <v>29</v>
      </c>
      <c r="BC1009">
        <v>19</v>
      </c>
    </row>
    <row r="1010" spans="1:55" hidden="1" x14ac:dyDescent="0.4">
      <c r="A1010" t="str">
        <f t="shared" si="60"/>
        <v>GPM</v>
      </c>
      <c r="B1010" t="str">
        <f t="shared" si="61"/>
        <v>GPM092</v>
      </c>
      <c r="C1010" t="str">
        <f t="shared" si="62"/>
        <v>decisions</v>
      </c>
      <c r="D1010" t="s">
        <v>4315</v>
      </c>
      <c r="E1010">
        <f t="shared" si="63"/>
        <v>2.6</v>
      </c>
      <c r="F1010">
        <v>1</v>
      </c>
      <c r="G1010">
        <v>2</v>
      </c>
      <c r="H1010">
        <v>3</v>
      </c>
      <c r="I1010">
        <v>2</v>
      </c>
      <c r="J1010">
        <v>1</v>
      </c>
      <c r="K1010">
        <v>2</v>
      </c>
      <c r="L1010">
        <v>2</v>
      </c>
      <c r="M1010">
        <v>7</v>
      </c>
      <c r="N1010">
        <v>1</v>
      </c>
      <c r="O1010">
        <v>2</v>
      </c>
      <c r="P1010">
        <v>2</v>
      </c>
      <c r="Q1010">
        <v>2</v>
      </c>
      <c r="R1010">
        <v>2</v>
      </c>
      <c r="S1010">
        <v>2</v>
      </c>
      <c r="T1010">
        <v>0</v>
      </c>
      <c r="U1010">
        <v>3</v>
      </c>
      <c r="V1010">
        <v>0</v>
      </c>
      <c r="W1010">
        <v>2</v>
      </c>
      <c r="X1010">
        <v>4</v>
      </c>
      <c r="Y1010">
        <v>2</v>
      </c>
      <c r="Z1010">
        <v>2</v>
      </c>
      <c r="AA1010">
        <v>3</v>
      </c>
      <c r="AB1010">
        <v>3</v>
      </c>
      <c r="AC1010">
        <v>2</v>
      </c>
      <c r="AD1010">
        <v>2</v>
      </c>
      <c r="AE1010">
        <v>2</v>
      </c>
      <c r="AF1010">
        <v>4</v>
      </c>
      <c r="AG1010">
        <v>2</v>
      </c>
      <c r="AH1010">
        <v>1</v>
      </c>
      <c r="AI1010">
        <v>2</v>
      </c>
      <c r="AJ1010">
        <v>0</v>
      </c>
      <c r="AK1010">
        <v>2</v>
      </c>
      <c r="AL1010">
        <v>1</v>
      </c>
      <c r="AM1010">
        <v>3</v>
      </c>
      <c r="AN1010">
        <v>2</v>
      </c>
      <c r="AO1010">
        <v>3</v>
      </c>
      <c r="AP1010">
        <v>3</v>
      </c>
      <c r="AQ1010">
        <v>2</v>
      </c>
      <c r="AR1010">
        <v>5</v>
      </c>
      <c r="AS1010">
        <v>3</v>
      </c>
      <c r="AT1010">
        <v>2</v>
      </c>
      <c r="AU1010">
        <v>4</v>
      </c>
      <c r="AV1010">
        <v>7</v>
      </c>
      <c r="AW1010">
        <v>3</v>
      </c>
      <c r="AX1010">
        <v>3</v>
      </c>
      <c r="AY1010">
        <v>3</v>
      </c>
      <c r="AZ1010">
        <v>8</v>
      </c>
      <c r="BA1010">
        <v>3</v>
      </c>
      <c r="BB1010">
        <v>4</v>
      </c>
      <c r="BC1010">
        <v>4</v>
      </c>
    </row>
    <row r="1011" spans="1:55" hidden="1" x14ac:dyDescent="0.4">
      <c r="A1011" t="str">
        <f t="shared" si="60"/>
        <v>GPM</v>
      </c>
      <c r="B1011" t="str">
        <f t="shared" si="61"/>
        <v>GPM092</v>
      </c>
      <c r="C1011" t="str">
        <f t="shared" si="62"/>
        <v>forks</v>
      </c>
      <c r="D1011" t="s">
        <v>4316</v>
      </c>
      <c r="E1011">
        <f t="shared" si="63"/>
        <v>1.2</v>
      </c>
      <c r="F1011">
        <v>1</v>
      </c>
      <c r="G1011">
        <v>2</v>
      </c>
      <c r="H1011">
        <v>1</v>
      </c>
      <c r="I1011">
        <v>2</v>
      </c>
      <c r="J1011">
        <v>1</v>
      </c>
      <c r="K1011">
        <v>1</v>
      </c>
      <c r="L1011">
        <v>1</v>
      </c>
      <c r="M1011">
        <v>1</v>
      </c>
      <c r="N1011">
        <v>2</v>
      </c>
      <c r="O1011">
        <v>1</v>
      </c>
      <c r="P1011">
        <v>1</v>
      </c>
      <c r="Q1011">
        <v>1</v>
      </c>
      <c r="R1011">
        <v>1</v>
      </c>
      <c r="S1011">
        <v>1</v>
      </c>
      <c r="T1011">
        <v>1</v>
      </c>
      <c r="U1011">
        <v>1</v>
      </c>
      <c r="V1011">
        <v>1</v>
      </c>
      <c r="W1011">
        <v>1</v>
      </c>
      <c r="X1011">
        <v>1</v>
      </c>
      <c r="Y1011">
        <v>1</v>
      </c>
      <c r="Z1011">
        <v>1</v>
      </c>
      <c r="AA1011">
        <v>1</v>
      </c>
      <c r="AB1011">
        <v>2</v>
      </c>
      <c r="AC1011">
        <v>1</v>
      </c>
      <c r="AD1011">
        <v>3</v>
      </c>
      <c r="AE1011">
        <v>1</v>
      </c>
      <c r="AF1011">
        <v>1</v>
      </c>
      <c r="AG1011">
        <v>1</v>
      </c>
      <c r="AH1011">
        <v>1</v>
      </c>
      <c r="AI1011">
        <v>1</v>
      </c>
      <c r="AJ1011">
        <v>1</v>
      </c>
      <c r="AK1011">
        <v>1</v>
      </c>
      <c r="AL1011">
        <v>1</v>
      </c>
      <c r="AM1011">
        <v>1</v>
      </c>
      <c r="AN1011">
        <v>1</v>
      </c>
      <c r="AO1011">
        <v>2</v>
      </c>
      <c r="AP1011">
        <v>1</v>
      </c>
      <c r="AQ1011">
        <v>1</v>
      </c>
      <c r="AR1011">
        <v>2</v>
      </c>
      <c r="AS1011">
        <v>1</v>
      </c>
      <c r="AT1011">
        <v>1</v>
      </c>
      <c r="AU1011">
        <v>1</v>
      </c>
      <c r="AV1011">
        <v>2</v>
      </c>
      <c r="AW1011">
        <v>1</v>
      </c>
      <c r="AX1011">
        <v>1</v>
      </c>
      <c r="AY1011">
        <v>1</v>
      </c>
      <c r="AZ1011">
        <v>1</v>
      </c>
      <c r="BA1011">
        <v>1</v>
      </c>
      <c r="BB1011">
        <v>2</v>
      </c>
      <c r="BC1011">
        <v>1</v>
      </c>
    </row>
    <row r="1012" spans="1:55" hidden="1" x14ac:dyDescent="0.4">
      <c r="A1012" t="str">
        <f t="shared" si="60"/>
        <v>GPM</v>
      </c>
      <c r="B1012" t="str">
        <f t="shared" si="61"/>
        <v>GPM092</v>
      </c>
      <c r="C1012" t="str">
        <f t="shared" si="62"/>
        <v>swimlanes</v>
      </c>
      <c r="D1012" t="s">
        <v>4317</v>
      </c>
      <c r="E1012">
        <f t="shared" si="63"/>
        <v>3.52</v>
      </c>
      <c r="F1012">
        <v>3</v>
      </c>
      <c r="G1012">
        <v>1</v>
      </c>
      <c r="H1012">
        <v>4</v>
      </c>
      <c r="I1012">
        <v>3</v>
      </c>
      <c r="J1012">
        <v>4</v>
      </c>
      <c r="K1012">
        <v>6</v>
      </c>
      <c r="L1012">
        <v>1</v>
      </c>
      <c r="M1012">
        <v>1</v>
      </c>
      <c r="N1012">
        <v>4</v>
      </c>
      <c r="O1012">
        <v>1</v>
      </c>
      <c r="P1012">
        <v>2</v>
      </c>
      <c r="Q1012">
        <v>1</v>
      </c>
      <c r="R1012">
        <v>5</v>
      </c>
      <c r="S1012">
        <v>6</v>
      </c>
      <c r="T1012">
        <v>2</v>
      </c>
      <c r="U1012">
        <v>1</v>
      </c>
      <c r="V1012">
        <v>2</v>
      </c>
      <c r="W1012">
        <v>3</v>
      </c>
      <c r="X1012">
        <v>5</v>
      </c>
      <c r="Y1012">
        <v>3</v>
      </c>
      <c r="Z1012">
        <v>6</v>
      </c>
      <c r="AA1012">
        <v>1</v>
      </c>
      <c r="AB1012">
        <v>6</v>
      </c>
      <c r="AC1012">
        <v>5</v>
      </c>
      <c r="AD1012">
        <v>2</v>
      </c>
      <c r="AE1012">
        <v>1</v>
      </c>
      <c r="AF1012">
        <v>4</v>
      </c>
      <c r="AG1012">
        <v>3</v>
      </c>
      <c r="AH1012">
        <v>5</v>
      </c>
      <c r="AI1012">
        <v>3</v>
      </c>
      <c r="AJ1012">
        <v>2</v>
      </c>
      <c r="AK1012">
        <v>5</v>
      </c>
      <c r="AL1012">
        <v>2</v>
      </c>
      <c r="AM1012">
        <v>8</v>
      </c>
      <c r="AN1012">
        <v>2</v>
      </c>
      <c r="AO1012">
        <v>3</v>
      </c>
      <c r="AP1012">
        <v>2</v>
      </c>
      <c r="AQ1012">
        <v>4</v>
      </c>
      <c r="AR1012">
        <v>3</v>
      </c>
      <c r="AS1012">
        <v>5</v>
      </c>
      <c r="AT1012">
        <v>5</v>
      </c>
      <c r="AU1012">
        <v>6</v>
      </c>
      <c r="AV1012">
        <v>1</v>
      </c>
      <c r="AW1012">
        <v>5</v>
      </c>
      <c r="AX1012">
        <v>2</v>
      </c>
      <c r="AY1012">
        <v>13</v>
      </c>
      <c r="AZ1012">
        <v>2</v>
      </c>
      <c r="BA1012">
        <v>2</v>
      </c>
      <c r="BB1012">
        <v>5</v>
      </c>
      <c r="BC1012">
        <v>5</v>
      </c>
    </row>
    <row r="1013" spans="1:55" hidden="1" x14ac:dyDescent="0.4">
      <c r="A1013" t="str">
        <f t="shared" si="60"/>
        <v>GPM</v>
      </c>
      <c r="B1013" t="str">
        <f t="shared" si="61"/>
        <v>GPM092</v>
      </c>
      <c r="C1013" t="str">
        <f t="shared" si="62"/>
        <v>detaches</v>
      </c>
      <c r="D1013" t="s">
        <v>4318</v>
      </c>
      <c r="E1013">
        <f t="shared" si="63"/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</row>
    <row r="1014" spans="1:55" hidden="1" x14ac:dyDescent="0.4">
      <c r="A1014" t="str">
        <f t="shared" si="60"/>
        <v>GPM</v>
      </c>
      <c r="B1014" t="str">
        <f t="shared" si="61"/>
        <v>GPM092</v>
      </c>
      <c r="C1014" t="str">
        <f t="shared" si="62"/>
        <v>options</v>
      </c>
      <c r="D1014" t="s">
        <v>4319</v>
      </c>
      <c r="E1014">
        <f t="shared" si="63"/>
        <v>0.28000000000000003</v>
      </c>
      <c r="F1014">
        <v>0</v>
      </c>
      <c r="G1014">
        <v>2</v>
      </c>
      <c r="H1014">
        <v>1</v>
      </c>
      <c r="I1014">
        <v>0</v>
      </c>
      <c r="J1014">
        <v>0</v>
      </c>
      <c r="K1014">
        <v>0</v>
      </c>
      <c r="L1014">
        <v>1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3</v>
      </c>
      <c r="Y1014">
        <v>1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1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2</v>
      </c>
      <c r="AQ1014">
        <v>0</v>
      </c>
      <c r="AR1014">
        <v>0</v>
      </c>
      <c r="AS1014">
        <v>0</v>
      </c>
      <c r="AT1014">
        <v>1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2</v>
      </c>
    </row>
    <row r="1015" spans="1:55" hidden="1" x14ac:dyDescent="0.4">
      <c r="A1015" t="str">
        <f t="shared" si="60"/>
        <v>GPM</v>
      </c>
      <c r="B1015" t="str">
        <f t="shared" si="61"/>
        <v>GPM092</v>
      </c>
      <c r="C1015" t="str">
        <f t="shared" si="62"/>
        <v>edges</v>
      </c>
      <c r="D1015" t="s">
        <v>4320</v>
      </c>
      <c r="E1015">
        <f t="shared" si="63"/>
        <v>1.64</v>
      </c>
      <c r="F1015">
        <v>1</v>
      </c>
      <c r="G1015">
        <v>0</v>
      </c>
      <c r="H1015">
        <v>0</v>
      </c>
      <c r="I1015">
        <v>0</v>
      </c>
      <c r="J1015">
        <v>0</v>
      </c>
      <c r="K1015">
        <v>2</v>
      </c>
      <c r="L1015">
        <v>1</v>
      </c>
      <c r="M1015">
        <v>0</v>
      </c>
      <c r="N1015">
        <v>1</v>
      </c>
      <c r="O1015">
        <v>1</v>
      </c>
      <c r="P1015">
        <v>3</v>
      </c>
      <c r="Q1015">
        <v>2</v>
      </c>
      <c r="R1015">
        <v>2</v>
      </c>
      <c r="S1015">
        <v>2</v>
      </c>
      <c r="T1015">
        <v>10</v>
      </c>
      <c r="U1015">
        <v>2</v>
      </c>
      <c r="V1015">
        <v>5</v>
      </c>
      <c r="W1015">
        <v>0</v>
      </c>
      <c r="X1015">
        <v>1</v>
      </c>
      <c r="Y1015">
        <v>0</v>
      </c>
      <c r="Z1015">
        <v>2</v>
      </c>
      <c r="AA1015">
        <v>1</v>
      </c>
      <c r="AB1015">
        <v>0</v>
      </c>
      <c r="AC1015">
        <v>0</v>
      </c>
      <c r="AD1015">
        <v>0</v>
      </c>
      <c r="AE1015">
        <v>3</v>
      </c>
      <c r="AF1015">
        <v>4</v>
      </c>
      <c r="AG1015">
        <v>0</v>
      </c>
      <c r="AH1015">
        <v>0</v>
      </c>
      <c r="AI1015">
        <v>0</v>
      </c>
      <c r="AJ1015">
        <v>4</v>
      </c>
      <c r="AK1015">
        <v>0</v>
      </c>
      <c r="AL1015">
        <v>0</v>
      </c>
      <c r="AM1015">
        <v>2</v>
      </c>
      <c r="AN1015">
        <v>0</v>
      </c>
      <c r="AO1015">
        <v>0</v>
      </c>
      <c r="AP1015">
        <v>0</v>
      </c>
      <c r="AQ1015">
        <v>0</v>
      </c>
      <c r="AR1015">
        <v>2</v>
      </c>
      <c r="AS1015">
        <v>0</v>
      </c>
      <c r="AT1015">
        <v>0</v>
      </c>
      <c r="AU1015">
        <v>0</v>
      </c>
      <c r="AV1015">
        <v>0</v>
      </c>
      <c r="AW1015">
        <v>2</v>
      </c>
      <c r="AX1015">
        <v>0</v>
      </c>
      <c r="AY1015">
        <v>0</v>
      </c>
      <c r="AZ1015">
        <v>0</v>
      </c>
      <c r="BA1015">
        <v>28</v>
      </c>
      <c r="BB1015">
        <v>1</v>
      </c>
      <c r="BC1015">
        <v>0</v>
      </c>
    </row>
    <row r="1016" spans="1:55" hidden="1" x14ac:dyDescent="0.4">
      <c r="A1016" t="str">
        <f t="shared" si="60"/>
        <v>GPM</v>
      </c>
      <c r="B1016" t="str">
        <f t="shared" si="61"/>
        <v>GPM092</v>
      </c>
      <c r="C1016" t="str">
        <f t="shared" si="62"/>
        <v>notes</v>
      </c>
      <c r="D1016" t="s">
        <v>4321</v>
      </c>
      <c r="E1016">
        <f t="shared" si="63"/>
        <v>4.28</v>
      </c>
      <c r="F1016">
        <v>2</v>
      </c>
      <c r="G1016">
        <v>13</v>
      </c>
      <c r="H1016">
        <v>2</v>
      </c>
      <c r="I1016">
        <v>7</v>
      </c>
      <c r="J1016">
        <v>2</v>
      </c>
      <c r="K1016">
        <v>3</v>
      </c>
      <c r="L1016">
        <v>6</v>
      </c>
      <c r="M1016">
        <v>4</v>
      </c>
      <c r="N1016">
        <v>9</v>
      </c>
      <c r="O1016">
        <v>4</v>
      </c>
      <c r="P1016">
        <v>11</v>
      </c>
      <c r="Q1016">
        <v>5</v>
      </c>
      <c r="R1016">
        <v>5</v>
      </c>
      <c r="S1016">
        <v>6</v>
      </c>
      <c r="T1016">
        <v>2</v>
      </c>
      <c r="U1016">
        <v>3</v>
      </c>
      <c r="V1016">
        <v>6</v>
      </c>
      <c r="W1016">
        <v>5</v>
      </c>
      <c r="X1016">
        <v>3</v>
      </c>
      <c r="Y1016">
        <v>2</v>
      </c>
      <c r="Z1016">
        <v>3</v>
      </c>
      <c r="AA1016">
        <v>4</v>
      </c>
      <c r="AB1016">
        <v>4</v>
      </c>
      <c r="AC1016">
        <v>2</v>
      </c>
      <c r="AD1016">
        <v>9</v>
      </c>
      <c r="AE1016">
        <v>1</v>
      </c>
      <c r="AF1016">
        <v>6</v>
      </c>
      <c r="AG1016">
        <v>1</v>
      </c>
      <c r="AH1016">
        <v>2</v>
      </c>
      <c r="AI1016">
        <v>7</v>
      </c>
      <c r="AJ1016">
        <v>4</v>
      </c>
      <c r="AK1016">
        <v>2</v>
      </c>
      <c r="AL1016">
        <v>3</v>
      </c>
      <c r="AM1016">
        <v>2</v>
      </c>
      <c r="AN1016">
        <v>4</v>
      </c>
      <c r="AO1016">
        <v>8</v>
      </c>
      <c r="AP1016">
        <v>2</v>
      </c>
      <c r="AQ1016">
        <v>4</v>
      </c>
      <c r="AR1016">
        <v>3</v>
      </c>
      <c r="AS1016">
        <v>4</v>
      </c>
      <c r="AT1016">
        <v>1</v>
      </c>
      <c r="AU1016">
        <v>9</v>
      </c>
      <c r="AV1016">
        <v>4</v>
      </c>
      <c r="AW1016">
        <v>2</v>
      </c>
      <c r="AX1016">
        <v>7</v>
      </c>
      <c r="AY1016">
        <v>2</v>
      </c>
      <c r="AZ1016">
        <v>1</v>
      </c>
      <c r="BA1016">
        <v>9</v>
      </c>
      <c r="BB1016">
        <v>2</v>
      </c>
      <c r="BC1016">
        <v>2</v>
      </c>
    </row>
    <row r="1017" spans="1:55" hidden="1" x14ac:dyDescent="0.4">
      <c r="A1017" t="str">
        <f t="shared" si="60"/>
        <v>GPM</v>
      </c>
      <c r="B1017" t="str">
        <f t="shared" si="61"/>
        <v>GPM092</v>
      </c>
      <c r="C1017" t="str">
        <f t="shared" si="62"/>
        <v>partitions</v>
      </c>
      <c r="D1017" t="s">
        <v>4322</v>
      </c>
      <c r="E1017">
        <f t="shared" si="63"/>
        <v>0.16</v>
      </c>
      <c r="F1017">
        <v>0</v>
      </c>
      <c r="G1017">
        <v>1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1</v>
      </c>
      <c r="O1017">
        <v>1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1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2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1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1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</row>
    <row r="1018" spans="1:55" hidden="1" x14ac:dyDescent="0.4">
      <c r="A1018" t="str">
        <f t="shared" si="60"/>
        <v>GPM</v>
      </c>
      <c r="B1018" t="str">
        <f t="shared" si="61"/>
        <v>GPM092</v>
      </c>
      <c r="C1018" t="str">
        <f t="shared" si="62"/>
        <v>numberline</v>
      </c>
      <c r="D1018" t="s">
        <v>4323</v>
      </c>
      <c r="E1018">
        <f t="shared" si="63"/>
        <v>41.3</v>
      </c>
      <c r="F1018">
        <v>23</v>
      </c>
      <c r="G1018">
        <v>46</v>
      </c>
      <c r="H1018">
        <v>41</v>
      </c>
      <c r="I1018">
        <v>40</v>
      </c>
      <c r="J1018">
        <v>23</v>
      </c>
      <c r="K1018">
        <v>35</v>
      </c>
      <c r="L1018">
        <v>34</v>
      </c>
      <c r="M1018">
        <v>65</v>
      </c>
      <c r="N1018">
        <v>42</v>
      </c>
      <c r="O1018">
        <v>31</v>
      </c>
      <c r="P1018">
        <v>38</v>
      </c>
      <c r="Q1018">
        <v>32</v>
      </c>
      <c r="R1018">
        <v>47</v>
      </c>
      <c r="S1018">
        <v>38</v>
      </c>
      <c r="T1018">
        <v>36</v>
      </c>
      <c r="U1018">
        <v>38</v>
      </c>
      <c r="V1018">
        <v>41</v>
      </c>
      <c r="W1018">
        <v>31</v>
      </c>
      <c r="X1018">
        <v>49</v>
      </c>
      <c r="Y1018">
        <v>29</v>
      </c>
      <c r="Z1018">
        <v>38</v>
      </c>
      <c r="AA1018">
        <v>36</v>
      </c>
      <c r="AB1018">
        <v>50</v>
      </c>
      <c r="AC1018">
        <v>38</v>
      </c>
      <c r="AD1018">
        <v>45</v>
      </c>
      <c r="AE1018">
        <v>35</v>
      </c>
      <c r="AF1018">
        <v>57</v>
      </c>
      <c r="AG1018">
        <v>31</v>
      </c>
      <c r="AH1018">
        <v>26</v>
      </c>
      <c r="AI1018">
        <v>32</v>
      </c>
      <c r="AJ1018">
        <v>29</v>
      </c>
      <c r="AK1018">
        <v>35</v>
      </c>
      <c r="AL1018">
        <v>27</v>
      </c>
      <c r="AM1018">
        <v>50</v>
      </c>
      <c r="AN1018">
        <v>31</v>
      </c>
      <c r="AO1018">
        <v>50</v>
      </c>
      <c r="AP1018">
        <v>37</v>
      </c>
      <c r="AQ1018">
        <v>32</v>
      </c>
      <c r="AR1018">
        <v>64</v>
      </c>
      <c r="AS1018">
        <v>48</v>
      </c>
      <c r="AT1018">
        <v>34</v>
      </c>
      <c r="AU1018">
        <v>52</v>
      </c>
      <c r="AV1018">
        <v>64</v>
      </c>
      <c r="AW1018">
        <v>47</v>
      </c>
      <c r="AX1018">
        <v>38</v>
      </c>
      <c r="AY1018">
        <v>53</v>
      </c>
      <c r="AZ1018">
        <v>67</v>
      </c>
      <c r="BA1018">
        <v>54</v>
      </c>
      <c r="BB1018">
        <v>61</v>
      </c>
      <c r="BC1018">
        <v>45</v>
      </c>
    </row>
    <row r="1019" spans="1:55" hidden="1" x14ac:dyDescent="0.4">
      <c r="A1019" t="str">
        <f t="shared" si="60"/>
        <v>GPM</v>
      </c>
      <c r="B1019" t="str">
        <f t="shared" si="61"/>
        <v>GPM092</v>
      </c>
      <c r="C1019" t="str">
        <f t="shared" si="62"/>
        <v>negative_score</v>
      </c>
      <c r="D1019" t="s">
        <v>4324</v>
      </c>
      <c r="E1019">
        <f t="shared" si="63"/>
        <v>-1.4587846153846151</v>
      </c>
      <c r="F1019">
        <v>0</v>
      </c>
      <c r="G1019">
        <v>-2.0000000000000059E-2</v>
      </c>
      <c r="H1019">
        <v>-3</v>
      </c>
      <c r="I1019">
        <v>-3</v>
      </c>
      <c r="J1019">
        <v>0</v>
      </c>
      <c r="K1019">
        <v>0</v>
      </c>
      <c r="L1019">
        <v>0</v>
      </c>
      <c r="M1019">
        <v>0</v>
      </c>
      <c r="N1019">
        <v>-6.9230769230769248E-2</v>
      </c>
      <c r="O1019">
        <v>0</v>
      </c>
      <c r="P1019">
        <v>-10</v>
      </c>
      <c r="Q1019">
        <v>0</v>
      </c>
      <c r="R1019">
        <v>-3</v>
      </c>
      <c r="S1019">
        <v>0</v>
      </c>
      <c r="T1019">
        <v>-10</v>
      </c>
      <c r="U1019">
        <v>0</v>
      </c>
      <c r="V1019">
        <v>0</v>
      </c>
      <c r="W1019">
        <v>0</v>
      </c>
      <c r="X1019">
        <v>-3</v>
      </c>
      <c r="Y1019">
        <v>-3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-3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-34.85</v>
      </c>
      <c r="BB1019">
        <v>0</v>
      </c>
      <c r="BC1019">
        <v>0</v>
      </c>
    </row>
    <row r="1020" spans="1:55" hidden="1" x14ac:dyDescent="0.4">
      <c r="A1020" t="str">
        <f t="shared" si="60"/>
        <v>GPM</v>
      </c>
      <c r="B1020" t="str">
        <f t="shared" si="61"/>
        <v>GPM092</v>
      </c>
      <c r="C1020" t="str">
        <f t="shared" si="62"/>
        <v>raw_score</v>
      </c>
      <c r="D1020" t="s">
        <v>4325</v>
      </c>
      <c r="E1020">
        <f t="shared" si="63"/>
        <v>74.358200000000011</v>
      </c>
      <c r="F1020">
        <v>43.95</v>
      </c>
      <c r="G1020">
        <v>77.180000000000007</v>
      </c>
      <c r="H1020">
        <v>69.650000000000006</v>
      </c>
      <c r="I1020">
        <v>66.599999999999994</v>
      </c>
      <c r="J1020">
        <v>44.75</v>
      </c>
      <c r="K1020">
        <v>65.55</v>
      </c>
      <c r="L1020">
        <v>60.7</v>
      </c>
      <c r="M1020">
        <v>120.45</v>
      </c>
      <c r="N1020">
        <v>68.930000000000007</v>
      </c>
      <c r="O1020">
        <v>50.45</v>
      </c>
      <c r="P1020">
        <v>55.3</v>
      </c>
      <c r="Q1020">
        <v>60</v>
      </c>
      <c r="R1020">
        <v>80.75</v>
      </c>
      <c r="S1020">
        <v>68.099999999999994</v>
      </c>
      <c r="T1020">
        <v>57.4</v>
      </c>
      <c r="U1020">
        <v>64.2</v>
      </c>
      <c r="V1020">
        <v>67.849999999999994</v>
      </c>
      <c r="W1020">
        <v>49.55</v>
      </c>
      <c r="X1020">
        <v>92.05</v>
      </c>
      <c r="Y1020">
        <v>57.05</v>
      </c>
      <c r="Z1020">
        <v>74.7</v>
      </c>
      <c r="AA1020">
        <v>59.2</v>
      </c>
      <c r="AB1020">
        <v>92.7</v>
      </c>
      <c r="AC1020">
        <v>78.5</v>
      </c>
      <c r="AD1020">
        <v>78.45</v>
      </c>
      <c r="AE1020">
        <v>67.150000000000006</v>
      </c>
      <c r="AF1020">
        <v>97.45</v>
      </c>
      <c r="AG1020">
        <v>55.35</v>
      </c>
      <c r="AH1020">
        <v>49.9</v>
      </c>
      <c r="AI1020">
        <v>57.2</v>
      </c>
      <c r="AJ1020">
        <v>43.45</v>
      </c>
      <c r="AK1020">
        <v>63.35</v>
      </c>
      <c r="AL1020">
        <v>49.25</v>
      </c>
      <c r="AM1020">
        <v>94.5</v>
      </c>
      <c r="AN1020">
        <v>58.75</v>
      </c>
      <c r="AO1020">
        <v>89.9</v>
      </c>
      <c r="AP1020">
        <v>69.45</v>
      </c>
      <c r="AQ1020">
        <v>62.8</v>
      </c>
      <c r="AR1020">
        <v>122.5</v>
      </c>
      <c r="AS1020">
        <v>96.6</v>
      </c>
      <c r="AT1020">
        <v>69.5</v>
      </c>
      <c r="AU1020">
        <v>94.8</v>
      </c>
      <c r="AV1020">
        <v>132.4</v>
      </c>
      <c r="AW1020">
        <v>94.35</v>
      </c>
      <c r="AX1020">
        <v>65.5</v>
      </c>
      <c r="AY1020">
        <v>108.25</v>
      </c>
      <c r="AZ1020">
        <v>124.15</v>
      </c>
      <c r="BA1020">
        <v>30.65</v>
      </c>
      <c r="BB1020">
        <v>124.85</v>
      </c>
      <c r="BC1020">
        <v>91.85</v>
      </c>
    </row>
    <row r="1021" spans="1:55" hidden="1" x14ac:dyDescent="0.4">
      <c r="A1021" t="str">
        <f t="shared" si="60"/>
        <v>GPM</v>
      </c>
      <c r="B1021" t="str">
        <f t="shared" si="61"/>
        <v>GPM092</v>
      </c>
      <c r="C1021" t="str">
        <f t="shared" si="62"/>
        <v>percentage_score</v>
      </c>
      <c r="D1021" t="s">
        <v>4326</v>
      </c>
      <c r="E1021">
        <f t="shared" si="63"/>
        <v>76.38600000000001</v>
      </c>
      <c r="F1021">
        <v>68.7</v>
      </c>
      <c r="G1021">
        <v>79.400000000000006</v>
      </c>
      <c r="H1021">
        <v>75.2</v>
      </c>
      <c r="I1021">
        <v>74.3</v>
      </c>
      <c r="J1021">
        <v>69.099999999999994</v>
      </c>
      <c r="K1021">
        <v>76.599999999999994</v>
      </c>
      <c r="L1021">
        <v>75.2</v>
      </c>
      <c r="M1021">
        <v>85.8</v>
      </c>
      <c r="N1021">
        <v>77.5</v>
      </c>
      <c r="O1021">
        <v>71.599999999999994</v>
      </c>
      <c r="P1021">
        <v>64.8</v>
      </c>
      <c r="Q1021">
        <v>75</v>
      </c>
      <c r="R1021">
        <v>77.8</v>
      </c>
      <c r="S1021">
        <v>77.3</v>
      </c>
      <c r="T1021">
        <v>65.7</v>
      </c>
      <c r="U1021">
        <v>76.2</v>
      </c>
      <c r="V1021">
        <v>77.2</v>
      </c>
      <c r="W1021">
        <v>71.2</v>
      </c>
      <c r="X1021">
        <v>80</v>
      </c>
      <c r="Y1021">
        <v>71.3</v>
      </c>
      <c r="Z1021">
        <v>78.900000000000006</v>
      </c>
      <c r="AA1021">
        <v>74.7</v>
      </c>
      <c r="AB1021">
        <v>82.3</v>
      </c>
      <c r="AC1021">
        <v>79.7</v>
      </c>
      <c r="AD1021">
        <v>79.7</v>
      </c>
      <c r="AE1021">
        <v>74.5</v>
      </c>
      <c r="AF1021">
        <v>83</v>
      </c>
      <c r="AG1021">
        <v>73.5</v>
      </c>
      <c r="AH1021">
        <v>71.400000000000006</v>
      </c>
      <c r="AI1021">
        <v>74.099999999999994</v>
      </c>
      <c r="AJ1021">
        <v>68.5</v>
      </c>
      <c r="AK1021">
        <v>76</v>
      </c>
      <c r="AL1021">
        <v>71.099999999999994</v>
      </c>
      <c r="AM1021">
        <v>82.5</v>
      </c>
      <c r="AN1021">
        <v>74.599999999999994</v>
      </c>
      <c r="AO1021">
        <v>81.8</v>
      </c>
      <c r="AP1021">
        <v>77.599999999999994</v>
      </c>
      <c r="AQ1021">
        <v>75.8</v>
      </c>
      <c r="AR1021">
        <v>86</v>
      </c>
      <c r="AS1021">
        <v>82.8</v>
      </c>
      <c r="AT1021">
        <v>77.7</v>
      </c>
      <c r="AU1021">
        <v>82.6</v>
      </c>
      <c r="AV1021">
        <v>86.9</v>
      </c>
      <c r="AW1021">
        <v>82.5</v>
      </c>
      <c r="AX1021">
        <v>76.599999999999994</v>
      </c>
      <c r="AY1021">
        <v>84.4</v>
      </c>
      <c r="AZ1021">
        <v>86.1</v>
      </c>
      <c r="BA1021">
        <v>35.799999999999997</v>
      </c>
      <c r="BB1021">
        <v>86.2</v>
      </c>
      <c r="BC1021">
        <v>82.1</v>
      </c>
    </row>
    <row r="1022" spans="1:55" hidden="1" x14ac:dyDescent="0.4">
      <c r="A1022" t="str">
        <f t="shared" si="60"/>
        <v>GPM</v>
      </c>
      <c r="B1022" t="str">
        <f t="shared" si="61"/>
        <v>GPM092</v>
      </c>
      <c r="C1022" t="str">
        <f t="shared" si="62"/>
        <v>formatted_score</v>
      </c>
      <c r="D1022" t="s">
        <v>4327</v>
      </c>
      <c r="E1022" t="e">
        <f t="shared" si="63"/>
        <v>#DIV/0!</v>
      </c>
      <c r="F1022" t="s">
        <v>1936</v>
      </c>
      <c r="G1022" t="s">
        <v>4328</v>
      </c>
      <c r="H1022" t="s">
        <v>4329</v>
      </c>
      <c r="I1022" t="s">
        <v>4330</v>
      </c>
      <c r="J1022" t="s">
        <v>4280</v>
      </c>
      <c r="K1022" t="s">
        <v>2723</v>
      </c>
      <c r="L1022" t="s">
        <v>4331</v>
      </c>
      <c r="M1022" t="s">
        <v>3157</v>
      </c>
      <c r="N1022" t="s">
        <v>4332</v>
      </c>
      <c r="O1022" t="s">
        <v>2771</v>
      </c>
      <c r="P1022" t="s">
        <v>4333</v>
      </c>
      <c r="Q1022" t="s">
        <v>1985</v>
      </c>
      <c r="R1022" t="s">
        <v>4334</v>
      </c>
      <c r="S1022" t="s">
        <v>3468</v>
      </c>
      <c r="T1022" t="s">
        <v>4335</v>
      </c>
      <c r="U1022" t="s">
        <v>4336</v>
      </c>
      <c r="V1022" t="s">
        <v>3761</v>
      </c>
      <c r="W1022" t="s">
        <v>4337</v>
      </c>
      <c r="X1022" t="s">
        <v>4338</v>
      </c>
      <c r="Y1022" t="s">
        <v>4339</v>
      </c>
      <c r="Z1022" t="s">
        <v>4340</v>
      </c>
      <c r="AA1022" t="s">
        <v>4341</v>
      </c>
      <c r="AB1022" t="s">
        <v>4342</v>
      </c>
      <c r="AC1022" t="s">
        <v>4343</v>
      </c>
      <c r="AD1022" t="s">
        <v>4344</v>
      </c>
      <c r="AE1022" t="s">
        <v>4345</v>
      </c>
      <c r="AF1022" t="s">
        <v>4346</v>
      </c>
      <c r="AG1022" t="s">
        <v>1859</v>
      </c>
      <c r="AH1022" t="s">
        <v>4347</v>
      </c>
      <c r="AI1022" t="s">
        <v>2871</v>
      </c>
      <c r="AJ1022" t="s">
        <v>2691</v>
      </c>
      <c r="AK1022" t="s">
        <v>1949</v>
      </c>
      <c r="AL1022" t="s">
        <v>1819</v>
      </c>
      <c r="AM1022" t="s">
        <v>4348</v>
      </c>
      <c r="AN1022" t="s">
        <v>4349</v>
      </c>
      <c r="AO1022" t="s">
        <v>4155</v>
      </c>
      <c r="AP1022" t="s">
        <v>1902</v>
      </c>
      <c r="AQ1022" t="s">
        <v>2841</v>
      </c>
      <c r="AR1022" t="s">
        <v>4350</v>
      </c>
      <c r="AS1022" t="s">
        <v>4351</v>
      </c>
      <c r="AT1022" t="s">
        <v>4352</v>
      </c>
      <c r="AU1022" t="s">
        <v>3073</v>
      </c>
      <c r="AV1022" t="s">
        <v>4353</v>
      </c>
      <c r="AW1022" t="s">
        <v>2494</v>
      </c>
      <c r="AX1022" t="s">
        <v>2152</v>
      </c>
      <c r="AY1022" t="s">
        <v>4354</v>
      </c>
      <c r="AZ1022" t="s">
        <v>4355</v>
      </c>
      <c r="BA1022" t="s">
        <v>4356</v>
      </c>
      <c r="BB1022" t="s">
        <v>4357</v>
      </c>
      <c r="BC1022" t="s">
        <v>4358</v>
      </c>
    </row>
    <row r="1023" spans="1:55" hidden="1" x14ac:dyDescent="0.4">
      <c r="A1023" t="str">
        <f t="shared" si="60"/>
        <v>GPM</v>
      </c>
      <c r="B1023" t="str">
        <f t="shared" si="61"/>
        <v>GPM092</v>
      </c>
      <c r="C1023" t="str">
        <f t="shared" si="62"/>
        <v>functional_complexity</v>
      </c>
      <c r="D1023" t="s">
        <v>4359</v>
      </c>
      <c r="E1023">
        <f t="shared" si="63"/>
        <v>30.4</v>
      </c>
      <c r="F1023">
        <v>17</v>
      </c>
      <c r="G1023">
        <v>29.5</v>
      </c>
      <c r="H1023">
        <v>30</v>
      </c>
      <c r="I1023">
        <v>28</v>
      </c>
      <c r="J1023">
        <v>17</v>
      </c>
      <c r="K1023">
        <v>23.5</v>
      </c>
      <c r="L1023">
        <v>25</v>
      </c>
      <c r="M1023">
        <v>56</v>
      </c>
      <c r="N1023">
        <v>24.5</v>
      </c>
      <c r="O1023">
        <v>20.5</v>
      </c>
      <c r="P1023">
        <v>23.5</v>
      </c>
      <c r="Q1023">
        <v>25</v>
      </c>
      <c r="R1023">
        <v>32.5</v>
      </c>
      <c r="S1023">
        <v>23.5</v>
      </c>
      <c r="T1023">
        <v>24</v>
      </c>
      <c r="U1023">
        <v>27</v>
      </c>
      <c r="V1023">
        <v>25.5</v>
      </c>
      <c r="W1023">
        <v>19</v>
      </c>
      <c r="X1023">
        <v>38</v>
      </c>
      <c r="Y1023">
        <v>25</v>
      </c>
      <c r="Z1023">
        <v>28</v>
      </c>
      <c r="AA1023">
        <v>24</v>
      </c>
      <c r="AB1023">
        <v>37.5</v>
      </c>
      <c r="AC1023">
        <v>32.5</v>
      </c>
      <c r="AD1023">
        <v>32.5</v>
      </c>
      <c r="AE1023">
        <v>31</v>
      </c>
      <c r="AF1023">
        <v>38</v>
      </c>
      <c r="AG1023">
        <v>23.5</v>
      </c>
      <c r="AH1023">
        <v>18.5</v>
      </c>
      <c r="AI1023">
        <v>22</v>
      </c>
      <c r="AJ1023">
        <v>15</v>
      </c>
      <c r="AK1023">
        <v>25</v>
      </c>
      <c r="AL1023">
        <v>20</v>
      </c>
      <c r="AM1023">
        <v>36</v>
      </c>
      <c r="AN1023">
        <v>25</v>
      </c>
      <c r="AO1023">
        <v>37.5</v>
      </c>
      <c r="AP1023">
        <v>30</v>
      </c>
      <c r="AQ1023">
        <v>25</v>
      </c>
      <c r="AR1023">
        <v>53.5</v>
      </c>
      <c r="AS1023">
        <v>40.5</v>
      </c>
      <c r="AT1023">
        <v>28</v>
      </c>
      <c r="AU1023">
        <v>36.5</v>
      </c>
      <c r="AV1023">
        <v>62</v>
      </c>
      <c r="AW1023">
        <v>39</v>
      </c>
      <c r="AX1023">
        <v>27</v>
      </c>
      <c r="AY1023">
        <v>39</v>
      </c>
      <c r="AZ1023">
        <v>58</v>
      </c>
      <c r="BA1023">
        <v>9</v>
      </c>
      <c r="BB1023">
        <v>54.5</v>
      </c>
      <c r="BC1023">
        <v>38</v>
      </c>
    </row>
    <row r="1024" spans="1:55" hidden="1" x14ac:dyDescent="0.4">
      <c r="A1024" t="str">
        <f t="shared" si="60"/>
        <v>GPM</v>
      </c>
      <c r="B1024" t="str">
        <f t="shared" si="61"/>
        <v>GPM092</v>
      </c>
      <c r="C1024" t="str">
        <f t="shared" si="62"/>
        <v>organization_score</v>
      </c>
      <c r="D1024" t="s">
        <v>4360</v>
      </c>
      <c r="E1024">
        <f t="shared" si="63"/>
        <v>7.04</v>
      </c>
      <c r="F1024">
        <v>6</v>
      </c>
      <c r="G1024">
        <v>2</v>
      </c>
      <c r="H1024">
        <v>8</v>
      </c>
      <c r="I1024">
        <v>6</v>
      </c>
      <c r="J1024">
        <v>8</v>
      </c>
      <c r="K1024">
        <v>12</v>
      </c>
      <c r="L1024">
        <v>2</v>
      </c>
      <c r="M1024">
        <v>2</v>
      </c>
      <c r="N1024">
        <v>8</v>
      </c>
      <c r="O1024">
        <v>2</v>
      </c>
      <c r="P1024">
        <v>4</v>
      </c>
      <c r="Q1024">
        <v>2</v>
      </c>
      <c r="R1024">
        <v>10</v>
      </c>
      <c r="S1024">
        <v>12</v>
      </c>
      <c r="T1024">
        <v>4</v>
      </c>
      <c r="U1024">
        <v>2</v>
      </c>
      <c r="V1024">
        <v>4</v>
      </c>
      <c r="W1024">
        <v>6</v>
      </c>
      <c r="X1024">
        <v>10</v>
      </c>
      <c r="Y1024">
        <v>6</v>
      </c>
      <c r="Z1024">
        <v>12</v>
      </c>
      <c r="AA1024">
        <v>2</v>
      </c>
      <c r="AB1024">
        <v>12</v>
      </c>
      <c r="AC1024">
        <v>10</v>
      </c>
      <c r="AD1024">
        <v>4</v>
      </c>
      <c r="AE1024">
        <v>2</v>
      </c>
      <c r="AF1024">
        <v>8</v>
      </c>
      <c r="AG1024">
        <v>6</v>
      </c>
      <c r="AH1024">
        <v>10</v>
      </c>
      <c r="AI1024">
        <v>6</v>
      </c>
      <c r="AJ1024">
        <v>4</v>
      </c>
      <c r="AK1024">
        <v>10</v>
      </c>
      <c r="AL1024">
        <v>4</v>
      </c>
      <c r="AM1024">
        <v>16</v>
      </c>
      <c r="AN1024">
        <v>4</v>
      </c>
      <c r="AO1024">
        <v>6</v>
      </c>
      <c r="AP1024">
        <v>4</v>
      </c>
      <c r="AQ1024">
        <v>8</v>
      </c>
      <c r="AR1024">
        <v>6</v>
      </c>
      <c r="AS1024">
        <v>10</v>
      </c>
      <c r="AT1024">
        <v>10</v>
      </c>
      <c r="AU1024">
        <v>12</v>
      </c>
      <c r="AV1024">
        <v>2</v>
      </c>
      <c r="AW1024">
        <v>10</v>
      </c>
      <c r="AX1024">
        <v>4</v>
      </c>
      <c r="AY1024">
        <v>26</v>
      </c>
      <c r="AZ1024">
        <v>4</v>
      </c>
      <c r="BA1024">
        <v>4</v>
      </c>
      <c r="BB1024">
        <v>10</v>
      </c>
      <c r="BC1024">
        <v>10</v>
      </c>
    </row>
    <row r="1025" spans="1:55" hidden="1" x14ac:dyDescent="0.4">
      <c r="A1025" t="str">
        <f t="shared" si="60"/>
        <v>GPM</v>
      </c>
      <c r="B1025" t="str">
        <f t="shared" si="61"/>
        <v>GPM092</v>
      </c>
      <c r="C1025" t="str">
        <f t="shared" si="62"/>
        <v>structural_integrity</v>
      </c>
      <c r="D1025" t="s">
        <v>4361</v>
      </c>
      <c r="E1025">
        <f t="shared" si="63"/>
        <v>9.0381999999999998</v>
      </c>
      <c r="F1025">
        <v>10</v>
      </c>
      <c r="G1025">
        <v>9.98</v>
      </c>
      <c r="H1025">
        <v>7</v>
      </c>
      <c r="I1025">
        <v>7</v>
      </c>
      <c r="J1025">
        <v>10</v>
      </c>
      <c r="K1025">
        <v>10</v>
      </c>
      <c r="L1025">
        <v>10</v>
      </c>
      <c r="M1025">
        <v>10</v>
      </c>
      <c r="N1025">
        <v>9.93</v>
      </c>
      <c r="O1025">
        <v>10</v>
      </c>
      <c r="P1025">
        <v>0</v>
      </c>
      <c r="Q1025">
        <v>10</v>
      </c>
      <c r="R1025">
        <v>7</v>
      </c>
      <c r="S1025">
        <v>10</v>
      </c>
      <c r="T1025">
        <v>0</v>
      </c>
      <c r="U1025">
        <v>10</v>
      </c>
      <c r="V1025">
        <v>10</v>
      </c>
      <c r="W1025">
        <v>10</v>
      </c>
      <c r="X1025">
        <v>7</v>
      </c>
      <c r="Y1025">
        <v>7</v>
      </c>
      <c r="Z1025">
        <v>10</v>
      </c>
      <c r="AA1025">
        <v>10</v>
      </c>
      <c r="AB1025">
        <v>10</v>
      </c>
      <c r="AC1025">
        <v>10</v>
      </c>
      <c r="AD1025">
        <v>10</v>
      </c>
      <c r="AE1025">
        <v>7</v>
      </c>
      <c r="AF1025">
        <v>10</v>
      </c>
      <c r="AG1025">
        <v>10</v>
      </c>
      <c r="AH1025">
        <v>10</v>
      </c>
      <c r="AI1025">
        <v>10</v>
      </c>
      <c r="AJ1025">
        <v>10</v>
      </c>
      <c r="AK1025">
        <v>10</v>
      </c>
      <c r="AL1025">
        <v>10</v>
      </c>
      <c r="AM1025">
        <v>10</v>
      </c>
      <c r="AN1025">
        <v>10</v>
      </c>
      <c r="AO1025">
        <v>10</v>
      </c>
      <c r="AP1025">
        <v>10</v>
      </c>
      <c r="AQ1025">
        <v>10</v>
      </c>
      <c r="AR1025">
        <v>10</v>
      </c>
      <c r="AS1025">
        <v>10</v>
      </c>
      <c r="AT1025">
        <v>10</v>
      </c>
      <c r="AU1025">
        <v>10</v>
      </c>
      <c r="AV1025">
        <v>10</v>
      </c>
      <c r="AW1025">
        <v>10</v>
      </c>
      <c r="AX1025">
        <v>10</v>
      </c>
      <c r="AY1025">
        <v>10</v>
      </c>
      <c r="AZ1025">
        <v>10</v>
      </c>
      <c r="BA1025">
        <v>0</v>
      </c>
      <c r="BB1025">
        <v>10</v>
      </c>
      <c r="BC1025">
        <v>10</v>
      </c>
    </row>
    <row r="1026" spans="1:55" hidden="1" x14ac:dyDescent="0.4">
      <c r="A1026" t="str">
        <f t="shared" ref="A1026:A1089" si="64">LEFT(D1026,3)</f>
        <v>GPM</v>
      </c>
      <c r="B1026" t="str">
        <f t="shared" ref="B1026:B1089" si="65">LEFT(D1026,6)</f>
        <v>GPM092</v>
      </c>
      <c r="C1026" t="str">
        <f t="shared" ref="C1026:C1089" si="66">MID(D1026,8,35)</f>
        <v>decisions_activities_ratio</v>
      </c>
      <c r="D1026" t="s">
        <v>4362</v>
      </c>
      <c r="E1026">
        <f t="shared" si="63"/>
        <v>0.21380000000000002</v>
      </c>
      <c r="F1026">
        <v>0.111</v>
      </c>
      <c r="G1026">
        <v>0.13300000000000001</v>
      </c>
      <c r="H1026">
        <v>0.2</v>
      </c>
      <c r="I1026">
        <v>0.14299999999999999</v>
      </c>
      <c r="J1026">
        <v>0.111</v>
      </c>
      <c r="K1026">
        <v>0.16700000000000001</v>
      </c>
      <c r="L1026">
        <v>0.154</v>
      </c>
      <c r="M1026">
        <v>0.25900000000000001</v>
      </c>
      <c r="N1026">
        <v>7.6999999999999999E-2</v>
      </c>
      <c r="O1026">
        <v>0.2</v>
      </c>
      <c r="P1026">
        <v>0.16700000000000001</v>
      </c>
      <c r="Q1026">
        <v>0.154</v>
      </c>
      <c r="R1026">
        <v>0.111</v>
      </c>
      <c r="S1026">
        <v>0.16700000000000001</v>
      </c>
      <c r="T1026">
        <v>0</v>
      </c>
      <c r="U1026">
        <v>0.23100000000000001</v>
      </c>
      <c r="V1026">
        <v>0</v>
      </c>
      <c r="W1026">
        <v>0.222</v>
      </c>
      <c r="X1026">
        <v>0.21099999999999999</v>
      </c>
      <c r="Y1026">
        <v>0.154</v>
      </c>
      <c r="Z1026">
        <v>0.13300000000000001</v>
      </c>
      <c r="AA1026">
        <v>0.27300000000000002</v>
      </c>
      <c r="AB1026">
        <v>0.158</v>
      </c>
      <c r="AC1026">
        <v>0.111</v>
      </c>
      <c r="AD1026">
        <v>0.125</v>
      </c>
      <c r="AE1026">
        <v>0.11799999999999999</v>
      </c>
      <c r="AF1026">
        <v>0.21099999999999999</v>
      </c>
      <c r="AG1026">
        <v>0.16700000000000001</v>
      </c>
      <c r="AH1026">
        <v>0.1</v>
      </c>
      <c r="AI1026">
        <v>0.182</v>
      </c>
      <c r="AJ1026">
        <v>0</v>
      </c>
      <c r="AK1026">
        <v>0.154</v>
      </c>
      <c r="AL1026">
        <v>9.0999999999999998E-2</v>
      </c>
      <c r="AM1026">
        <v>0.158</v>
      </c>
      <c r="AN1026">
        <v>0.154</v>
      </c>
      <c r="AO1026">
        <v>0.158</v>
      </c>
      <c r="AP1026">
        <v>0.2</v>
      </c>
      <c r="AQ1026">
        <v>0.154</v>
      </c>
      <c r="AR1026">
        <v>0.185</v>
      </c>
      <c r="AS1026">
        <v>0.13600000000000001</v>
      </c>
      <c r="AT1026">
        <v>0.13300000000000001</v>
      </c>
      <c r="AU1026">
        <v>0.222</v>
      </c>
      <c r="AV1026">
        <v>0.23300000000000001</v>
      </c>
      <c r="AW1026">
        <v>0.14299999999999999</v>
      </c>
      <c r="AX1026">
        <v>0.23100000000000001</v>
      </c>
      <c r="AY1026">
        <v>0.14299999999999999</v>
      </c>
      <c r="AZ1026">
        <v>0.29599999999999999</v>
      </c>
      <c r="BA1026">
        <v>3</v>
      </c>
      <c r="BB1026">
        <v>0.13800000000000001</v>
      </c>
      <c r="BC1026">
        <v>0.21099999999999999</v>
      </c>
    </row>
    <row r="1027" spans="1:55" hidden="1" x14ac:dyDescent="0.4">
      <c r="A1027" t="str">
        <f t="shared" si="64"/>
        <v>GPM</v>
      </c>
      <c r="B1027" t="str">
        <f t="shared" si="65"/>
        <v>GPM092</v>
      </c>
      <c r="C1027" t="str">
        <f t="shared" si="66"/>
        <v>lines_vs_average</v>
      </c>
      <c r="D1027" t="s">
        <v>4363</v>
      </c>
      <c r="E1027">
        <f t="shared" ref="E1027:E1090" si="67">AVERAGE(F1027:BC1027)</f>
        <v>0.88556000000000012</v>
      </c>
      <c r="F1027">
        <v>0.49299999999999999</v>
      </c>
      <c r="G1027">
        <v>0.98599999999999999</v>
      </c>
      <c r="H1027">
        <v>0.879</v>
      </c>
      <c r="I1027">
        <v>0.85799999999999998</v>
      </c>
      <c r="J1027">
        <v>0.49299999999999999</v>
      </c>
      <c r="K1027">
        <v>0.75</v>
      </c>
      <c r="L1027">
        <v>0.72899999999999998</v>
      </c>
      <c r="M1027">
        <v>1.3939999999999999</v>
      </c>
      <c r="N1027">
        <v>0.90100000000000002</v>
      </c>
      <c r="O1027">
        <v>0.66500000000000004</v>
      </c>
      <c r="P1027">
        <v>0.81499999999999995</v>
      </c>
      <c r="Q1027">
        <v>0.68600000000000005</v>
      </c>
      <c r="R1027">
        <v>1.008</v>
      </c>
      <c r="S1027">
        <v>0.81499999999999995</v>
      </c>
      <c r="T1027">
        <v>0.77200000000000002</v>
      </c>
      <c r="U1027">
        <v>0.81499999999999995</v>
      </c>
      <c r="V1027">
        <v>0.879</v>
      </c>
      <c r="W1027">
        <v>0.66500000000000004</v>
      </c>
      <c r="X1027">
        <v>1.0509999999999999</v>
      </c>
      <c r="Y1027">
        <v>0.622</v>
      </c>
      <c r="Z1027">
        <v>0.81499999999999995</v>
      </c>
      <c r="AA1027">
        <v>0.77200000000000002</v>
      </c>
      <c r="AB1027">
        <v>1.0720000000000001</v>
      </c>
      <c r="AC1027">
        <v>0.81499999999999995</v>
      </c>
      <c r="AD1027">
        <v>0.96499999999999997</v>
      </c>
      <c r="AE1027">
        <v>0.75</v>
      </c>
      <c r="AF1027">
        <v>1.222</v>
      </c>
      <c r="AG1027">
        <v>0.66500000000000004</v>
      </c>
      <c r="AH1027">
        <v>0.55700000000000005</v>
      </c>
      <c r="AI1027">
        <v>0.68600000000000005</v>
      </c>
      <c r="AJ1027">
        <v>0.622</v>
      </c>
      <c r="AK1027">
        <v>0.75</v>
      </c>
      <c r="AL1027">
        <v>0.57899999999999996</v>
      </c>
      <c r="AM1027">
        <v>1.0720000000000001</v>
      </c>
      <c r="AN1027">
        <v>0.66500000000000004</v>
      </c>
      <c r="AO1027">
        <v>1.0720000000000001</v>
      </c>
      <c r="AP1027">
        <v>0.79300000000000004</v>
      </c>
      <c r="AQ1027">
        <v>0.68600000000000005</v>
      </c>
      <c r="AR1027">
        <v>1.3720000000000001</v>
      </c>
      <c r="AS1027">
        <v>1.0289999999999999</v>
      </c>
      <c r="AT1027">
        <v>0.72899999999999998</v>
      </c>
      <c r="AU1027">
        <v>1.115</v>
      </c>
      <c r="AV1027">
        <v>1.3720000000000001</v>
      </c>
      <c r="AW1027">
        <v>1.008</v>
      </c>
      <c r="AX1027">
        <v>0.81499999999999995</v>
      </c>
      <c r="AY1027">
        <v>1.1359999999999999</v>
      </c>
      <c r="AZ1027">
        <v>1.4370000000000001</v>
      </c>
      <c r="BA1027">
        <v>1.1579999999999999</v>
      </c>
      <c r="BB1027">
        <v>1.3080000000000001</v>
      </c>
      <c r="BC1027">
        <v>0.96499999999999997</v>
      </c>
    </row>
    <row r="1028" spans="1:55" hidden="1" x14ac:dyDescent="0.4">
      <c r="A1028" t="str">
        <f t="shared" si="64"/>
        <v>GPM</v>
      </c>
      <c r="B1028" t="str">
        <f t="shared" si="65"/>
        <v>GPM003</v>
      </c>
      <c r="C1028" t="str">
        <f t="shared" si="66"/>
        <v>activities</v>
      </c>
      <c r="D1028" t="s">
        <v>4364</v>
      </c>
      <c r="E1028">
        <f t="shared" si="67"/>
        <v>15.7</v>
      </c>
      <c r="F1028">
        <v>13</v>
      </c>
      <c r="G1028">
        <v>13</v>
      </c>
      <c r="H1028">
        <v>13</v>
      </c>
      <c r="I1028">
        <v>21</v>
      </c>
      <c r="J1028">
        <v>13</v>
      </c>
      <c r="K1028">
        <v>11</v>
      </c>
      <c r="L1028">
        <v>11</v>
      </c>
      <c r="M1028">
        <v>16</v>
      </c>
      <c r="N1028">
        <v>19</v>
      </c>
      <c r="O1028">
        <v>13</v>
      </c>
      <c r="P1028">
        <v>9</v>
      </c>
      <c r="Q1028">
        <v>15</v>
      </c>
      <c r="R1028">
        <v>19</v>
      </c>
      <c r="S1028">
        <v>11</v>
      </c>
      <c r="T1028">
        <v>17</v>
      </c>
      <c r="U1028">
        <v>14</v>
      </c>
      <c r="V1028">
        <v>14</v>
      </c>
      <c r="W1028">
        <v>9</v>
      </c>
      <c r="X1028">
        <v>16</v>
      </c>
      <c r="Y1028">
        <v>19</v>
      </c>
      <c r="Z1028">
        <v>14</v>
      </c>
      <c r="AA1028">
        <v>19</v>
      </c>
      <c r="AB1028">
        <v>17</v>
      </c>
      <c r="AC1028">
        <v>18</v>
      </c>
      <c r="AD1028">
        <v>16</v>
      </c>
      <c r="AE1028">
        <v>18</v>
      </c>
      <c r="AF1028">
        <v>17</v>
      </c>
      <c r="AG1028">
        <v>9</v>
      </c>
      <c r="AH1028">
        <v>14</v>
      </c>
      <c r="AI1028">
        <v>10</v>
      </c>
      <c r="AJ1028">
        <v>17</v>
      </c>
      <c r="AK1028">
        <v>8</v>
      </c>
      <c r="AL1028">
        <v>12</v>
      </c>
      <c r="AM1028">
        <v>16</v>
      </c>
      <c r="AN1028">
        <v>14</v>
      </c>
      <c r="AO1028">
        <v>14</v>
      </c>
      <c r="AP1028">
        <v>16</v>
      </c>
      <c r="AQ1028">
        <v>20</v>
      </c>
      <c r="AR1028">
        <v>27</v>
      </c>
      <c r="AS1028">
        <v>12</v>
      </c>
      <c r="AT1028">
        <v>22</v>
      </c>
      <c r="AU1028">
        <v>21</v>
      </c>
      <c r="AV1028">
        <v>15</v>
      </c>
      <c r="AW1028">
        <v>22</v>
      </c>
      <c r="AX1028">
        <v>16</v>
      </c>
      <c r="AY1028">
        <v>21</v>
      </c>
      <c r="AZ1028">
        <v>18</v>
      </c>
      <c r="BA1028">
        <v>14</v>
      </c>
      <c r="BB1028">
        <v>24</v>
      </c>
      <c r="BC1028">
        <v>18</v>
      </c>
    </row>
    <row r="1029" spans="1:55" hidden="1" x14ac:dyDescent="0.4">
      <c r="A1029" t="str">
        <f t="shared" si="64"/>
        <v>GPM</v>
      </c>
      <c r="B1029" t="str">
        <f t="shared" si="65"/>
        <v>GPM003</v>
      </c>
      <c r="C1029" t="str">
        <f t="shared" si="66"/>
        <v>decisions</v>
      </c>
      <c r="D1029" t="s">
        <v>4365</v>
      </c>
      <c r="E1029">
        <f t="shared" si="67"/>
        <v>2.48</v>
      </c>
      <c r="F1029">
        <v>2</v>
      </c>
      <c r="G1029">
        <v>3</v>
      </c>
      <c r="H1029">
        <v>3</v>
      </c>
      <c r="I1029">
        <v>2</v>
      </c>
      <c r="J1029">
        <v>2</v>
      </c>
      <c r="K1029">
        <v>1</v>
      </c>
      <c r="L1029">
        <v>3</v>
      </c>
      <c r="M1029">
        <v>2</v>
      </c>
      <c r="N1029">
        <v>3</v>
      </c>
      <c r="O1029">
        <v>2</v>
      </c>
      <c r="P1029">
        <v>1</v>
      </c>
      <c r="Q1029">
        <v>2</v>
      </c>
      <c r="R1029">
        <v>2</v>
      </c>
      <c r="S1029">
        <v>2</v>
      </c>
      <c r="T1029">
        <v>1</v>
      </c>
      <c r="U1029">
        <v>2</v>
      </c>
      <c r="V1029">
        <v>1</v>
      </c>
      <c r="W1029">
        <v>1</v>
      </c>
      <c r="X1029">
        <v>1</v>
      </c>
      <c r="Y1029">
        <v>3</v>
      </c>
      <c r="Z1029">
        <v>2</v>
      </c>
      <c r="AA1029">
        <v>4</v>
      </c>
      <c r="AB1029">
        <v>2</v>
      </c>
      <c r="AC1029">
        <v>2</v>
      </c>
      <c r="AD1029">
        <v>3</v>
      </c>
      <c r="AE1029">
        <v>3</v>
      </c>
      <c r="AF1029">
        <v>3</v>
      </c>
      <c r="AG1029">
        <v>2</v>
      </c>
      <c r="AH1029">
        <v>2</v>
      </c>
      <c r="AI1029">
        <v>2</v>
      </c>
      <c r="AJ1029">
        <v>3</v>
      </c>
      <c r="AK1029">
        <v>1</v>
      </c>
      <c r="AL1029">
        <v>2</v>
      </c>
      <c r="AM1029">
        <v>1</v>
      </c>
      <c r="AN1029">
        <v>3</v>
      </c>
      <c r="AO1029">
        <v>2</v>
      </c>
      <c r="AP1029">
        <v>3</v>
      </c>
      <c r="AQ1029">
        <v>3</v>
      </c>
      <c r="AR1029">
        <v>6</v>
      </c>
      <c r="AS1029">
        <v>2</v>
      </c>
      <c r="AT1029">
        <v>5</v>
      </c>
      <c r="AU1029">
        <v>4</v>
      </c>
      <c r="AV1029">
        <v>2</v>
      </c>
      <c r="AW1029">
        <v>2</v>
      </c>
      <c r="AX1029">
        <v>2</v>
      </c>
      <c r="AY1029">
        <v>3</v>
      </c>
      <c r="AZ1029">
        <v>5</v>
      </c>
      <c r="BA1029">
        <v>4</v>
      </c>
      <c r="BB1029">
        <v>4</v>
      </c>
      <c r="BC1029">
        <v>3</v>
      </c>
    </row>
    <row r="1030" spans="1:55" hidden="1" x14ac:dyDescent="0.4">
      <c r="A1030" t="str">
        <f t="shared" si="64"/>
        <v>GPM</v>
      </c>
      <c r="B1030" t="str">
        <f t="shared" si="65"/>
        <v>GPM003</v>
      </c>
      <c r="C1030" t="str">
        <f t="shared" si="66"/>
        <v>forks</v>
      </c>
      <c r="D1030" t="s">
        <v>4366</v>
      </c>
      <c r="E1030">
        <f t="shared" si="67"/>
        <v>1.1000000000000001</v>
      </c>
      <c r="F1030">
        <v>1</v>
      </c>
      <c r="G1030">
        <v>1</v>
      </c>
      <c r="H1030">
        <v>1</v>
      </c>
      <c r="I1030">
        <v>2</v>
      </c>
      <c r="J1030">
        <v>1</v>
      </c>
      <c r="K1030">
        <v>1</v>
      </c>
      <c r="L1030">
        <v>1</v>
      </c>
      <c r="M1030">
        <v>1</v>
      </c>
      <c r="N1030">
        <v>1</v>
      </c>
      <c r="O1030">
        <v>1</v>
      </c>
      <c r="P1030">
        <v>1</v>
      </c>
      <c r="Q1030">
        <v>1</v>
      </c>
      <c r="R1030">
        <v>1</v>
      </c>
      <c r="S1030">
        <v>1</v>
      </c>
      <c r="T1030">
        <v>1</v>
      </c>
      <c r="U1030">
        <v>1</v>
      </c>
      <c r="V1030">
        <v>1</v>
      </c>
      <c r="W1030">
        <v>1</v>
      </c>
      <c r="X1030">
        <v>2</v>
      </c>
      <c r="Y1030">
        <v>2</v>
      </c>
      <c r="Z1030">
        <v>1</v>
      </c>
      <c r="AA1030">
        <v>1</v>
      </c>
      <c r="AB1030">
        <v>1</v>
      </c>
      <c r="AC1030">
        <v>1</v>
      </c>
      <c r="AD1030">
        <v>2</v>
      </c>
      <c r="AE1030">
        <v>1</v>
      </c>
      <c r="AF1030">
        <v>1</v>
      </c>
      <c r="AG1030">
        <v>1</v>
      </c>
      <c r="AH1030">
        <v>1</v>
      </c>
      <c r="AI1030">
        <v>1</v>
      </c>
      <c r="AJ1030">
        <v>1</v>
      </c>
      <c r="AK1030">
        <v>1</v>
      </c>
      <c r="AL1030">
        <v>1</v>
      </c>
      <c r="AM1030">
        <v>1</v>
      </c>
      <c r="AN1030">
        <v>1</v>
      </c>
      <c r="AO1030">
        <v>1</v>
      </c>
      <c r="AP1030">
        <v>1</v>
      </c>
      <c r="AQ1030">
        <v>1</v>
      </c>
      <c r="AR1030">
        <v>1</v>
      </c>
      <c r="AS1030">
        <v>1</v>
      </c>
      <c r="AT1030">
        <v>1</v>
      </c>
      <c r="AU1030">
        <v>1</v>
      </c>
      <c r="AV1030">
        <v>1</v>
      </c>
      <c r="AW1030">
        <v>1</v>
      </c>
      <c r="AX1030">
        <v>2</v>
      </c>
      <c r="AY1030">
        <v>1</v>
      </c>
      <c r="AZ1030">
        <v>1</v>
      </c>
      <c r="BA1030">
        <v>1</v>
      </c>
      <c r="BB1030">
        <v>1</v>
      </c>
      <c r="BC1030">
        <v>1</v>
      </c>
    </row>
    <row r="1031" spans="1:55" hidden="1" x14ac:dyDescent="0.4">
      <c r="A1031" t="str">
        <f t="shared" si="64"/>
        <v>GPM</v>
      </c>
      <c r="B1031" t="str">
        <f t="shared" si="65"/>
        <v>GPM003</v>
      </c>
      <c r="C1031" t="str">
        <f t="shared" si="66"/>
        <v>swimlanes</v>
      </c>
      <c r="D1031" t="s">
        <v>4367</v>
      </c>
      <c r="E1031">
        <f t="shared" si="67"/>
        <v>3.52</v>
      </c>
      <c r="F1031">
        <v>3</v>
      </c>
      <c r="G1031">
        <v>4</v>
      </c>
      <c r="H1031">
        <v>5</v>
      </c>
      <c r="I1031">
        <v>2</v>
      </c>
      <c r="J1031">
        <v>4</v>
      </c>
      <c r="K1031">
        <v>3</v>
      </c>
      <c r="L1031">
        <v>1</v>
      </c>
      <c r="M1031">
        <v>2</v>
      </c>
      <c r="N1031">
        <v>2</v>
      </c>
      <c r="O1031">
        <v>4</v>
      </c>
      <c r="P1031">
        <v>2</v>
      </c>
      <c r="Q1031">
        <v>1</v>
      </c>
      <c r="R1031">
        <v>1</v>
      </c>
      <c r="S1031">
        <v>1</v>
      </c>
      <c r="T1031">
        <v>5</v>
      </c>
      <c r="U1031">
        <v>3</v>
      </c>
      <c r="V1031">
        <v>4</v>
      </c>
      <c r="W1031">
        <v>2</v>
      </c>
      <c r="X1031">
        <v>4</v>
      </c>
      <c r="Y1031">
        <v>3</v>
      </c>
      <c r="Z1031">
        <v>4</v>
      </c>
      <c r="AA1031">
        <v>1</v>
      </c>
      <c r="AB1031">
        <v>5</v>
      </c>
      <c r="AC1031">
        <v>8</v>
      </c>
      <c r="AD1031">
        <v>3</v>
      </c>
      <c r="AE1031">
        <v>3</v>
      </c>
      <c r="AF1031">
        <v>1</v>
      </c>
      <c r="AG1031">
        <v>4</v>
      </c>
      <c r="AH1031">
        <v>7</v>
      </c>
      <c r="AI1031">
        <v>3</v>
      </c>
      <c r="AJ1031">
        <v>2</v>
      </c>
      <c r="AK1031">
        <v>2</v>
      </c>
      <c r="AL1031">
        <v>1</v>
      </c>
      <c r="AM1031">
        <v>5</v>
      </c>
      <c r="AN1031">
        <v>2</v>
      </c>
      <c r="AO1031">
        <v>3</v>
      </c>
      <c r="AP1031">
        <v>2</v>
      </c>
      <c r="AQ1031">
        <v>6</v>
      </c>
      <c r="AR1031">
        <v>10</v>
      </c>
      <c r="AS1031">
        <v>6</v>
      </c>
      <c r="AT1031">
        <v>2</v>
      </c>
      <c r="AU1031">
        <v>2</v>
      </c>
      <c r="AV1031">
        <v>9</v>
      </c>
      <c r="AW1031">
        <v>5</v>
      </c>
      <c r="AX1031">
        <v>3</v>
      </c>
      <c r="AY1031">
        <v>7</v>
      </c>
      <c r="AZ1031">
        <v>2</v>
      </c>
      <c r="BA1031">
        <v>2</v>
      </c>
      <c r="BB1031">
        <v>6</v>
      </c>
      <c r="BC1031">
        <v>4</v>
      </c>
    </row>
    <row r="1032" spans="1:55" hidden="1" x14ac:dyDescent="0.4">
      <c r="A1032" t="str">
        <f t="shared" si="64"/>
        <v>GPM</v>
      </c>
      <c r="B1032" t="str">
        <f t="shared" si="65"/>
        <v>GPM003</v>
      </c>
      <c r="C1032" t="str">
        <f t="shared" si="66"/>
        <v>detaches</v>
      </c>
      <c r="D1032" t="s">
        <v>4368</v>
      </c>
      <c r="E1032">
        <f t="shared" si="67"/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</row>
    <row r="1033" spans="1:55" hidden="1" x14ac:dyDescent="0.4">
      <c r="A1033" t="str">
        <f t="shared" si="64"/>
        <v>GPM</v>
      </c>
      <c r="B1033" t="str">
        <f t="shared" si="65"/>
        <v>GPM003</v>
      </c>
      <c r="C1033" t="str">
        <f t="shared" si="66"/>
        <v>options</v>
      </c>
      <c r="D1033" t="s">
        <v>4369</v>
      </c>
      <c r="E1033">
        <f t="shared" si="67"/>
        <v>0.28000000000000003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1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2</v>
      </c>
      <c r="Y1033">
        <v>1</v>
      </c>
      <c r="Z1033">
        <v>1</v>
      </c>
      <c r="AA1033">
        <v>0</v>
      </c>
      <c r="AB1033">
        <v>1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1</v>
      </c>
      <c r="AQ1033">
        <v>0</v>
      </c>
      <c r="AR1033">
        <v>3</v>
      </c>
      <c r="AS1033">
        <v>0</v>
      </c>
      <c r="AT1033">
        <v>1</v>
      </c>
      <c r="AU1033">
        <v>0</v>
      </c>
      <c r="AV1033">
        <v>0</v>
      </c>
      <c r="AW1033">
        <v>0</v>
      </c>
      <c r="AX1033">
        <v>0</v>
      </c>
      <c r="AY1033">
        <v>2</v>
      </c>
      <c r="AZ1033">
        <v>0</v>
      </c>
      <c r="BA1033">
        <v>0</v>
      </c>
      <c r="BB1033">
        <v>0</v>
      </c>
      <c r="BC1033">
        <v>1</v>
      </c>
    </row>
    <row r="1034" spans="1:55" hidden="1" x14ac:dyDescent="0.4">
      <c r="A1034" t="str">
        <f t="shared" si="64"/>
        <v>GPM</v>
      </c>
      <c r="B1034" t="str">
        <f t="shared" si="65"/>
        <v>GPM003</v>
      </c>
      <c r="C1034" t="str">
        <f t="shared" si="66"/>
        <v>edges</v>
      </c>
      <c r="D1034" t="s">
        <v>4370</v>
      </c>
      <c r="E1034">
        <f t="shared" si="67"/>
        <v>0.88</v>
      </c>
      <c r="F1034">
        <v>2</v>
      </c>
      <c r="G1034">
        <v>2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2</v>
      </c>
      <c r="P1034">
        <v>2</v>
      </c>
      <c r="Q1034">
        <v>0</v>
      </c>
      <c r="R1034">
        <v>1</v>
      </c>
      <c r="S1034">
        <v>1</v>
      </c>
      <c r="T1034">
        <v>0</v>
      </c>
      <c r="U1034">
        <v>1</v>
      </c>
      <c r="V1034">
        <v>1</v>
      </c>
      <c r="W1034">
        <v>0</v>
      </c>
      <c r="X1034">
        <v>1</v>
      </c>
      <c r="Y1034">
        <v>1</v>
      </c>
      <c r="Z1034">
        <v>0</v>
      </c>
      <c r="AA1034">
        <v>0</v>
      </c>
      <c r="AB1034">
        <v>0</v>
      </c>
      <c r="AC1034">
        <v>2</v>
      </c>
      <c r="AD1034">
        <v>1</v>
      </c>
      <c r="AE1034">
        <v>0</v>
      </c>
      <c r="AF1034">
        <v>0</v>
      </c>
      <c r="AG1034">
        <v>4</v>
      </c>
      <c r="AH1034">
        <v>0</v>
      </c>
      <c r="AI1034">
        <v>0</v>
      </c>
      <c r="AJ1034">
        <v>0</v>
      </c>
      <c r="AK1034">
        <v>0</v>
      </c>
      <c r="AL1034">
        <v>1</v>
      </c>
      <c r="AM1034">
        <v>1</v>
      </c>
      <c r="AN1034">
        <v>0</v>
      </c>
      <c r="AO1034">
        <v>1</v>
      </c>
      <c r="AP1034">
        <v>1</v>
      </c>
      <c r="AQ1034">
        <v>0</v>
      </c>
      <c r="AR1034">
        <v>6</v>
      </c>
      <c r="AS1034">
        <v>1</v>
      </c>
      <c r="AT1034">
        <v>2</v>
      </c>
      <c r="AU1034">
        <v>1</v>
      </c>
      <c r="AV1034">
        <v>1</v>
      </c>
      <c r="AW1034">
        <v>2</v>
      </c>
      <c r="AX1034">
        <v>0</v>
      </c>
      <c r="AY1034">
        <v>1</v>
      </c>
      <c r="AZ1034">
        <v>0</v>
      </c>
      <c r="BA1034">
        <v>2</v>
      </c>
      <c r="BB1034">
        <v>3</v>
      </c>
      <c r="BC1034">
        <v>0</v>
      </c>
    </row>
    <row r="1035" spans="1:55" hidden="1" x14ac:dyDescent="0.4">
      <c r="A1035" t="str">
        <f t="shared" si="64"/>
        <v>GPM</v>
      </c>
      <c r="B1035" t="str">
        <f t="shared" si="65"/>
        <v>GPM003</v>
      </c>
      <c r="C1035" t="str">
        <f t="shared" si="66"/>
        <v>notes</v>
      </c>
      <c r="D1035" t="s">
        <v>4371</v>
      </c>
      <c r="E1035">
        <f t="shared" si="67"/>
        <v>3.78</v>
      </c>
      <c r="F1035">
        <v>3</v>
      </c>
      <c r="G1035">
        <v>2</v>
      </c>
      <c r="H1035">
        <v>3</v>
      </c>
      <c r="I1035">
        <v>2</v>
      </c>
      <c r="J1035">
        <v>1</v>
      </c>
      <c r="K1035">
        <v>3</v>
      </c>
      <c r="L1035">
        <v>3</v>
      </c>
      <c r="M1035">
        <v>1</v>
      </c>
      <c r="N1035">
        <v>4</v>
      </c>
      <c r="O1035">
        <v>7</v>
      </c>
      <c r="P1035">
        <v>6</v>
      </c>
      <c r="Q1035">
        <v>2</v>
      </c>
      <c r="R1035">
        <v>3</v>
      </c>
      <c r="S1035">
        <v>6</v>
      </c>
      <c r="T1035">
        <v>8</v>
      </c>
      <c r="U1035">
        <v>3</v>
      </c>
      <c r="V1035">
        <v>5</v>
      </c>
      <c r="W1035">
        <v>4</v>
      </c>
      <c r="X1035">
        <v>3</v>
      </c>
      <c r="Y1035">
        <v>0</v>
      </c>
      <c r="Z1035">
        <v>1</v>
      </c>
      <c r="AA1035">
        <v>1</v>
      </c>
      <c r="AB1035">
        <v>2</v>
      </c>
      <c r="AC1035">
        <v>5</v>
      </c>
      <c r="AD1035">
        <v>4</v>
      </c>
      <c r="AE1035">
        <v>3</v>
      </c>
      <c r="AF1035">
        <v>11</v>
      </c>
      <c r="AG1035">
        <v>7</v>
      </c>
      <c r="AH1035">
        <v>1</v>
      </c>
      <c r="AI1035">
        <v>3</v>
      </c>
      <c r="AJ1035">
        <v>5</v>
      </c>
      <c r="AK1035">
        <v>5</v>
      </c>
      <c r="AL1035">
        <v>2</v>
      </c>
      <c r="AM1035">
        <v>4</v>
      </c>
      <c r="AN1035">
        <v>5</v>
      </c>
      <c r="AO1035">
        <v>3</v>
      </c>
      <c r="AP1035">
        <v>4</v>
      </c>
      <c r="AQ1035">
        <v>0</v>
      </c>
      <c r="AR1035">
        <v>4</v>
      </c>
      <c r="AS1035">
        <v>5</v>
      </c>
      <c r="AT1035">
        <v>0</v>
      </c>
      <c r="AU1035">
        <v>6</v>
      </c>
      <c r="AV1035">
        <v>11</v>
      </c>
      <c r="AW1035">
        <v>5</v>
      </c>
      <c r="AX1035">
        <v>5</v>
      </c>
      <c r="AY1035">
        <v>2</v>
      </c>
      <c r="AZ1035">
        <v>2</v>
      </c>
      <c r="BA1035">
        <v>10</v>
      </c>
      <c r="BB1035">
        <v>0</v>
      </c>
      <c r="BC1035">
        <v>4</v>
      </c>
    </row>
    <row r="1036" spans="1:55" hidden="1" x14ac:dyDescent="0.4">
      <c r="A1036" t="str">
        <f t="shared" si="64"/>
        <v>GPM</v>
      </c>
      <c r="B1036" t="str">
        <f t="shared" si="65"/>
        <v>GPM003</v>
      </c>
      <c r="C1036" t="str">
        <f t="shared" si="66"/>
        <v>partitions</v>
      </c>
      <c r="D1036" t="s">
        <v>4372</v>
      </c>
      <c r="E1036">
        <f t="shared" si="67"/>
        <v>0.1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3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1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1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</row>
    <row r="1037" spans="1:55" hidden="1" x14ac:dyDescent="0.4">
      <c r="A1037" t="str">
        <f t="shared" si="64"/>
        <v>GPM</v>
      </c>
      <c r="B1037" t="str">
        <f t="shared" si="65"/>
        <v>GPM003</v>
      </c>
      <c r="C1037" t="str">
        <f t="shared" si="66"/>
        <v>numberline</v>
      </c>
      <c r="D1037" t="s">
        <v>4373</v>
      </c>
      <c r="E1037">
        <f t="shared" si="67"/>
        <v>38.200000000000003</v>
      </c>
      <c r="F1037">
        <v>32</v>
      </c>
      <c r="G1037">
        <v>35</v>
      </c>
      <c r="H1037">
        <v>39</v>
      </c>
      <c r="I1037">
        <v>41</v>
      </c>
      <c r="J1037">
        <v>30</v>
      </c>
      <c r="K1037">
        <v>26</v>
      </c>
      <c r="L1037">
        <v>31</v>
      </c>
      <c r="M1037">
        <v>32</v>
      </c>
      <c r="N1037">
        <v>39</v>
      </c>
      <c r="O1037">
        <v>38</v>
      </c>
      <c r="P1037">
        <v>26</v>
      </c>
      <c r="Q1037">
        <v>30</v>
      </c>
      <c r="R1037">
        <v>37</v>
      </c>
      <c r="S1037">
        <v>30</v>
      </c>
      <c r="T1037">
        <v>39</v>
      </c>
      <c r="U1037">
        <v>33</v>
      </c>
      <c r="V1037">
        <v>33</v>
      </c>
      <c r="W1037">
        <v>23</v>
      </c>
      <c r="X1037">
        <v>37</v>
      </c>
      <c r="Y1037">
        <v>40</v>
      </c>
      <c r="Z1037">
        <v>32</v>
      </c>
      <c r="AA1037">
        <v>46</v>
      </c>
      <c r="AB1037">
        <v>36</v>
      </c>
      <c r="AC1037">
        <v>44</v>
      </c>
      <c r="AD1037">
        <v>41</v>
      </c>
      <c r="AE1037">
        <v>41</v>
      </c>
      <c r="AF1037">
        <v>46</v>
      </c>
      <c r="AG1037">
        <v>35</v>
      </c>
      <c r="AH1037">
        <v>36</v>
      </c>
      <c r="AI1037">
        <v>27</v>
      </c>
      <c r="AJ1037">
        <v>39</v>
      </c>
      <c r="AK1037">
        <v>25</v>
      </c>
      <c r="AL1037">
        <v>30</v>
      </c>
      <c r="AM1037">
        <v>34</v>
      </c>
      <c r="AN1037">
        <v>39</v>
      </c>
      <c r="AO1037">
        <v>33</v>
      </c>
      <c r="AP1037">
        <v>39</v>
      </c>
      <c r="AQ1037">
        <v>40</v>
      </c>
      <c r="AR1037">
        <v>70</v>
      </c>
      <c r="AS1037">
        <v>36</v>
      </c>
      <c r="AT1037">
        <v>50</v>
      </c>
      <c r="AU1037">
        <v>47</v>
      </c>
      <c r="AV1037">
        <v>48</v>
      </c>
      <c r="AW1037">
        <v>46</v>
      </c>
      <c r="AX1037">
        <v>40</v>
      </c>
      <c r="AY1037">
        <v>47</v>
      </c>
      <c r="AZ1037">
        <v>47</v>
      </c>
      <c r="BA1037">
        <v>48</v>
      </c>
      <c r="BB1037">
        <v>54</v>
      </c>
      <c r="BC1037">
        <v>43</v>
      </c>
    </row>
    <row r="1038" spans="1:55" hidden="1" x14ac:dyDescent="0.4">
      <c r="A1038" t="str">
        <f t="shared" si="64"/>
        <v>GPM</v>
      </c>
      <c r="B1038" t="str">
        <f t="shared" si="65"/>
        <v>GPM003</v>
      </c>
      <c r="C1038" t="str">
        <f t="shared" si="66"/>
        <v>negative_score</v>
      </c>
      <c r="D1038" t="s">
        <v>4374</v>
      </c>
      <c r="E1038">
        <f t="shared" si="67"/>
        <v>-0.64610476190476196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-10</v>
      </c>
      <c r="Q1038">
        <v>0</v>
      </c>
      <c r="R1038">
        <v>0</v>
      </c>
      <c r="S1038">
        <v>-3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-3</v>
      </c>
      <c r="AC1038">
        <v>0</v>
      </c>
      <c r="AD1038">
        <v>0</v>
      </c>
      <c r="AE1038">
        <v>0</v>
      </c>
      <c r="AF1038">
        <v>0</v>
      </c>
      <c r="AG1038">
        <v>-10.116666666666671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-6.0000000000000053E-2</v>
      </c>
      <c r="AW1038">
        <v>0</v>
      </c>
      <c r="AX1038">
        <v>-6</v>
      </c>
      <c r="AY1038">
        <v>0</v>
      </c>
      <c r="AZ1038">
        <v>0</v>
      </c>
      <c r="BA1038">
        <v>-0.1285714285714285</v>
      </c>
      <c r="BB1038">
        <v>0</v>
      </c>
      <c r="BC1038">
        <v>0</v>
      </c>
    </row>
    <row r="1039" spans="1:55" hidden="1" x14ac:dyDescent="0.4">
      <c r="A1039" t="str">
        <f t="shared" si="64"/>
        <v>GPM</v>
      </c>
      <c r="B1039" t="str">
        <f t="shared" si="65"/>
        <v>GPM003</v>
      </c>
      <c r="C1039" t="str">
        <f t="shared" si="66"/>
        <v>raw_score</v>
      </c>
      <c r="D1039" t="s">
        <v>4375</v>
      </c>
      <c r="E1039">
        <f t="shared" si="67"/>
        <v>73.133799999999994</v>
      </c>
      <c r="F1039">
        <v>62.4</v>
      </c>
      <c r="G1039">
        <v>67.75</v>
      </c>
      <c r="H1039">
        <v>68.349999999999994</v>
      </c>
      <c r="I1039">
        <v>84.65</v>
      </c>
      <c r="J1039">
        <v>60.3</v>
      </c>
      <c r="K1039">
        <v>49.7</v>
      </c>
      <c r="L1039">
        <v>54.95</v>
      </c>
      <c r="M1039">
        <v>65.400000000000006</v>
      </c>
      <c r="N1039">
        <v>81.150000000000006</v>
      </c>
      <c r="O1039">
        <v>67.900000000000006</v>
      </c>
      <c r="P1039">
        <v>36.5</v>
      </c>
      <c r="Q1039">
        <v>61.1</v>
      </c>
      <c r="R1039">
        <v>75.45</v>
      </c>
      <c r="S1039">
        <v>50.5</v>
      </c>
      <c r="T1039">
        <v>76.349999999999994</v>
      </c>
      <c r="U1039">
        <v>64.25</v>
      </c>
      <c r="V1039">
        <v>63.85</v>
      </c>
      <c r="W1039">
        <v>42.35</v>
      </c>
      <c r="X1039">
        <v>73.45</v>
      </c>
      <c r="Y1039">
        <v>85.2</v>
      </c>
      <c r="Z1039">
        <v>64.400000000000006</v>
      </c>
      <c r="AA1039">
        <v>85.6</v>
      </c>
      <c r="AB1039">
        <v>73.400000000000006</v>
      </c>
      <c r="AC1039">
        <v>89.6</v>
      </c>
      <c r="AD1039">
        <v>78.45</v>
      </c>
      <c r="AE1039">
        <v>79.45</v>
      </c>
      <c r="AF1039">
        <v>79.099999999999994</v>
      </c>
      <c r="AG1039">
        <v>48.03</v>
      </c>
      <c r="AH1039">
        <v>69.599999999999994</v>
      </c>
      <c r="AI1039">
        <v>50.75</v>
      </c>
      <c r="AJ1039">
        <v>75.95</v>
      </c>
      <c r="AK1039">
        <v>40.25</v>
      </c>
      <c r="AL1039">
        <v>54.8</v>
      </c>
      <c r="AM1039">
        <v>71.099999999999994</v>
      </c>
      <c r="AN1039">
        <v>66.95</v>
      </c>
      <c r="AO1039">
        <v>64.25</v>
      </c>
      <c r="AP1039">
        <v>74.349999999999994</v>
      </c>
      <c r="AQ1039">
        <v>89</v>
      </c>
      <c r="AR1039">
        <v>144.9</v>
      </c>
      <c r="AS1039">
        <v>66</v>
      </c>
      <c r="AT1039">
        <v>100.4</v>
      </c>
      <c r="AU1039">
        <v>94.35</v>
      </c>
      <c r="AV1039">
        <v>86.34</v>
      </c>
      <c r="AW1039">
        <v>95.7</v>
      </c>
      <c r="AX1039">
        <v>68</v>
      </c>
      <c r="AY1039">
        <v>99.15</v>
      </c>
      <c r="AZ1039">
        <v>84.95</v>
      </c>
      <c r="BA1039">
        <v>77.67</v>
      </c>
      <c r="BB1039">
        <v>109.3</v>
      </c>
      <c r="BC1039">
        <v>83.35</v>
      </c>
    </row>
    <row r="1040" spans="1:55" hidden="1" x14ac:dyDescent="0.4">
      <c r="A1040" t="str">
        <f t="shared" si="64"/>
        <v>GPM</v>
      </c>
      <c r="B1040" t="str">
        <f t="shared" si="65"/>
        <v>GPM003</v>
      </c>
      <c r="C1040" t="str">
        <f t="shared" si="66"/>
        <v>percentage_score</v>
      </c>
      <c r="D1040" t="s">
        <v>4376</v>
      </c>
      <c r="E1040">
        <f t="shared" si="67"/>
        <v>77.075999999999993</v>
      </c>
      <c r="F1040">
        <v>75.7</v>
      </c>
      <c r="G1040">
        <v>77.2</v>
      </c>
      <c r="H1040">
        <v>77.400000000000006</v>
      </c>
      <c r="I1040">
        <v>80.900000000000006</v>
      </c>
      <c r="J1040">
        <v>75.099999999999994</v>
      </c>
      <c r="K1040">
        <v>71.3</v>
      </c>
      <c r="L1040">
        <v>73.3</v>
      </c>
      <c r="M1040">
        <v>76.599999999999994</v>
      </c>
      <c r="N1040">
        <v>80.2</v>
      </c>
      <c r="O1040">
        <v>77.2</v>
      </c>
      <c r="P1040">
        <v>54.9</v>
      </c>
      <c r="Q1040">
        <v>75.3</v>
      </c>
      <c r="R1040">
        <v>79</v>
      </c>
      <c r="S1040">
        <v>68.7</v>
      </c>
      <c r="T1040">
        <v>79.2</v>
      </c>
      <c r="U1040">
        <v>76.3</v>
      </c>
      <c r="V1040">
        <v>76.099999999999994</v>
      </c>
      <c r="W1040">
        <v>67.900000000000006</v>
      </c>
      <c r="X1040">
        <v>78.599999999999994</v>
      </c>
      <c r="Y1040">
        <v>81</v>
      </c>
      <c r="Z1040">
        <v>76.3</v>
      </c>
      <c r="AA1040">
        <v>81.099999999999994</v>
      </c>
      <c r="AB1040">
        <v>76.099999999999994</v>
      </c>
      <c r="AC1040">
        <v>81.8</v>
      </c>
      <c r="AD1040">
        <v>79.7</v>
      </c>
      <c r="AE1040">
        <v>79.900000000000006</v>
      </c>
      <c r="AF1040">
        <v>79.8</v>
      </c>
      <c r="AG1040">
        <v>61.5</v>
      </c>
      <c r="AH1040">
        <v>77.7</v>
      </c>
      <c r="AI1040">
        <v>71.7</v>
      </c>
      <c r="AJ1040">
        <v>79.2</v>
      </c>
      <c r="AK1040">
        <v>66.8</v>
      </c>
      <c r="AL1040">
        <v>73.3</v>
      </c>
      <c r="AM1040">
        <v>78</v>
      </c>
      <c r="AN1040">
        <v>77</v>
      </c>
      <c r="AO1040">
        <v>76.3</v>
      </c>
      <c r="AP1040">
        <v>78.8</v>
      </c>
      <c r="AQ1040">
        <v>81.7</v>
      </c>
      <c r="AR1040">
        <v>87.9</v>
      </c>
      <c r="AS1040">
        <v>76.7</v>
      </c>
      <c r="AT1040">
        <v>83.4</v>
      </c>
      <c r="AU1040">
        <v>82.5</v>
      </c>
      <c r="AV1040">
        <v>81.099999999999994</v>
      </c>
      <c r="AW1040">
        <v>82.7</v>
      </c>
      <c r="AX1040">
        <v>72.3</v>
      </c>
      <c r="AY1040">
        <v>83.2</v>
      </c>
      <c r="AZ1040">
        <v>80.900000000000006</v>
      </c>
      <c r="BA1040">
        <v>79.400000000000006</v>
      </c>
      <c r="BB1040">
        <v>84.5</v>
      </c>
      <c r="BC1040">
        <v>80.599999999999994</v>
      </c>
    </row>
    <row r="1041" spans="1:55" hidden="1" x14ac:dyDescent="0.4">
      <c r="A1041" t="str">
        <f t="shared" si="64"/>
        <v>GPM</v>
      </c>
      <c r="B1041" t="str">
        <f t="shared" si="65"/>
        <v>GPM003</v>
      </c>
      <c r="C1041" t="str">
        <f t="shared" si="66"/>
        <v>formatted_score</v>
      </c>
      <c r="D1041" t="s">
        <v>4377</v>
      </c>
      <c r="E1041" t="e">
        <f t="shared" si="67"/>
        <v>#DIV/0!</v>
      </c>
      <c r="F1041" t="s">
        <v>1929</v>
      </c>
      <c r="G1041" t="s">
        <v>1753</v>
      </c>
      <c r="H1041" t="s">
        <v>3968</v>
      </c>
      <c r="I1041" t="s">
        <v>4378</v>
      </c>
      <c r="J1041" t="s">
        <v>2287</v>
      </c>
      <c r="K1041" t="s">
        <v>4379</v>
      </c>
      <c r="L1041" t="s">
        <v>4380</v>
      </c>
      <c r="M1041" t="s">
        <v>2127</v>
      </c>
      <c r="N1041" t="s">
        <v>3082</v>
      </c>
      <c r="O1041" t="s">
        <v>1999</v>
      </c>
      <c r="P1041" t="s">
        <v>4381</v>
      </c>
      <c r="Q1041" t="s">
        <v>4078</v>
      </c>
      <c r="R1041" t="s">
        <v>4382</v>
      </c>
      <c r="S1041" t="s">
        <v>4383</v>
      </c>
      <c r="T1041" t="s">
        <v>4384</v>
      </c>
      <c r="U1041" t="s">
        <v>4385</v>
      </c>
      <c r="V1041" t="s">
        <v>4386</v>
      </c>
      <c r="W1041" t="s">
        <v>4387</v>
      </c>
      <c r="X1041" t="s">
        <v>2451</v>
      </c>
      <c r="Y1041" t="s">
        <v>2887</v>
      </c>
      <c r="Z1041" t="s">
        <v>2000</v>
      </c>
      <c r="AA1041" t="s">
        <v>4388</v>
      </c>
      <c r="AB1041" t="s">
        <v>4389</v>
      </c>
      <c r="AC1041" t="s">
        <v>4390</v>
      </c>
      <c r="AD1041" t="s">
        <v>4344</v>
      </c>
      <c r="AE1041" t="s">
        <v>4391</v>
      </c>
      <c r="AF1041" t="s">
        <v>1957</v>
      </c>
      <c r="AG1041" t="s">
        <v>4392</v>
      </c>
      <c r="AH1041" t="s">
        <v>4244</v>
      </c>
      <c r="AI1041" t="s">
        <v>4393</v>
      </c>
      <c r="AJ1041" t="s">
        <v>2292</v>
      </c>
      <c r="AK1041" t="s">
        <v>4394</v>
      </c>
      <c r="AL1041" t="s">
        <v>4395</v>
      </c>
      <c r="AM1041" t="s">
        <v>4396</v>
      </c>
      <c r="AN1041" t="s">
        <v>2686</v>
      </c>
      <c r="AO1041" t="s">
        <v>4385</v>
      </c>
      <c r="AP1041" t="s">
        <v>4038</v>
      </c>
      <c r="AQ1041" t="s">
        <v>2888</v>
      </c>
      <c r="AR1041" t="s">
        <v>4397</v>
      </c>
      <c r="AS1041" t="s">
        <v>4398</v>
      </c>
      <c r="AT1041" t="s">
        <v>4399</v>
      </c>
      <c r="AU1041" t="s">
        <v>2494</v>
      </c>
      <c r="AV1041" t="s">
        <v>4400</v>
      </c>
      <c r="AW1041" t="s">
        <v>3528</v>
      </c>
      <c r="AX1041" t="s">
        <v>4401</v>
      </c>
      <c r="AY1041" t="s">
        <v>4402</v>
      </c>
      <c r="AZ1041" t="s">
        <v>4403</v>
      </c>
      <c r="BA1041" t="s">
        <v>4404</v>
      </c>
      <c r="BB1041" t="s">
        <v>4405</v>
      </c>
      <c r="BC1041" t="s">
        <v>4406</v>
      </c>
    </row>
    <row r="1042" spans="1:55" hidden="1" x14ac:dyDescent="0.4">
      <c r="A1042" t="str">
        <f t="shared" si="64"/>
        <v>GPM</v>
      </c>
      <c r="B1042" t="str">
        <f t="shared" si="65"/>
        <v>GPM003</v>
      </c>
      <c r="C1042" t="str">
        <f t="shared" si="66"/>
        <v>functional_complexity</v>
      </c>
      <c r="D1042" t="s">
        <v>4407</v>
      </c>
      <c r="E1042">
        <f t="shared" si="67"/>
        <v>30.16</v>
      </c>
      <c r="F1042">
        <v>25</v>
      </c>
      <c r="G1042">
        <v>27</v>
      </c>
      <c r="H1042">
        <v>27</v>
      </c>
      <c r="I1042">
        <v>38.5</v>
      </c>
      <c r="J1042">
        <v>25</v>
      </c>
      <c r="K1042">
        <v>20</v>
      </c>
      <c r="L1042">
        <v>24</v>
      </c>
      <c r="M1042">
        <v>29.5</v>
      </c>
      <c r="N1042">
        <v>36</v>
      </c>
      <c r="O1042">
        <v>25</v>
      </c>
      <c r="P1042">
        <v>17</v>
      </c>
      <c r="Q1042">
        <v>28</v>
      </c>
      <c r="R1042">
        <v>34</v>
      </c>
      <c r="S1042">
        <v>22</v>
      </c>
      <c r="T1042">
        <v>29</v>
      </c>
      <c r="U1042">
        <v>26.5</v>
      </c>
      <c r="V1042">
        <v>24.5</v>
      </c>
      <c r="W1042">
        <v>17</v>
      </c>
      <c r="X1042">
        <v>29</v>
      </c>
      <c r="Y1042">
        <v>37.5</v>
      </c>
      <c r="Z1042">
        <v>26.5</v>
      </c>
      <c r="AA1042">
        <v>38</v>
      </c>
      <c r="AB1042">
        <v>31</v>
      </c>
      <c r="AC1042">
        <v>32.5</v>
      </c>
      <c r="AD1042">
        <v>33</v>
      </c>
      <c r="AE1042">
        <v>34.5</v>
      </c>
      <c r="AF1042">
        <v>33</v>
      </c>
      <c r="AG1042">
        <v>19</v>
      </c>
      <c r="AH1042">
        <v>26.5</v>
      </c>
      <c r="AI1042">
        <v>20.5</v>
      </c>
      <c r="AJ1042">
        <v>33</v>
      </c>
      <c r="AK1042">
        <v>15.5</v>
      </c>
      <c r="AL1042">
        <v>23.5</v>
      </c>
      <c r="AM1042">
        <v>27.5</v>
      </c>
      <c r="AN1042">
        <v>28.5</v>
      </c>
      <c r="AO1042">
        <v>26.5</v>
      </c>
      <c r="AP1042">
        <v>31.5</v>
      </c>
      <c r="AQ1042">
        <v>37.5</v>
      </c>
      <c r="AR1042">
        <v>54</v>
      </c>
      <c r="AS1042">
        <v>23.5</v>
      </c>
      <c r="AT1042">
        <v>44.5</v>
      </c>
      <c r="AU1042">
        <v>41</v>
      </c>
      <c r="AV1042">
        <v>28</v>
      </c>
      <c r="AW1042">
        <v>38.5</v>
      </c>
      <c r="AX1042">
        <v>31</v>
      </c>
      <c r="AY1042">
        <v>39</v>
      </c>
      <c r="AZ1042">
        <v>38.5</v>
      </c>
      <c r="BA1042">
        <v>30.5</v>
      </c>
      <c r="BB1042">
        <v>45.5</v>
      </c>
      <c r="BC1042">
        <v>34.5</v>
      </c>
    </row>
    <row r="1043" spans="1:55" hidden="1" x14ac:dyDescent="0.4">
      <c r="A1043" t="str">
        <f t="shared" si="64"/>
        <v>GPM</v>
      </c>
      <c r="B1043" t="str">
        <f t="shared" si="65"/>
        <v>GPM003</v>
      </c>
      <c r="C1043" t="str">
        <f t="shared" si="66"/>
        <v>organization_score</v>
      </c>
      <c r="D1043" t="s">
        <v>4408</v>
      </c>
      <c r="E1043">
        <f t="shared" si="67"/>
        <v>7.04</v>
      </c>
      <c r="F1043">
        <v>6</v>
      </c>
      <c r="G1043">
        <v>8</v>
      </c>
      <c r="H1043">
        <v>10</v>
      </c>
      <c r="I1043">
        <v>4</v>
      </c>
      <c r="J1043">
        <v>8</v>
      </c>
      <c r="K1043">
        <v>6</v>
      </c>
      <c r="L1043">
        <v>2</v>
      </c>
      <c r="M1043">
        <v>4</v>
      </c>
      <c r="N1043">
        <v>4</v>
      </c>
      <c r="O1043">
        <v>8</v>
      </c>
      <c r="P1043">
        <v>4</v>
      </c>
      <c r="Q1043">
        <v>2</v>
      </c>
      <c r="R1043">
        <v>2</v>
      </c>
      <c r="S1043">
        <v>2</v>
      </c>
      <c r="T1043">
        <v>10</v>
      </c>
      <c r="U1043">
        <v>6</v>
      </c>
      <c r="V1043">
        <v>8</v>
      </c>
      <c r="W1043">
        <v>4</v>
      </c>
      <c r="X1043">
        <v>8</v>
      </c>
      <c r="Y1043">
        <v>6</v>
      </c>
      <c r="Z1043">
        <v>8</v>
      </c>
      <c r="AA1043">
        <v>2</v>
      </c>
      <c r="AB1043">
        <v>10</v>
      </c>
      <c r="AC1043">
        <v>16</v>
      </c>
      <c r="AD1043">
        <v>6</v>
      </c>
      <c r="AE1043">
        <v>6</v>
      </c>
      <c r="AF1043">
        <v>2</v>
      </c>
      <c r="AG1043">
        <v>8</v>
      </c>
      <c r="AH1043">
        <v>14</v>
      </c>
      <c r="AI1043">
        <v>6</v>
      </c>
      <c r="AJ1043">
        <v>4</v>
      </c>
      <c r="AK1043">
        <v>4</v>
      </c>
      <c r="AL1043">
        <v>2</v>
      </c>
      <c r="AM1043">
        <v>10</v>
      </c>
      <c r="AN1043">
        <v>4</v>
      </c>
      <c r="AO1043">
        <v>6</v>
      </c>
      <c r="AP1043">
        <v>4</v>
      </c>
      <c r="AQ1043">
        <v>12</v>
      </c>
      <c r="AR1043">
        <v>20</v>
      </c>
      <c r="AS1043">
        <v>12</v>
      </c>
      <c r="AT1043">
        <v>4</v>
      </c>
      <c r="AU1043">
        <v>4</v>
      </c>
      <c r="AV1043">
        <v>18</v>
      </c>
      <c r="AW1043">
        <v>10</v>
      </c>
      <c r="AX1043">
        <v>6</v>
      </c>
      <c r="AY1043">
        <v>14</v>
      </c>
      <c r="AZ1043">
        <v>4</v>
      </c>
      <c r="BA1043">
        <v>4</v>
      </c>
      <c r="BB1043">
        <v>12</v>
      </c>
      <c r="BC1043">
        <v>8</v>
      </c>
    </row>
    <row r="1044" spans="1:55" hidden="1" x14ac:dyDescent="0.4">
      <c r="A1044" t="str">
        <f t="shared" si="64"/>
        <v>GPM</v>
      </c>
      <c r="B1044" t="str">
        <f t="shared" si="65"/>
        <v>GPM003</v>
      </c>
      <c r="C1044" t="str">
        <f t="shared" si="66"/>
        <v>structural_integrity</v>
      </c>
      <c r="D1044" t="s">
        <v>4409</v>
      </c>
      <c r="E1044">
        <f t="shared" si="67"/>
        <v>9.3561999999999994</v>
      </c>
      <c r="F1044">
        <v>10</v>
      </c>
      <c r="G1044">
        <v>10</v>
      </c>
      <c r="H1044">
        <v>10</v>
      </c>
      <c r="I1044">
        <v>10</v>
      </c>
      <c r="J1044">
        <v>10</v>
      </c>
      <c r="K1044">
        <v>10</v>
      </c>
      <c r="L1044">
        <v>10</v>
      </c>
      <c r="M1044">
        <v>10</v>
      </c>
      <c r="N1044">
        <v>10</v>
      </c>
      <c r="O1044">
        <v>10</v>
      </c>
      <c r="P1044">
        <v>0</v>
      </c>
      <c r="Q1044">
        <v>10</v>
      </c>
      <c r="R1044">
        <v>10</v>
      </c>
      <c r="S1044">
        <v>7</v>
      </c>
      <c r="T1044">
        <v>10</v>
      </c>
      <c r="U1044">
        <v>10</v>
      </c>
      <c r="V1044">
        <v>10</v>
      </c>
      <c r="W1044">
        <v>10</v>
      </c>
      <c r="X1044">
        <v>10</v>
      </c>
      <c r="Y1044">
        <v>10</v>
      </c>
      <c r="Z1044">
        <v>10</v>
      </c>
      <c r="AA1044">
        <v>10</v>
      </c>
      <c r="AB1044">
        <v>7</v>
      </c>
      <c r="AC1044">
        <v>10</v>
      </c>
      <c r="AD1044">
        <v>10</v>
      </c>
      <c r="AE1044">
        <v>10</v>
      </c>
      <c r="AF1044">
        <v>10</v>
      </c>
      <c r="AG1044">
        <v>0</v>
      </c>
      <c r="AH1044">
        <v>10</v>
      </c>
      <c r="AI1044">
        <v>10</v>
      </c>
      <c r="AJ1044">
        <v>10</v>
      </c>
      <c r="AK1044">
        <v>10</v>
      </c>
      <c r="AL1044">
        <v>10</v>
      </c>
      <c r="AM1044">
        <v>10</v>
      </c>
      <c r="AN1044">
        <v>10</v>
      </c>
      <c r="AO1044">
        <v>10</v>
      </c>
      <c r="AP1044">
        <v>10</v>
      </c>
      <c r="AQ1044">
        <v>10</v>
      </c>
      <c r="AR1044">
        <v>10</v>
      </c>
      <c r="AS1044">
        <v>10</v>
      </c>
      <c r="AT1044">
        <v>10</v>
      </c>
      <c r="AU1044">
        <v>10</v>
      </c>
      <c r="AV1044">
        <v>9.94</v>
      </c>
      <c r="AW1044">
        <v>10</v>
      </c>
      <c r="AX1044">
        <v>4</v>
      </c>
      <c r="AY1044">
        <v>10</v>
      </c>
      <c r="AZ1044">
        <v>10</v>
      </c>
      <c r="BA1044">
        <v>9.8699999999999992</v>
      </c>
      <c r="BB1044">
        <v>10</v>
      </c>
      <c r="BC1044">
        <v>10</v>
      </c>
    </row>
    <row r="1045" spans="1:55" hidden="1" x14ac:dyDescent="0.4">
      <c r="A1045" t="str">
        <f t="shared" si="64"/>
        <v>GPM</v>
      </c>
      <c r="B1045" t="str">
        <f t="shared" si="65"/>
        <v>GPM003</v>
      </c>
      <c r="C1045" t="str">
        <f t="shared" si="66"/>
        <v>decisions_activities_ratio</v>
      </c>
      <c r="D1045" t="s">
        <v>4410</v>
      </c>
      <c r="E1045">
        <f t="shared" si="67"/>
        <v>0.15802000000000002</v>
      </c>
      <c r="F1045">
        <v>0.154</v>
      </c>
      <c r="G1045">
        <v>0.23100000000000001</v>
      </c>
      <c r="H1045">
        <v>0.23100000000000001</v>
      </c>
      <c r="I1045">
        <v>9.5000000000000001E-2</v>
      </c>
      <c r="J1045">
        <v>0.154</v>
      </c>
      <c r="K1045">
        <v>9.0999999999999998E-2</v>
      </c>
      <c r="L1045">
        <v>0.27300000000000002</v>
      </c>
      <c r="M1045">
        <v>0.125</v>
      </c>
      <c r="N1045">
        <v>0.158</v>
      </c>
      <c r="O1045">
        <v>0.154</v>
      </c>
      <c r="P1045">
        <v>0.111</v>
      </c>
      <c r="Q1045">
        <v>0.13300000000000001</v>
      </c>
      <c r="R1045">
        <v>0.105</v>
      </c>
      <c r="S1045">
        <v>0.182</v>
      </c>
      <c r="T1045">
        <v>5.8999999999999997E-2</v>
      </c>
      <c r="U1045">
        <v>0.14299999999999999</v>
      </c>
      <c r="V1045">
        <v>7.0999999999999994E-2</v>
      </c>
      <c r="W1045">
        <v>0.111</v>
      </c>
      <c r="X1045">
        <v>6.2E-2</v>
      </c>
      <c r="Y1045">
        <v>0.158</v>
      </c>
      <c r="Z1045">
        <v>0.14299999999999999</v>
      </c>
      <c r="AA1045">
        <v>0.21099999999999999</v>
      </c>
      <c r="AB1045">
        <v>0.11799999999999999</v>
      </c>
      <c r="AC1045">
        <v>0.111</v>
      </c>
      <c r="AD1045">
        <v>0.188</v>
      </c>
      <c r="AE1045">
        <v>0.16700000000000001</v>
      </c>
      <c r="AF1045">
        <v>0.17599999999999999</v>
      </c>
      <c r="AG1045">
        <v>0.222</v>
      </c>
      <c r="AH1045">
        <v>0.14299999999999999</v>
      </c>
      <c r="AI1045">
        <v>0.2</v>
      </c>
      <c r="AJ1045">
        <v>0.17599999999999999</v>
      </c>
      <c r="AK1045">
        <v>0.125</v>
      </c>
      <c r="AL1045">
        <v>0.16700000000000001</v>
      </c>
      <c r="AM1045">
        <v>6.2E-2</v>
      </c>
      <c r="AN1045">
        <v>0.214</v>
      </c>
      <c r="AO1045">
        <v>0.14299999999999999</v>
      </c>
      <c r="AP1045">
        <v>0.188</v>
      </c>
      <c r="AQ1045">
        <v>0.15</v>
      </c>
      <c r="AR1045">
        <v>0.222</v>
      </c>
      <c r="AS1045">
        <v>0.16700000000000001</v>
      </c>
      <c r="AT1045">
        <v>0.22700000000000001</v>
      </c>
      <c r="AU1045">
        <v>0.19</v>
      </c>
      <c r="AV1045">
        <v>0.13300000000000001</v>
      </c>
      <c r="AW1045">
        <v>9.0999999999999998E-2</v>
      </c>
      <c r="AX1045">
        <v>0.125</v>
      </c>
      <c r="AY1045">
        <v>0.14299999999999999</v>
      </c>
      <c r="AZ1045">
        <v>0.27800000000000002</v>
      </c>
      <c r="BA1045">
        <v>0.28599999999999998</v>
      </c>
      <c r="BB1045">
        <v>0.16700000000000001</v>
      </c>
      <c r="BC1045">
        <v>0.16700000000000001</v>
      </c>
    </row>
    <row r="1046" spans="1:55" hidden="1" x14ac:dyDescent="0.4">
      <c r="A1046" t="str">
        <f t="shared" si="64"/>
        <v>GPM</v>
      </c>
      <c r="B1046" t="str">
        <f t="shared" si="65"/>
        <v>GPM003</v>
      </c>
      <c r="C1046" t="str">
        <f t="shared" si="66"/>
        <v>lines_vs_average</v>
      </c>
      <c r="D1046" t="s">
        <v>4411</v>
      </c>
      <c r="E1046">
        <f t="shared" si="67"/>
        <v>0.81899999999999973</v>
      </c>
      <c r="F1046">
        <v>0.68600000000000005</v>
      </c>
      <c r="G1046">
        <v>0.75</v>
      </c>
      <c r="H1046">
        <v>0.83599999999999997</v>
      </c>
      <c r="I1046">
        <v>0.879</v>
      </c>
      <c r="J1046">
        <v>0.64300000000000002</v>
      </c>
      <c r="K1046">
        <v>0.55700000000000005</v>
      </c>
      <c r="L1046">
        <v>0.66500000000000004</v>
      </c>
      <c r="M1046">
        <v>0.68600000000000005</v>
      </c>
      <c r="N1046">
        <v>0.83599999999999997</v>
      </c>
      <c r="O1046">
        <v>0.81499999999999995</v>
      </c>
      <c r="P1046">
        <v>0.55700000000000005</v>
      </c>
      <c r="Q1046">
        <v>0.64300000000000002</v>
      </c>
      <c r="R1046">
        <v>0.79300000000000004</v>
      </c>
      <c r="S1046">
        <v>0.64300000000000002</v>
      </c>
      <c r="T1046">
        <v>0.83599999999999997</v>
      </c>
      <c r="U1046">
        <v>0.70799999999999996</v>
      </c>
      <c r="V1046">
        <v>0.70799999999999996</v>
      </c>
      <c r="W1046">
        <v>0.49299999999999999</v>
      </c>
      <c r="X1046">
        <v>0.79300000000000004</v>
      </c>
      <c r="Y1046">
        <v>0.85799999999999998</v>
      </c>
      <c r="Z1046">
        <v>0.68600000000000005</v>
      </c>
      <c r="AA1046">
        <v>0.98599999999999999</v>
      </c>
      <c r="AB1046">
        <v>0.77200000000000002</v>
      </c>
      <c r="AC1046">
        <v>0.94299999999999995</v>
      </c>
      <c r="AD1046">
        <v>0.879</v>
      </c>
      <c r="AE1046">
        <v>0.879</v>
      </c>
      <c r="AF1046">
        <v>0.98599999999999999</v>
      </c>
      <c r="AG1046">
        <v>0.75</v>
      </c>
      <c r="AH1046">
        <v>0.77200000000000002</v>
      </c>
      <c r="AI1046">
        <v>0.57899999999999996</v>
      </c>
      <c r="AJ1046">
        <v>0.83599999999999997</v>
      </c>
      <c r="AK1046">
        <v>0.53600000000000003</v>
      </c>
      <c r="AL1046">
        <v>0.64300000000000002</v>
      </c>
      <c r="AM1046">
        <v>0.72899999999999998</v>
      </c>
      <c r="AN1046">
        <v>0.83599999999999997</v>
      </c>
      <c r="AO1046">
        <v>0.70799999999999996</v>
      </c>
      <c r="AP1046">
        <v>0.83599999999999997</v>
      </c>
      <c r="AQ1046">
        <v>0.85799999999999998</v>
      </c>
      <c r="AR1046">
        <v>1.5009999999999999</v>
      </c>
      <c r="AS1046">
        <v>0.77200000000000002</v>
      </c>
      <c r="AT1046">
        <v>1.0720000000000001</v>
      </c>
      <c r="AU1046">
        <v>1.008</v>
      </c>
      <c r="AV1046">
        <v>1.0289999999999999</v>
      </c>
      <c r="AW1046">
        <v>0.98599999999999999</v>
      </c>
      <c r="AX1046">
        <v>0.85799999999999998</v>
      </c>
      <c r="AY1046">
        <v>1.008</v>
      </c>
      <c r="AZ1046">
        <v>1.008</v>
      </c>
      <c r="BA1046">
        <v>1.0289999999999999</v>
      </c>
      <c r="BB1046">
        <v>1.1579999999999999</v>
      </c>
      <c r="BC1046">
        <v>0.92200000000000004</v>
      </c>
    </row>
    <row r="1047" spans="1:55" hidden="1" x14ac:dyDescent="0.4">
      <c r="A1047" t="str">
        <f t="shared" si="64"/>
        <v>GPM</v>
      </c>
      <c r="B1047" t="str">
        <f t="shared" si="65"/>
        <v>GPM053</v>
      </c>
      <c r="C1047" t="str">
        <f t="shared" si="66"/>
        <v>activities</v>
      </c>
      <c r="D1047" t="s">
        <v>4412</v>
      </c>
      <c r="E1047">
        <f t="shared" si="67"/>
        <v>15.08</v>
      </c>
      <c r="F1047">
        <v>12</v>
      </c>
      <c r="G1047">
        <v>19</v>
      </c>
      <c r="H1047">
        <v>11</v>
      </c>
      <c r="I1047">
        <v>19</v>
      </c>
      <c r="J1047">
        <v>17</v>
      </c>
      <c r="K1047">
        <v>11</v>
      </c>
      <c r="L1047">
        <v>15</v>
      </c>
      <c r="M1047">
        <v>14</v>
      </c>
      <c r="N1047">
        <v>13</v>
      </c>
      <c r="O1047">
        <v>13</v>
      </c>
      <c r="P1047">
        <v>12</v>
      </c>
      <c r="Q1047">
        <v>11</v>
      </c>
      <c r="R1047">
        <v>27</v>
      </c>
      <c r="S1047">
        <v>9</v>
      </c>
      <c r="T1047">
        <v>23</v>
      </c>
      <c r="U1047">
        <v>12</v>
      </c>
      <c r="V1047">
        <v>16</v>
      </c>
      <c r="W1047">
        <v>9</v>
      </c>
      <c r="X1047">
        <v>15</v>
      </c>
      <c r="Y1047">
        <v>22</v>
      </c>
      <c r="Z1047">
        <v>16</v>
      </c>
      <c r="AA1047">
        <v>0</v>
      </c>
      <c r="AB1047">
        <v>13</v>
      </c>
      <c r="AC1047">
        <v>13</v>
      </c>
      <c r="AD1047">
        <v>12</v>
      </c>
      <c r="AE1047">
        <v>16</v>
      </c>
      <c r="AF1047">
        <v>15</v>
      </c>
      <c r="AG1047">
        <v>9</v>
      </c>
      <c r="AH1047">
        <v>14</v>
      </c>
      <c r="AI1047">
        <v>8</v>
      </c>
      <c r="AJ1047">
        <v>13</v>
      </c>
      <c r="AK1047">
        <v>9</v>
      </c>
      <c r="AL1047">
        <v>11</v>
      </c>
      <c r="AM1047">
        <v>15</v>
      </c>
      <c r="AN1047">
        <v>16</v>
      </c>
      <c r="AO1047">
        <v>16</v>
      </c>
      <c r="AP1047">
        <v>21</v>
      </c>
      <c r="AQ1047">
        <v>21</v>
      </c>
      <c r="AR1047">
        <v>23</v>
      </c>
      <c r="AS1047">
        <v>17</v>
      </c>
      <c r="AT1047">
        <v>18</v>
      </c>
      <c r="AU1047">
        <v>15</v>
      </c>
      <c r="AV1047">
        <v>14</v>
      </c>
      <c r="AW1047">
        <v>22</v>
      </c>
      <c r="AX1047">
        <v>12</v>
      </c>
      <c r="AY1047">
        <v>21</v>
      </c>
      <c r="AZ1047">
        <v>17</v>
      </c>
      <c r="BA1047">
        <v>12</v>
      </c>
      <c r="BB1047">
        <v>23</v>
      </c>
      <c r="BC1047">
        <v>22</v>
      </c>
    </row>
    <row r="1048" spans="1:55" hidden="1" x14ac:dyDescent="0.4">
      <c r="A1048" t="str">
        <f t="shared" si="64"/>
        <v>GPM</v>
      </c>
      <c r="B1048" t="str">
        <f t="shared" si="65"/>
        <v>GPM053</v>
      </c>
      <c r="C1048" t="str">
        <f t="shared" si="66"/>
        <v>decisions</v>
      </c>
      <c r="D1048" t="s">
        <v>4413</v>
      </c>
      <c r="E1048">
        <f t="shared" si="67"/>
        <v>2.56</v>
      </c>
      <c r="F1048">
        <v>1</v>
      </c>
      <c r="G1048">
        <v>4</v>
      </c>
      <c r="H1048">
        <v>2</v>
      </c>
      <c r="I1048">
        <v>4</v>
      </c>
      <c r="J1048">
        <v>0</v>
      </c>
      <c r="K1048">
        <v>2</v>
      </c>
      <c r="L1048">
        <v>3</v>
      </c>
      <c r="M1048">
        <v>1</v>
      </c>
      <c r="N1048">
        <v>3</v>
      </c>
      <c r="O1048">
        <v>2</v>
      </c>
      <c r="P1048">
        <v>1</v>
      </c>
      <c r="Q1048">
        <v>2</v>
      </c>
      <c r="R1048">
        <v>9</v>
      </c>
      <c r="S1048">
        <v>2</v>
      </c>
      <c r="T1048">
        <v>5</v>
      </c>
      <c r="U1048">
        <v>2</v>
      </c>
      <c r="V1048">
        <v>2</v>
      </c>
      <c r="W1048">
        <v>1</v>
      </c>
      <c r="X1048">
        <v>1</v>
      </c>
      <c r="Y1048">
        <v>4</v>
      </c>
      <c r="Z1048">
        <v>2</v>
      </c>
      <c r="AA1048">
        <v>4</v>
      </c>
      <c r="AB1048">
        <v>1</v>
      </c>
      <c r="AC1048">
        <v>1</v>
      </c>
      <c r="AD1048">
        <v>2</v>
      </c>
      <c r="AE1048">
        <v>2</v>
      </c>
      <c r="AF1048">
        <v>3</v>
      </c>
      <c r="AG1048">
        <v>2</v>
      </c>
      <c r="AH1048">
        <v>2</v>
      </c>
      <c r="AI1048">
        <v>2</v>
      </c>
      <c r="AJ1048">
        <v>2</v>
      </c>
      <c r="AK1048">
        <v>1</v>
      </c>
      <c r="AL1048">
        <v>1</v>
      </c>
      <c r="AM1048">
        <v>1</v>
      </c>
      <c r="AN1048">
        <v>3</v>
      </c>
      <c r="AO1048">
        <v>2</v>
      </c>
      <c r="AP1048">
        <v>3</v>
      </c>
      <c r="AQ1048">
        <v>3</v>
      </c>
      <c r="AR1048">
        <v>4</v>
      </c>
      <c r="AS1048">
        <v>2</v>
      </c>
      <c r="AT1048">
        <v>3</v>
      </c>
      <c r="AU1048">
        <v>3</v>
      </c>
      <c r="AV1048">
        <v>2</v>
      </c>
      <c r="AW1048">
        <v>2</v>
      </c>
      <c r="AX1048">
        <v>3</v>
      </c>
      <c r="AY1048">
        <v>4</v>
      </c>
      <c r="AZ1048">
        <v>4</v>
      </c>
      <c r="BA1048">
        <v>4</v>
      </c>
      <c r="BB1048">
        <v>5</v>
      </c>
      <c r="BC1048">
        <v>4</v>
      </c>
    </row>
    <row r="1049" spans="1:55" hidden="1" x14ac:dyDescent="0.4">
      <c r="A1049" t="str">
        <f t="shared" si="64"/>
        <v>GPM</v>
      </c>
      <c r="B1049" t="str">
        <f t="shared" si="65"/>
        <v>GPM053</v>
      </c>
      <c r="C1049" t="str">
        <f t="shared" si="66"/>
        <v>forks</v>
      </c>
      <c r="D1049" t="s">
        <v>4414</v>
      </c>
      <c r="E1049">
        <f t="shared" si="67"/>
        <v>1.1399999999999999</v>
      </c>
      <c r="F1049">
        <v>1</v>
      </c>
      <c r="G1049">
        <v>1</v>
      </c>
      <c r="H1049">
        <v>1</v>
      </c>
      <c r="I1049">
        <v>1</v>
      </c>
      <c r="J1049">
        <v>1</v>
      </c>
      <c r="K1049">
        <v>1</v>
      </c>
      <c r="L1049">
        <v>1</v>
      </c>
      <c r="M1049">
        <v>1</v>
      </c>
      <c r="N1049">
        <v>1</v>
      </c>
      <c r="O1049">
        <v>1</v>
      </c>
      <c r="P1049">
        <v>1</v>
      </c>
      <c r="Q1049">
        <v>1</v>
      </c>
      <c r="R1049">
        <v>1</v>
      </c>
      <c r="S1049">
        <v>1</v>
      </c>
      <c r="T1049">
        <v>1</v>
      </c>
      <c r="U1049">
        <v>1</v>
      </c>
      <c r="V1049">
        <v>1</v>
      </c>
      <c r="W1049">
        <v>1</v>
      </c>
      <c r="X1049">
        <v>1</v>
      </c>
      <c r="Y1049">
        <v>2</v>
      </c>
      <c r="Z1049">
        <v>1</v>
      </c>
      <c r="AA1049">
        <v>2</v>
      </c>
      <c r="AB1049">
        <v>1</v>
      </c>
      <c r="AC1049">
        <v>1</v>
      </c>
      <c r="AD1049">
        <v>1</v>
      </c>
      <c r="AE1049">
        <v>1</v>
      </c>
      <c r="AF1049">
        <v>1</v>
      </c>
      <c r="AG1049">
        <v>1</v>
      </c>
      <c r="AH1049">
        <v>1</v>
      </c>
      <c r="AI1049">
        <v>1</v>
      </c>
      <c r="AJ1049">
        <v>2</v>
      </c>
      <c r="AK1049">
        <v>1</v>
      </c>
      <c r="AL1049">
        <v>1</v>
      </c>
      <c r="AM1049">
        <v>1</v>
      </c>
      <c r="AN1049">
        <v>1</v>
      </c>
      <c r="AO1049">
        <v>1</v>
      </c>
      <c r="AP1049">
        <v>1</v>
      </c>
      <c r="AQ1049">
        <v>1</v>
      </c>
      <c r="AR1049">
        <v>2</v>
      </c>
      <c r="AS1049">
        <v>1</v>
      </c>
      <c r="AT1049">
        <v>1</v>
      </c>
      <c r="AU1049">
        <v>2</v>
      </c>
      <c r="AV1049">
        <v>2</v>
      </c>
      <c r="AW1049">
        <v>1</v>
      </c>
      <c r="AX1049">
        <v>1</v>
      </c>
      <c r="AY1049">
        <v>1</v>
      </c>
      <c r="AZ1049">
        <v>1</v>
      </c>
      <c r="BA1049">
        <v>1</v>
      </c>
      <c r="BB1049">
        <v>1</v>
      </c>
      <c r="BC1049">
        <v>2</v>
      </c>
    </row>
    <row r="1050" spans="1:55" hidden="1" x14ac:dyDescent="0.4">
      <c r="A1050" t="str">
        <f t="shared" si="64"/>
        <v>GPM</v>
      </c>
      <c r="B1050" t="str">
        <f t="shared" si="65"/>
        <v>GPM053</v>
      </c>
      <c r="C1050" t="str">
        <f t="shared" si="66"/>
        <v>swimlanes</v>
      </c>
      <c r="D1050" t="s">
        <v>4415</v>
      </c>
      <c r="E1050">
        <f t="shared" si="67"/>
        <v>3.68</v>
      </c>
      <c r="F1050">
        <v>2</v>
      </c>
      <c r="G1050">
        <v>8</v>
      </c>
      <c r="H1050">
        <v>5</v>
      </c>
      <c r="I1050">
        <v>3</v>
      </c>
      <c r="J1050">
        <v>4</v>
      </c>
      <c r="K1050">
        <v>1</v>
      </c>
      <c r="L1050">
        <v>1</v>
      </c>
      <c r="M1050">
        <v>5</v>
      </c>
      <c r="N1050">
        <v>2</v>
      </c>
      <c r="O1050">
        <v>4</v>
      </c>
      <c r="P1050">
        <v>4</v>
      </c>
      <c r="Q1050">
        <v>1</v>
      </c>
      <c r="R1050">
        <v>1</v>
      </c>
      <c r="S1050">
        <v>4</v>
      </c>
      <c r="T1050">
        <v>5</v>
      </c>
      <c r="U1050">
        <v>5</v>
      </c>
      <c r="V1050">
        <v>1</v>
      </c>
      <c r="W1050">
        <v>2</v>
      </c>
      <c r="X1050">
        <v>5</v>
      </c>
      <c r="Y1050">
        <v>6</v>
      </c>
      <c r="Z1050">
        <v>8</v>
      </c>
      <c r="AA1050">
        <v>5</v>
      </c>
      <c r="AB1050">
        <v>7</v>
      </c>
      <c r="AC1050">
        <v>5</v>
      </c>
      <c r="AD1050">
        <v>3</v>
      </c>
      <c r="AE1050">
        <v>4</v>
      </c>
      <c r="AF1050">
        <v>1</v>
      </c>
      <c r="AG1050">
        <v>6</v>
      </c>
      <c r="AH1050">
        <v>1</v>
      </c>
      <c r="AI1050">
        <v>1</v>
      </c>
      <c r="AJ1050">
        <v>2</v>
      </c>
      <c r="AK1050">
        <v>4</v>
      </c>
      <c r="AL1050">
        <v>2</v>
      </c>
      <c r="AM1050">
        <v>5</v>
      </c>
      <c r="AN1050">
        <v>4</v>
      </c>
      <c r="AO1050">
        <v>3</v>
      </c>
      <c r="AP1050">
        <v>5</v>
      </c>
      <c r="AQ1050">
        <v>6</v>
      </c>
      <c r="AR1050">
        <v>2</v>
      </c>
      <c r="AS1050">
        <v>2</v>
      </c>
      <c r="AT1050">
        <v>2</v>
      </c>
      <c r="AU1050">
        <v>1</v>
      </c>
      <c r="AV1050">
        <v>1</v>
      </c>
      <c r="AW1050">
        <v>4</v>
      </c>
      <c r="AX1050">
        <v>3</v>
      </c>
      <c r="AY1050">
        <v>12</v>
      </c>
      <c r="AZ1050">
        <v>2</v>
      </c>
      <c r="BA1050">
        <v>5</v>
      </c>
      <c r="BB1050">
        <v>4</v>
      </c>
      <c r="BC1050">
        <v>5</v>
      </c>
    </row>
    <row r="1051" spans="1:55" hidden="1" x14ac:dyDescent="0.4">
      <c r="A1051" t="str">
        <f t="shared" si="64"/>
        <v>GPM</v>
      </c>
      <c r="B1051" t="str">
        <f t="shared" si="65"/>
        <v>GPM053</v>
      </c>
      <c r="C1051" t="str">
        <f t="shared" si="66"/>
        <v>detaches</v>
      </c>
      <c r="D1051" t="s">
        <v>4416</v>
      </c>
      <c r="E1051">
        <f t="shared" si="67"/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</row>
    <row r="1052" spans="1:55" hidden="1" x14ac:dyDescent="0.4">
      <c r="A1052" t="str">
        <f t="shared" si="64"/>
        <v>GPM</v>
      </c>
      <c r="B1052" t="str">
        <f t="shared" si="65"/>
        <v>GPM053</v>
      </c>
      <c r="C1052" t="str">
        <f t="shared" si="66"/>
        <v>options</v>
      </c>
      <c r="D1052" t="s">
        <v>4417</v>
      </c>
      <c r="E1052">
        <f t="shared" si="67"/>
        <v>0.24</v>
      </c>
      <c r="F1052">
        <v>0</v>
      </c>
      <c r="G1052">
        <v>0</v>
      </c>
      <c r="H1052">
        <v>0</v>
      </c>
      <c r="I1052">
        <v>0</v>
      </c>
      <c r="J1052">
        <v>3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2</v>
      </c>
      <c r="Y1052">
        <v>1</v>
      </c>
      <c r="Z1052">
        <v>1</v>
      </c>
      <c r="AA1052">
        <v>0</v>
      </c>
      <c r="AB1052">
        <v>1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1</v>
      </c>
      <c r="AQ1052">
        <v>0</v>
      </c>
      <c r="AR1052">
        <v>0</v>
      </c>
      <c r="AS1052">
        <v>2</v>
      </c>
      <c r="AT1052">
        <v>1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</row>
    <row r="1053" spans="1:55" hidden="1" x14ac:dyDescent="0.4">
      <c r="A1053" t="str">
        <f t="shared" si="64"/>
        <v>GPM</v>
      </c>
      <c r="B1053" t="str">
        <f t="shared" si="65"/>
        <v>GPM053</v>
      </c>
      <c r="C1053" t="str">
        <f t="shared" si="66"/>
        <v>edges</v>
      </c>
      <c r="D1053" t="s">
        <v>4418</v>
      </c>
      <c r="E1053">
        <f t="shared" si="67"/>
        <v>1.54</v>
      </c>
      <c r="F1053">
        <v>3</v>
      </c>
      <c r="G1053">
        <v>0</v>
      </c>
      <c r="H1053">
        <v>2</v>
      </c>
      <c r="I1053">
        <v>0</v>
      </c>
      <c r="J1053">
        <v>7</v>
      </c>
      <c r="K1053">
        <v>0</v>
      </c>
      <c r="L1053">
        <v>1</v>
      </c>
      <c r="M1053">
        <v>0</v>
      </c>
      <c r="N1053">
        <v>0</v>
      </c>
      <c r="O1053">
        <v>1</v>
      </c>
      <c r="P1053">
        <v>0</v>
      </c>
      <c r="Q1053">
        <v>2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2</v>
      </c>
      <c r="X1053">
        <v>1</v>
      </c>
      <c r="Y1053">
        <v>3</v>
      </c>
      <c r="Z1053">
        <v>2</v>
      </c>
      <c r="AA1053">
        <v>19</v>
      </c>
      <c r="AB1053">
        <v>3</v>
      </c>
      <c r="AC1053">
        <v>2</v>
      </c>
      <c r="AD1053">
        <v>0</v>
      </c>
      <c r="AE1053">
        <v>1</v>
      </c>
      <c r="AF1053">
        <v>0</v>
      </c>
      <c r="AG1053">
        <v>0</v>
      </c>
      <c r="AH1053">
        <v>0</v>
      </c>
      <c r="AI1053">
        <v>0</v>
      </c>
      <c r="AJ1053">
        <v>4</v>
      </c>
      <c r="AK1053">
        <v>0</v>
      </c>
      <c r="AL1053">
        <v>2</v>
      </c>
      <c r="AM1053">
        <v>1</v>
      </c>
      <c r="AN1053">
        <v>1</v>
      </c>
      <c r="AO1053">
        <v>0</v>
      </c>
      <c r="AP1053">
        <v>1</v>
      </c>
      <c r="AQ1053">
        <v>0</v>
      </c>
      <c r="AR1053">
        <v>1</v>
      </c>
      <c r="AS1053">
        <v>1</v>
      </c>
      <c r="AT1053">
        <v>1</v>
      </c>
      <c r="AU1053">
        <v>1</v>
      </c>
      <c r="AV1053">
        <v>4</v>
      </c>
      <c r="AW1053">
        <v>1</v>
      </c>
      <c r="AX1053">
        <v>0</v>
      </c>
      <c r="AY1053">
        <v>1</v>
      </c>
      <c r="AZ1053">
        <v>0</v>
      </c>
      <c r="BA1053">
        <v>4</v>
      </c>
      <c r="BB1053">
        <v>3</v>
      </c>
      <c r="BC1053">
        <v>2</v>
      </c>
    </row>
    <row r="1054" spans="1:55" hidden="1" x14ac:dyDescent="0.4">
      <c r="A1054" t="str">
        <f t="shared" si="64"/>
        <v>GPM</v>
      </c>
      <c r="B1054" t="str">
        <f t="shared" si="65"/>
        <v>GPM053</v>
      </c>
      <c r="C1054" t="str">
        <f t="shared" si="66"/>
        <v>notes</v>
      </c>
      <c r="D1054" t="s">
        <v>4419</v>
      </c>
      <c r="E1054">
        <f t="shared" si="67"/>
        <v>4.46</v>
      </c>
      <c r="F1054">
        <v>3</v>
      </c>
      <c r="G1054">
        <v>5</v>
      </c>
      <c r="H1054">
        <v>3</v>
      </c>
      <c r="I1054">
        <v>3</v>
      </c>
      <c r="J1054">
        <v>2</v>
      </c>
      <c r="K1054">
        <v>1</v>
      </c>
      <c r="L1054">
        <v>4</v>
      </c>
      <c r="M1054">
        <v>3</v>
      </c>
      <c r="N1054">
        <v>3</v>
      </c>
      <c r="O1054">
        <v>8</v>
      </c>
      <c r="P1054">
        <v>6</v>
      </c>
      <c r="Q1054">
        <v>4</v>
      </c>
      <c r="R1054">
        <v>3</v>
      </c>
      <c r="S1054">
        <v>8</v>
      </c>
      <c r="T1054">
        <v>3</v>
      </c>
      <c r="U1054">
        <v>4</v>
      </c>
      <c r="V1054">
        <v>4</v>
      </c>
      <c r="W1054">
        <v>8</v>
      </c>
      <c r="X1054">
        <v>2</v>
      </c>
      <c r="Y1054">
        <v>0</v>
      </c>
      <c r="Z1054">
        <v>0</v>
      </c>
      <c r="AA1054">
        <v>7</v>
      </c>
      <c r="AB1054">
        <v>0</v>
      </c>
      <c r="AC1054">
        <v>6</v>
      </c>
      <c r="AD1054">
        <v>4</v>
      </c>
      <c r="AE1054">
        <v>3</v>
      </c>
      <c r="AF1054">
        <v>5</v>
      </c>
      <c r="AG1054">
        <v>8</v>
      </c>
      <c r="AH1054">
        <v>2</v>
      </c>
      <c r="AI1054">
        <v>3</v>
      </c>
      <c r="AJ1054">
        <v>8</v>
      </c>
      <c r="AK1054">
        <v>9</v>
      </c>
      <c r="AL1054">
        <v>2</v>
      </c>
      <c r="AM1054">
        <v>4</v>
      </c>
      <c r="AN1054">
        <v>4</v>
      </c>
      <c r="AO1054">
        <v>4</v>
      </c>
      <c r="AP1054">
        <v>1</v>
      </c>
      <c r="AQ1054">
        <v>1</v>
      </c>
      <c r="AR1054">
        <v>1</v>
      </c>
      <c r="AS1054">
        <v>8</v>
      </c>
      <c r="AT1054">
        <v>3</v>
      </c>
      <c r="AU1054">
        <v>13</v>
      </c>
      <c r="AV1054">
        <v>11</v>
      </c>
      <c r="AW1054">
        <v>7</v>
      </c>
      <c r="AX1054">
        <v>10</v>
      </c>
      <c r="AY1054">
        <v>2</v>
      </c>
      <c r="AZ1054">
        <v>4</v>
      </c>
      <c r="BA1054">
        <v>7</v>
      </c>
      <c r="BB1054">
        <v>4</v>
      </c>
      <c r="BC1054">
        <v>5</v>
      </c>
    </row>
    <row r="1055" spans="1:55" hidden="1" x14ac:dyDescent="0.4">
      <c r="A1055" t="str">
        <f t="shared" si="64"/>
        <v>GPM</v>
      </c>
      <c r="B1055" t="str">
        <f t="shared" si="65"/>
        <v>GPM053</v>
      </c>
      <c r="C1055" t="str">
        <f t="shared" si="66"/>
        <v>partitions</v>
      </c>
      <c r="D1055" t="s">
        <v>4420</v>
      </c>
      <c r="E1055">
        <f t="shared" si="67"/>
        <v>0.1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1</v>
      </c>
      <c r="AI1055">
        <v>0</v>
      </c>
      <c r="AJ1055">
        <v>0</v>
      </c>
      <c r="AK1055">
        <v>0</v>
      </c>
      <c r="AL1055">
        <v>0</v>
      </c>
      <c r="AM1055">
        <v>1</v>
      </c>
      <c r="AN1055">
        <v>0</v>
      </c>
      <c r="AO1055">
        <v>0</v>
      </c>
      <c r="AP1055">
        <v>0</v>
      </c>
      <c r="AQ1055">
        <v>0</v>
      </c>
      <c r="AR1055">
        <v>2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1</v>
      </c>
    </row>
    <row r="1056" spans="1:55" hidden="1" x14ac:dyDescent="0.4">
      <c r="A1056" t="str">
        <f t="shared" si="64"/>
        <v>GPM</v>
      </c>
      <c r="B1056" t="str">
        <f t="shared" si="65"/>
        <v>GPM053</v>
      </c>
      <c r="C1056" t="str">
        <f t="shared" si="66"/>
        <v>numberline</v>
      </c>
      <c r="D1056" t="s">
        <v>4421</v>
      </c>
      <c r="E1056">
        <f t="shared" si="67"/>
        <v>39.700000000000003</v>
      </c>
      <c r="F1056">
        <v>27</v>
      </c>
      <c r="G1056">
        <v>53</v>
      </c>
      <c r="H1056">
        <v>37</v>
      </c>
      <c r="I1056">
        <v>46</v>
      </c>
      <c r="J1056">
        <v>45</v>
      </c>
      <c r="K1056">
        <v>24</v>
      </c>
      <c r="L1056">
        <v>35</v>
      </c>
      <c r="M1056">
        <v>32</v>
      </c>
      <c r="N1056">
        <v>33</v>
      </c>
      <c r="O1056">
        <v>38</v>
      </c>
      <c r="P1056">
        <v>31</v>
      </c>
      <c r="Q1056">
        <v>29</v>
      </c>
      <c r="R1056">
        <v>64</v>
      </c>
      <c r="S1056">
        <v>32</v>
      </c>
      <c r="T1056">
        <v>56</v>
      </c>
      <c r="U1056">
        <v>40</v>
      </c>
      <c r="V1056">
        <v>34</v>
      </c>
      <c r="W1056">
        <v>29</v>
      </c>
      <c r="X1056">
        <v>31</v>
      </c>
      <c r="Y1056">
        <v>51</v>
      </c>
      <c r="Z1056">
        <v>38</v>
      </c>
      <c r="AA1056">
        <v>50</v>
      </c>
      <c r="AB1056">
        <v>31</v>
      </c>
      <c r="AC1056">
        <v>34</v>
      </c>
      <c r="AD1056">
        <v>31</v>
      </c>
      <c r="AE1056">
        <v>35</v>
      </c>
      <c r="AF1056">
        <v>38</v>
      </c>
      <c r="AG1056">
        <v>37</v>
      </c>
      <c r="AH1056">
        <v>32</v>
      </c>
      <c r="AI1056">
        <v>24</v>
      </c>
      <c r="AJ1056">
        <v>43</v>
      </c>
      <c r="AK1056">
        <v>32</v>
      </c>
      <c r="AL1056">
        <v>24</v>
      </c>
      <c r="AM1056">
        <v>35</v>
      </c>
      <c r="AN1056">
        <v>39</v>
      </c>
      <c r="AO1056">
        <v>34</v>
      </c>
      <c r="AP1056">
        <v>49</v>
      </c>
      <c r="AQ1056">
        <v>45</v>
      </c>
      <c r="AR1056">
        <v>53</v>
      </c>
      <c r="AS1056">
        <v>40</v>
      </c>
      <c r="AT1056">
        <v>38</v>
      </c>
      <c r="AU1056">
        <v>48</v>
      </c>
      <c r="AV1056">
        <v>44</v>
      </c>
      <c r="AW1056">
        <v>46</v>
      </c>
      <c r="AX1056">
        <v>41</v>
      </c>
      <c r="AY1056">
        <v>56</v>
      </c>
      <c r="AZ1056">
        <v>40</v>
      </c>
      <c r="BA1056">
        <v>47</v>
      </c>
      <c r="BB1056">
        <v>56</v>
      </c>
      <c r="BC1056">
        <v>58</v>
      </c>
    </row>
    <row r="1057" spans="1:55" hidden="1" x14ac:dyDescent="0.4">
      <c r="A1057" t="str">
        <f t="shared" si="64"/>
        <v>GPM</v>
      </c>
      <c r="B1057" t="str">
        <f t="shared" si="65"/>
        <v>GPM053</v>
      </c>
      <c r="C1057" t="str">
        <f t="shared" si="66"/>
        <v>negative_score</v>
      </c>
      <c r="D1057" t="s">
        <v>4422</v>
      </c>
      <c r="E1057">
        <f t="shared" si="67"/>
        <v>-1.2562366300366299</v>
      </c>
      <c r="F1057">
        <v>-10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-3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-1.6666666666666611E-2</v>
      </c>
      <c r="T1057">
        <v>0</v>
      </c>
      <c r="U1057">
        <v>0</v>
      </c>
      <c r="V1057">
        <v>0</v>
      </c>
      <c r="W1057">
        <v>-10</v>
      </c>
      <c r="X1057">
        <v>0</v>
      </c>
      <c r="Y1057">
        <v>0</v>
      </c>
      <c r="Z1057">
        <v>0</v>
      </c>
      <c r="AA1057">
        <v>-20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-0.18333333333333321</v>
      </c>
      <c r="AH1057">
        <v>0</v>
      </c>
      <c r="AI1057">
        <v>0</v>
      </c>
      <c r="AJ1057">
        <v>-9.2307692307692243E-2</v>
      </c>
      <c r="AK1057">
        <v>-1.6666666666666611E-2</v>
      </c>
      <c r="AL1057">
        <v>-10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-3.06</v>
      </c>
      <c r="AV1057">
        <v>-3.0428571428571431</v>
      </c>
      <c r="AW1057">
        <v>-3</v>
      </c>
      <c r="AX1057">
        <v>-0.1249999999999999</v>
      </c>
      <c r="AY1057">
        <v>0</v>
      </c>
      <c r="AZ1057">
        <v>0</v>
      </c>
      <c r="BA1057">
        <v>-0.27500000000000002</v>
      </c>
      <c r="BB1057">
        <v>0</v>
      </c>
      <c r="BC1057">
        <v>0</v>
      </c>
    </row>
    <row r="1058" spans="1:55" hidden="1" x14ac:dyDescent="0.4">
      <c r="A1058" t="str">
        <f t="shared" si="64"/>
        <v>GPM</v>
      </c>
      <c r="B1058" t="str">
        <f t="shared" si="65"/>
        <v>GPM053</v>
      </c>
      <c r="C1058" t="str">
        <f t="shared" si="66"/>
        <v>raw_score</v>
      </c>
      <c r="D1058" t="s">
        <v>4423</v>
      </c>
      <c r="E1058">
        <f t="shared" si="67"/>
        <v>72.794600000000003</v>
      </c>
      <c r="F1058">
        <v>44.35</v>
      </c>
      <c r="G1058">
        <v>98.65</v>
      </c>
      <c r="H1058">
        <v>60.65</v>
      </c>
      <c r="I1058">
        <v>86.7</v>
      </c>
      <c r="J1058">
        <v>77.25</v>
      </c>
      <c r="K1058">
        <v>48</v>
      </c>
      <c r="L1058">
        <v>68.150000000000006</v>
      </c>
      <c r="M1058">
        <v>60</v>
      </c>
      <c r="N1058">
        <v>62.05</v>
      </c>
      <c r="O1058">
        <v>67.5</v>
      </c>
      <c r="P1058">
        <v>57.35</v>
      </c>
      <c r="Q1058">
        <v>53.05</v>
      </c>
      <c r="R1058">
        <v>127.6</v>
      </c>
      <c r="S1058">
        <v>53.98</v>
      </c>
      <c r="T1058">
        <v>107.2</v>
      </c>
      <c r="U1058">
        <v>62.2</v>
      </c>
      <c r="V1058">
        <v>65.900000000000006</v>
      </c>
      <c r="W1058">
        <v>38.25</v>
      </c>
      <c r="X1058">
        <v>68.349999999999994</v>
      </c>
      <c r="Y1058">
        <v>107.15</v>
      </c>
      <c r="Z1058">
        <v>80.3</v>
      </c>
      <c r="AA1058">
        <v>42.9</v>
      </c>
      <c r="AB1058">
        <v>66.150000000000006</v>
      </c>
      <c r="AC1058">
        <v>64.900000000000006</v>
      </c>
      <c r="AD1058">
        <v>57.75</v>
      </c>
      <c r="AE1058">
        <v>72.349999999999994</v>
      </c>
      <c r="AF1058">
        <v>67.900000000000006</v>
      </c>
      <c r="AG1058">
        <v>58.07</v>
      </c>
      <c r="AH1058">
        <v>59.7</v>
      </c>
      <c r="AI1058">
        <v>40.6</v>
      </c>
      <c r="AJ1058">
        <v>70.260000000000005</v>
      </c>
      <c r="AK1058">
        <v>50.78</v>
      </c>
      <c r="AL1058">
        <v>39.200000000000003</v>
      </c>
      <c r="AM1058">
        <v>69.650000000000006</v>
      </c>
      <c r="AN1058">
        <v>77.349999999999994</v>
      </c>
      <c r="AO1058">
        <v>69.900000000000006</v>
      </c>
      <c r="AP1058">
        <v>93.45</v>
      </c>
      <c r="AQ1058">
        <v>93.05</v>
      </c>
      <c r="AR1058">
        <v>102.65</v>
      </c>
      <c r="AS1058">
        <v>77.599999999999994</v>
      </c>
      <c r="AT1058">
        <v>79.5</v>
      </c>
      <c r="AU1058">
        <v>75.94</v>
      </c>
      <c r="AV1058">
        <v>70.760000000000005</v>
      </c>
      <c r="AW1058">
        <v>91.1</v>
      </c>
      <c r="AX1058">
        <v>66.92</v>
      </c>
      <c r="AY1058">
        <v>111.6</v>
      </c>
      <c r="AZ1058">
        <v>79.2</v>
      </c>
      <c r="BA1058">
        <v>77.47</v>
      </c>
      <c r="BB1058">
        <v>109.6</v>
      </c>
      <c r="BC1058">
        <v>108.8</v>
      </c>
    </row>
    <row r="1059" spans="1:55" hidden="1" x14ac:dyDescent="0.4">
      <c r="A1059" t="str">
        <f t="shared" si="64"/>
        <v>GPM</v>
      </c>
      <c r="B1059" t="str">
        <f t="shared" si="65"/>
        <v>GPM053</v>
      </c>
      <c r="C1059" t="str">
        <f t="shared" si="66"/>
        <v>percentage_score</v>
      </c>
      <c r="D1059" t="s">
        <v>4424</v>
      </c>
      <c r="E1059">
        <f t="shared" si="67"/>
        <v>76.274000000000015</v>
      </c>
      <c r="F1059">
        <v>59.7</v>
      </c>
      <c r="G1059">
        <v>83.1</v>
      </c>
      <c r="H1059">
        <v>75.2</v>
      </c>
      <c r="I1059">
        <v>81.3</v>
      </c>
      <c r="J1059">
        <v>79.400000000000006</v>
      </c>
      <c r="K1059">
        <v>70.599999999999994</v>
      </c>
      <c r="L1059">
        <v>77.3</v>
      </c>
      <c r="M1059">
        <v>72.3</v>
      </c>
      <c r="N1059">
        <v>75.599999999999994</v>
      </c>
      <c r="O1059">
        <v>77.099999999999994</v>
      </c>
      <c r="P1059">
        <v>74.099999999999994</v>
      </c>
      <c r="Q1059">
        <v>72.599999999999994</v>
      </c>
      <c r="R1059">
        <v>86.4</v>
      </c>
      <c r="S1059">
        <v>73</v>
      </c>
      <c r="T1059">
        <v>84.3</v>
      </c>
      <c r="U1059">
        <v>75.7</v>
      </c>
      <c r="V1059">
        <v>76.7</v>
      </c>
      <c r="W1059">
        <v>56</v>
      </c>
      <c r="X1059">
        <v>77.400000000000006</v>
      </c>
      <c r="Y1059">
        <v>84.3</v>
      </c>
      <c r="Z1059">
        <v>80.099999999999994</v>
      </c>
      <c r="AA1059">
        <v>51.7</v>
      </c>
      <c r="AB1059">
        <v>76.8</v>
      </c>
      <c r="AC1059">
        <v>76.400000000000006</v>
      </c>
      <c r="AD1059">
        <v>74.3</v>
      </c>
      <c r="AE1059">
        <v>78.3</v>
      </c>
      <c r="AF1059">
        <v>77.2</v>
      </c>
      <c r="AG1059">
        <v>74.2</v>
      </c>
      <c r="AH1059">
        <v>74.900000000000006</v>
      </c>
      <c r="AI1059">
        <v>67</v>
      </c>
      <c r="AJ1059">
        <v>77.8</v>
      </c>
      <c r="AK1059">
        <v>71.7</v>
      </c>
      <c r="AL1059">
        <v>56.6</v>
      </c>
      <c r="AM1059">
        <v>77.7</v>
      </c>
      <c r="AN1059">
        <v>79.5</v>
      </c>
      <c r="AO1059">
        <v>77.8</v>
      </c>
      <c r="AP1059">
        <v>82.4</v>
      </c>
      <c r="AQ1059">
        <v>82.3</v>
      </c>
      <c r="AR1059">
        <v>83.7</v>
      </c>
      <c r="AS1059">
        <v>79.5</v>
      </c>
      <c r="AT1059">
        <v>79.900000000000006</v>
      </c>
      <c r="AU1059">
        <v>76.7</v>
      </c>
      <c r="AV1059">
        <v>75.400000000000006</v>
      </c>
      <c r="AW1059">
        <v>79.8</v>
      </c>
      <c r="AX1059">
        <v>76.900000000000006</v>
      </c>
      <c r="AY1059">
        <v>84.8</v>
      </c>
      <c r="AZ1059">
        <v>79.8</v>
      </c>
      <c r="BA1059">
        <v>79.3</v>
      </c>
      <c r="BB1059">
        <v>84.6</v>
      </c>
      <c r="BC1059">
        <v>84.5</v>
      </c>
    </row>
    <row r="1060" spans="1:55" hidden="1" x14ac:dyDescent="0.4">
      <c r="A1060" t="str">
        <f t="shared" si="64"/>
        <v>GPM</v>
      </c>
      <c r="B1060" t="str">
        <f t="shared" si="65"/>
        <v>GPM053</v>
      </c>
      <c r="C1060" t="str">
        <f t="shared" si="66"/>
        <v>formatted_score</v>
      </c>
      <c r="D1060" t="s">
        <v>4425</v>
      </c>
      <c r="E1060" t="e">
        <f t="shared" si="67"/>
        <v>#DIV/0!</v>
      </c>
      <c r="F1060" t="s">
        <v>4426</v>
      </c>
      <c r="G1060" t="s">
        <v>4043</v>
      </c>
      <c r="H1060" t="s">
        <v>3978</v>
      </c>
      <c r="I1060" t="s">
        <v>4427</v>
      </c>
      <c r="J1060" t="s">
        <v>4428</v>
      </c>
      <c r="K1060" t="s">
        <v>4429</v>
      </c>
      <c r="L1060" t="s">
        <v>4430</v>
      </c>
      <c r="M1060" t="s">
        <v>4431</v>
      </c>
      <c r="N1060" t="s">
        <v>4432</v>
      </c>
      <c r="O1060" t="s">
        <v>2493</v>
      </c>
      <c r="P1060" t="s">
        <v>4433</v>
      </c>
      <c r="Q1060" t="s">
        <v>2288</v>
      </c>
      <c r="R1060" t="s">
        <v>4434</v>
      </c>
      <c r="S1060" t="s">
        <v>4435</v>
      </c>
      <c r="T1060" t="s">
        <v>4436</v>
      </c>
      <c r="U1060" t="s">
        <v>3982</v>
      </c>
      <c r="V1060" t="s">
        <v>4437</v>
      </c>
      <c r="W1060" t="s">
        <v>4438</v>
      </c>
      <c r="X1060" t="s">
        <v>3968</v>
      </c>
      <c r="Y1060" t="s">
        <v>4439</v>
      </c>
      <c r="Z1060" t="s">
        <v>4440</v>
      </c>
      <c r="AA1060" t="s">
        <v>4441</v>
      </c>
      <c r="AB1060" t="s">
        <v>4442</v>
      </c>
      <c r="AC1060" t="s">
        <v>4081</v>
      </c>
      <c r="AD1060" t="s">
        <v>2780</v>
      </c>
      <c r="AE1060" t="s">
        <v>3855</v>
      </c>
      <c r="AF1060" t="s">
        <v>1999</v>
      </c>
      <c r="AG1060" t="s">
        <v>4443</v>
      </c>
      <c r="AH1060" t="s">
        <v>2219</v>
      </c>
      <c r="AI1060" t="s">
        <v>4444</v>
      </c>
      <c r="AJ1060" t="s">
        <v>4445</v>
      </c>
      <c r="AK1060" t="s">
        <v>4446</v>
      </c>
      <c r="AL1060" t="s">
        <v>4447</v>
      </c>
      <c r="AM1060" t="s">
        <v>4448</v>
      </c>
      <c r="AN1060" t="s">
        <v>4289</v>
      </c>
      <c r="AO1060" t="s">
        <v>2883</v>
      </c>
      <c r="AP1060" t="s">
        <v>3653</v>
      </c>
      <c r="AQ1060" t="s">
        <v>4449</v>
      </c>
      <c r="AR1060" t="s">
        <v>4450</v>
      </c>
      <c r="AS1060" t="s">
        <v>3311</v>
      </c>
      <c r="AT1060" t="s">
        <v>4451</v>
      </c>
      <c r="AU1060" t="s">
        <v>4452</v>
      </c>
      <c r="AV1060" t="s">
        <v>4453</v>
      </c>
      <c r="AW1060" t="s">
        <v>4454</v>
      </c>
      <c r="AX1060" t="s">
        <v>4455</v>
      </c>
      <c r="AY1060" t="s">
        <v>4456</v>
      </c>
      <c r="AZ1060" t="s">
        <v>4137</v>
      </c>
      <c r="BA1060" t="s">
        <v>4457</v>
      </c>
      <c r="BB1060" t="s">
        <v>2361</v>
      </c>
      <c r="BC1060" t="s">
        <v>4458</v>
      </c>
    </row>
    <row r="1061" spans="1:55" hidden="1" x14ac:dyDescent="0.4">
      <c r="A1061" t="str">
        <f t="shared" si="64"/>
        <v>GPM</v>
      </c>
      <c r="B1061" t="str">
        <f t="shared" si="65"/>
        <v>GPM053</v>
      </c>
      <c r="C1061" t="str">
        <f t="shared" si="66"/>
        <v>functional_complexity</v>
      </c>
      <c r="D1061" t="s">
        <v>4459</v>
      </c>
      <c r="E1061">
        <f t="shared" si="67"/>
        <v>29.45</v>
      </c>
      <c r="F1061">
        <v>21.5</v>
      </c>
      <c r="G1061">
        <v>38</v>
      </c>
      <c r="H1061">
        <v>22</v>
      </c>
      <c r="I1061">
        <v>38</v>
      </c>
      <c r="J1061">
        <v>27</v>
      </c>
      <c r="K1061">
        <v>22</v>
      </c>
      <c r="L1061">
        <v>30</v>
      </c>
      <c r="M1061">
        <v>24.5</v>
      </c>
      <c r="N1061">
        <v>27</v>
      </c>
      <c r="O1061">
        <v>25</v>
      </c>
      <c r="P1061">
        <v>21.5</v>
      </c>
      <c r="Q1061">
        <v>22</v>
      </c>
      <c r="R1061">
        <v>60</v>
      </c>
      <c r="S1061">
        <v>19</v>
      </c>
      <c r="T1061">
        <v>46</v>
      </c>
      <c r="U1061">
        <v>23.5</v>
      </c>
      <c r="V1061">
        <v>29.5</v>
      </c>
      <c r="W1061">
        <v>17</v>
      </c>
      <c r="X1061">
        <v>26</v>
      </c>
      <c r="Y1061">
        <v>44</v>
      </c>
      <c r="Z1061">
        <v>29.5</v>
      </c>
      <c r="AA1061">
        <v>11</v>
      </c>
      <c r="AB1061">
        <v>23</v>
      </c>
      <c r="AC1061">
        <v>23</v>
      </c>
      <c r="AD1061">
        <v>23.5</v>
      </c>
      <c r="AE1061">
        <v>29.5</v>
      </c>
      <c r="AF1061">
        <v>30</v>
      </c>
      <c r="AG1061">
        <v>19</v>
      </c>
      <c r="AH1061">
        <v>26.5</v>
      </c>
      <c r="AI1061">
        <v>17.5</v>
      </c>
      <c r="AJ1061">
        <v>26.5</v>
      </c>
      <c r="AK1061">
        <v>17</v>
      </c>
      <c r="AL1061">
        <v>20</v>
      </c>
      <c r="AM1061">
        <v>26</v>
      </c>
      <c r="AN1061">
        <v>31.5</v>
      </c>
      <c r="AO1061">
        <v>29.5</v>
      </c>
      <c r="AP1061">
        <v>39</v>
      </c>
      <c r="AQ1061">
        <v>39</v>
      </c>
      <c r="AR1061">
        <v>45.5</v>
      </c>
      <c r="AS1061">
        <v>31</v>
      </c>
      <c r="AT1061">
        <v>34.5</v>
      </c>
      <c r="AU1061">
        <v>31.5</v>
      </c>
      <c r="AV1061">
        <v>28</v>
      </c>
      <c r="AW1061">
        <v>38.5</v>
      </c>
      <c r="AX1061">
        <v>25.5</v>
      </c>
      <c r="AY1061">
        <v>41</v>
      </c>
      <c r="AZ1061">
        <v>35</v>
      </c>
      <c r="BA1061">
        <v>27.5</v>
      </c>
      <c r="BB1061">
        <v>46</v>
      </c>
      <c r="BC1061">
        <v>44</v>
      </c>
    </row>
    <row r="1062" spans="1:55" hidden="1" x14ac:dyDescent="0.4">
      <c r="A1062" t="str">
        <f t="shared" si="64"/>
        <v>GPM</v>
      </c>
      <c r="B1062" t="str">
        <f t="shared" si="65"/>
        <v>GPM053</v>
      </c>
      <c r="C1062" t="str">
        <f t="shared" si="66"/>
        <v>organization_score</v>
      </c>
      <c r="D1062" t="s">
        <v>4460</v>
      </c>
      <c r="E1062">
        <f t="shared" si="67"/>
        <v>7.36</v>
      </c>
      <c r="F1062">
        <v>4</v>
      </c>
      <c r="G1062">
        <v>16</v>
      </c>
      <c r="H1062">
        <v>10</v>
      </c>
      <c r="I1062">
        <v>6</v>
      </c>
      <c r="J1062">
        <v>8</v>
      </c>
      <c r="K1062">
        <v>2</v>
      </c>
      <c r="L1062">
        <v>2</v>
      </c>
      <c r="M1062">
        <v>10</v>
      </c>
      <c r="N1062">
        <v>4</v>
      </c>
      <c r="O1062">
        <v>8</v>
      </c>
      <c r="P1062">
        <v>8</v>
      </c>
      <c r="Q1062">
        <v>2</v>
      </c>
      <c r="R1062">
        <v>2</v>
      </c>
      <c r="S1062">
        <v>8</v>
      </c>
      <c r="T1062">
        <v>10</v>
      </c>
      <c r="U1062">
        <v>10</v>
      </c>
      <c r="V1062">
        <v>2</v>
      </c>
      <c r="W1062">
        <v>4</v>
      </c>
      <c r="X1062">
        <v>10</v>
      </c>
      <c r="Y1062">
        <v>12</v>
      </c>
      <c r="Z1062">
        <v>16</v>
      </c>
      <c r="AA1062">
        <v>10</v>
      </c>
      <c r="AB1062">
        <v>14</v>
      </c>
      <c r="AC1062">
        <v>10</v>
      </c>
      <c r="AD1062">
        <v>6</v>
      </c>
      <c r="AE1062">
        <v>8</v>
      </c>
      <c r="AF1062">
        <v>2</v>
      </c>
      <c r="AG1062">
        <v>12</v>
      </c>
      <c r="AH1062">
        <v>2</v>
      </c>
      <c r="AI1062">
        <v>2</v>
      </c>
      <c r="AJ1062">
        <v>4</v>
      </c>
      <c r="AK1062">
        <v>8</v>
      </c>
      <c r="AL1062">
        <v>4</v>
      </c>
      <c r="AM1062">
        <v>10</v>
      </c>
      <c r="AN1062">
        <v>8</v>
      </c>
      <c r="AO1062">
        <v>6</v>
      </c>
      <c r="AP1062">
        <v>10</v>
      </c>
      <c r="AQ1062">
        <v>12</v>
      </c>
      <c r="AR1062">
        <v>4</v>
      </c>
      <c r="AS1062">
        <v>4</v>
      </c>
      <c r="AT1062">
        <v>4</v>
      </c>
      <c r="AU1062">
        <v>2</v>
      </c>
      <c r="AV1062">
        <v>2</v>
      </c>
      <c r="AW1062">
        <v>8</v>
      </c>
      <c r="AX1062">
        <v>6</v>
      </c>
      <c r="AY1062">
        <v>24</v>
      </c>
      <c r="AZ1062">
        <v>4</v>
      </c>
      <c r="BA1062">
        <v>10</v>
      </c>
      <c r="BB1062">
        <v>8</v>
      </c>
      <c r="BC1062">
        <v>10</v>
      </c>
    </row>
    <row r="1063" spans="1:55" hidden="1" x14ac:dyDescent="0.4">
      <c r="A1063" t="str">
        <f t="shared" si="64"/>
        <v>GPM</v>
      </c>
      <c r="B1063" t="str">
        <f t="shared" si="65"/>
        <v>GPM053</v>
      </c>
      <c r="C1063" t="str">
        <f t="shared" si="66"/>
        <v>structural_integrity</v>
      </c>
      <c r="D1063" t="s">
        <v>4461</v>
      </c>
      <c r="E1063">
        <f t="shared" si="67"/>
        <v>8.9438000000000013</v>
      </c>
      <c r="F1063">
        <v>0</v>
      </c>
      <c r="G1063">
        <v>10</v>
      </c>
      <c r="H1063">
        <v>10</v>
      </c>
      <c r="I1063">
        <v>10</v>
      </c>
      <c r="J1063">
        <v>10</v>
      </c>
      <c r="K1063">
        <v>10</v>
      </c>
      <c r="L1063">
        <v>10</v>
      </c>
      <c r="M1063">
        <v>7</v>
      </c>
      <c r="N1063">
        <v>10</v>
      </c>
      <c r="O1063">
        <v>10</v>
      </c>
      <c r="P1063">
        <v>10</v>
      </c>
      <c r="Q1063">
        <v>10</v>
      </c>
      <c r="R1063">
        <v>10</v>
      </c>
      <c r="S1063">
        <v>9.98</v>
      </c>
      <c r="T1063">
        <v>10</v>
      </c>
      <c r="U1063">
        <v>10</v>
      </c>
      <c r="V1063">
        <v>10</v>
      </c>
      <c r="W1063">
        <v>0</v>
      </c>
      <c r="X1063">
        <v>10</v>
      </c>
      <c r="Y1063">
        <v>10</v>
      </c>
      <c r="Z1063">
        <v>10</v>
      </c>
      <c r="AA1063">
        <v>0</v>
      </c>
      <c r="AB1063">
        <v>10</v>
      </c>
      <c r="AC1063">
        <v>10</v>
      </c>
      <c r="AD1063">
        <v>10</v>
      </c>
      <c r="AE1063">
        <v>10</v>
      </c>
      <c r="AF1063">
        <v>10</v>
      </c>
      <c r="AG1063">
        <v>9.82</v>
      </c>
      <c r="AH1063">
        <v>10</v>
      </c>
      <c r="AI1063">
        <v>10</v>
      </c>
      <c r="AJ1063">
        <v>9.91</v>
      </c>
      <c r="AK1063">
        <v>9.98</v>
      </c>
      <c r="AL1063">
        <v>0</v>
      </c>
      <c r="AM1063">
        <v>10</v>
      </c>
      <c r="AN1063">
        <v>10</v>
      </c>
      <c r="AO1063">
        <v>10</v>
      </c>
      <c r="AP1063">
        <v>10</v>
      </c>
      <c r="AQ1063">
        <v>10</v>
      </c>
      <c r="AR1063">
        <v>10</v>
      </c>
      <c r="AS1063">
        <v>10</v>
      </c>
      <c r="AT1063">
        <v>10</v>
      </c>
      <c r="AU1063">
        <v>6.94</v>
      </c>
      <c r="AV1063">
        <v>6.96</v>
      </c>
      <c r="AW1063">
        <v>7</v>
      </c>
      <c r="AX1063">
        <v>9.8800000000000008</v>
      </c>
      <c r="AY1063">
        <v>10</v>
      </c>
      <c r="AZ1063">
        <v>10</v>
      </c>
      <c r="BA1063">
        <v>9.7200000000000006</v>
      </c>
      <c r="BB1063">
        <v>10</v>
      </c>
      <c r="BC1063">
        <v>10</v>
      </c>
    </row>
    <row r="1064" spans="1:55" hidden="1" x14ac:dyDescent="0.4">
      <c r="A1064" t="str">
        <f t="shared" si="64"/>
        <v>GPM</v>
      </c>
      <c r="B1064" t="str">
        <f t="shared" si="65"/>
        <v>GPM053</v>
      </c>
      <c r="C1064" t="str">
        <f t="shared" si="66"/>
        <v>decisions_activities_ratio</v>
      </c>
      <c r="D1064" t="s">
        <v>4462</v>
      </c>
      <c r="E1064">
        <f t="shared" si="67"/>
        <v>0.23844000000000004</v>
      </c>
      <c r="F1064">
        <v>8.3000000000000004E-2</v>
      </c>
      <c r="G1064">
        <v>0.21099999999999999</v>
      </c>
      <c r="H1064">
        <v>0.182</v>
      </c>
      <c r="I1064">
        <v>0.21099999999999999</v>
      </c>
      <c r="J1064">
        <v>0</v>
      </c>
      <c r="K1064">
        <v>0.182</v>
      </c>
      <c r="L1064">
        <v>0.2</v>
      </c>
      <c r="M1064">
        <v>7.0999999999999994E-2</v>
      </c>
      <c r="N1064">
        <v>0.23100000000000001</v>
      </c>
      <c r="O1064">
        <v>0.154</v>
      </c>
      <c r="P1064">
        <v>8.3000000000000004E-2</v>
      </c>
      <c r="Q1064">
        <v>0.182</v>
      </c>
      <c r="R1064">
        <v>0.33300000000000002</v>
      </c>
      <c r="S1064">
        <v>0.222</v>
      </c>
      <c r="T1064">
        <v>0.217</v>
      </c>
      <c r="U1064">
        <v>0.16700000000000001</v>
      </c>
      <c r="V1064">
        <v>0.125</v>
      </c>
      <c r="W1064">
        <v>0.111</v>
      </c>
      <c r="X1064">
        <v>6.7000000000000004E-2</v>
      </c>
      <c r="Y1064">
        <v>0.182</v>
      </c>
      <c r="Z1064">
        <v>0.125</v>
      </c>
      <c r="AA1064">
        <v>4</v>
      </c>
      <c r="AB1064">
        <v>7.6999999999999999E-2</v>
      </c>
      <c r="AC1064">
        <v>7.6999999999999999E-2</v>
      </c>
      <c r="AD1064">
        <v>0.16700000000000001</v>
      </c>
      <c r="AE1064">
        <v>0.125</v>
      </c>
      <c r="AF1064">
        <v>0.2</v>
      </c>
      <c r="AG1064">
        <v>0.222</v>
      </c>
      <c r="AH1064">
        <v>0.14299999999999999</v>
      </c>
      <c r="AI1064">
        <v>0.25</v>
      </c>
      <c r="AJ1064">
        <v>0.154</v>
      </c>
      <c r="AK1064">
        <v>0.111</v>
      </c>
      <c r="AL1064">
        <v>9.0999999999999998E-2</v>
      </c>
      <c r="AM1064">
        <v>6.7000000000000004E-2</v>
      </c>
      <c r="AN1064">
        <v>0.188</v>
      </c>
      <c r="AO1064">
        <v>0.125</v>
      </c>
      <c r="AP1064">
        <v>0.14299999999999999</v>
      </c>
      <c r="AQ1064">
        <v>0.14299999999999999</v>
      </c>
      <c r="AR1064">
        <v>0.17399999999999999</v>
      </c>
      <c r="AS1064">
        <v>0.11799999999999999</v>
      </c>
      <c r="AT1064">
        <v>0.16700000000000001</v>
      </c>
      <c r="AU1064">
        <v>0.2</v>
      </c>
      <c r="AV1064">
        <v>0.14299999999999999</v>
      </c>
      <c r="AW1064">
        <v>9.0999999999999998E-2</v>
      </c>
      <c r="AX1064">
        <v>0.25</v>
      </c>
      <c r="AY1064">
        <v>0.19</v>
      </c>
      <c r="AZ1064">
        <v>0.23499999999999999</v>
      </c>
      <c r="BA1064">
        <v>0.33300000000000002</v>
      </c>
      <c r="BB1064">
        <v>0.217</v>
      </c>
      <c r="BC1064">
        <v>0.182</v>
      </c>
    </row>
    <row r="1065" spans="1:55" hidden="1" x14ac:dyDescent="0.4">
      <c r="A1065" t="str">
        <f t="shared" si="64"/>
        <v>GPM</v>
      </c>
      <c r="B1065" t="str">
        <f t="shared" si="65"/>
        <v>GPM053</v>
      </c>
      <c r="C1065" t="str">
        <f t="shared" si="66"/>
        <v>lines_vs_average</v>
      </c>
      <c r="D1065" t="s">
        <v>4463</v>
      </c>
      <c r="E1065">
        <f t="shared" si="67"/>
        <v>0.85127999999999959</v>
      </c>
      <c r="F1065">
        <v>0.57899999999999996</v>
      </c>
      <c r="G1065">
        <v>1.1359999999999999</v>
      </c>
      <c r="H1065">
        <v>0.79300000000000004</v>
      </c>
      <c r="I1065">
        <v>0.98599999999999999</v>
      </c>
      <c r="J1065">
        <v>0.96499999999999997</v>
      </c>
      <c r="K1065">
        <v>0.51500000000000001</v>
      </c>
      <c r="L1065">
        <v>0.75</v>
      </c>
      <c r="M1065">
        <v>0.68600000000000005</v>
      </c>
      <c r="N1065">
        <v>0.70799999999999996</v>
      </c>
      <c r="O1065">
        <v>0.81499999999999995</v>
      </c>
      <c r="P1065">
        <v>0.66500000000000004</v>
      </c>
      <c r="Q1065">
        <v>0.622</v>
      </c>
      <c r="R1065">
        <v>1.3720000000000001</v>
      </c>
      <c r="S1065">
        <v>0.68600000000000005</v>
      </c>
      <c r="T1065">
        <v>1.2010000000000001</v>
      </c>
      <c r="U1065">
        <v>0.85799999999999998</v>
      </c>
      <c r="V1065">
        <v>0.72899999999999998</v>
      </c>
      <c r="W1065">
        <v>0.622</v>
      </c>
      <c r="X1065">
        <v>0.66500000000000004</v>
      </c>
      <c r="Y1065">
        <v>1.0940000000000001</v>
      </c>
      <c r="Z1065">
        <v>0.81499999999999995</v>
      </c>
      <c r="AA1065">
        <v>1.0720000000000001</v>
      </c>
      <c r="AB1065">
        <v>0.66500000000000004</v>
      </c>
      <c r="AC1065">
        <v>0.72899999999999998</v>
      </c>
      <c r="AD1065">
        <v>0.66500000000000004</v>
      </c>
      <c r="AE1065">
        <v>0.75</v>
      </c>
      <c r="AF1065">
        <v>0.81499999999999995</v>
      </c>
      <c r="AG1065">
        <v>0.79300000000000004</v>
      </c>
      <c r="AH1065">
        <v>0.68600000000000005</v>
      </c>
      <c r="AI1065">
        <v>0.51500000000000001</v>
      </c>
      <c r="AJ1065">
        <v>0.92200000000000004</v>
      </c>
      <c r="AK1065">
        <v>0.68600000000000005</v>
      </c>
      <c r="AL1065">
        <v>0.51500000000000001</v>
      </c>
      <c r="AM1065">
        <v>0.75</v>
      </c>
      <c r="AN1065">
        <v>0.83599999999999997</v>
      </c>
      <c r="AO1065">
        <v>0.72899999999999998</v>
      </c>
      <c r="AP1065">
        <v>1.0509999999999999</v>
      </c>
      <c r="AQ1065">
        <v>0.96499999999999997</v>
      </c>
      <c r="AR1065">
        <v>1.1359999999999999</v>
      </c>
      <c r="AS1065">
        <v>0.85799999999999998</v>
      </c>
      <c r="AT1065">
        <v>0.81499999999999995</v>
      </c>
      <c r="AU1065">
        <v>1.0289999999999999</v>
      </c>
      <c r="AV1065">
        <v>0.94299999999999995</v>
      </c>
      <c r="AW1065">
        <v>0.98599999999999999</v>
      </c>
      <c r="AX1065">
        <v>0.879</v>
      </c>
      <c r="AY1065">
        <v>1.2010000000000001</v>
      </c>
      <c r="AZ1065">
        <v>0.85799999999999998</v>
      </c>
      <c r="BA1065">
        <v>1.008</v>
      </c>
      <c r="BB1065">
        <v>1.2010000000000001</v>
      </c>
      <c r="BC1065">
        <v>1.244</v>
      </c>
    </row>
    <row r="1066" spans="1:55" hidden="1" x14ac:dyDescent="0.4">
      <c r="A1066" t="str">
        <f t="shared" si="64"/>
        <v>GPM</v>
      </c>
      <c r="B1066" t="str">
        <f t="shared" si="65"/>
        <v>GPM093</v>
      </c>
      <c r="C1066" t="str">
        <f t="shared" si="66"/>
        <v>activities</v>
      </c>
      <c r="D1066" t="s">
        <v>4464</v>
      </c>
      <c r="E1066">
        <f t="shared" si="67"/>
        <v>16.02</v>
      </c>
      <c r="F1066">
        <v>18</v>
      </c>
      <c r="G1066">
        <v>11</v>
      </c>
      <c r="H1066">
        <v>12</v>
      </c>
      <c r="I1066">
        <v>20</v>
      </c>
      <c r="J1066">
        <v>9</v>
      </c>
      <c r="K1066">
        <v>14</v>
      </c>
      <c r="L1066">
        <v>13</v>
      </c>
      <c r="M1066">
        <v>19</v>
      </c>
      <c r="N1066">
        <v>14</v>
      </c>
      <c r="O1066">
        <v>16</v>
      </c>
      <c r="P1066">
        <v>13</v>
      </c>
      <c r="Q1066">
        <v>12</v>
      </c>
      <c r="R1066">
        <v>16</v>
      </c>
      <c r="S1066">
        <v>15</v>
      </c>
      <c r="T1066">
        <v>21</v>
      </c>
      <c r="U1066">
        <v>16</v>
      </c>
      <c r="V1066">
        <v>14</v>
      </c>
      <c r="W1066">
        <v>11</v>
      </c>
      <c r="X1066">
        <v>16</v>
      </c>
      <c r="Y1066">
        <v>17</v>
      </c>
      <c r="Z1066">
        <v>18</v>
      </c>
      <c r="AA1066">
        <v>19</v>
      </c>
      <c r="AB1066">
        <v>14</v>
      </c>
      <c r="AC1066">
        <v>17</v>
      </c>
      <c r="AD1066">
        <v>14</v>
      </c>
      <c r="AE1066">
        <v>15</v>
      </c>
      <c r="AF1066">
        <v>18</v>
      </c>
      <c r="AG1066">
        <v>13</v>
      </c>
      <c r="AH1066">
        <v>10</v>
      </c>
      <c r="AI1066">
        <v>8</v>
      </c>
      <c r="AJ1066">
        <v>16</v>
      </c>
      <c r="AK1066">
        <v>7</v>
      </c>
      <c r="AL1066">
        <v>12</v>
      </c>
      <c r="AM1066">
        <v>15</v>
      </c>
      <c r="AN1066">
        <v>17</v>
      </c>
      <c r="AO1066">
        <v>13</v>
      </c>
      <c r="AP1066">
        <v>15</v>
      </c>
      <c r="AQ1066">
        <v>16</v>
      </c>
      <c r="AR1066">
        <v>23</v>
      </c>
      <c r="AS1066">
        <v>20</v>
      </c>
      <c r="AT1066">
        <v>34</v>
      </c>
      <c r="AU1066">
        <v>12</v>
      </c>
      <c r="AV1066">
        <v>28</v>
      </c>
      <c r="AW1066">
        <v>25</v>
      </c>
      <c r="AX1066">
        <v>13</v>
      </c>
      <c r="AY1066">
        <v>20</v>
      </c>
      <c r="AZ1066">
        <v>14</v>
      </c>
      <c r="BA1066">
        <v>12</v>
      </c>
      <c r="BB1066">
        <v>27</v>
      </c>
      <c r="BC1066">
        <v>19</v>
      </c>
    </row>
    <row r="1067" spans="1:55" hidden="1" x14ac:dyDescent="0.4">
      <c r="A1067" t="str">
        <f t="shared" si="64"/>
        <v>GPM</v>
      </c>
      <c r="B1067" t="str">
        <f t="shared" si="65"/>
        <v>GPM093</v>
      </c>
      <c r="C1067" t="str">
        <f t="shared" si="66"/>
        <v>decisions</v>
      </c>
      <c r="D1067" t="s">
        <v>4465</v>
      </c>
      <c r="E1067">
        <f t="shared" si="67"/>
        <v>2.62</v>
      </c>
      <c r="F1067">
        <v>3</v>
      </c>
      <c r="G1067">
        <v>3</v>
      </c>
      <c r="H1067">
        <v>2</v>
      </c>
      <c r="I1067">
        <v>3</v>
      </c>
      <c r="J1067">
        <v>1</v>
      </c>
      <c r="K1067">
        <v>3</v>
      </c>
      <c r="L1067">
        <v>2</v>
      </c>
      <c r="M1067">
        <v>3</v>
      </c>
      <c r="N1067">
        <v>4</v>
      </c>
      <c r="O1067">
        <v>2</v>
      </c>
      <c r="P1067">
        <v>2</v>
      </c>
      <c r="Q1067">
        <v>2</v>
      </c>
      <c r="R1067">
        <v>2</v>
      </c>
      <c r="S1067">
        <v>4</v>
      </c>
      <c r="T1067">
        <v>2</v>
      </c>
      <c r="U1067">
        <v>3</v>
      </c>
      <c r="V1067">
        <v>3</v>
      </c>
      <c r="W1067">
        <v>1</v>
      </c>
      <c r="X1067">
        <v>2</v>
      </c>
      <c r="Y1067">
        <v>3</v>
      </c>
      <c r="Z1067">
        <v>2</v>
      </c>
      <c r="AA1067">
        <v>0</v>
      </c>
      <c r="AB1067">
        <v>1</v>
      </c>
      <c r="AC1067">
        <v>3</v>
      </c>
      <c r="AD1067">
        <v>2</v>
      </c>
      <c r="AE1067">
        <v>2</v>
      </c>
      <c r="AF1067">
        <v>5</v>
      </c>
      <c r="AG1067">
        <v>2</v>
      </c>
      <c r="AH1067">
        <v>1</v>
      </c>
      <c r="AI1067">
        <v>1</v>
      </c>
      <c r="AJ1067">
        <v>3</v>
      </c>
      <c r="AK1067">
        <v>2</v>
      </c>
      <c r="AL1067">
        <v>2</v>
      </c>
      <c r="AM1067">
        <v>1</v>
      </c>
      <c r="AN1067">
        <v>4</v>
      </c>
      <c r="AO1067">
        <v>2</v>
      </c>
      <c r="AP1067">
        <v>2</v>
      </c>
      <c r="AQ1067">
        <v>3</v>
      </c>
      <c r="AR1067">
        <v>4</v>
      </c>
      <c r="AS1067">
        <v>2</v>
      </c>
      <c r="AT1067">
        <v>4</v>
      </c>
      <c r="AU1067">
        <v>0</v>
      </c>
      <c r="AV1067">
        <v>5</v>
      </c>
      <c r="AW1067">
        <v>4</v>
      </c>
      <c r="AX1067">
        <v>3</v>
      </c>
      <c r="AY1067">
        <v>4</v>
      </c>
      <c r="AZ1067">
        <v>4</v>
      </c>
      <c r="BA1067">
        <v>5</v>
      </c>
      <c r="BB1067">
        <v>4</v>
      </c>
      <c r="BC1067">
        <v>4</v>
      </c>
    </row>
    <row r="1068" spans="1:55" hidden="1" x14ac:dyDescent="0.4">
      <c r="A1068" t="str">
        <f t="shared" si="64"/>
        <v>GPM</v>
      </c>
      <c r="B1068" t="str">
        <f t="shared" si="65"/>
        <v>GPM093</v>
      </c>
      <c r="C1068" t="str">
        <f t="shared" si="66"/>
        <v>forks</v>
      </c>
      <c r="D1068" t="s">
        <v>4466</v>
      </c>
      <c r="E1068">
        <f t="shared" si="67"/>
        <v>1.1200000000000001</v>
      </c>
      <c r="F1068">
        <v>2</v>
      </c>
      <c r="G1068">
        <v>1</v>
      </c>
      <c r="H1068">
        <v>1</v>
      </c>
      <c r="I1068">
        <v>1</v>
      </c>
      <c r="J1068">
        <v>1</v>
      </c>
      <c r="K1068">
        <v>1</v>
      </c>
      <c r="L1068">
        <v>1</v>
      </c>
      <c r="M1068">
        <v>1</v>
      </c>
      <c r="N1068">
        <v>1</v>
      </c>
      <c r="O1068">
        <v>1</v>
      </c>
      <c r="P1068">
        <v>1</v>
      </c>
      <c r="Q1068">
        <v>1</v>
      </c>
      <c r="R1068">
        <v>1</v>
      </c>
      <c r="S1068">
        <v>1</v>
      </c>
      <c r="T1068">
        <v>1</v>
      </c>
      <c r="U1068">
        <v>1</v>
      </c>
      <c r="V1068">
        <v>1</v>
      </c>
      <c r="W1068">
        <v>1</v>
      </c>
      <c r="X1068">
        <v>1</v>
      </c>
      <c r="Y1068">
        <v>1</v>
      </c>
      <c r="Z1068">
        <v>1</v>
      </c>
      <c r="AA1068">
        <v>0</v>
      </c>
      <c r="AB1068">
        <v>1</v>
      </c>
      <c r="AC1068">
        <v>1</v>
      </c>
      <c r="AD1068">
        <v>1</v>
      </c>
      <c r="AE1068">
        <v>1</v>
      </c>
      <c r="AF1068">
        <v>1</v>
      </c>
      <c r="AG1068">
        <v>2</v>
      </c>
      <c r="AH1068">
        <v>2</v>
      </c>
      <c r="AI1068">
        <v>1</v>
      </c>
      <c r="AJ1068">
        <v>1</v>
      </c>
      <c r="AK1068">
        <v>0</v>
      </c>
      <c r="AL1068">
        <v>1</v>
      </c>
      <c r="AM1068">
        <v>2</v>
      </c>
      <c r="AN1068">
        <v>1</v>
      </c>
      <c r="AO1068">
        <v>1</v>
      </c>
      <c r="AP1068">
        <v>1</v>
      </c>
      <c r="AQ1068">
        <v>1</v>
      </c>
      <c r="AR1068">
        <v>2</v>
      </c>
      <c r="AS1068">
        <v>1</v>
      </c>
      <c r="AT1068">
        <v>2</v>
      </c>
      <c r="AU1068">
        <v>2</v>
      </c>
      <c r="AV1068">
        <v>1</v>
      </c>
      <c r="AW1068">
        <v>1</v>
      </c>
      <c r="AX1068">
        <v>1</v>
      </c>
      <c r="AY1068">
        <v>1</v>
      </c>
      <c r="AZ1068">
        <v>1</v>
      </c>
      <c r="BA1068">
        <v>1</v>
      </c>
      <c r="BB1068">
        <v>2</v>
      </c>
      <c r="BC1068">
        <v>1</v>
      </c>
    </row>
    <row r="1069" spans="1:55" hidden="1" x14ac:dyDescent="0.4">
      <c r="A1069" t="str">
        <f t="shared" si="64"/>
        <v>GPM</v>
      </c>
      <c r="B1069" t="str">
        <f t="shared" si="65"/>
        <v>GPM093</v>
      </c>
      <c r="C1069" t="str">
        <f t="shared" si="66"/>
        <v>swimlanes</v>
      </c>
      <c r="D1069" t="s">
        <v>4467</v>
      </c>
      <c r="E1069">
        <f t="shared" si="67"/>
        <v>4.28</v>
      </c>
      <c r="F1069">
        <v>6</v>
      </c>
      <c r="G1069">
        <v>4</v>
      </c>
      <c r="H1069">
        <v>3</v>
      </c>
      <c r="I1069">
        <v>5</v>
      </c>
      <c r="J1069">
        <v>3</v>
      </c>
      <c r="K1069">
        <v>2</v>
      </c>
      <c r="L1069">
        <v>3</v>
      </c>
      <c r="M1069">
        <v>2</v>
      </c>
      <c r="N1069">
        <v>2</v>
      </c>
      <c r="O1069">
        <v>7</v>
      </c>
      <c r="P1069">
        <v>2</v>
      </c>
      <c r="Q1069">
        <v>1</v>
      </c>
      <c r="R1069">
        <v>1</v>
      </c>
      <c r="S1069">
        <v>1</v>
      </c>
      <c r="T1069">
        <v>9</v>
      </c>
      <c r="U1069">
        <v>5</v>
      </c>
      <c r="V1069">
        <v>5</v>
      </c>
      <c r="W1069">
        <v>3</v>
      </c>
      <c r="X1069">
        <v>10</v>
      </c>
      <c r="Y1069">
        <v>3</v>
      </c>
      <c r="Z1069">
        <v>6</v>
      </c>
      <c r="AA1069">
        <v>2</v>
      </c>
      <c r="AB1069">
        <v>5</v>
      </c>
      <c r="AC1069">
        <v>7</v>
      </c>
      <c r="AD1069">
        <v>3</v>
      </c>
      <c r="AE1069">
        <v>3</v>
      </c>
      <c r="AF1069">
        <v>1</v>
      </c>
      <c r="AG1069">
        <v>3</v>
      </c>
      <c r="AH1069">
        <v>4</v>
      </c>
      <c r="AI1069">
        <v>3</v>
      </c>
      <c r="AJ1069">
        <v>7</v>
      </c>
      <c r="AK1069">
        <v>3</v>
      </c>
      <c r="AL1069">
        <v>1</v>
      </c>
      <c r="AM1069">
        <v>3</v>
      </c>
      <c r="AN1069">
        <v>4</v>
      </c>
      <c r="AO1069">
        <v>2</v>
      </c>
      <c r="AP1069">
        <v>9</v>
      </c>
      <c r="AQ1069">
        <v>4</v>
      </c>
      <c r="AR1069">
        <v>4</v>
      </c>
      <c r="AS1069">
        <v>5</v>
      </c>
      <c r="AT1069">
        <v>6</v>
      </c>
      <c r="AU1069">
        <v>5</v>
      </c>
      <c r="AV1069">
        <v>1</v>
      </c>
      <c r="AW1069">
        <v>7</v>
      </c>
      <c r="AX1069">
        <v>3</v>
      </c>
      <c r="AY1069">
        <v>10</v>
      </c>
      <c r="AZ1069">
        <v>7</v>
      </c>
      <c r="BA1069">
        <v>5</v>
      </c>
      <c r="BB1069">
        <v>7</v>
      </c>
      <c r="BC1069">
        <v>7</v>
      </c>
    </row>
    <row r="1070" spans="1:55" hidden="1" x14ac:dyDescent="0.4">
      <c r="A1070" t="str">
        <f t="shared" si="64"/>
        <v>GPM</v>
      </c>
      <c r="B1070" t="str">
        <f t="shared" si="65"/>
        <v>GPM093</v>
      </c>
      <c r="C1070" t="str">
        <f t="shared" si="66"/>
        <v>detaches</v>
      </c>
      <c r="D1070" t="s">
        <v>4468</v>
      </c>
      <c r="E1070">
        <f t="shared" si="67"/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</row>
    <row r="1071" spans="1:55" hidden="1" x14ac:dyDescent="0.4">
      <c r="A1071" t="str">
        <f t="shared" si="64"/>
        <v>GPM</v>
      </c>
      <c r="B1071" t="str">
        <f t="shared" si="65"/>
        <v>GPM093</v>
      </c>
      <c r="C1071" t="str">
        <f t="shared" si="66"/>
        <v>options</v>
      </c>
      <c r="D1071" t="s">
        <v>4469</v>
      </c>
      <c r="E1071">
        <f t="shared" si="67"/>
        <v>0.24</v>
      </c>
      <c r="F1071">
        <v>2</v>
      </c>
      <c r="G1071">
        <v>1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1</v>
      </c>
      <c r="Y1071">
        <v>1</v>
      </c>
      <c r="Z1071">
        <v>0</v>
      </c>
      <c r="AA1071">
        <v>0</v>
      </c>
      <c r="AB1071">
        <v>2</v>
      </c>
      <c r="AC1071">
        <v>0</v>
      </c>
      <c r="AD1071">
        <v>0</v>
      </c>
      <c r="AE1071">
        <v>0</v>
      </c>
      <c r="AF1071">
        <v>2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1</v>
      </c>
      <c r="AQ1071">
        <v>0</v>
      </c>
      <c r="AR1071">
        <v>0</v>
      </c>
      <c r="AS1071">
        <v>1</v>
      </c>
      <c r="AT1071">
        <v>1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</row>
    <row r="1072" spans="1:55" hidden="1" x14ac:dyDescent="0.4">
      <c r="A1072" t="str">
        <f t="shared" si="64"/>
        <v>GPM</v>
      </c>
      <c r="B1072" t="str">
        <f t="shared" si="65"/>
        <v>GPM093</v>
      </c>
      <c r="C1072" t="str">
        <f t="shared" si="66"/>
        <v>edges</v>
      </c>
      <c r="D1072" t="s">
        <v>4470</v>
      </c>
      <c r="E1072">
        <f t="shared" si="67"/>
        <v>1.5</v>
      </c>
      <c r="F1072">
        <v>0</v>
      </c>
      <c r="G1072">
        <v>3</v>
      </c>
      <c r="H1072">
        <v>0</v>
      </c>
      <c r="I1072">
        <v>0</v>
      </c>
      <c r="J1072">
        <v>1</v>
      </c>
      <c r="K1072">
        <v>1</v>
      </c>
      <c r="L1072">
        <v>0</v>
      </c>
      <c r="M1072">
        <v>3</v>
      </c>
      <c r="N1072">
        <v>0</v>
      </c>
      <c r="O1072">
        <v>1</v>
      </c>
      <c r="P1072">
        <v>0</v>
      </c>
      <c r="Q1072">
        <v>0</v>
      </c>
      <c r="R1072">
        <v>1</v>
      </c>
      <c r="S1072">
        <v>0</v>
      </c>
      <c r="T1072">
        <v>0</v>
      </c>
      <c r="U1072">
        <v>0</v>
      </c>
      <c r="V1072">
        <v>2</v>
      </c>
      <c r="W1072">
        <v>0</v>
      </c>
      <c r="X1072">
        <v>0</v>
      </c>
      <c r="Y1072">
        <v>2</v>
      </c>
      <c r="Z1072">
        <v>1</v>
      </c>
      <c r="AA1072">
        <v>6</v>
      </c>
      <c r="AB1072">
        <v>1</v>
      </c>
      <c r="AC1072">
        <v>1</v>
      </c>
      <c r="AD1072">
        <v>1</v>
      </c>
      <c r="AE1072">
        <v>3</v>
      </c>
      <c r="AF1072">
        <v>1</v>
      </c>
      <c r="AG1072">
        <v>0</v>
      </c>
      <c r="AH1072">
        <v>0</v>
      </c>
      <c r="AI1072">
        <v>0</v>
      </c>
      <c r="AJ1072">
        <v>0</v>
      </c>
      <c r="AK1072">
        <v>4</v>
      </c>
      <c r="AL1072">
        <v>3</v>
      </c>
      <c r="AM1072">
        <v>1</v>
      </c>
      <c r="AN1072">
        <v>3</v>
      </c>
      <c r="AO1072">
        <v>0</v>
      </c>
      <c r="AP1072">
        <v>0</v>
      </c>
      <c r="AQ1072">
        <v>0</v>
      </c>
      <c r="AR1072">
        <v>3</v>
      </c>
      <c r="AS1072">
        <v>1</v>
      </c>
      <c r="AT1072">
        <v>3</v>
      </c>
      <c r="AU1072">
        <v>13</v>
      </c>
      <c r="AV1072">
        <v>0</v>
      </c>
      <c r="AW1072">
        <v>2</v>
      </c>
      <c r="AX1072">
        <v>0</v>
      </c>
      <c r="AY1072">
        <v>2</v>
      </c>
      <c r="AZ1072">
        <v>0</v>
      </c>
      <c r="BA1072">
        <v>6</v>
      </c>
      <c r="BB1072">
        <v>3</v>
      </c>
      <c r="BC1072">
        <v>3</v>
      </c>
    </row>
    <row r="1073" spans="1:55" hidden="1" x14ac:dyDescent="0.4">
      <c r="A1073" t="str">
        <f t="shared" si="64"/>
        <v>GPM</v>
      </c>
      <c r="B1073" t="str">
        <f t="shared" si="65"/>
        <v>GPM093</v>
      </c>
      <c r="C1073" t="str">
        <f t="shared" si="66"/>
        <v>notes</v>
      </c>
      <c r="D1073" t="s">
        <v>4471</v>
      </c>
      <c r="E1073">
        <f t="shared" si="67"/>
        <v>3.42</v>
      </c>
      <c r="F1073">
        <v>3</v>
      </c>
      <c r="G1073">
        <v>2</v>
      </c>
      <c r="H1073">
        <v>5</v>
      </c>
      <c r="I1073">
        <v>2</v>
      </c>
      <c r="J1073">
        <v>2</v>
      </c>
      <c r="K1073">
        <v>2</v>
      </c>
      <c r="L1073">
        <v>4</v>
      </c>
      <c r="M1073">
        <v>9</v>
      </c>
      <c r="N1073">
        <v>5</v>
      </c>
      <c r="O1073">
        <v>1</v>
      </c>
      <c r="P1073">
        <v>3</v>
      </c>
      <c r="Q1073">
        <v>2</v>
      </c>
      <c r="R1073">
        <v>2</v>
      </c>
      <c r="S1073">
        <v>2</v>
      </c>
      <c r="T1073">
        <v>5</v>
      </c>
      <c r="U1073">
        <v>5</v>
      </c>
      <c r="V1073">
        <v>2</v>
      </c>
      <c r="W1073">
        <v>0</v>
      </c>
      <c r="X1073">
        <v>7</v>
      </c>
      <c r="Y1073">
        <v>1</v>
      </c>
      <c r="Z1073">
        <v>1</v>
      </c>
      <c r="AA1073">
        <v>2</v>
      </c>
      <c r="AB1073">
        <v>3</v>
      </c>
      <c r="AC1073">
        <v>5</v>
      </c>
      <c r="AD1073">
        <v>5</v>
      </c>
      <c r="AE1073">
        <v>1</v>
      </c>
      <c r="AF1073">
        <v>2</v>
      </c>
      <c r="AG1073">
        <v>4</v>
      </c>
      <c r="AH1073">
        <v>2</v>
      </c>
      <c r="AI1073">
        <v>3</v>
      </c>
      <c r="AJ1073">
        <v>3</v>
      </c>
      <c r="AK1073">
        <v>3</v>
      </c>
      <c r="AL1073">
        <v>2</v>
      </c>
      <c r="AM1073">
        <v>8</v>
      </c>
      <c r="AN1073">
        <v>4</v>
      </c>
      <c r="AO1073">
        <v>8</v>
      </c>
      <c r="AP1073">
        <v>2</v>
      </c>
      <c r="AQ1073">
        <v>5</v>
      </c>
      <c r="AR1073">
        <v>3</v>
      </c>
      <c r="AS1073">
        <v>5</v>
      </c>
      <c r="AT1073">
        <v>3</v>
      </c>
      <c r="AU1073">
        <v>0</v>
      </c>
      <c r="AV1073">
        <v>0</v>
      </c>
      <c r="AW1073">
        <v>8</v>
      </c>
      <c r="AX1073">
        <v>11</v>
      </c>
      <c r="AY1073">
        <v>0</v>
      </c>
      <c r="AZ1073">
        <v>3</v>
      </c>
      <c r="BA1073">
        <v>9</v>
      </c>
      <c r="BB1073">
        <v>0</v>
      </c>
      <c r="BC1073">
        <v>2</v>
      </c>
    </row>
    <row r="1074" spans="1:55" hidden="1" x14ac:dyDescent="0.4">
      <c r="A1074" t="str">
        <f t="shared" si="64"/>
        <v>GPM</v>
      </c>
      <c r="B1074" t="str">
        <f t="shared" si="65"/>
        <v>GPM093</v>
      </c>
      <c r="C1074" t="str">
        <f t="shared" si="66"/>
        <v>partitions</v>
      </c>
      <c r="D1074" t="s">
        <v>4472</v>
      </c>
      <c r="E1074">
        <f t="shared" si="67"/>
        <v>0.18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1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0</v>
      </c>
      <c r="AA1074">
        <v>1</v>
      </c>
      <c r="AB1074">
        <v>0</v>
      </c>
      <c r="AC1074">
        <v>0</v>
      </c>
      <c r="AD1074">
        <v>0</v>
      </c>
      <c r="AE1074">
        <v>2</v>
      </c>
      <c r="AF1074">
        <v>1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1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1</v>
      </c>
      <c r="AU1074">
        <v>0</v>
      </c>
      <c r="AV1074">
        <v>1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</row>
    <row r="1075" spans="1:55" hidden="1" x14ac:dyDescent="0.4">
      <c r="A1075" t="str">
        <f t="shared" si="64"/>
        <v>GPM</v>
      </c>
      <c r="B1075" t="str">
        <f t="shared" si="65"/>
        <v>GPM093</v>
      </c>
      <c r="C1075" t="str">
        <f t="shared" si="66"/>
        <v>numberline</v>
      </c>
      <c r="D1075" t="s">
        <v>4473</v>
      </c>
      <c r="E1075">
        <f t="shared" si="67"/>
        <v>41.84</v>
      </c>
      <c r="F1075">
        <v>46</v>
      </c>
      <c r="G1075">
        <v>35</v>
      </c>
      <c r="H1075">
        <v>32</v>
      </c>
      <c r="I1075">
        <v>44</v>
      </c>
      <c r="J1075">
        <v>24</v>
      </c>
      <c r="K1075">
        <v>38</v>
      </c>
      <c r="L1075">
        <v>31</v>
      </c>
      <c r="M1075">
        <v>48</v>
      </c>
      <c r="N1075">
        <v>41</v>
      </c>
      <c r="O1075">
        <v>39</v>
      </c>
      <c r="P1075">
        <v>29</v>
      </c>
      <c r="Q1075">
        <v>26</v>
      </c>
      <c r="R1075">
        <v>34</v>
      </c>
      <c r="S1075">
        <v>40</v>
      </c>
      <c r="T1075">
        <v>62</v>
      </c>
      <c r="U1075">
        <v>41</v>
      </c>
      <c r="V1075">
        <v>39</v>
      </c>
      <c r="W1075">
        <v>27</v>
      </c>
      <c r="X1075">
        <v>46</v>
      </c>
      <c r="Y1075">
        <v>40</v>
      </c>
      <c r="Z1075">
        <v>37</v>
      </c>
      <c r="AA1075">
        <v>39</v>
      </c>
      <c r="AB1075">
        <v>31</v>
      </c>
      <c r="AC1075">
        <v>45</v>
      </c>
      <c r="AD1075">
        <v>34</v>
      </c>
      <c r="AE1075">
        <v>37</v>
      </c>
      <c r="AF1075">
        <v>48</v>
      </c>
      <c r="AG1075">
        <v>48</v>
      </c>
      <c r="AH1075">
        <v>29</v>
      </c>
      <c r="AI1075">
        <v>30</v>
      </c>
      <c r="AJ1075">
        <v>43</v>
      </c>
      <c r="AK1075">
        <v>28</v>
      </c>
      <c r="AL1075">
        <v>33</v>
      </c>
      <c r="AM1075">
        <v>39</v>
      </c>
      <c r="AN1075">
        <v>47</v>
      </c>
      <c r="AO1075">
        <v>36</v>
      </c>
      <c r="AP1075">
        <v>39</v>
      </c>
      <c r="AQ1075">
        <v>38</v>
      </c>
      <c r="AR1075">
        <v>56</v>
      </c>
      <c r="AS1075">
        <v>45</v>
      </c>
      <c r="AT1075">
        <v>70</v>
      </c>
      <c r="AU1075">
        <v>46</v>
      </c>
      <c r="AV1075">
        <v>53</v>
      </c>
      <c r="AW1075">
        <v>65</v>
      </c>
      <c r="AX1075">
        <v>46</v>
      </c>
      <c r="AY1075">
        <v>51</v>
      </c>
      <c r="AZ1075">
        <v>48</v>
      </c>
      <c r="BA1075">
        <v>59</v>
      </c>
      <c r="BB1075">
        <v>60</v>
      </c>
      <c r="BC1075">
        <v>50</v>
      </c>
    </row>
    <row r="1076" spans="1:55" hidden="1" x14ac:dyDescent="0.4">
      <c r="A1076" t="str">
        <f t="shared" si="64"/>
        <v>GPM</v>
      </c>
      <c r="B1076" t="str">
        <f t="shared" si="65"/>
        <v>GPM093</v>
      </c>
      <c r="C1076" t="str">
        <f t="shared" si="66"/>
        <v>negative_score</v>
      </c>
      <c r="D1076" t="s">
        <v>4474</v>
      </c>
      <c r="E1076">
        <f t="shared" si="67"/>
        <v>-0.44795604395604399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-3</v>
      </c>
      <c r="S1076">
        <v>0</v>
      </c>
      <c r="T1076">
        <v>-3</v>
      </c>
      <c r="U1076">
        <v>0</v>
      </c>
      <c r="V1076">
        <v>0</v>
      </c>
      <c r="W1076">
        <v>0</v>
      </c>
      <c r="X1076">
        <v>0</v>
      </c>
      <c r="Y1076">
        <v>-3</v>
      </c>
      <c r="Z1076">
        <v>0</v>
      </c>
      <c r="AA1076">
        <v>-3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-0.20769230769230779</v>
      </c>
      <c r="AH1076">
        <v>0</v>
      </c>
      <c r="AI1076">
        <v>-7.4999999999999997E-2</v>
      </c>
      <c r="AJ1076">
        <v>0</v>
      </c>
      <c r="AK1076">
        <v>-3.15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-3</v>
      </c>
      <c r="AS1076">
        <v>0</v>
      </c>
      <c r="AT1076">
        <v>-3</v>
      </c>
      <c r="AU1076">
        <v>-0.1</v>
      </c>
      <c r="AV1076">
        <v>0</v>
      </c>
      <c r="AW1076">
        <v>0</v>
      </c>
      <c r="AX1076">
        <v>-0.16153846153846149</v>
      </c>
      <c r="AY1076">
        <v>0</v>
      </c>
      <c r="AZ1076">
        <v>-0.1285714285714285</v>
      </c>
      <c r="BA1076">
        <v>-0.57500000000000007</v>
      </c>
      <c r="BB1076">
        <v>0</v>
      </c>
      <c r="BC1076">
        <v>0</v>
      </c>
    </row>
    <row r="1077" spans="1:55" hidden="1" x14ac:dyDescent="0.4">
      <c r="A1077" t="str">
        <f t="shared" si="64"/>
        <v>GPM</v>
      </c>
      <c r="B1077" t="str">
        <f t="shared" si="65"/>
        <v>GPM093</v>
      </c>
      <c r="C1077" t="str">
        <f t="shared" si="66"/>
        <v>raw_score</v>
      </c>
      <c r="D1077" t="s">
        <v>4475</v>
      </c>
      <c r="E1077">
        <f t="shared" si="67"/>
        <v>77.150200000000027</v>
      </c>
      <c r="F1077">
        <v>90.7</v>
      </c>
      <c r="G1077">
        <v>63.95</v>
      </c>
      <c r="H1077">
        <v>58.6</v>
      </c>
      <c r="I1077">
        <v>88.8</v>
      </c>
      <c r="J1077">
        <v>44</v>
      </c>
      <c r="K1077">
        <v>65.7</v>
      </c>
      <c r="L1077">
        <v>60.75</v>
      </c>
      <c r="M1077">
        <v>89.2</v>
      </c>
      <c r="N1077">
        <v>71.05</v>
      </c>
      <c r="O1077">
        <v>78.45</v>
      </c>
      <c r="P1077">
        <v>57.85</v>
      </c>
      <c r="Q1077">
        <v>51.9</v>
      </c>
      <c r="R1077">
        <v>62.5</v>
      </c>
      <c r="S1077">
        <v>69.599999999999994</v>
      </c>
      <c r="T1077">
        <v>96.1</v>
      </c>
      <c r="U1077">
        <v>79.05</v>
      </c>
      <c r="V1077">
        <v>72.95</v>
      </c>
      <c r="W1077">
        <v>47.35</v>
      </c>
      <c r="X1077">
        <v>87.9</v>
      </c>
      <c r="Y1077">
        <v>76.7</v>
      </c>
      <c r="Z1077">
        <v>80.849999999999994</v>
      </c>
      <c r="AA1077">
        <v>70.25</v>
      </c>
      <c r="AB1077">
        <v>66.150000000000006</v>
      </c>
      <c r="AC1077">
        <v>87.45</v>
      </c>
      <c r="AD1077">
        <v>65.900000000000006</v>
      </c>
      <c r="AE1077">
        <v>71.25</v>
      </c>
      <c r="AF1077">
        <v>87.7</v>
      </c>
      <c r="AG1077">
        <v>64.39</v>
      </c>
      <c r="AH1077">
        <v>51.05</v>
      </c>
      <c r="AI1077">
        <v>40.83</v>
      </c>
      <c r="AJ1077">
        <v>81.55</v>
      </c>
      <c r="AK1077">
        <v>40.450000000000003</v>
      </c>
      <c r="AL1077">
        <v>57.35</v>
      </c>
      <c r="AM1077">
        <v>70.55</v>
      </c>
      <c r="AN1077">
        <v>87.15</v>
      </c>
      <c r="AO1077">
        <v>62.2</v>
      </c>
      <c r="AP1077">
        <v>78.55</v>
      </c>
      <c r="AQ1077">
        <v>76.900000000000006</v>
      </c>
      <c r="AR1077">
        <v>104.8</v>
      </c>
      <c r="AS1077">
        <v>89.45</v>
      </c>
      <c r="AT1077">
        <v>145</v>
      </c>
      <c r="AU1077">
        <v>69.8</v>
      </c>
      <c r="AV1077">
        <v>113.15</v>
      </c>
      <c r="AW1077">
        <v>120.05</v>
      </c>
      <c r="AX1077">
        <v>70.94</v>
      </c>
      <c r="AY1077">
        <v>103.95</v>
      </c>
      <c r="AZ1077">
        <v>79.67</v>
      </c>
      <c r="BA1077">
        <v>85.78</v>
      </c>
      <c r="BB1077">
        <v>123.6</v>
      </c>
      <c r="BC1077">
        <v>97.7</v>
      </c>
    </row>
    <row r="1078" spans="1:55" hidden="1" x14ac:dyDescent="0.4">
      <c r="A1078" t="str">
        <f t="shared" si="64"/>
        <v>GPM</v>
      </c>
      <c r="B1078" t="str">
        <f t="shared" si="65"/>
        <v>GPM093</v>
      </c>
      <c r="C1078" t="str">
        <f t="shared" si="66"/>
        <v>percentage_score</v>
      </c>
      <c r="D1078" t="s">
        <v>4476</v>
      </c>
      <c r="E1078">
        <f t="shared" si="67"/>
        <v>78.12</v>
      </c>
      <c r="F1078">
        <v>81.900000000000006</v>
      </c>
      <c r="G1078">
        <v>76.2</v>
      </c>
      <c r="H1078">
        <v>74.599999999999994</v>
      </c>
      <c r="I1078">
        <v>81.599999999999994</v>
      </c>
      <c r="J1078">
        <v>68.8</v>
      </c>
      <c r="K1078">
        <v>76.7</v>
      </c>
      <c r="L1078">
        <v>75.2</v>
      </c>
      <c r="M1078">
        <v>81.7</v>
      </c>
      <c r="N1078">
        <v>78</v>
      </c>
      <c r="O1078">
        <v>79.7</v>
      </c>
      <c r="P1078">
        <v>74.3</v>
      </c>
      <c r="Q1078">
        <v>72.2</v>
      </c>
      <c r="R1078">
        <v>73.099999999999994</v>
      </c>
      <c r="S1078">
        <v>77.7</v>
      </c>
      <c r="T1078">
        <v>80.7</v>
      </c>
      <c r="U1078">
        <v>79.8</v>
      </c>
      <c r="V1078">
        <v>78.5</v>
      </c>
      <c r="W1078">
        <v>70.3</v>
      </c>
      <c r="X1078">
        <v>81.5</v>
      </c>
      <c r="Y1078">
        <v>76.900000000000006</v>
      </c>
      <c r="Z1078">
        <v>80.2</v>
      </c>
      <c r="AA1078">
        <v>75.3</v>
      </c>
      <c r="AB1078">
        <v>76.8</v>
      </c>
      <c r="AC1078">
        <v>81.400000000000006</v>
      </c>
      <c r="AD1078">
        <v>76.7</v>
      </c>
      <c r="AE1078">
        <v>78.099999999999994</v>
      </c>
      <c r="AF1078">
        <v>81.400000000000006</v>
      </c>
      <c r="AG1078">
        <v>76.099999999999994</v>
      </c>
      <c r="AH1078">
        <v>71.900000000000006</v>
      </c>
      <c r="AI1078">
        <v>67</v>
      </c>
      <c r="AJ1078">
        <v>80.3</v>
      </c>
      <c r="AK1078">
        <v>63.6</v>
      </c>
      <c r="AL1078">
        <v>74.099999999999994</v>
      </c>
      <c r="AM1078">
        <v>77.900000000000006</v>
      </c>
      <c r="AN1078">
        <v>81.3</v>
      </c>
      <c r="AO1078">
        <v>75.7</v>
      </c>
      <c r="AP1078">
        <v>79.7</v>
      </c>
      <c r="AQ1078">
        <v>79.400000000000006</v>
      </c>
      <c r="AR1078">
        <v>82</v>
      </c>
      <c r="AS1078">
        <v>81.7</v>
      </c>
      <c r="AT1078">
        <v>86.3</v>
      </c>
      <c r="AU1078">
        <v>77.599999999999994</v>
      </c>
      <c r="AV1078">
        <v>85</v>
      </c>
      <c r="AW1078">
        <v>85.7</v>
      </c>
      <c r="AX1078">
        <v>77.900000000000006</v>
      </c>
      <c r="AY1078">
        <v>83.9</v>
      </c>
      <c r="AZ1078">
        <v>79.8</v>
      </c>
      <c r="BA1078">
        <v>80.7</v>
      </c>
      <c r="BB1078">
        <v>86.1</v>
      </c>
      <c r="BC1078">
        <v>83</v>
      </c>
    </row>
    <row r="1079" spans="1:55" hidden="1" x14ac:dyDescent="0.4">
      <c r="A1079" t="str">
        <f t="shared" si="64"/>
        <v>GPM</v>
      </c>
      <c r="B1079" t="str">
        <f t="shared" si="65"/>
        <v>GPM093</v>
      </c>
      <c r="C1079" t="str">
        <f t="shared" si="66"/>
        <v>formatted_score</v>
      </c>
      <c r="D1079" t="s">
        <v>4477</v>
      </c>
      <c r="E1079" t="e">
        <f t="shared" si="67"/>
        <v>#DIV/0!</v>
      </c>
      <c r="F1079" t="s">
        <v>4090</v>
      </c>
      <c r="G1079" t="s">
        <v>2173</v>
      </c>
      <c r="H1079" t="s">
        <v>4478</v>
      </c>
      <c r="I1079" t="s">
        <v>3135</v>
      </c>
      <c r="J1079" t="s">
        <v>1751</v>
      </c>
      <c r="K1079" t="s">
        <v>2487</v>
      </c>
      <c r="L1079" t="s">
        <v>4479</v>
      </c>
      <c r="M1079" t="s">
        <v>4480</v>
      </c>
      <c r="N1079" t="s">
        <v>4481</v>
      </c>
      <c r="O1079" t="s">
        <v>4344</v>
      </c>
      <c r="P1079" t="s">
        <v>4482</v>
      </c>
      <c r="Q1079" t="s">
        <v>4483</v>
      </c>
      <c r="R1079" t="s">
        <v>4484</v>
      </c>
      <c r="S1079" t="s">
        <v>4244</v>
      </c>
      <c r="T1079" t="s">
        <v>4485</v>
      </c>
      <c r="U1079" t="s">
        <v>2749</v>
      </c>
      <c r="V1079" t="s">
        <v>2344</v>
      </c>
      <c r="W1079" t="s">
        <v>1820</v>
      </c>
      <c r="X1079" t="s">
        <v>4486</v>
      </c>
      <c r="Y1079" t="s">
        <v>4487</v>
      </c>
      <c r="Z1079" t="s">
        <v>4488</v>
      </c>
      <c r="AA1079" t="s">
        <v>4489</v>
      </c>
      <c r="AB1079" t="s">
        <v>4442</v>
      </c>
      <c r="AC1079" t="s">
        <v>4490</v>
      </c>
      <c r="AD1079" t="s">
        <v>4437</v>
      </c>
      <c r="AE1079" t="s">
        <v>2126</v>
      </c>
      <c r="AF1079" t="s">
        <v>3749</v>
      </c>
      <c r="AG1079" t="s">
        <v>4491</v>
      </c>
      <c r="AH1079" t="s">
        <v>4492</v>
      </c>
      <c r="AI1079" t="s">
        <v>4493</v>
      </c>
      <c r="AJ1079" t="s">
        <v>4494</v>
      </c>
      <c r="AK1079" t="s">
        <v>4495</v>
      </c>
      <c r="AL1079" t="s">
        <v>4433</v>
      </c>
      <c r="AM1079" t="s">
        <v>2534</v>
      </c>
      <c r="AN1079" t="s">
        <v>2454</v>
      </c>
      <c r="AO1079" t="s">
        <v>3982</v>
      </c>
      <c r="AP1079" t="s">
        <v>4496</v>
      </c>
      <c r="AQ1079" t="s">
        <v>4497</v>
      </c>
      <c r="AR1079" t="s">
        <v>4498</v>
      </c>
      <c r="AS1079" t="s">
        <v>4499</v>
      </c>
      <c r="AT1079" t="s">
        <v>4500</v>
      </c>
      <c r="AU1079" t="s">
        <v>4501</v>
      </c>
      <c r="AV1079" t="s">
        <v>3198</v>
      </c>
      <c r="AW1079" t="s">
        <v>4502</v>
      </c>
      <c r="AX1079" t="s">
        <v>4503</v>
      </c>
      <c r="AY1079" t="s">
        <v>4504</v>
      </c>
      <c r="AZ1079" t="s">
        <v>4505</v>
      </c>
      <c r="BA1079" t="s">
        <v>4506</v>
      </c>
      <c r="BB1079" t="s">
        <v>4507</v>
      </c>
      <c r="BC1079" t="s">
        <v>4508</v>
      </c>
    </row>
    <row r="1080" spans="1:55" hidden="1" x14ac:dyDescent="0.4">
      <c r="A1080" t="str">
        <f t="shared" si="64"/>
        <v>GPM</v>
      </c>
      <c r="B1080" t="str">
        <f t="shared" si="65"/>
        <v>GPM093</v>
      </c>
      <c r="C1080" t="str">
        <f t="shared" si="66"/>
        <v>functional_complexity</v>
      </c>
      <c r="D1080" t="s">
        <v>4509</v>
      </c>
      <c r="E1080">
        <f t="shared" si="67"/>
        <v>30.95</v>
      </c>
      <c r="F1080">
        <v>36</v>
      </c>
      <c r="G1080">
        <v>24</v>
      </c>
      <c r="H1080">
        <v>23.5</v>
      </c>
      <c r="I1080">
        <v>37.5</v>
      </c>
      <c r="J1080">
        <v>17</v>
      </c>
      <c r="K1080">
        <v>28.5</v>
      </c>
      <c r="L1080">
        <v>25</v>
      </c>
      <c r="M1080">
        <v>36</v>
      </c>
      <c r="N1080">
        <v>30.5</v>
      </c>
      <c r="O1080">
        <v>29.5</v>
      </c>
      <c r="P1080">
        <v>25</v>
      </c>
      <c r="Q1080">
        <v>23.5</v>
      </c>
      <c r="R1080">
        <v>29.5</v>
      </c>
      <c r="S1080">
        <v>32</v>
      </c>
      <c r="T1080">
        <v>37</v>
      </c>
      <c r="U1080">
        <v>31.5</v>
      </c>
      <c r="V1080">
        <v>28.5</v>
      </c>
      <c r="W1080">
        <v>20</v>
      </c>
      <c r="X1080">
        <v>29.5</v>
      </c>
      <c r="Y1080">
        <v>33</v>
      </c>
      <c r="Z1080">
        <v>32.5</v>
      </c>
      <c r="AA1080">
        <v>28.5</v>
      </c>
      <c r="AB1080">
        <v>24.5</v>
      </c>
      <c r="AC1080">
        <v>33</v>
      </c>
      <c r="AD1080">
        <v>26.5</v>
      </c>
      <c r="AE1080">
        <v>28</v>
      </c>
      <c r="AF1080">
        <v>38.5</v>
      </c>
      <c r="AG1080">
        <v>26.5</v>
      </c>
      <c r="AH1080">
        <v>20</v>
      </c>
      <c r="AI1080">
        <v>15.5</v>
      </c>
      <c r="AJ1080">
        <v>31.5</v>
      </c>
      <c r="AK1080">
        <v>14.5</v>
      </c>
      <c r="AL1080">
        <v>23.5</v>
      </c>
      <c r="AM1080">
        <v>27.5</v>
      </c>
      <c r="AN1080">
        <v>35</v>
      </c>
      <c r="AO1080">
        <v>25</v>
      </c>
      <c r="AP1080">
        <v>28</v>
      </c>
      <c r="AQ1080">
        <v>31.5</v>
      </c>
      <c r="AR1080">
        <v>45.5</v>
      </c>
      <c r="AS1080">
        <v>35.5</v>
      </c>
      <c r="AT1080">
        <v>62</v>
      </c>
      <c r="AU1080">
        <v>21</v>
      </c>
      <c r="AV1080">
        <v>53.5</v>
      </c>
      <c r="AW1080">
        <v>47</v>
      </c>
      <c r="AX1080">
        <v>27</v>
      </c>
      <c r="AY1080">
        <v>39.5</v>
      </c>
      <c r="AZ1080">
        <v>30.5</v>
      </c>
      <c r="BA1080">
        <v>29.5</v>
      </c>
      <c r="BB1080">
        <v>51.5</v>
      </c>
      <c r="BC1080">
        <v>38</v>
      </c>
    </row>
    <row r="1081" spans="1:55" hidden="1" x14ac:dyDescent="0.4">
      <c r="A1081" t="str">
        <f t="shared" si="64"/>
        <v>GPM</v>
      </c>
      <c r="B1081" t="str">
        <f t="shared" si="65"/>
        <v>GPM093</v>
      </c>
      <c r="C1081" t="str">
        <f t="shared" si="66"/>
        <v>organization_score</v>
      </c>
      <c r="D1081" t="s">
        <v>4510</v>
      </c>
      <c r="E1081">
        <f t="shared" si="67"/>
        <v>8.56</v>
      </c>
      <c r="F1081">
        <v>12</v>
      </c>
      <c r="G1081">
        <v>8</v>
      </c>
      <c r="H1081">
        <v>6</v>
      </c>
      <c r="I1081">
        <v>10</v>
      </c>
      <c r="J1081">
        <v>6</v>
      </c>
      <c r="K1081">
        <v>4</v>
      </c>
      <c r="L1081">
        <v>6</v>
      </c>
      <c r="M1081">
        <v>4</v>
      </c>
      <c r="N1081">
        <v>4</v>
      </c>
      <c r="O1081">
        <v>14</v>
      </c>
      <c r="P1081">
        <v>4</v>
      </c>
      <c r="Q1081">
        <v>2</v>
      </c>
      <c r="R1081">
        <v>2</v>
      </c>
      <c r="S1081">
        <v>2</v>
      </c>
      <c r="T1081">
        <v>18</v>
      </c>
      <c r="U1081">
        <v>10</v>
      </c>
      <c r="V1081">
        <v>10</v>
      </c>
      <c r="W1081">
        <v>6</v>
      </c>
      <c r="X1081">
        <v>20</v>
      </c>
      <c r="Y1081">
        <v>6</v>
      </c>
      <c r="Z1081">
        <v>12</v>
      </c>
      <c r="AA1081">
        <v>4</v>
      </c>
      <c r="AB1081">
        <v>10</v>
      </c>
      <c r="AC1081">
        <v>14</v>
      </c>
      <c r="AD1081">
        <v>6</v>
      </c>
      <c r="AE1081">
        <v>6</v>
      </c>
      <c r="AF1081">
        <v>2</v>
      </c>
      <c r="AG1081">
        <v>6</v>
      </c>
      <c r="AH1081">
        <v>8</v>
      </c>
      <c r="AI1081">
        <v>6</v>
      </c>
      <c r="AJ1081">
        <v>14</v>
      </c>
      <c r="AK1081">
        <v>6</v>
      </c>
      <c r="AL1081">
        <v>2</v>
      </c>
      <c r="AM1081">
        <v>6</v>
      </c>
      <c r="AN1081">
        <v>8</v>
      </c>
      <c r="AO1081">
        <v>4</v>
      </c>
      <c r="AP1081">
        <v>18</v>
      </c>
      <c r="AQ1081">
        <v>8</v>
      </c>
      <c r="AR1081">
        <v>8</v>
      </c>
      <c r="AS1081">
        <v>10</v>
      </c>
      <c r="AT1081">
        <v>12</v>
      </c>
      <c r="AU1081">
        <v>10</v>
      </c>
      <c r="AV1081">
        <v>2</v>
      </c>
      <c r="AW1081">
        <v>14</v>
      </c>
      <c r="AX1081">
        <v>6</v>
      </c>
      <c r="AY1081">
        <v>20</v>
      </c>
      <c r="AZ1081">
        <v>14</v>
      </c>
      <c r="BA1081">
        <v>10</v>
      </c>
      <c r="BB1081">
        <v>14</v>
      </c>
      <c r="BC1081">
        <v>14</v>
      </c>
    </row>
    <row r="1082" spans="1:55" hidden="1" x14ac:dyDescent="0.4">
      <c r="A1082" t="str">
        <f t="shared" si="64"/>
        <v>GPM</v>
      </c>
      <c r="B1082" t="str">
        <f t="shared" si="65"/>
        <v>GPM093</v>
      </c>
      <c r="C1082" t="str">
        <f t="shared" si="66"/>
        <v>structural_integrity</v>
      </c>
      <c r="D1082" t="s">
        <v>4511</v>
      </c>
      <c r="E1082">
        <f t="shared" si="67"/>
        <v>9.5522000000000009</v>
      </c>
      <c r="F1082">
        <v>10</v>
      </c>
      <c r="G1082">
        <v>10</v>
      </c>
      <c r="H1082">
        <v>10</v>
      </c>
      <c r="I1082">
        <v>10</v>
      </c>
      <c r="J1082">
        <v>10</v>
      </c>
      <c r="K1082">
        <v>10</v>
      </c>
      <c r="L1082">
        <v>10</v>
      </c>
      <c r="M1082">
        <v>10</v>
      </c>
      <c r="N1082">
        <v>10</v>
      </c>
      <c r="O1082">
        <v>10</v>
      </c>
      <c r="P1082">
        <v>10</v>
      </c>
      <c r="Q1082">
        <v>10</v>
      </c>
      <c r="R1082">
        <v>7</v>
      </c>
      <c r="S1082">
        <v>10</v>
      </c>
      <c r="T1082">
        <v>7</v>
      </c>
      <c r="U1082">
        <v>10</v>
      </c>
      <c r="V1082">
        <v>10</v>
      </c>
      <c r="W1082">
        <v>10</v>
      </c>
      <c r="X1082">
        <v>10</v>
      </c>
      <c r="Y1082">
        <v>7</v>
      </c>
      <c r="Z1082">
        <v>10</v>
      </c>
      <c r="AA1082">
        <v>7</v>
      </c>
      <c r="AB1082">
        <v>10</v>
      </c>
      <c r="AC1082">
        <v>10</v>
      </c>
      <c r="AD1082">
        <v>10</v>
      </c>
      <c r="AE1082">
        <v>10</v>
      </c>
      <c r="AF1082">
        <v>10</v>
      </c>
      <c r="AG1082">
        <v>9.7899999999999991</v>
      </c>
      <c r="AH1082">
        <v>10</v>
      </c>
      <c r="AI1082">
        <v>9.93</v>
      </c>
      <c r="AJ1082">
        <v>10</v>
      </c>
      <c r="AK1082">
        <v>6.85</v>
      </c>
      <c r="AL1082">
        <v>10</v>
      </c>
      <c r="AM1082">
        <v>10</v>
      </c>
      <c r="AN1082">
        <v>10</v>
      </c>
      <c r="AO1082">
        <v>10</v>
      </c>
      <c r="AP1082">
        <v>10</v>
      </c>
      <c r="AQ1082">
        <v>10</v>
      </c>
      <c r="AR1082">
        <v>7</v>
      </c>
      <c r="AS1082">
        <v>10</v>
      </c>
      <c r="AT1082">
        <v>7</v>
      </c>
      <c r="AU1082">
        <v>9.9</v>
      </c>
      <c r="AV1082">
        <v>10</v>
      </c>
      <c r="AW1082">
        <v>10</v>
      </c>
      <c r="AX1082">
        <v>9.84</v>
      </c>
      <c r="AY1082">
        <v>10</v>
      </c>
      <c r="AZ1082">
        <v>9.8699999999999992</v>
      </c>
      <c r="BA1082">
        <v>9.43</v>
      </c>
      <c r="BB1082">
        <v>10</v>
      </c>
      <c r="BC1082">
        <v>10</v>
      </c>
    </row>
    <row r="1083" spans="1:55" hidden="1" x14ac:dyDescent="0.4">
      <c r="A1083" t="str">
        <f t="shared" si="64"/>
        <v>GPM</v>
      </c>
      <c r="B1083" t="str">
        <f t="shared" si="65"/>
        <v>GPM093</v>
      </c>
      <c r="C1083" t="str">
        <f t="shared" si="66"/>
        <v>decisions_activities_ratio</v>
      </c>
      <c r="D1083" t="s">
        <v>4512</v>
      </c>
      <c r="E1083">
        <f t="shared" si="67"/>
        <v>0.1668</v>
      </c>
      <c r="F1083">
        <v>0.16700000000000001</v>
      </c>
      <c r="G1083">
        <v>0.27300000000000002</v>
      </c>
      <c r="H1083">
        <v>0.16700000000000001</v>
      </c>
      <c r="I1083">
        <v>0.15</v>
      </c>
      <c r="J1083">
        <v>0.111</v>
      </c>
      <c r="K1083">
        <v>0.214</v>
      </c>
      <c r="L1083">
        <v>0.154</v>
      </c>
      <c r="M1083">
        <v>0.158</v>
      </c>
      <c r="N1083">
        <v>0.28599999999999998</v>
      </c>
      <c r="O1083">
        <v>0.125</v>
      </c>
      <c r="P1083">
        <v>0.154</v>
      </c>
      <c r="Q1083">
        <v>0.16700000000000001</v>
      </c>
      <c r="R1083">
        <v>0.125</v>
      </c>
      <c r="S1083">
        <v>0.26700000000000002</v>
      </c>
      <c r="T1083">
        <v>9.5000000000000001E-2</v>
      </c>
      <c r="U1083">
        <v>0.188</v>
      </c>
      <c r="V1083">
        <v>0.214</v>
      </c>
      <c r="W1083">
        <v>9.0999999999999998E-2</v>
      </c>
      <c r="X1083">
        <v>0.125</v>
      </c>
      <c r="Y1083">
        <v>0.17599999999999999</v>
      </c>
      <c r="Z1083">
        <v>0.111</v>
      </c>
      <c r="AA1083">
        <v>0</v>
      </c>
      <c r="AB1083">
        <v>7.0999999999999994E-2</v>
      </c>
      <c r="AC1083">
        <v>0.17599999999999999</v>
      </c>
      <c r="AD1083">
        <v>0.14299999999999999</v>
      </c>
      <c r="AE1083">
        <v>0.13300000000000001</v>
      </c>
      <c r="AF1083">
        <v>0.27800000000000002</v>
      </c>
      <c r="AG1083">
        <v>0.154</v>
      </c>
      <c r="AH1083">
        <v>0.1</v>
      </c>
      <c r="AI1083">
        <v>0.125</v>
      </c>
      <c r="AJ1083">
        <v>0.188</v>
      </c>
      <c r="AK1083">
        <v>0.28599999999999998</v>
      </c>
      <c r="AL1083">
        <v>0.16700000000000001</v>
      </c>
      <c r="AM1083">
        <v>6.7000000000000004E-2</v>
      </c>
      <c r="AN1083">
        <v>0.23499999999999999</v>
      </c>
      <c r="AO1083">
        <v>0.154</v>
      </c>
      <c r="AP1083">
        <v>0.13300000000000001</v>
      </c>
      <c r="AQ1083">
        <v>0.188</v>
      </c>
      <c r="AR1083">
        <v>0.17399999999999999</v>
      </c>
      <c r="AS1083">
        <v>0.1</v>
      </c>
      <c r="AT1083">
        <v>0.11799999999999999</v>
      </c>
      <c r="AU1083">
        <v>0</v>
      </c>
      <c r="AV1083">
        <v>0.17899999999999999</v>
      </c>
      <c r="AW1083">
        <v>0.16</v>
      </c>
      <c r="AX1083">
        <v>0.23100000000000001</v>
      </c>
      <c r="AY1083">
        <v>0.2</v>
      </c>
      <c r="AZ1083">
        <v>0.28599999999999998</v>
      </c>
      <c r="BA1083">
        <v>0.41699999999999998</v>
      </c>
      <c r="BB1083">
        <v>0.14799999999999999</v>
      </c>
      <c r="BC1083">
        <v>0.21099999999999999</v>
      </c>
    </row>
    <row r="1084" spans="1:55" hidden="1" x14ac:dyDescent="0.4">
      <c r="A1084" t="str">
        <f t="shared" si="64"/>
        <v>GPM</v>
      </c>
      <c r="B1084" t="str">
        <f t="shared" si="65"/>
        <v>GPM093</v>
      </c>
      <c r="C1084" t="str">
        <f t="shared" si="66"/>
        <v>lines_vs_average</v>
      </c>
      <c r="D1084" t="s">
        <v>4513</v>
      </c>
      <c r="E1084">
        <f t="shared" si="67"/>
        <v>0.89705999999999986</v>
      </c>
      <c r="F1084">
        <v>0.98599999999999999</v>
      </c>
      <c r="G1084">
        <v>0.75</v>
      </c>
      <c r="H1084">
        <v>0.68600000000000005</v>
      </c>
      <c r="I1084">
        <v>0.94299999999999995</v>
      </c>
      <c r="J1084">
        <v>0.51500000000000001</v>
      </c>
      <c r="K1084">
        <v>0.81499999999999995</v>
      </c>
      <c r="L1084">
        <v>0.66500000000000004</v>
      </c>
      <c r="M1084">
        <v>1.0289999999999999</v>
      </c>
      <c r="N1084">
        <v>0.879</v>
      </c>
      <c r="O1084">
        <v>0.83599999999999997</v>
      </c>
      <c r="P1084">
        <v>0.622</v>
      </c>
      <c r="Q1084">
        <v>0.55700000000000005</v>
      </c>
      <c r="R1084">
        <v>0.72899999999999998</v>
      </c>
      <c r="S1084">
        <v>0.85799999999999998</v>
      </c>
      <c r="T1084">
        <v>1.329</v>
      </c>
      <c r="U1084">
        <v>0.879</v>
      </c>
      <c r="V1084">
        <v>0.83599999999999997</v>
      </c>
      <c r="W1084">
        <v>0.57899999999999996</v>
      </c>
      <c r="X1084">
        <v>0.98599999999999999</v>
      </c>
      <c r="Y1084">
        <v>0.85799999999999998</v>
      </c>
      <c r="Z1084">
        <v>0.79300000000000004</v>
      </c>
      <c r="AA1084">
        <v>0.83599999999999997</v>
      </c>
      <c r="AB1084">
        <v>0.66500000000000004</v>
      </c>
      <c r="AC1084">
        <v>0.96499999999999997</v>
      </c>
      <c r="AD1084">
        <v>0.72899999999999998</v>
      </c>
      <c r="AE1084">
        <v>0.79300000000000004</v>
      </c>
      <c r="AF1084">
        <v>1.0289999999999999</v>
      </c>
      <c r="AG1084">
        <v>1.0289999999999999</v>
      </c>
      <c r="AH1084">
        <v>0.622</v>
      </c>
      <c r="AI1084">
        <v>0.64300000000000002</v>
      </c>
      <c r="AJ1084">
        <v>0.92200000000000004</v>
      </c>
      <c r="AK1084">
        <v>0.6</v>
      </c>
      <c r="AL1084">
        <v>0.70799999999999996</v>
      </c>
      <c r="AM1084">
        <v>0.83599999999999997</v>
      </c>
      <c r="AN1084">
        <v>1.008</v>
      </c>
      <c r="AO1084">
        <v>0.77200000000000002</v>
      </c>
      <c r="AP1084">
        <v>0.83599999999999997</v>
      </c>
      <c r="AQ1084">
        <v>0.81499999999999995</v>
      </c>
      <c r="AR1084">
        <v>1.2010000000000001</v>
      </c>
      <c r="AS1084">
        <v>0.96499999999999997</v>
      </c>
      <c r="AT1084">
        <v>1.5009999999999999</v>
      </c>
      <c r="AU1084">
        <v>0.98599999999999999</v>
      </c>
      <c r="AV1084">
        <v>1.1359999999999999</v>
      </c>
      <c r="AW1084">
        <v>1.3939999999999999</v>
      </c>
      <c r="AX1084">
        <v>0.98599999999999999</v>
      </c>
      <c r="AY1084">
        <v>1.0940000000000001</v>
      </c>
      <c r="AZ1084">
        <v>1.0289999999999999</v>
      </c>
      <c r="BA1084">
        <v>1.2649999999999999</v>
      </c>
      <c r="BB1084">
        <v>1.286</v>
      </c>
      <c r="BC1084">
        <v>1.0720000000000001</v>
      </c>
    </row>
    <row r="1085" spans="1:55" hidden="1" x14ac:dyDescent="0.4">
      <c r="A1085" t="str">
        <f t="shared" si="64"/>
        <v>GPN</v>
      </c>
      <c r="B1085" t="str">
        <f t="shared" si="65"/>
        <v>GPN001</v>
      </c>
      <c r="C1085" t="str">
        <f t="shared" si="66"/>
        <v>activities</v>
      </c>
      <c r="D1085" t="s">
        <v>4514</v>
      </c>
      <c r="E1085">
        <f t="shared" si="67"/>
        <v>8.36</v>
      </c>
      <c r="F1085">
        <v>0</v>
      </c>
      <c r="G1085">
        <v>0</v>
      </c>
      <c r="H1085">
        <v>0</v>
      </c>
      <c r="I1085">
        <v>0</v>
      </c>
      <c r="J1085">
        <v>9</v>
      </c>
      <c r="K1085">
        <v>0</v>
      </c>
      <c r="L1085">
        <v>0</v>
      </c>
      <c r="M1085">
        <v>0</v>
      </c>
      <c r="N1085">
        <v>41</v>
      </c>
      <c r="O1085">
        <v>2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27</v>
      </c>
      <c r="X1085">
        <v>9</v>
      </c>
      <c r="Y1085">
        <v>10</v>
      </c>
      <c r="Z1085">
        <v>13</v>
      </c>
      <c r="AA1085">
        <v>0</v>
      </c>
      <c r="AB1085">
        <v>0</v>
      </c>
      <c r="AC1085">
        <v>0</v>
      </c>
      <c r="AD1085">
        <v>29</v>
      </c>
      <c r="AE1085">
        <v>27</v>
      </c>
      <c r="AF1085">
        <v>0</v>
      </c>
      <c r="AG1085">
        <v>0</v>
      </c>
      <c r="AH1085">
        <v>23</v>
      </c>
      <c r="AI1085">
        <v>0</v>
      </c>
      <c r="AJ1085">
        <v>0</v>
      </c>
      <c r="AK1085">
        <v>3</v>
      </c>
      <c r="AL1085">
        <v>8</v>
      </c>
      <c r="AM1085">
        <v>1</v>
      </c>
      <c r="AN1085">
        <v>30</v>
      </c>
      <c r="AO1085">
        <v>0</v>
      </c>
      <c r="AP1085">
        <v>0</v>
      </c>
      <c r="AQ1085">
        <v>38</v>
      </c>
      <c r="AR1085">
        <v>0</v>
      </c>
      <c r="AS1085">
        <v>0</v>
      </c>
      <c r="AT1085">
        <v>38</v>
      </c>
      <c r="AU1085">
        <v>0</v>
      </c>
      <c r="AV1085">
        <v>47</v>
      </c>
      <c r="AW1085">
        <v>25</v>
      </c>
      <c r="AX1085">
        <v>34</v>
      </c>
      <c r="AY1085">
        <v>0</v>
      </c>
      <c r="AZ1085">
        <v>0</v>
      </c>
      <c r="BA1085">
        <v>0</v>
      </c>
      <c r="BB1085">
        <v>0</v>
      </c>
      <c r="BC1085">
        <v>4</v>
      </c>
    </row>
    <row r="1086" spans="1:55" hidden="1" x14ac:dyDescent="0.4">
      <c r="A1086" t="str">
        <f t="shared" si="64"/>
        <v>GPN</v>
      </c>
      <c r="B1086" t="str">
        <f t="shared" si="65"/>
        <v>GPN001</v>
      </c>
      <c r="C1086" t="str">
        <f t="shared" si="66"/>
        <v>decisions</v>
      </c>
      <c r="D1086" t="s">
        <v>4515</v>
      </c>
      <c r="E1086">
        <f t="shared" si="67"/>
        <v>8.9600000000000009</v>
      </c>
      <c r="F1086">
        <v>2</v>
      </c>
      <c r="G1086">
        <v>7</v>
      </c>
      <c r="H1086">
        <v>5</v>
      </c>
      <c r="I1086">
        <v>21</v>
      </c>
      <c r="J1086">
        <v>3</v>
      </c>
      <c r="K1086">
        <v>11</v>
      </c>
      <c r="L1086">
        <v>11</v>
      </c>
      <c r="M1086">
        <v>5</v>
      </c>
      <c r="N1086">
        <v>8</v>
      </c>
      <c r="O1086">
        <v>6</v>
      </c>
      <c r="P1086">
        <v>9</v>
      </c>
      <c r="Q1086">
        <v>12</v>
      </c>
      <c r="R1086">
        <v>0</v>
      </c>
      <c r="S1086">
        <v>7</v>
      </c>
      <c r="T1086">
        <v>4</v>
      </c>
      <c r="U1086">
        <v>7</v>
      </c>
      <c r="V1086">
        <v>10</v>
      </c>
      <c r="W1086">
        <v>7</v>
      </c>
      <c r="X1086">
        <v>7</v>
      </c>
      <c r="Y1086">
        <v>19</v>
      </c>
      <c r="Z1086">
        <v>10</v>
      </c>
      <c r="AA1086">
        <v>9</v>
      </c>
      <c r="AB1086">
        <v>13</v>
      </c>
      <c r="AC1086">
        <v>3</v>
      </c>
      <c r="AD1086">
        <v>4</v>
      </c>
      <c r="AE1086">
        <v>5</v>
      </c>
      <c r="AF1086">
        <v>9</v>
      </c>
      <c r="AG1086">
        <v>7</v>
      </c>
      <c r="AH1086">
        <v>9</v>
      </c>
      <c r="AI1086">
        <v>8</v>
      </c>
      <c r="AJ1086">
        <v>5</v>
      </c>
      <c r="AK1086">
        <v>5</v>
      </c>
      <c r="AL1086">
        <v>3</v>
      </c>
      <c r="AM1086">
        <v>14</v>
      </c>
      <c r="AN1086">
        <v>6</v>
      </c>
      <c r="AO1086">
        <v>8</v>
      </c>
      <c r="AP1086">
        <v>18</v>
      </c>
      <c r="AQ1086">
        <v>9</v>
      </c>
      <c r="AR1086">
        <v>12</v>
      </c>
      <c r="AS1086">
        <v>18</v>
      </c>
      <c r="AT1086">
        <v>20</v>
      </c>
      <c r="AU1086">
        <v>10</v>
      </c>
      <c r="AV1086">
        <v>12</v>
      </c>
      <c r="AW1086">
        <v>7</v>
      </c>
      <c r="AX1086">
        <v>8</v>
      </c>
      <c r="AY1086">
        <v>11</v>
      </c>
      <c r="AZ1086">
        <v>12</v>
      </c>
      <c r="BA1086">
        <v>10</v>
      </c>
      <c r="BB1086">
        <v>13</v>
      </c>
      <c r="BC1086">
        <v>9</v>
      </c>
    </row>
    <row r="1087" spans="1:55" hidden="1" x14ac:dyDescent="0.4">
      <c r="A1087" t="str">
        <f t="shared" si="64"/>
        <v>GPN</v>
      </c>
      <c r="B1087" t="str">
        <f t="shared" si="65"/>
        <v>GPN001</v>
      </c>
      <c r="C1087" t="str">
        <f t="shared" si="66"/>
        <v>forks</v>
      </c>
      <c r="D1087" t="s">
        <v>4516</v>
      </c>
      <c r="E1087">
        <f t="shared" si="67"/>
        <v>1.86</v>
      </c>
      <c r="F1087">
        <v>2</v>
      </c>
      <c r="G1087">
        <v>2</v>
      </c>
      <c r="H1087">
        <v>1</v>
      </c>
      <c r="I1087">
        <v>2</v>
      </c>
      <c r="J1087">
        <v>1</v>
      </c>
      <c r="K1087">
        <v>2</v>
      </c>
      <c r="L1087">
        <v>1</v>
      </c>
      <c r="M1087">
        <v>3</v>
      </c>
      <c r="N1087">
        <v>3</v>
      </c>
      <c r="O1087">
        <v>1</v>
      </c>
      <c r="P1087">
        <v>2</v>
      </c>
      <c r="Q1087">
        <v>3</v>
      </c>
      <c r="R1087">
        <v>1</v>
      </c>
      <c r="S1087">
        <v>2</v>
      </c>
      <c r="T1087">
        <v>3</v>
      </c>
      <c r="U1087">
        <v>2</v>
      </c>
      <c r="V1087">
        <v>2</v>
      </c>
      <c r="W1087">
        <v>2</v>
      </c>
      <c r="X1087">
        <v>1</v>
      </c>
      <c r="Y1087">
        <v>2</v>
      </c>
      <c r="Z1087">
        <v>1</v>
      </c>
      <c r="AA1087">
        <v>3</v>
      </c>
      <c r="AB1087">
        <v>3</v>
      </c>
      <c r="AC1087">
        <v>0</v>
      </c>
      <c r="AD1087">
        <v>2</v>
      </c>
      <c r="AE1087">
        <v>1</v>
      </c>
      <c r="AF1087">
        <v>1</v>
      </c>
      <c r="AG1087">
        <v>1</v>
      </c>
      <c r="AH1087">
        <v>2</v>
      </c>
      <c r="AI1087">
        <v>1</v>
      </c>
      <c r="AJ1087">
        <v>2</v>
      </c>
      <c r="AK1087">
        <v>3</v>
      </c>
      <c r="AL1087">
        <v>2</v>
      </c>
      <c r="AM1087">
        <v>3</v>
      </c>
      <c r="AN1087">
        <v>1</v>
      </c>
      <c r="AO1087">
        <v>1</v>
      </c>
      <c r="AP1087">
        <v>2</v>
      </c>
      <c r="AQ1087">
        <v>1</v>
      </c>
      <c r="AR1087">
        <v>1</v>
      </c>
      <c r="AS1087">
        <v>3</v>
      </c>
      <c r="AT1087">
        <v>1</v>
      </c>
      <c r="AU1087">
        <v>2</v>
      </c>
      <c r="AV1087">
        <v>5</v>
      </c>
      <c r="AW1087">
        <v>2</v>
      </c>
      <c r="AX1087">
        <v>2</v>
      </c>
      <c r="AY1087">
        <v>2</v>
      </c>
      <c r="AZ1087">
        <v>3</v>
      </c>
      <c r="BA1087">
        <v>1</v>
      </c>
      <c r="BB1087">
        <v>2</v>
      </c>
      <c r="BC1087">
        <v>1</v>
      </c>
    </row>
    <row r="1088" spans="1:55" hidden="1" x14ac:dyDescent="0.4">
      <c r="A1088" t="str">
        <f t="shared" si="64"/>
        <v>GPN</v>
      </c>
      <c r="B1088" t="str">
        <f t="shared" si="65"/>
        <v>GPN001</v>
      </c>
      <c r="C1088" t="str">
        <f t="shared" si="66"/>
        <v>swimlanes</v>
      </c>
      <c r="D1088" t="s">
        <v>4517</v>
      </c>
      <c r="E1088">
        <f t="shared" si="67"/>
        <v>1.66</v>
      </c>
      <c r="F1088">
        <v>0</v>
      </c>
      <c r="G1088">
        <v>0</v>
      </c>
      <c r="H1088">
        <v>23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60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</row>
    <row r="1089" spans="1:55" hidden="1" x14ac:dyDescent="0.4">
      <c r="A1089" t="str">
        <f t="shared" si="64"/>
        <v>GPN</v>
      </c>
      <c r="B1089" t="str">
        <f t="shared" si="65"/>
        <v>GPN001</v>
      </c>
      <c r="C1089" t="str">
        <f t="shared" si="66"/>
        <v>detaches</v>
      </c>
      <c r="D1089" t="s">
        <v>4518</v>
      </c>
      <c r="E1089">
        <f t="shared" si="67"/>
        <v>0.04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2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</row>
    <row r="1090" spans="1:55" hidden="1" x14ac:dyDescent="0.4">
      <c r="A1090" t="str">
        <f t="shared" ref="A1090:A1141" si="68">LEFT(D1090,3)</f>
        <v>GPN</v>
      </c>
      <c r="B1090" t="str">
        <f t="shared" ref="B1090:B1141" si="69">LEFT(D1090,6)</f>
        <v>GPN001</v>
      </c>
      <c r="C1090" t="str">
        <f t="shared" ref="C1090:C1141" si="70">MID(D1090,8,35)</f>
        <v>options</v>
      </c>
      <c r="D1090" t="s">
        <v>4519</v>
      </c>
      <c r="E1090">
        <f t="shared" si="67"/>
        <v>0.28000000000000003</v>
      </c>
      <c r="F1090">
        <v>0</v>
      </c>
      <c r="G1090">
        <v>0</v>
      </c>
      <c r="H1090">
        <v>2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1</v>
      </c>
      <c r="X1090">
        <v>0</v>
      </c>
      <c r="Y1090">
        <v>0</v>
      </c>
      <c r="Z1090">
        <v>1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1</v>
      </c>
      <c r="AI1090">
        <v>0</v>
      </c>
      <c r="AJ1090">
        <v>0</v>
      </c>
      <c r="AK1090">
        <v>0</v>
      </c>
      <c r="AL1090">
        <v>0</v>
      </c>
      <c r="AM1090">
        <v>4</v>
      </c>
      <c r="AN1090">
        <v>2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2</v>
      </c>
      <c r="AU1090">
        <v>0</v>
      </c>
      <c r="AV1090">
        <v>1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</row>
    <row r="1091" spans="1:55" hidden="1" x14ac:dyDescent="0.4">
      <c r="A1091" t="str">
        <f t="shared" si="68"/>
        <v>GPN</v>
      </c>
      <c r="B1091" t="str">
        <f t="shared" si="69"/>
        <v>GPN001</v>
      </c>
      <c r="C1091" t="str">
        <f t="shared" si="70"/>
        <v>edges</v>
      </c>
      <c r="D1091" t="s">
        <v>4520</v>
      </c>
      <c r="E1091">
        <f t="shared" ref="E1091:E1141" si="71">AVERAGE(F1091:BC1091)</f>
        <v>39.880000000000003</v>
      </c>
      <c r="F1091">
        <v>63</v>
      </c>
      <c r="G1091">
        <v>51</v>
      </c>
      <c r="H1091">
        <v>34</v>
      </c>
      <c r="I1091">
        <v>76</v>
      </c>
      <c r="J1091">
        <v>33</v>
      </c>
      <c r="K1091">
        <v>54</v>
      </c>
      <c r="L1091">
        <v>32</v>
      </c>
      <c r="M1091">
        <v>64</v>
      </c>
      <c r="N1091">
        <v>0</v>
      </c>
      <c r="O1091">
        <v>32</v>
      </c>
      <c r="P1091">
        <v>30</v>
      </c>
      <c r="Q1091">
        <v>56</v>
      </c>
      <c r="R1091">
        <v>49</v>
      </c>
      <c r="S1091">
        <v>29</v>
      </c>
      <c r="T1091">
        <v>33</v>
      </c>
      <c r="U1091">
        <v>27</v>
      </c>
      <c r="V1091">
        <v>46</v>
      </c>
      <c r="W1091">
        <v>13</v>
      </c>
      <c r="X1091">
        <v>22</v>
      </c>
      <c r="Y1091">
        <v>24</v>
      </c>
      <c r="Z1091">
        <v>25</v>
      </c>
      <c r="AA1091">
        <v>43</v>
      </c>
      <c r="AB1091">
        <v>53</v>
      </c>
      <c r="AC1091">
        <v>30</v>
      </c>
      <c r="AD1091">
        <v>6</v>
      </c>
      <c r="AE1091">
        <v>3</v>
      </c>
      <c r="AF1091">
        <v>41</v>
      </c>
      <c r="AG1091">
        <v>36</v>
      </c>
      <c r="AH1091">
        <v>16</v>
      </c>
      <c r="AI1091">
        <v>41</v>
      </c>
      <c r="AJ1091">
        <v>39</v>
      </c>
      <c r="AK1091">
        <v>32</v>
      </c>
      <c r="AL1091">
        <v>21</v>
      </c>
      <c r="AM1091">
        <v>77</v>
      </c>
      <c r="AN1091">
        <v>39</v>
      </c>
      <c r="AO1091">
        <v>51</v>
      </c>
      <c r="AP1091">
        <v>120</v>
      </c>
      <c r="AQ1091">
        <v>10</v>
      </c>
      <c r="AR1091">
        <v>68</v>
      </c>
      <c r="AS1091">
        <v>83</v>
      </c>
      <c r="AT1091">
        <v>35</v>
      </c>
      <c r="AU1091">
        <v>60</v>
      </c>
      <c r="AV1091">
        <v>4</v>
      </c>
      <c r="AW1091">
        <v>11</v>
      </c>
      <c r="AX1091">
        <v>12</v>
      </c>
      <c r="AY1091">
        <v>53</v>
      </c>
      <c r="AZ1091">
        <v>72</v>
      </c>
      <c r="BA1091">
        <v>49</v>
      </c>
      <c r="BB1091">
        <v>56</v>
      </c>
      <c r="BC1091">
        <v>40</v>
      </c>
    </row>
    <row r="1092" spans="1:55" hidden="1" x14ac:dyDescent="0.4">
      <c r="A1092" t="str">
        <f t="shared" si="68"/>
        <v>GPN</v>
      </c>
      <c r="B1092" t="str">
        <f t="shared" si="69"/>
        <v>GPN001</v>
      </c>
      <c r="C1092" t="str">
        <f t="shared" si="70"/>
        <v>notes</v>
      </c>
      <c r="D1092" t="s">
        <v>4521</v>
      </c>
      <c r="E1092">
        <f t="shared" si="71"/>
        <v>6.52</v>
      </c>
      <c r="F1092">
        <v>3</v>
      </c>
      <c r="G1092">
        <v>6</v>
      </c>
      <c r="H1092">
        <v>8</v>
      </c>
      <c r="I1092">
        <v>8</v>
      </c>
      <c r="J1092">
        <v>6</v>
      </c>
      <c r="K1092">
        <v>3</v>
      </c>
      <c r="L1092">
        <v>7</v>
      </c>
      <c r="M1092">
        <v>3</v>
      </c>
      <c r="N1092">
        <v>5</v>
      </c>
      <c r="O1092">
        <v>7</v>
      </c>
      <c r="P1092">
        <v>11</v>
      </c>
      <c r="Q1092">
        <v>7</v>
      </c>
      <c r="R1092">
        <v>13</v>
      </c>
      <c r="S1092">
        <v>4</v>
      </c>
      <c r="T1092">
        <v>7</v>
      </c>
      <c r="U1092">
        <v>5</v>
      </c>
      <c r="V1092">
        <v>4</v>
      </c>
      <c r="W1092">
        <v>4</v>
      </c>
      <c r="X1092">
        <v>10</v>
      </c>
      <c r="Y1092">
        <v>8</v>
      </c>
      <c r="Z1092">
        <v>5</v>
      </c>
      <c r="AA1092">
        <v>2</v>
      </c>
      <c r="AB1092">
        <v>5</v>
      </c>
      <c r="AC1092">
        <v>3</v>
      </c>
      <c r="AD1092">
        <v>4</v>
      </c>
      <c r="AE1092">
        <v>10</v>
      </c>
      <c r="AF1092">
        <v>12</v>
      </c>
      <c r="AG1092">
        <v>4</v>
      </c>
      <c r="AH1092">
        <v>6</v>
      </c>
      <c r="AI1092">
        <v>6</v>
      </c>
      <c r="AJ1092">
        <v>2</v>
      </c>
      <c r="AK1092">
        <v>11</v>
      </c>
      <c r="AL1092">
        <v>7</v>
      </c>
      <c r="AM1092">
        <v>3</v>
      </c>
      <c r="AN1092">
        <v>7</v>
      </c>
      <c r="AO1092">
        <v>13</v>
      </c>
      <c r="AP1092">
        <v>9</v>
      </c>
      <c r="AQ1092">
        <v>8</v>
      </c>
      <c r="AR1092">
        <v>9</v>
      </c>
      <c r="AS1092">
        <v>3</v>
      </c>
      <c r="AT1092">
        <v>5</v>
      </c>
      <c r="AU1092">
        <v>12</v>
      </c>
      <c r="AV1092">
        <v>8</v>
      </c>
      <c r="AW1092">
        <v>6</v>
      </c>
      <c r="AX1092">
        <v>8</v>
      </c>
      <c r="AY1092">
        <v>5</v>
      </c>
      <c r="AZ1092">
        <v>9</v>
      </c>
      <c r="BA1092">
        <v>5</v>
      </c>
      <c r="BB1092">
        <v>5</v>
      </c>
      <c r="BC1092">
        <v>5</v>
      </c>
    </row>
    <row r="1093" spans="1:55" hidden="1" x14ac:dyDescent="0.4">
      <c r="A1093" t="str">
        <f t="shared" si="68"/>
        <v>GPN</v>
      </c>
      <c r="B1093" t="str">
        <f t="shared" si="69"/>
        <v>GPN001</v>
      </c>
      <c r="C1093" t="str">
        <f t="shared" si="70"/>
        <v>partitions</v>
      </c>
      <c r="D1093" t="s">
        <v>4522</v>
      </c>
      <c r="E1093">
        <f t="shared" si="71"/>
        <v>14.28</v>
      </c>
      <c r="F1093">
        <v>5</v>
      </c>
      <c r="G1093">
        <v>31</v>
      </c>
      <c r="H1093">
        <v>0</v>
      </c>
      <c r="I1093">
        <v>12</v>
      </c>
      <c r="J1093">
        <v>5</v>
      </c>
      <c r="K1093">
        <v>6</v>
      </c>
      <c r="L1093">
        <v>40</v>
      </c>
      <c r="M1093">
        <v>6</v>
      </c>
      <c r="N1093">
        <v>23</v>
      </c>
      <c r="O1093">
        <v>9</v>
      </c>
      <c r="P1093">
        <v>11</v>
      </c>
      <c r="Q1093">
        <v>11</v>
      </c>
      <c r="R1093">
        <v>4</v>
      </c>
      <c r="S1093">
        <v>10</v>
      </c>
      <c r="T1093">
        <v>11</v>
      </c>
      <c r="U1093">
        <v>11</v>
      </c>
      <c r="V1093">
        <v>22</v>
      </c>
      <c r="W1093">
        <v>21</v>
      </c>
      <c r="X1093">
        <v>18</v>
      </c>
      <c r="Y1093">
        <v>4</v>
      </c>
      <c r="Z1093">
        <v>5</v>
      </c>
      <c r="AA1093">
        <v>3</v>
      </c>
      <c r="AB1093">
        <v>13</v>
      </c>
      <c r="AC1093">
        <v>11</v>
      </c>
      <c r="AD1093">
        <v>18</v>
      </c>
      <c r="AE1093">
        <v>17</v>
      </c>
      <c r="AF1093">
        <v>4</v>
      </c>
      <c r="AG1093">
        <v>9</v>
      </c>
      <c r="AH1093">
        <v>36</v>
      </c>
      <c r="AI1093">
        <v>14</v>
      </c>
      <c r="AJ1093">
        <v>12</v>
      </c>
      <c r="AK1093">
        <v>3</v>
      </c>
      <c r="AL1093">
        <v>2</v>
      </c>
      <c r="AM1093">
        <v>11</v>
      </c>
      <c r="AN1093">
        <v>8</v>
      </c>
      <c r="AO1093">
        <v>31</v>
      </c>
      <c r="AP1093">
        <v>0</v>
      </c>
      <c r="AQ1093">
        <v>24</v>
      </c>
      <c r="AR1093">
        <v>16</v>
      </c>
      <c r="AS1093">
        <v>0</v>
      </c>
      <c r="AT1093">
        <v>23</v>
      </c>
      <c r="AU1093">
        <v>24</v>
      </c>
      <c r="AV1093">
        <v>36</v>
      </c>
      <c r="AW1093">
        <v>31</v>
      </c>
      <c r="AX1093">
        <v>3</v>
      </c>
      <c r="AY1093">
        <v>11</v>
      </c>
      <c r="AZ1093">
        <v>21</v>
      </c>
      <c r="BA1093">
        <v>6</v>
      </c>
      <c r="BB1093">
        <v>47</v>
      </c>
      <c r="BC1093">
        <v>15</v>
      </c>
    </row>
    <row r="1094" spans="1:55" hidden="1" x14ac:dyDescent="0.4">
      <c r="A1094" t="str">
        <f t="shared" si="68"/>
        <v>GPN</v>
      </c>
      <c r="B1094" t="str">
        <f t="shared" si="69"/>
        <v>GPN001</v>
      </c>
      <c r="C1094" t="str">
        <f t="shared" si="70"/>
        <v>numberline</v>
      </c>
      <c r="D1094" t="s">
        <v>4523</v>
      </c>
      <c r="E1094">
        <f t="shared" si="71"/>
        <v>151.72</v>
      </c>
      <c r="F1094">
        <v>124</v>
      </c>
      <c r="G1094">
        <v>217</v>
      </c>
      <c r="H1094">
        <v>114</v>
      </c>
      <c r="I1094">
        <v>200</v>
      </c>
      <c r="J1094">
        <v>117</v>
      </c>
      <c r="K1094">
        <v>131</v>
      </c>
      <c r="L1094">
        <v>226</v>
      </c>
      <c r="M1094">
        <v>162</v>
      </c>
      <c r="N1094">
        <v>159</v>
      </c>
      <c r="O1094">
        <v>120</v>
      </c>
      <c r="P1094">
        <v>121</v>
      </c>
      <c r="Q1094">
        <v>155</v>
      </c>
      <c r="R1094">
        <v>105</v>
      </c>
      <c r="S1094">
        <v>104</v>
      </c>
      <c r="T1094">
        <v>97</v>
      </c>
      <c r="U1094">
        <v>124</v>
      </c>
      <c r="V1094">
        <v>155</v>
      </c>
      <c r="W1094">
        <v>139</v>
      </c>
      <c r="X1094">
        <v>155</v>
      </c>
      <c r="Y1094">
        <v>193</v>
      </c>
      <c r="Z1094">
        <v>115</v>
      </c>
      <c r="AA1094">
        <v>106</v>
      </c>
      <c r="AB1094">
        <v>151</v>
      </c>
      <c r="AC1094">
        <v>80</v>
      </c>
      <c r="AD1094">
        <v>119</v>
      </c>
      <c r="AE1094">
        <v>131</v>
      </c>
      <c r="AF1094">
        <v>164</v>
      </c>
      <c r="AG1094">
        <v>152</v>
      </c>
      <c r="AH1094">
        <v>182</v>
      </c>
      <c r="AI1094">
        <v>127</v>
      </c>
      <c r="AJ1094">
        <v>100</v>
      </c>
      <c r="AK1094">
        <v>104</v>
      </c>
      <c r="AL1094">
        <v>81</v>
      </c>
      <c r="AM1094">
        <v>175</v>
      </c>
      <c r="AN1094">
        <v>131</v>
      </c>
      <c r="AO1094">
        <v>173</v>
      </c>
      <c r="AP1094">
        <v>222</v>
      </c>
      <c r="AQ1094">
        <v>149</v>
      </c>
      <c r="AR1094">
        <v>189</v>
      </c>
      <c r="AS1094">
        <v>226</v>
      </c>
      <c r="AT1094">
        <v>217</v>
      </c>
      <c r="AU1094">
        <v>184</v>
      </c>
      <c r="AV1094">
        <v>219</v>
      </c>
      <c r="AW1094">
        <v>158</v>
      </c>
      <c r="AX1094">
        <v>118</v>
      </c>
      <c r="AY1094">
        <v>138</v>
      </c>
      <c r="AZ1094">
        <v>213</v>
      </c>
      <c r="BA1094">
        <v>136</v>
      </c>
      <c r="BB1094">
        <v>271</v>
      </c>
      <c r="BC1094">
        <v>137</v>
      </c>
    </row>
    <row r="1095" spans="1:55" hidden="1" x14ac:dyDescent="0.4">
      <c r="A1095" t="str">
        <f t="shared" si="68"/>
        <v>GPN</v>
      </c>
      <c r="B1095" t="str">
        <f t="shared" si="69"/>
        <v>GPN001</v>
      </c>
      <c r="C1095" t="str">
        <f t="shared" si="70"/>
        <v>negative_score</v>
      </c>
      <c r="D1095" t="s">
        <v>4524</v>
      </c>
      <c r="E1095">
        <f t="shared" si="71"/>
        <v>-21.885517949522399</v>
      </c>
      <c r="F1095">
        <v>-20</v>
      </c>
      <c r="G1095">
        <v>-20</v>
      </c>
      <c r="H1095">
        <v>-20</v>
      </c>
      <c r="I1095">
        <v>-20</v>
      </c>
      <c r="J1095">
        <v>-22.85</v>
      </c>
      <c r="K1095">
        <v>-20</v>
      </c>
      <c r="L1095">
        <v>-20</v>
      </c>
      <c r="M1095">
        <v>-20</v>
      </c>
      <c r="N1095">
        <v>-0.26341463414634142</v>
      </c>
      <c r="O1095">
        <v>-36.950000000000003</v>
      </c>
      <c r="P1095">
        <v>-20</v>
      </c>
      <c r="Q1095">
        <v>-20</v>
      </c>
      <c r="R1095">
        <v>-20</v>
      </c>
      <c r="S1095">
        <v>-20</v>
      </c>
      <c r="T1095">
        <v>-29</v>
      </c>
      <c r="U1095">
        <v>-20</v>
      </c>
      <c r="V1095">
        <v>-20</v>
      </c>
      <c r="W1095">
        <v>-20.644444444444449</v>
      </c>
      <c r="X1095">
        <v>-27.266666666666669</v>
      </c>
      <c r="Y1095">
        <v>-24.89</v>
      </c>
      <c r="Z1095">
        <v>-21.753846153846151</v>
      </c>
      <c r="AA1095">
        <v>-20</v>
      </c>
      <c r="AB1095">
        <v>-20</v>
      </c>
      <c r="AC1095">
        <v>-23</v>
      </c>
      <c r="AD1095">
        <v>-20.331034482758621</v>
      </c>
      <c r="AE1095">
        <v>-20.555555555555561</v>
      </c>
      <c r="AF1095">
        <v>-20</v>
      </c>
      <c r="AG1095">
        <v>-10</v>
      </c>
      <c r="AH1095">
        <v>-21.473913043478259</v>
      </c>
      <c r="AI1095">
        <v>-20</v>
      </c>
      <c r="AJ1095">
        <v>-20</v>
      </c>
      <c r="AK1095">
        <v>-29.35</v>
      </c>
      <c r="AL1095">
        <v>-21.987500000000001</v>
      </c>
      <c r="AM1095">
        <v>-71.599999999999994</v>
      </c>
      <c r="AN1095">
        <v>-20.41</v>
      </c>
      <c r="AO1095">
        <v>-20</v>
      </c>
      <c r="AP1095">
        <v>-20</v>
      </c>
      <c r="AQ1095">
        <v>-20.276315789473681</v>
      </c>
      <c r="AR1095">
        <v>-20</v>
      </c>
      <c r="AS1095">
        <v>-20</v>
      </c>
      <c r="AT1095">
        <v>-20.81315789473684</v>
      </c>
      <c r="AU1095">
        <v>-20</v>
      </c>
      <c r="AV1095">
        <v>-20.497872340425531</v>
      </c>
      <c r="AW1095">
        <v>-20.995999999999999</v>
      </c>
      <c r="AX1095">
        <v>-20.141176470588231</v>
      </c>
      <c r="AY1095">
        <v>-20</v>
      </c>
      <c r="AZ1095">
        <v>-20</v>
      </c>
      <c r="BA1095">
        <v>-20</v>
      </c>
      <c r="BB1095">
        <v>-20</v>
      </c>
      <c r="BC1095">
        <v>-29.225000000000001</v>
      </c>
    </row>
    <row r="1096" spans="1:55" hidden="1" x14ac:dyDescent="0.4">
      <c r="A1096" t="str">
        <f t="shared" si="68"/>
        <v>GPN</v>
      </c>
      <c r="B1096" t="str">
        <f t="shared" si="69"/>
        <v>GPN001</v>
      </c>
      <c r="C1096" t="str">
        <f t="shared" si="70"/>
        <v>raw_score</v>
      </c>
      <c r="D1096" t="s">
        <v>4525</v>
      </c>
      <c r="E1096">
        <f t="shared" si="71"/>
        <v>130.23240000000001</v>
      </c>
      <c r="F1096">
        <v>85.7</v>
      </c>
      <c r="G1096">
        <v>137.35</v>
      </c>
      <c r="H1096">
        <v>103.9</v>
      </c>
      <c r="I1096">
        <v>195.6</v>
      </c>
      <c r="J1096">
        <v>76.900000000000006</v>
      </c>
      <c r="K1096">
        <v>112.75</v>
      </c>
      <c r="L1096">
        <v>142.30000000000001</v>
      </c>
      <c r="M1096">
        <v>105.3</v>
      </c>
      <c r="N1096">
        <v>210.19</v>
      </c>
      <c r="O1096">
        <v>59.55</v>
      </c>
      <c r="P1096">
        <v>89.35</v>
      </c>
      <c r="Q1096">
        <v>134.05000000000001</v>
      </c>
      <c r="R1096">
        <v>63.45</v>
      </c>
      <c r="S1096">
        <v>72.2</v>
      </c>
      <c r="T1096">
        <v>62.55</v>
      </c>
      <c r="U1096">
        <v>73.099999999999994</v>
      </c>
      <c r="V1096">
        <v>122.15</v>
      </c>
      <c r="W1096">
        <v>152.61000000000001</v>
      </c>
      <c r="X1096">
        <v>99.88</v>
      </c>
      <c r="Y1096">
        <v>137.96</v>
      </c>
      <c r="Z1096">
        <v>108.5</v>
      </c>
      <c r="AA1096">
        <v>88</v>
      </c>
      <c r="AB1096">
        <v>135.65</v>
      </c>
      <c r="AC1096">
        <v>47.9</v>
      </c>
      <c r="AD1096">
        <v>132.02000000000001</v>
      </c>
      <c r="AE1096">
        <v>127.09</v>
      </c>
      <c r="AF1096">
        <v>92</v>
      </c>
      <c r="AG1096">
        <v>88.5</v>
      </c>
      <c r="AH1096">
        <v>177.63</v>
      </c>
      <c r="AI1096">
        <v>96.35</v>
      </c>
      <c r="AJ1096">
        <v>77.400000000000006</v>
      </c>
      <c r="AK1096">
        <v>65.55</v>
      </c>
      <c r="AL1096">
        <v>57.86</v>
      </c>
      <c r="AM1096">
        <v>120.45</v>
      </c>
      <c r="AN1096">
        <v>169.54</v>
      </c>
      <c r="AO1096">
        <v>141.75</v>
      </c>
      <c r="AP1096">
        <v>220.3</v>
      </c>
      <c r="AQ1096">
        <v>194.57</v>
      </c>
      <c r="AR1096">
        <v>153.25</v>
      </c>
      <c r="AS1096">
        <v>294.3</v>
      </c>
      <c r="AT1096">
        <v>269.54000000000002</v>
      </c>
      <c r="AU1096">
        <v>152.80000000000001</v>
      </c>
      <c r="AV1096">
        <v>260.64999999999998</v>
      </c>
      <c r="AW1096">
        <v>160.4</v>
      </c>
      <c r="AX1096">
        <v>151.06</v>
      </c>
      <c r="AY1096">
        <v>121</v>
      </c>
      <c r="AZ1096">
        <v>172.75</v>
      </c>
      <c r="BA1096">
        <v>101.6</v>
      </c>
      <c r="BB1096">
        <v>193.25</v>
      </c>
      <c r="BC1096">
        <v>103.12</v>
      </c>
    </row>
    <row r="1097" spans="1:55" x14ac:dyDescent="0.4">
      <c r="A1097" t="str">
        <f t="shared" si="68"/>
        <v>GPN</v>
      </c>
      <c r="B1097" t="str">
        <f t="shared" si="69"/>
        <v>GPN001</v>
      </c>
      <c r="C1097" t="str">
        <f t="shared" si="70"/>
        <v>percentage_score</v>
      </c>
      <c r="D1097" t="s">
        <v>4526</v>
      </c>
      <c r="E1097">
        <f t="shared" si="71"/>
        <v>73.224000000000018</v>
      </c>
      <c r="F1097">
        <v>68.2</v>
      </c>
      <c r="G1097">
        <v>77.400000000000006</v>
      </c>
      <c r="H1097">
        <v>72.2</v>
      </c>
      <c r="I1097">
        <v>83</v>
      </c>
      <c r="J1097">
        <v>64.2</v>
      </c>
      <c r="K1097">
        <v>73.8</v>
      </c>
      <c r="L1097">
        <v>78.099999999999994</v>
      </c>
      <c r="M1097">
        <v>72.5</v>
      </c>
      <c r="N1097">
        <v>91.2</v>
      </c>
      <c r="O1097">
        <v>51.1</v>
      </c>
      <c r="P1097">
        <v>69.099999999999994</v>
      </c>
      <c r="Q1097">
        <v>77</v>
      </c>
      <c r="R1097">
        <v>61.3</v>
      </c>
      <c r="S1097">
        <v>64.3</v>
      </c>
      <c r="T1097">
        <v>56.1</v>
      </c>
      <c r="U1097">
        <v>64.599999999999994</v>
      </c>
      <c r="V1097">
        <v>74</v>
      </c>
      <c r="W1097">
        <v>79</v>
      </c>
      <c r="X1097">
        <v>67.900000000000006</v>
      </c>
      <c r="Y1097">
        <v>75.400000000000006</v>
      </c>
      <c r="Z1097">
        <v>72.2</v>
      </c>
      <c r="AA1097">
        <v>68.8</v>
      </c>
      <c r="AB1097">
        <v>77.2</v>
      </c>
      <c r="AC1097">
        <v>52.7</v>
      </c>
      <c r="AD1097">
        <v>76.599999999999994</v>
      </c>
      <c r="AE1097">
        <v>75.8</v>
      </c>
      <c r="AF1097">
        <v>69.7</v>
      </c>
      <c r="AG1097">
        <v>74.7</v>
      </c>
      <c r="AH1097">
        <v>81.099999999999994</v>
      </c>
      <c r="AI1097">
        <v>70.7</v>
      </c>
      <c r="AJ1097">
        <v>65.900000000000006</v>
      </c>
      <c r="AK1097">
        <v>57</v>
      </c>
      <c r="AL1097">
        <v>57.9</v>
      </c>
      <c r="AM1097">
        <v>56.8</v>
      </c>
      <c r="AN1097">
        <v>80.8</v>
      </c>
      <c r="AO1097">
        <v>78</v>
      </c>
      <c r="AP1097">
        <v>84.6</v>
      </c>
      <c r="AQ1097">
        <v>82.9</v>
      </c>
      <c r="AR1097">
        <v>79.3</v>
      </c>
      <c r="AS1097">
        <v>88</v>
      </c>
      <c r="AT1097">
        <v>86.8</v>
      </c>
      <c r="AU1097">
        <v>79.3</v>
      </c>
      <c r="AV1097">
        <v>86.6</v>
      </c>
      <c r="AW1097">
        <v>79.599999999999994</v>
      </c>
      <c r="AX1097">
        <v>79</v>
      </c>
      <c r="AY1097">
        <v>75.2</v>
      </c>
      <c r="AZ1097">
        <v>81.2</v>
      </c>
      <c r="BA1097">
        <v>71.8</v>
      </c>
      <c r="BB1097">
        <v>82.9</v>
      </c>
      <c r="BC1097">
        <v>67.7</v>
      </c>
    </row>
    <row r="1098" spans="1:55" hidden="1" x14ac:dyDescent="0.4">
      <c r="A1098" t="str">
        <f t="shared" si="68"/>
        <v>GPN</v>
      </c>
      <c r="B1098" t="str">
        <f t="shared" si="69"/>
        <v>GPN001</v>
      </c>
      <c r="C1098" t="str">
        <f t="shared" si="70"/>
        <v>formatted_score</v>
      </c>
      <c r="D1098" t="s">
        <v>4527</v>
      </c>
      <c r="E1098" t="e">
        <f t="shared" si="71"/>
        <v>#DIV/0!</v>
      </c>
      <c r="F1098" t="s">
        <v>4528</v>
      </c>
      <c r="G1098" t="s">
        <v>4529</v>
      </c>
      <c r="H1098" t="s">
        <v>4530</v>
      </c>
      <c r="I1098" t="s">
        <v>4531</v>
      </c>
      <c r="J1098" t="s">
        <v>4532</v>
      </c>
      <c r="K1098" t="s">
        <v>4533</v>
      </c>
      <c r="L1098" t="s">
        <v>4534</v>
      </c>
      <c r="M1098" t="s">
        <v>4535</v>
      </c>
      <c r="N1098" t="s">
        <v>4536</v>
      </c>
      <c r="O1098" t="s">
        <v>4537</v>
      </c>
      <c r="P1098" t="s">
        <v>4538</v>
      </c>
      <c r="Q1098" t="s">
        <v>4539</v>
      </c>
      <c r="R1098" t="s">
        <v>4540</v>
      </c>
      <c r="S1098" t="s">
        <v>4541</v>
      </c>
      <c r="T1098" t="s">
        <v>4542</v>
      </c>
      <c r="U1098" t="s">
        <v>4543</v>
      </c>
      <c r="V1098" t="s">
        <v>4544</v>
      </c>
      <c r="W1098" t="s">
        <v>4545</v>
      </c>
      <c r="X1098" t="s">
        <v>4546</v>
      </c>
      <c r="Y1098" t="s">
        <v>4547</v>
      </c>
      <c r="Z1098" t="s">
        <v>4548</v>
      </c>
      <c r="AA1098" t="s">
        <v>4549</v>
      </c>
      <c r="AB1098" t="s">
        <v>4550</v>
      </c>
      <c r="AC1098" t="s">
        <v>4551</v>
      </c>
      <c r="AD1098" t="s">
        <v>4552</v>
      </c>
      <c r="AE1098" t="s">
        <v>4553</v>
      </c>
      <c r="AF1098" t="s">
        <v>4554</v>
      </c>
      <c r="AG1098" t="s">
        <v>4555</v>
      </c>
      <c r="AH1098" t="s">
        <v>4556</v>
      </c>
      <c r="AI1098" t="s">
        <v>4557</v>
      </c>
      <c r="AJ1098" t="s">
        <v>4558</v>
      </c>
      <c r="AK1098" t="s">
        <v>4559</v>
      </c>
      <c r="AL1098" t="s">
        <v>4560</v>
      </c>
      <c r="AM1098" t="s">
        <v>4561</v>
      </c>
      <c r="AN1098" t="s">
        <v>4562</v>
      </c>
      <c r="AO1098" t="s">
        <v>4563</v>
      </c>
      <c r="AP1098" t="s">
        <v>4564</v>
      </c>
      <c r="AQ1098" t="s">
        <v>4565</v>
      </c>
      <c r="AR1098" t="s">
        <v>4566</v>
      </c>
      <c r="AS1098" t="s">
        <v>4567</v>
      </c>
      <c r="AT1098" t="s">
        <v>4568</v>
      </c>
      <c r="AU1098" t="s">
        <v>4569</v>
      </c>
      <c r="AV1098" t="s">
        <v>4570</v>
      </c>
      <c r="AW1098" t="s">
        <v>4571</v>
      </c>
      <c r="AX1098" t="s">
        <v>4572</v>
      </c>
      <c r="AY1098" t="s">
        <v>4573</v>
      </c>
      <c r="AZ1098" t="s">
        <v>4574</v>
      </c>
      <c r="BA1098" t="s">
        <v>4575</v>
      </c>
      <c r="BB1098" t="s">
        <v>4576</v>
      </c>
      <c r="BC1098" t="s">
        <v>4577</v>
      </c>
    </row>
    <row r="1099" spans="1:55" hidden="1" x14ac:dyDescent="0.4">
      <c r="A1099" t="str">
        <f t="shared" si="68"/>
        <v>GPN</v>
      </c>
      <c r="B1099" t="str">
        <f t="shared" si="69"/>
        <v>GPN001</v>
      </c>
      <c r="C1099" t="str">
        <f t="shared" si="70"/>
        <v>functional_complexity</v>
      </c>
      <c r="D1099" t="s">
        <v>4578</v>
      </c>
      <c r="E1099">
        <f t="shared" si="71"/>
        <v>33.25</v>
      </c>
      <c r="F1099">
        <v>7</v>
      </c>
      <c r="G1099">
        <v>17</v>
      </c>
      <c r="H1099">
        <v>11.5</v>
      </c>
      <c r="I1099">
        <v>45</v>
      </c>
      <c r="J1099">
        <v>21</v>
      </c>
      <c r="K1099">
        <v>25</v>
      </c>
      <c r="L1099">
        <v>23.5</v>
      </c>
      <c r="M1099">
        <v>14.5</v>
      </c>
      <c r="N1099">
        <v>82</v>
      </c>
      <c r="O1099">
        <v>16.5</v>
      </c>
      <c r="P1099">
        <v>21</v>
      </c>
      <c r="Q1099">
        <v>28.5</v>
      </c>
      <c r="R1099">
        <v>1.5</v>
      </c>
      <c r="S1099">
        <v>17</v>
      </c>
      <c r="T1099">
        <v>12.5</v>
      </c>
      <c r="U1099">
        <v>17</v>
      </c>
      <c r="V1099">
        <v>23</v>
      </c>
      <c r="W1099">
        <v>57.5</v>
      </c>
      <c r="X1099">
        <v>29</v>
      </c>
      <c r="Y1099">
        <v>56</v>
      </c>
      <c r="Z1099">
        <v>41</v>
      </c>
      <c r="AA1099">
        <v>22.5</v>
      </c>
      <c r="AB1099">
        <v>30.5</v>
      </c>
      <c r="AC1099">
        <v>6</v>
      </c>
      <c r="AD1099">
        <v>54.5</v>
      </c>
      <c r="AE1099">
        <v>52</v>
      </c>
      <c r="AF1099">
        <v>19.5</v>
      </c>
      <c r="AG1099">
        <v>15.5</v>
      </c>
      <c r="AH1099">
        <v>55.5</v>
      </c>
      <c r="AI1099">
        <v>17.5</v>
      </c>
      <c r="AJ1099">
        <v>13</v>
      </c>
      <c r="AK1099">
        <v>19</v>
      </c>
      <c r="AL1099">
        <v>21</v>
      </c>
      <c r="AM1099">
        <v>34</v>
      </c>
      <c r="AN1099">
        <v>58.5</v>
      </c>
      <c r="AO1099">
        <v>17.5</v>
      </c>
      <c r="AP1099">
        <v>39</v>
      </c>
      <c r="AQ1099">
        <v>76.5</v>
      </c>
      <c r="AR1099">
        <v>25.5</v>
      </c>
      <c r="AS1099">
        <v>40.5</v>
      </c>
      <c r="AT1099">
        <v>98.5</v>
      </c>
      <c r="AU1099">
        <v>23</v>
      </c>
      <c r="AV1099">
        <v>102</v>
      </c>
      <c r="AW1099">
        <v>54.5</v>
      </c>
      <c r="AX1099">
        <v>70</v>
      </c>
      <c r="AY1099">
        <v>25</v>
      </c>
      <c r="AZ1099">
        <v>28.5</v>
      </c>
      <c r="BA1099">
        <v>21.5</v>
      </c>
      <c r="BB1099">
        <v>29</v>
      </c>
      <c r="BC1099">
        <v>25.5</v>
      </c>
    </row>
    <row r="1100" spans="1:55" hidden="1" x14ac:dyDescent="0.4">
      <c r="A1100" t="str">
        <f t="shared" si="68"/>
        <v>GPN</v>
      </c>
      <c r="B1100" t="str">
        <f t="shared" si="69"/>
        <v>GPN001</v>
      </c>
      <c r="C1100" t="str">
        <f t="shared" si="70"/>
        <v>organization_score</v>
      </c>
      <c r="D1100" t="s">
        <v>4579</v>
      </c>
      <c r="E1100">
        <f t="shared" si="71"/>
        <v>3.32</v>
      </c>
      <c r="F1100">
        <v>0</v>
      </c>
      <c r="G1100">
        <v>0</v>
      </c>
      <c r="H1100">
        <v>46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120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</row>
    <row r="1101" spans="1:55" hidden="1" x14ac:dyDescent="0.4">
      <c r="A1101" t="str">
        <f t="shared" si="68"/>
        <v>GPN</v>
      </c>
      <c r="B1101" t="str">
        <f t="shared" si="69"/>
        <v>GPN001</v>
      </c>
      <c r="C1101" t="str">
        <f t="shared" si="70"/>
        <v>structural_integrity</v>
      </c>
      <c r="D1101" t="s">
        <v>4580</v>
      </c>
      <c r="E1101">
        <f t="shared" si="71"/>
        <v>0.1948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9.74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</row>
    <row r="1102" spans="1:55" hidden="1" x14ac:dyDescent="0.4">
      <c r="A1102" t="str">
        <f t="shared" si="68"/>
        <v>GPN</v>
      </c>
      <c r="B1102" t="str">
        <f t="shared" si="69"/>
        <v>GPN001</v>
      </c>
      <c r="C1102" t="str">
        <f t="shared" si="70"/>
        <v>decisions_activities_ratio</v>
      </c>
      <c r="D1102" t="s">
        <v>4581</v>
      </c>
      <c r="E1102">
        <f t="shared" si="71"/>
        <v>6.0994600000000005</v>
      </c>
      <c r="F1102">
        <v>2</v>
      </c>
      <c r="G1102">
        <v>7</v>
      </c>
      <c r="H1102">
        <v>5</v>
      </c>
      <c r="I1102">
        <v>21</v>
      </c>
      <c r="J1102">
        <v>0.33300000000000002</v>
      </c>
      <c r="K1102">
        <v>11</v>
      </c>
      <c r="L1102">
        <v>11</v>
      </c>
      <c r="M1102">
        <v>5</v>
      </c>
      <c r="N1102">
        <v>0.19500000000000001</v>
      </c>
      <c r="O1102">
        <v>3</v>
      </c>
      <c r="P1102">
        <v>9</v>
      </c>
      <c r="Q1102">
        <v>12</v>
      </c>
      <c r="R1102">
        <v>0</v>
      </c>
      <c r="S1102">
        <v>7</v>
      </c>
      <c r="T1102">
        <v>4</v>
      </c>
      <c r="U1102">
        <v>7</v>
      </c>
      <c r="V1102">
        <v>10</v>
      </c>
      <c r="W1102">
        <v>0.25900000000000001</v>
      </c>
      <c r="X1102">
        <v>0.77800000000000002</v>
      </c>
      <c r="Y1102">
        <v>1.9</v>
      </c>
      <c r="Z1102">
        <v>0.76900000000000002</v>
      </c>
      <c r="AA1102">
        <v>9</v>
      </c>
      <c r="AB1102">
        <v>13</v>
      </c>
      <c r="AC1102">
        <v>3</v>
      </c>
      <c r="AD1102">
        <v>0.13800000000000001</v>
      </c>
      <c r="AE1102">
        <v>0.185</v>
      </c>
      <c r="AF1102">
        <v>9</v>
      </c>
      <c r="AG1102">
        <v>7</v>
      </c>
      <c r="AH1102">
        <v>0.39100000000000001</v>
      </c>
      <c r="AI1102">
        <v>8</v>
      </c>
      <c r="AJ1102">
        <v>5</v>
      </c>
      <c r="AK1102">
        <v>1.667</v>
      </c>
      <c r="AL1102">
        <v>0.375</v>
      </c>
      <c r="AM1102">
        <v>14</v>
      </c>
      <c r="AN1102">
        <v>0.2</v>
      </c>
      <c r="AO1102">
        <v>8</v>
      </c>
      <c r="AP1102">
        <v>18</v>
      </c>
      <c r="AQ1102">
        <v>0.23699999999999999</v>
      </c>
      <c r="AR1102">
        <v>12</v>
      </c>
      <c r="AS1102">
        <v>18</v>
      </c>
      <c r="AT1102">
        <v>0.52600000000000002</v>
      </c>
      <c r="AU1102">
        <v>10</v>
      </c>
      <c r="AV1102">
        <v>0.255</v>
      </c>
      <c r="AW1102">
        <v>0.28000000000000003</v>
      </c>
      <c r="AX1102">
        <v>0.23499999999999999</v>
      </c>
      <c r="AY1102">
        <v>11</v>
      </c>
      <c r="AZ1102">
        <v>12</v>
      </c>
      <c r="BA1102">
        <v>10</v>
      </c>
      <c r="BB1102">
        <v>13</v>
      </c>
      <c r="BC1102">
        <v>2.25</v>
      </c>
    </row>
    <row r="1103" spans="1:55" hidden="1" x14ac:dyDescent="0.4">
      <c r="A1103" t="str">
        <f t="shared" si="68"/>
        <v>GPN</v>
      </c>
      <c r="B1103" t="str">
        <f t="shared" si="69"/>
        <v>GPN001</v>
      </c>
      <c r="C1103" t="str">
        <f t="shared" si="70"/>
        <v>lines_vs_average</v>
      </c>
      <c r="D1103" t="s">
        <v>4582</v>
      </c>
      <c r="E1103">
        <f t="shared" si="71"/>
        <v>3.2530800000000006</v>
      </c>
      <c r="F1103">
        <v>2.6589999999999998</v>
      </c>
      <c r="G1103">
        <v>4.6529999999999996</v>
      </c>
      <c r="H1103">
        <v>2.444</v>
      </c>
      <c r="I1103">
        <v>4.2880000000000003</v>
      </c>
      <c r="J1103">
        <v>2.5089999999999999</v>
      </c>
      <c r="K1103">
        <v>2.8090000000000002</v>
      </c>
      <c r="L1103">
        <v>4.8460000000000001</v>
      </c>
      <c r="M1103">
        <v>3.4740000000000002</v>
      </c>
      <c r="N1103">
        <v>3.4089999999999998</v>
      </c>
      <c r="O1103">
        <v>2.573</v>
      </c>
      <c r="P1103">
        <v>2.5939999999999999</v>
      </c>
      <c r="Q1103">
        <v>3.323</v>
      </c>
      <c r="R1103">
        <v>2.2509999999999999</v>
      </c>
      <c r="S1103">
        <v>2.23</v>
      </c>
      <c r="T1103">
        <v>2.08</v>
      </c>
      <c r="U1103">
        <v>2.6589999999999998</v>
      </c>
      <c r="V1103">
        <v>3.323</v>
      </c>
      <c r="W1103">
        <v>2.98</v>
      </c>
      <c r="X1103">
        <v>3.323</v>
      </c>
      <c r="Y1103">
        <v>4.1379999999999999</v>
      </c>
      <c r="Z1103">
        <v>2.4660000000000002</v>
      </c>
      <c r="AA1103">
        <v>2.2730000000000001</v>
      </c>
      <c r="AB1103">
        <v>3.238</v>
      </c>
      <c r="AC1103">
        <v>1.7150000000000001</v>
      </c>
      <c r="AD1103">
        <v>2.552</v>
      </c>
      <c r="AE1103">
        <v>2.8090000000000002</v>
      </c>
      <c r="AF1103">
        <v>3.516</v>
      </c>
      <c r="AG1103">
        <v>3.2589999999999999</v>
      </c>
      <c r="AH1103">
        <v>3.9020000000000001</v>
      </c>
      <c r="AI1103">
        <v>2.7229999999999999</v>
      </c>
      <c r="AJ1103">
        <v>2.1440000000000001</v>
      </c>
      <c r="AK1103">
        <v>2.23</v>
      </c>
      <c r="AL1103">
        <v>1.7370000000000001</v>
      </c>
      <c r="AM1103">
        <v>3.7519999999999998</v>
      </c>
      <c r="AN1103">
        <v>2.8090000000000002</v>
      </c>
      <c r="AO1103">
        <v>3.7090000000000001</v>
      </c>
      <c r="AP1103">
        <v>4.76</v>
      </c>
      <c r="AQ1103">
        <v>3.1949999999999998</v>
      </c>
      <c r="AR1103">
        <v>4.0519999999999996</v>
      </c>
      <c r="AS1103">
        <v>4.8460000000000001</v>
      </c>
      <c r="AT1103">
        <v>4.6529999999999996</v>
      </c>
      <c r="AU1103">
        <v>3.9449999999999998</v>
      </c>
      <c r="AV1103">
        <v>4.6959999999999997</v>
      </c>
      <c r="AW1103">
        <v>3.3879999999999999</v>
      </c>
      <c r="AX1103">
        <v>2.5299999999999998</v>
      </c>
      <c r="AY1103">
        <v>2.9590000000000001</v>
      </c>
      <c r="AZ1103">
        <v>4.5670000000000002</v>
      </c>
      <c r="BA1103">
        <v>2.9159999999999999</v>
      </c>
      <c r="BB1103">
        <v>5.8109999999999999</v>
      </c>
      <c r="BC1103">
        <v>2.9369999999999998</v>
      </c>
    </row>
    <row r="1104" spans="1:55" hidden="1" x14ac:dyDescent="0.4">
      <c r="A1104" t="str">
        <f t="shared" si="68"/>
        <v>GPN</v>
      </c>
      <c r="B1104" t="str">
        <f t="shared" si="69"/>
        <v>GPN002</v>
      </c>
      <c r="C1104" t="str">
        <f t="shared" si="70"/>
        <v>activities</v>
      </c>
      <c r="D1104" t="s">
        <v>4583</v>
      </c>
      <c r="E1104">
        <f t="shared" si="71"/>
        <v>5.48</v>
      </c>
      <c r="F1104">
        <v>0</v>
      </c>
      <c r="G1104">
        <v>4</v>
      </c>
      <c r="H1104">
        <v>0</v>
      </c>
      <c r="I1104">
        <v>0</v>
      </c>
      <c r="J1104">
        <v>0</v>
      </c>
      <c r="K1104">
        <v>36</v>
      </c>
      <c r="L1104">
        <v>8</v>
      </c>
      <c r="M1104">
        <v>0</v>
      </c>
      <c r="N1104">
        <v>3</v>
      </c>
      <c r="O1104">
        <v>12</v>
      </c>
      <c r="P1104">
        <v>17</v>
      </c>
      <c r="Q1104">
        <v>0</v>
      </c>
      <c r="R1104">
        <v>0</v>
      </c>
      <c r="S1104">
        <v>5</v>
      </c>
      <c r="T1104">
        <v>0</v>
      </c>
      <c r="U1104">
        <v>10</v>
      </c>
      <c r="V1104">
        <v>0</v>
      </c>
      <c r="W1104">
        <v>0</v>
      </c>
      <c r="X1104">
        <v>0</v>
      </c>
      <c r="Y1104">
        <v>0</v>
      </c>
      <c r="Z1104">
        <v>17</v>
      </c>
      <c r="AA1104">
        <v>0</v>
      </c>
      <c r="AB1104">
        <v>3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2</v>
      </c>
      <c r="AI1104">
        <v>0</v>
      </c>
      <c r="AJ1104">
        <v>34</v>
      </c>
      <c r="AK1104">
        <v>14</v>
      </c>
      <c r="AL1104">
        <v>15</v>
      </c>
      <c r="AM1104">
        <v>0</v>
      </c>
      <c r="AN1104">
        <v>0</v>
      </c>
      <c r="AO1104">
        <v>28</v>
      </c>
      <c r="AP1104">
        <v>0</v>
      </c>
      <c r="AQ1104">
        <v>3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5</v>
      </c>
      <c r="AX1104">
        <v>7</v>
      </c>
      <c r="AY1104">
        <v>43</v>
      </c>
      <c r="AZ1104">
        <v>0</v>
      </c>
      <c r="BA1104">
        <v>0</v>
      </c>
      <c r="BB1104">
        <v>8</v>
      </c>
      <c r="BC1104">
        <v>0</v>
      </c>
    </row>
    <row r="1105" spans="1:55" hidden="1" x14ac:dyDescent="0.4">
      <c r="A1105" t="str">
        <f t="shared" si="68"/>
        <v>GPN</v>
      </c>
      <c r="B1105" t="str">
        <f t="shared" si="69"/>
        <v>GPN002</v>
      </c>
      <c r="C1105" t="str">
        <f t="shared" si="70"/>
        <v>decisions</v>
      </c>
      <c r="D1105" t="s">
        <v>4584</v>
      </c>
      <c r="E1105">
        <f t="shared" si="71"/>
        <v>9</v>
      </c>
      <c r="F1105">
        <v>9</v>
      </c>
      <c r="G1105">
        <v>12</v>
      </c>
      <c r="H1105">
        <v>13</v>
      </c>
      <c r="I1105">
        <v>9</v>
      </c>
      <c r="J1105">
        <v>6</v>
      </c>
      <c r="K1105">
        <v>14</v>
      </c>
      <c r="L1105">
        <v>15</v>
      </c>
      <c r="M1105">
        <v>9</v>
      </c>
      <c r="N1105">
        <v>5</v>
      </c>
      <c r="O1105">
        <v>2</v>
      </c>
      <c r="P1105">
        <v>11</v>
      </c>
      <c r="Q1105">
        <v>8</v>
      </c>
      <c r="R1105">
        <v>5</v>
      </c>
      <c r="S1105">
        <v>10</v>
      </c>
      <c r="T1105">
        <v>11</v>
      </c>
      <c r="U1105">
        <v>0</v>
      </c>
      <c r="V1105">
        <v>7</v>
      </c>
      <c r="W1105">
        <v>6</v>
      </c>
      <c r="X1105">
        <v>10</v>
      </c>
      <c r="Y1105">
        <v>20</v>
      </c>
      <c r="Z1105">
        <v>12</v>
      </c>
      <c r="AA1105">
        <v>8</v>
      </c>
      <c r="AB1105">
        <v>5</v>
      </c>
      <c r="AC1105">
        <v>7</v>
      </c>
      <c r="AD1105">
        <v>6</v>
      </c>
      <c r="AE1105">
        <v>17</v>
      </c>
      <c r="AF1105">
        <v>11</v>
      </c>
      <c r="AG1105">
        <v>4</v>
      </c>
      <c r="AH1105">
        <v>8</v>
      </c>
      <c r="AI1105">
        <v>8</v>
      </c>
      <c r="AJ1105">
        <v>9</v>
      </c>
      <c r="AK1105">
        <v>5</v>
      </c>
      <c r="AL1105">
        <v>6</v>
      </c>
      <c r="AM1105">
        <v>10</v>
      </c>
      <c r="AN1105">
        <v>13</v>
      </c>
      <c r="AO1105">
        <v>6</v>
      </c>
      <c r="AP1105">
        <v>17</v>
      </c>
      <c r="AQ1105">
        <v>9</v>
      </c>
      <c r="AR1105">
        <v>14</v>
      </c>
      <c r="AS1105">
        <v>7</v>
      </c>
      <c r="AT1105">
        <v>16</v>
      </c>
      <c r="AU1105">
        <v>11</v>
      </c>
      <c r="AV1105">
        <v>16</v>
      </c>
      <c r="AW1105">
        <v>5</v>
      </c>
      <c r="AX1105">
        <v>11</v>
      </c>
      <c r="AY1105">
        <v>9</v>
      </c>
      <c r="AZ1105">
        <v>9</v>
      </c>
      <c r="BA1105">
        <v>7</v>
      </c>
      <c r="BB1105">
        <v>0</v>
      </c>
      <c r="BC1105">
        <v>2</v>
      </c>
    </row>
    <row r="1106" spans="1:55" hidden="1" x14ac:dyDescent="0.4">
      <c r="A1106" t="str">
        <f t="shared" si="68"/>
        <v>GPN</v>
      </c>
      <c r="B1106" t="str">
        <f t="shared" si="69"/>
        <v>GPN002</v>
      </c>
      <c r="C1106" t="str">
        <f t="shared" si="70"/>
        <v>forks</v>
      </c>
      <c r="D1106" t="s">
        <v>4585</v>
      </c>
      <c r="E1106">
        <f t="shared" si="71"/>
        <v>1.7</v>
      </c>
      <c r="F1106">
        <v>2</v>
      </c>
      <c r="G1106">
        <v>1</v>
      </c>
      <c r="H1106">
        <v>2</v>
      </c>
      <c r="I1106">
        <v>2</v>
      </c>
      <c r="J1106">
        <v>0</v>
      </c>
      <c r="K1106">
        <v>1</v>
      </c>
      <c r="L1106">
        <v>3</v>
      </c>
      <c r="M1106">
        <v>3</v>
      </c>
      <c r="N1106">
        <v>2</v>
      </c>
      <c r="O1106">
        <v>2</v>
      </c>
      <c r="P1106">
        <v>2</v>
      </c>
      <c r="Q1106">
        <v>0</v>
      </c>
      <c r="R1106">
        <v>3</v>
      </c>
      <c r="S1106">
        <v>1</v>
      </c>
      <c r="T1106">
        <v>3</v>
      </c>
      <c r="U1106">
        <v>0</v>
      </c>
      <c r="V1106">
        <v>2</v>
      </c>
      <c r="W1106">
        <v>1</v>
      </c>
      <c r="X1106">
        <v>2</v>
      </c>
      <c r="Y1106">
        <v>3</v>
      </c>
      <c r="Z1106">
        <v>3</v>
      </c>
      <c r="AA1106">
        <v>2</v>
      </c>
      <c r="AB1106">
        <v>1</v>
      </c>
      <c r="AC1106">
        <v>0</v>
      </c>
      <c r="AD1106">
        <v>1</v>
      </c>
      <c r="AE1106">
        <v>2</v>
      </c>
      <c r="AF1106">
        <v>0</v>
      </c>
      <c r="AG1106">
        <v>2</v>
      </c>
      <c r="AH1106">
        <v>2</v>
      </c>
      <c r="AI1106">
        <v>2</v>
      </c>
      <c r="AJ1106">
        <v>2</v>
      </c>
      <c r="AK1106">
        <v>2</v>
      </c>
      <c r="AL1106">
        <v>1</v>
      </c>
      <c r="AM1106">
        <v>2</v>
      </c>
      <c r="AN1106">
        <v>2</v>
      </c>
      <c r="AO1106">
        <v>1</v>
      </c>
      <c r="AP1106">
        <v>1</v>
      </c>
      <c r="AQ1106">
        <v>2</v>
      </c>
      <c r="AR1106">
        <v>1</v>
      </c>
      <c r="AS1106">
        <v>2</v>
      </c>
      <c r="AT1106">
        <v>3</v>
      </c>
      <c r="AU1106">
        <v>2</v>
      </c>
      <c r="AV1106">
        <v>4</v>
      </c>
      <c r="AW1106">
        <v>2</v>
      </c>
      <c r="AX1106">
        <v>0</v>
      </c>
      <c r="AY1106">
        <v>2</v>
      </c>
      <c r="AZ1106">
        <v>3</v>
      </c>
      <c r="BA1106">
        <v>1</v>
      </c>
      <c r="BB1106">
        <v>0</v>
      </c>
      <c r="BC1106">
        <v>2</v>
      </c>
    </row>
    <row r="1107" spans="1:55" hidden="1" x14ac:dyDescent="0.4">
      <c r="A1107" t="str">
        <f t="shared" si="68"/>
        <v>GPN</v>
      </c>
      <c r="B1107" t="str">
        <f t="shared" si="69"/>
        <v>GPN002</v>
      </c>
      <c r="C1107" t="str">
        <f t="shared" si="70"/>
        <v>swimlanes</v>
      </c>
      <c r="D1107" t="s">
        <v>4586</v>
      </c>
      <c r="E1107">
        <f t="shared" si="71"/>
        <v>0.9</v>
      </c>
      <c r="F1107">
        <v>12</v>
      </c>
      <c r="G1107">
        <v>0</v>
      </c>
      <c r="H1107">
        <v>0</v>
      </c>
      <c r="I1107">
        <v>0</v>
      </c>
      <c r="J1107">
        <v>0</v>
      </c>
      <c r="K1107">
        <v>16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17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</row>
    <row r="1108" spans="1:55" hidden="1" x14ac:dyDescent="0.4">
      <c r="A1108" t="str">
        <f t="shared" si="68"/>
        <v>GPN</v>
      </c>
      <c r="B1108" t="str">
        <f t="shared" si="69"/>
        <v>GPN002</v>
      </c>
      <c r="C1108" t="str">
        <f t="shared" si="70"/>
        <v>detaches</v>
      </c>
      <c r="D1108" t="s">
        <v>4587</v>
      </c>
      <c r="E1108">
        <f t="shared" si="71"/>
        <v>0.04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2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</row>
    <row r="1109" spans="1:55" hidden="1" x14ac:dyDescent="0.4">
      <c r="A1109" t="str">
        <f t="shared" si="68"/>
        <v>GPN</v>
      </c>
      <c r="B1109" t="str">
        <f t="shared" si="69"/>
        <v>GPN002</v>
      </c>
      <c r="C1109" t="str">
        <f t="shared" si="70"/>
        <v>options</v>
      </c>
      <c r="D1109" t="s">
        <v>4588</v>
      </c>
      <c r="E1109">
        <f t="shared" si="71"/>
        <v>0.57999999999999996</v>
      </c>
      <c r="F1109">
        <v>0</v>
      </c>
      <c r="G1109">
        <v>0</v>
      </c>
      <c r="H1109">
        <v>0</v>
      </c>
      <c r="I1109">
        <v>0</v>
      </c>
      <c r="J1109">
        <v>1</v>
      </c>
      <c r="K1109">
        <v>1</v>
      </c>
      <c r="L1109">
        <v>1</v>
      </c>
      <c r="M1109">
        <v>0</v>
      </c>
      <c r="N1109">
        <v>0</v>
      </c>
      <c r="O1109">
        <v>0</v>
      </c>
      <c r="P1109">
        <v>1</v>
      </c>
      <c r="Q1109">
        <v>0</v>
      </c>
      <c r="R1109">
        <v>0</v>
      </c>
      <c r="S1109">
        <v>1</v>
      </c>
      <c r="T1109">
        <v>1</v>
      </c>
      <c r="U1109">
        <v>5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4</v>
      </c>
      <c r="AG1109">
        <v>0</v>
      </c>
      <c r="AH1109">
        <v>1</v>
      </c>
      <c r="AI1109">
        <v>0</v>
      </c>
      <c r="AJ1109">
        <v>0</v>
      </c>
      <c r="AK1109">
        <v>0</v>
      </c>
      <c r="AL1109">
        <v>2</v>
      </c>
      <c r="AM1109">
        <v>0</v>
      </c>
      <c r="AN1109">
        <v>0</v>
      </c>
      <c r="AO1109">
        <v>3</v>
      </c>
      <c r="AP1109">
        <v>0</v>
      </c>
      <c r="AQ1109">
        <v>1</v>
      </c>
      <c r="AR1109">
        <v>1</v>
      </c>
      <c r="AS1109">
        <v>0</v>
      </c>
      <c r="AT1109">
        <v>2</v>
      </c>
      <c r="AU1109">
        <v>0</v>
      </c>
      <c r="AV1109">
        <v>0</v>
      </c>
      <c r="AW1109">
        <v>0</v>
      </c>
      <c r="AX1109">
        <v>0</v>
      </c>
      <c r="AY1109">
        <v>3</v>
      </c>
      <c r="AZ1109">
        <v>0</v>
      </c>
      <c r="BA1109">
        <v>0</v>
      </c>
      <c r="BB1109">
        <v>1</v>
      </c>
      <c r="BC1109">
        <v>0</v>
      </c>
    </row>
    <row r="1110" spans="1:55" hidden="1" x14ac:dyDescent="0.4">
      <c r="A1110" t="str">
        <f t="shared" si="68"/>
        <v>GPN</v>
      </c>
      <c r="B1110" t="str">
        <f t="shared" si="69"/>
        <v>GPN002</v>
      </c>
      <c r="C1110" t="str">
        <f t="shared" si="70"/>
        <v>edges</v>
      </c>
      <c r="D1110" t="s">
        <v>4589</v>
      </c>
      <c r="E1110">
        <f t="shared" si="71"/>
        <v>43.7</v>
      </c>
      <c r="F1110">
        <v>57</v>
      </c>
      <c r="G1110">
        <v>48</v>
      </c>
      <c r="H1110">
        <v>63</v>
      </c>
      <c r="I1110">
        <v>58</v>
      </c>
      <c r="J1110">
        <v>37</v>
      </c>
      <c r="K1110">
        <v>6</v>
      </c>
      <c r="L1110">
        <v>68</v>
      </c>
      <c r="M1110">
        <v>19</v>
      </c>
      <c r="N1110">
        <v>39</v>
      </c>
      <c r="O1110">
        <v>15</v>
      </c>
      <c r="P1110">
        <v>31</v>
      </c>
      <c r="Q1110">
        <v>56</v>
      </c>
      <c r="R1110">
        <v>7</v>
      </c>
      <c r="S1110">
        <v>31</v>
      </c>
      <c r="T1110">
        <v>56</v>
      </c>
      <c r="U1110">
        <v>52</v>
      </c>
      <c r="V1110">
        <v>39</v>
      </c>
      <c r="W1110">
        <v>45</v>
      </c>
      <c r="X1110">
        <v>53</v>
      </c>
      <c r="Y1110">
        <v>100</v>
      </c>
      <c r="Z1110">
        <v>33</v>
      </c>
      <c r="AA1110">
        <v>33</v>
      </c>
      <c r="AB1110">
        <v>32</v>
      </c>
      <c r="AC1110">
        <v>45</v>
      </c>
      <c r="AD1110">
        <v>33</v>
      </c>
      <c r="AE1110">
        <v>63</v>
      </c>
      <c r="AF1110">
        <v>33</v>
      </c>
      <c r="AG1110">
        <v>35</v>
      </c>
      <c r="AH1110">
        <v>41</v>
      </c>
      <c r="AI1110">
        <v>98</v>
      </c>
      <c r="AJ1110">
        <v>13</v>
      </c>
      <c r="AK1110">
        <v>16</v>
      </c>
      <c r="AL1110">
        <v>10</v>
      </c>
      <c r="AM1110">
        <v>59</v>
      </c>
      <c r="AN1110">
        <v>63</v>
      </c>
      <c r="AO1110">
        <v>24</v>
      </c>
      <c r="AP1110">
        <v>69</v>
      </c>
      <c r="AQ1110">
        <v>43</v>
      </c>
      <c r="AR1110">
        <v>60</v>
      </c>
      <c r="AS1110">
        <v>39</v>
      </c>
      <c r="AT1110">
        <v>66</v>
      </c>
      <c r="AU1110">
        <v>60</v>
      </c>
      <c r="AV1110">
        <v>67</v>
      </c>
      <c r="AW1110">
        <v>31</v>
      </c>
      <c r="AX1110">
        <v>56</v>
      </c>
      <c r="AY1110">
        <v>10</v>
      </c>
      <c r="AZ1110">
        <v>24</v>
      </c>
      <c r="BA1110">
        <v>36</v>
      </c>
      <c r="BB1110">
        <v>79</v>
      </c>
      <c r="BC1110">
        <v>34</v>
      </c>
    </row>
    <row r="1111" spans="1:55" hidden="1" x14ac:dyDescent="0.4">
      <c r="A1111" t="str">
        <f t="shared" si="68"/>
        <v>GPN</v>
      </c>
      <c r="B1111" t="str">
        <f t="shared" si="69"/>
        <v>GPN002</v>
      </c>
      <c r="C1111" t="str">
        <f t="shared" si="70"/>
        <v>notes</v>
      </c>
      <c r="D1111" t="s">
        <v>4590</v>
      </c>
      <c r="E1111">
        <f t="shared" si="71"/>
        <v>6.56</v>
      </c>
      <c r="F1111">
        <v>9</v>
      </c>
      <c r="G1111">
        <v>6</v>
      </c>
      <c r="H1111">
        <v>12</v>
      </c>
      <c r="I1111">
        <v>2</v>
      </c>
      <c r="J1111">
        <v>8</v>
      </c>
      <c r="K1111">
        <v>4</v>
      </c>
      <c r="L1111">
        <v>8</v>
      </c>
      <c r="M1111">
        <v>6</v>
      </c>
      <c r="N1111">
        <v>2</v>
      </c>
      <c r="O1111">
        <v>13</v>
      </c>
      <c r="P1111">
        <v>6</v>
      </c>
      <c r="Q1111">
        <v>2</v>
      </c>
      <c r="R1111">
        <v>5</v>
      </c>
      <c r="S1111">
        <v>8</v>
      </c>
      <c r="T1111">
        <v>5</v>
      </c>
      <c r="U1111">
        <v>6</v>
      </c>
      <c r="V1111">
        <v>3</v>
      </c>
      <c r="W1111">
        <v>5</v>
      </c>
      <c r="X1111">
        <v>7</v>
      </c>
      <c r="Y1111">
        <v>3</v>
      </c>
      <c r="Z1111">
        <v>11</v>
      </c>
      <c r="AA1111">
        <v>6</v>
      </c>
      <c r="AB1111">
        <v>4</v>
      </c>
      <c r="AC1111">
        <v>6</v>
      </c>
      <c r="AD1111">
        <v>8</v>
      </c>
      <c r="AE1111">
        <v>6</v>
      </c>
      <c r="AF1111">
        <v>5</v>
      </c>
      <c r="AG1111">
        <v>10</v>
      </c>
      <c r="AH1111">
        <v>4</v>
      </c>
      <c r="AI1111">
        <v>5</v>
      </c>
      <c r="AJ1111">
        <v>4</v>
      </c>
      <c r="AK1111">
        <v>8</v>
      </c>
      <c r="AL1111">
        <v>7</v>
      </c>
      <c r="AM1111">
        <v>6</v>
      </c>
      <c r="AN1111">
        <v>14</v>
      </c>
      <c r="AO1111">
        <v>6</v>
      </c>
      <c r="AP1111">
        <v>7</v>
      </c>
      <c r="AQ1111">
        <v>16</v>
      </c>
      <c r="AR1111">
        <v>8</v>
      </c>
      <c r="AS1111">
        <v>6</v>
      </c>
      <c r="AT1111">
        <v>10</v>
      </c>
      <c r="AU1111">
        <v>4</v>
      </c>
      <c r="AV1111">
        <v>8</v>
      </c>
      <c r="AW1111">
        <v>4</v>
      </c>
      <c r="AX1111">
        <v>4</v>
      </c>
      <c r="AY1111">
        <v>3</v>
      </c>
      <c r="AZ1111">
        <v>9</v>
      </c>
      <c r="BA1111">
        <v>9</v>
      </c>
      <c r="BB1111">
        <v>5</v>
      </c>
      <c r="BC1111">
        <v>5</v>
      </c>
    </row>
    <row r="1112" spans="1:55" hidden="1" x14ac:dyDescent="0.4">
      <c r="A1112" t="str">
        <f t="shared" si="68"/>
        <v>GPN</v>
      </c>
      <c r="B1112" t="str">
        <f t="shared" si="69"/>
        <v>GPN002</v>
      </c>
      <c r="C1112" t="str">
        <f t="shared" si="70"/>
        <v>partitions</v>
      </c>
      <c r="D1112" t="s">
        <v>4591</v>
      </c>
      <c r="E1112">
        <f t="shared" si="71"/>
        <v>14.16</v>
      </c>
      <c r="F1112">
        <v>0</v>
      </c>
      <c r="G1112">
        <v>26</v>
      </c>
      <c r="H1112">
        <v>6</v>
      </c>
      <c r="I1112">
        <v>43</v>
      </c>
      <c r="J1112">
        <v>7</v>
      </c>
      <c r="K1112">
        <v>0</v>
      </c>
      <c r="L1112">
        <v>5</v>
      </c>
      <c r="M1112">
        <v>9</v>
      </c>
      <c r="N1112">
        <v>11</v>
      </c>
      <c r="O1112">
        <v>8</v>
      </c>
      <c r="P1112">
        <v>8</v>
      </c>
      <c r="Q1112">
        <v>17</v>
      </c>
      <c r="R1112">
        <v>15</v>
      </c>
      <c r="S1112">
        <v>7</v>
      </c>
      <c r="T1112">
        <v>9</v>
      </c>
      <c r="U1112">
        <v>13</v>
      </c>
      <c r="V1112">
        <v>10</v>
      </c>
      <c r="W1112">
        <v>3</v>
      </c>
      <c r="X1112">
        <v>39</v>
      </c>
      <c r="Y1112">
        <v>23</v>
      </c>
      <c r="Z1112">
        <v>2</v>
      </c>
      <c r="AA1112">
        <v>7</v>
      </c>
      <c r="AB1112">
        <v>3</v>
      </c>
      <c r="AC1112">
        <v>13</v>
      </c>
      <c r="AD1112">
        <v>7</v>
      </c>
      <c r="AE1112">
        <v>22</v>
      </c>
      <c r="AF1112">
        <v>17</v>
      </c>
      <c r="AG1112">
        <v>15</v>
      </c>
      <c r="AH1112">
        <v>8</v>
      </c>
      <c r="AI1112">
        <v>5</v>
      </c>
      <c r="AJ1112">
        <v>12</v>
      </c>
      <c r="AK1112">
        <v>3</v>
      </c>
      <c r="AL1112">
        <v>3</v>
      </c>
      <c r="AM1112">
        <v>7</v>
      </c>
      <c r="AN1112">
        <v>30</v>
      </c>
      <c r="AO1112">
        <v>41</v>
      </c>
      <c r="AP1112">
        <v>4</v>
      </c>
      <c r="AQ1112">
        <v>10</v>
      </c>
      <c r="AR1112">
        <v>25</v>
      </c>
      <c r="AS1112">
        <v>13</v>
      </c>
      <c r="AT1112">
        <v>26</v>
      </c>
      <c r="AU1112">
        <v>16</v>
      </c>
      <c r="AV1112">
        <v>0</v>
      </c>
      <c r="AW1112">
        <v>31</v>
      </c>
      <c r="AX1112">
        <v>4</v>
      </c>
      <c r="AY1112">
        <v>41</v>
      </c>
      <c r="AZ1112">
        <v>22</v>
      </c>
      <c r="BA1112">
        <v>25</v>
      </c>
      <c r="BB1112">
        <v>11</v>
      </c>
      <c r="BC1112">
        <v>26</v>
      </c>
    </row>
    <row r="1113" spans="1:55" hidden="1" x14ac:dyDescent="0.4">
      <c r="A1113" t="str">
        <f t="shared" si="68"/>
        <v>GPN</v>
      </c>
      <c r="B1113" t="str">
        <f t="shared" si="69"/>
        <v>GPN002</v>
      </c>
      <c r="C1113" t="str">
        <f t="shared" si="70"/>
        <v>numberline</v>
      </c>
      <c r="D1113" t="s">
        <v>4592</v>
      </c>
      <c r="E1113">
        <f t="shared" si="71"/>
        <v>151.08000000000001</v>
      </c>
      <c r="F1113">
        <v>135</v>
      </c>
      <c r="G1113">
        <v>178</v>
      </c>
      <c r="H1113">
        <v>179</v>
      </c>
      <c r="I1113">
        <v>194</v>
      </c>
      <c r="J1113">
        <v>119</v>
      </c>
      <c r="K1113">
        <v>132</v>
      </c>
      <c r="L1113">
        <v>176</v>
      </c>
      <c r="M1113">
        <v>140</v>
      </c>
      <c r="N1113">
        <v>100</v>
      </c>
      <c r="O1113">
        <v>122</v>
      </c>
      <c r="P1113">
        <v>150</v>
      </c>
      <c r="Q1113">
        <v>142</v>
      </c>
      <c r="R1113">
        <v>131</v>
      </c>
      <c r="S1113">
        <v>130</v>
      </c>
      <c r="T1113">
        <v>156</v>
      </c>
      <c r="U1113">
        <v>161</v>
      </c>
      <c r="V1113">
        <v>95</v>
      </c>
      <c r="W1113">
        <v>112</v>
      </c>
      <c r="X1113">
        <v>237</v>
      </c>
      <c r="Y1113">
        <v>228</v>
      </c>
      <c r="Z1113">
        <v>151</v>
      </c>
      <c r="AA1113">
        <v>110</v>
      </c>
      <c r="AB1113">
        <v>96</v>
      </c>
      <c r="AC1113">
        <v>165</v>
      </c>
      <c r="AD1113">
        <v>127</v>
      </c>
      <c r="AE1113">
        <v>207</v>
      </c>
      <c r="AF1113">
        <v>181</v>
      </c>
      <c r="AG1113">
        <v>125</v>
      </c>
      <c r="AH1113">
        <v>108</v>
      </c>
      <c r="AI1113">
        <v>170</v>
      </c>
      <c r="AJ1113">
        <v>140</v>
      </c>
      <c r="AK1113">
        <v>105</v>
      </c>
      <c r="AL1113">
        <v>75</v>
      </c>
      <c r="AM1113">
        <v>146</v>
      </c>
      <c r="AN1113">
        <v>188</v>
      </c>
      <c r="AO1113">
        <v>181</v>
      </c>
      <c r="AP1113">
        <v>179</v>
      </c>
      <c r="AQ1113">
        <v>134</v>
      </c>
      <c r="AR1113">
        <v>194</v>
      </c>
      <c r="AS1113">
        <v>155</v>
      </c>
      <c r="AT1113">
        <v>219</v>
      </c>
      <c r="AU1113">
        <v>148</v>
      </c>
      <c r="AV1113">
        <v>176</v>
      </c>
      <c r="AW1113">
        <v>95</v>
      </c>
      <c r="AX1113">
        <v>134</v>
      </c>
      <c r="AY1113">
        <v>204</v>
      </c>
      <c r="AZ1113">
        <v>187</v>
      </c>
      <c r="BA1113">
        <v>143</v>
      </c>
      <c r="BB1113">
        <v>169</v>
      </c>
      <c r="BC1113">
        <v>125</v>
      </c>
    </row>
    <row r="1114" spans="1:55" hidden="1" x14ac:dyDescent="0.4">
      <c r="A1114" t="str">
        <f t="shared" si="68"/>
        <v>GPN</v>
      </c>
      <c r="B1114" t="str">
        <f t="shared" si="69"/>
        <v>GPN002</v>
      </c>
      <c r="C1114" t="str">
        <f t="shared" si="70"/>
        <v>negative_score</v>
      </c>
      <c r="D1114" t="s">
        <v>4593</v>
      </c>
      <c r="E1114">
        <f t="shared" si="71"/>
        <v>-23.046399149892512</v>
      </c>
      <c r="F1114">
        <v>-20</v>
      </c>
      <c r="G1114">
        <v>-32.450000000000003</v>
      </c>
      <c r="H1114">
        <v>-20</v>
      </c>
      <c r="I1114">
        <v>-20</v>
      </c>
      <c r="J1114">
        <v>-26</v>
      </c>
      <c r="K1114">
        <v>-20.2</v>
      </c>
      <c r="L1114">
        <v>-25.7</v>
      </c>
      <c r="M1114">
        <v>-20</v>
      </c>
      <c r="N1114">
        <v>-28.95</v>
      </c>
      <c r="O1114">
        <v>-22.15</v>
      </c>
      <c r="P1114">
        <v>-21.747058823529411</v>
      </c>
      <c r="Q1114">
        <v>-26</v>
      </c>
      <c r="R1114">
        <v>-20</v>
      </c>
      <c r="S1114">
        <v>-26.9</v>
      </c>
      <c r="T1114">
        <v>-20</v>
      </c>
      <c r="U1114">
        <v>-32.78</v>
      </c>
      <c r="V1114">
        <v>-26</v>
      </c>
      <c r="W1114">
        <v>-20</v>
      </c>
      <c r="X1114">
        <v>-20</v>
      </c>
      <c r="Y1114">
        <v>-20</v>
      </c>
      <c r="Z1114">
        <v>-21.764705882352938</v>
      </c>
      <c r="AA1114">
        <v>-20</v>
      </c>
      <c r="AB1114">
        <v>-28.55</v>
      </c>
      <c r="AC1114">
        <v>-26</v>
      </c>
      <c r="AD1114">
        <v>-20</v>
      </c>
      <c r="AE1114">
        <v>-20</v>
      </c>
      <c r="AF1114">
        <v>-26</v>
      </c>
      <c r="AG1114">
        <v>-20</v>
      </c>
      <c r="AH1114">
        <v>-35.15</v>
      </c>
      <c r="AI1114">
        <v>-20</v>
      </c>
      <c r="AJ1114">
        <v>-20.335294117647059</v>
      </c>
      <c r="AK1114">
        <v>-21.35</v>
      </c>
      <c r="AL1114">
        <v>-20.6</v>
      </c>
      <c r="AM1114">
        <v>-20</v>
      </c>
      <c r="AN1114">
        <v>-20</v>
      </c>
      <c r="AO1114">
        <v>-21.039285714285711</v>
      </c>
      <c r="AP1114">
        <v>-20</v>
      </c>
      <c r="AQ1114">
        <v>-32.35</v>
      </c>
      <c r="AR1114">
        <v>-20</v>
      </c>
      <c r="AS1114">
        <v>-20</v>
      </c>
      <c r="AT1114">
        <v>-20</v>
      </c>
      <c r="AU1114">
        <v>-20</v>
      </c>
      <c r="AV1114">
        <v>-20</v>
      </c>
      <c r="AW1114">
        <v>-24.65</v>
      </c>
      <c r="AX1114">
        <v>-33.842857142857142</v>
      </c>
      <c r="AY1114">
        <v>-20.52325581395349</v>
      </c>
      <c r="AZ1114">
        <v>-20</v>
      </c>
      <c r="BA1114">
        <v>-20</v>
      </c>
      <c r="BB1114">
        <v>-31.287500000000001</v>
      </c>
      <c r="BC1114">
        <v>-20</v>
      </c>
    </row>
    <row r="1115" spans="1:55" hidden="1" x14ac:dyDescent="0.4">
      <c r="A1115" t="str">
        <f t="shared" si="68"/>
        <v>GPN</v>
      </c>
      <c r="B1115" t="str">
        <f t="shared" si="69"/>
        <v>GPN002</v>
      </c>
      <c r="C1115" t="str">
        <f t="shared" si="70"/>
        <v>raw_score</v>
      </c>
      <c r="D1115" t="s">
        <v>4594</v>
      </c>
      <c r="E1115">
        <f t="shared" si="71"/>
        <v>123.29560000000005</v>
      </c>
      <c r="F1115">
        <v>128.35</v>
      </c>
      <c r="G1115">
        <v>140.85</v>
      </c>
      <c r="H1115">
        <v>141.15</v>
      </c>
      <c r="I1115">
        <v>167.4</v>
      </c>
      <c r="J1115">
        <v>66.25</v>
      </c>
      <c r="K1115">
        <v>196.8</v>
      </c>
      <c r="L1115">
        <v>172.6</v>
      </c>
      <c r="M1115">
        <v>73.099999999999994</v>
      </c>
      <c r="N1115">
        <v>75.95</v>
      </c>
      <c r="O1115">
        <v>74.349999999999994</v>
      </c>
      <c r="P1115">
        <v>141.75</v>
      </c>
      <c r="Q1115">
        <v>107.4</v>
      </c>
      <c r="R1115">
        <v>50.45</v>
      </c>
      <c r="S1115">
        <v>92.7</v>
      </c>
      <c r="T1115">
        <v>126.5</v>
      </c>
      <c r="U1115">
        <v>96.97</v>
      </c>
      <c r="V1115">
        <v>76.95</v>
      </c>
      <c r="W1115">
        <v>75.099999999999994</v>
      </c>
      <c r="X1115">
        <v>165.55</v>
      </c>
      <c r="Y1115">
        <v>237.3</v>
      </c>
      <c r="Z1115">
        <v>145.19</v>
      </c>
      <c r="AA1115">
        <v>78.400000000000006</v>
      </c>
      <c r="AB1115">
        <v>54.35</v>
      </c>
      <c r="AC1115">
        <v>88.55</v>
      </c>
      <c r="AD1115">
        <v>69.849999999999994</v>
      </c>
      <c r="AE1115">
        <v>177.75</v>
      </c>
      <c r="AF1115">
        <v>100.15</v>
      </c>
      <c r="AG1115">
        <v>80.75</v>
      </c>
      <c r="AH1115">
        <v>79.650000000000006</v>
      </c>
      <c r="AI1115">
        <v>155.6</v>
      </c>
      <c r="AJ1115">
        <v>167.46</v>
      </c>
      <c r="AK1115">
        <v>79</v>
      </c>
      <c r="AL1115">
        <v>79.25</v>
      </c>
      <c r="AM1115">
        <v>119.4</v>
      </c>
      <c r="AN1115">
        <v>179.2</v>
      </c>
      <c r="AO1115">
        <v>197.11</v>
      </c>
      <c r="AP1115">
        <v>154.35</v>
      </c>
      <c r="AQ1115">
        <v>105.75</v>
      </c>
      <c r="AR1115">
        <v>165.6</v>
      </c>
      <c r="AS1115">
        <v>92.85</v>
      </c>
      <c r="AT1115">
        <v>192.15</v>
      </c>
      <c r="AU1115">
        <v>136.6</v>
      </c>
      <c r="AV1115">
        <v>185.6</v>
      </c>
      <c r="AW1115">
        <v>108</v>
      </c>
      <c r="AX1115">
        <v>114.26</v>
      </c>
      <c r="AY1115">
        <v>239.58</v>
      </c>
      <c r="AZ1115">
        <v>103.35</v>
      </c>
      <c r="BA1115">
        <v>106.05</v>
      </c>
      <c r="BB1115">
        <v>117.46</v>
      </c>
      <c r="BC1115">
        <v>84.05</v>
      </c>
    </row>
    <row r="1116" spans="1:55" x14ac:dyDescent="0.4">
      <c r="A1116" t="str">
        <f t="shared" si="68"/>
        <v>GPN</v>
      </c>
      <c r="B1116" t="str">
        <f t="shared" si="69"/>
        <v>GPN002</v>
      </c>
      <c r="C1116" t="str">
        <f t="shared" si="70"/>
        <v>percentage_score</v>
      </c>
      <c r="D1116" t="s">
        <v>4595</v>
      </c>
      <c r="E1116">
        <f t="shared" si="71"/>
        <v>71.992000000000019</v>
      </c>
      <c r="F1116">
        <v>76.2</v>
      </c>
      <c r="G1116">
        <v>72.900000000000006</v>
      </c>
      <c r="H1116">
        <v>77.900000000000006</v>
      </c>
      <c r="I1116">
        <v>80.7</v>
      </c>
      <c r="J1116">
        <v>59</v>
      </c>
      <c r="K1116">
        <v>83</v>
      </c>
      <c r="L1116">
        <v>79.099999999999994</v>
      </c>
      <c r="M1116">
        <v>64.599999999999994</v>
      </c>
      <c r="N1116">
        <v>60.8</v>
      </c>
      <c r="O1116">
        <v>63.8</v>
      </c>
      <c r="P1116">
        <v>77.2</v>
      </c>
      <c r="Q1116">
        <v>70</v>
      </c>
      <c r="R1116">
        <v>55.8</v>
      </c>
      <c r="S1116">
        <v>66.400000000000006</v>
      </c>
      <c r="T1116">
        <v>76</v>
      </c>
      <c r="U1116">
        <v>64.8</v>
      </c>
      <c r="V1116">
        <v>62.6</v>
      </c>
      <c r="W1116">
        <v>65.2</v>
      </c>
      <c r="X1116">
        <v>80.5</v>
      </c>
      <c r="Y1116">
        <v>85.6</v>
      </c>
      <c r="Z1116">
        <v>77.7</v>
      </c>
      <c r="AA1116">
        <v>66.2</v>
      </c>
      <c r="AB1116">
        <v>52.8</v>
      </c>
      <c r="AC1116">
        <v>65.8</v>
      </c>
      <c r="AD1116">
        <v>63.6</v>
      </c>
      <c r="AE1116">
        <v>81.599999999999994</v>
      </c>
      <c r="AF1116">
        <v>68.5</v>
      </c>
      <c r="AG1116">
        <v>66.900000000000006</v>
      </c>
      <c r="AH1116">
        <v>59.1</v>
      </c>
      <c r="AI1116">
        <v>79.599999999999994</v>
      </c>
      <c r="AJ1116">
        <v>80.599999999999994</v>
      </c>
      <c r="AK1116">
        <v>64</v>
      </c>
      <c r="AL1116">
        <v>66.099999999999994</v>
      </c>
      <c r="AM1116">
        <v>74.900000000000006</v>
      </c>
      <c r="AN1116">
        <v>81.8</v>
      </c>
      <c r="AO1116">
        <v>82.8</v>
      </c>
      <c r="AP1116">
        <v>79.400000000000006</v>
      </c>
      <c r="AQ1116">
        <v>66.900000000000006</v>
      </c>
      <c r="AR1116">
        <v>80.5</v>
      </c>
      <c r="AS1116">
        <v>69.900000000000006</v>
      </c>
      <c r="AT1116">
        <v>82.8</v>
      </c>
      <c r="AU1116">
        <v>77.3</v>
      </c>
      <c r="AV1116">
        <v>82.3</v>
      </c>
      <c r="AW1116">
        <v>70.8</v>
      </c>
      <c r="AX1116">
        <v>68</v>
      </c>
      <c r="AY1116">
        <v>85.5</v>
      </c>
      <c r="AZ1116">
        <v>72.099999999999994</v>
      </c>
      <c r="BA1116">
        <v>72.599999999999994</v>
      </c>
      <c r="BB1116">
        <v>69.599999999999994</v>
      </c>
      <c r="BC1116">
        <v>67.8</v>
      </c>
    </row>
    <row r="1117" spans="1:55" hidden="1" x14ac:dyDescent="0.4">
      <c r="A1117" t="str">
        <f t="shared" si="68"/>
        <v>GPN</v>
      </c>
      <c r="B1117" t="str">
        <f t="shared" si="69"/>
        <v>GPN002</v>
      </c>
      <c r="C1117" t="str">
        <f t="shared" si="70"/>
        <v>formatted_score</v>
      </c>
      <c r="D1117" t="s">
        <v>4596</v>
      </c>
      <c r="E1117" t="e">
        <f t="shared" si="71"/>
        <v>#DIV/0!</v>
      </c>
      <c r="F1117" t="s">
        <v>4597</v>
      </c>
      <c r="G1117" t="s">
        <v>4598</v>
      </c>
      <c r="H1117" t="s">
        <v>4599</v>
      </c>
      <c r="I1117" t="s">
        <v>4600</v>
      </c>
      <c r="J1117" t="s">
        <v>4601</v>
      </c>
      <c r="K1117" t="s">
        <v>4602</v>
      </c>
      <c r="L1117" t="s">
        <v>4603</v>
      </c>
      <c r="M1117" t="s">
        <v>4543</v>
      </c>
      <c r="N1117" t="s">
        <v>4604</v>
      </c>
      <c r="O1117" t="s">
        <v>4605</v>
      </c>
      <c r="P1117" t="s">
        <v>4606</v>
      </c>
      <c r="Q1117" t="s">
        <v>4607</v>
      </c>
      <c r="R1117" t="s">
        <v>4608</v>
      </c>
      <c r="S1117" t="s">
        <v>4609</v>
      </c>
      <c r="T1117" t="s">
        <v>4610</v>
      </c>
      <c r="U1117" t="s">
        <v>4611</v>
      </c>
      <c r="V1117" t="s">
        <v>4612</v>
      </c>
      <c r="W1117" t="s">
        <v>4613</v>
      </c>
      <c r="X1117" t="s">
        <v>4614</v>
      </c>
      <c r="Y1117" t="s">
        <v>4615</v>
      </c>
      <c r="Z1117" t="s">
        <v>4616</v>
      </c>
      <c r="AA1117" t="s">
        <v>4617</v>
      </c>
      <c r="AB1117" t="s">
        <v>4618</v>
      </c>
      <c r="AC1117" t="s">
        <v>4619</v>
      </c>
      <c r="AD1117" t="s">
        <v>4620</v>
      </c>
      <c r="AE1117" t="s">
        <v>4621</v>
      </c>
      <c r="AF1117" t="s">
        <v>4622</v>
      </c>
      <c r="AG1117" t="s">
        <v>4623</v>
      </c>
      <c r="AH1117" t="s">
        <v>4624</v>
      </c>
      <c r="AI1117" t="s">
        <v>4625</v>
      </c>
      <c r="AJ1117" t="s">
        <v>4626</v>
      </c>
      <c r="AK1117" t="s">
        <v>4627</v>
      </c>
      <c r="AL1117" t="s">
        <v>4628</v>
      </c>
      <c r="AM1117" t="s">
        <v>4629</v>
      </c>
      <c r="AN1117" t="s">
        <v>4630</v>
      </c>
      <c r="AO1117" t="s">
        <v>4631</v>
      </c>
      <c r="AP1117" t="s">
        <v>4632</v>
      </c>
      <c r="AQ1117" t="s">
        <v>4633</v>
      </c>
      <c r="AR1117" t="s">
        <v>4634</v>
      </c>
      <c r="AS1117" t="s">
        <v>4635</v>
      </c>
      <c r="AT1117" t="s">
        <v>4636</v>
      </c>
      <c r="AU1117" t="s">
        <v>4637</v>
      </c>
      <c r="AV1117" t="s">
        <v>4638</v>
      </c>
      <c r="AW1117" t="s">
        <v>4639</v>
      </c>
      <c r="AX1117" t="s">
        <v>4640</v>
      </c>
      <c r="AY1117" t="s">
        <v>4641</v>
      </c>
      <c r="AZ1117" t="s">
        <v>4642</v>
      </c>
      <c r="BA1117" t="s">
        <v>4643</v>
      </c>
      <c r="BB1117" t="s">
        <v>4644</v>
      </c>
      <c r="BC1117" t="s">
        <v>4645</v>
      </c>
    </row>
    <row r="1118" spans="1:55" hidden="1" x14ac:dyDescent="0.4">
      <c r="A1118" t="str">
        <f t="shared" si="68"/>
        <v>GPN</v>
      </c>
      <c r="B1118" t="str">
        <f t="shared" si="69"/>
        <v>GPN002</v>
      </c>
      <c r="C1118" t="str">
        <f t="shared" si="70"/>
        <v>functional_complexity</v>
      </c>
      <c r="D1118" t="s">
        <v>4646</v>
      </c>
      <c r="E1118">
        <f t="shared" si="71"/>
        <v>28.77</v>
      </c>
      <c r="F1118">
        <v>21</v>
      </c>
      <c r="G1118">
        <v>31.5</v>
      </c>
      <c r="H1118">
        <v>29</v>
      </c>
      <c r="I1118">
        <v>21</v>
      </c>
      <c r="J1118">
        <v>12</v>
      </c>
      <c r="K1118">
        <v>83.5</v>
      </c>
      <c r="L1118">
        <v>46.5</v>
      </c>
      <c r="M1118">
        <v>22.5</v>
      </c>
      <c r="N1118">
        <v>17.5</v>
      </c>
      <c r="O1118">
        <v>25</v>
      </c>
      <c r="P1118">
        <v>50.5</v>
      </c>
      <c r="Q1118">
        <v>16</v>
      </c>
      <c r="R1118">
        <v>14.5</v>
      </c>
      <c r="S1118">
        <v>29</v>
      </c>
      <c r="T1118">
        <v>26.5</v>
      </c>
      <c r="U1118">
        <v>15</v>
      </c>
      <c r="V1118">
        <v>17</v>
      </c>
      <c r="W1118">
        <v>13.5</v>
      </c>
      <c r="X1118">
        <v>23</v>
      </c>
      <c r="Y1118">
        <v>44.5</v>
      </c>
      <c r="Z1118">
        <v>54</v>
      </c>
      <c r="AA1118">
        <v>19</v>
      </c>
      <c r="AB1118">
        <v>16</v>
      </c>
      <c r="AC1118">
        <v>14</v>
      </c>
      <c r="AD1118">
        <v>13.5</v>
      </c>
      <c r="AE1118">
        <v>37</v>
      </c>
      <c r="AF1118">
        <v>22</v>
      </c>
      <c r="AG1118">
        <v>11</v>
      </c>
      <c r="AH1118">
        <v>22</v>
      </c>
      <c r="AI1118">
        <v>19</v>
      </c>
      <c r="AJ1118">
        <v>72</v>
      </c>
      <c r="AK1118">
        <v>34</v>
      </c>
      <c r="AL1118">
        <v>36</v>
      </c>
      <c r="AM1118">
        <v>23</v>
      </c>
      <c r="AN1118">
        <v>29</v>
      </c>
      <c r="AO1118">
        <v>55.5</v>
      </c>
      <c r="AP1118">
        <v>35.5</v>
      </c>
      <c r="AQ1118">
        <v>25.5</v>
      </c>
      <c r="AR1118">
        <v>29.5</v>
      </c>
      <c r="AS1118">
        <v>17</v>
      </c>
      <c r="AT1118">
        <v>36.5</v>
      </c>
      <c r="AU1118">
        <v>25</v>
      </c>
      <c r="AV1118">
        <v>38</v>
      </c>
      <c r="AW1118">
        <v>20.5</v>
      </c>
      <c r="AX1118">
        <v>32.5</v>
      </c>
      <c r="AY1118">
        <v>85.5</v>
      </c>
      <c r="AZ1118">
        <v>22.5</v>
      </c>
      <c r="BA1118">
        <v>15.5</v>
      </c>
      <c r="BB1118">
        <v>12</v>
      </c>
      <c r="BC1118">
        <v>7</v>
      </c>
    </row>
    <row r="1119" spans="1:55" hidden="1" x14ac:dyDescent="0.4">
      <c r="A1119" t="str">
        <f t="shared" si="68"/>
        <v>GPN</v>
      </c>
      <c r="B1119" t="str">
        <f t="shared" si="69"/>
        <v>GPN002</v>
      </c>
      <c r="C1119" t="str">
        <f t="shared" si="70"/>
        <v>organization_score</v>
      </c>
      <c r="D1119" t="s">
        <v>4647</v>
      </c>
      <c r="E1119">
        <f t="shared" si="71"/>
        <v>1.8</v>
      </c>
      <c r="F1119">
        <v>24</v>
      </c>
      <c r="G1119">
        <v>0</v>
      </c>
      <c r="H1119">
        <v>0</v>
      </c>
      <c r="I1119">
        <v>0</v>
      </c>
      <c r="J1119">
        <v>0</v>
      </c>
      <c r="K1119">
        <v>32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34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</row>
    <row r="1120" spans="1:55" hidden="1" x14ac:dyDescent="0.4">
      <c r="A1120" t="str">
        <f t="shared" si="68"/>
        <v>GPN</v>
      </c>
      <c r="B1120" t="str">
        <f t="shared" si="69"/>
        <v>GPN002</v>
      </c>
      <c r="C1120" t="str">
        <f t="shared" si="70"/>
        <v>structural_integrity</v>
      </c>
      <c r="D1120" t="s">
        <v>4648</v>
      </c>
      <c r="E1120">
        <f t="shared" si="71"/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</row>
    <row r="1121" spans="1:55" hidden="1" x14ac:dyDescent="0.4">
      <c r="A1121" t="str">
        <f t="shared" si="68"/>
        <v>GPN</v>
      </c>
      <c r="B1121" t="str">
        <f t="shared" si="69"/>
        <v>GPN002</v>
      </c>
      <c r="C1121" t="str">
        <f t="shared" si="70"/>
        <v>decisions_activities_ratio</v>
      </c>
      <c r="D1121" t="s">
        <v>4649</v>
      </c>
      <c r="E1121">
        <f t="shared" si="71"/>
        <v>6.3826800000000015</v>
      </c>
      <c r="F1121">
        <v>9</v>
      </c>
      <c r="G1121">
        <v>3</v>
      </c>
      <c r="H1121">
        <v>13</v>
      </c>
      <c r="I1121">
        <v>9</v>
      </c>
      <c r="J1121">
        <v>6</v>
      </c>
      <c r="K1121">
        <v>0.38900000000000001</v>
      </c>
      <c r="L1121">
        <v>1.875</v>
      </c>
      <c r="M1121">
        <v>9</v>
      </c>
      <c r="N1121">
        <v>1.667</v>
      </c>
      <c r="O1121">
        <v>0.16700000000000001</v>
      </c>
      <c r="P1121">
        <v>0.64700000000000002</v>
      </c>
      <c r="Q1121">
        <v>8</v>
      </c>
      <c r="R1121">
        <v>5</v>
      </c>
      <c r="S1121">
        <v>2</v>
      </c>
      <c r="T1121">
        <v>11</v>
      </c>
      <c r="U1121">
        <v>0</v>
      </c>
      <c r="V1121">
        <v>7</v>
      </c>
      <c r="W1121">
        <v>6</v>
      </c>
      <c r="X1121">
        <v>10</v>
      </c>
      <c r="Y1121">
        <v>20</v>
      </c>
      <c r="Z1121">
        <v>0.70599999999999996</v>
      </c>
      <c r="AA1121">
        <v>8</v>
      </c>
      <c r="AB1121">
        <v>1.667</v>
      </c>
      <c r="AC1121">
        <v>7</v>
      </c>
      <c r="AD1121">
        <v>6</v>
      </c>
      <c r="AE1121">
        <v>17</v>
      </c>
      <c r="AF1121">
        <v>11</v>
      </c>
      <c r="AG1121">
        <v>4</v>
      </c>
      <c r="AH1121">
        <v>4</v>
      </c>
      <c r="AI1121">
        <v>8</v>
      </c>
      <c r="AJ1121">
        <v>0.26500000000000001</v>
      </c>
      <c r="AK1121">
        <v>0.35699999999999998</v>
      </c>
      <c r="AL1121">
        <v>0.4</v>
      </c>
      <c r="AM1121">
        <v>10</v>
      </c>
      <c r="AN1121">
        <v>13</v>
      </c>
      <c r="AO1121">
        <v>0.214</v>
      </c>
      <c r="AP1121">
        <v>17</v>
      </c>
      <c r="AQ1121">
        <v>3</v>
      </c>
      <c r="AR1121">
        <v>14</v>
      </c>
      <c r="AS1121">
        <v>7</v>
      </c>
      <c r="AT1121">
        <v>16</v>
      </c>
      <c r="AU1121">
        <v>11</v>
      </c>
      <c r="AV1121">
        <v>16</v>
      </c>
      <c r="AW1121">
        <v>1</v>
      </c>
      <c r="AX1121">
        <v>1.571</v>
      </c>
      <c r="AY1121">
        <v>0.20899999999999999</v>
      </c>
      <c r="AZ1121">
        <v>9</v>
      </c>
      <c r="BA1121">
        <v>7</v>
      </c>
      <c r="BB1121">
        <v>0</v>
      </c>
      <c r="BC1121">
        <v>2</v>
      </c>
    </row>
    <row r="1122" spans="1:55" hidden="1" x14ac:dyDescent="0.4">
      <c r="A1122" t="str">
        <f t="shared" si="68"/>
        <v>GPN</v>
      </c>
      <c r="B1122" t="str">
        <f t="shared" si="69"/>
        <v>GPN002</v>
      </c>
      <c r="C1122" t="str">
        <f t="shared" si="70"/>
        <v>lines_vs_average</v>
      </c>
      <c r="D1122" t="s">
        <v>4650</v>
      </c>
      <c r="E1122">
        <f t="shared" si="71"/>
        <v>3.23942</v>
      </c>
      <c r="F1122">
        <v>2.895</v>
      </c>
      <c r="G1122">
        <v>3.8170000000000002</v>
      </c>
      <c r="H1122">
        <v>3.8380000000000001</v>
      </c>
      <c r="I1122">
        <v>4.16</v>
      </c>
      <c r="J1122">
        <v>2.552</v>
      </c>
      <c r="K1122">
        <v>2.83</v>
      </c>
      <c r="L1122">
        <v>3.774</v>
      </c>
      <c r="M1122">
        <v>3.0019999999999998</v>
      </c>
      <c r="N1122">
        <v>2.1440000000000001</v>
      </c>
      <c r="O1122">
        <v>2.6160000000000001</v>
      </c>
      <c r="P1122">
        <v>3.2160000000000002</v>
      </c>
      <c r="Q1122">
        <v>3.0449999999999999</v>
      </c>
      <c r="R1122">
        <v>2.8090000000000002</v>
      </c>
      <c r="S1122">
        <v>2.7869999999999999</v>
      </c>
      <c r="T1122">
        <v>3.3450000000000002</v>
      </c>
      <c r="U1122">
        <v>3.452</v>
      </c>
      <c r="V1122">
        <v>2.0369999999999999</v>
      </c>
      <c r="W1122">
        <v>2.4009999999999998</v>
      </c>
      <c r="X1122">
        <v>5.0819999999999999</v>
      </c>
      <c r="Y1122">
        <v>4.8890000000000002</v>
      </c>
      <c r="Z1122">
        <v>3.238</v>
      </c>
      <c r="AA1122">
        <v>2.359</v>
      </c>
      <c r="AB1122">
        <v>2.0579999999999998</v>
      </c>
      <c r="AC1122">
        <v>3.5379999999999998</v>
      </c>
      <c r="AD1122">
        <v>2.7229999999999999</v>
      </c>
      <c r="AE1122">
        <v>4.4379999999999997</v>
      </c>
      <c r="AF1122">
        <v>3.8809999999999998</v>
      </c>
      <c r="AG1122">
        <v>2.68</v>
      </c>
      <c r="AH1122">
        <v>2.3159999999999998</v>
      </c>
      <c r="AI1122">
        <v>3.645</v>
      </c>
      <c r="AJ1122">
        <v>3.0019999999999998</v>
      </c>
      <c r="AK1122">
        <v>2.2509999999999999</v>
      </c>
      <c r="AL1122">
        <v>1.6080000000000001</v>
      </c>
      <c r="AM1122">
        <v>3.13</v>
      </c>
      <c r="AN1122">
        <v>4.0309999999999997</v>
      </c>
      <c r="AO1122">
        <v>3.8809999999999998</v>
      </c>
      <c r="AP1122">
        <v>3.8380000000000001</v>
      </c>
      <c r="AQ1122">
        <v>2.8730000000000002</v>
      </c>
      <c r="AR1122">
        <v>4.16</v>
      </c>
      <c r="AS1122">
        <v>3.323</v>
      </c>
      <c r="AT1122">
        <v>4.6959999999999997</v>
      </c>
      <c r="AU1122">
        <v>3.173</v>
      </c>
      <c r="AV1122">
        <v>3.774</v>
      </c>
      <c r="AW1122">
        <v>2.0369999999999999</v>
      </c>
      <c r="AX1122">
        <v>2.8730000000000002</v>
      </c>
      <c r="AY1122">
        <v>4.3739999999999997</v>
      </c>
      <c r="AZ1122">
        <v>4.01</v>
      </c>
      <c r="BA1122">
        <v>3.0659999999999998</v>
      </c>
      <c r="BB1122">
        <v>3.6240000000000001</v>
      </c>
      <c r="BC1122">
        <v>2.68</v>
      </c>
    </row>
    <row r="1123" spans="1:55" hidden="1" x14ac:dyDescent="0.4">
      <c r="A1123" t="str">
        <f t="shared" si="68"/>
        <v>GPN</v>
      </c>
      <c r="B1123" t="str">
        <f t="shared" si="69"/>
        <v>GPN003</v>
      </c>
      <c r="C1123" t="str">
        <f t="shared" si="70"/>
        <v>activities</v>
      </c>
      <c r="D1123" t="s">
        <v>4651</v>
      </c>
      <c r="E1123">
        <f t="shared" si="71"/>
        <v>5.58</v>
      </c>
      <c r="F1123">
        <v>0</v>
      </c>
      <c r="G1123">
        <v>0</v>
      </c>
      <c r="H1123">
        <v>30</v>
      </c>
      <c r="I1123">
        <v>0</v>
      </c>
      <c r="J1123">
        <v>22</v>
      </c>
      <c r="K1123">
        <v>19</v>
      </c>
      <c r="L1123">
        <v>0</v>
      </c>
      <c r="M1123">
        <v>20</v>
      </c>
      <c r="N1123">
        <v>0</v>
      </c>
      <c r="O1123">
        <v>9</v>
      </c>
      <c r="P1123">
        <v>0</v>
      </c>
      <c r="Q1123">
        <v>13</v>
      </c>
      <c r="R1123">
        <v>0</v>
      </c>
      <c r="S1123">
        <v>0</v>
      </c>
      <c r="T1123">
        <v>42</v>
      </c>
      <c r="U1123">
        <v>0</v>
      </c>
      <c r="V1123">
        <v>0</v>
      </c>
      <c r="W1123">
        <v>0</v>
      </c>
      <c r="X1123">
        <v>1</v>
      </c>
      <c r="Y1123">
        <v>0</v>
      </c>
      <c r="Z1123">
        <v>32</v>
      </c>
      <c r="AA1123">
        <v>16</v>
      </c>
      <c r="AB1123">
        <v>0</v>
      </c>
      <c r="AC1123">
        <v>0</v>
      </c>
      <c r="AD1123">
        <v>0</v>
      </c>
      <c r="AE1123">
        <v>0</v>
      </c>
      <c r="AF1123">
        <v>26</v>
      </c>
      <c r="AG1123">
        <v>0</v>
      </c>
      <c r="AH1123">
        <v>14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1</v>
      </c>
      <c r="AP1123">
        <v>20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6</v>
      </c>
      <c r="AZ1123">
        <v>0</v>
      </c>
      <c r="BA1123">
        <v>0</v>
      </c>
      <c r="BB1123">
        <v>0</v>
      </c>
      <c r="BC1123">
        <v>8</v>
      </c>
    </row>
    <row r="1124" spans="1:55" hidden="1" x14ac:dyDescent="0.4">
      <c r="A1124" t="str">
        <f t="shared" si="68"/>
        <v>GPN</v>
      </c>
      <c r="B1124" t="str">
        <f t="shared" si="69"/>
        <v>GPN003</v>
      </c>
      <c r="C1124" t="str">
        <f t="shared" si="70"/>
        <v>decisions</v>
      </c>
      <c r="D1124" t="s">
        <v>4652</v>
      </c>
      <c r="E1124">
        <f t="shared" si="71"/>
        <v>8.58</v>
      </c>
      <c r="F1124">
        <v>13</v>
      </c>
      <c r="G1124">
        <v>11</v>
      </c>
      <c r="H1124">
        <v>7</v>
      </c>
      <c r="I1124">
        <v>3</v>
      </c>
      <c r="J1124">
        <v>5</v>
      </c>
      <c r="K1124">
        <v>9</v>
      </c>
      <c r="L1124">
        <v>12</v>
      </c>
      <c r="M1124">
        <v>6</v>
      </c>
      <c r="N1124">
        <v>10</v>
      </c>
      <c r="O1124">
        <v>5</v>
      </c>
      <c r="P1124">
        <v>7</v>
      </c>
      <c r="Q1124">
        <v>12</v>
      </c>
      <c r="R1124">
        <v>10</v>
      </c>
      <c r="S1124">
        <v>8</v>
      </c>
      <c r="T1124">
        <v>12</v>
      </c>
      <c r="U1124">
        <v>6</v>
      </c>
      <c r="V1124">
        <v>8</v>
      </c>
      <c r="W1124">
        <v>6</v>
      </c>
      <c r="X1124">
        <v>5</v>
      </c>
      <c r="Y1124">
        <v>5</v>
      </c>
      <c r="Z1124">
        <v>10</v>
      </c>
      <c r="AA1124">
        <v>12</v>
      </c>
      <c r="AB1124">
        <v>9</v>
      </c>
      <c r="AC1124">
        <v>1</v>
      </c>
      <c r="AD1124">
        <v>6</v>
      </c>
      <c r="AE1124">
        <v>13</v>
      </c>
      <c r="AF1124">
        <v>9</v>
      </c>
      <c r="AG1124">
        <v>3</v>
      </c>
      <c r="AH1124">
        <v>7</v>
      </c>
      <c r="AI1124">
        <v>6</v>
      </c>
      <c r="AJ1124">
        <v>8</v>
      </c>
      <c r="AK1124">
        <v>8</v>
      </c>
      <c r="AL1124">
        <v>6</v>
      </c>
      <c r="AM1124">
        <v>8</v>
      </c>
      <c r="AN1124">
        <v>7</v>
      </c>
      <c r="AO1124">
        <v>6</v>
      </c>
      <c r="AP1124">
        <v>44</v>
      </c>
      <c r="AQ1124">
        <v>6</v>
      </c>
      <c r="AR1124">
        <v>11</v>
      </c>
      <c r="AS1124">
        <v>8</v>
      </c>
      <c r="AT1124">
        <v>10</v>
      </c>
      <c r="AU1124">
        <v>7</v>
      </c>
      <c r="AV1124">
        <v>1</v>
      </c>
      <c r="AW1124">
        <v>5</v>
      </c>
      <c r="AX1124">
        <v>9</v>
      </c>
      <c r="AY1124">
        <v>22</v>
      </c>
      <c r="AZ1124">
        <v>12</v>
      </c>
      <c r="BA1124">
        <v>7</v>
      </c>
      <c r="BB1124">
        <v>1</v>
      </c>
      <c r="BC1124">
        <v>7</v>
      </c>
    </row>
    <row r="1125" spans="1:55" hidden="1" x14ac:dyDescent="0.4">
      <c r="A1125" t="str">
        <f t="shared" si="68"/>
        <v>GPN</v>
      </c>
      <c r="B1125" t="str">
        <f t="shared" si="69"/>
        <v>GPN003</v>
      </c>
      <c r="C1125" t="str">
        <f t="shared" si="70"/>
        <v>forks</v>
      </c>
      <c r="D1125" t="s">
        <v>4653</v>
      </c>
      <c r="E1125">
        <f t="shared" si="71"/>
        <v>2</v>
      </c>
      <c r="F1125">
        <v>3</v>
      </c>
      <c r="G1125">
        <v>1</v>
      </c>
      <c r="H1125">
        <v>2</v>
      </c>
      <c r="I1125">
        <v>3</v>
      </c>
      <c r="J1125">
        <v>2</v>
      </c>
      <c r="K1125">
        <v>1</v>
      </c>
      <c r="L1125">
        <v>2</v>
      </c>
      <c r="M1125">
        <v>2</v>
      </c>
      <c r="N1125">
        <v>2</v>
      </c>
      <c r="O1125">
        <v>2</v>
      </c>
      <c r="P1125">
        <v>1</v>
      </c>
      <c r="Q1125">
        <v>2</v>
      </c>
      <c r="R1125">
        <v>2</v>
      </c>
      <c r="S1125">
        <v>1</v>
      </c>
      <c r="T1125">
        <v>3</v>
      </c>
      <c r="U1125">
        <v>4</v>
      </c>
      <c r="V1125">
        <v>3</v>
      </c>
      <c r="W1125">
        <v>2</v>
      </c>
      <c r="X1125">
        <v>3</v>
      </c>
      <c r="Y1125">
        <v>1</v>
      </c>
      <c r="Z1125">
        <v>3</v>
      </c>
      <c r="AA1125">
        <v>5</v>
      </c>
      <c r="AB1125">
        <v>1</v>
      </c>
      <c r="AC1125">
        <v>1</v>
      </c>
      <c r="AD1125">
        <v>0</v>
      </c>
      <c r="AE1125">
        <v>1</v>
      </c>
      <c r="AF1125">
        <v>1</v>
      </c>
      <c r="AG1125">
        <v>1</v>
      </c>
      <c r="AH1125">
        <v>1</v>
      </c>
      <c r="AI1125">
        <v>1</v>
      </c>
      <c r="AJ1125">
        <v>2</v>
      </c>
      <c r="AK1125">
        <v>1</v>
      </c>
      <c r="AL1125">
        <v>2</v>
      </c>
      <c r="AM1125">
        <v>1</v>
      </c>
      <c r="AN1125">
        <v>1</v>
      </c>
      <c r="AO1125">
        <v>1</v>
      </c>
      <c r="AP1125">
        <v>8</v>
      </c>
      <c r="AQ1125">
        <v>2</v>
      </c>
      <c r="AR1125">
        <v>2</v>
      </c>
      <c r="AS1125">
        <v>2</v>
      </c>
      <c r="AT1125">
        <v>2</v>
      </c>
      <c r="AU1125">
        <v>2</v>
      </c>
      <c r="AV1125">
        <v>0</v>
      </c>
      <c r="AW1125">
        <v>2</v>
      </c>
      <c r="AX1125">
        <v>9</v>
      </c>
      <c r="AY1125">
        <v>1</v>
      </c>
      <c r="AZ1125">
        <v>3</v>
      </c>
      <c r="BA1125">
        <v>1</v>
      </c>
      <c r="BB1125">
        <v>0</v>
      </c>
      <c r="BC1125">
        <v>1</v>
      </c>
    </row>
    <row r="1126" spans="1:55" hidden="1" x14ac:dyDescent="0.4">
      <c r="A1126" t="str">
        <f t="shared" si="68"/>
        <v>GPN</v>
      </c>
      <c r="B1126" t="str">
        <f t="shared" si="69"/>
        <v>GPN003</v>
      </c>
      <c r="C1126" t="str">
        <f t="shared" si="70"/>
        <v>swimlanes</v>
      </c>
      <c r="D1126" t="s">
        <v>4654</v>
      </c>
      <c r="E1126">
        <f t="shared" si="71"/>
        <v>5.04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21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12</v>
      </c>
      <c r="AB1126">
        <v>0</v>
      </c>
      <c r="AC1126">
        <v>0</v>
      </c>
      <c r="AD1126">
        <v>0</v>
      </c>
      <c r="AE1126">
        <v>42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16</v>
      </c>
      <c r="AN1126">
        <v>0</v>
      </c>
      <c r="AO1126">
        <v>0</v>
      </c>
      <c r="AP1126">
        <v>138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23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</row>
    <row r="1127" spans="1:55" hidden="1" x14ac:dyDescent="0.4">
      <c r="A1127" t="str">
        <f t="shared" si="68"/>
        <v>GPN</v>
      </c>
      <c r="B1127" t="str">
        <f t="shared" si="69"/>
        <v>GPN003</v>
      </c>
      <c r="C1127" t="str">
        <f t="shared" si="70"/>
        <v>detaches</v>
      </c>
      <c r="D1127" t="s">
        <v>4655</v>
      </c>
      <c r="E1127">
        <f t="shared" si="71"/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</row>
    <row r="1128" spans="1:55" hidden="1" x14ac:dyDescent="0.4">
      <c r="A1128" t="str">
        <f t="shared" si="68"/>
        <v>GPN</v>
      </c>
      <c r="B1128" t="str">
        <f t="shared" si="69"/>
        <v>GPN003</v>
      </c>
      <c r="C1128" t="str">
        <f t="shared" si="70"/>
        <v>options</v>
      </c>
      <c r="D1128" t="s">
        <v>4656</v>
      </c>
      <c r="E1128">
        <f t="shared" si="71"/>
        <v>0.36</v>
      </c>
      <c r="F1128">
        <v>2</v>
      </c>
      <c r="G1128">
        <v>1</v>
      </c>
      <c r="H1128">
        <v>0</v>
      </c>
      <c r="I1128">
        <v>0</v>
      </c>
      <c r="J1128">
        <v>2</v>
      </c>
      <c r="K1128">
        <v>1</v>
      </c>
      <c r="L1128">
        <v>3</v>
      </c>
      <c r="M1128">
        <v>0</v>
      </c>
      <c r="N1128">
        <v>0</v>
      </c>
      <c r="O1128">
        <v>0</v>
      </c>
      <c r="P1128">
        <v>0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2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5</v>
      </c>
      <c r="AZ1128">
        <v>0</v>
      </c>
      <c r="BA1128">
        <v>0</v>
      </c>
      <c r="BB1128">
        <v>0</v>
      </c>
      <c r="BC1128">
        <v>0</v>
      </c>
    </row>
    <row r="1129" spans="1:55" hidden="1" x14ac:dyDescent="0.4">
      <c r="A1129" t="str">
        <f t="shared" si="68"/>
        <v>GPN</v>
      </c>
      <c r="B1129" t="str">
        <f t="shared" si="69"/>
        <v>GPN003</v>
      </c>
      <c r="C1129" t="str">
        <f t="shared" si="70"/>
        <v>edges</v>
      </c>
      <c r="D1129" t="s">
        <v>4657</v>
      </c>
      <c r="E1129">
        <f t="shared" si="71"/>
        <v>44.54</v>
      </c>
      <c r="F1129">
        <v>54</v>
      </c>
      <c r="G1129">
        <v>48</v>
      </c>
      <c r="H1129">
        <v>5</v>
      </c>
      <c r="I1129">
        <v>21</v>
      </c>
      <c r="J1129">
        <v>0</v>
      </c>
      <c r="K1129">
        <v>17</v>
      </c>
      <c r="L1129">
        <v>63</v>
      </c>
      <c r="M1129">
        <v>11</v>
      </c>
      <c r="N1129">
        <v>62</v>
      </c>
      <c r="O1129">
        <v>25</v>
      </c>
      <c r="P1129">
        <v>41</v>
      </c>
      <c r="Q1129">
        <v>40</v>
      </c>
      <c r="R1129">
        <v>41</v>
      </c>
      <c r="S1129">
        <v>41</v>
      </c>
      <c r="T1129">
        <v>10</v>
      </c>
      <c r="U1129">
        <v>41</v>
      </c>
      <c r="V1129">
        <v>44</v>
      </c>
      <c r="W1129">
        <v>36</v>
      </c>
      <c r="X1129">
        <v>34</v>
      </c>
      <c r="Y1129">
        <v>55</v>
      </c>
      <c r="Z1129">
        <v>9</v>
      </c>
      <c r="AA1129">
        <v>34</v>
      </c>
      <c r="AB1129">
        <v>51</v>
      </c>
      <c r="AC1129">
        <v>51</v>
      </c>
      <c r="AD1129">
        <v>31</v>
      </c>
      <c r="AE1129">
        <v>58</v>
      </c>
      <c r="AF1129">
        <v>22</v>
      </c>
      <c r="AG1129">
        <v>24</v>
      </c>
      <c r="AH1129">
        <v>38</v>
      </c>
      <c r="AI1129">
        <v>21</v>
      </c>
      <c r="AJ1129">
        <v>38</v>
      </c>
      <c r="AK1129">
        <v>36</v>
      </c>
      <c r="AL1129">
        <v>35</v>
      </c>
      <c r="AM1129">
        <v>46</v>
      </c>
      <c r="AN1129">
        <v>49</v>
      </c>
      <c r="AO1129">
        <v>40</v>
      </c>
      <c r="AP1129">
        <v>188</v>
      </c>
      <c r="AQ1129">
        <v>45</v>
      </c>
      <c r="AR1129">
        <v>76</v>
      </c>
      <c r="AS1129">
        <v>47</v>
      </c>
      <c r="AT1129">
        <v>58</v>
      </c>
      <c r="AU1129">
        <v>36</v>
      </c>
      <c r="AV1129">
        <v>101</v>
      </c>
      <c r="AW1129">
        <v>33</v>
      </c>
      <c r="AX1129">
        <v>84</v>
      </c>
      <c r="AY1129">
        <v>78</v>
      </c>
      <c r="AZ1129">
        <v>73</v>
      </c>
      <c r="BA1129">
        <v>40</v>
      </c>
      <c r="BB1129">
        <v>59</v>
      </c>
      <c r="BC1129">
        <v>37</v>
      </c>
    </row>
    <row r="1130" spans="1:55" hidden="1" x14ac:dyDescent="0.4">
      <c r="A1130" t="str">
        <f t="shared" si="68"/>
        <v>GPN</v>
      </c>
      <c r="B1130" t="str">
        <f t="shared" si="69"/>
        <v>GPN003</v>
      </c>
      <c r="C1130" t="str">
        <f t="shared" si="70"/>
        <v>notes</v>
      </c>
      <c r="D1130" t="s">
        <v>4658</v>
      </c>
      <c r="E1130">
        <f t="shared" si="71"/>
        <v>6.66</v>
      </c>
      <c r="F1130">
        <v>5</v>
      </c>
      <c r="G1130">
        <v>9</v>
      </c>
      <c r="H1130">
        <v>4</v>
      </c>
      <c r="I1130">
        <v>6</v>
      </c>
      <c r="J1130">
        <v>4</v>
      </c>
      <c r="K1130">
        <v>5</v>
      </c>
      <c r="L1130">
        <v>5</v>
      </c>
      <c r="M1130">
        <v>7</v>
      </c>
      <c r="N1130">
        <v>6</v>
      </c>
      <c r="O1130">
        <v>4</v>
      </c>
      <c r="P1130">
        <v>6</v>
      </c>
      <c r="Q1130">
        <v>7</v>
      </c>
      <c r="R1130">
        <v>9</v>
      </c>
      <c r="S1130">
        <v>6</v>
      </c>
      <c r="T1130">
        <v>3</v>
      </c>
      <c r="U1130">
        <v>8</v>
      </c>
      <c r="V1130">
        <v>5</v>
      </c>
      <c r="W1130">
        <v>9</v>
      </c>
      <c r="X1130">
        <v>10</v>
      </c>
      <c r="Y1130">
        <v>5</v>
      </c>
      <c r="Z1130">
        <v>4</v>
      </c>
      <c r="AA1130">
        <v>11</v>
      </c>
      <c r="AB1130">
        <v>5</v>
      </c>
      <c r="AC1130">
        <v>4</v>
      </c>
      <c r="AD1130">
        <v>3</v>
      </c>
      <c r="AE1130">
        <v>6</v>
      </c>
      <c r="AF1130">
        <v>7</v>
      </c>
      <c r="AG1130">
        <v>4</v>
      </c>
      <c r="AH1130">
        <v>7</v>
      </c>
      <c r="AI1130">
        <v>7</v>
      </c>
      <c r="AJ1130">
        <v>10</v>
      </c>
      <c r="AK1130">
        <v>4</v>
      </c>
      <c r="AL1130">
        <v>4</v>
      </c>
      <c r="AM1130">
        <v>5</v>
      </c>
      <c r="AN1130">
        <v>9</v>
      </c>
      <c r="AO1130">
        <v>5</v>
      </c>
      <c r="AP1130">
        <v>3</v>
      </c>
      <c r="AQ1130">
        <v>10</v>
      </c>
      <c r="AR1130">
        <v>12</v>
      </c>
      <c r="AS1130">
        <v>8</v>
      </c>
      <c r="AT1130">
        <v>4</v>
      </c>
      <c r="AU1130">
        <v>9</v>
      </c>
      <c r="AV1130">
        <v>6</v>
      </c>
      <c r="AW1130">
        <v>8</v>
      </c>
      <c r="AX1130">
        <v>5</v>
      </c>
      <c r="AY1130">
        <v>9</v>
      </c>
      <c r="AZ1130">
        <v>10</v>
      </c>
      <c r="BA1130">
        <v>12</v>
      </c>
      <c r="BB1130">
        <v>14</v>
      </c>
      <c r="BC1130">
        <v>5</v>
      </c>
    </row>
    <row r="1131" spans="1:55" hidden="1" x14ac:dyDescent="0.4">
      <c r="A1131" t="str">
        <f t="shared" si="68"/>
        <v>GPN</v>
      </c>
      <c r="B1131" t="str">
        <f t="shared" si="69"/>
        <v>GPN003</v>
      </c>
      <c r="C1131" t="str">
        <f t="shared" si="70"/>
        <v>partitions</v>
      </c>
      <c r="D1131" t="s">
        <v>4659</v>
      </c>
      <c r="E1131">
        <f t="shared" si="71"/>
        <v>11.42</v>
      </c>
      <c r="F1131">
        <v>13</v>
      </c>
      <c r="G1131">
        <v>18</v>
      </c>
      <c r="H1131">
        <v>12</v>
      </c>
      <c r="I1131">
        <v>0</v>
      </c>
      <c r="J1131">
        <v>3</v>
      </c>
      <c r="K1131">
        <v>8</v>
      </c>
      <c r="L1131">
        <v>29</v>
      </c>
      <c r="M1131">
        <v>4</v>
      </c>
      <c r="N1131">
        <v>6</v>
      </c>
      <c r="O1131">
        <v>18</v>
      </c>
      <c r="P1131">
        <v>4</v>
      </c>
      <c r="Q1131">
        <v>16</v>
      </c>
      <c r="R1131">
        <v>0</v>
      </c>
      <c r="S1131">
        <v>6</v>
      </c>
      <c r="T1131">
        <v>15</v>
      </c>
      <c r="U1131">
        <v>11</v>
      </c>
      <c r="V1131">
        <v>9</v>
      </c>
      <c r="W1131">
        <v>17</v>
      </c>
      <c r="X1131">
        <v>11</v>
      </c>
      <c r="Y1131">
        <v>2</v>
      </c>
      <c r="Z1131">
        <v>14</v>
      </c>
      <c r="AA1131">
        <v>0</v>
      </c>
      <c r="AB1131">
        <v>5</v>
      </c>
      <c r="AC1131">
        <v>7</v>
      </c>
      <c r="AD1131">
        <v>8</v>
      </c>
      <c r="AE1131">
        <v>0</v>
      </c>
      <c r="AF1131">
        <v>3</v>
      </c>
      <c r="AG1131">
        <v>4</v>
      </c>
      <c r="AH1131">
        <v>8</v>
      </c>
      <c r="AI1131">
        <v>5</v>
      </c>
      <c r="AJ1131">
        <v>36</v>
      </c>
      <c r="AK1131">
        <v>4</v>
      </c>
      <c r="AL1131">
        <v>7</v>
      </c>
      <c r="AM1131">
        <v>0</v>
      </c>
      <c r="AN1131">
        <v>19</v>
      </c>
      <c r="AO1131">
        <v>24</v>
      </c>
      <c r="AP1131">
        <v>0</v>
      </c>
      <c r="AQ1131">
        <v>16</v>
      </c>
      <c r="AR1131">
        <v>17</v>
      </c>
      <c r="AS1131">
        <v>16</v>
      </c>
      <c r="AT1131">
        <v>46</v>
      </c>
      <c r="AU1131">
        <v>12</v>
      </c>
      <c r="AV1131">
        <v>17</v>
      </c>
      <c r="AW1131">
        <v>0</v>
      </c>
      <c r="AX1131">
        <v>4</v>
      </c>
      <c r="AY1131">
        <v>36</v>
      </c>
      <c r="AZ1131">
        <v>9</v>
      </c>
      <c r="BA1131">
        <v>11</v>
      </c>
      <c r="BB1131">
        <v>12</v>
      </c>
      <c r="BC1131">
        <v>29</v>
      </c>
    </row>
    <row r="1132" spans="1:55" hidden="1" x14ac:dyDescent="0.4">
      <c r="A1132" t="str">
        <f t="shared" si="68"/>
        <v>GPN</v>
      </c>
      <c r="B1132" t="str">
        <f t="shared" si="69"/>
        <v>GPN003</v>
      </c>
      <c r="C1132" t="str">
        <f t="shared" si="70"/>
        <v>numberline</v>
      </c>
      <c r="D1132" t="s">
        <v>4660</v>
      </c>
      <c r="E1132">
        <f t="shared" si="71"/>
        <v>148.18</v>
      </c>
      <c r="F1132">
        <v>159</v>
      </c>
      <c r="G1132">
        <v>161</v>
      </c>
      <c r="H1132">
        <v>112</v>
      </c>
      <c r="I1132">
        <v>86</v>
      </c>
      <c r="J1132">
        <v>70</v>
      </c>
      <c r="K1132">
        <v>114</v>
      </c>
      <c r="L1132">
        <v>189</v>
      </c>
      <c r="M1132">
        <v>108</v>
      </c>
      <c r="N1132">
        <v>137</v>
      </c>
      <c r="O1132">
        <v>110</v>
      </c>
      <c r="P1132">
        <v>97</v>
      </c>
      <c r="Q1132">
        <v>178</v>
      </c>
      <c r="R1132">
        <v>155</v>
      </c>
      <c r="S1132">
        <v>109</v>
      </c>
      <c r="T1132">
        <v>155</v>
      </c>
      <c r="U1132">
        <v>132</v>
      </c>
      <c r="V1132">
        <v>127</v>
      </c>
      <c r="W1132">
        <v>134</v>
      </c>
      <c r="X1132">
        <v>135</v>
      </c>
      <c r="Y1132">
        <v>154</v>
      </c>
      <c r="Z1132">
        <v>138</v>
      </c>
      <c r="AA1132">
        <v>163</v>
      </c>
      <c r="AB1132">
        <v>122</v>
      </c>
      <c r="AC1132">
        <v>107</v>
      </c>
      <c r="AD1132">
        <v>82</v>
      </c>
      <c r="AE1132">
        <v>177</v>
      </c>
      <c r="AF1132">
        <v>118</v>
      </c>
      <c r="AG1132">
        <v>84</v>
      </c>
      <c r="AH1132">
        <v>106</v>
      </c>
      <c r="AI1132">
        <v>86</v>
      </c>
      <c r="AJ1132">
        <v>181</v>
      </c>
      <c r="AK1132">
        <v>90</v>
      </c>
      <c r="AL1132">
        <v>93</v>
      </c>
      <c r="AM1132">
        <v>115</v>
      </c>
      <c r="AN1132">
        <v>150</v>
      </c>
      <c r="AO1132">
        <v>122</v>
      </c>
      <c r="AP1132">
        <v>521</v>
      </c>
      <c r="AQ1132">
        <v>157</v>
      </c>
      <c r="AR1132">
        <v>201</v>
      </c>
      <c r="AS1132">
        <v>161</v>
      </c>
      <c r="AT1132">
        <v>205</v>
      </c>
      <c r="AU1132">
        <v>135</v>
      </c>
      <c r="AV1132">
        <v>208</v>
      </c>
      <c r="AW1132">
        <v>108</v>
      </c>
      <c r="AX1132">
        <v>181</v>
      </c>
      <c r="AY1132">
        <v>254</v>
      </c>
      <c r="AZ1132">
        <v>235</v>
      </c>
      <c r="BA1132">
        <v>116</v>
      </c>
      <c r="BB1132">
        <v>213</v>
      </c>
      <c r="BC1132">
        <v>158</v>
      </c>
    </row>
    <row r="1133" spans="1:55" hidden="1" x14ac:dyDescent="0.4">
      <c r="A1133" t="str">
        <f t="shared" si="68"/>
        <v>GPN</v>
      </c>
      <c r="B1133" t="str">
        <f t="shared" si="69"/>
        <v>GPN003</v>
      </c>
      <c r="C1133" t="str">
        <f t="shared" si="70"/>
        <v>negative_score</v>
      </c>
      <c r="D1133" t="s">
        <v>4661</v>
      </c>
      <c r="E1133">
        <f t="shared" si="71"/>
        <v>-22.643980286380287</v>
      </c>
      <c r="F1133">
        <v>-20</v>
      </c>
      <c r="G1133">
        <v>-20</v>
      </c>
      <c r="H1133">
        <v>-20.22</v>
      </c>
      <c r="I1133">
        <v>-20</v>
      </c>
      <c r="J1133">
        <v>-20.054545454545451</v>
      </c>
      <c r="K1133">
        <v>-20.9</v>
      </c>
      <c r="L1133">
        <v>-20</v>
      </c>
      <c r="M1133">
        <v>-20.72</v>
      </c>
      <c r="N1133">
        <v>-20</v>
      </c>
      <c r="O1133">
        <v>-22.766666666666669</v>
      </c>
      <c r="P1133">
        <v>-20</v>
      </c>
      <c r="Q1133">
        <v>-23.207692307692309</v>
      </c>
      <c r="R1133">
        <v>-20</v>
      </c>
      <c r="S1133">
        <v>-20</v>
      </c>
      <c r="T1133">
        <v>-20.207142857142859</v>
      </c>
      <c r="U1133">
        <v>-20</v>
      </c>
      <c r="V1133">
        <v>-20</v>
      </c>
      <c r="W1133">
        <v>-20</v>
      </c>
      <c r="X1133">
        <v>-59.45</v>
      </c>
      <c r="Y1133">
        <v>-20</v>
      </c>
      <c r="Z1133">
        <v>-20.393750000000001</v>
      </c>
      <c r="AA1133">
        <v>-22.15625</v>
      </c>
      <c r="AB1133">
        <v>-20</v>
      </c>
      <c r="AC1133">
        <v>-20</v>
      </c>
      <c r="AD1133">
        <v>-26</v>
      </c>
      <c r="AE1133">
        <v>-20</v>
      </c>
      <c r="AF1133">
        <v>-20.46153846153846</v>
      </c>
      <c r="AG1133">
        <v>-20</v>
      </c>
      <c r="AH1133">
        <v>-21.37142857142857</v>
      </c>
      <c r="AI1133">
        <v>-20</v>
      </c>
      <c r="AJ1133">
        <v>-20</v>
      </c>
      <c r="AK1133">
        <v>-20</v>
      </c>
      <c r="AL1133">
        <v>-20</v>
      </c>
      <c r="AM1133">
        <v>-20</v>
      </c>
      <c r="AN1133">
        <v>-20</v>
      </c>
      <c r="AO1133">
        <v>-55.55</v>
      </c>
      <c r="AP1133">
        <v>-26.914999999999999</v>
      </c>
      <c r="AQ1133">
        <v>-20</v>
      </c>
      <c r="AR1133">
        <v>-20</v>
      </c>
      <c r="AS1133">
        <v>-20</v>
      </c>
      <c r="AT1133">
        <v>-20</v>
      </c>
      <c r="AU1133">
        <v>-20</v>
      </c>
      <c r="AV1133">
        <v>-32</v>
      </c>
      <c r="AW1133">
        <v>-20</v>
      </c>
      <c r="AX1133">
        <v>-20</v>
      </c>
      <c r="AY1133">
        <v>-31.8</v>
      </c>
      <c r="AZ1133">
        <v>-20</v>
      </c>
      <c r="BA1133">
        <v>-20</v>
      </c>
      <c r="BB1133">
        <v>-23</v>
      </c>
      <c r="BC1133">
        <v>-25.024999999999999</v>
      </c>
    </row>
    <row r="1134" spans="1:55" hidden="1" x14ac:dyDescent="0.4">
      <c r="A1134" t="str">
        <f t="shared" si="68"/>
        <v>GPN</v>
      </c>
      <c r="B1134" t="str">
        <f t="shared" si="69"/>
        <v>GPN003</v>
      </c>
      <c r="C1134" t="str">
        <f t="shared" si="70"/>
        <v>raw_score</v>
      </c>
      <c r="D1134" t="s">
        <v>4662</v>
      </c>
      <c r="E1134">
        <f t="shared" si="71"/>
        <v>128.17099999999999</v>
      </c>
      <c r="F1134">
        <v>139.25</v>
      </c>
      <c r="G1134">
        <v>127.85</v>
      </c>
      <c r="H1134">
        <v>136.58000000000001</v>
      </c>
      <c r="I1134">
        <v>35.299999999999997</v>
      </c>
      <c r="J1134">
        <v>85.15</v>
      </c>
      <c r="K1134">
        <v>118.2</v>
      </c>
      <c r="L1134">
        <v>169.55</v>
      </c>
      <c r="M1134">
        <v>99.48</v>
      </c>
      <c r="N1134">
        <v>121.05</v>
      </c>
      <c r="O1134">
        <v>95.93</v>
      </c>
      <c r="P1134">
        <v>75.849999999999994</v>
      </c>
      <c r="Q1134">
        <v>157.29</v>
      </c>
      <c r="R1134">
        <v>132.15</v>
      </c>
      <c r="S1134">
        <v>83.45</v>
      </c>
      <c r="T1134">
        <v>207.44</v>
      </c>
      <c r="U1134">
        <v>94.7</v>
      </c>
      <c r="V1134">
        <v>97.65</v>
      </c>
      <c r="W1134">
        <v>92.6</v>
      </c>
      <c r="X1134">
        <v>44.6</v>
      </c>
      <c r="Y1134">
        <v>83.7</v>
      </c>
      <c r="Z1134">
        <v>167.51</v>
      </c>
      <c r="AA1134">
        <v>170.59</v>
      </c>
      <c r="AB1134">
        <v>97.8</v>
      </c>
      <c r="AC1134">
        <v>67.25</v>
      </c>
      <c r="AD1134">
        <v>53.7</v>
      </c>
      <c r="AE1134">
        <v>202.25</v>
      </c>
      <c r="AF1134">
        <v>140.94</v>
      </c>
      <c r="AG1134">
        <v>37.200000000000003</v>
      </c>
      <c r="AH1134">
        <v>120.13</v>
      </c>
      <c r="AI1134">
        <v>49.6</v>
      </c>
      <c r="AJ1134">
        <v>134.65</v>
      </c>
      <c r="AK1134">
        <v>71.900000000000006</v>
      </c>
      <c r="AL1134">
        <v>70.349999999999994</v>
      </c>
      <c r="AM1134">
        <v>111.95</v>
      </c>
      <c r="AN1134">
        <v>113</v>
      </c>
      <c r="AO1134">
        <v>68.55</v>
      </c>
      <c r="AP1134">
        <v>763.13</v>
      </c>
      <c r="AQ1134">
        <v>103.85</v>
      </c>
      <c r="AR1134">
        <v>166.35</v>
      </c>
      <c r="AS1134">
        <v>112.85</v>
      </c>
      <c r="AT1134">
        <v>178.05</v>
      </c>
      <c r="AU1134">
        <v>89.15</v>
      </c>
      <c r="AV1134">
        <v>133.9</v>
      </c>
      <c r="AW1134">
        <v>103.4</v>
      </c>
      <c r="AX1134">
        <v>162.85</v>
      </c>
      <c r="AY1134">
        <v>249.7</v>
      </c>
      <c r="AZ1134">
        <v>157.85</v>
      </c>
      <c r="BA1134">
        <v>90.9</v>
      </c>
      <c r="BB1134">
        <v>91.65</v>
      </c>
      <c r="BC1134">
        <v>129.78</v>
      </c>
    </row>
    <row r="1135" spans="1:55" x14ac:dyDescent="0.4">
      <c r="A1135" t="str">
        <f t="shared" si="68"/>
        <v>GPN</v>
      </c>
      <c r="B1135" t="str">
        <f t="shared" si="69"/>
        <v>GPN003</v>
      </c>
      <c r="C1135" t="str">
        <f t="shared" si="70"/>
        <v>percentage_score</v>
      </c>
      <c r="D1135" t="s">
        <v>4663</v>
      </c>
      <c r="E1135">
        <f t="shared" si="71"/>
        <v>71.236000000000004</v>
      </c>
      <c r="F1135">
        <v>77.7</v>
      </c>
      <c r="G1135">
        <v>76.2</v>
      </c>
      <c r="H1135">
        <v>77.3</v>
      </c>
      <c r="I1135">
        <v>46.9</v>
      </c>
      <c r="J1135">
        <v>68</v>
      </c>
      <c r="K1135">
        <v>74.3</v>
      </c>
      <c r="L1135">
        <v>80.900000000000006</v>
      </c>
      <c r="M1135">
        <v>71</v>
      </c>
      <c r="N1135">
        <v>75.2</v>
      </c>
      <c r="O1135">
        <v>69.2</v>
      </c>
      <c r="P1135">
        <v>65.5</v>
      </c>
      <c r="Q1135">
        <v>78.5</v>
      </c>
      <c r="R1135">
        <v>76.8</v>
      </c>
      <c r="S1135">
        <v>67.599999999999994</v>
      </c>
      <c r="T1135">
        <v>83.8</v>
      </c>
      <c r="U1135">
        <v>70.3</v>
      </c>
      <c r="V1135">
        <v>70.900000000000006</v>
      </c>
      <c r="W1135">
        <v>69.8</v>
      </c>
      <c r="X1135">
        <v>36</v>
      </c>
      <c r="Y1135">
        <v>67.7</v>
      </c>
      <c r="Z1135">
        <v>80.599999999999994</v>
      </c>
      <c r="AA1135">
        <v>80.2</v>
      </c>
      <c r="AB1135">
        <v>71</v>
      </c>
      <c r="AC1135">
        <v>62.7</v>
      </c>
      <c r="AD1135">
        <v>53.9</v>
      </c>
      <c r="AE1135">
        <v>83.5</v>
      </c>
      <c r="AF1135">
        <v>77.7</v>
      </c>
      <c r="AG1135">
        <v>48.2</v>
      </c>
      <c r="AH1135">
        <v>74.400000000000006</v>
      </c>
      <c r="AI1135">
        <v>55.4</v>
      </c>
      <c r="AJ1135">
        <v>77.099999999999994</v>
      </c>
      <c r="AK1135">
        <v>64.3</v>
      </c>
      <c r="AL1135">
        <v>63.8</v>
      </c>
      <c r="AM1135">
        <v>73.7</v>
      </c>
      <c r="AN1135">
        <v>73.900000000000006</v>
      </c>
      <c r="AO1135">
        <v>47.6</v>
      </c>
      <c r="AP1135">
        <v>94.2</v>
      </c>
      <c r="AQ1135">
        <v>72.2</v>
      </c>
      <c r="AR1135">
        <v>80.599999999999994</v>
      </c>
      <c r="AS1135">
        <v>73.8</v>
      </c>
      <c r="AT1135">
        <v>81.7</v>
      </c>
      <c r="AU1135">
        <v>69</v>
      </c>
      <c r="AV1135">
        <v>72</v>
      </c>
      <c r="AW1135">
        <v>72.099999999999994</v>
      </c>
      <c r="AX1135">
        <v>80.3</v>
      </c>
      <c r="AY1135">
        <v>82.8</v>
      </c>
      <c r="AZ1135">
        <v>79.8</v>
      </c>
      <c r="BA1135">
        <v>69.400000000000006</v>
      </c>
      <c r="BB1135">
        <v>68.099999999999994</v>
      </c>
      <c r="BC1135">
        <v>74.2</v>
      </c>
    </row>
    <row r="1136" spans="1:55" hidden="1" x14ac:dyDescent="0.4">
      <c r="A1136" t="str">
        <f t="shared" si="68"/>
        <v>GPN</v>
      </c>
      <c r="B1136" t="str">
        <f t="shared" si="69"/>
        <v>GPN003</v>
      </c>
      <c r="C1136" t="str">
        <f t="shared" si="70"/>
        <v>formatted_score</v>
      </c>
      <c r="D1136" t="s">
        <v>4664</v>
      </c>
      <c r="E1136" t="e">
        <f t="shared" si="71"/>
        <v>#DIV/0!</v>
      </c>
      <c r="F1136" t="s">
        <v>4665</v>
      </c>
      <c r="G1136" t="s">
        <v>4666</v>
      </c>
      <c r="H1136" t="s">
        <v>4667</v>
      </c>
      <c r="I1136" t="s">
        <v>4668</v>
      </c>
      <c r="J1136" t="s">
        <v>4669</v>
      </c>
      <c r="K1136" t="s">
        <v>4670</v>
      </c>
      <c r="L1136" t="s">
        <v>4671</v>
      </c>
      <c r="M1136" t="s">
        <v>4672</v>
      </c>
      <c r="N1136" t="s">
        <v>4673</v>
      </c>
      <c r="O1136" t="s">
        <v>4674</v>
      </c>
      <c r="P1136" t="s">
        <v>4675</v>
      </c>
      <c r="Q1136" t="s">
        <v>4676</v>
      </c>
      <c r="R1136" t="s">
        <v>4677</v>
      </c>
      <c r="S1136" t="s">
        <v>4678</v>
      </c>
      <c r="T1136" t="s">
        <v>4679</v>
      </c>
      <c r="U1136" t="s">
        <v>4680</v>
      </c>
      <c r="V1136" t="s">
        <v>4681</v>
      </c>
      <c r="W1136" t="s">
        <v>4682</v>
      </c>
      <c r="X1136" t="s">
        <v>4683</v>
      </c>
      <c r="Y1136" t="s">
        <v>4684</v>
      </c>
      <c r="Z1136" t="s">
        <v>4685</v>
      </c>
      <c r="AA1136" t="s">
        <v>4686</v>
      </c>
      <c r="AB1136" t="s">
        <v>4687</v>
      </c>
      <c r="AC1136" t="s">
        <v>4688</v>
      </c>
      <c r="AD1136" t="s">
        <v>4689</v>
      </c>
      <c r="AE1136" t="s">
        <v>4690</v>
      </c>
      <c r="AF1136" t="s">
        <v>4691</v>
      </c>
      <c r="AG1136" t="s">
        <v>4692</v>
      </c>
      <c r="AH1136" t="s">
        <v>4693</v>
      </c>
      <c r="AI1136" t="s">
        <v>4694</v>
      </c>
      <c r="AJ1136" t="s">
        <v>4695</v>
      </c>
      <c r="AK1136" t="s">
        <v>4696</v>
      </c>
      <c r="AL1136" t="s">
        <v>4697</v>
      </c>
      <c r="AM1136" t="s">
        <v>4698</v>
      </c>
      <c r="AN1136" t="s">
        <v>4699</v>
      </c>
      <c r="AO1136" t="s">
        <v>4700</v>
      </c>
      <c r="AP1136" t="s">
        <v>4701</v>
      </c>
      <c r="AQ1136" t="s">
        <v>4702</v>
      </c>
      <c r="AR1136" t="s">
        <v>4703</v>
      </c>
      <c r="AS1136" t="s">
        <v>4704</v>
      </c>
      <c r="AT1136" t="s">
        <v>4705</v>
      </c>
      <c r="AU1136" t="s">
        <v>4706</v>
      </c>
      <c r="AV1136" t="s">
        <v>4707</v>
      </c>
      <c r="AW1136" t="s">
        <v>4708</v>
      </c>
      <c r="AX1136" t="s">
        <v>4709</v>
      </c>
      <c r="AY1136" t="s">
        <v>4710</v>
      </c>
      <c r="AZ1136" t="s">
        <v>4711</v>
      </c>
      <c r="BA1136" t="s">
        <v>4712</v>
      </c>
      <c r="BB1136" t="s">
        <v>4713</v>
      </c>
      <c r="BC1136" t="s">
        <v>4714</v>
      </c>
    </row>
    <row r="1137" spans="1:55" hidden="1" x14ac:dyDescent="0.4">
      <c r="A1137" t="str">
        <f t="shared" si="68"/>
        <v>GPN</v>
      </c>
      <c r="B1137" t="str">
        <f t="shared" si="69"/>
        <v>GPN003</v>
      </c>
      <c r="C1137" t="str">
        <f t="shared" si="70"/>
        <v>functional_complexity</v>
      </c>
      <c r="D1137" t="s">
        <v>4715</v>
      </c>
      <c r="E1137">
        <f t="shared" si="71"/>
        <v>28.53</v>
      </c>
      <c r="F1137">
        <v>30.5</v>
      </c>
      <c r="G1137">
        <v>23.5</v>
      </c>
      <c r="H1137">
        <v>62</v>
      </c>
      <c r="I1137">
        <v>10.5</v>
      </c>
      <c r="J1137">
        <v>46</v>
      </c>
      <c r="K1137">
        <v>48</v>
      </c>
      <c r="L1137">
        <v>27</v>
      </c>
      <c r="M1137">
        <v>45</v>
      </c>
      <c r="N1137">
        <v>23</v>
      </c>
      <c r="O1137">
        <v>26.5</v>
      </c>
      <c r="P1137">
        <v>15.5</v>
      </c>
      <c r="Q1137">
        <v>46.5</v>
      </c>
      <c r="R1137">
        <v>23</v>
      </c>
      <c r="S1137">
        <v>17.5</v>
      </c>
      <c r="T1137">
        <v>91.5</v>
      </c>
      <c r="U1137">
        <v>18</v>
      </c>
      <c r="V1137">
        <v>20.5</v>
      </c>
      <c r="W1137">
        <v>15</v>
      </c>
      <c r="X1137">
        <v>16</v>
      </c>
      <c r="Y1137">
        <v>11.5</v>
      </c>
      <c r="Z1137">
        <v>72.5</v>
      </c>
      <c r="AA1137">
        <v>55.5</v>
      </c>
      <c r="AB1137">
        <v>19.5</v>
      </c>
      <c r="AC1137">
        <v>3.5</v>
      </c>
      <c r="AD1137">
        <v>12</v>
      </c>
      <c r="AE1137">
        <v>27.5</v>
      </c>
      <c r="AF1137">
        <v>58.5</v>
      </c>
      <c r="AG1137">
        <v>7.5</v>
      </c>
      <c r="AH1137">
        <v>36.5</v>
      </c>
      <c r="AI1137">
        <v>13.5</v>
      </c>
      <c r="AJ1137">
        <v>19</v>
      </c>
      <c r="AK1137">
        <v>17.5</v>
      </c>
      <c r="AL1137">
        <v>15</v>
      </c>
      <c r="AM1137">
        <v>17.5</v>
      </c>
      <c r="AN1137">
        <v>15.5</v>
      </c>
      <c r="AO1137">
        <v>15</v>
      </c>
      <c r="AP1137">
        <v>130</v>
      </c>
      <c r="AQ1137">
        <v>15</v>
      </c>
      <c r="AR1137">
        <v>25</v>
      </c>
      <c r="AS1137">
        <v>19</v>
      </c>
      <c r="AT1137">
        <v>23</v>
      </c>
      <c r="AU1137">
        <v>17</v>
      </c>
      <c r="AV1137">
        <v>2</v>
      </c>
      <c r="AW1137">
        <v>13</v>
      </c>
      <c r="AX1137">
        <v>31.5</v>
      </c>
      <c r="AY1137">
        <v>54.5</v>
      </c>
      <c r="AZ1137">
        <v>28.5</v>
      </c>
      <c r="BA1137">
        <v>15.5</v>
      </c>
      <c r="BB1137">
        <v>2</v>
      </c>
      <c r="BC1137">
        <v>27.5</v>
      </c>
    </row>
    <row r="1138" spans="1:55" hidden="1" x14ac:dyDescent="0.4">
      <c r="A1138" t="str">
        <f t="shared" si="68"/>
        <v>GPN</v>
      </c>
      <c r="B1138" t="str">
        <f t="shared" si="69"/>
        <v>GPN003</v>
      </c>
      <c r="C1138" t="str">
        <f t="shared" si="70"/>
        <v>organization_score</v>
      </c>
      <c r="D1138" t="s">
        <v>4716</v>
      </c>
      <c r="E1138">
        <f t="shared" si="71"/>
        <v>10.08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42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24</v>
      </c>
      <c r="AB1138">
        <v>0</v>
      </c>
      <c r="AC1138">
        <v>0</v>
      </c>
      <c r="AD1138">
        <v>0</v>
      </c>
      <c r="AE1138">
        <v>84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32</v>
      </c>
      <c r="AN1138">
        <v>0</v>
      </c>
      <c r="AO1138">
        <v>0</v>
      </c>
      <c r="AP1138">
        <v>276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46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</row>
    <row r="1139" spans="1:55" hidden="1" x14ac:dyDescent="0.4">
      <c r="A1139" t="str">
        <f t="shared" si="68"/>
        <v>GPN</v>
      </c>
      <c r="B1139" t="str">
        <f t="shared" si="69"/>
        <v>GPN003</v>
      </c>
      <c r="C1139" t="str">
        <f t="shared" si="70"/>
        <v>structural_integrity</v>
      </c>
      <c r="D1139" t="s">
        <v>4717</v>
      </c>
      <c r="E1139">
        <f t="shared" si="71"/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</row>
    <row r="1140" spans="1:55" hidden="1" x14ac:dyDescent="0.4">
      <c r="A1140" t="str">
        <f t="shared" si="68"/>
        <v>GPN</v>
      </c>
      <c r="B1140" t="str">
        <f t="shared" si="69"/>
        <v>GPN003</v>
      </c>
      <c r="C1140" t="str">
        <f t="shared" si="70"/>
        <v>decisions_activities_ratio</v>
      </c>
      <c r="D1140" t="s">
        <v>4718</v>
      </c>
      <c r="E1140">
        <f t="shared" si="71"/>
        <v>5.4729799999999997</v>
      </c>
      <c r="F1140">
        <v>13</v>
      </c>
      <c r="G1140">
        <v>11</v>
      </c>
      <c r="H1140">
        <v>0.23300000000000001</v>
      </c>
      <c r="I1140">
        <v>3</v>
      </c>
      <c r="J1140">
        <v>0.22700000000000001</v>
      </c>
      <c r="K1140">
        <v>0.47399999999999998</v>
      </c>
      <c r="L1140">
        <v>12</v>
      </c>
      <c r="M1140">
        <v>0.3</v>
      </c>
      <c r="N1140">
        <v>10</v>
      </c>
      <c r="O1140">
        <v>0.55600000000000005</v>
      </c>
      <c r="P1140">
        <v>7</v>
      </c>
      <c r="Q1140">
        <v>0.92300000000000004</v>
      </c>
      <c r="R1140">
        <v>10</v>
      </c>
      <c r="S1140">
        <v>8</v>
      </c>
      <c r="T1140">
        <v>0.28599999999999998</v>
      </c>
      <c r="U1140">
        <v>6</v>
      </c>
      <c r="V1140">
        <v>8</v>
      </c>
      <c r="W1140">
        <v>6</v>
      </c>
      <c r="X1140">
        <v>5</v>
      </c>
      <c r="Y1140">
        <v>5</v>
      </c>
      <c r="Z1140">
        <v>0.312</v>
      </c>
      <c r="AA1140">
        <v>0.75</v>
      </c>
      <c r="AB1140">
        <v>9</v>
      </c>
      <c r="AC1140">
        <v>1</v>
      </c>
      <c r="AD1140">
        <v>6</v>
      </c>
      <c r="AE1140">
        <v>13</v>
      </c>
      <c r="AF1140">
        <v>0.34599999999999997</v>
      </c>
      <c r="AG1140">
        <v>3</v>
      </c>
      <c r="AH1140">
        <v>0.5</v>
      </c>
      <c r="AI1140">
        <v>6</v>
      </c>
      <c r="AJ1140">
        <v>8</v>
      </c>
      <c r="AK1140">
        <v>8</v>
      </c>
      <c r="AL1140">
        <v>6</v>
      </c>
      <c r="AM1140">
        <v>8</v>
      </c>
      <c r="AN1140">
        <v>7</v>
      </c>
      <c r="AO1140">
        <v>6</v>
      </c>
      <c r="AP1140">
        <v>2.2000000000000002</v>
      </c>
      <c r="AQ1140">
        <v>6</v>
      </c>
      <c r="AR1140">
        <v>11</v>
      </c>
      <c r="AS1140">
        <v>8</v>
      </c>
      <c r="AT1140">
        <v>10</v>
      </c>
      <c r="AU1140">
        <v>7</v>
      </c>
      <c r="AV1140">
        <v>1</v>
      </c>
      <c r="AW1140">
        <v>5</v>
      </c>
      <c r="AX1140">
        <v>9</v>
      </c>
      <c r="AY1140">
        <v>3.6669999999999998</v>
      </c>
      <c r="AZ1140">
        <v>12</v>
      </c>
      <c r="BA1140">
        <v>7</v>
      </c>
      <c r="BB1140">
        <v>1</v>
      </c>
      <c r="BC1140">
        <v>0.875</v>
      </c>
    </row>
    <row r="1141" spans="1:55" hidden="1" x14ac:dyDescent="0.4">
      <c r="A1141" t="str">
        <f t="shared" si="68"/>
        <v>GPN</v>
      </c>
      <c r="B1141" t="str">
        <f t="shared" si="69"/>
        <v>GPN003</v>
      </c>
      <c r="C1141" t="str">
        <f t="shared" si="70"/>
        <v>lines_vs_average</v>
      </c>
      <c r="D1141" t="s">
        <v>4719</v>
      </c>
      <c r="E1141">
        <f t="shared" si="71"/>
        <v>3.1771999999999991</v>
      </c>
      <c r="F1141">
        <v>3.4089999999999998</v>
      </c>
      <c r="G1141">
        <v>3.452</v>
      </c>
      <c r="H1141">
        <v>2.4009999999999998</v>
      </c>
      <c r="I1141">
        <v>1.8440000000000001</v>
      </c>
      <c r="J1141">
        <v>1.5009999999999999</v>
      </c>
      <c r="K1141">
        <v>2.444</v>
      </c>
      <c r="L1141">
        <v>4.0519999999999996</v>
      </c>
      <c r="M1141">
        <v>2.3159999999999998</v>
      </c>
      <c r="N1141">
        <v>2.9369999999999998</v>
      </c>
      <c r="O1141">
        <v>2.359</v>
      </c>
      <c r="P1141">
        <v>2.08</v>
      </c>
      <c r="Q1141">
        <v>3.8170000000000002</v>
      </c>
      <c r="R1141">
        <v>3.323</v>
      </c>
      <c r="S1141">
        <v>2.3370000000000002</v>
      </c>
      <c r="T1141">
        <v>3.323</v>
      </c>
      <c r="U1141">
        <v>2.83</v>
      </c>
      <c r="V1141">
        <v>2.7229999999999999</v>
      </c>
      <c r="W1141">
        <v>2.8730000000000002</v>
      </c>
      <c r="X1141">
        <v>2.895</v>
      </c>
      <c r="Y1141">
        <v>3.302</v>
      </c>
      <c r="Z1141">
        <v>2.9590000000000001</v>
      </c>
      <c r="AA1141">
        <v>3.4950000000000001</v>
      </c>
      <c r="AB1141">
        <v>2.6160000000000001</v>
      </c>
      <c r="AC1141">
        <v>2.294</v>
      </c>
      <c r="AD1141">
        <v>1.758</v>
      </c>
      <c r="AE1141">
        <v>3.7949999999999999</v>
      </c>
      <c r="AF1141">
        <v>2.5299999999999998</v>
      </c>
      <c r="AG1141">
        <v>1.8009999999999999</v>
      </c>
      <c r="AH1141">
        <v>2.2730000000000001</v>
      </c>
      <c r="AI1141">
        <v>1.8440000000000001</v>
      </c>
      <c r="AJ1141">
        <v>3.8809999999999998</v>
      </c>
      <c r="AK1141">
        <v>1.93</v>
      </c>
      <c r="AL1141">
        <v>1.994</v>
      </c>
      <c r="AM1141">
        <v>2.4660000000000002</v>
      </c>
      <c r="AN1141">
        <v>3.2160000000000002</v>
      </c>
      <c r="AO1141">
        <v>2.6160000000000001</v>
      </c>
      <c r="AP1141">
        <v>11.170999999999999</v>
      </c>
      <c r="AQ1141">
        <v>3.3660000000000001</v>
      </c>
      <c r="AR1141">
        <v>4.3099999999999996</v>
      </c>
      <c r="AS1141">
        <v>3.452</v>
      </c>
      <c r="AT1141">
        <v>4.3959999999999999</v>
      </c>
      <c r="AU1141">
        <v>2.895</v>
      </c>
      <c r="AV1141">
        <v>4.46</v>
      </c>
      <c r="AW1141">
        <v>2.3159999999999998</v>
      </c>
      <c r="AX1141">
        <v>3.8809999999999998</v>
      </c>
      <c r="AY1141">
        <v>5.4459999999999997</v>
      </c>
      <c r="AZ1141">
        <v>5.0389999999999997</v>
      </c>
      <c r="BA1141">
        <v>2.4870000000000001</v>
      </c>
      <c r="BB1141">
        <v>4.5670000000000002</v>
      </c>
      <c r="BC1141">
        <v>3.3879999999999999</v>
      </c>
    </row>
    <row r="1142" spans="1:55" hidden="1" x14ac:dyDescent="0.4"/>
    <row r="1146" spans="1:55" x14ac:dyDescent="0.4">
      <c r="B1146" s="176" t="s">
        <v>4720</v>
      </c>
      <c r="C1146" s="176"/>
      <c r="D1146" s="176"/>
      <c r="E1146" s="176"/>
      <c r="F1146" s="38"/>
    </row>
    <row r="1147" spans="1:55" x14ac:dyDescent="0.4">
      <c r="A1147" t="s">
        <v>1710</v>
      </c>
      <c r="B1147" s="7" t="s">
        <v>1710</v>
      </c>
      <c r="C1147" s="7" t="s">
        <v>1643</v>
      </c>
      <c r="D1147" s="7" t="s">
        <v>1644</v>
      </c>
      <c r="E1147" s="7" t="s">
        <v>4721</v>
      </c>
      <c r="F1147" s="39"/>
      <c r="G1147" s="40" t="s">
        <v>1710</v>
      </c>
      <c r="H1147" s="40" t="s">
        <v>1711</v>
      </c>
      <c r="I1147" s="40" t="s">
        <v>3</v>
      </c>
      <c r="J1147" s="40" t="s">
        <v>1712</v>
      </c>
      <c r="K1147" s="41" t="s">
        <v>1643</v>
      </c>
      <c r="L1147" s="41" t="s">
        <v>1644</v>
      </c>
      <c r="M1147" s="41" t="s">
        <v>4721</v>
      </c>
    </row>
    <row r="1148" spans="1:55" x14ac:dyDescent="0.4">
      <c r="A1148" t="s">
        <v>1672</v>
      </c>
      <c r="B1148" s="7" t="s">
        <v>1103</v>
      </c>
      <c r="C1148" s="7">
        <f t="shared" ref="C1148:E1150" si="72">K1148/100</f>
        <v>0.65107999999999988</v>
      </c>
      <c r="D1148" s="7">
        <f t="shared" si="72"/>
        <v>0.64515999999999996</v>
      </c>
      <c r="E1148" s="7">
        <f t="shared" si="72"/>
        <v>0.65789999999999982</v>
      </c>
      <c r="F1148" s="42" t="s">
        <v>1214</v>
      </c>
      <c r="G1148" s="40" t="s">
        <v>1672</v>
      </c>
      <c r="H1148" s="40" t="s">
        <v>1103</v>
      </c>
      <c r="I1148" s="40" t="s">
        <v>4722</v>
      </c>
      <c r="J1148" s="40" t="s">
        <v>1727</v>
      </c>
      <c r="K1148" s="40">
        <v>65.10799999999999</v>
      </c>
      <c r="L1148" s="40">
        <v>64.515999999999991</v>
      </c>
      <c r="M1148" s="40">
        <v>65.789999999999978</v>
      </c>
    </row>
    <row r="1149" spans="1:55" x14ac:dyDescent="0.4">
      <c r="A1149" t="s">
        <v>1672</v>
      </c>
      <c r="B1149" s="7" t="s">
        <v>1104</v>
      </c>
      <c r="C1149" s="7">
        <f t="shared" si="72"/>
        <v>0.64829999999999999</v>
      </c>
      <c r="D1149" s="7">
        <f t="shared" si="72"/>
        <v>0.6530800000000001</v>
      </c>
      <c r="E1149" s="7">
        <f t="shared" si="72"/>
        <v>0.65942000000000023</v>
      </c>
      <c r="F1149" s="42" t="s">
        <v>1257</v>
      </c>
      <c r="G1149" s="40" t="s">
        <v>1672</v>
      </c>
      <c r="H1149" s="40" t="s">
        <v>1104</v>
      </c>
      <c r="I1149" s="40" t="s">
        <v>4722</v>
      </c>
      <c r="J1149" s="40" t="s">
        <v>1793</v>
      </c>
      <c r="K1149" s="40">
        <v>64.83</v>
      </c>
      <c r="L1149" s="40">
        <v>65.308000000000007</v>
      </c>
      <c r="M1149" s="40">
        <v>65.942000000000021</v>
      </c>
    </row>
    <row r="1150" spans="1:55" x14ac:dyDescent="0.4">
      <c r="A1150" t="s">
        <v>1672</v>
      </c>
      <c r="B1150" s="7" t="s">
        <v>1112</v>
      </c>
      <c r="C1150" s="7">
        <f t="shared" si="72"/>
        <v>0.6468799999999999</v>
      </c>
      <c r="D1150" s="7">
        <f t="shared" si="72"/>
        <v>0.65837999999999974</v>
      </c>
      <c r="E1150" s="7">
        <f t="shared" si="72"/>
        <v>0.64181999999999984</v>
      </c>
      <c r="F1150" s="42" t="s">
        <v>1307</v>
      </c>
      <c r="G1150" s="40" t="s">
        <v>1672</v>
      </c>
      <c r="H1150" s="40" t="s">
        <v>1112</v>
      </c>
      <c r="I1150" s="40" t="s">
        <v>4722</v>
      </c>
      <c r="J1150" s="40" t="s">
        <v>1842</v>
      </c>
      <c r="K1150" s="40">
        <v>64.687999999999988</v>
      </c>
      <c r="L1150" s="40">
        <v>65.83799999999998</v>
      </c>
      <c r="M1150" s="40">
        <v>64.181999999999988</v>
      </c>
    </row>
    <row r="1151" spans="1:55" x14ac:dyDescent="0.4">
      <c r="B1151" s="7"/>
      <c r="C1151" s="7"/>
      <c r="D1151" s="7"/>
      <c r="E1151" s="7"/>
      <c r="F1151" s="42"/>
      <c r="G1151" s="40"/>
      <c r="H1151" s="40"/>
      <c r="I1151" s="40"/>
      <c r="J1151" s="40"/>
      <c r="K1151" s="40"/>
      <c r="L1151" s="40"/>
      <c r="M1151" s="40"/>
    </row>
    <row r="1152" spans="1:55" x14ac:dyDescent="0.4">
      <c r="A1152" t="s">
        <v>1667</v>
      </c>
      <c r="B1152" s="7" t="s">
        <v>56</v>
      </c>
      <c r="C1152" s="7">
        <f t="shared" ref="C1152:E1154" si="73">K1152/100</f>
        <v>0.70823999999999987</v>
      </c>
      <c r="D1152" s="7">
        <f t="shared" si="73"/>
        <v>0.77333999999999992</v>
      </c>
      <c r="E1152" s="7">
        <f t="shared" si="73"/>
        <v>0.72358</v>
      </c>
      <c r="F1152" s="42" t="s">
        <v>167</v>
      </c>
      <c r="G1152" s="40" t="s">
        <v>1667</v>
      </c>
      <c r="H1152" s="40" t="s">
        <v>56</v>
      </c>
      <c r="I1152" s="40" t="s">
        <v>4722</v>
      </c>
      <c r="J1152" s="40" t="s">
        <v>2145</v>
      </c>
      <c r="K1152" s="40">
        <v>70.823999999999984</v>
      </c>
      <c r="L1152" s="40">
        <v>77.333999999999989</v>
      </c>
      <c r="M1152" s="40">
        <v>72.358000000000004</v>
      </c>
    </row>
    <row r="1153" spans="1:13" x14ac:dyDescent="0.4">
      <c r="A1153" t="s">
        <v>1667</v>
      </c>
      <c r="B1153" s="7" t="s">
        <v>57</v>
      </c>
      <c r="C1153" s="7">
        <f t="shared" si="73"/>
        <v>0.71543999999999996</v>
      </c>
      <c r="D1153" s="7">
        <f t="shared" si="73"/>
        <v>0.77586000000000011</v>
      </c>
      <c r="E1153" s="7">
        <f t="shared" si="73"/>
        <v>0.71408000000000016</v>
      </c>
      <c r="F1153" s="42" t="s">
        <v>210</v>
      </c>
      <c r="G1153" s="40" t="s">
        <v>1667</v>
      </c>
      <c r="H1153" s="40" t="s">
        <v>57</v>
      </c>
      <c r="I1153" s="40" t="s">
        <v>4722</v>
      </c>
      <c r="J1153" s="40" t="s">
        <v>2199</v>
      </c>
      <c r="K1153" s="40">
        <v>71.543999999999997</v>
      </c>
      <c r="L1153" s="40">
        <v>77.586000000000013</v>
      </c>
      <c r="M1153" s="40">
        <v>71.408000000000015</v>
      </c>
    </row>
    <row r="1154" spans="1:13" x14ac:dyDescent="0.4">
      <c r="A1154" t="s">
        <v>1667</v>
      </c>
      <c r="B1154" s="7" t="s">
        <v>65</v>
      </c>
      <c r="C1154" s="7">
        <f t="shared" si="73"/>
        <v>0.70918000000000003</v>
      </c>
      <c r="D1154" s="7">
        <f t="shared" si="73"/>
        <v>0.7777400000000001</v>
      </c>
      <c r="E1154" s="7">
        <f t="shared" si="73"/>
        <v>0.72352000000000005</v>
      </c>
      <c r="F1154" s="42" t="s">
        <v>260</v>
      </c>
      <c r="G1154" s="40" t="s">
        <v>1667</v>
      </c>
      <c r="H1154" s="40" t="s">
        <v>65</v>
      </c>
      <c r="I1154" s="40" t="s">
        <v>4722</v>
      </c>
      <c r="J1154" s="40" t="s">
        <v>2242</v>
      </c>
      <c r="K1154" s="40">
        <v>70.918000000000006</v>
      </c>
      <c r="L1154" s="40">
        <v>77.774000000000015</v>
      </c>
      <c r="M1154" s="40">
        <v>72.352000000000004</v>
      </c>
    </row>
    <row r="1155" spans="1:13" x14ac:dyDescent="0.4">
      <c r="B1155" s="7"/>
      <c r="C1155" s="7"/>
      <c r="D1155" s="7"/>
      <c r="E1155" s="7"/>
      <c r="F1155" s="42"/>
      <c r="G1155" s="40"/>
      <c r="H1155" s="40"/>
      <c r="I1155" s="40"/>
      <c r="J1155" s="40"/>
      <c r="K1155" s="40"/>
      <c r="L1155" s="40"/>
      <c r="M1155" s="40"/>
    </row>
    <row r="1156" spans="1:13" x14ac:dyDescent="0.4">
      <c r="A1156" t="s">
        <v>1670</v>
      </c>
      <c r="B1156" s="7" t="s">
        <v>821</v>
      </c>
      <c r="C1156" s="7">
        <f t="shared" ref="C1156:E1158" si="74">K1156/100</f>
        <v>0.64618000000000009</v>
      </c>
      <c r="D1156" s="7">
        <f t="shared" si="74"/>
        <v>0.63609999999999989</v>
      </c>
      <c r="E1156" s="7">
        <f t="shared" si="74"/>
        <v>0.63752000000000009</v>
      </c>
      <c r="F1156" s="42" t="s">
        <v>932</v>
      </c>
      <c r="G1156" s="40" t="s">
        <v>1670</v>
      </c>
      <c r="H1156" s="40" t="s">
        <v>821</v>
      </c>
      <c r="I1156" s="40" t="s">
        <v>4722</v>
      </c>
      <c r="J1156" s="40" t="s">
        <v>2558</v>
      </c>
      <c r="K1156" s="40">
        <v>64.618000000000009</v>
      </c>
      <c r="L1156" s="40">
        <v>63.609999999999992</v>
      </c>
      <c r="M1156" s="40">
        <v>63.75200000000001</v>
      </c>
    </row>
    <row r="1157" spans="1:13" x14ac:dyDescent="0.4">
      <c r="A1157" t="s">
        <v>1670</v>
      </c>
      <c r="B1157" s="7" t="s">
        <v>822</v>
      </c>
      <c r="C1157" s="7">
        <f t="shared" si="74"/>
        <v>0.63863999999999999</v>
      </c>
      <c r="D1157" s="7">
        <f t="shared" si="74"/>
        <v>0.63617999999999986</v>
      </c>
      <c r="E1157" s="7">
        <f t="shared" si="74"/>
        <v>0.64971999999999996</v>
      </c>
      <c r="F1157" s="42" t="s">
        <v>975</v>
      </c>
      <c r="G1157" s="40" t="s">
        <v>1670</v>
      </c>
      <c r="H1157" s="40" t="s">
        <v>822</v>
      </c>
      <c r="I1157" s="40" t="s">
        <v>4722</v>
      </c>
      <c r="J1157" s="40" t="s">
        <v>2607</v>
      </c>
      <c r="K1157" s="40">
        <v>63.863999999999997</v>
      </c>
      <c r="L1157" s="40">
        <v>63.617999999999981</v>
      </c>
      <c r="M1157" s="40">
        <v>64.971999999999994</v>
      </c>
    </row>
    <row r="1158" spans="1:13" x14ac:dyDescent="0.4">
      <c r="A1158" t="s">
        <v>1670</v>
      </c>
      <c r="B1158" s="7" t="s">
        <v>830</v>
      </c>
      <c r="C1158" s="7">
        <f t="shared" si="74"/>
        <v>0.63895999999999997</v>
      </c>
      <c r="D1158" s="7">
        <f t="shared" si="74"/>
        <v>0.63902000000000025</v>
      </c>
      <c r="E1158" s="7">
        <f t="shared" si="74"/>
        <v>0.63788</v>
      </c>
      <c r="F1158" s="42" t="s">
        <v>1025</v>
      </c>
      <c r="G1158" s="40" t="s">
        <v>1670</v>
      </c>
      <c r="H1158" s="40" t="s">
        <v>830</v>
      </c>
      <c r="I1158" s="40" t="s">
        <v>4722</v>
      </c>
      <c r="J1158" s="40" t="s">
        <v>2645</v>
      </c>
      <c r="K1158" s="40">
        <v>63.896000000000001</v>
      </c>
      <c r="L1158" s="40">
        <v>63.902000000000022</v>
      </c>
      <c r="M1158" s="40">
        <v>63.788000000000004</v>
      </c>
    </row>
    <row r="1159" spans="1:13" x14ac:dyDescent="0.4">
      <c r="B1159" s="7"/>
      <c r="C1159" s="7"/>
      <c r="D1159" s="7"/>
      <c r="E1159" s="7"/>
      <c r="F1159" s="42"/>
      <c r="G1159" s="40"/>
      <c r="H1159" s="40"/>
      <c r="I1159" s="40"/>
      <c r="J1159" s="40"/>
      <c r="K1159" s="40"/>
      <c r="L1159" s="40"/>
      <c r="M1159" s="40"/>
    </row>
    <row r="1160" spans="1:13" x14ac:dyDescent="0.4">
      <c r="A1160" t="s">
        <v>1671</v>
      </c>
      <c r="B1160" s="7" t="s">
        <v>1654</v>
      </c>
      <c r="C1160" s="43">
        <f>K1160/100</f>
        <v>0.84773999999999972</v>
      </c>
      <c r="D1160" s="43">
        <v>0.84773999999999972</v>
      </c>
      <c r="E1160" s="7">
        <v>0.84773999999999972</v>
      </c>
      <c r="F1160" s="42" t="s">
        <v>4723</v>
      </c>
      <c r="G1160" s="40" t="s">
        <v>1671</v>
      </c>
      <c r="H1160" s="40" t="s">
        <v>1654</v>
      </c>
      <c r="I1160" s="40" t="s">
        <v>4722</v>
      </c>
      <c r="J1160" s="40" t="s">
        <v>2861</v>
      </c>
      <c r="K1160" s="40">
        <v>84.773999999999972</v>
      </c>
    </row>
    <row r="1161" spans="1:13" x14ac:dyDescent="0.4">
      <c r="A1161" t="s">
        <v>1671</v>
      </c>
      <c r="B1161" s="7" t="s">
        <v>1655</v>
      </c>
      <c r="C1161" s="43">
        <f>K1161/100</f>
        <v>0.83901999999999988</v>
      </c>
      <c r="D1161" s="43">
        <v>0.83901999999999988</v>
      </c>
      <c r="E1161" s="7">
        <v>0.83901999999999988</v>
      </c>
      <c r="F1161" s="42" t="s">
        <v>4724</v>
      </c>
      <c r="G1161" s="40" t="s">
        <v>1671</v>
      </c>
      <c r="H1161" s="40" t="s">
        <v>1655</v>
      </c>
      <c r="I1161" s="40" t="s">
        <v>4722</v>
      </c>
      <c r="J1161" s="40" t="s">
        <v>2926</v>
      </c>
      <c r="K1161" s="40">
        <v>83.901999999999987</v>
      </c>
    </row>
    <row r="1162" spans="1:13" x14ac:dyDescent="0.4">
      <c r="A1162" t="s">
        <v>1671</v>
      </c>
      <c r="B1162" s="7" t="s">
        <v>1656</v>
      </c>
      <c r="C1162" s="43">
        <f>K1162/100</f>
        <v>0.8506999999999999</v>
      </c>
      <c r="D1162" s="43">
        <v>0.8506999999999999</v>
      </c>
      <c r="E1162" s="7">
        <v>0.8506999999999999</v>
      </c>
      <c r="F1162" s="42" t="s">
        <v>4725</v>
      </c>
      <c r="G1162" s="40" t="s">
        <v>1671</v>
      </c>
      <c r="H1162" s="40" t="s">
        <v>1656</v>
      </c>
      <c r="I1162" s="40" t="s">
        <v>4722</v>
      </c>
      <c r="J1162" s="40" t="s">
        <v>2991</v>
      </c>
      <c r="K1162" s="40">
        <v>85.07</v>
      </c>
    </row>
    <row r="1163" spans="1:13" x14ac:dyDescent="0.4">
      <c r="B1163" s="7"/>
      <c r="C1163" s="7"/>
      <c r="D1163" s="7"/>
      <c r="E1163" s="7"/>
      <c r="F1163" s="42"/>
      <c r="G1163" s="40"/>
      <c r="H1163" s="40"/>
      <c r="I1163" s="40"/>
      <c r="J1163" s="40"/>
      <c r="K1163" s="40"/>
      <c r="L1163" s="40"/>
      <c r="M1163" s="40"/>
    </row>
    <row r="1164" spans="1:13" x14ac:dyDescent="0.4">
      <c r="A1164" t="s">
        <v>1668</v>
      </c>
      <c r="B1164" s="7" t="s">
        <v>1648</v>
      </c>
      <c r="C1164" s="7">
        <f>K1164/100</f>
        <v>0.85930000000000006</v>
      </c>
      <c r="D1164" s="7">
        <f t="shared" ref="D1164:E1166" si="75">L1164/100</f>
        <v>0.85908000000000018</v>
      </c>
      <c r="E1164" s="7">
        <f t="shared" si="75"/>
        <v>0.84856000000000009</v>
      </c>
      <c r="F1164" s="42" t="s">
        <v>4726</v>
      </c>
      <c r="G1164" s="40" t="s">
        <v>1668</v>
      </c>
      <c r="H1164" s="40" t="s">
        <v>1648</v>
      </c>
      <c r="I1164" s="40" t="s">
        <v>4722</v>
      </c>
      <c r="J1164" s="40" t="s">
        <v>3055</v>
      </c>
      <c r="K1164" s="40">
        <v>85.93</v>
      </c>
      <c r="L1164" s="40">
        <v>85.908000000000015</v>
      </c>
      <c r="M1164" s="40">
        <v>84.856000000000009</v>
      </c>
    </row>
    <row r="1165" spans="1:13" x14ac:dyDescent="0.4">
      <c r="A1165" t="s">
        <v>1668</v>
      </c>
      <c r="B1165" s="7" t="s">
        <v>1649</v>
      </c>
      <c r="C1165" s="7">
        <f>K1165/100</f>
        <v>0.86063999999999996</v>
      </c>
      <c r="D1165" s="7">
        <f t="shared" si="75"/>
        <v>0.85842000000000029</v>
      </c>
      <c r="E1165" s="7">
        <f t="shared" si="75"/>
        <v>0.85157999999999989</v>
      </c>
      <c r="F1165" s="42" t="s">
        <v>4727</v>
      </c>
      <c r="G1165" s="40" t="s">
        <v>1668</v>
      </c>
      <c r="H1165" s="40" t="s">
        <v>1649</v>
      </c>
      <c r="I1165" s="40" t="s">
        <v>4722</v>
      </c>
      <c r="J1165" s="40" t="s">
        <v>3250</v>
      </c>
      <c r="K1165" s="40">
        <v>86.063999999999993</v>
      </c>
      <c r="L1165" s="40">
        <v>85.842000000000027</v>
      </c>
      <c r="M1165" s="40">
        <v>85.157999999999987</v>
      </c>
    </row>
    <row r="1166" spans="1:13" x14ac:dyDescent="0.4">
      <c r="A1166" t="s">
        <v>1668</v>
      </c>
      <c r="B1166" s="7" t="s">
        <v>1650</v>
      </c>
      <c r="C1166" s="7">
        <f>K1166/100</f>
        <v>0.85931999999999997</v>
      </c>
      <c r="D1166" s="7">
        <f t="shared" si="75"/>
        <v>0.85429999999999984</v>
      </c>
      <c r="E1166" s="7">
        <f t="shared" si="75"/>
        <v>0.85519999999999996</v>
      </c>
      <c r="F1166" s="42" t="s">
        <v>4728</v>
      </c>
      <c r="G1166" s="40" t="s">
        <v>1668</v>
      </c>
      <c r="H1166" s="40" t="s">
        <v>1650</v>
      </c>
      <c r="I1166" s="40" t="s">
        <v>4722</v>
      </c>
      <c r="J1166" s="40" t="s">
        <v>3419</v>
      </c>
      <c r="K1166" s="40">
        <v>85.932000000000002</v>
      </c>
      <c r="L1166" s="40">
        <v>85.429999999999978</v>
      </c>
      <c r="M1166" s="40">
        <v>85.52</v>
      </c>
    </row>
    <row r="1167" spans="1:13" x14ac:dyDescent="0.4">
      <c r="B1167" s="7"/>
      <c r="C1167" s="7"/>
      <c r="D1167" s="7"/>
      <c r="E1167" s="7"/>
      <c r="F1167" s="42"/>
      <c r="G1167" s="40"/>
      <c r="H1167" s="40"/>
      <c r="I1167" s="40"/>
      <c r="J1167" s="40"/>
      <c r="K1167" s="40"/>
      <c r="L1167" s="40"/>
      <c r="M1167" s="40"/>
    </row>
    <row r="1168" spans="1:13" x14ac:dyDescent="0.4">
      <c r="A1168" t="s">
        <v>1669</v>
      </c>
      <c r="B1168" s="7" t="s">
        <v>1651</v>
      </c>
      <c r="C1168" s="7">
        <f t="shared" ref="C1168:E1170" si="76">K1168/100</f>
        <v>0.58977999999999997</v>
      </c>
      <c r="D1168" s="7">
        <f t="shared" si="76"/>
        <v>0.58583999999999992</v>
      </c>
      <c r="E1168" s="7">
        <f t="shared" si="76"/>
        <v>0.58478000000000008</v>
      </c>
      <c r="F1168" s="42" t="s">
        <v>4729</v>
      </c>
      <c r="G1168" s="40" t="s">
        <v>1669</v>
      </c>
      <c r="H1168" s="40" t="s">
        <v>1651</v>
      </c>
      <c r="I1168" s="40" t="s">
        <v>4722</v>
      </c>
      <c r="J1168" s="40" t="s">
        <v>3571</v>
      </c>
      <c r="K1168" s="40">
        <v>58.978000000000002</v>
      </c>
      <c r="L1168" s="40">
        <v>58.583999999999996</v>
      </c>
      <c r="M1168" s="40">
        <v>58.478000000000009</v>
      </c>
    </row>
    <row r="1169" spans="1:25" x14ac:dyDescent="0.4">
      <c r="A1169" t="s">
        <v>1669</v>
      </c>
      <c r="B1169" s="7" t="s">
        <v>1652</v>
      </c>
      <c r="C1169" s="7">
        <f t="shared" si="76"/>
        <v>0.57261999999999968</v>
      </c>
      <c r="D1169" s="7">
        <f t="shared" si="76"/>
        <v>0.57720000000000005</v>
      </c>
      <c r="E1169" s="7">
        <f t="shared" si="76"/>
        <v>0.58332000000000006</v>
      </c>
      <c r="F1169" s="42" t="s">
        <v>4730</v>
      </c>
      <c r="G1169" s="40" t="s">
        <v>1669</v>
      </c>
      <c r="H1169" s="40" t="s">
        <v>1652</v>
      </c>
      <c r="I1169" s="40" t="s">
        <v>4722</v>
      </c>
      <c r="J1169" s="40" t="s">
        <v>3741</v>
      </c>
      <c r="K1169" s="40">
        <v>57.261999999999972</v>
      </c>
      <c r="L1169" s="40">
        <v>57.720000000000006</v>
      </c>
      <c r="M1169" s="40">
        <v>58.332000000000008</v>
      </c>
    </row>
    <row r="1170" spans="1:25" x14ac:dyDescent="0.4">
      <c r="A1170" t="s">
        <v>1669</v>
      </c>
      <c r="B1170" s="7" t="s">
        <v>1653</v>
      </c>
      <c r="C1170" s="7">
        <f t="shared" si="76"/>
        <v>0.64036000000000004</v>
      </c>
      <c r="D1170" s="7">
        <f t="shared" si="76"/>
        <v>0.6422199999999999</v>
      </c>
      <c r="E1170" s="7">
        <f t="shared" si="76"/>
        <v>0.58612000000000009</v>
      </c>
      <c r="F1170" s="42" t="s">
        <v>4731</v>
      </c>
      <c r="G1170" s="40" t="s">
        <v>1669</v>
      </c>
      <c r="H1170" s="40" t="s">
        <v>1653</v>
      </c>
      <c r="I1170" s="40" t="s">
        <v>4722</v>
      </c>
      <c r="J1170" s="40" t="s">
        <v>3906</v>
      </c>
      <c r="K1170" s="40">
        <v>64.036000000000001</v>
      </c>
      <c r="L1170" s="40">
        <v>64.221999999999994</v>
      </c>
      <c r="M1170" s="40">
        <v>58.612000000000009</v>
      </c>
    </row>
    <row r="1171" spans="1:25" x14ac:dyDescent="0.4">
      <c r="B1171" s="7"/>
      <c r="C1171" s="7"/>
      <c r="D1171" s="7"/>
      <c r="E1171" s="7"/>
      <c r="F1171" s="9"/>
      <c r="G1171" s="40"/>
      <c r="H1171" s="40"/>
      <c r="I1171" s="40"/>
      <c r="J1171" s="40"/>
      <c r="K1171" s="40"/>
      <c r="L1171" s="40"/>
      <c r="M1171" s="40"/>
    </row>
    <row r="1172" spans="1:25" x14ac:dyDescent="0.4">
      <c r="A1172" t="s">
        <v>1673</v>
      </c>
      <c r="B1172" s="7" t="s">
        <v>1657</v>
      </c>
      <c r="C1172" s="7">
        <f t="shared" ref="C1172:E1174" si="77">K1172/100</f>
        <v>0.78236000000000006</v>
      </c>
      <c r="D1172" s="7">
        <f t="shared" si="77"/>
        <v>0.77240000000000009</v>
      </c>
      <c r="E1172" s="7">
        <f t="shared" si="77"/>
        <v>0.75589999999999991</v>
      </c>
      <c r="F1172" s="9"/>
      <c r="G1172" s="40" t="s">
        <v>1673</v>
      </c>
      <c r="H1172" s="40" t="s">
        <v>1657</v>
      </c>
      <c r="I1172" s="40" t="s">
        <v>4722</v>
      </c>
      <c r="J1172" s="40" t="s">
        <v>4076</v>
      </c>
      <c r="K1172" s="40">
        <v>78.236000000000004</v>
      </c>
      <c r="L1172" s="40">
        <v>77.240000000000009</v>
      </c>
      <c r="M1172" s="40">
        <v>75.589999999999989</v>
      </c>
    </row>
    <row r="1173" spans="1:25" x14ac:dyDescent="0.4">
      <c r="A1173" t="s">
        <v>1673</v>
      </c>
      <c r="B1173" s="7" t="s">
        <v>1658</v>
      </c>
      <c r="C1173" s="7">
        <f t="shared" si="77"/>
        <v>0.77425999999999984</v>
      </c>
      <c r="D1173" s="7">
        <f t="shared" si="77"/>
        <v>0.7631</v>
      </c>
      <c r="E1173" s="7">
        <f t="shared" si="77"/>
        <v>0.76386000000000009</v>
      </c>
      <c r="F1173" s="9"/>
      <c r="G1173" s="40" t="s">
        <v>1673</v>
      </c>
      <c r="H1173" s="40" t="s">
        <v>1658</v>
      </c>
      <c r="I1173" s="40" t="s">
        <v>4722</v>
      </c>
      <c r="J1173" s="40" t="s">
        <v>4228</v>
      </c>
      <c r="K1173" s="40">
        <v>77.425999999999988</v>
      </c>
      <c r="L1173" s="40">
        <v>76.31</v>
      </c>
      <c r="M1173" s="40">
        <v>76.38600000000001</v>
      </c>
    </row>
    <row r="1174" spans="1:25" x14ac:dyDescent="0.4">
      <c r="A1174" t="s">
        <v>1673</v>
      </c>
      <c r="B1174" s="7" t="s">
        <v>1659</v>
      </c>
      <c r="C1174" s="7">
        <f t="shared" si="77"/>
        <v>0.77075999999999989</v>
      </c>
      <c r="D1174" s="7">
        <f t="shared" si="77"/>
        <v>0.7627400000000002</v>
      </c>
      <c r="E1174" s="7">
        <f t="shared" si="77"/>
        <v>0.78120000000000001</v>
      </c>
      <c r="F1174" s="9"/>
      <c r="G1174" s="40" t="s">
        <v>1673</v>
      </c>
      <c r="H1174" s="40" t="s">
        <v>1659</v>
      </c>
      <c r="I1174" s="40" t="s">
        <v>4722</v>
      </c>
      <c r="J1174" s="40" t="s">
        <v>4376</v>
      </c>
      <c r="K1174" s="40">
        <v>77.075999999999993</v>
      </c>
      <c r="L1174" s="40">
        <v>76.274000000000015</v>
      </c>
      <c r="M1174" s="40">
        <v>78.12</v>
      </c>
    </row>
    <row r="1175" spans="1:25" x14ac:dyDescent="0.4">
      <c r="B1175" s="7"/>
      <c r="C1175" s="7"/>
      <c r="D1175" s="7"/>
      <c r="E1175" s="7"/>
      <c r="F1175" s="9"/>
      <c r="G1175" s="40"/>
      <c r="H1175" s="40"/>
      <c r="I1175" s="40"/>
      <c r="J1175" s="40"/>
      <c r="K1175" s="40"/>
      <c r="L1175" s="40"/>
      <c r="M1175" s="40"/>
    </row>
    <row r="1176" spans="1:25" x14ac:dyDescent="0.4">
      <c r="A1176" t="s">
        <v>1674</v>
      </c>
      <c r="B1176" s="7" t="s">
        <v>1660</v>
      </c>
      <c r="C1176" s="43">
        <f>K1176/100</f>
        <v>0.73224000000000022</v>
      </c>
      <c r="D1176" s="43">
        <v>0.73224000000000022</v>
      </c>
      <c r="E1176" s="7">
        <v>0.73224000000000022</v>
      </c>
      <c r="F1176" s="9"/>
      <c r="G1176" s="40" t="s">
        <v>1674</v>
      </c>
      <c r="H1176" s="40" t="s">
        <v>1660</v>
      </c>
      <c r="I1176" s="40" t="s">
        <v>4722</v>
      </c>
      <c r="J1176" s="40" t="s">
        <v>4526</v>
      </c>
      <c r="K1176" s="40">
        <v>73.224000000000018</v>
      </c>
      <c r="L1176" s="40"/>
      <c r="M1176" s="40"/>
    </row>
    <row r="1177" spans="1:25" x14ac:dyDescent="0.4">
      <c r="A1177" t="s">
        <v>1674</v>
      </c>
      <c r="B1177" s="7" t="s">
        <v>1661</v>
      </c>
      <c r="C1177" s="43">
        <f>K1177/100</f>
        <v>0.71992000000000023</v>
      </c>
      <c r="D1177" s="43">
        <v>0.71992000000000023</v>
      </c>
      <c r="E1177" s="7">
        <v>0.71992000000000023</v>
      </c>
      <c r="F1177" s="9"/>
      <c r="G1177" s="40" t="s">
        <v>1674</v>
      </c>
      <c r="H1177" s="40" t="s">
        <v>1661</v>
      </c>
      <c r="I1177" s="40" t="s">
        <v>4722</v>
      </c>
      <c r="J1177" s="40" t="s">
        <v>4595</v>
      </c>
      <c r="K1177" s="40">
        <v>71.992000000000019</v>
      </c>
      <c r="L1177" s="40"/>
      <c r="M1177" s="40"/>
    </row>
    <row r="1178" spans="1:25" x14ac:dyDescent="0.4">
      <c r="A1178" t="s">
        <v>1674</v>
      </c>
      <c r="B1178" s="7" t="s">
        <v>1662</v>
      </c>
      <c r="C1178" s="43">
        <f>K1178/100</f>
        <v>0.71235999999999999</v>
      </c>
      <c r="D1178" s="43">
        <v>0.71235999999999999</v>
      </c>
      <c r="E1178" s="7">
        <v>0.71235999999999999</v>
      </c>
      <c r="F1178" s="9"/>
      <c r="G1178" s="40" t="s">
        <v>1674</v>
      </c>
      <c r="H1178" s="40" t="s">
        <v>1662</v>
      </c>
      <c r="I1178" s="40" t="s">
        <v>4722</v>
      </c>
      <c r="J1178" s="40" t="s">
        <v>4663</v>
      </c>
      <c r="K1178" s="40">
        <v>71.236000000000004</v>
      </c>
      <c r="L1178" s="40"/>
      <c r="M1178" s="40"/>
    </row>
    <row r="1180" spans="1:25" x14ac:dyDescent="0.4">
      <c r="B1180" s="180" t="s">
        <v>4732</v>
      </c>
      <c r="C1180" s="180"/>
      <c r="D1180" s="180"/>
      <c r="E1180" s="180"/>
      <c r="F1180" s="180"/>
    </row>
    <row r="1181" spans="1:25" x14ac:dyDescent="0.4">
      <c r="B1181" s="23" t="s">
        <v>1710</v>
      </c>
      <c r="C1181" s="44" t="s">
        <v>1643</v>
      </c>
      <c r="D1181" s="44" t="s">
        <v>1644</v>
      </c>
      <c r="E1181" s="44" t="s">
        <v>4721</v>
      </c>
      <c r="F1181" s="7" t="s">
        <v>5</v>
      </c>
    </row>
    <row r="1182" spans="1:25" x14ac:dyDescent="0.4">
      <c r="B1182" s="23" t="s">
        <v>1672</v>
      </c>
      <c r="C1182" s="7">
        <f>AVERAGE(C1148:C1150)</f>
        <v>0.64875333333333318</v>
      </c>
      <c r="D1182" s="7">
        <f>AVERAGE(D1148:D1150)</f>
        <v>0.6522066666666666</v>
      </c>
      <c r="E1182" s="7">
        <f>AVERAGE(E1148:E1150)</f>
        <v>0.65304666666666666</v>
      </c>
      <c r="F1182" s="7">
        <f>AVERAGE(C1182:E1182)</f>
        <v>0.65133555555555545</v>
      </c>
      <c r="G1182" s="11"/>
      <c r="H1182" s="216" t="s">
        <v>4733</v>
      </c>
      <c r="I1182" s="216"/>
      <c r="J1182" s="216"/>
    </row>
    <row r="1183" spans="1:25" x14ac:dyDescent="0.4">
      <c r="B1183" s="23" t="s">
        <v>1667</v>
      </c>
      <c r="C1183" s="7">
        <f>AVERAGE(C1152:C1154)</f>
        <v>0.71095333333333333</v>
      </c>
      <c r="D1183" s="7">
        <f t="shared" ref="D1183:E1183" si="78">AVERAGE(D1152:D1154)</f>
        <v>0.77564666666666671</v>
      </c>
      <c r="E1183" s="7">
        <f t="shared" si="78"/>
        <v>0.72039333333333344</v>
      </c>
      <c r="F1183" s="7">
        <f t="shared" ref="F1183:F1189" si="79">AVERAGE(C1183:E1183)</f>
        <v>0.73566444444444457</v>
      </c>
      <c r="G1183" s="11"/>
      <c r="H1183" s="23" t="s">
        <v>1637</v>
      </c>
      <c r="I1183" s="7" t="s">
        <v>1675</v>
      </c>
      <c r="J1183" s="23" t="s">
        <v>1676</v>
      </c>
      <c r="Y1183" s="23" t="s">
        <v>1672</v>
      </c>
    </row>
    <row r="1184" spans="1:25" x14ac:dyDescent="0.4">
      <c r="B1184" s="23" t="s">
        <v>1670</v>
      </c>
      <c r="C1184" s="7">
        <f>AVERAGE(C1156:C1158)</f>
        <v>0.64126000000000005</v>
      </c>
      <c r="D1184" s="7">
        <f t="shared" ref="D1184:E1184" si="80">AVERAGE(D1156:D1158)</f>
        <v>0.63710000000000011</v>
      </c>
      <c r="E1184" s="7">
        <f t="shared" si="80"/>
        <v>0.64170666666666676</v>
      </c>
      <c r="F1184" s="7">
        <f t="shared" si="79"/>
        <v>0.64002222222222238</v>
      </c>
      <c r="G1184" s="11"/>
      <c r="H1184" s="23" t="s">
        <v>1671</v>
      </c>
      <c r="I1184" s="7">
        <v>0.84581999999999979</v>
      </c>
      <c r="J1184" s="23"/>
      <c r="Y1184" s="23" t="s">
        <v>1667</v>
      </c>
    </row>
    <row r="1185" spans="2:36" x14ac:dyDescent="0.4">
      <c r="B1185" s="23" t="s">
        <v>1671</v>
      </c>
      <c r="C1185" s="7">
        <f>AVERAGE(C1160:C1162)</f>
        <v>0.84581999999999979</v>
      </c>
      <c r="D1185" s="7">
        <f t="shared" ref="D1185:E1185" si="81">AVERAGE(D1160:D1162)</f>
        <v>0.84581999999999979</v>
      </c>
      <c r="E1185" s="7">
        <f t="shared" si="81"/>
        <v>0.84581999999999979</v>
      </c>
      <c r="F1185" s="7">
        <f t="shared" si="79"/>
        <v>0.84581999999999979</v>
      </c>
      <c r="G1185" s="11"/>
      <c r="H1185" s="23" t="s">
        <v>1667</v>
      </c>
      <c r="I1185" s="7">
        <v>0.73566444444444457</v>
      </c>
      <c r="J1185" s="23"/>
      <c r="Y1185" s="23" t="s">
        <v>1670</v>
      </c>
    </row>
    <row r="1186" spans="2:36" x14ac:dyDescent="0.4">
      <c r="B1186" s="23" t="s">
        <v>1668</v>
      </c>
      <c r="C1186" s="7">
        <f>AVERAGE(C1164:C1166)</f>
        <v>0.85975333333333337</v>
      </c>
      <c r="D1186" s="7">
        <v>0.85975333333333337</v>
      </c>
      <c r="E1186" s="7">
        <v>0.85975333333333337</v>
      </c>
      <c r="F1186" s="7">
        <f t="shared" si="79"/>
        <v>0.85975333333333337</v>
      </c>
      <c r="G1186" s="11"/>
      <c r="H1186" s="23" t="s">
        <v>1672</v>
      </c>
      <c r="I1186" s="7">
        <v>0.65133555555555545</v>
      </c>
      <c r="J1186" s="23"/>
      <c r="Y1186" s="23" t="s">
        <v>1671</v>
      </c>
    </row>
    <row r="1187" spans="2:36" x14ac:dyDescent="0.4">
      <c r="B1187" s="23" t="s">
        <v>1669</v>
      </c>
      <c r="C1187" s="7">
        <f>AVERAGE(C1168:C1170)</f>
        <v>0.6009199999999999</v>
      </c>
      <c r="D1187" s="7">
        <f t="shared" ref="D1187:E1187" si="82">AVERAGE(D1168:D1170)</f>
        <v>0.60175333333333336</v>
      </c>
      <c r="E1187" s="7">
        <f t="shared" si="82"/>
        <v>0.58474000000000004</v>
      </c>
      <c r="F1187" s="7">
        <f t="shared" si="79"/>
        <v>0.59580444444444447</v>
      </c>
      <c r="G1187" s="11"/>
      <c r="H1187" s="23" t="s">
        <v>1670</v>
      </c>
      <c r="I1187" s="7">
        <v>0.64002222222222238</v>
      </c>
      <c r="J1187" s="7"/>
      <c r="Y1187" s="23" t="s">
        <v>1668</v>
      </c>
    </row>
    <row r="1188" spans="2:36" x14ac:dyDescent="0.4">
      <c r="B1188" s="23" t="s">
        <v>1673</v>
      </c>
      <c r="C1188" s="7">
        <f>AVERAGE(C1172:C1174)</f>
        <v>0.77579333333333322</v>
      </c>
      <c r="D1188" s="7">
        <f>AVERAGE(D1172:D1174)</f>
        <v>0.76608000000000009</v>
      </c>
      <c r="E1188" s="7">
        <f t="shared" ref="E1188" si="83">AVERAGE(E1172:E1174)</f>
        <v>0.76698666666666659</v>
      </c>
      <c r="F1188" s="7">
        <f t="shared" si="79"/>
        <v>0.76961999999999986</v>
      </c>
      <c r="G1188" s="11"/>
      <c r="H1188" s="23" t="s">
        <v>1668</v>
      </c>
      <c r="I1188" s="23"/>
      <c r="J1188" s="7">
        <v>0.85975333333333337</v>
      </c>
      <c r="K1188" s="7"/>
      <c r="Y1188" s="23" t="s">
        <v>1669</v>
      </c>
    </row>
    <row r="1189" spans="2:36" x14ac:dyDescent="0.4">
      <c r="B1189" s="23" t="s">
        <v>1674</v>
      </c>
      <c r="C1189" s="7">
        <f>AVERAGE(C1176:C1178)</f>
        <v>0.72150666666666685</v>
      </c>
      <c r="D1189" s="7">
        <v>0.72150666666666685</v>
      </c>
      <c r="E1189" s="7">
        <v>0.72150666666666685</v>
      </c>
      <c r="F1189" s="7">
        <f t="shared" si="79"/>
        <v>0.72150666666666685</v>
      </c>
      <c r="G1189" s="11"/>
      <c r="H1189" s="23" t="s">
        <v>1673</v>
      </c>
      <c r="I1189" s="23"/>
      <c r="J1189" s="7">
        <v>0.76961999999999986</v>
      </c>
      <c r="K1189" s="7"/>
      <c r="Y1189" s="23" t="s">
        <v>1673</v>
      </c>
    </row>
    <row r="1190" spans="2:36" x14ac:dyDescent="0.4">
      <c r="B1190" s="7" t="s">
        <v>1675</v>
      </c>
      <c r="C1190" s="7">
        <f>AVERAGE(C1182:C1185)</f>
        <v>0.71169666666666653</v>
      </c>
      <c r="D1190" s="7">
        <f t="shared" ref="D1190:E1190" si="84">AVERAGE(D1182:D1185)</f>
        <v>0.7276933333333333</v>
      </c>
      <c r="E1190" s="7">
        <f t="shared" si="84"/>
        <v>0.71524166666666666</v>
      </c>
      <c r="F1190" s="146"/>
      <c r="G1190" s="11"/>
      <c r="H1190" s="23" t="s">
        <v>1674</v>
      </c>
      <c r="I1190" s="23"/>
      <c r="J1190" s="7">
        <v>0.72150666666666685</v>
      </c>
      <c r="K1190" s="7"/>
      <c r="Y1190" s="23" t="s">
        <v>1674</v>
      </c>
    </row>
    <row r="1191" spans="2:36" x14ac:dyDescent="0.4">
      <c r="B1191" s="7" t="s">
        <v>1676</v>
      </c>
      <c r="C1191" s="7">
        <f>AVERAGE(C1186:C1189)</f>
        <v>0.73949333333333334</v>
      </c>
      <c r="D1191" s="7">
        <f t="shared" ref="D1191:E1191" si="85">AVERAGE(D1186:D1189)</f>
        <v>0.73727333333333345</v>
      </c>
      <c r="E1191" s="7">
        <f t="shared" si="85"/>
        <v>0.73324666666666671</v>
      </c>
      <c r="F1191" s="146"/>
      <c r="G1191" s="11"/>
      <c r="H1191" s="23" t="s">
        <v>1669</v>
      </c>
      <c r="I1191" s="23"/>
      <c r="J1191" s="7">
        <v>0.59580444444444447</v>
      </c>
      <c r="K1191" s="7"/>
      <c r="Y1191" s="7" t="s">
        <v>1675</v>
      </c>
    </row>
    <row r="1192" spans="2:36" x14ac:dyDescent="0.4">
      <c r="B1192" s="11"/>
      <c r="C1192" s="11"/>
      <c r="D1192" s="11"/>
      <c r="E1192" s="11"/>
      <c r="G1192" s="11"/>
      <c r="Y1192" s="7" t="s">
        <v>1676</v>
      </c>
    </row>
    <row r="1194" spans="2:36" x14ac:dyDescent="0.4">
      <c r="N1194" s="45" t="s">
        <v>1637</v>
      </c>
      <c r="O1194" s="45" t="s">
        <v>1672</v>
      </c>
      <c r="P1194" s="45" t="s">
        <v>1667</v>
      </c>
      <c r="Q1194" s="45" t="s">
        <v>1670</v>
      </c>
      <c r="R1194" s="45" t="s">
        <v>1671</v>
      </c>
      <c r="S1194" s="45" t="s">
        <v>1668</v>
      </c>
      <c r="T1194" s="45" t="s">
        <v>1669</v>
      </c>
      <c r="U1194" s="45" t="s">
        <v>1673</v>
      </c>
      <c r="V1194" s="45" t="s">
        <v>1674</v>
      </c>
    </row>
    <row r="1195" spans="2:36" ht="28.75" customHeight="1" x14ac:dyDescent="0.4">
      <c r="B1195" s="217" t="s">
        <v>4734</v>
      </c>
      <c r="C1195" s="217"/>
      <c r="D1195" s="218" t="s">
        <v>4735</v>
      </c>
      <c r="E1195" s="218"/>
      <c r="N1195" s="45" t="s">
        <v>4736</v>
      </c>
      <c r="O1195" s="45">
        <v>493.88888888888891</v>
      </c>
      <c r="P1195" s="45">
        <v>785.55555555555554</v>
      </c>
      <c r="Q1195" s="45">
        <v>516.11111111111109</v>
      </c>
      <c r="R1195" s="45">
        <v>1285</v>
      </c>
      <c r="S1195" s="45">
        <v>1392.2222222222222</v>
      </c>
      <c r="T1195" s="45">
        <v>522.22222222222217</v>
      </c>
      <c r="U1195" s="45">
        <v>775.22222222222217</v>
      </c>
      <c r="V1195" s="45">
        <v>323.66666666666669</v>
      </c>
      <c r="X1195" t="s">
        <v>0</v>
      </c>
      <c r="Y1195" s="48" t="s">
        <v>4737</v>
      </c>
      <c r="Z1195" s="48" t="s">
        <v>1637</v>
      </c>
      <c r="AA1195" s="48" t="s">
        <v>4736</v>
      </c>
      <c r="AB1195" s="48" t="s">
        <v>4738</v>
      </c>
      <c r="AC1195" s="48" t="s">
        <v>4739</v>
      </c>
      <c r="AD1195" s="48" t="s">
        <v>4740</v>
      </c>
      <c r="AE1195" s="48" t="s">
        <v>4741</v>
      </c>
      <c r="AF1195" s="48" t="s">
        <v>4742</v>
      </c>
      <c r="AG1195" s="48" t="s">
        <v>4743</v>
      </c>
      <c r="AH1195" s="48" t="s">
        <v>4744</v>
      </c>
      <c r="AI1195" s="48" t="s">
        <v>4745</v>
      </c>
      <c r="AJ1195" s="48" t="s">
        <v>4746</v>
      </c>
    </row>
    <row r="1196" spans="2:36" x14ac:dyDescent="0.4">
      <c r="B1196" s="23" t="s">
        <v>1637</v>
      </c>
      <c r="C1196" s="7" t="s">
        <v>1666</v>
      </c>
      <c r="D1196" s="23" t="s">
        <v>1637</v>
      </c>
      <c r="E1196" s="7" t="s">
        <v>5</v>
      </c>
      <c r="N1196" s="45" t="s">
        <v>4738</v>
      </c>
      <c r="O1196" s="45">
        <v>66.555555555555557</v>
      </c>
      <c r="P1196" s="45">
        <v>141.66666666666666</v>
      </c>
      <c r="Q1196" s="45">
        <v>91.666666666666671</v>
      </c>
      <c r="R1196" s="45">
        <v>258.33333333333331</v>
      </c>
      <c r="S1196" s="45">
        <v>221.11111111111111</v>
      </c>
      <c r="T1196" s="45">
        <v>68.777777777777771</v>
      </c>
      <c r="U1196" s="45">
        <v>121.11111111111111</v>
      </c>
      <c r="V1196" s="45">
        <v>398.66666666666669</v>
      </c>
      <c r="X1196" s="49">
        <v>1</v>
      </c>
      <c r="Y1196" s="180" t="s">
        <v>1675</v>
      </c>
      <c r="Z1196" s="23" t="s">
        <v>1672</v>
      </c>
      <c r="AA1196" s="23">
        <v>494</v>
      </c>
      <c r="AB1196" s="23">
        <v>67</v>
      </c>
      <c r="AC1196" s="23">
        <v>1</v>
      </c>
      <c r="AD1196" s="23">
        <v>133</v>
      </c>
      <c r="AE1196" s="23">
        <v>0</v>
      </c>
      <c r="AF1196" s="23">
        <v>8</v>
      </c>
      <c r="AG1196" s="23">
        <v>10</v>
      </c>
      <c r="AH1196" s="23">
        <v>0</v>
      </c>
      <c r="AI1196" s="23">
        <v>12</v>
      </c>
      <c r="AJ1196" s="23">
        <v>1003</v>
      </c>
    </row>
    <row r="1197" spans="2:36" x14ac:dyDescent="0.4">
      <c r="B1197" s="23" t="s">
        <v>1672</v>
      </c>
      <c r="C1197" s="7">
        <v>0.65133555555555545</v>
      </c>
      <c r="D1197" s="23" t="s">
        <v>1668</v>
      </c>
      <c r="E1197" s="7">
        <v>0.85975333333333337</v>
      </c>
      <c r="N1197" s="45" t="s">
        <v>4739</v>
      </c>
      <c r="O1197" s="45">
        <v>1.1111111111111112</v>
      </c>
      <c r="P1197" s="45">
        <v>21.555555555555557</v>
      </c>
      <c r="Q1197" s="45">
        <v>0.77777777777777779</v>
      </c>
      <c r="R1197" s="45">
        <v>29.333333333333332</v>
      </c>
      <c r="S1197" s="45">
        <v>87.111111111111114</v>
      </c>
      <c r="T1197" s="45">
        <v>56.111111111111114</v>
      </c>
      <c r="U1197" s="45">
        <v>55.666666666666664</v>
      </c>
      <c r="V1197" s="45">
        <v>92.666666666666671</v>
      </c>
      <c r="X1197" s="49">
        <v>2</v>
      </c>
      <c r="Y1197" s="180"/>
      <c r="Z1197" s="23" t="s">
        <v>1667</v>
      </c>
      <c r="AA1197" s="23">
        <v>786</v>
      </c>
      <c r="AB1197" s="23">
        <v>142</v>
      </c>
      <c r="AC1197" s="23">
        <v>22</v>
      </c>
      <c r="AD1197" s="23">
        <v>11</v>
      </c>
      <c r="AE1197" s="23">
        <v>1</v>
      </c>
      <c r="AF1197" s="23">
        <v>9</v>
      </c>
      <c r="AG1197" s="23">
        <v>5</v>
      </c>
      <c r="AH1197" s="23">
        <v>6</v>
      </c>
      <c r="AI1197" s="23">
        <v>3</v>
      </c>
      <c r="AJ1197" s="23">
        <v>1586</v>
      </c>
    </row>
    <row r="1198" spans="2:36" x14ac:dyDescent="0.4">
      <c r="B1198" s="23" t="s">
        <v>1667</v>
      </c>
      <c r="C1198" s="7">
        <v>0.73566444444444457</v>
      </c>
      <c r="D1198" s="23" t="s">
        <v>1669</v>
      </c>
      <c r="E1198" s="7">
        <v>0.59580444444444447</v>
      </c>
      <c r="N1198" s="45" t="s">
        <v>4740</v>
      </c>
      <c r="O1198" s="45">
        <v>133.22222222222223</v>
      </c>
      <c r="P1198" s="45">
        <v>10.666666666666666</v>
      </c>
      <c r="Q1198" s="45">
        <v>0</v>
      </c>
      <c r="R1198" s="45">
        <v>140</v>
      </c>
      <c r="S1198" s="45">
        <v>285.55555555555554</v>
      </c>
      <c r="T1198" s="45">
        <v>134</v>
      </c>
      <c r="U1198" s="45">
        <v>184.66666666666666</v>
      </c>
      <c r="V1198" s="45">
        <v>126.66666666666667</v>
      </c>
      <c r="X1198" s="49">
        <v>3</v>
      </c>
      <c r="Y1198" s="180"/>
      <c r="Z1198" s="23" t="s">
        <v>1670</v>
      </c>
      <c r="AA1198" s="23">
        <v>516</v>
      </c>
      <c r="AB1198" s="23">
        <v>92</v>
      </c>
      <c r="AC1198" s="23">
        <v>1</v>
      </c>
      <c r="AD1198" s="23">
        <v>0</v>
      </c>
      <c r="AE1198" s="23">
        <v>1</v>
      </c>
      <c r="AF1198" s="23">
        <v>7</v>
      </c>
      <c r="AG1198" s="23">
        <v>19</v>
      </c>
      <c r="AH1198" s="23">
        <v>1</v>
      </c>
      <c r="AI1198" s="23">
        <v>9</v>
      </c>
      <c r="AJ1198" s="23">
        <v>1033</v>
      </c>
    </row>
    <row r="1199" spans="2:36" x14ac:dyDescent="0.4">
      <c r="B1199" s="23" t="s">
        <v>1670</v>
      </c>
      <c r="C1199" s="7">
        <v>0.64002222222222238</v>
      </c>
      <c r="D1199" s="23" t="s">
        <v>1673</v>
      </c>
      <c r="E1199" s="7">
        <v>0.76961999999999986</v>
      </c>
      <c r="N1199" s="45" t="s">
        <v>4741</v>
      </c>
      <c r="O1199" s="45">
        <v>0</v>
      </c>
      <c r="P1199" s="45">
        <v>0.55555555555555558</v>
      </c>
      <c r="Q1199" s="45">
        <v>0.88888888888888884</v>
      </c>
      <c r="R1199" s="45">
        <v>0</v>
      </c>
      <c r="S1199" s="45">
        <v>0.77777777777777779</v>
      </c>
      <c r="T1199" s="45">
        <v>4.7777777777777777</v>
      </c>
      <c r="U1199" s="45">
        <v>0</v>
      </c>
      <c r="V1199" s="45">
        <v>1.3333333333333333</v>
      </c>
      <c r="X1199" s="50">
        <v>4</v>
      </c>
      <c r="Y1199" s="180"/>
      <c r="Z1199" s="23" t="s">
        <v>1671</v>
      </c>
      <c r="AA1199" s="23">
        <v>1285</v>
      </c>
      <c r="AB1199" s="23">
        <v>258</v>
      </c>
      <c r="AC1199" s="23">
        <v>29</v>
      </c>
      <c r="AD1199" s="23">
        <v>140</v>
      </c>
      <c r="AE1199" s="23">
        <v>0</v>
      </c>
      <c r="AF1199" s="23">
        <v>30</v>
      </c>
      <c r="AG1199" s="23">
        <v>15</v>
      </c>
      <c r="AH1199" s="23">
        <v>6</v>
      </c>
      <c r="AI1199" s="23">
        <v>545</v>
      </c>
      <c r="AJ1199" s="23">
        <v>3836</v>
      </c>
    </row>
    <row r="1200" spans="2:36" x14ac:dyDescent="0.4">
      <c r="B1200" s="23" t="s">
        <v>1671</v>
      </c>
      <c r="C1200" s="7">
        <v>0.84581999999999979</v>
      </c>
      <c r="D1200" s="23" t="s">
        <v>1674</v>
      </c>
      <c r="E1200" s="7">
        <v>0.72150666666666685</v>
      </c>
      <c r="N1200" s="45" t="s">
        <v>4742</v>
      </c>
      <c r="O1200" s="45">
        <v>7.8888888888888893</v>
      </c>
      <c r="P1200" s="45">
        <v>8.8888888888888893</v>
      </c>
      <c r="Q1200" s="45">
        <v>6.8888888888888893</v>
      </c>
      <c r="R1200" s="45">
        <v>29.666666666666668</v>
      </c>
      <c r="S1200" s="45">
        <v>12.666666666666666</v>
      </c>
      <c r="T1200" s="45">
        <v>5.4444444444444446</v>
      </c>
      <c r="U1200" s="45">
        <v>14.555555555555555</v>
      </c>
      <c r="V1200" s="45">
        <v>20.333333333333332</v>
      </c>
      <c r="X1200" s="50">
        <v>5</v>
      </c>
      <c r="Y1200" s="180" t="s">
        <v>1676</v>
      </c>
      <c r="Z1200" s="23" t="s">
        <v>1668</v>
      </c>
      <c r="AA1200" s="23">
        <v>1392</v>
      </c>
      <c r="AB1200" s="23">
        <v>221</v>
      </c>
      <c r="AC1200" s="23">
        <v>87</v>
      </c>
      <c r="AD1200" s="23">
        <v>286</v>
      </c>
      <c r="AE1200" s="23">
        <v>1</v>
      </c>
      <c r="AF1200" s="23">
        <v>13</v>
      </c>
      <c r="AG1200" s="23">
        <v>45</v>
      </c>
      <c r="AH1200" s="23">
        <v>339</v>
      </c>
      <c r="AI1200" s="23">
        <v>0</v>
      </c>
      <c r="AJ1200" s="23">
        <v>3897</v>
      </c>
    </row>
    <row r="1201" spans="14:36" x14ac:dyDescent="0.4">
      <c r="N1201" s="45" t="s">
        <v>4743</v>
      </c>
      <c r="O1201" s="45">
        <v>9.5555555555555554</v>
      </c>
      <c r="P1201" s="45">
        <v>4.7777777777777777</v>
      </c>
      <c r="Q1201" s="45">
        <v>18.555555555555557</v>
      </c>
      <c r="R1201" s="45">
        <v>14.666666666666666</v>
      </c>
      <c r="S1201" s="45">
        <v>44.666666666666664</v>
      </c>
      <c r="T1201" s="45">
        <v>432.33333333333331</v>
      </c>
      <c r="U1201" s="45">
        <v>80.555555555555557</v>
      </c>
      <c r="V1201" s="45">
        <v>2135.3333333333335</v>
      </c>
      <c r="X1201" s="49">
        <v>6</v>
      </c>
      <c r="Y1201" s="180"/>
      <c r="Z1201" s="23" t="s">
        <v>1669</v>
      </c>
      <c r="AA1201" s="23">
        <v>522</v>
      </c>
      <c r="AB1201" s="23">
        <v>69</v>
      </c>
      <c r="AC1201" s="23">
        <v>56</v>
      </c>
      <c r="AD1201" s="23">
        <v>134</v>
      </c>
      <c r="AE1201" s="23">
        <v>5</v>
      </c>
      <c r="AF1201" s="23">
        <v>5</v>
      </c>
      <c r="AG1201" s="23">
        <v>432</v>
      </c>
      <c r="AH1201" s="23">
        <v>86</v>
      </c>
      <c r="AI1201" s="23">
        <v>37</v>
      </c>
      <c r="AJ1201" s="23">
        <v>2233</v>
      </c>
    </row>
    <row r="1202" spans="14:36" x14ac:dyDescent="0.4">
      <c r="N1202" s="45" t="s">
        <v>4744</v>
      </c>
      <c r="O1202" s="45">
        <v>0.1111111111111111</v>
      </c>
      <c r="P1202" s="45">
        <v>5.666666666666667</v>
      </c>
      <c r="Q1202" s="45">
        <v>1.2222222222222223</v>
      </c>
      <c r="R1202" s="45">
        <v>6.333333333333333</v>
      </c>
      <c r="S1202" s="45">
        <v>338.88888888888891</v>
      </c>
      <c r="T1202" s="45">
        <v>85.777777777777771</v>
      </c>
      <c r="U1202" s="45">
        <v>202.55555555555554</v>
      </c>
      <c r="V1202" s="45">
        <v>329</v>
      </c>
      <c r="X1202" s="49">
        <v>7</v>
      </c>
      <c r="Y1202" s="180"/>
      <c r="Z1202" s="23" t="s">
        <v>1673</v>
      </c>
      <c r="AA1202" s="23">
        <v>775</v>
      </c>
      <c r="AB1202" s="23">
        <v>121</v>
      </c>
      <c r="AC1202" s="23">
        <v>56</v>
      </c>
      <c r="AD1202" s="23">
        <v>185</v>
      </c>
      <c r="AE1202" s="23">
        <v>0</v>
      </c>
      <c r="AF1202" s="23">
        <v>15</v>
      </c>
      <c r="AG1202" s="23">
        <v>81</v>
      </c>
      <c r="AH1202" s="23">
        <v>203</v>
      </c>
      <c r="AI1202" s="23">
        <v>6</v>
      </c>
      <c r="AJ1202" s="23">
        <v>2010</v>
      </c>
    </row>
    <row r="1203" spans="14:36" x14ac:dyDescent="0.4">
      <c r="N1203" s="45" t="s">
        <v>4745</v>
      </c>
      <c r="O1203" s="45">
        <v>12.444444444444445</v>
      </c>
      <c r="P1203" s="45">
        <v>3.4444444444444446</v>
      </c>
      <c r="Q1203" s="45">
        <v>9</v>
      </c>
      <c r="R1203" s="45">
        <v>545.33333333333337</v>
      </c>
      <c r="S1203" s="45">
        <v>0</v>
      </c>
      <c r="T1203" s="45">
        <v>37.222222222222221</v>
      </c>
      <c r="U1203" s="45">
        <v>6.4444444444444446</v>
      </c>
      <c r="V1203" s="45">
        <v>664.33333333333337</v>
      </c>
      <c r="X1203" s="50">
        <v>8</v>
      </c>
      <c r="Y1203" s="180"/>
      <c r="Z1203" s="23" t="s">
        <v>1674</v>
      </c>
      <c r="AA1203" s="23">
        <v>324</v>
      </c>
      <c r="AB1203" s="23">
        <v>399</v>
      </c>
      <c r="AC1203" s="23">
        <v>93</v>
      </c>
      <c r="AD1203" s="23">
        <v>127</v>
      </c>
      <c r="AE1203" s="23">
        <v>1</v>
      </c>
      <c r="AF1203" s="23">
        <v>20</v>
      </c>
      <c r="AG1203" s="23">
        <v>2135</v>
      </c>
      <c r="AH1203" s="23">
        <v>329</v>
      </c>
      <c r="AI1203" s="23">
        <v>664</v>
      </c>
      <c r="AJ1203" s="23">
        <v>7516</v>
      </c>
    </row>
    <row r="1204" spans="14:36" x14ac:dyDescent="0.4">
      <c r="N1204" s="45" t="s">
        <v>4746</v>
      </c>
      <c r="O1204" s="45">
        <v>1003</v>
      </c>
      <c r="P1204" s="45">
        <v>1586.1111111111111</v>
      </c>
      <c r="Q1204" s="45">
        <v>1032.5555555555557</v>
      </c>
      <c r="R1204" s="45">
        <v>3836</v>
      </c>
      <c r="S1204" s="45">
        <v>3897</v>
      </c>
      <c r="T1204" s="45">
        <v>2233.2222222222222</v>
      </c>
      <c r="U1204" s="45">
        <v>2010.1111111111111</v>
      </c>
      <c r="V1204" s="45">
        <v>7516.333333333333</v>
      </c>
    </row>
  </sheetData>
  <autoFilter ref="A1:BE1142" xr:uid="{8A7DC55A-75BD-496B-8835-B49389B5B5BF}">
    <filterColumn colId="0">
      <filters>
        <filter val="GPN"/>
      </filters>
    </filterColumn>
    <filterColumn colId="2">
      <filters>
        <filter val="percentage_score"/>
      </filters>
    </filterColumn>
  </autoFilter>
  <mergeCells count="8">
    <mergeCell ref="Y1196:Y1199"/>
    <mergeCell ref="Y1200:Y1203"/>
    <mergeCell ref="B1146:E1146"/>
    <mergeCell ref="B1180:F1180"/>
    <mergeCell ref="H1182:J1182"/>
    <mergeCell ref="F1190:F1191"/>
    <mergeCell ref="B1195:C1195"/>
    <mergeCell ref="D1195:E1195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F93C0D-7A84-4ABA-AA13-F163A4F950A5}">
  <sheetPr filterMode="1"/>
  <dimension ref="A1:BF202"/>
  <sheetViews>
    <sheetView topLeftCell="A150" zoomScale="60" zoomScaleNormal="60" workbookViewId="0">
      <selection activeCell="A156" sqref="A156"/>
    </sheetView>
  </sheetViews>
  <sheetFormatPr defaultRowHeight="14.6" x14ac:dyDescent="0.4"/>
  <cols>
    <col min="3" max="3" width="20.23046875" customWidth="1"/>
    <col min="4" max="4" width="17.23046875" customWidth="1"/>
  </cols>
  <sheetData>
    <row r="1" spans="1:55" x14ac:dyDescent="0.4">
      <c r="A1" t="s">
        <v>1710</v>
      </c>
      <c r="B1" t="s">
        <v>1711</v>
      </c>
      <c r="C1" t="s">
        <v>3</v>
      </c>
      <c r="D1" t="s">
        <v>1712</v>
      </c>
      <c r="E1" t="s">
        <v>5083</v>
      </c>
      <c r="F1" t="s">
        <v>1714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 x14ac:dyDescent="0.4">
      <c r="A2" t="s">
        <v>1667</v>
      </c>
      <c r="B2" t="s">
        <v>56</v>
      </c>
      <c r="C2" t="s">
        <v>5054</v>
      </c>
      <c r="D2" t="s">
        <v>5084</v>
      </c>
      <c r="E2">
        <f>CORREL(F2:BC2,F3:BC3)</f>
        <v>0.95259563539102021</v>
      </c>
      <c r="F2" s="11">
        <v>29.495999999999999</v>
      </c>
      <c r="G2" s="11">
        <v>44.878599999999999</v>
      </c>
      <c r="H2" s="11">
        <v>36.739699999999999</v>
      </c>
      <c r="I2" s="11">
        <v>44.131</v>
      </c>
      <c r="J2" s="11">
        <v>48.820399999999999</v>
      </c>
      <c r="K2" s="11">
        <v>50.752699999999997</v>
      </c>
      <c r="L2" s="11">
        <v>41.806199999999997</v>
      </c>
      <c r="M2" s="11">
        <v>49.0107</v>
      </c>
      <c r="N2" s="11">
        <v>47.113399999999999</v>
      </c>
      <c r="O2" s="11">
        <v>49.560299999999998</v>
      </c>
      <c r="P2" s="11">
        <v>49.691499999999998</v>
      </c>
      <c r="Q2" s="11">
        <v>44.613599999999998</v>
      </c>
      <c r="R2" s="11">
        <v>40.003500000000003</v>
      </c>
      <c r="S2" s="11">
        <v>53.009099999999997</v>
      </c>
      <c r="T2" s="11">
        <v>42.46</v>
      </c>
      <c r="U2" s="11">
        <v>32.4009</v>
      </c>
      <c r="V2" s="11">
        <v>41.0535</v>
      </c>
      <c r="W2" s="11">
        <v>47.190899999999999</v>
      </c>
      <c r="X2" s="11">
        <v>45.206600000000002</v>
      </c>
      <c r="Y2" s="11">
        <v>56.683199999999999</v>
      </c>
      <c r="Z2" s="11">
        <v>53.753100000000003</v>
      </c>
      <c r="AA2" s="11">
        <v>53.438499999999998</v>
      </c>
      <c r="AB2" s="11">
        <v>43.421599999999998</v>
      </c>
      <c r="AC2" s="11">
        <v>53.918999999999997</v>
      </c>
      <c r="AD2" s="11">
        <v>33.866799999999998</v>
      </c>
      <c r="AE2" s="11">
        <v>54.612000000000002</v>
      </c>
      <c r="AF2" s="11">
        <v>41.915900000000001</v>
      </c>
      <c r="AG2" s="11">
        <v>36.337000000000003</v>
      </c>
      <c r="AH2" s="11">
        <v>58.197099999999999</v>
      </c>
      <c r="AI2" s="11">
        <v>43.966999999999999</v>
      </c>
      <c r="AJ2" s="11">
        <v>50.744</v>
      </c>
      <c r="AK2" s="11">
        <v>45.209699999999998</v>
      </c>
      <c r="AL2" s="11">
        <v>44.814500000000002</v>
      </c>
      <c r="AM2" s="11">
        <v>44.680100000000003</v>
      </c>
      <c r="AN2" s="11">
        <v>42.030099999999997</v>
      </c>
      <c r="AO2" s="11">
        <v>32.6541</v>
      </c>
      <c r="AP2" s="11">
        <v>37.8108</v>
      </c>
      <c r="AQ2" s="11">
        <v>36.351900000000001</v>
      </c>
      <c r="AR2" s="11">
        <v>30.495699999999999</v>
      </c>
      <c r="AS2" s="11">
        <v>35.774099999999997</v>
      </c>
      <c r="AT2" s="11">
        <v>33.610700000000001</v>
      </c>
      <c r="AU2" s="11">
        <v>37.709600000000002</v>
      </c>
      <c r="AV2" s="11">
        <v>27.991099999999999</v>
      </c>
      <c r="AW2" s="11">
        <v>29.771000000000001</v>
      </c>
      <c r="AX2" s="11">
        <v>36.553600000000003</v>
      </c>
      <c r="AY2" s="11">
        <v>27.369399999999999</v>
      </c>
      <c r="AZ2" s="11">
        <v>32.7667</v>
      </c>
      <c r="BA2" s="11">
        <v>32.759700000000002</v>
      </c>
      <c r="BB2" s="11">
        <v>34.821300000000001</v>
      </c>
      <c r="BC2" s="11">
        <v>32.527299999999997</v>
      </c>
    </row>
    <row r="3" spans="1:55" hidden="1" x14ac:dyDescent="0.4">
      <c r="A3" t="s">
        <v>1667</v>
      </c>
      <c r="B3" t="s">
        <v>57</v>
      </c>
      <c r="C3" t="s">
        <v>5054</v>
      </c>
      <c r="D3" t="s">
        <v>5085</v>
      </c>
      <c r="E3">
        <f>CORREL(F3:BC3,F4:BC4)</f>
        <v>0.91010922733209798</v>
      </c>
      <c r="F3" s="11">
        <v>29.874400000000001</v>
      </c>
      <c r="G3" s="11">
        <v>44.878599999999999</v>
      </c>
      <c r="H3" s="11">
        <v>41.782499999999999</v>
      </c>
      <c r="I3" s="11">
        <v>41.480699999999999</v>
      </c>
      <c r="J3" s="11">
        <v>48.820399999999999</v>
      </c>
      <c r="K3" s="11">
        <v>49.212000000000003</v>
      </c>
      <c r="L3" s="11">
        <v>44.330599999999997</v>
      </c>
      <c r="M3" s="11">
        <v>50.587699999999998</v>
      </c>
      <c r="N3" s="11">
        <v>45.545200000000001</v>
      </c>
      <c r="O3" s="11">
        <v>49.560299999999998</v>
      </c>
      <c r="P3" s="11">
        <v>50.219000000000001</v>
      </c>
      <c r="Q3" s="11">
        <v>40.695300000000003</v>
      </c>
      <c r="R3" s="11">
        <v>46.377699999999997</v>
      </c>
      <c r="S3" s="11">
        <v>53.009099999999997</v>
      </c>
      <c r="T3" s="11">
        <v>42.46</v>
      </c>
      <c r="U3" s="11">
        <v>36.18</v>
      </c>
      <c r="V3" s="11">
        <v>43.198900000000002</v>
      </c>
      <c r="W3" s="11">
        <v>39.612499999999997</v>
      </c>
      <c r="X3" s="11">
        <v>45.156599999999997</v>
      </c>
      <c r="Y3" s="11">
        <v>58.604799999999997</v>
      </c>
      <c r="Z3" s="11">
        <v>52.747700000000002</v>
      </c>
      <c r="AA3" s="11">
        <v>55.539200000000001</v>
      </c>
      <c r="AB3" s="11">
        <v>42.160400000000003</v>
      </c>
      <c r="AC3" s="11">
        <v>54.740499999999997</v>
      </c>
      <c r="AD3" s="11">
        <v>33.591799999999999</v>
      </c>
      <c r="AE3" s="11">
        <v>56.571199999999997</v>
      </c>
      <c r="AF3" s="11">
        <v>41.915900000000001</v>
      </c>
      <c r="AG3" s="11">
        <v>36.337000000000003</v>
      </c>
      <c r="AH3" s="11">
        <v>56.0105</v>
      </c>
      <c r="AI3" s="11">
        <v>43.966999999999999</v>
      </c>
      <c r="AJ3" s="11">
        <v>50.744</v>
      </c>
      <c r="AK3" s="11">
        <v>53.773699999999998</v>
      </c>
      <c r="AL3" s="11">
        <v>44.132100000000001</v>
      </c>
      <c r="AM3" s="11">
        <v>44.680100000000003</v>
      </c>
      <c r="AN3" s="11">
        <v>42.030099999999997</v>
      </c>
      <c r="AO3" s="11">
        <v>32.095799999999997</v>
      </c>
      <c r="AP3" s="11">
        <v>37.482300000000002</v>
      </c>
      <c r="AQ3" s="11">
        <v>35.499000000000002</v>
      </c>
      <c r="AR3" s="11">
        <v>31.626000000000001</v>
      </c>
      <c r="AS3" s="11">
        <v>38.777000000000001</v>
      </c>
      <c r="AT3" s="11">
        <v>34.642800000000001</v>
      </c>
      <c r="AU3" s="11">
        <v>37.709600000000002</v>
      </c>
      <c r="AV3" s="11">
        <v>27.991099999999999</v>
      </c>
      <c r="AW3" s="11">
        <v>23.122199999999999</v>
      </c>
      <c r="AX3" s="11">
        <v>33.321399999999997</v>
      </c>
      <c r="AY3" s="11">
        <v>25.5047</v>
      </c>
      <c r="AZ3" s="11">
        <v>32.7667</v>
      </c>
      <c r="BA3" s="11">
        <v>32.759700000000002</v>
      </c>
      <c r="BB3" s="11">
        <v>33.0852</v>
      </c>
      <c r="BC3" s="11">
        <v>32.527299999999997</v>
      </c>
    </row>
    <row r="4" spans="1:55" hidden="1" x14ac:dyDescent="0.4">
      <c r="A4" t="s">
        <v>1667</v>
      </c>
      <c r="B4" t="s">
        <v>65</v>
      </c>
      <c r="C4" t="s">
        <v>5054</v>
      </c>
      <c r="D4" t="s">
        <v>5086</v>
      </c>
      <c r="E4">
        <f>CORREL(F4:BC4,F2:BC2)</f>
        <v>0.90987904964790867</v>
      </c>
      <c r="F4" s="11">
        <v>29.495999999999999</v>
      </c>
      <c r="G4" s="11">
        <v>51.000799999999998</v>
      </c>
      <c r="H4" s="11">
        <v>41.782499999999999</v>
      </c>
      <c r="I4" s="11">
        <v>41.480699999999999</v>
      </c>
      <c r="J4" s="11">
        <v>40.975999999999999</v>
      </c>
      <c r="K4" s="11">
        <v>49.530700000000003</v>
      </c>
      <c r="L4" s="11">
        <v>43.1693</v>
      </c>
      <c r="M4" s="11">
        <v>49.523699999999998</v>
      </c>
      <c r="N4" s="11">
        <v>45.545200000000001</v>
      </c>
      <c r="O4" s="11">
        <v>40.945599999999999</v>
      </c>
      <c r="P4" s="11">
        <v>49.691499999999998</v>
      </c>
      <c r="Q4" s="11">
        <v>48.874200000000002</v>
      </c>
      <c r="R4" s="11">
        <v>49.117699999999999</v>
      </c>
      <c r="S4" s="11">
        <v>53.009099999999997</v>
      </c>
      <c r="T4" s="11">
        <v>46.676400000000001</v>
      </c>
      <c r="U4" s="11">
        <v>36.18</v>
      </c>
      <c r="V4" s="11">
        <v>40.580500000000001</v>
      </c>
      <c r="W4" s="11">
        <v>39.612499999999997</v>
      </c>
      <c r="X4" s="11">
        <v>41.029600000000002</v>
      </c>
      <c r="Y4" s="11">
        <v>54.883600000000001</v>
      </c>
      <c r="Z4" s="11">
        <v>52.747700000000002</v>
      </c>
      <c r="AA4" s="11">
        <v>50.005899999999997</v>
      </c>
      <c r="AB4" s="11">
        <v>44.918700000000001</v>
      </c>
      <c r="AC4" s="11">
        <v>54.478200000000001</v>
      </c>
      <c r="AD4" s="11">
        <v>33.485900000000001</v>
      </c>
      <c r="AE4" s="11">
        <v>56.571199999999997</v>
      </c>
      <c r="AF4" s="11">
        <v>41.068199999999997</v>
      </c>
      <c r="AG4" s="11">
        <v>40.344799999999999</v>
      </c>
      <c r="AH4" s="11">
        <v>55.856099999999998</v>
      </c>
      <c r="AI4" s="11">
        <v>43.966999999999999</v>
      </c>
      <c r="AJ4" s="11">
        <v>49.911200000000001</v>
      </c>
      <c r="AK4" s="11">
        <v>45.714700000000001</v>
      </c>
      <c r="AL4" s="11">
        <v>44.132100000000001</v>
      </c>
      <c r="AM4" s="11">
        <v>44.680100000000003</v>
      </c>
      <c r="AN4" s="11">
        <v>42.030099999999997</v>
      </c>
      <c r="AO4" s="11">
        <v>32.6541</v>
      </c>
      <c r="AP4" s="11">
        <v>37.482300000000002</v>
      </c>
      <c r="AQ4" s="11">
        <v>30.310700000000001</v>
      </c>
      <c r="AR4" s="11">
        <v>30.495699999999999</v>
      </c>
      <c r="AS4" s="11">
        <v>33.328200000000002</v>
      </c>
      <c r="AT4" s="11">
        <v>35.679200000000002</v>
      </c>
      <c r="AU4" s="11">
        <v>31.8766</v>
      </c>
      <c r="AV4" s="11">
        <v>27.991099999999999</v>
      </c>
      <c r="AW4" s="11">
        <v>30.407</v>
      </c>
      <c r="AX4" s="11">
        <v>36.553600000000003</v>
      </c>
      <c r="AY4" s="11">
        <v>32.122399999999999</v>
      </c>
      <c r="AZ4" s="11">
        <v>32.7667</v>
      </c>
      <c r="BA4" s="11">
        <v>32.759700000000002</v>
      </c>
      <c r="BB4" s="11">
        <v>34.821300000000001</v>
      </c>
      <c r="BC4" s="11">
        <v>36.14</v>
      </c>
    </row>
    <row r="5" spans="1:55" hidden="1" x14ac:dyDescent="0.4">
      <c r="A5" t="s">
        <v>1667</v>
      </c>
      <c r="B5" t="s">
        <v>80</v>
      </c>
      <c r="C5" t="s">
        <v>5054</v>
      </c>
      <c r="D5" t="s">
        <v>5087</v>
      </c>
      <c r="E5">
        <f t="shared" ref="E5:E6" si="0">CORREL(F5:BC5,F6:BC6)</f>
        <v>0.81631510280314756</v>
      </c>
      <c r="F5">
        <v>34.776200000000003</v>
      </c>
      <c r="G5">
        <v>44.663899999999998</v>
      </c>
      <c r="H5">
        <v>42.260199999999998</v>
      </c>
      <c r="I5">
        <v>48.474800000000002</v>
      </c>
      <c r="J5">
        <v>47.078499999999998</v>
      </c>
      <c r="K5">
        <v>44.956699999999998</v>
      </c>
      <c r="L5">
        <v>33.482700000000001</v>
      </c>
      <c r="M5">
        <v>47.951500000000003</v>
      </c>
      <c r="N5">
        <v>47.065199999999997</v>
      </c>
      <c r="O5">
        <v>47.881100000000004</v>
      </c>
      <c r="P5">
        <v>50.978400000000001</v>
      </c>
      <c r="Q5">
        <v>36.770299999999999</v>
      </c>
      <c r="R5">
        <v>45.792299999999997</v>
      </c>
      <c r="S5">
        <v>51.301200000000001</v>
      </c>
      <c r="T5">
        <v>41.197600000000001</v>
      </c>
      <c r="U5">
        <v>29.228999999999999</v>
      </c>
      <c r="V5">
        <v>32.763100000000001</v>
      </c>
      <c r="W5">
        <v>35.463000000000001</v>
      </c>
      <c r="X5">
        <v>42.710099999999997</v>
      </c>
      <c r="Y5">
        <v>51.766599999999997</v>
      </c>
      <c r="Z5">
        <v>53.974699999999999</v>
      </c>
      <c r="AA5">
        <v>62.325400000000002</v>
      </c>
      <c r="AB5">
        <v>47.483199999999997</v>
      </c>
      <c r="AC5">
        <v>49.005600000000001</v>
      </c>
      <c r="AD5">
        <v>28.759399999999999</v>
      </c>
      <c r="AE5">
        <v>55.630400000000002</v>
      </c>
      <c r="AF5">
        <v>42.494100000000003</v>
      </c>
      <c r="AG5">
        <v>42.656399999999998</v>
      </c>
      <c r="AH5">
        <v>44.777299999999997</v>
      </c>
      <c r="AI5">
        <v>46.947600000000001</v>
      </c>
      <c r="AJ5">
        <v>45.803400000000003</v>
      </c>
      <c r="AK5">
        <v>44.8752</v>
      </c>
      <c r="AL5">
        <v>45.847099999999998</v>
      </c>
      <c r="AM5">
        <v>48.666899999999998</v>
      </c>
      <c r="AN5">
        <v>46.889099999999999</v>
      </c>
      <c r="AO5">
        <v>29.309899999999999</v>
      </c>
      <c r="AP5">
        <v>41.665999999999997</v>
      </c>
      <c r="AQ5">
        <v>34.913400000000003</v>
      </c>
      <c r="AR5">
        <v>30.9557</v>
      </c>
      <c r="AS5">
        <v>40.2791</v>
      </c>
      <c r="AT5">
        <v>35.6432</v>
      </c>
      <c r="AU5">
        <v>41.274999999999999</v>
      </c>
      <c r="AV5">
        <v>21.8019</v>
      </c>
      <c r="AW5">
        <v>27.911100000000001</v>
      </c>
      <c r="AX5">
        <v>37.036099999999998</v>
      </c>
      <c r="AY5">
        <v>31.450500000000002</v>
      </c>
      <c r="AZ5">
        <v>34.931899999999999</v>
      </c>
      <c r="BA5">
        <v>41.686799999999998</v>
      </c>
      <c r="BB5">
        <v>33.459699999999998</v>
      </c>
      <c r="BC5">
        <v>37.887599999999999</v>
      </c>
    </row>
    <row r="6" spans="1:55" hidden="1" x14ac:dyDescent="0.4">
      <c r="A6" t="s">
        <v>1667</v>
      </c>
      <c r="B6" t="s">
        <v>102</v>
      </c>
      <c r="C6" t="s">
        <v>5054</v>
      </c>
      <c r="D6" t="s">
        <v>5088</v>
      </c>
      <c r="E6">
        <f t="shared" si="0"/>
        <v>0.83442854592996074</v>
      </c>
      <c r="F6">
        <v>33.3949</v>
      </c>
      <c r="G6">
        <v>33.094099999999997</v>
      </c>
      <c r="H6">
        <v>40.803899999999999</v>
      </c>
      <c r="I6">
        <v>48.3337</v>
      </c>
      <c r="J6">
        <v>52.558399999999999</v>
      </c>
      <c r="K6">
        <v>37.191499999999998</v>
      </c>
      <c r="L6">
        <v>38.489800000000002</v>
      </c>
      <c r="M6">
        <v>51.387099999999997</v>
      </c>
      <c r="N6">
        <v>43.053800000000003</v>
      </c>
      <c r="O6">
        <v>47.582700000000003</v>
      </c>
      <c r="P6">
        <v>51.774700000000003</v>
      </c>
      <c r="Q6">
        <v>37.526299999999999</v>
      </c>
      <c r="R6">
        <v>46.603700000000003</v>
      </c>
      <c r="S6">
        <v>54.229100000000003</v>
      </c>
      <c r="T6">
        <v>38.418599999999998</v>
      </c>
      <c r="U6">
        <v>30.5625</v>
      </c>
      <c r="V6">
        <v>34.9392</v>
      </c>
      <c r="W6">
        <v>38.161900000000003</v>
      </c>
      <c r="X6">
        <v>41.975200000000001</v>
      </c>
      <c r="Y6">
        <v>48.1098</v>
      </c>
      <c r="Z6">
        <v>53.840600000000002</v>
      </c>
      <c r="AA6">
        <v>46.119399999999999</v>
      </c>
      <c r="AB6">
        <v>45.691400000000002</v>
      </c>
      <c r="AC6">
        <v>52.946100000000001</v>
      </c>
      <c r="AD6">
        <v>37.127800000000001</v>
      </c>
      <c r="AE6">
        <v>55.000500000000002</v>
      </c>
      <c r="AF6">
        <v>41.985500000000002</v>
      </c>
      <c r="AG6">
        <v>42.027000000000001</v>
      </c>
      <c r="AH6">
        <v>56.3127</v>
      </c>
      <c r="AI6">
        <v>53.551699999999997</v>
      </c>
      <c r="AJ6">
        <v>45.160499999999999</v>
      </c>
      <c r="AK6">
        <v>52.738100000000003</v>
      </c>
      <c r="AL6">
        <v>45.847099999999998</v>
      </c>
      <c r="AM6">
        <v>45.811599999999999</v>
      </c>
      <c r="AN6">
        <v>45.675600000000003</v>
      </c>
      <c r="AO6">
        <v>31.392700000000001</v>
      </c>
      <c r="AP6">
        <v>37.6372</v>
      </c>
      <c r="AQ6">
        <v>34.187800000000003</v>
      </c>
      <c r="AR6">
        <v>29.4543</v>
      </c>
      <c r="AS6">
        <v>41.178400000000003</v>
      </c>
      <c r="AT6">
        <v>37.284399999999998</v>
      </c>
      <c r="AU6">
        <v>41.205800000000004</v>
      </c>
      <c r="AV6">
        <v>35.586300000000001</v>
      </c>
      <c r="AW6">
        <v>28.2315</v>
      </c>
      <c r="AX6">
        <v>36.267800000000001</v>
      </c>
      <c r="AY6">
        <v>29.4758</v>
      </c>
      <c r="AZ6">
        <v>32.9345</v>
      </c>
      <c r="BA6">
        <v>39.736199999999997</v>
      </c>
      <c r="BB6">
        <v>31.471699999999998</v>
      </c>
      <c r="BC6">
        <v>37.330300000000001</v>
      </c>
    </row>
    <row r="7" spans="1:55" hidden="1" x14ac:dyDescent="0.4">
      <c r="A7" t="s">
        <v>1667</v>
      </c>
      <c r="B7" t="s">
        <v>131</v>
      </c>
      <c r="C7" t="s">
        <v>5054</v>
      </c>
      <c r="D7" t="s">
        <v>5089</v>
      </c>
      <c r="E7">
        <f t="shared" ref="E7" si="1">CORREL(F7:BC7,F5:BC5)</f>
        <v>0.89893850005791465</v>
      </c>
      <c r="F7">
        <v>34.776200000000003</v>
      </c>
      <c r="G7">
        <v>47.053100000000001</v>
      </c>
      <c r="H7">
        <v>46.253500000000003</v>
      </c>
      <c r="I7">
        <v>39.779400000000003</v>
      </c>
      <c r="J7">
        <v>50.831099999999999</v>
      </c>
      <c r="K7">
        <v>44.570399999999999</v>
      </c>
      <c r="L7">
        <v>33.696100000000001</v>
      </c>
      <c r="M7">
        <v>49.811199999999999</v>
      </c>
      <c r="N7">
        <v>44.872599999999998</v>
      </c>
      <c r="O7">
        <v>50.012099999999997</v>
      </c>
      <c r="P7">
        <v>52.0702</v>
      </c>
      <c r="Q7">
        <v>37.8812</v>
      </c>
      <c r="R7">
        <v>47.372500000000002</v>
      </c>
      <c r="S7">
        <v>52.7271</v>
      </c>
      <c r="T7">
        <v>44.177199999999999</v>
      </c>
      <c r="U7">
        <v>34.647599999999997</v>
      </c>
      <c r="V7">
        <v>38.125599999999999</v>
      </c>
      <c r="W7">
        <v>38.3703</v>
      </c>
      <c r="X7">
        <v>41.403799999999997</v>
      </c>
      <c r="Y7">
        <v>50.41</v>
      </c>
      <c r="Z7">
        <v>53.584600000000002</v>
      </c>
      <c r="AA7">
        <v>54.1312</v>
      </c>
      <c r="AB7">
        <v>45.617400000000004</v>
      </c>
      <c r="AC7">
        <v>56.311</v>
      </c>
      <c r="AD7">
        <v>29.974499999999999</v>
      </c>
      <c r="AE7">
        <v>55.470799999999997</v>
      </c>
      <c r="AF7">
        <v>39.993899999999996</v>
      </c>
      <c r="AG7">
        <v>40.753900000000002</v>
      </c>
      <c r="AH7">
        <v>56.499299999999998</v>
      </c>
      <c r="AI7">
        <v>44.5749</v>
      </c>
      <c r="AJ7">
        <v>45.803400000000003</v>
      </c>
      <c r="AK7">
        <v>46.574800000000003</v>
      </c>
      <c r="AL7">
        <v>45.847099999999998</v>
      </c>
      <c r="AM7">
        <v>43.456299999999999</v>
      </c>
      <c r="AN7">
        <v>46.889099999999999</v>
      </c>
      <c r="AO7">
        <v>30.516300000000001</v>
      </c>
      <c r="AP7">
        <v>36.154200000000003</v>
      </c>
      <c r="AQ7">
        <v>38.281300000000002</v>
      </c>
      <c r="AR7">
        <v>28.7836</v>
      </c>
      <c r="AS7">
        <v>44.054200000000002</v>
      </c>
      <c r="AT7">
        <v>35.388500000000001</v>
      </c>
      <c r="AU7">
        <v>40.717500000000001</v>
      </c>
      <c r="AV7">
        <v>21.966999999999999</v>
      </c>
      <c r="AW7">
        <v>34.408200000000001</v>
      </c>
      <c r="AX7">
        <v>37.036099999999998</v>
      </c>
      <c r="AY7">
        <v>31.3506</v>
      </c>
      <c r="AZ7">
        <v>34.234200000000001</v>
      </c>
      <c r="BA7">
        <v>39.331099999999999</v>
      </c>
      <c r="BB7">
        <v>31.59</v>
      </c>
      <c r="BC7">
        <v>43.574800000000003</v>
      </c>
    </row>
    <row r="8" spans="1:55" hidden="1" x14ac:dyDescent="0.4">
      <c r="A8" t="s">
        <v>1667</v>
      </c>
      <c r="B8" t="s">
        <v>167</v>
      </c>
      <c r="C8" t="s">
        <v>5054</v>
      </c>
      <c r="D8" t="s">
        <v>5090</v>
      </c>
      <c r="E8">
        <f t="shared" ref="E8:E9" si="2">CORREL(F8:BC8,F9:BC9)</f>
        <v>0.84902871713564321</v>
      </c>
      <c r="F8">
        <v>29.874400000000001</v>
      </c>
      <c r="G8">
        <v>46.850299999999997</v>
      </c>
      <c r="H8">
        <v>33.158499999999997</v>
      </c>
      <c r="I8">
        <v>32.889400000000002</v>
      </c>
      <c r="J8">
        <v>46.141599999999997</v>
      </c>
      <c r="K8">
        <v>50.226399999999998</v>
      </c>
      <c r="L8">
        <v>36.563400000000001</v>
      </c>
      <c r="M8">
        <v>52.710099999999997</v>
      </c>
      <c r="N8">
        <v>44.898000000000003</v>
      </c>
      <c r="O8">
        <v>47.907899999999998</v>
      </c>
      <c r="P8">
        <v>53.936799999999998</v>
      </c>
      <c r="Q8">
        <v>45.308799999999998</v>
      </c>
      <c r="R8">
        <v>45.665999999999997</v>
      </c>
      <c r="S8">
        <v>53.772199999999998</v>
      </c>
      <c r="T8">
        <v>48.803199999999997</v>
      </c>
      <c r="U8">
        <v>36.760899999999999</v>
      </c>
      <c r="V8">
        <v>35.218600000000002</v>
      </c>
      <c r="W8">
        <v>37.073099999999997</v>
      </c>
      <c r="X8">
        <v>38.2911</v>
      </c>
      <c r="Y8">
        <v>52.915100000000002</v>
      </c>
      <c r="Z8">
        <v>50.569600000000001</v>
      </c>
      <c r="AA8">
        <v>48.285200000000003</v>
      </c>
      <c r="AB8">
        <v>43.614400000000003</v>
      </c>
      <c r="AC8">
        <v>54.391599999999997</v>
      </c>
      <c r="AD8">
        <v>33.354900000000001</v>
      </c>
      <c r="AE8">
        <v>56.500500000000002</v>
      </c>
      <c r="AF8">
        <v>39.325200000000002</v>
      </c>
      <c r="AG8">
        <v>32.471499999999999</v>
      </c>
      <c r="AH8">
        <v>56.273000000000003</v>
      </c>
      <c r="AI8">
        <v>52.327100000000002</v>
      </c>
      <c r="AJ8">
        <v>48.469700000000003</v>
      </c>
      <c r="AK8">
        <v>50.3782</v>
      </c>
      <c r="AL8">
        <v>42.056800000000003</v>
      </c>
      <c r="AM8">
        <v>47.3705</v>
      </c>
      <c r="AN8">
        <v>48.193199999999997</v>
      </c>
      <c r="AO8">
        <v>38.110599999999998</v>
      </c>
      <c r="AP8">
        <v>41.295299999999997</v>
      </c>
      <c r="AQ8">
        <v>36.351900000000001</v>
      </c>
      <c r="AR8">
        <v>30.907499999999999</v>
      </c>
      <c r="AS8">
        <v>33.779899999999998</v>
      </c>
      <c r="AT8">
        <v>33.353299999999997</v>
      </c>
      <c r="AU8">
        <v>35.961500000000001</v>
      </c>
      <c r="AV8">
        <v>28.8277</v>
      </c>
      <c r="AW8">
        <v>24.473500000000001</v>
      </c>
      <c r="AX8">
        <v>32.944600000000001</v>
      </c>
      <c r="AY8">
        <v>27.470400000000001</v>
      </c>
      <c r="AZ8">
        <v>33.210599999999999</v>
      </c>
      <c r="BA8">
        <v>35.848300000000002</v>
      </c>
      <c r="BB8">
        <v>33.0351</v>
      </c>
      <c r="BC8">
        <v>39.351300000000002</v>
      </c>
    </row>
    <row r="9" spans="1:55" hidden="1" x14ac:dyDescent="0.4">
      <c r="A9" t="s">
        <v>1667</v>
      </c>
      <c r="B9" t="s">
        <v>210</v>
      </c>
      <c r="C9" t="s">
        <v>5054</v>
      </c>
      <c r="D9" t="s">
        <v>5091</v>
      </c>
      <c r="E9">
        <f t="shared" si="2"/>
        <v>0.83977336991160645</v>
      </c>
      <c r="F9">
        <v>31.241099999999999</v>
      </c>
      <c r="G9">
        <v>42.404699999999998</v>
      </c>
      <c r="H9">
        <v>36.503399999999999</v>
      </c>
      <c r="I9">
        <v>48.707099999999997</v>
      </c>
      <c r="J9">
        <v>52.8626</v>
      </c>
      <c r="K9">
        <v>48.392400000000002</v>
      </c>
      <c r="L9">
        <v>42.181800000000003</v>
      </c>
      <c r="M9">
        <v>51.786099999999998</v>
      </c>
      <c r="N9">
        <v>48.218000000000004</v>
      </c>
      <c r="O9">
        <v>48.838700000000003</v>
      </c>
      <c r="P9">
        <v>50.082999999999998</v>
      </c>
      <c r="Q9">
        <v>36.011400000000002</v>
      </c>
      <c r="R9">
        <v>45.179699999999997</v>
      </c>
      <c r="S9">
        <v>50.741900000000001</v>
      </c>
      <c r="T9">
        <v>48.7789</v>
      </c>
      <c r="U9">
        <v>42.560400000000001</v>
      </c>
      <c r="V9">
        <v>42.093800000000002</v>
      </c>
      <c r="W9">
        <v>36.867199999999997</v>
      </c>
      <c r="X9">
        <v>47.018599999999999</v>
      </c>
      <c r="Y9">
        <v>54.3277</v>
      </c>
      <c r="Z9">
        <v>49.601799999999997</v>
      </c>
      <c r="AA9">
        <v>48.285200000000003</v>
      </c>
      <c r="AB9">
        <v>44.8752</v>
      </c>
      <c r="AC9">
        <v>48.103700000000003</v>
      </c>
      <c r="AD9">
        <v>22.111899999999999</v>
      </c>
      <c r="AE9">
        <v>58.0182</v>
      </c>
      <c r="AF9">
        <v>39.939300000000003</v>
      </c>
      <c r="AG9">
        <v>34.841999999999999</v>
      </c>
      <c r="AH9">
        <v>56.846499999999999</v>
      </c>
      <c r="AI9">
        <v>53.897500000000001</v>
      </c>
      <c r="AJ9">
        <v>47.0807</v>
      </c>
      <c r="AK9">
        <v>50.003700000000002</v>
      </c>
      <c r="AL9">
        <v>44.747300000000003</v>
      </c>
      <c r="AM9">
        <v>41.127099999999999</v>
      </c>
      <c r="AN9">
        <v>46.983600000000003</v>
      </c>
      <c r="AO9">
        <v>33.3352</v>
      </c>
      <c r="AP9">
        <v>37.482300000000002</v>
      </c>
      <c r="AQ9">
        <v>33.2639</v>
      </c>
      <c r="AR9">
        <v>27.313700000000001</v>
      </c>
      <c r="AS9">
        <v>38.701500000000003</v>
      </c>
      <c r="AT9">
        <v>35.976599999999998</v>
      </c>
      <c r="AU9">
        <v>30.485700000000001</v>
      </c>
      <c r="AV9">
        <v>28.546399999999998</v>
      </c>
      <c r="AW9">
        <v>29.775600000000001</v>
      </c>
      <c r="AX9">
        <v>32.528399999999998</v>
      </c>
      <c r="AY9">
        <v>24.4499</v>
      </c>
      <c r="AZ9">
        <v>40.576099999999997</v>
      </c>
      <c r="BA9">
        <v>36.0015</v>
      </c>
      <c r="BB9">
        <v>32.610599999999998</v>
      </c>
      <c r="BC9">
        <v>33.137300000000003</v>
      </c>
    </row>
    <row r="10" spans="1:55" hidden="1" x14ac:dyDescent="0.4">
      <c r="A10" t="s">
        <v>1667</v>
      </c>
      <c r="B10" t="s">
        <v>260</v>
      </c>
      <c r="C10" t="s">
        <v>5054</v>
      </c>
      <c r="D10" t="s">
        <v>5092</v>
      </c>
      <c r="E10">
        <f t="shared" ref="E10" si="3">CORREL(F10:BC10,F8:BC8)</f>
        <v>0.82279546394534719</v>
      </c>
      <c r="F10">
        <v>33.328899999999997</v>
      </c>
      <c r="G10">
        <v>46.9407</v>
      </c>
      <c r="H10">
        <v>36.818199999999997</v>
      </c>
      <c r="I10">
        <v>50.852699999999999</v>
      </c>
      <c r="J10">
        <v>47.0015</v>
      </c>
      <c r="K10">
        <v>45.140799999999999</v>
      </c>
      <c r="L10">
        <v>42.406799999999997</v>
      </c>
      <c r="M10">
        <v>45.6265</v>
      </c>
      <c r="N10">
        <v>47.853200000000001</v>
      </c>
      <c r="O10">
        <v>46.9955</v>
      </c>
      <c r="P10">
        <v>49.62</v>
      </c>
      <c r="Q10">
        <v>36.791800000000002</v>
      </c>
      <c r="R10">
        <v>43.7652</v>
      </c>
      <c r="S10">
        <v>51.615000000000002</v>
      </c>
      <c r="T10">
        <v>46.0794</v>
      </c>
      <c r="U10">
        <v>34.284500000000001</v>
      </c>
      <c r="V10">
        <v>35.3596</v>
      </c>
      <c r="W10">
        <v>36.867199999999997</v>
      </c>
      <c r="X10">
        <v>39.6965</v>
      </c>
      <c r="Y10">
        <v>54.107700000000001</v>
      </c>
      <c r="Z10">
        <v>49.895899999999997</v>
      </c>
      <c r="AA10">
        <v>57.288800000000002</v>
      </c>
      <c r="AB10">
        <v>32.7271</v>
      </c>
      <c r="AC10">
        <v>54.301499999999997</v>
      </c>
      <c r="AD10">
        <v>37.589100000000002</v>
      </c>
      <c r="AE10">
        <v>52.615000000000002</v>
      </c>
      <c r="AF10">
        <v>36.747900000000001</v>
      </c>
      <c r="AG10">
        <v>42.555700000000002</v>
      </c>
      <c r="AH10">
        <v>52.591200000000001</v>
      </c>
      <c r="AI10">
        <v>56.813899999999997</v>
      </c>
      <c r="AJ10">
        <v>48.1982</v>
      </c>
      <c r="AK10">
        <v>44.919899999999998</v>
      </c>
      <c r="AL10">
        <v>44.048999999999999</v>
      </c>
      <c r="AM10">
        <v>40.688400000000001</v>
      </c>
      <c r="AN10">
        <v>40.209600000000002</v>
      </c>
      <c r="AO10">
        <v>31.953299999999999</v>
      </c>
      <c r="AP10">
        <v>36.919699999999999</v>
      </c>
      <c r="AQ10">
        <v>38.416600000000003</v>
      </c>
      <c r="AR10">
        <v>28.765499999999999</v>
      </c>
      <c r="AS10">
        <v>35.481000000000002</v>
      </c>
      <c r="AT10">
        <v>37.8626</v>
      </c>
      <c r="AU10">
        <v>36.500999999999998</v>
      </c>
      <c r="AV10">
        <v>29.6724</v>
      </c>
      <c r="AW10">
        <v>24.961300000000001</v>
      </c>
      <c r="AX10">
        <v>32.070399999999999</v>
      </c>
      <c r="AY10">
        <v>25.3444</v>
      </c>
      <c r="AZ10">
        <v>33.210599999999999</v>
      </c>
      <c r="BA10">
        <v>38.426299999999998</v>
      </c>
      <c r="BB10">
        <v>33.455800000000004</v>
      </c>
      <c r="BC10">
        <v>32.971299999999999</v>
      </c>
    </row>
    <row r="11" spans="1:55" s="58" customFormat="1" x14ac:dyDescent="0.4">
      <c r="A11" s="58" t="s">
        <v>1667</v>
      </c>
      <c r="B11" s="58" t="s">
        <v>56</v>
      </c>
      <c r="C11" s="58" t="s">
        <v>5054</v>
      </c>
      <c r="D11" s="58" t="s">
        <v>5084</v>
      </c>
      <c r="E11" s="58">
        <f>CORREL(F11:BC11,F12:BC12)</f>
        <v>0.81671545051109051</v>
      </c>
      <c r="F11" s="11">
        <v>29.495999999999999</v>
      </c>
      <c r="G11" s="11">
        <v>44.878599999999999</v>
      </c>
      <c r="H11" s="11">
        <v>36.739699999999999</v>
      </c>
      <c r="I11" s="11">
        <v>44.131</v>
      </c>
      <c r="J11" s="11">
        <v>48.820399999999999</v>
      </c>
      <c r="K11" s="11">
        <v>50.752699999999997</v>
      </c>
      <c r="L11" s="11">
        <v>41.806199999999997</v>
      </c>
      <c r="M11" s="11">
        <v>49.0107</v>
      </c>
      <c r="N11" s="11">
        <v>47.113399999999999</v>
      </c>
      <c r="O11" s="11">
        <v>49.560299999999998</v>
      </c>
      <c r="P11" s="11">
        <v>49.691499999999998</v>
      </c>
      <c r="Q11" s="11">
        <v>44.613599999999998</v>
      </c>
      <c r="R11" s="11">
        <v>40.003500000000003</v>
      </c>
      <c r="S11" s="11">
        <v>53.009099999999997</v>
      </c>
      <c r="T11" s="11">
        <v>42.46</v>
      </c>
      <c r="U11" s="11">
        <v>32.4009</v>
      </c>
      <c r="V11" s="11">
        <v>41.0535</v>
      </c>
      <c r="W11" s="11">
        <v>47.190899999999999</v>
      </c>
      <c r="X11" s="11">
        <v>45.206600000000002</v>
      </c>
      <c r="Y11" s="11">
        <v>56.683199999999999</v>
      </c>
      <c r="Z11" s="11">
        <v>53.753100000000003</v>
      </c>
      <c r="AA11" s="11">
        <v>53.438499999999998</v>
      </c>
      <c r="AB11" s="11">
        <v>43.421599999999998</v>
      </c>
      <c r="AC11" s="11">
        <v>53.918999999999997</v>
      </c>
      <c r="AD11" s="11">
        <v>33.866799999999998</v>
      </c>
      <c r="AE11" s="11">
        <v>54.612000000000002</v>
      </c>
      <c r="AF11" s="11">
        <v>41.915900000000001</v>
      </c>
      <c r="AG11" s="11">
        <v>36.337000000000003</v>
      </c>
      <c r="AH11" s="11">
        <v>58.197099999999999</v>
      </c>
      <c r="AI11" s="11">
        <v>43.966999999999999</v>
      </c>
      <c r="AJ11" s="11">
        <v>50.744</v>
      </c>
      <c r="AK11" s="11">
        <v>45.209699999999998</v>
      </c>
      <c r="AL11" s="11">
        <v>44.814500000000002</v>
      </c>
      <c r="AM11" s="11">
        <v>44.680100000000003</v>
      </c>
      <c r="AN11" s="11">
        <v>42.030099999999997</v>
      </c>
      <c r="AO11" s="11">
        <v>32.6541</v>
      </c>
      <c r="AP11" s="11">
        <v>37.8108</v>
      </c>
      <c r="AQ11" s="11">
        <v>36.351900000000001</v>
      </c>
      <c r="AR11" s="11">
        <v>30.495699999999999</v>
      </c>
      <c r="AS11" s="11">
        <v>35.774099999999997</v>
      </c>
      <c r="AT11" s="11">
        <v>33.610700000000001</v>
      </c>
      <c r="AU11" s="11">
        <v>37.709600000000002</v>
      </c>
      <c r="AV11" s="11">
        <v>27.991099999999999</v>
      </c>
      <c r="AW11" s="11">
        <v>29.771000000000001</v>
      </c>
      <c r="AX11" s="11">
        <v>36.553600000000003</v>
      </c>
      <c r="AY11" s="11">
        <v>27.369399999999999</v>
      </c>
      <c r="AZ11" s="11">
        <v>32.7667</v>
      </c>
      <c r="BA11" s="11">
        <v>32.759700000000002</v>
      </c>
      <c r="BB11" s="11">
        <v>34.821300000000001</v>
      </c>
      <c r="BC11" s="11">
        <v>32.527299999999997</v>
      </c>
    </row>
    <row r="12" spans="1:55" s="58" customFormat="1" hidden="1" x14ac:dyDescent="0.4">
      <c r="A12" s="58" t="s">
        <v>1667</v>
      </c>
      <c r="B12" s="58" t="s">
        <v>80</v>
      </c>
      <c r="C12" s="58" t="s">
        <v>5054</v>
      </c>
      <c r="D12" s="58" t="s">
        <v>5087</v>
      </c>
      <c r="E12" s="58">
        <f>CORREL(F12:BC12,F13:BC13)</f>
        <v>0.77827263965676585</v>
      </c>
      <c r="F12">
        <v>34.776200000000003</v>
      </c>
      <c r="G12">
        <v>44.663899999999998</v>
      </c>
      <c r="H12">
        <v>42.260199999999998</v>
      </c>
      <c r="I12">
        <v>48.474800000000002</v>
      </c>
      <c r="J12">
        <v>47.078499999999998</v>
      </c>
      <c r="K12">
        <v>44.956699999999998</v>
      </c>
      <c r="L12">
        <v>33.482700000000001</v>
      </c>
      <c r="M12">
        <v>47.951500000000003</v>
      </c>
      <c r="N12">
        <v>47.065199999999997</v>
      </c>
      <c r="O12">
        <v>47.881100000000004</v>
      </c>
      <c r="P12">
        <v>50.978400000000001</v>
      </c>
      <c r="Q12">
        <v>36.770299999999999</v>
      </c>
      <c r="R12">
        <v>45.792299999999997</v>
      </c>
      <c r="S12">
        <v>51.301200000000001</v>
      </c>
      <c r="T12">
        <v>41.197600000000001</v>
      </c>
      <c r="U12">
        <v>29.228999999999999</v>
      </c>
      <c r="V12">
        <v>32.763100000000001</v>
      </c>
      <c r="W12">
        <v>35.463000000000001</v>
      </c>
      <c r="X12">
        <v>42.710099999999997</v>
      </c>
      <c r="Y12">
        <v>51.766599999999997</v>
      </c>
      <c r="Z12">
        <v>53.974699999999999</v>
      </c>
      <c r="AA12">
        <v>62.325400000000002</v>
      </c>
      <c r="AB12">
        <v>47.483199999999997</v>
      </c>
      <c r="AC12">
        <v>49.005600000000001</v>
      </c>
      <c r="AD12">
        <v>28.759399999999999</v>
      </c>
      <c r="AE12">
        <v>55.630400000000002</v>
      </c>
      <c r="AF12">
        <v>42.494100000000003</v>
      </c>
      <c r="AG12">
        <v>42.656399999999998</v>
      </c>
      <c r="AH12">
        <v>44.777299999999997</v>
      </c>
      <c r="AI12">
        <v>46.947600000000001</v>
      </c>
      <c r="AJ12">
        <v>45.803400000000003</v>
      </c>
      <c r="AK12">
        <v>44.8752</v>
      </c>
      <c r="AL12">
        <v>45.847099999999998</v>
      </c>
      <c r="AM12">
        <v>48.666899999999998</v>
      </c>
      <c r="AN12">
        <v>46.889099999999999</v>
      </c>
      <c r="AO12">
        <v>29.309899999999999</v>
      </c>
      <c r="AP12">
        <v>41.665999999999997</v>
      </c>
      <c r="AQ12">
        <v>34.913400000000003</v>
      </c>
      <c r="AR12">
        <v>30.9557</v>
      </c>
      <c r="AS12">
        <v>40.2791</v>
      </c>
      <c r="AT12">
        <v>35.6432</v>
      </c>
      <c r="AU12">
        <v>41.274999999999999</v>
      </c>
      <c r="AV12">
        <v>21.8019</v>
      </c>
      <c r="AW12">
        <v>27.911100000000001</v>
      </c>
      <c r="AX12">
        <v>37.036099999999998</v>
      </c>
      <c r="AY12">
        <v>31.450500000000002</v>
      </c>
      <c r="AZ12">
        <v>34.931899999999999</v>
      </c>
      <c r="BA12">
        <v>41.686799999999998</v>
      </c>
      <c r="BB12">
        <v>33.459699999999998</v>
      </c>
      <c r="BC12">
        <v>37.887599999999999</v>
      </c>
    </row>
    <row r="13" spans="1:55" s="58" customFormat="1" hidden="1" x14ac:dyDescent="0.4">
      <c r="A13" s="58" t="s">
        <v>1667</v>
      </c>
      <c r="B13" s="58" t="s">
        <v>167</v>
      </c>
      <c r="C13" s="58" t="s">
        <v>5054</v>
      </c>
      <c r="D13" s="58" t="s">
        <v>5090</v>
      </c>
      <c r="E13" s="58">
        <f>CORREL(F13:BC13,F11:BC11)</f>
        <v>0.87554052873020161</v>
      </c>
      <c r="F13">
        <v>29.874400000000001</v>
      </c>
      <c r="G13">
        <v>46.850299999999997</v>
      </c>
      <c r="H13">
        <v>33.158499999999997</v>
      </c>
      <c r="I13">
        <v>32.889400000000002</v>
      </c>
      <c r="J13">
        <v>46.141599999999997</v>
      </c>
      <c r="K13">
        <v>50.226399999999998</v>
      </c>
      <c r="L13">
        <v>36.563400000000001</v>
      </c>
      <c r="M13">
        <v>52.710099999999997</v>
      </c>
      <c r="N13">
        <v>44.898000000000003</v>
      </c>
      <c r="O13">
        <v>47.907899999999998</v>
      </c>
      <c r="P13">
        <v>53.936799999999998</v>
      </c>
      <c r="Q13">
        <v>45.308799999999998</v>
      </c>
      <c r="R13">
        <v>45.665999999999997</v>
      </c>
      <c r="S13">
        <v>53.772199999999998</v>
      </c>
      <c r="T13">
        <v>48.803199999999997</v>
      </c>
      <c r="U13">
        <v>36.760899999999999</v>
      </c>
      <c r="V13">
        <v>35.218600000000002</v>
      </c>
      <c r="W13">
        <v>37.073099999999997</v>
      </c>
      <c r="X13">
        <v>38.2911</v>
      </c>
      <c r="Y13">
        <v>52.915100000000002</v>
      </c>
      <c r="Z13">
        <v>50.569600000000001</v>
      </c>
      <c r="AA13">
        <v>48.285200000000003</v>
      </c>
      <c r="AB13">
        <v>43.614400000000003</v>
      </c>
      <c r="AC13">
        <v>54.391599999999997</v>
      </c>
      <c r="AD13">
        <v>33.354900000000001</v>
      </c>
      <c r="AE13">
        <v>56.500500000000002</v>
      </c>
      <c r="AF13">
        <v>39.325200000000002</v>
      </c>
      <c r="AG13">
        <v>32.471499999999999</v>
      </c>
      <c r="AH13">
        <v>56.273000000000003</v>
      </c>
      <c r="AI13">
        <v>52.327100000000002</v>
      </c>
      <c r="AJ13">
        <v>48.469700000000003</v>
      </c>
      <c r="AK13">
        <v>50.3782</v>
      </c>
      <c r="AL13">
        <v>42.056800000000003</v>
      </c>
      <c r="AM13">
        <v>47.3705</v>
      </c>
      <c r="AN13">
        <v>48.193199999999997</v>
      </c>
      <c r="AO13">
        <v>38.110599999999998</v>
      </c>
      <c r="AP13">
        <v>41.295299999999997</v>
      </c>
      <c r="AQ13">
        <v>36.351900000000001</v>
      </c>
      <c r="AR13">
        <v>30.907499999999999</v>
      </c>
      <c r="AS13">
        <v>33.779899999999998</v>
      </c>
      <c r="AT13">
        <v>33.353299999999997</v>
      </c>
      <c r="AU13">
        <v>35.961500000000001</v>
      </c>
      <c r="AV13">
        <v>28.8277</v>
      </c>
      <c r="AW13">
        <v>24.473500000000001</v>
      </c>
      <c r="AX13">
        <v>32.944600000000001</v>
      </c>
      <c r="AY13">
        <v>27.470400000000001</v>
      </c>
      <c r="AZ13">
        <v>33.210599999999999</v>
      </c>
      <c r="BA13">
        <v>35.848300000000002</v>
      </c>
      <c r="BB13">
        <v>33.0351</v>
      </c>
      <c r="BC13">
        <v>39.351300000000002</v>
      </c>
    </row>
    <row r="14" spans="1:55" hidden="1" x14ac:dyDescent="0.4">
      <c r="A14" t="s">
        <v>1668</v>
      </c>
      <c r="B14" t="s">
        <v>1648</v>
      </c>
      <c r="C14" t="s">
        <v>5054</v>
      </c>
      <c r="D14" t="s">
        <v>5093</v>
      </c>
      <c r="E14">
        <f t="shared" ref="E14:E15" si="4">CORREL(F14:BC14,F15:BC15)</f>
        <v>0.96991971168858548</v>
      </c>
      <c r="F14" s="59">
        <v>33.726199999999999</v>
      </c>
      <c r="G14" s="59">
        <v>34.4328</v>
      </c>
      <c r="H14" s="59">
        <v>42.1449</v>
      </c>
      <c r="I14" s="59">
        <v>44.419699999999999</v>
      </c>
      <c r="J14" s="59">
        <v>40.412100000000002</v>
      </c>
      <c r="K14" s="59">
        <v>39.578000000000003</v>
      </c>
      <c r="L14" s="59">
        <v>40.077399999999997</v>
      </c>
      <c r="M14" s="59">
        <v>41.887900000000002</v>
      </c>
      <c r="N14" s="59">
        <v>48.381999999999998</v>
      </c>
      <c r="O14" s="59">
        <v>54.326000000000001</v>
      </c>
      <c r="P14" s="59">
        <v>34.030999999999999</v>
      </c>
      <c r="Q14" s="59">
        <v>42.460700000000003</v>
      </c>
      <c r="R14" s="59">
        <v>45.901800000000001</v>
      </c>
      <c r="S14" s="59">
        <v>44.671900000000001</v>
      </c>
      <c r="T14" s="59">
        <v>50.859699999999997</v>
      </c>
      <c r="U14" s="59">
        <v>36.6126</v>
      </c>
      <c r="V14" s="59">
        <v>38.513500000000001</v>
      </c>
      <c r="W14" s="59">
        <v>23.4709</v>
      </c>
      <c r="X14" s="59">
        <v>36.569600000000001</v>
      </c>
      <c r="Y14" s="59">
        <v>47.210599999999999</v>
      </c>
      <c r="Z14" s="59">
        <v>52.198999999999998</v>
      </c>
      <c r="AA14" s="59">
        <v>42.4983</v>
      </c>
      <c r="AB14" s="59">
        <v>41.9452</v>
      </c>
      <c r="AC14" s="59">
        <v>55.395600000000002</v>
      </c>
      <c r="AD14" s="59">
        <v>49.112900000000003</v>
      </c>
      <c r="AE14" s="59">
        <v>50.568399999999997</v>
      </c>
      <c r="AF14" s="59">
        <v>35.885300000000001</v>
      </c>
      <c r="AG14" s="59">
        <v>38.669800000000002</v>
      </c>
      <c r="AH14" s="59">
        <v>47.913499999999999</v>
      </c>
      <c r="AI14" s="59">
        <v>34.634599999999999</v>
      </c>
      <c r="AJ14" s="59">
        <v>42.692700000000002</v>
      </c>
      <c r="AK14" s="59">
        <v>44.0944</v>
      </c>
      <c r="AL14" s="59">
        <v>37.689500000000002</v>
      </c>
      <c r="AM14" s="59">
        <v>39.864899999999999</v>
      </c>
      <c r="AN14" s="59">
        <v>49.686500000000002</v>
      </c>
      <c r="AO14" s="59">
        <v>44.242600000000003</v>
      </c>
      <c r="AP14" s="59">
        <v>40.545400000000001</v>
      </c>
      <c r="AQ14" s="59">
        <v>47.066800000000001</v>
      </c>
      <c r="AR14" s="59">
        <v>36.938099999999999</v>
      </c>
      <c r="AS14" s="59">
        <v>45.6616</v>
      </c>
      <c r="AT14" s="59">
        <v>41.078600000000002</v>
      </c>
      <c r="AU14" s="59">
        <v>43.728000000000002</v>
      </c>
      <c r="AV14" s="59">
        <v>36.552900000000001</v>
      </c>
      <c r="AW14" s="59">
        <v>43.944299999999998</v>
      </c>
      <c r="AX14" s="59">
        <v>41.203000000000003</v>
      </c>
      <c r="AY14" s="59">
        <v>37.217300000000002</v>
      </c>
      <c r="AZ14" s="59">
        <v>41.559199999999997</v>
      </c>
      <c r="BA14" s="59">
        <v>39.066200000000002</v>
      </c>
      <c r="BB14" s="59">
        <v>44.049900000000001</v>
      </c>
      <c r="BC14" s="59">
        <v>38.4512</v>
      </c>
    </row>
    <row r="15" spans="1:55" hidden="1" x14ac:dyDescent="0.4">
      <c r="A15" t="s">
        <v>1668</v>
      </c>
      <c r="B15" t="s">
        <v>1649</v>
      </c>
      <c r="C15" t="s">
        <v>5054</v>
      </c>
      <c r="D15" t="s">
        <v>5094</v>
      </c>
      <c r="E15">
        <f t="shared" si="4"/>
        <v>0.99526362919604872</v>
      </c>
      <c r="F15" s="59">
        <v>33.929900000000004</v>
      </c>
      <c r="G15" s="59">
        <v>34.4328</v>
      </c>
      <c r="H15" s="59">
        <v>42.1449</v>
      </c>
      <c r="I15" s="59">
        <v>39.701900000000002</v>
      </c>
      <c r="J15" s="59">
        <v>40.412100000000002</v>
      </c>
      <c r="K15" s="59">
        <v>39.578000000000003</v>
      </c>
      <c r="L15" s="59">
        <v>40.077399999999997</v>
      </c>
      <c r="M15" s="59">
        <v>40.4604</v>
      </c>
      <c r="N15" s="59">
        <v>48.381999999999998</v>
      </c>
      <c r="O15" s="59">
        <v>54.326000000000001</v>
      </c>
      <c r="P15" s="59">
        <v>31.587</v>
      </c>
      <c r="Q15" s="59">
        <v>42.460700000000003</v>
      </c>
      <c r="R15" s="59">
        <v>45.901800000000001</v>
      </c>
      <c r="S15" s="59">
        <v>44.671900000000001</v>
      </c>
      <c r="T15" s="59">
        <v>50.525599999999997</v>
      </c>
      <c r="U15" s="59">
        <v>36.6126</v>
      </c>
      <c r="V15" s="59">
        <v>40.8033</v>
      </c>
      <c r="W15" s="59">
        <v>23.4709</v>
      </c>
      <c r="X15" s="59">
        <v>36.569600000000001</v>
      </c>
      <c r="Y15" s="59">
        <v>47.210599999999999</v>
      </c>
      <c r="Z15" s="59">
        <v>52.198999999999998</v>
      </c>
      <c r="AA15" s="59">
        <v>42.4983</v>
      </c>
      <c r="AB15" s="59">
        <v>43.547600000000003</v>
      </c>
      <c r="AC15" s="59">
        <v>51.557099999999998</v>
      </c>
      <c r="AD15" s="59">
        <v>48.031799999999997</v>
      </c>
      <c r="AE15" s="59">
        <v>50.568399999999997</v>
      </c>
      <c r="AF15" s="59">
        <v>35.885300000000001</v>
      </c>
      <c r="AG15" s="59">
        <v>38.669800000000002</v>
      </c>
      <c r="AH15" s="59">
        <v>47.956499999999998</v>
      </c>
      <c r="AI15" s="59">
        <v>34.634599999999999</v>
      </c>
      <c r="AJ15" s="59">
        <v>42.692700000000002</v>
      </c>
      <c r="AK15" s="59">
        <v>44.0944</v>
      </c>
      <c r="AL15" s="59">
        <v>37.689500000000002</v>
      </c>
      <c r="AM15" s="59">
        <v>39.864899999999999</v>
      </c>
      <c r="AN15" s="59">
        <v>49.918500000000002</v>
      </c>
      <c r="AO15" s="59">
        <v>40.506599999999999</v>
      </c>
      <c r="AP15" s="59">
        <v>40.545400000000001</v>
      </c>
      <c r="AQ15" s="59">
        <v>40.615000000000002</v>
      </c>
      <c r="AR15" s="59">
        <v>36.938099999999999</v>
      </c>
      <c r="AS15" s="59">
        <v>45.6616</v>
      </c>
      <c r="AT15" s="59">
        <v>40.756999999999998</v>
      </c>
      <c r="AU15" s="59">
        <v>43.728000000000002</v>
      </c>
      <c r="AV15" s="59">
        <v>36.126399999999997</v>
      </c>
      <c r="AW15" s="59">
        <v>43.944299999999998</v>
      </c>
      <c r="AX15" s="59">
        <v>39.936700000000002</v>
      </c>
      <c r="AY15" s="59">
        <v>37.217300000000002</v>
      </c>
      <c r="AZ15" s="59">
        <v>41.559199999999997</v>
      </c>
      <c r="BA15" s="59">
        <v>39.066200000000002</v>
      </c>
      <c r="BB15" s="59">
        <v>44.1297</v>
      </c>
      <c r="BC15" s="59">
        <v>37.248699999999999</v>
      </c>
    </row>
    <row r="16" spans="1:55" hidden="1" x14ac:dyDescent="0.4">
      <c r="A16" t="s">
        <v>1668</v>
      </c>
      <c r="B16" t="s">
        <v>1650</v>
      </c>
      <c r="C16" t="s">
        <v>5054</v>
      </c>
      <c r="D16" t="s">
        <v>5095</v>
      </c>
      <c r="E16">
        <f t="shared" ref="E16" si="5">CORREL(F16:BC16,F14:BC14)</f>
        <v>0.96964912557613547</v>
      </c>
      <c r="F16" s="59">
        <v>33.929900000000004</v>
      </c>
      <c r="G16" s="59">
        <v>34.4328</v>
      </c>
      <c r="H16" s="59">
        <v>42.1449</v>
      </c>
      <c r="I16" s="59">
        <v>39.701900000000002</v>
      </c>
      <c r="J16" s="59">
        <v>42.0702</v>
      </c>
      <c r="K16" s="59">
        <v>39.578000000000003</v>
      </c>
      <c r="L16" s="59">
        <v>40.077399999999997</v>
      </c>
      <c r="M16" s="59">
        <v>41.887900000000002</v>
      </c>
      <c r="N16" s="59">
        <v>48.381999999999998</v>
      </c>
      <c r="O16" s="59">
        <v>54.326000000000001</v>
      </c>
      <c r="P16" s="59">
        <v>31.587</v>
      </c>
      <c r="Q16" s="59">
        <v>42.608600000000003</v>
      </c>
      <c r="R16" s="59">
        <v>45.901800000000001</v>
      </c>
      <c r="S16" s="59">
        <v>44.671900000000001</v>
      </c>
      <c r="T16" s="59">
        <v>50.525599999999997</v>
      </c>
      <c r="U16" s="59">
        <v>36.6126</v>
      </c>
      <c r="V16" s="59">
        <v>40.8033</v>
      </c>
      <c r="W16" s="59">
        <v>23.4709</v>
      </c>
      <c r="X16" s="59">
        <v>36.569600000000001</v>
      </c>
      <c r="Y16" s="59">
        <v>47.210599999999999</v>
      </c>
      <c r="Z16" s="59">
        <v>52.198999999999998</v>
      </c>
      <c r="AA16" s="59">
        <v>42.4983</v>
      </c>
      <c r="AB16" s="59">
        <v>43.547600000000003</v>
      </c>
      <c r="AC16" s="59">
        <v>51.557099999999998</v>
      </c>
      <c r="AD16" s="59">
        <v>49.112900000000003</v>
      </c>
      <c r="AE16" s="59">
        <v>50.568399999999997</v>
      </c>
      <c r="AF16" s="59">
        <v>35.885300000000001</v>
      </c>
      <c r="AG16" s="59">
        <v>38.669800000000002</v>
      </c>
      <c r="AH16" s="59">
        <v>47.758000000000003</v>
      </c>
      <c r="AI16" s="59">
        <v>35.327800000000003</v>
      </c>
      <c r="AJ16" s="59">
        <v>42.692700000000002</v>
      </c>
      <c r="AK16" s="59">
        <v>44.0944</v>
      </c>
      <c r="AL16" s="59">
        <v>37.689500000000002</v>
      </c>
      <c r="AM16" s="59">
        <v>38.691299999999998</v>
      </c>
      <c r="AN16" s="59">
        <v>49.686500000000002</v>
      </c>
      <c r="AO16" s="59">
        <v>41.377800000000001</v>
      </c>
      <c r="AP16" s="59">
        <v>40.545400000000001</v>
      </c>
      <c r="AQ16" s="59">
        <v>41.045400000000001</v>
      </c>
      <c r="AR16" s="59">
        <v>36.938099999999999</v>
      </c>
      <c r="AS16" s="59">
        <v>45.6616</v>
      </c>
      <c r="AT16" s="59">
        <v>41.078600000000002</v>
      </c>
      <c r="AU16" s="59">
        <v>43.728000000000002</v>
      </c>
      <c r="AV16" s="59">
        <v>36.552900000000001</v>
      </c>
      <c r="AW16" s="59">
        <v>43.944299999999998</v>
      </c>
      <c r="AX16" s="59">
        <v>41.258800000000001</v>
      </c>
      <c r="AY16" s="59">
        <v>39.444499999999998</v>
      </c>
      <c r="AZ16" s="59">
        <v>41.559199999999997</v>
      </c>
      <c r="BA16" s="59">
        <v>38.170900000000003</v>
      </c>
      <c r="BB16" s="59">
        <v>44.049900000000001</v>
      </c>
      <c r="BC16" s="59">
        <v>36.928199999999997</v>
      </c>
    </row>
    <row r="17" spans="1:55" hidden="1" x14ac:dyDescent="0.4">
      <c r="A17" t="s">
        <v>1668</v>
      </c>
      <c r="B17" t="s">
        <v>5096</v>
      </c>
      <c r="C17" t="s">
        <v>5054</v>
      </c>
      <c r="D17" t="s">
        <v>5097</v>
      </c>
      <c r="E17">
        <f t="shared" ref="E17:E18" si="6">CORREL(F17:BC17,F18:BC18)</f>
        <v>0.79597366701732175</v>
      </c>
      <c r="F17" s="58">
        <v>37.442</v>
      </c>
      <c r="G17" s="58">
        <v>34.643799999999999</v>
      </c>
      <c r="H17" s="58">
        <v>41.6721</v>
      </c>
      <c r="I17" s="58">
        <v>43.171399999999998</v>
      </c>
      <c r="J17" s="58">
        <v>38.737699999999997</v>
      </c>
      <c r="K17" s="58">
        <v>40.689399999999999</v>
      </c>
      <c r="L17" s="58">
        <v>38.443600000000004</v>
      </c>
      <c r="M17" s="58">
        <v>43.475299999999997</v>
      </c>
      <c r="N17" s="58">
        <v>43.456000000000003</v>
      </c>
      <c r="O17" s="58">
        <v>50.828800000000001</v>
      </c>
      <c r="P17" s="58">
        <v>34.901200000000003</v>
      </c>
      <c r="Q17" s="58">
        <v>40.564399999999999</v>
      </c>
      <c r="R17" s="58">
        <v>43.902099999999997</v>
      </c>
      <c r="S17" s="58">
        <v>48.709200000000003</v>
      </c>
      <c r="T17" s="58">
        <v>45.800699999999999</v>
      </c>
      <c r="U17" s="58">
        <v>39.945300000000003</v>
      </c>
      <c r="V17" s="58">
        <v>41.550600000000003</v>
      </c>
      <c r="W17" s="58">
        <v>34.981299999999997</v>
      </c>
      <c r="X17" s="58">
        <v>38.403599999999997</v>
      </c>
      <c r="Y17" s="58">
        <v>46.658200000000001</v>
      </c>
      <c r="Z17" s="58">
        <v>51.922800000000002</v>
      </c>
      <c r="AA17" s="58">
        <v>46.672899999999998</v>
      </c>
      <c r="AB17" s="58">
        <v>37.813299999999998</v>
      </c>
      <c r="AC17" s="58">
        <v>52.435899999999997</v>
      </c>
      <c r="AD17" s="58">
        <v>47.0854</v>
      </c>
      <c r="AE17" s="58">
        <v>52.186399999999999</v>
      </c>
      <c r="AF17" s="58">
        <v>37.6447</v>
      </c>
      <c r="AG17" s="58">
        <v>37.877299999999998</v>
      </c>
      <c r="AH17" s="58">
        <v>47.0124</v>
      </c>
      <c r="AI17" s="58">
        <v>35.876600000000003</v>
      </c>
      <c r="AJ17" s="58">
        <v>44.528300000000002</v>
      </c>
      <c r="AK17" s="58">
        <v>42.836799999999997</v>
      </c>
      <c r="AL17" s="58">
        <v>42.671399999999998</v>
      </c>
      <c r="AM17" s="58">
        <v>37.958300000000001</v>
      </c>
      <c r="AN17" s="58">
        <v>49.403700000000001</v>
      </c>
      <c r="AO17" s="58">
        <v>42.0015</v>
      </c>
      <c r="AP17" s="58">
        <v>39.979700000000001</v>
      </c>
      <c r="AQ17" s="58">
        <v>43.177599999999998</v>
      </c>
      <c r="AR17" s="58">
        <v>36.383600000000001</v>
      </c>
      <c r="AS17" s="58">
        <v>41.502800000000001</v>
      </c>
      <c r="AT17" s="58">
        <v>43.779499999999999</v>
      </c>
      <c r="AU17" s="58">
        <v>45.293999999999997</v>
      </c>
      <c r="AV17" s="58">
        <v>34.133200000000002</v>
      </c>
      <c r="AW17" s="58">
        <v>45.108499999999999</v>
      </c>
      <c r="AX17" s="58">
        <v>43.779499999999999</v>
      </c>
      <c r="AY17" s="58">
        <v>39.472900000000003</v>
      </c>
      <c r="AZ17" s="58">
        <v>38.014299999999999</v>
      </c>
      <c r="BA17" s="58">
        <v>39.135899999999999</v>
      </c>
      <c r="BB17" s="58">
        <v>38.864899999999999</v>
      </c>
      <c r="BC17" s="58">
        <v>40.5702</v>
      </c>
    </row>
    <row r="18" spans="1:55" hidden="1" x14ac:dyDescent="0.4">
      <c r="A18" t="s">
        <v>1668</v>
      </c>
      <c r="B18" t="s">
        <v>5098</v>
      </c>
      <c r="C18" t="s">
        <v>5054</v>
      </c>
      <c r="D18" t="s">
        <v>5099</v>
      </c>
      <c r="E18">
        <f t="shared" si="6"/>
        <v>0.80617399064037898</v>
      </c>
      <c r="F18" s="58">
        <v>37.532200000000003</v>
      </c>
      <c r="G18" s="58">
        <v>38.388500000000001</v>
      </c>
      <c r="H18" s="58">
        <v>46.358499999999999</v>
      </c>
      <c r="I18" s="58">
        <v>45.655299999999997</v>
      </c>
      <c r="J18" s="58">
        <v>41.0105</v>
      </c>
      <c r="K18" s="58">
        <v>37.517299999999999</v>
      </c>
      <c r="L18" s="58">
        <v>46.410200000000003</v>
      </c>
      <c r="M18" s="58">
        <v>40.357500000000002</v>
      </c>
      <c r="N18" s="58">
        <v>42.041200000000003</v>
      </c>
      <c r="O18" s="58">
        <v>50.9452</v>
      </c>
      <c r="P18" s="58">
        <v>36.064900000000002</v>
      </c>
      <c r="Q18" s="58">
        <v>38.362200000000001</v>
      </c>
      <c r="R18" s="58">
        <v>44.9255</v>
      </c>
      <c r="S18" s="58">
        <v>48.131500000000003</v>
      </c>
      <c r="T18" s="58">
        <v>52.177300000000002</v>
      </c>
      <c r="U18" s="58">
        <v>37.463000000000001</v>
      </c>
      <c r="V18" s="58">
        <v>45.291400000000003</v>
      </c>
      <c r="W18" s="58">
        <v>26.719200000000001</v>
      </c>
      <c r="X18" s="58">
        <v>35.996099999999998</v>
      </c>
      <c r="Y18" s="58">
        <v>50.096400000000003</v>
      </c>
      <c r="Z18" s="58">
        <v>52.183500000000002</v>
      </c>
      <c r="AA18" s="58">
        <v>36.723700000000001</v>
      </c>
      <c r="AB18" s="58">
        <v>38.589399999999998</v>
      </c>
      <c r="AC18" s="58">
        <v>53.594099999999997</v>
      </c>
      <c r="AD18" s="58">
        <v>50.093899999999998</v>
      </c>
      <c r="AE18" s="58">
        <v>49.078600000000002</v>
      </c>
      <c r="AF18" s="58">
        <v>37.612000000000002</v>
      </c>
      <c r="AG18" s="58">
        <v>39.0503</v>
      </c>
      <c r="AH18" s="58">
        <v>44.1541</v>
      </c>
      <c r="AI18" s="58">
        <v>34.201599999999999</v>
      </c>
      <c r="AJ18" s="58">
        <v>46.732100000000003</v>
      </c>
      <c r="AK18" s="58">
        <v>43.872700000000002</v>
      </c>
      <c r="AL18" s="58">
        <v>39.520000000000003</v>
      </c>
      <c r="AM18" s="58">
        <v>37.668100000000003</v>
      </c>
      <c r="AN18" s="58">
        <v>48.918399999999998</v>
      </c>
      <c r="AO18" s="58">
        <v>42.822200000000002</v>
      </c>
      <c r="AP18" s="58">
        <v>38.877200000000002</v>
      </c>
      <c r="AQ18" s="58">
        <v>41.575499999999998</v>
      </c>
      <c r="AR18" s="58">
        <v>40.975200000000001</v>
      </c>
      <c r="AS18" s="58">
        <v>44.999699999999997</v>
      </c>
      <c r="AT18" s="58">
        <v>46.0503</v>
      </c>
      <c r="AU18" s="58">
        <v>45.843899999999998</v>
      </c>
      <c r="AV18" s="58">
        <v>34.560600000000001</v>
      </c>
      <c r="AW18" s="58">
        <v>40.4754</v>
      </c>
      <c r="AX18" s="58">
        <v>37.234699999999997</v>
      </c>
      <c r="AY18" s="58">
        <v>38.7258</v>
      </c>
      <c r="AZ18" s="58">
        <v>38.054400000000001</v>
      </c>
      <c r="BA18" s="58">
        <v>37.4542</v>
      </c>
      <c r="BB18" s="58">
        <v>42.883400000000002</v>
      </c>
      <c r="BC18" s="58">
        <v>39.342799999999997</v>
      </c>
    </row>
    <row r="19" spans="1:55" hidden="1" x14ac:dyDescent="0.4">
      <c r="A19" t="s">
        <v>1668</v>
      </c>
      <c r="B19" t="s">
        <v>5100</v>
      </c>
      <c r="C19" t="s">
        <v>5054</v>
      </c>
      <c r="D19" t="s">
        <v>5101</v>
      </c>
      <c r="E19">
        <f t="shared" ref="E19" si="7">CORREL(F19:BC19,F17:BC17)</f>
        <v>0.84561231654583102</v>
      </c>
      <c r="F19" s="58">
        <v>39.167299999999997</v>
      </c>
      <c r="G19" s="58">
        <v>36.409199999999998</v>
      </c>
      <c r="H19" s="58">
        <v>45.790700000000001</v>
      </c>
      <c r="I19" s="58">
        <v>40.524099999999997</v>
      </c>
      <c r="J19" s="58">
        <v>42.448</v>
      </c>
      <c r="K19" s="58">
        <v>38.887099999999997</v>
      </c>
      <c r="L19" s="58">
        <v>45.392699999999998</v>
      </c>
      <c r="M19" s="58">
        <v>42.994100000000003</v>
      </c>
      <c r="N19" s="58">
        <v>46.44</v>
      </c>
      <c r="O19" s="58">
        <v>50.005800000000001</v>
      </c>
      <c r="P19" s="58">
        <v>36.309899999999999</v>
      </c>
      <c r="Q19" s="58">
        <v>42.047199999999997</v>
      </c>
      <c r="R19" s="58">
        <v>47.604599999999998</v>
      </c>
      <c r="S19" s="58">
        <v>51.6496</v>
      </c>
      <c r="T19" s="58">
        <v>43.526800000000001</v>
      </c>
      <c r="U19" s="58">
        <v>36.808100000000003</v>
      </c>
      <c r="V19" s="58">
        <v>39.119199999999999</v>
      </c>
      <c r="W19" s="58">
        <v>27.53</v>
      </c>
      <c r="X19" s="58">
        <v>39.2288</v>
      </c>
      <c r="Y19" s="58">
        <v>47.486800000000002</v>
      </c>
      <c r="Z19" s="58">
        <v>53.360300000000002</v>
      </c>
      <c r="AA19" s="58">
        <v>46.721800000000002</v>
      </c>
      <c r="AB19" s="58">
        <v>38.107500000000002</v>
      </c>
      <c r="AC19" s="58">
        <v>53.317599999999999</v>
      </c>
      <c r="AD19" s="58">
        <v>49.779800000000002</v>
      </c>
      <c r="AE19" s="58">
        <v>53.417700000000004</v>
      </c>
      <c r="AF19" s="58">
        <v>32.6325</v>
      </c>
      <c r="AG19" s="58">
        <v>36.158499999999997</v>
      </c>
      <c r="AH19" s="58">
        <v>42.219000000000001</v>
      </c>
      <c r="AI19" s="58">
        <v>36.409799999999997</v>
      </c>
      <c r="AJ19" s="58">
        <v>41.555500000000002</v>
      </c>
      <c r="AK19" s="58">
        <v>46.759300000000003</v>
      </c>
      <c r="AL19" s="58">
        <v>39.024700000000003</v>
      </c>
      <c r="AM19" s="58">
        <v>34.432699999999997</v>
      </c>
      <c r="AN19" s="58">
        <v>50.444899999999997</v>
      </c>
      <c r="AO19" s="58">
        <v>41.618699999999997</v>
      </c>
      <c r="AP19" s="58">
        <v>41.625100000000003</v>
      </c>
      <c r="AQ19" s="58">
        <v>44.316299999999998</v>
      </c>
      <c r="AR19" s="58">
        <v>39.642600000000002</v>
      </c>
      <c r="AS19" s="58">
        <v>43.609200000000001</v>
      </c>
      <c r="AT19" s="58">
        <v>44.289700000000003</v>
      </c>
      <c r="AU19" s="58">
        <v>42.8277</v>
      </c>
      <c r="AV19" s="58">
        <v>38.106900000000003</v>
      </c>
      <c r="AW19" s="58">
        <v>43.299500000000002</v>
      </c>
      <c r="AX19" s="58">
        <v>40.984200000000001</v>
      </c>
      <c r="AY19" s="58">
        <v>43.726599999999998</v>
      </c>
      <c r="AZ19" s="58">
        <v>33.914999999999999</v>
      </c>
      <c r="BA19" s="58">
        <v>34.122799999999998</v>
      </c>
      <c r="BB19" s="58">
        <v>38.952399999999997</v>
      </c>
      <c r="BC19" s="58">
        <v>44.630499999999998</v>
      </c>
    </row>
    <row r="20" spans="1:55" hidden="1" x14ac:dyDescent="0.4">
      <c r="A20" t="s">
        <v>1668</v>
      </c>
      <c r="B20" t="s">
        <v>4723</v>
      </c>
      <c r="C20" t="s">
        <v>5054</v>
      </c>
      <c r="D20" t="s">
        <v>5102</v>
      </c>
      <c r="E20">
        <f t="shared" ref="E20:E21" si="8">CORREL(F20:BC20,F21:BC21)</f>
        <v>0.76566111901206646</v>
      </c>
      <c r="F20" s="58">
        <v>38.439599999999999</v>
      </c>
      <c r="G20" s="58">
        <v>37.603200000000001</v>
      </c>
      <c r="H20" s="58">
        <v>40.4953</v>
      </c>
      <c r="I20" s="58">
        <v>43.741599999999998</v>
      </c>
      <c r="J20" s="58">
        <v>41.064300000000003</v>
      </c>
      <c r="K20" s="58">
        <v>34.719900000000003</v>
      </c>
      <c r="L20" s="58">
        <v>45.366500000000002</v>
      </c>
      <c r="M20" s="58">
        <v>42.157600000000002</v>
      </c>
      <c r="N20" s="58">
        <v>46.6053</v>
      </c>
      <c r="O20" s="58">
        <v>48.8264</v>
      </c>
      <c r="P20" s="58">
        <v>36.333199999999998</v>
      </c>
      <c r="Q20" s="58">
        <v>44.432299999999998</v>
      </c>
      <c r="R20" s="58">
        <v>44.699399999999997</v>
      </c>
      <c r="S20" s="58">
        <v>51.2072</v>
      </c>
      <c r="T20" s="58">
        <v>49.0914</v>
      </c>
      <c r="U20" s="58">
        <v>39.658799999999999</v>
      </c>
      <c r="V20" s="58">
        <v>44.940600000000003</v>
      </c>
      <c r="W20" s="58">
        <v>26.789899999999999</v>
      </c>
      <c r="X20" s="58">
        <v>31.217199999999998</v>
      </c>
      <c r="Y20" s="58">
        <v>52.9208</v>
      </c>
      <c r="Z20" s="58">
        <v>53.750500000000002</v>
      </c>
      <c r="AA20" s="58">
        <v>43.618699999999997</v>
      </c>
      <c r="AB20" s="58">
        <v>42.268099999999997</v>
      </c>
      <c r="AC20" s="58">
        <v>58.987400000000001</v>
      </c>
      <c r="AD20" s="58">
        <v>52.480800000000002</v>
      </c>
      <c r="AE20" s="58">
        <v>46.535200000000003</v>
      </c>
      <c r="AF20" s="58">
        <v>32.954799999999999</v>
      </c>
      <c r="AG20" s="58">
        <v>44.0214</v>
      </c>
      <c r="AH20" s="58">
        <v>42.2376</v>
      </c>
      <c r="AI20" s="58">
        <v>30.420200000000001</v>
      </c>
      <c r="AJ20" s="58">
        <v>46.750599999999999</v>
      </c>
      <c r="AK20" s="58">
        <v>45.389699999999998</v>
      </c>
      <c r="AL20" s="58">
        <v>35.705599999999997</v>
      </c>
      <c r="AM20" s="58">
        <v>37.110300000000002</v>
      </c>
      <c r="AN20" s="58">
        <v>49.622199999999999</v>
      </c>
      <c r="AO20" s="58">
        <v>44.821300000000001</v>
      </c>
      <c r="AP20" s="58">
        <v>40.725299999999997</v>
      </c>
      <c r="AQ20" s="58">
        <v>46.140300000000003</v>
      </c>
      <c r="AR20" s="58">
        <v>38.613599999999998</v>
      </c>
      <c r="AS20" s="58">
        <v>43.580300000000001</v>
      </c>
      <c r="AT20" s="58">
        <v>45.716700000000003</v>
      </c>
      <c r="AU20" s="58">
        <v>43.447099999999999</v>
      </c>
      <c r="AV20" s="58">
        <v>34.2849</v>
      </c>
      <c r="AW20" s="58">
        <v>44.490099999999998</v>
      </c>
      <c r="AX20" s="58">
        <v>40.944499999999998</v>
      </c>
      <c r="AY20" s="58">
        <v>38.786000000000001</v>
      </c>
      <c r="AZ20" s="58">
        <v>43.637300000000003</v>
      </c>
      <c r="BA20" s="58">
        <v>40.713900000000002</v>
      </c>
      <c r="BB20" s="58">
        <v>38.864899999999999</v>
      </c>
      <c r="BC20" s="58">
        <v>41.312800000000003</v>
      </c>
    </row>
    <row r="21" spans="1:55" hidden="1" x14ac:dyDescent="0.4">
      <c r="A21" t="s">
        <v>1668</v>
      </c>
      <c r="B21" t="s">
        <v>4724</v>
      </c>
      <c r="C21" t="s">
        <v>5054</v>
      </c>
      <c r="D21" t="s">
        <v>5103</v>
      </c>
      <c r="E21">
        <f t="shared" si="8"/>
        <v>0.79185270724111245</v>
      </c>
      <c r="F21" s="58">
        <v>40.2774</v>
      </c>
      <c r="G21" s="58">
        <v>32.796599999999998</v>
      </c>
      <c r="H21" s="58">
        <v>40.483600000000003</v>
      </c>
      <c r="I21" s="58">
        <v>40.841299999999997</v>
      </c>
      <c r="J21" s="58">
        <v>37.109000000000002</v>
      </c>
      <c r="K21" s="58">
        <v>39.765500000000003</v>
      </c>
      <c r="L21" s="58">
        <v>42.838700000000003</v>
      </c>
      <c r="M21" s="58">
        <v>39.506</v>
      </c>
      <c r="N21" s="58">
        <v>45.280200000000001</v>
      </c>
      <c r="O21" s="58">
        <v>46.8401</v>
      </c>
      <c r="P21" s="58">
        <v>34.407499999999999</v>
      </c>
      <c r="Q21" s="58">
        <v>44.143300000000004</v>
      </c>
      <c r="R21" s="58">
        <v>48.513800000000003</v>
      </c>
      <c r="S21" s="58">
        <v>48.325200000000002</v>
      </c>
      <c r="T21" s="58">
        <v>45.935000000000002</v>
      </c>
      <c r="U21" s="58">
        <v>41.854199999999999</v>
      </c>
      <c r="V21" s="58">
        <v>47.673499999999997</v>
      </c>
      <c r="W21" s="58">
        <v>25.633500000000002</v>
      </c>
      <c r="X21" s="58">
        <v>38.724600000000002</v>
      </c>
      <c r="Y21" s="58">
        <v>52.649000000000001</v>
      </c>
      <c r="Z21" s="58">
        <v>54.232100000000003</v>
      </c>
      <c r="AA21" s="58">
        <v>39.721200000000003</v>
      </c>
      <c r="AB21" s="58">
        <v>46.440300000000001</v>
      </c>
      <c r="AC21" s="58">
        <v>53.440800000000003</v>
      </c>
      <c r="AD21" s="58">
        <v>49.742800000000003</v>
      </c>
      <c r="AE21" s="58">
        <v>50.054299999999998</v>
      </c>
      <c r="AF21" s="58">
        <v>36.742800000000003</v>
      </c>
      <c r="AG21" s="58">
        <v>35.258600000000001</v>
      </c>
      <c r="AH21" s="58">
        <v>50.450400000000002</v>
      </c>
      <c r="AI21" s="58">
        <v>42.741199999999999</v>
      </c>
      <c r="AJ21" s="58">
        <v>43.4255</v>
      </c>
      <c r="AK21" s="58">
        <v>36.208399999999997</v>
      </c>
      <c r="AL21" s="58">
        <v>38.721299999999999</v>
      </c>
      <c r="AM21" s="58">
        <v>37.882800000000003</v>
      </c>
      <c r="AN21" s="58">
        <v>51.357999999999997</v>
      </c>
      <c r="AO21" s="58">
        <v>43.368000000000002</v>
      </c>
      <c r="AP21" s="58">
        <v>42.2986</v>
      </c>
      <c r="AQ21" s="58">
        <v>40.819299999999998</v>
      </c>
      <c r="AR21" s="58">
        <v>36.621600000000001</v>
      </c>
      <c r="AS21" s="58">
        <v>44.569200000000002</v>
      </c>
      <c r="AT21" s="58">
        <v>38.9878</v>
      </c>
      <c r="AU21" s="58">
        <v>42.779699999999998</v>
      </c>
      <c r="AV21" s="58">
        <v>37.186</v>
      </c>
      <c r="AW21" s="58">
        <v>41.638800000000003</v>
      </c>
      <c r="AX21" s="58">
        <v>43.7102</v>
      </c>
      <c r="AY21" s="58">
        <v>38.916899999999998</v>
      </c>
      <c r="AZ21" s="58">
        <v>43.031700000000001</v>
      </c>
      <c r="BA21" s="58">
        <v>39.0261</v>
      </c>
      <c r="BB21" s="58">
        <v>40.440300000000001</v>
      </c>
      <c r="BC21" s="58">
        <v>37.150199999999998</v>
      </c>
    </row>
    <row r="22" spans="1:55" hidden="1" x14ac:dyDescent="0.4">
      <c r="A22" t="s">
        <v>1668</v>
      </c>
      <c r="B22" t="s">
        <v>4725</v>
      </c>
      <c r="C22" t="s">
        <v>5054</v>
      </c>
      <c r="D22" t="s">
        <v>5104</v>
      </c>
      <c r="E22">
        <f t="shared" ref="E22" si="9">CORREL(F22:BC22,F20:BC20)</f>
        <v>0.7555454264033985</v>
      </c>
      <c r="F22" s="58">
        <v>41.371000000000002</v>
      </c>
      <c r="G22" s="58">
        <v>36.5687</v>
      </c>
      <c r="H22" s="58">
        <v>44.164000000000001</v>
      </c>
      <c r="I22" s="58">
        <v>42.787100000000002</v>
      </c>
      <c r="J22" s="58">
        <v>42.231099999999998</v>
      </c>
      <c r="K22" s="58">
        <v>38.728299999999997</v>
      </c>
      <c r="L22" s="58">
        <v>38.570900000000002</v>
      </c>
      <c r="M22" s="58">
        <v>43.553100000000001</v>
      </c>
      <c r="N22" s="58">
        <v>48.489199999999997</v>
      </c>
      <c r="O22" s="58">
        <v>53.099499999999999</v>
      </c>
      <c r="P22" s="58">
        <v>34.947200000000002</v>
      </c>
      <c r="Q22" s="58">
        <v>41.334000000000003</v>
      </c>
      <c r="R22" s="58">
        <v>49.099699999999999</v>
      </c>
      <c r="S22" s="58">
        <v>51.515300000000003</v>
      </c>
      <c r="T22" s="58">
        <v>43.609900000000003</v>
      </c>
      <c r="U22" s="58">
        <v>37.024799999999999</v>
      </c>
      <c r="V22" s="58">
        <v>38.771599999999999</v>
      </c>
      <c r="W22" s="58">
        <v>26.020800000000001</v>
      </c>
      <c r="X22" s="58">
        <v>31.806699999999999</v>
      </c>
      <c r="Y22" s="58">
        <v>50.439</v>
      </c>
      <c r="Z22" s="58">
        <v>49.068800000000003</v>
      </c>
      <c r="AA22" s="58">
        <v>46.027099999999997</v>
      </c>
      <c r="AB22" s="58">
        <v>46.36</v>
      </c>
      <c r="AC22" s="58">
        <v>55.391199999999998</v>
      </c>
      <c r="AD22" s="58">
        <v>47.193300000000001</v>
      </c>
      <c r="AE22" s="58">
        <v>52.0032</v>
      </c>
      <c r="AF22" s="58">
        <v>39.3018</v>
      </c>
      <c r="AG22" s="58">
        <v>39.518099999999997</v>
      </c>
      <c r="AH22" s="58">
        <v>50.495399999999997</v>
      </c>
      <c r="AI22" s="58">
        <v>37.445799999999998</v>
      </c>
      <c r="AJ22" s="58">
        <v>43.123100000000001</v>
      </c>
      <c r="AK22" s="58">
        <v>44.961300000000001</v>
      </c>
      <c r="AL22" s="58">
        <v>36.115900000000003</v>
      </c>
      <c r="AM22" s="58">
        <v>42.886099999999999</v>
      </c>
      <c r="AN22" s="58">
        <v>48.253100000000003</v>
      </c>
      <c r="AO22" s="58">
        <v>43.5745</v>
      </c>
      <c r="AP22" s="58">
        <v>43.259900000000002</v>
      </c>
      <c r="AQ22" s="58">
        <v>39.0107</v>
      </c>
      <c r="AR22" s="58">
        <v>37.834400000000002</v>
      </c>
      <c r="AS22" s="58">
        <v>43.727200000000003</v>
      </c>
      <c r="AT22" s="58">
        <v>36.1265</v>
      </c>
      <c r="AU22" s="58">
        <v>43.811</v>
      </c>
      <c r="AV22" s="58">
        <v>36.825099999999999</v>
      </c>
      <c r="AW22" s="58">
        <v>46.744300000000003</v>
      </c>
      <c r="AX22" s="58">
        <v>49.076500000000003</v>
      </c>
      <c r="AY22" s="58">
        <v>44.173400000000001</v>
      </c>
      <c r="AZ22" s="58">
        <v>39.993000000000002</v>
      </c>
      <c r="BA22" s="58">
        <v>40.942999999999998</v>
      </c>
      <c r="BB22" s="58">
        <v>41.163699999999999</v>
      </c>
      <c r="BC22" s="58">
        <v>35.379399999999997</v>
      </c>
    </row>
    <row r="23" spans="1:55" s="58" customFormat="1" hidden="1" x14ac:dyDescent="0.4">
      <c r="A23" s="58" t="s">
        <v>1668</v>
      </c>
      <c r="B23" s="58" t="s">
        <v>1648</v>
      </c>
      <c r="C23" s="58" t="s">
        <v>5054</v>
      </c>
      <c r="D23" s="58" t="s">
        <v>5093</v>
      </c>
      <c r="E23" s="58">
        <f t="shared" ref="E23:E24" si="10">CORREL(F23:BC23,F24:BC24)</f>
        <v>0.85601280174096372</v>
      </c>
      <c r="F23" s="59">
        <v>33.726199999999999</v>
      </c>
      <c r="G23" s="59">
        <v>34.4328</v>
      </c>
      <c r="H23" s="59">
        <v>42.1449</v>
      </c>
      <c r="I23" s="59">
        <v>44.419699999999999</v>
      </c>
      <c r="J23" s="59">
        <v>40.412100000000002</v>
      </c>
      <c r="K23" s="59">
        <v>39.578000000000003</v>
      </c>
      <c r="L23" s="59">
        <v>40.077399999999997</v>
      </c>
      <c r="M23" s="59">
        <v>41.887900000000002</v>
      </c>
      <c r="N23" s="59">
        <v>48.381999999999998</v>
      </c>
      <c r="O23" s="59">
        <v>54.326000000000001</v>
      </c>
      <c r="P23" s="59">
        <v>34.030999999999999</v>
      </c>
      <c r="Q23" s="59">
        <v>42.460700000000003</v>
      </c>
      <c r="R23" s="59">
        <v>45.901800000000001</v>
      </c>
      <c r="S23" s="59">
        <v>44.671900000000001</v>
      </c>
      <c r="T23" s="59">
        <v>50.859699999999997</v>
      </c>
      <c r="U23" s="59">
        <v>36.6126</v>
      </c>
      <c r="V23" s="59">
        <v>38.513500000000001</v>
      </c>
      <c r="W23" s="59">
        <v>23.4709</v>
      </c>
      <c r="X23" s="59">
        <v>36.569600000000001</v>
      </c>
      <c r="Y23" s="59">
        <v>47.210599999999999</v>
      </c>
      <c r="Z23" s="59">
        <v>52.198999999999998</v>
      </c>
      <c r="AA23" s="59">
        <v>42.4983</v>
      </c>
      <c r="AB23" s="59">
        <v>41.9452</v>
      </c>
      <c r="AC23" s="59">
        <v>55.395600000000002</v>
      </c>
      <c r="AD23" s="59">
        <v>49.112900000000003</v>
      </c>
      <c r="AE23" s="59">
        <v>50.568399999999997</v>
      </c>
      <c r="AF23" s="59">
        <v>35.885300000000001</v>
      </c>
      <c r="AG23" s="59">
        <v>38.669800000000002</v>
      </c>
      <c r="AH23" s="59">
        <v>47.913499999999999</v>
      </c>
      <c r="AI23" s="59">
        <v>34.634599999999999</v>
      </c>
      <c r="AJ23" s="59">
        <v>42.692700000000002</v>
      </c>
      <c r="AK23" s="59">
        <v>44.0944</v>
      </c>
      <c r="AL23" s="59">
        <v>37.689500000000002</v>
      </c>
      <c r="AM23" s="59">
        <v>39.864899999999999</v>
      </c>
      <c r="AN23" s="59">
        <v>49.686500000000002</v>
      </c>
      <c r="AO23" s="59">
        <v>44.242600000000003</v>
      </c>
      <c r="AP23" s="59">
        <v>40.545400000000001</v>
      </c>
      <c r="AQ23" s="59">
        <v>47.066800000000001</v>
      </c>
      <c r="AR23" s="59">
        <v>36.938099999999999</v>
      </c>
      <c r="AS23" s="59">
        <v>45.6616</v>
      </c>
      <c r="AT23" s="59">
        <v>41.078600000000002</v>
      </c>
      <c r="AU23" s="59">
        <v>43.728000000000002</v>
      </c>
      <c r="AV23" s="59">
        <v>36.552900000000001</v>
      </c>
      <c r="AW23" s="59">
        <v>43.944299999999998</v>
      </c>
      <c r="AX23" s="59">
        <v>41.203000000000003</v>
      </c>
      <c r="AY23" s="59">
        <v>37.217300000000002</v>
      </c>
      <c r="AZ23" s="59">
        <v>41.559199999999997</v>
      </c>
      <c r="BA23" s="59">
        <v>39.066200000000002</v>
      </c>
      <c r="BB23" s="59">
        <v>44.049900000000001</v>
      </c>
      <c r="BC23" s="59">
        <v>38.4512</v>
      </c>
    </row>
    <row r="24" spans="1:55" s="58" customFormat="1" hidden="1" x14ac:dyDescent="0.4">
      <c r="A24" s="58" t="s">
        <v>1668</v>
      </c>
      <c r="B24" s="58" t="s">
        <v>5096</v>
      </c>
      <c r="C24" s="58" t="s">
        <v>5054</v>
      </c>
      <c r="D24" s="58" t="s">
        <v>5097</v>
      </c>
      <c r="E24" s="58">
        <f t="shared" si="10"/>
        <v>0.7971599053195717</v>
      </c>
      <c r="F24" s="58">
        <v>37.442</v>
      </c>
      <c r="G24" s="58">
        <v>34.643799999999999</v>
      </c>
      <c r="H24" s="58">
        <v>41.6721</v>
      </c>
      <c r="I24" s="58">
        <v>43.171399999999998</v>
      </c>
      <c r="J24" s="58">
        <v>38.737699999999997</v>
      </c>
      <c r="K24" s="58">
        <v>40.689399999999999</v>
      </c>
      <c r="L24" s="58">
        <v>38.443600000000004</v>
      </c>
      <c r="M24" s="58">
        <v>43.475299999999997</v>
      </c>
      <c r="N24" s="58">
        <v>43.456000000000003</v>
      </c>
      <c r="O24" s="58">
        <v>50.828800000000001</v>
      </c>
      <c r="P24" s="58">
        <v>34.901200000000003</v>
      </c>
      <c r="Q24" s="58">
        <v>40.564399999999999</v>
      </c>
      <c r="R24" s="58">
        <v>43.902099999999997</v>
      </c>
      <c r="S24" s="58">
        <v>48.709200000000003</v>
      </c>
      <c r="T24" s="58">
        <v>45.800699999999999</v>
      </c>
      <c r="U24" s="58">
        <v>39.945300000000003</v>
      </c>
      <c r="V24" s="58">
        <v>41.550600000000003</v>
      </c>
      <c r="W24" s="58">
        <v>34.981299999999997</v>
      </c>
      <c r="X24" s="58">
        <v>38.403599999999997</v>
      </c>
      <c r="Y24" s="58">
        <v>46.658200000000001</v>
      </c>
      <c r="Z24" s="58">
        <v>51.922800000000002</v>
      </c>
      <c r="AA24" s="58">
        <v>46.672899999999998</v>
      </c>
      <c r="AB24" s="58">
        <v>37.813299999999998</v>
      </c>
      <c r="AC24" s="58">
        <v>52.435899999999997</v>
      </c>
      <c r="AD24" s="58">
        <v>47.0854</v>
      </c>
      <c r="AE24" s="58">
        <v>52.186399999999999</v>
      </c>
      <c r="AF24" s="58">
        <v>37.6447</v>
      </c>
      <c r="AG24" s="58">
        <v>37.877299999999998</v>
      </c>
      <c r="AH24" s="58">
        <v>47.0124</v>
      </c>
      <c r="AI24" s="58">
        <v>35.876600000000003</v>
      </c>
      <c r="AJ24" s="58">
        <v>44.528300000000002</v>
      </c>
      <c r="AK24" s="58">
        <v>42.836799999999997</v>
      </c>
      <c r="AL24" s="58">
        <v>42.671399999999998</v>
      </c>
      <c r="AM24" s="58">
        <v>37.958300000000001</v>
      </c>
      <c r="AN24" s="58">
        <v>49.403700000000001</v>
      </c>
      <c r="AO24" s="58">
        <v>42.0015</v>
      </c>
      <c r="AP24" s="58">
        <v>39.979700000000001</v>
      </c>
      <c r="AQ24" s="58">
        <v>43.177599999999998</v>
      </c>
      <c r="AR24" s="58">
        <v>36.383600000000001</v>
      </c>
      <c r="AS24" s="58">
        <v>41.502800000000001</v>
      </c>
      <c r="AT24" s="58">
        <v>43.779499999999999</v>
      </c>
      <c r="AU24" s="58">
        <v>45.293999999999997</v>
      </c>
      <c r="AV24" s="58">
        <v>34.133200000000002</v>
      </c>
      <c r="AW24" s="58">
        <v>45.108499999999999</v>
      </c>
      <c r="AX24" s="58">
        <v>43.779499999999999</v>
      </c>
      <c r="AY24" s="58">
        <v>39.472900000000003</v>
      </c>
      <c r="AZ24" s="58">
        <v>38.014299999999999</v>
      </c>
      <c r="BA24" s="58">
        <v>39.135899999999999</v>
      </c>
      <c r="BB24" s="58">
        <v>38.864899999999999</v>
      </c>
      <c r="BC24" s="58">
        <v>40.5702</v>
      </c>
    </row>
    <row r="25" spans="1:55" s="58" customFormat="1" hidden="1" x14ac:dyDescent="0.4">
      <c r="A25" s="58" t="s">
        <v>1668</v>
      </c>
      <c r="B25" s="58" t="s">
        <v>4723</v>
      </c>
      <c r="C25" s="58" t="s">
        <v>5054</v>
      </c>
      <c r="D25" s="58" t="s">
        <v>5102</v>
      </c>
      <c r="E25" s="58">
        <f t="shared" ref="E25" si="11">CORREL(F25:BC25,F23:BC23)</f>
        <v>0.85511739841622914</v>
      </c>
      <c r="F25" s="58">
        <v>38.439599999999999</v>
      </c>
      <c r="G25" s="58">
        <v>37.603200000000001</v>
      </c>
      <c r="H25" s="58">
        <v>40.4953</v>
      </c>
      <c r="I25" s="58">
        <v>43.741599999999998</v>
      </c>
      <c r="J25" s="58">
        <v>41.064300000000003</v>
      </c>
      <c r="K25" s="58">
        <v>34.719900000000003</v>
      </c>
      <c r="L25" s="58">
        <v>45.366500000000002</v>
      </c>
      <c r="M25" s="58">
        <v>42.157600000000002</v>
      </c>
      <c r="N25" s="58">
        <v>46.6053</v>
      </c>
      <c r="O25" s="58">
        <v>48.8264</v>
      </c>
      <c r="P25" s="58">
        <v>36.333199999999998</v>
      </c>
      <c r="Q25" s="58">
        <v>44.432299999999998</v>
      </c>
      <c r="R25" s="58">
        <v>44.699399999999997</v>
      </c>
      <c r="S25" s="58">
        <v>51.2072</v>
      </c>
      <c r="T25" s="58">
        <v>49.0914</v>
      </c>
      <c r="U25" s="58">
        <v>39.658799999999999</v>
      </c>
      <c r="V25" s="58">
        <v>44.940600000000003</v>
      </c>
      <c r="W25" s="58">
        <v>26.789899999999999</v>
      </c>
      <c r="X25" s="58">
        <v>31.217199999999998</v>
      </c>
      <c r="Y25" s="58">
        <v>52.9208</v>
      </c>
      <c r="Z25" s="58">
        <v>53.750500000000002</v>
      </c>
      <c r="AA25" s="58">
        <v>43.618699999999997</v>
      </c>
      <c r="AB25" s="58">
        <v>42.268099999999997</v>
      </c>
      <c r="AC25" s="58">
        <v>58.987400000000001</v>
      </c>
      <c r="AD25" s="58">
        <v>52.480800000000002</v>
      </c>
      <c r="AE25" s="58">
        <v>46.535200000000003</v>
      </c>
      <c r="AF25" s="58">
        <v>32.954799999999999</v>
      </c>
      <c r="AG25" s="58">
        <v>44.0214</v>
      </c>
      <c r="AH25" s="58">
        <v>42.2376</v>
      </c>
      <c r="AI25" s="58">
        <v>30.420200000000001</v>
      </c>
      <c r="AJ25" s="58">
        <v>46.750599999999999</v>
      </c>
      <c r="AK25" s="58">
        <v>45.389699999999998</v>
      </c>
      <c r="AL25" s="58">
        <v>35.705599999999997</v>
      </c>
      <c r="AM25" s="58">
        <v>37.110300000000002</v>
      </c>
      <c r="AN25" s="58">
        <v>49.622199999999999</v>
      </c>
      <c r="AO25" s="58">
        <v>44.821300000000001</v>
      </c>
      <c r="AP25" s="58">
        <v>40.725299999999997</v>
      </c>
      <c r="AQ25" s="58">
        <v>46.140300000000003</v>
      </c>
      <c r="AR25" s="58">
        <v>38.613599999999998</v>
      </c>
      <c r="AS25" s="58">
        <v>43.580300000000001</v>
      </c>
      <c r="AT25" s="58">
        <v>45.716700000000003</v>
      </c>
      <c r="AU25" s="58">
        <v>43.447099999999999</v>
      </c>
      <c r="AV25" s="58">
        <v>34.2849</v>
      </c>
      <c r="AW25" s="58">
        <v>44.490099999999998</v>
      </c>
      <c r="AX25" s="58">
        <v>40.944499999999998</v>
      </c>
      <c r="AY25" s="58">
        <v>38.786000000000001</v>
      </c>
      <c r="AZ25" s="58">
        <v>43.637300000000003</v>
      </c>
      <c r="BA25" s="58">
        <v>40.713900000000002</v>
      </c>
      <c r="BB25" s="58">
        <v>38.864899999999999</v>
      </c>
      <c r="BC25" s="58">
        <v>41.312800000000003</v>
      </c>
    </row>
    <row r="26" spans="1:55" hidden="1" x14ac:dyDescent="0.4">
      <c r="A26" t="s">
        <v>1669</v>
      </c>
      <c r="B26" t="s">
        <v>1651</v>
      </c>
      <c r="C26" t="s">
        <v>5054</v>
      </c>
      <c r="D26" t="s">
        <v>5105</v>
      </c>
      <c r="E26">
        <f t="shared" ref="E26:E27" si="12">CORREL(F26:BC26,F27:BC27)</f>
        <v>0.42232696199026459</v>
      </c>
      <c r="F26" s="59">
        <v>30.5898</v>
      </c>
      <c r="G26" s="59">
        <v>28.4848</v>
      </c>
      <c r="H26" s="59">
        <v>38.1295</v>
      </c>
      <c r="I26" s="59">
        <v>30.3736</v>
      </c>
      <c r="J26" s="59">
        <v>41.554900000000004</v>
      </c>
      <c r="K26" s="59">
        <v>22.670999999999999</v>
      </c>
      <c r="L26" s="59">
        <v>34.535200000000003</v>
      </c>
      <c r="M26" s="59">
        <v>37.8551</v>
      </c>
      <c r="N26" s="59">
        <v>42.921900000000001</v>
      </c>
      <c r="O26" s="59">
        <v>49.117600000000003</v>
      </c>
      <c r="P26" s="59">
        <v>25.424800000000001</v>
      </c>
      <c r="Q26" s="59">
        <v>40.529299999999999</v>
      </c>
      <c r="R26" s="59">
        <v>44.137099999999997</v>
      </c>
      <c r="S26" s="59">
        <v>48.630600000000001</v>
      </c>
      <c r="T26" s="59">
        <v>37.829700000000003</v>
      </c>
      <c r="U26" s="59">
        <v>29.694400000000002</v>
      </c>
      <c r="V26" s="59">
        <v>40.848700000000001</v>
      </c>
      <c r="W26" s="59">
        <v>23.193899999999999</v>
      </c>
      <c r="X26" s="59">
        <v>34.435099999999998</v>
      </c>
      <c r="Y26" s="59">
        <v>33.986199999999997</v>
      </c>
      <c r="Z26" s="59">
        <v>51.110599999999998</v>
      </c>
      <c r="AA26" s="59">
        <v>39.698099999999997</v>
      </c>
      <c r="AB26" s="59">
        <v>36.338099999999997</v>
      </c>
      <c r="AC26" s="59">
        <v>36.892099999999999</v>
      </c>
      <c r="AD26" s="59">
        <v>52.579599999999999</v>
      </c>
      <c r="AE26" s="59">
        <v>49.5715</v>
      </c>
      <c r="AF26" s="59">
        <v>33.368099999999998</v>
      </c>
      <c r="AG26" s="59">
        <v>39.127800000000001</v>
      </c>
      <c r="AH26" s="59">
        <v>32.443100000000001</v>
      </c>
      <c r="AI26" s="59">
        <v>37.280999999999999</v>
      </c>
      <c r="AJ26" s="59">
        <v>47.174700000000001</v>
      </c>
      <c r="AK26" s="59">
        <v>36.285699999999999</v>
      </c>
      <c r="AL26" s="59">
        <v>40.986699999999999</v>
      </c>
      <c r="AM26" s="59">
        <v>34.683799999999998</v>
      </c>
      <c r="AN26" s="59">
        <v>44.422199999999997</v>
      </c>
      <c r="AO26" s="59">
        <v>34.051900000000003</v>
      </c>
      <c r="AP26" s="59">
        <v>43.7224</v>
      </c>
      <c r="AQ26" s="59">
        <v>46.513100000000001</v>
      </c>
      <c r="AR26" s="59">
        <v>36.253500000000003</v>
      </c>
      <c r="AS26" s="59">
        <v>34.804600000000001</v>
      </c>
      <c r="AT26" s="59">
        <v>33.362900000000003</v>
      </c>
      <c r="AU26" s="59">
        <v>34.626800000000003</v>
      </c>
      <c r="AV26" s="59">
        <v>26.880199999999999</v>
      </c>
      <c r="AW26" s="59">
        <v>36.584400000000002</v>
      </c>
      <c r="AX26" s="59">
        <v>32.661499999999997</v>
      </c>
      <c r="AY26" s="59">
        <v>36.906500000000001</v>
      </c>
      <c r="AZ26" s="59">
        <v>39.734099999999998</v>
      </c>
      <c r="BA26" s="59">
        <v>28.145</v>
      </c>
      <c r="BB26" s="59">
        <v>43.247999999999998</v>
      </c>
      <c r="BC26" s="59">
        <v>38.814999999999998</v>
      </c>
    </row>
    <row r="27" spans="1:55" hidden="1" x14ac:dyDescent="0.4">
      <c r="A27" t="s">
        <v>1669</v>
      </c>
      <c r="B27" t="s">
        <v>1652</v>
      </c>
      <c r="C27" t="s">
        <v>5054</v>
      </c>
      <c r="D27" t="s">
        <v>5106</v>
      </c>
      <c r="E27">
        <f t="shared" si="12"/>
        <v>0.23867227187207724</v>
      </c>
      <c r="F27" s="59">
        <v>31.6769</v>
      </c>
      <c r="G27" s="59">
        <v>34.545499999999997</v>
      </c>
      <c r="H27" s="59">
        <v>40.5047</v>
      </c>
      <c r="I27" s="59">
        <v>40.136499999999998</v>
      </c>
      <c r="J27" s="59">
        <v>20.8352</v>
      </c>
      <c r="K27" s="59">
        <v>37.991900000000001</v>
      </c>
      <c r="L27" s="59">
        <v>32.044600000000003</v>
      </c>
      <c r="M27" s="59">
        <v>40.434100000000001</v>
      </c>
      <c r="N27" s="59">
        <v>44.196100000000001</v>
      </c>
      <c r="O27" s="59">
        <v>38.3416</v>
      </c>
      <c r="P27" s="59">
        <v>42.8264</v>
      </c>
      <c r="Q27" s="59">
        <v>41.375700000000002</v>
      </c>
      <c r="R27" s="59">
        <v>39.080399999999997</v>
      </c>
      <c r="S27" s="59">
        <v>36.258200000000002</v>
      </c>
      <c r="T27" s="59">
        <v>38.188699999999997</v>
      </c>
      <c r="U27" s="59">
        <v>33.267299999999999</v>
      </c>
      <c r="V27" s="59">
        <v>40.512700000000002</v>
      </c>
      <c r="W27" s="59">
        <v>23.465699999999998</v>
      </c>
      <c r="X27" s="59">
        <v>32.002000000000002</v>
      </c>
      <c r="Y27" s="59">
        <v>35.458799999999997</v>
      </c>
      <c r="Z27" s="59">
        <v>48.667499999999997</v>
      </c>
      <c r="AA27" s="59">
        <v>35.789200000000001</v>
      </c>
      <c r="AB27" s="59">
        <v>41.4559</v>
      </c>
      <c r="AC27" s="59">
        <v>37.052</v>
      </c>
      <c r="AD27" s="59">
        <v>42.7637</v>
      </c>
      <c r="AE27" s="59">
        <v>47.731099999999998</v>
      </c>
      <c r="AF27" s="59">
        <v>36.003999999999998</v>
      </c>
      <c r="AG27" s="59">
        <v>36.9328</v>
      </c>
      <c r="AH27" s="59">
        <v>38.907699999999998</v>
      </c>
      <c r="AI27" s="59">
        <v>35.261099999999999</v>
      </c>
      <c r="AJ27" s="59">
        <v>48.164700000000003</v>
      </c>
      <c r="AK27" s="59">
        <v>28.732900000000001</v>
      </c>
      <c r="AL27" s="59">
        <v>40.394599999999997</v>
      </c>
      <c r="AM27" s="59">
        <v>46.101900000000001</v>
      </c>
      <c r="AN27" s="59">
        <v>48.933799999999998</v>
      </c>
      <c r="AO27" s="59">
        <v>32.730499999999999</v>
      </c>
      <c r="AP27" s="59">
        <v>31.9099</v>
      </c>
      <c r="AQ27" s="59">
        <v>39.004300000000001</v>
      </c>
      <c r="AR27" s="59">
        <v>43.906300000000002</v>
      </c>
      <c r="AS27" s="59">
        <v>35.942399999999999</v>
      </c>
      <c r="AT27" s="59">
        <v>53.309699999999999</v>
      </c>
      <c r="AU27" s="59">
        <v>35.849499999999999</v>
      </c>
      <c r="AV27" s="59">
        <v>29.536799999999999</v>
      </c>
      <c r="AW27" s="59">
        <v>33.444899999999997</v>
      </c>
      <c r="AX27" s="59">
        <v>36.112900000000003</v>
      </c>
      <c r="AY27" s="59">
        <v>38.978000000000002</v>
      </c>
      <c r="AZ27" s="59">
        <v>32.131700000000002</v>
      </c>
      <c r="BA27" s="59">
        <v>26.927199999999999</v>
      </c>
      <c r="BB27" s="59">
        <v>50.543999999999997</v>
      </c>
      <c r="BC27" s="59">
        <v>38.558399999999999</v>
      </c>
    </row>
    <row r="28" spans="1:55" hidden="1" x14ac:dyDescent="0.4">
      <c r="A28" t="s">
        <v>1669</v>
      </c>
      <c r="B28" t="s">
        <v>1653</v>
      </c>
      <c r="C28" t="s">
        <v>5054</v>
      </c>
      <c r="D28" t="s">
        <v>5107</v>
      </c>
      <c r="E28">
        <f t="shared" ref="E28" si="13">CORREL(F28:BC28,F26:BC26)</f>
        <v>0.24895983536719121</v>
      </c>
      <c r="F28" s="59">
        <v>29.111799999999999</v>
      </c>
      <c r="G28" s="59">
        <v>34.262999999999998</v>
      </c>
      <c r="H28" s="59">
        <v>43.9773</v>
      </c>
      <c r="I28" s="59">
        <v>46.0017</v>
      </c>
      <c r="J28" s="59">
        <v>40.340600000000002</v>
      </c>
      <c r="K28" s="59">
        <v>34.357399999999998</v>
      </c>
      <c r="L28" s="59">
        <v>36.256799999999998</v>
      </c>
      <c r="M28" s="59">
        <v>38.910600000000002</v>
      </c>
      <c r="N28" s="59">
        <v>41.590800000000002</v>
      </c>
      <c r="O28" s="59">
        <v>50.623899999999999</v>
      </c>
      <c r="P28" s="59">
        <v>32.809100000000001</v>
      </c>
      <c r="Q28" s="59">
        <v>39.742800000000003</v>
      </c>
      <c r="R28" s="59">
        <v>47.569099999999999</v>
      </c>
      <c r="S28" s="59">
        <v>50.604199999999999</v>
      </c>
      <c r="T28" s="59">
        <v>51.177100000000003</v>
      </c>
      <c r="U28" s="59">
        <v>42.891800000000003</v>
      </c>
      <c r="V28" s="59">
        <v>39.1111</v>
      </c>
      <c r="W28" s="59">
        <v>39.220100000000002</v>
      </c>
      <c r="X28" s="59">
        <v>39.168700000000001</v>
      </c>
      <c r="Y28" s="59">
        <v>43.390799999999999</v>
      </c>
      <c r="Z28" s="59">
        <v>50.465699999999998</v>
      </c>
      <c r="AA28" s="59">
        <v>40.098500000000001</v>
      </c>
      <c r="AB28" s="59">
        <v>32.0533</v>
      </c>
      <c r="AC28" s="59">
        <v>48.460299999999997</v>
      </c>
      <c r="AD28" s="59">
        <v>33.489899999999999</v>
      </c>
      <c r="AE28" s="59">
        <v>34.531500000000001</v>
      </c>
      <c r="AF28" s="59">
        <v>36.287500000000001</v>
      </c>
      <c r="AG28" s="59">
        <v>29.3126</v>
      </c>
      <c r="AH28" s="59">
        <v>46.665300000000002</v>
      </c>
      <c r="AI28" s="59">
        <v>32.0657</v>
      </c>
      <c r="AJ28" s="59">
        <v>27.631699999999999</v>
      </c>
      <c r="AK28" s="59">
        <v>32.948700000000002</v>
      </c>
      <c r="AL28" s="59">
        <v>38.302900000000001</v>
      </c>
      <c r="AM28" s="59">
        <v>35.778500000000001</v>
      </c>
      <c r="AN28" s="59">
        <v>43.815399999999997</v>
      </c>
      <c r="AO28" s="59">
        <v>34.198799999999999</v>
      </c>
      <c r="AP28" s="59">
        <v>37.554699999999997</v>
      </c>
      <c r="AQ28" s="59">
        <v>33.295400000000001</v>
      </c>
      <c r="AR28" s="59">
        <v>39.052799999999998</v>
      </c>
      <c r="AS28" s="59">
        <v>39.162300000000002</v>
      </c>
      <c r="AT28" s="59">
        <v>48.935299999999998</v>
      </c>
      <c r="AU28" s="59">
        <v>41.447699999999998</v>
      </c>
      <c r="AV28" s="59">
        <v>26.906700000000001</v>
      </c>
      <c r="AW28" s="59">
        <v>41.670999999999999</v>
      </c>
      <c r="AX28" s="59">
        <v>34.270299999999999</v>
      </c>
      <c r="AY28" s="59">
        <v>33.7714</v>
      </c>
      <c r="AZ28" s="59">
        <v>32.096699999999998</v>
      </c>
      <c r="BA28" s="59">
        <v>32.671700000000001</v>
      </c>
      <c r="BB28" s="59">
        <v>42.958199999999998</v>
      </c>
      <c r="BC28" s="59">
        <v>33.018799999999999</v>
      </c>
    </row>
    <row r="29" spans="1:55" hidden="1" x14ac:dyDescent="0.4">
      <c r="A29" t="s">
        <v>1669</v>
      </c>
      <c r="B29" t="s">
        <v>5108</v>
      </c>
      <c r="C29" t="s">
        <v>5054</v>
      </c>
      <c r="D29" t="s">
        <v>5109</v>
      </c>
      <c r="E29">
        <f t="shared" ref="E29:E30" si="14">CORREL(F29:BC29,F30:BC30)</f>
        <v>0.49124301226946004</v>
      </c>
      <c r="F29" s="58">
        <v>29.838799999999999</v>
      </c>
      <c r="G29" s="58">
        <v>44.675400000000003</v>
      </c>
      <c r="H29" s="58">
        <v>43.161099999999998</v>
      </c>
      <c r="I29" s="58">
        <v>30.957999999999998</v>
      </c>
      <c r="J29" s="58">
        <v>31.7606</v>
      </c>
      <c r="K29" s="58">
        <v>34.272799999999997</v>
      </c>
      <c r="L29" s="58">
        <v>33.717300000000002</v>
      </c>
      <c r="M29" s="58">
        <v>39.792900000000003</v>
      </c>
      <c r="N29" s="58">
        <v>42.783999999999999</v>
      </c>
      <c r="O29" s="58">
        <v>47.460099999999997</v>
      </c>
      <c r="P29" s="58">
        <v>37.5809</v>
      </c>
      <c r="Q29" s="58">
        <v>26.760899999999999</v>
      </c>
      <c r="R29" s="58">
        <v>39.0899</v>
      </c>
      <c r="S29" s="58">
        <v>33.638500000000001</v>
      </c>
      <c r="T29" s="58">
        <v>44.272199999999998</v>
      </c>
      <c r="U29" s="58">
        <v>34.210299999999997</v>
      </c>
      <c r="V29" s="58">
        <v>39.1509</v>
      </c>
      <c r="W29" s="58">
        <v>22.125699999999998</v>
      </c>
      <c r="X29" s="58">
        <v>32.4358</v>
      </c>
      <c r="Y29" s="58">
        <v>52.005200000000002</v>
      </c>
      <c r="Z29" s="58">
        <v>48.768099999999997</v>
      </c>
      <c r="AA29" s="58">
        <v>31.230499999999999</v>
      </c>
      <c r="AB29" s="58">
        <v>38.071100000000001</v>
      </c>
      <c r="AC29" s="58">
        <v>52.104500000000002</v>
      </c>
      <c r="AD29" s="58">
        <v>55.633299999999998</v>
      </c>
      <c r="AE29" s="58">
        <v>48.3947</v>
      </c>
      <c r="AF29" s="58">
        <v>35.788499999999999</v>
      </c>
      <c r="AG29" s="58">
        <v>42.296300000000002</v>
      </c>
      <c r="AH29" s="58">
        <v>49.105600000000003</v>
      </c>
      <c r="AI29" s="58">
        <v>35.242699999999999</v>
      </c>
      <c r="AJ29" s="58">
        <v>28.4968</v>
      </c>
      <c r="AK29" s="58">
        <v>47.520400000000002</v>
      </c>
      <c r="AL29" s="58">
        <v>40.836399999999998</v>
      </c>
      <c r="AM29" s="58">
        <v>34.4709</v>
      </c>
      <c r="AN29" s="58">
        <v>51.209699999999998</v>
      </c>
      <c r="AO29" s="58">
        <v>33.489800000000002</v>
      </c>
      <c r="AP29" s="58">
        <v>32.3065</v>
      </c>
      <c r="AQ29" s="58">
        <v>37.679900000000004</v>
      </c>
      <c r="AR29" s="58">
        <v>30.8188</v>
      </c>
      <c r="AS29" s="58">
        <v>47.3446</v>
      </c>
      <c r="AT29" s="58">
        <v>39.443100000000001</v>
      </c>
      <c r="AU29" s="58">
        <v>47.449100000000001</v>
      </c>
      <c r="AV29" s="58">
        <v>23.6066</v>
      </c>
      <c r="AW29" s="58">
        <v>32.639299999999999</v>
      </c>
      <c r="AX29" s="58">
        <v>37.211799999999997</v>
      </c>
      <c r="AY29" s="58">
        <v>42.696599999999997</v>
      </c>
      <c r="AZ29" s="58">
        <v>34.787300000000002</v>
      </c>
      <c r="BA29" s="58">
        <v>33.111899999999999</v>
      </c>
      <c r="BB29" s="58">
        <v>30.58</v>
      </c>
      <c r="BC29" s="58">
        <v>26.124500000000001</v>
      </c>
    </row>
    <row r="30" spans="1:55" hidden="1" x14ac:dyDescent="0.4">
      <c r="A30" t="s">
        <v>1669</v>
      </c>
      <c r="B30" t="s">
        <v>5110</v>
      </c>
      <c r="C30" t="s">
        <v>5054</v>
      </c>
      <c r="D30" t="s">
        <v>5111</v>
      </c>
      <c r="E30">
        <f t="shared" si="14"/>
        <v>0.37946360304003263</v>
      </c>
      <c r="F30" s="58">
        <v>40.755299999999998</v>
      </c>
      <c r="G30" s="58">
        <v>33.738599999999998</v>
      </c>
      <c r="H30" s="58">
        <v>38.672699999999999</v>
      </c>
      <c r="I30" s="58">
        <v>39.506999999999998</v>
      </c>
      <c r="J30" s="58">
        <v>22.709599999999998</v>
      </c>
      <c r="K30" s="58">
        <v>25.535499999999999</v>
      </c>
      <c r="L30" s="58">
        <v>32.710500000000003</v>
      </c>
      <c r="M30" s="58">
        <v>40.749600000000001</v>
      </c>
      <c r="N30" s="58">
        <v>39.256599999999999</v>
      </c>
      <c r="O30" s="58">
        <v>44.406700000000001</v>
      </c>
      <c r="P30" s="58">
        <v>42.833100000000002</v>
      </c>
      <c r="Q30" s="58">
        <v>37.818800000000003</v>
      </c>
      <c r="R30" s="58">
        <v>48.116799999999998</v>
      </c>
      <c r="S30" s="58">
        <v>48.5548</v>
      </c>
      <c r="T30" s="58">
        <v>32.059699999999999</v>
      </c>
      <c r="U30" s="58">
        <v>36.3399</v>
      </c>
      <c r="V30" s="58">
        <v>48.530700000000003</v>
      </c>
      <c r="W30" s="58">
        <v>20.658100000000001</v>
      </c>
      <c r="X30" s="58">
        <v>32.222799999999999</v>
      </c>
      <c r="Y30" s="58">
        <v>50.280500000000004</v>
      </c>
      <c r="Z30" s="58">
        <v>53.719000000000001</v>
      </c>
      <c r="AA30" s="58">
        <v>46.354300000000002</v>
      </c>
      <c r="AB30" s="58">
        <v>30.179400000000001</v>
      </c>
      <c r="AC30" s="58">
        <v>51.139200000000002</v>
      </c>
      <c r="AD30" s="58">
        <v>39.101999999999997</v>
      </c>
      <c r="AE30" s="58">
        <v>43.491799999999998</v>
      </c>
      <c r="AF30" s="58">
        <v>36.841700000000003</v>
      </c>
      <c r="AG30" s="58">
        <v>34.709200000000003</v>
      </c>
      <c r="AH30" s="58">
        <v>47.0929</v>
      </c>
      <c r="AI30" s="58">
        <v>36.149900000000002</v>
      </c>
      <c r="AJ30" s="58">
        <v>33.426699999999997</v>
      </c>
      <c r="AK30" s="58">
        <v>36.494500000000002</v>
      </c>
      <c r="AL30" s="58">
        <v>35.244100000000003</v>
      </c>
      <c r="AM30" s="58">
        <v>33.084600000000002</v>
      </c>
      <c r="AN30" s="58">
        <v>47.375799999999998</v>
      </c>
      <c r="AO30" s="58">
        <v>34.687800000000003</v>
      </c>
      <c r="AP30" s="58">
        <v>29.577999999999999</v>
      </c>
      <c r="AQ30" s="58">
        <v>44.430799999999998</v>
      </c>
      <c r="AR30" s="58">
        <v>37.785400000000003</v>
      </c>
      <c r="AS30" s="58">
        <v>38.273099999999999</v>
      </c>
      <c r="AT30" s="58">
        <v>33.9711</v>
      </c>
      <c r="AU30" s="58">
        <v>25.699000000000002</v>
      </c>
      <c r="AV30" s="58">
        <v>25.2623</v>
      </c>
      <c r="AW30" s="58">
        <v>35.472499999999997</v>
      </c>
      <c r="AX30" s="58">
        <v>50.284500000000001</v>
      </c>
      <c r="AY30" s="58">
        <v>34.3628</v>
      </c>
      <c r="AZ30" s="58">
        <v>30.0153</v>
      </c>
      <c r="BA30" s="58">
        <v>33.899799999999999</v>
      </c>
      <c r="BB30" s="58">
        <v>40.537700000000001</v>
      </c>
      <c r="BC30" s="58">
        <v>26.6739</v>
      </c>
    </row>
    <row r="31" spans="1:55" hidden="1" x14ac:dyDescent="0.4">
      <c r="A31" t="s">
        <v>1669</v>
      </c>
      <c r="B31" t="s">
        <v>5112</v>
      </c>
      <c r="C31" t="s">
        <v>5054</v>
      </c>
      <c r="D31" t="s">
        <v>5113</v>
      </c>
      <c r="E31">
        <f t="shared" ref="E31" si="15">CORREL(F31:BC31,F29:BC29)</f>
        <v>0.47212724914598653</v>
      </c>
      <c r="F31" s="58">
        <v>36.260899999999999</v>
      </c>
      <c r="G31" s="58">
        <v>44.759500000000003</v>
      </c>
      <c r="H31" s="58">
        <v>41.823099999999997</v>
      </c>
      <c r="I31" s="58">
        <v>31.797799999999999</v>
      </c>
      <c r="J31" s="58">
        <v>43.582099999999997</v>
      </c>
      <c r="K31" s="58">
        <v>30.135200000000001</v>
      </c>
      <c r="L31" s="58">
        <v>36.171799999999998</v>
      </c>
      <c r="M31" s="58">
        <v>38.675899999999999</v>
      </c>
      <c r="N31" s="58">
        <v>43.8994</v>
      </c>
      <c r="O31" s="58">
        <v>52.265500000000003</v>
      </c>
      <c r="P31" s="58">
        <v>33.110599999999998</v>
      </c>
      <c r="Q31" s="58">
        <v>35.8598</v>
      </c>
      <c r="R31" s="58">
        <v>49.136800000000001</v>
      </c>
      <c r="S31" s="58">
        <v>48.502000000000002</v>
      </c>
      <c r="T31" s="58">
        <v>41.3249</v>
      </c>
      <c r="U31" s="58">
        <v>33.927100000000003</v>
      </c>
      <c r="V31" s="58">
        <v>40.648600000000002</v>
      </c>
      <c r="W31" s="58">
        <v>23.146899999999999</v>
      </c>
      <c r="X31" s="58">
        <v>31.2912</v>
      </c>
      <c r="Y31" s="58">
        <v>33.696599999999997</v>
      </c>
      <c r="Z31" s="58">
        <v>43.7194</v>
      </c>
      <c r="AA31" s="58">
        <v>40.417400000000001</v>
      </c>
      <c r="AB31" s="58">
        <v>29.7639</v>
      </c>
      <c r="AC31" s="58">
        <v>35.681199999999997</v>
      </c>
      <c r="AD31" s="58">
        <v>51.7485</v>
      </c>
      <c r="AE31" s="58">
        <v>48.606999999999999</v>
      </c>
      <c r="AF31" s="58">
        <v>40.0852</v>
      </c>
      <c r="AG31" s="58">
        <v>45.153799999999997</v>
      </c>
      <c r="AH31" s="58">
        <v>48.229900000000001</v>
      </c>
      <c r="AI31" s="58">
        <v>34.078200000000002</v>
      </c>
      <c r="AJ31" s="58">
        <v>50.254600000000003</v>
      </c>
      <c r="AK31" s="58">
        <v>33.948500000000003</v>
      </c>
      <c r="AL31" s="58">
        <v>40.709800000000001</v>
      </c>
      <c r="AM31" s="58">
        <v>43.336300000000001</v>
      </c>
      <c r="AN31" s="58">
        <v>49.884999999999998</v>
      </c>
      <c r="AO31" s="58">
        <v>32.475999999999999</v>
      </c>
      <c r="AP31" s="58">
        <v>30.6174</v>
      </c>
      <c r="AQ31" s="58">
        <v>44.103700000000003</v>
      </c>
      <c r="AR31" s="58">
        <v>45.533499999999997</v>
      </c>
      <c r="AS31" s="58">
        <v>39.2196</v>
      </c>
      <c r="AT31" s="58">
        <v>38.776699999999998</v>
      </c>
      <c r="AU31" s="58">
        <v>48.916200000000003</v>
      </c>
      <c r="AV31" s="58">
        <v>38.347799999999999</v>
      </c>
      <c r="AW31" s="58">
        <v>32.475499999999997</v>
      </c>
      <c r="AX31" s="58">
        <v>37.272599999999997</v>
      </c>
      <c r="AY31" s="58">
        <v>40.252800000000001</v>
      </c>
      <c r="AZ31" s="58">
        <v>29.023</v>
      </c>
      <c r="BA31" s="58">
        <v>29.168900000000001</v>
      </c>
      <c r="BB31" s="58">
        <v>40.585599999999999</v>
      </c>
      <c r="BC31" s="58">
        <v>34.208799999999997</v>
      </c>
    </row>
    <row r="32" spans="1:55" hidden="1" x14ac:dyDescent="0.4">
      <c r="A32" t="s">
        <v>1669</v>
      </c>
      <c r="B32" t="s">
        <v>4726</v>
      </c>
      <c r="C32" t="s">
        <v>5054</v>
      </c>
      <c r="D32" t="s">
        <v>5114</v>
      </c>
      <c r="E32">
        <f t="shared" ref="E32:E33" si="16">CORREL(F32:BC32,F33:BC33)</f>
        <v>0.36602571050709054</v>
      </c>
      <c r="F32" s="58">
        <v>43.727499999999999</v>
      </c>
      <c r="G32" s="58">
        <v>35.649099999999997</v>
      </c>
      <c r="H32" s="58">
        <v>42.350900000000003</v>
      </c>
      <c r="I32" s="58">
        <v>29.726199999999999</v>
      </c>
      <c r="J32" s="58">
        <v>31.504000000000001</v>
      </c>
      <c r="K32" s="58">
        <v>23.445</v>
      </c>
      <c r="L32" s="58">
        <v>28.113800000000001</v>
      </c>
      <c r="M32" s="58">
        <v>31.538599999999999</v>
      </c>
      <c r="N32" s="58">
        <v>42.514099999999999</v>
      </c>
      <c r="O32" s="58">
        <v>38.364800000000002</v>
      </c>
      <c r="P32" s="58">
        <v>43.138199999999998</v>
      </c>
      <c r="Q32" s="58">
        <v>40.922499999999999</v>
      </c>
      <c r="R32" s="58">
        <v>46.431399999999996</v>
      </c>
      <c r="S32" s="58">
        <v>50.104399999999998</v>
      </c>
      <c r="T32" s="58">
        <v>52.4206</v>
      </c>
      <c r="U32" s="58">
        <v>37.903700000000001</v>
      </c>
      <c r="V32" s="58">
        <v>40.6434</v>
      </c>
      <c r="W32" s="58">
        <v>21.124400000000001</v>
      </c>
      <c r="X32" s="58">
        <v>39.886299999999999</v>
      </c>
      <c r="Y32" s="58">
        <v>45.084400000000002</v>
      </c>
      <c r="Z32" s="58">
        <v>35.9328</v>
      </c>
      <c r="AA32" s="58">
        <v>35.733899999999998</v>
      </c>
      <c r="AB32" s="58">
        <v>28.424700000000001</v>
      </c>
      <c r="AC32" s="58">
        <v>37.986800000000002</v>
      </c>
      <c r="AD32" s="58">
        <v>54.806699999999999</v>
      </c>
      <c r="AE32" s="58">
        <v>30.819199999999999</v>
      </c>
      <c r="AF32" s="58">
        <v>31.845199999999998</v>
      </c>
      <c r="AG32" s="58">
        <v>31.439900000000002</v>
      </c>
      <c r="AH32" s="58">
        <v>45.009500000000003</v>
      </c>
      <c r="AI32" s="58">
        <v>34.468299999999999</v>
      </c>
      <c r="AJ32" s="58">
        <v>46.763399999999997</v>
      </c>
      <c r="AK32" s="58">
        <v>33.191200000000002</v>
      </c>
      <c r="AL32" s="58">
        <v>37.143700000000003</v>
      </c>
      <c r="AM32" s="58">
        <v>44.938899999999997</v>
      </c>
      <c r="AN32" s="58">
        <v>49.3752</v>
      </c>
      <c r="AO32" s="58">
        <v>35.970999999999997</v>
      </c>
      <c r="AP32" s="58">
        <v>31.167100000000001</v>
      </c>
      <c r="AQ32" s="58">
        <v>41.4709</v>
      </c>
      <c r="AR32" s="58">
        <v>35.622900000000001</v>
      </c>
      <c r="AS32" s="58">
        <v>33.856699999999996</v>
      </c>
      <c r="AT32" s="58">
        <v>44.524299999999997</v>
      </c>
      <c r="AU32" s="58">
        <v>48.864699999999999</v>
      </c>
      <c r="AV32" s="58">
        <v>29.8337</v>
      </c>
      <c r="AW32" s="58">
        <v>34.204999999999998</v>
      </c>
      <c r="AX32" s="58">
        <v>32.058799999999998</v>
      </c>
      <c r="AY32" s="58">
        <v>35.436500000000002</v>
      </c>
      <c r="AZ32" s="58">
        <v>30.3476</v>
      </c>
      <c r="BA32" s="58">
        <v>28.813500000000001</v>
      </c>
      <c r="BB32" s="58">
        <v>51.2166</v>
      </c>
      <c r="BC32" s="58">
        <v>36.582099999999997</v>
      </c>
    </row>
    <row r="33" spans="1:55" hidden="1" x14ac:dyDescent="0.4">
      <c r="A33" t="s">
        <v>1669</v>
      </c>
      <c r="B33" t="s">
        <v>4727</v>
      </c>
      <c r="C33" t="s">
        <v>5054</v>
      </c>
      <c r="D33" t="s">
        <v>5115</v>
      </c>
      <c r="E33">
        <f t="shared" si="16"/>
        <v>0.18837016733254724</v>
      </c>
      <c r="F33" s="58">
        <v>39.7879</v>
      </c>
      <c r="G33" s="58">
        <v>34.9846</v>
      </c>
      <c r="H33" s="58">
        <v>50.547899999999998</v>
      </c>
      <c r="I33" s="58">
        <v>47.378100000000003</v>
      </c>
      <c r="J33" s="58">
        <v>41.8354</v>
      </c>
      <c r="K33" s="58">
        <v>32.4298</v>
      </c>
      <c r="L33" s="58">
        <v>30.390699999999999</v>
      </c>
      <c r="M33" s="58">
        <v>38.471699999999998</v>
      </c>
      <c r="N33" s="58">
        <v>39.330399999999997</v>
      </c>
      <c r="O33" s="58">
        <v>48.188200000000002</v>
      </c>
      <c r="P33" s="58">
        <v>33.9681</v>
      </c>
      <c r="Q33" s="58">
        <v>27.3873</v>
      </c>
      <c r="R33" s="58">
        <v>42.723799999999997</v>
      </c>
      <c r="S33" s="58">
        <v>48.734499999999997</v>
      </c>
      <c r="T33" s="58">
        <v>62.278399999999998</v>
      </c>
      <c r="U33" s="58">
        <v>30.145900000000001</v>
      </c>
      <c r="V33" s="58">
        <v>37.535299999999999</v>
      </c>
      <c r="W33" s="58">
        <v>23.402999999999999</v>
      </c>
      <c r="X33" s="58">
        <v>33.6447</v>
      </c>
      <c r="Y33" s="58">
        <v>36.756900000000002</v>
      </c>
      <c r="Z33" s="58">
        <v>46.662999999999997</v>
      </c>
      <c r="AA33" s="58">
        <v>51.002400000000002</v>
      </c>
      <c r="AB33" s="58">
        <v>36.128700000000002</v>
      </c>
      <c r="AC33" s="58">
        <v>39.356099999999998</v>
      </c>
      <c r="AD33" s="58">
        <v>49.162100000000002</v>
      </c>
      <c r="AE33" s="58">
        <v>50.100200000000001</v>
      </c>
      <c r="AF33" s="58">
        <v>35.491300000000003</v>
      </c>
      <c r="AG33" s="58">
        <v>44.697400000000002</v>
      </c>
      <c r="AH33" s="58">
        <v>25.607299999999999</v>
      </c>
      <c r="AI33" s="58">
        <v>33.0777</v>
      </c>
      <c r="AJ33" s="58">
        <v>46.411499999999997</v>
      </c>
      <c r="AK33" s="58">
        <v>33.210700000000003</v>
      </c>
      <c r="AL33" s="58">
        <v>43.439700000000002</v>
      </c>
      <c r="AM33" s="58">
        <v>34.558900000000001</v>
      </c>
      <c r="AN33" s="58">
        <v>48.654600000000002</v>
      </c>
      <c r="AO33" s="58">
        <v>34.232999999999997</v>
      </c>
      <c r="AP33" s="58">
        <v>29.334099999999999</v>
      </c>
      <c r="AQ33" s="58">
        <v>39.168199999999999</v>
      </c>
      <c r="AR33" s="58">
        <v>36.958300000000001</v>
      </c>
      <c r="AS33" s="58">
        <v>36.247599999999998</v>
      </c>
      <c r="AT33" s="58">
        <v>35.224600000000002</v>
      </c>
      <c r="AU33" s="58">
        <v>34.687899999999999</v>
      </c>
      <c r="AV33" s="58">
        <v>27.064800000000002</v>
      </c>
      <c r="AW33" s="58">
        <v>36.93</v>
      </c>
      <c r="AX33" s="58">
        <v>46.668199999999999</v>
      </c>
      <c r="AY33" s="58">
        <v>40.537599999999998</v>
      </c>
      <c r="AZ33" s="58">
        <v>31.354800000000001</v>
      </c>
      <c r="BA33" s="58">
        <v>33.686399999999999</v>
      </c>
      <c r="BB33" s="58">
        <v>32.9099</v>
      </c>
      <c r="BC33" s="58">
        <v>29.510100000000001</v>
      </c>
    </row>
    <row r="34" spans="1:55" hidden="1" x14ac:dyDescent="0.4">
      <c r="A34" t="s">
        <v>1669</v>
      </c>
      <c r="B34" t="s">
        <v>4728</v>
      </c>
      <c r="C34" t="s">
        <v>5054</v>
      </c>
      <c r="D34" t="s">
        <v>5116</v>
      </c>
      <c r="E34">
        <f t="shared" ref="E34" si="17">CORREL(F34:BC34,F32:BC32)</f>
        <v>0.26009713903411119</v>
      </c>
      <c r="F34" s="58">
        <v>29.499099999999999</v>
      </c>
      <c r="G34" s="58">
        <v>30.306899999999999</v>
      </c>
      <c r="H34" s="58">
        <v>40.1753</v>
      </c>
      <c r="I34" s="58">
        <v>43.791400000000003</v>
      </c>
      <c r="J34" s="58">
        <v>40.478700000000003</v>
      </c>
      <c r="K34" s="58">
        <v>25.1707</v>
      </c>
      <c r="L34" s="58">
        <v>38.132599999999996</v>
      </c>
      <c r="M34" s="58">
        <v>38.498699999999999</v>
      </c>
      <c r="N34" s="58">
        <v>44.372599999999998</v>
      </c>
      <c r="O34" s="58">
        <v>41.310600000000001</v>
      </c>
      <c r="P34" s="58">
        <v>39.816699999999997</v>
      </c>
      <c r="Q34" s="58">
        <v>29.221599999999999</v>
      </c>
      <c r="R34" s="58">
        <v>29.574000000000002</v>
      </c>
      <c r="S34" s="58">
        <v>41.065399999999997</v>
      </c>
      <c r="T34" s="58">
        <v>30.988099999999999</v>
      </c>
      <c r="U34" s="58">
        <v>29.613700000000001</v>
      </c>
      <c r="V34" s="58">
        <v>38.370699999999999</v>
      </c>
      <c r="W34" s="58">
        <v>26.5411</v>
      </c>
      <c r="X34" s="58">
        <v>32.016500000000001</v>
      </c>
      <c r="Y34" s="58">
        <v>53.494700000000002</v>
      </c>
      <c r="Z34" s="58">
        <v>51.2072</v>
      </c>
      <c r="AA34" s="58">
        <v>41.096699999999998</v>
      </c>
      <c r="AB34" s="58">
        <v>31.2392</v>
      </c>
      <c r="AC34" s="58">
        <v>49.2562</v>
      </c>
      <c r="AD34" s="58">
        <v>36.336799999999997</v>
      </c>
      <c r="AE34" s="58">
        <v>44.952500000000001</v>
      </c>
      <c r="AF34" s="58">
        <v>34.0595</v>
      </c>
      <c r="AG34" s="58">
        <v>34.179699999999997</v>
      </c>
      <c r="AH34" s="58">
        <v>52.284399999999998</v>
      </c>
      <c r="AI34" s="58">
        <v>33.168500000000002</v>
      </c>
      <c r="AJ34" s="58">
        <v>29.997199999999999</v>
      </c>
      <c r="AK34" s="58">
        <v>45.270699999999998</v>
      </c>
      <c r="AL34" s="58">
        <v>39.871000000000002</v>
      </c>
      <c r="AM34" s="58">
        <v>39.909199999999998</v>
      </c>
      <c r="AN34" s="58">
        <v>47.520699999999998</v>
      </c>
      <c r="AO34" s="58">
        <v>47.971200000000003</v>
      </c>
      <c r="AP34" s="58">
        <v>30.0885</v>
      </c>
      <c r="AQ34" s="58">
        <v>42.880499999999998</v>
      </c>
      <c r="AR34" s="58">
        <v>41.663699999999999</v>
      </c>
      <c r="AS34" s="58">
        <v>34.4191</v>
      </c>
      <c r="AT34" s="58">
        <v>35.532699999999998</v>
      </c>
      <c r="AU34" s="58">
        <v>55.8155</v>
      </c>
      <c r="AV34" s="58">
        <v>26.772200000000002</v>
      </c>
      <c r="AW34" s="58">
        <v>32.956800000000001</v>
      </c>
      <c r="AX34" s="58">
        <v>35.091299999999997</v>
      </c>
      <c r="AY34" s="58">
        <v>40.401200000000003</v>
      </c>
      <c r="AZ34" s="58">
        <v>39.6875</v>
      </c>
      <c r="BA34" s="58">
        <v>36.074199999999998</v>
      </c>
      <c r="BB34" s="58">
        <v>34.942</v>
      </c>
      <c r="BC34" s="58">
        <v>38.883899999999997</v>
      </c>
    </row>
    <row r="35" spans="1:55" s="58" customFormat="1" hidden="1" x14ac:dyDescent="0.4">
      <c r="A35" s="58" t="s">
        <v>1669</v>
      </c>
      <c r="B35" s="58" t="s">
        <v>1651</v>
      </c>
      <c r="C35" s="58" t="s">
        <v>5054</v>
      </c>
      <c r="D35" s="58" t="s">
        <v>5105</v>
      </c>
      <c r="E35" s="58">
        <f t="shared" ref="E35:E36" si="18">CORREL(F35:BC35,F36:BC36)</f>
        <v>0.34118101296459175</v>
      </c>
      <c r="F35" s="59">
        <v>30.5898</v>
      </c>
      <c r="G35" s="59">
        <v>28.4848</v>
      </c>
      <c r="H35" s="59">
        <v>38.1295</v>
      </c>
      <c r="I35" s="59">
        <v>30.3736</v>
      </c>
      <c r="J35" s="59">
        <v>41.554900000000004</v>
      </c>
      <c r="K35" s="59">
        <v>22.670999999999999</v>
      </c>
      <c r="L35" s="59">
        <v>34.535200000000003</v>
      </c>
      <c r="M35" s="59">
        <v>37.8551</v>
      </c>
      <c r="N35" s="59">
        <v>42.921900000000001</v>
      </c>
      <c r="O35" s="59">
        <v>49.117600000000003</v>
      </c>
      <c r="P35" s="59">
        <v>25.424800000000001</v>
      </c>
      <c r="Q35" s="59">
        <v>40.529299999999999</v>
      </c>
      <c r="R35" s="59">
        <v>44.137099999999997</v>
      </c>
      <c r="S35" s="59">
        <v>48.630600000000001</v>
      </c>
      <c r="T35" s="59">
        <v>37.829700000000003</v>
      </c>
      <c r="U35" s="59">
        <v>29.694400000000002</v>
      </c>
      <c r="V35" s="59">
        <v>40.848700000000001</v>
      </c>
      <c r="W35" s="59">
        <v>23.193899999999999</v>
      </c>
      <c r="X35" s="59">
        <v>34.435099999999998</v>
      </c>
      <c r="Y35" s="59">
        <v>33.986199999999997</v>
      </c>
      <c r="Z35" s="59">
        <v>51.110599999999998</v>
      </c>
      <c r="AA35" s="59">
        <v>39.698099999999997</v>
      </c>
      <c r="AB35" s="59">
        <v>36.338099999999997</v>
      </c>
      <c r="AC35" s="59">
        <v>36.892099999999999</v>
      </c>
      <c r="AD35" s="59">
        <v>52.579599999999999</v>
      </c>
      <c r="AE35" s="59">
        <v>49.5715</v>
      </c>
      <c r="AF35" s="59">
        <v>33.368099999999998</v>
      </c>
      <c r="AG35" s="59">
        <v>39.127800000000001</v>
      </c>
      <c r="AH35" s="59">
        <v>32.443100000000001</v>
      </c>
      <c r="AI35" s="59">
        <v>37.280999999999999</v>
      </c>
      <c r="AJ35" s="59">
        <v>47.174700000000001</v>
      </c>
      <c r="AK35" s="59">
        <v>36.285699999999999</v>
      </c>
      <c r="AL35" s="59">
        <v>40.986699999999999</v>
      </c>
      <c r="AM35" s="59">
        <v>34.683799999999998</v>
      </c>
      <c r="AN35" s="59">
        <v>44.422199999999997</v>
      </c>
      <c r="AO35" s="59">
        <v>34.051900000000003</v>
      </c>
      <c r="AP35" s="59">
        <v>43.7224</v>
      </c>
      <c r="AQ35" s="59">
        <v>46.513100000000001</v>
      </c>
      <c r="AR35" s="59">
        <v>36.253500000000003</v>
      </c>
      <c r="AS35" s="59">
        <v>34.804600000000001</v>
      </c>
      <c r="AT35" s="59">
        <v>33.362900000000003</v>
      </c>
      <c r="AU35" s="59">
        <v>34.626800000000003</v>
      </c>
      <c r="AV35" s="59">
        <v>26.880199999999999</v>
      </c>
      <c r="AW35" s="59">
        <v>36.584400000000002</v>
      </c>
      <c r="AX35" s="59">
        <v>32.661499999999997</v>
      </c>
      <c r="AY35" s="59">
        <v>36.906500000000001</v>
      </c>
      <c r="AZ35" s="59">
        <v>39.734099999999998</v>
      </c>
      <c r="BA35" s="59">
        <v>28.145</v>
      </c>
      <c r="BB35" s="59">
        <v>43.247999999999998</v>
      </c>
      <c r="BC35" s="59">
        <v>38.814999999999998</v>
      </c>
    </row>
    <row r="36" spans="1:55" s="58" customFormat="1" hidden="1" x14ac:dyDescent="0.4">
      <c r="A36" s="58" t="s">
        <v>1669</v>
      </c>
      <c r="B36" s="58" t="s">
        <v>5108</v>
      </c>
      <c r="C36" s="58" t="s">
        <v>5054</v>
      </c>
      <c r="D36" s="58" t="s">
        <v>5109</v>
      </c>
      <c r="E36" s="58">
        <f t="shared" si="18"/>
        <v>0.35859039833750511</v>
      </c>
      <c r="F36" s="58">
        <v>29.838799999999999</v>
      </c>
      <c r="G36" s="58">
        <v>44.675400000000003</v>
      </c>
      <c r="H36" s="58">
        <v>43.161099999999998</v>
      </c>
      <c r="I36" s="58">
        <v>30.957999999999998</v>
      </c>
      <c r="J36" s="58">
        <v>31.7606</v>
      </c>
      <c r="K36" s="58">
        <v>34.272799999999997</v>
      </c>
      <c r="L36" s="58">
        <v>33.717300000000002</v>
      </c>
      <c r="M36" s="58">
        <v>39.792900000000003</v>
      </c>
      <c r="N36" s="58">
        <v>42.783999999999999</v>
      </c>
      <c r="O36" s="58">
        <v>47.460099999999997</v>
      </c>
      <c r="P36" s="58">
        <v>37.5809</v>
      </c>
      <c r="Q36" s="58">
        <v>26.760899999999999</v>
      </c>
      <c r="R36" s="58">
        <v>39.0899</v>
      </c>
      <c r="S36" s="58">
        <v>33.638500000000001</v>
      </c>
      <c r="T36" s="58">
        <v>44.272199999999998</v>
      </c>
      <c r="U36" s="58">
        <v>34.210299999999997</v>
      </c>
      <c r="V36" s="58">
        <v>39.1509</v>
      </c>
      <c r="W36" s="58">
        <v>22.125699999999998</v>
      </c>
      <c r="X36" s="58">
        <v>32.4358</v>
      </c>
      <c r="Y36" s="58">
        <v>52.005200000000002</v>
      </c>
      <c r="Z36" s="58">
        <v>48.768099999999997</v>
      </c>
      <c r="AA36" s="58">
        <v>31.230499999999999</v>
      </c>
      <c r="AB36" s="58">
        <v>38.071100000000001</v>
      </c>
      <c r="AC36" s="58">
        <v>52.104500000000002</v>
      </c>
      <c r="AD36" s="58">
        <v>55.633299999999998</v>
      </c>
      <c r="AE36" s="58">
        <v>48.3947</v>
      </c>
      <c r="AF36" s="58">
        <v>35.788499999999999</v>
      </c>
      <c r="AG36" s="58">
        <v>42.296300000000002</v>
      </c>
      <c r="AH36" s="58">
        <v>49.105600000000003</v>
      </c>
      <c r="AI36" s="58">
        <v>35.242699999999999</v>
      </c>
      <c r="AJ36" s="58">
        <v>28.4968</v>
      </c>
      <c r="AK36" s="58">
        <v>47.520400000000002</v>
      </c>
      <c r="AL36" s="58">
        <v>40.836399999999998</v>
      </c>
      <c r="AM36" s="58">
        <v>34.4709</v>
      </c>
      <c r="AN36" s="58">
        <v>51.209699999999998</v>
      </c>
      <c r="AO36" s="58">
        <v>33.489800000000002</v>
      </c>
      <c r="AP36" s="58">
        <v>32.3065</v>
      </c>
      <c r="AQ36" s="58">
        <v>37.679900000000004</v>
      </c>
      <c r="AR36" s="58">
        <v>30.8188</v>
      </c>
      <c r="AS36" s="58">
        <v>47.3446</v>
      </c>
      <c r="AT36" s="58">
        <v>39.443100000000001</v>
      </c>
      <c r="AU36" s="58">
        <v>47.449100000000001</v>
      </c>
      <c r="AV36" s="58">
        <v>23.6066</v>
      </c>
      <c r="AW36" s="58">
        <v>32.639299999999999</v>
      </c>
      <c r="AX36" s="58">
        <v>37.211799999999997</v>
      </c>
      <c r="AY36" s="58">
        <v>42.696599999999997</v>
      </c>
      <c r="AZ36" s="58">
        <v>34.787300000000002</v>
      </c>
      <c r="BA36" s="58">
        <v>33.111899999999999</v>
      </c>
      <c r="BB36" s="58">
        <v>30.58</v>
      </c>
      <c r="BC36" s="58">
        <v>26.124500000000001</v>
      </c>
    </row>
    <row r="37" spans="1:55" s="58" customFormat="1" hidden="1" x14ac:dyDescent="0.4">
      <c r="A37" s="58" t="s">
        <v>1669</v>
      </c>
      <c r="B37" s="58" t="s">
        <v>4726</v>
      </c>
      <c r="C37" s="58" t="s">
        <v>5054</v>
      </c>
      <c r="D37" s="58" t="s">
        <v>5114</v>
      </c>
      <c r="E37" s="58">
        <f t="shared" ref="E37" si="19">CORREL(F37:BC37,F35:BC35)</f>
        <v>0.43064632249151269</v>
      </c>
      <c r="F37" s="58">
        <v>43.727499999999999</v>
      </c>
      <c r="G37" s="58">
        <v>35.649099999999997</v>
      </c>
      <c r="H37" s="58">
        <v>42.350900000000003</v>
      </c>
      <c r="I37" s="58">
        <v>29.726199999999999</v>
      </c>
      <c r="J37" s="58">
        <v>31.504000000000001</v>
      </c>
      <c r="K37" s="58">
        <v>23.445</v>
      </c>
      <c r="L37" s="58">
        <v>28.113800000000001</v>
      </c>
      <c r="M37" s="58">
        <v>31.538599999999999</v>
      </c>
      <c r="N37" s="58">
        <v>42.514099999999999</v>
      </c>
      <c r="O37" s="58">
        <v>38.364800000000002</v>
      </c>
      <c r="P37" s="58">
        <v>43.138199999999998</v>
      </c>
      <c r="Q37" s="58">
        <v>40.922499999999999</v>
      </c>
      <c r="R37" s="58">
        <v>46.431399999999996</v>
      </c>
      <c r="S37" s="58">
        <v>50.104399999999998</v>
      </c>
      <c r="T37" s="58">
        <v>52.4206</v>
      </c>
      <c r="U37" s="58">
        <v>37.903700000000001</v>
      </c>
      <c r="V37" s="58">
        <v>40.6434</v>
      </c>
      <c r="W37" s="58">
        <v>21.124400000000001</v>
      </c>
      <c r="X37" s="58">
        <v>39.886299999999999</v>
      </c>
      <c r="Y37" s="58">
        <v>45.084400000000002</v>
      </c>
      <c r="Z37" s="58">
        <v>35.9328</v>
      </c>
      <c r="AA37" s="58">
        <v>35.733899999999998</v>
      </c>
      <c r="AB37" s="58">
        <v>28.424700000000001</v>
      </c>
      <c r="AC37" s="58">
        <v>37.986800000000002</v>
      </c>
      <c r="AD37" s="58">
        <v>54.806699999999999</v>
      </c>
      <c r="AE37" s="58">
        <v>30.819199999999999</v>
      </c>
      <c r="AF37" s="58">
        <v>31.845199999999998</v>
      </c>
      <c r="AG37" s="58">
        <v>31.439900000000002</v>
      </c>
      <c r="AH37" s="58">
        <v>45.009500000000003</v>
      </c>
      <c r="AI37" s="58">
        <v>34.468299999999999</v>
      </c>
      <c r="AJ37" s="58">
        <v>46.763399999999997</v>
      </c>
      <c r="AK37" s="58">
        <v>33.191200000000002</v>
      </c>
      <c r="AL37" s="58">
        <v>37.143700000000003</v>
      </c>
      <c r="AM37" s="58">
        <v>44.938899999999997</v>
      </c>
      <c r="AN37" s="58">
        <v>49.3752</v>
      </c>
      <c r="AO37" s="58">
        <v>35.970999999999997</v>
      </c>
      <c r="AP37" s="58">
        <v>31.167100000000001</v>
      </c>
      <c r="AQ37" s="58">
        <v>41.4709</v>
      </c>
      <c r="AR37" s="58">
        <v>35.622900000000001</v>
      </c>
      <c r="AS37" s="58">
        <v>33.856699999999996</v>
      </c>
      <c r="AT37" s="58">
        <v>44.524299999999997</v>
      </c>
      <c r="AU37" s="58">
        <v>48.864699999999999</v>
      </c>
      <c r="AV37" s="58">
        <v>29.8337</v>
      </c>
      <c r="AW37" s="58">
        <v>34.204999999999998</v>
      </c>
      <c r="AX37" s="58">
        <v>32.058799999999998</v>
      </c>
      <c r="AY37" s="58">
        <v>35.436500000000002</v>
      </c>
      <c r="AZ37" s="58">
        <v>30.3476</v>
      </c>
      <c r="BA37" s="58">
        <v>28.813500000000001</v>
      </c>
      <c r="BB37" s="58">
        <v>51.2166</v>
      </c>
      <c r="BC37" s="58">
        <v>36.582099999999997</v>
      </c>
    </row>
    <row r="38" spans="1:55" hidden="1" x14ac:dyDescent="0.4">
      <c r="A38" t="s">
        <v>1670</v>
      </c>
      <c r="B38" t="s">
        <v>821</v>
      </c>
      <c r="C38" t="s">
        <v>5054</v>
      </c>
      <c r="D38" t="s">
        <v>5117</v>
      </c>
      <c r="E38">
        <f t="shared" ref="E38:E39" si="20">CORREL(F38:BC38,F39:BC39)</f>
        <v>0.80484529196849131</v>
      </c>
      <c r="F38" s="11">
        <v>30.262599999999999</v>
      </c>
      <c r="G38" s="11">
        <v>37.139600000000002</v>
      </c>
      <c r="H38" s="11">
        <v>38.500300000000003</v>
      </c>
      <c r="I38" s="11">
        <v>57.125</v>
      </c>
      <c r="J38" s="11">
        <v>39.076799999999999</v>
      </c>
      <c r="K38" s="11">
        <v>54.681899999999999</v>
      </c>
      <c r="L38" s="11">
        <v>44.053899999999999</v>
      </c>
      <c r="M38" s="11">
        <v>48.073599999999999</v>
      </c>
      <c r="N38" s="11">
        <v>50.5867</v>
      </c>
      <c r="O38" s="11">
        <v>44.969200000000001</v>
      </c>
      <c r="P38" s="11">
        <v>45.909500000000001</v>
      </c>
      <c r="Q38" s="11">
        <v>40.309199999999997</v>
      </c>
      <c r="R38" s="11">
        <v>39.055999999999997</v>
      </c>
      <c r="S38" s="11">
        <v>53.255800000000001</v>
      </c>
      <c r="T38" s="11">
        <v>57.716099999999997</v>
      </c>
      <c r="U38" s="11">
        <v>27.9133</v>
      </c>
      <c r="V38" s="11">
        <v>36.097000000000001</v>
      </c>
      <c r="W38" s="11">
        <v>38.380600000000001</v>
      </c>
      <c r="X38" s="11">
        <v>33.755200000000002</v>
      </c>
      <c r="Y38" s="11">
        <v>49.097000000000001</v>
      </c>
      <c r="Z38" s="11">
        <v>33.741700000000002</v>
      </c>
      <c r="AA38" s="11">
        <v>60.206499999999998</v>
      </c>
      <c r="AB38" s="11">
        <v>44.587499999999999</v>
      </c>
      <c r="AC38" s="11">
        <v>47.2376</v>
      </c>
      <c r="AD38" s="11">
        <v>42.109400000000001</v>
      </c>
      <c r="AE38" s="11">
        <v>56.048999999999999</v>
      </c>
      <c r="AF38" s="11">
        <v>50.885800000000003</v>
      </c>
      <c r="AG38" s="11">
        <v>48.994599999999998</v>
      </c>
      <c r="AH38" s="11">
        <v>56.804499999999997</v>
      </c>
      <c r="AI38" s="11">
        <v>60.423499999999997</v>
      </c>
      <c r="AJ38" s="11">
        <v>41.693600000000004</v>
      </c>
      <c r="AK38" s="11">
        <v>52.3446</v>
      </c>
      <c r="AL38" s="11">
        <v>45.5428</v>
      </c>
      <c r="AM38" s="11">
        <v>45.049900000000001</v>
      </c>
      <c r="AN38" s="11">
        <v>49.897500000000001</v>
      </c>
      <c r="AO38" s="11">
        <v>35.146700000000003</v>
      </c>
      <c r="AP38" s="11">
        <v>40.829700000000003</v>
      </c>
      <c r="AQ38" s="11">
        <v>43.025500000000001</v>
      </c>
      <c r="AR38" s="11">
        <v>46.916600000000003</v>
      </c>
      <c r="AS38" s="11">
        <v>35.427300000000002</v>
      </c>
      <c r="AT38" s="11">
        <v>26.912099999999999</v>
      </c>
      <c r="AU38" s="11">
        <v>34.740299999999998</v>
      </c>
      <c r="AV38" s="11">
        <v>22.613800000000001</v>
      </c>
      <c r="AW38" s="11">
        <v>30.380800000000001</v>
      </c>
      <c r="AX38" s="11">
        <v>36.057499999999997</v>
      </c>
      <c r="AY38" s="11">
        <v>44.5396</v>
      </c>
      <c r="AZ38" s="11">
        <v>36.049300000000002</v>
      </c>
      <c r="BA38" s="11">
        <v>52.041600000000003</v>
      </c>
      <c r="BB38" s="11">
        <v>31.783200000000001</v>
      </c>
      <c r="BC38" s="11">
        <v>38.709200000000003</v>
      </c>
    </row>
    <row r="39" spans="1:55" hidden="1" x14ac:dyDescent="0.4">
      <c r="A39" t="s">
        <v>1670</v>
      </c>
      <c r="B39" t="s">
        <v>822</v>
      </c>
      <c r="C39" t="s">
        <v>5054</v>
      </c>
      <c r="D39" t="s">
        <v>5118</v>
      </c>
      <c r="E39">
        <f t="shared" si="20"/>
        <v>0.85332257444565029</v>
      </c>
      <c r="F39" s="11">
        <v>30.434999999999999</v>
      </c>
      <c r="G39" s="11">
        <v>34.6449</v>
      </c>
      <c r="H39" s="11">
        <v>50.531100000000002</v>
      </c>
      <c r="I39" s="11">
        <v>54.107100000000003</v>
      </c>
      <c r="J39" s="11">
        <v>39.076799999999999</v>
      </c>
      <c r="K39" s="11">
        <v>56.689799999999998</v>
      </c>
      <c r="L39" s="11">
        <v>38.0762</v>
      </c>
      <c r="M39" s="11">
        <v>51.046599999999998</v>
      </c>
      <c r="N39" s="11">
        <v>47.772799999999997</v>
      </c>
      <c r="O39" s="11">
        <v>56.861899999999999</v>
      </c>
      <c r="P39" s="11">
        <v>46.265500000000003</v>
      </c>
      <c r="Q39" s="11">
        <v>43.911799999999999</v>
      </c>
      <c r="R39" s="11">
        <v>50.9114</v>
      </c>
      <c r="S39" s="11">
        <v>57.108499999999999</v>
      </c>
      <c r="T39" s="11">
        <v>53.771099999999997</v>
      </c>
      <c r="U39" s="11">
        <v>35.840699999999998</v>
      </c>
      <c r="V39" s="11">
        <v>31.998799999999999</v>
      </c>
      <c r="W39" s="11">
        <v>41.444299999999998</v>
      </c>
      <c r="X39" s="11">
        <v>35.551600000000001</v>
      </c>
      <c r="Y39" s="11">
        <v>48.066200000000002</v>
      </c>
      <c r="Z39" s="11">
        <v>50.717700000000001</v>
      </c>
      <c r="AA39" s="11">
        <v>60.2804</v>
      </c>
      <c r="AB39" s="11">
        <v>48.880299999999998</v>
      </c>
      <c r="AC39" s="11">
        <v>51.799399999999999</v>
      </c>
      <c r="AD39" s="11">
        <v>49.748600000000003</v>
      </c>
      <c r="AE39" s="11">
        <v>58.423999999999999</v>
      </c>
      <c r="AF39" s="11">
        <v>50.908099999999997</v>
      </c>
      <c r="AG39" s="11">
        <v>51.599899999999998</v>
      </c>
      <c r="AH39" s="11">
        <v>51.993299999999998</v>
      </c>
      <c r="AI39" s="11">
        <v>60.423499999999997</v>
      </c>
      <c r="AJ39" s="11">
        <v>51.665100000000002</v>
      </c>
      <c r="AK39" s="11">
        <v>45.820799999999998</v>
      </c>
      <c r="AL39" s="11">
        <v>42.5274</v>
      </c>
      <c r="AM39" s="11">
        <v>38.6937</v>
      </c>
      <c r="AN39" s="11">
        <v>50.346699999999998</v>
      </c>
      <c r="AO39" s="11">
        <v>37.174300000000002</v>
      </c>
      <c r="AP39" s="11">
        <v>40.9726</v>
      </c>
      <c r="AQ39" s="11">
        <v>42.301699999999997</v>
      </c>
      <c r="AR39" s="11">
        <v>39.393300000000004</v>
      </c>
      <c r="AS39" s="11">
        <v>50.227200000000003</v>
      </c>
      <c r="AT39" s="11">
        <v>29.881499999999999</v>
      </c>
      <c r="AU39" s="11">
        <v>38.11</v>
      </c>
      <c r="AV39" s="11">
        <v>32.2667</v>
      </c>
      <c r="AW39" s="11">
        <v>32.6631</v>
      </c>
      <c r="AX39" s="11">
        <v>31.562100000000001</v>
      </c>
      <c r="AY39" s="11">
        <v>45.205300000000001</v>
      </c>
      <c r="AZ39" s="11">
        <v>36.066200000000002</v>
      </c>
      <c r="BA39" s="11">
        <v>50.784100000000002</v>
      </c>
      <c r="BB39" s="11">
        <v>36.328099999999999</v>
      </c>
      <c r="BC39" s="11">
        <v>41.973199999999999</v>
      </c>
    </row>
    <row r="40" spans="1:55" hidden="1" x14ac:dyDescent="0.4">
      <c r="A40" t="s">
        <v>1670</v>
      </c>
      <c r="B40" t="s">
        <v>830</v>
      </c>
      <c r="C40" t="s">
        <v>5054</v>
      </c>
      <c r="D40" t="s">
        <v>5119</v>
      </c>
      <c r="E40">
        <f t="shared" ref="E40" si="21">CORREL(F40:BC40,F38:BC38)</f>
        <v>0.84262236647469602</v>
      </c>
      <c r="F40" s="11">
        <v>30.702400000000001</v>
      </c>
      <c r="G40" s="11">
        <v>45.717599999999997</v>
      </c>
      <c r="H40" s="11">
        <v>43.365400000000001</v>
      </c>
      <c r="I40" s="11">
        <v>54.318100000000001</v>
      </c>
      <c r="J40" s="11">
        <v>45.552399999999999</v>
      </c>
      <c r="K40" s="11">
        <v>55.456099999999999</v>
      </c>
      <c r="L40" s="11">
        <v>46.849499999999999</v>
      </c>
      <c r="M40" s="11">
        <v>50.965600000000002</v>
      </c>
      <c r="N40" s="11">
        <v>46.672600000000003</v>
      </c>
      <c r="O40" s="11">
        <v>42.879300000000001</v>
      </c>
      <c r="P40" s="11">
        <v>49.052799999999998</v>
      </c>
      <c r="Q40" s="11">
        <v>46.0152</v>
      </c>
      <c r="R40" s="11">
        <v>45.877099999999999</v>
      </c>
      <c r="S40" s="11">
        <v>54.570999999999998</v>
      </c>
      <c r="T40" s="11">
        <v>56.663400000000003</v>
      </c>
      <c r="U40" s="11">
        <v>30.7897</v>
      </c>
      <c r="V40" s="11">
        <v>33.039099999999998</v>
      </c>
      <c r="W40" s="11">
        <v>40.8919</v>
      </c>
      <c r="X40" s="11">
        <v>32.117199999999997</v>
      </c>
      <c r="Y40" s="11">
        <v>46.504899999999999</v>
      </c>
      <c r="Z40" s="11">
        <v>51.621699999999997</v>
      </c>
      <c r="AA40" s="11">
        <v>60.2804</v>
      </c>
      <c r="AB40" s="11">
        <v>50.389099999999999</v>
      </c>
      <c r="AC40" s="11">
        <v>52.306399999999996</v>
      </c>
      <c r="AD40" s="11">
        <v>48.627099999999999</v>
      </c>
      <c r="AE40" s="11">
        <v>59.613900000000001</v>
      </c>
      <c r="AF40" s="11">
        <v>46.643999999999998</v>
      </c>
      <c r="AG40" s="11">
        <v>54.482500000000002</v>
      </c>
      <c r="AH40" s="11">
        <v>50.8598</v>
      </c>
      <c r="AI40" s="11">
        <v>55.972700000000003</v>
      </c>
      <c r="AJ40" s="11">
        <v>50.2729</v>
      </c>
      <c r="AK40" s="11">
        <v>47.320399999999999</v>
      </c>
      <c r="AL40" s="11">
        <v>50.700200000000002</v>
      </c>
      <c r="AM40" s="11">
        <v>44.817599999999999</v>
      </c>
      <c r="AN40" s="11">
        <v>50.438600000000001</v>
      </c>
      <c r="AO40" s="11">
        <v>35.146700000000003</v>
      </c>
      <c r="AP40" s="11">
        <v>37.872100000000003</v>
      </c>
      <c r="AQ40" s="11">
        <v>43.780099999999997</v>
      </c>
      <c r="AR40" s="11">
        <v>47.549500000000002</v>
      </c>
      <c r="AS40" s="11">
        <v>49.613700000000001</v>
      </c>
      <c r="AT40" s="11">
        <v>27.129899999999999</v>
      </c>
      <c r="AU40" s="11">
        <v>34.533799999999999</v>
      </c>
      <c r="AV40" s="11">
        <v>25.750399999999999</v>
      </c>
      <c r="AW40" s="11">
        <v>32.7607</v>
      </c>
      <c r="AX40" s="11">
        <v>36.057499999999997</v>
      </c>
      <c r="AY40" s="11">
        <v>33.289499999999997</v>
      </c>
      <c r="AZ40" s="11">
        <v>30.119</v>
      </c>
      <c r="BA40" s="11">
        <v>49.983499999999999</v>
      </c>
      <c r="BB40" s="11">
        <v>30.0322</v>
      </c>
      <c r="BC40" s="11">
        <v>40.297600000000003</v>
      </c>
    </row>
    <row r="41" spans="1:55" hidden="1" x14ac:dyDescent="0.4">
      <c r="A41" t="s">
        <v>1670</v>
      </c>
      <c r="B41" t="s">
        <v>845</v>
      </c>
      <c r="C41" t="s">
        <v>5054</v>
      </c>
      <c r="D41" t="s">
        <v>5120</v>
      </c>
      <c r="E41">
        <f t="shared" ref="E41:E42" si="22">CORREL(F41:BC41,F42:BC42)</f>
        <v>0.87690117704599779</v>
      </c>
      <c r="F41">
        <v>40.530200000000001</v>
      </c>
      <c r="G41">
        <v>34.793500000000002</v>
      </c>
      <c r="H41">
        <v>44.2348</v>
      </c>
      <c r="I41">
        <v>56.133099999999999</v>
      </c>
      <c r="J41">
        <v>45.5291</v>
      </c>
      <c r="K41">
        <v>51.439</v>
      </c>
      <c r="L41">
        <v>43.727800000000002</v>
      </c>
      <c r="M41">
        <v>52.291899999999998</v>
      </c>
      <c r="N41">
        <v>45.472299999999997</v>
      </c>
      <c r="O41">
        <v>55.4621</v>
      </c>
      <c r="P41">
        <v>46.203800000000001</v>
      </c>
      <c r="Q41">
        <v>42.709499999999998</v>
      </c>
      <c r="R41">
        <v>47.0182</v>
      </c>
      <c r="S41">
        <v>52.538600000000002</v>
      </c>
      <c r="T41">
        <v>52.831699999999998</v>
      </c>
      <c r="U41">
        <v>31.0609</v>
      </c>
      <c r="V41">
        <v>35.115299999999998</v>
      </c>
      <c r="W41">
        <v>49.529699999999998</v>
      </c>
      <c r="X41">
        <v>38.2455</v>
      </c>
      <c r="Y41">
        <v>53.161200000000001</v>
      </c>
      <c r="Z41">
        <v>46.860300000000002</v>
      </c>
      <c r="AA41">
        <v>60.657400000000003</v>
      </c>
      <c r="AB41">
        <v>48.931399999999996</v>
      </c>
      <c r="AC41">
        <v>47.6798</v>
      </c>
      <c r="AD41">
        <v>52.259399999999999</v>
      </c>
      <c r="AE41">
        <v>58.101399999999998</v>
      </c>
      <c r="AF41">
        <v>53.933199999999999</v>
      </c>
      <c r="AG41">
        <v>50.396299999999997</v>
      </c>
      <c r="AH41">
        <v>49.619399999999999</v>
      </c>
      <c r="AI41">
        <v>55.6541</v>
      </c>
      <c r="AJ41">
        <v>50.630800000000001</v>
      </c>
      <c r="AK41">
        <v>50.872700000000002</v>
      </c>
      <c r="AL41">
        <v>41.135800000000003</v>
      </c>
      <c r="AM41">
        <v>45.049900000000001</v>
      </c>
      <c r="AN41">
        <v>51.788800000000002</v>
      </c>
      <c r="AO41">
        <v>31.289100000000001</v>
      </c>
      <c r="AP41">
        <v>40.391100000000002</v>
      </c>
      <c r="AQ41">
        <v>40.607100000000003</v>
      </c>
      <c r="AR41">
        <v>43.8339</v>
      </c>
      <c r="AS41">
        <v>49.734900000000003</v>
      </c>
      <c r="AT41">
        <v>33.625999999999998</v>
      </c>
      <c r="AU41">
        <v>37.186199999999999</v>
      </c>
      <c r="AV41">
        <v>28.488700000000001</v>
      </c>
      <c r="AW41">
        <v>29.777999999999999</v>
      </c>
      <c r="AX41">
        <v>35.238</v>
      </c>
      <c r="AY41">
        <v>42.058300000000003</v>
      </c>
      <c r="AZ41">
        <v>34.785699999999999</v>
      </c>
      <c r="BA41">
        <v>52.983199999999997</v>
      </c>
      <c r="BB41">
        <v>31.977799999999998</v>
      </c>
      <c r="BC41">
        <v>39.7575</v>
      </c>
    </row>
    <row r="42" spans="1:55" hidden="1" x14ac:dyDescent="0.4">
      <c r="A42" t="s">
        <v>1670</v>
      </c>
      <c r="B42" t="s">
        <v>867</v>
      </c>
      <c r="C42" t="s">
        <v>5054</v>
      </c>
      <c r="D42" t="s">
        <v>5121</v>
      </c>
      <c r="E42">
        <f t="shared" si="22"/>
        <v>0.82999511525633407</v>
      </c>
      <c r="F42">
        <v>30.702400000000001</v>
      </c>
      <c r="G42">
        <v>37.890999999999998</v>
      </c>
      <c r="H42">
        <v>44.773800000000001</v>
      </c>
      <c r="I42">
        <v>54.245800000000003</v>
      </c>
      <c r="J42">
        <v>38.488500000000002</v>
      </c>
      <c r="K42">
        <v>55.260399999999997</v>
      </c>
      <c r="L42">
        <v>42.942</v>
      </c>
      <c r="M42">
        <v>53.3902</v>
      </c>
      <c r="N42">
        <v>46.543399999999998</v>
      </c>
      <c r="O42">
        <v>42.902900000000002</v>
      </c>
      <c r="P42">
        <v>45.258000000000003</v>
      </c>
      <c r="Q42">
        <v>46.557600000000001</v>
      </c>
      <c r="R42">
        <v>44.9739</v>
      </c>
      <c r="S42">
        <v>51.695099999999996</v>
      </c>
      <c r="T42">
        <v>56.789000000000001</v>
      </c>
      <c r="U42">
        <v>32.0336</v>
      </c>
      <c r="V42">
        <v>36.911499999999997</v>
      </c>
      <c r="W42">
        <v>42.031700000000001</v>
      </c>
      <c r="X42">
        <v>39.071899999999999</v>
      </c>
      <c r="Y42">
        <v>51.110300000000002</v>
      </c>
      <c r="Z42">
        <v>49.486899999999999</v>
      </c>
      <c r="AA42">
        <v>60.2804</v>
      </c>
      <c r="AB42">
        <v>48.126300000000001</v>
      </c>
      <c r="AC42">
        <v>47.2376</v>
      </c>
      <c r="AD42">
        <v>51.077500000000001</v>
      </c>
      <c r="AE42">
        <v>55.645200000000003</v>
      </c>
      <c r="AF42">
        <v>54.437100000000001</v>
      </c>
      <c r="AG42">
        <v>51.347900000000003</v>
      </c>
      <c r="AH42">
        <v>59.002699999999997</v>
      </c>
      <c r="AI42">
        <v>60.836799999999997</v>
      </c>
      <c r="AJ42">
        <v>51.297400000000003</v>
      </c>
      <c r="AK42">
        <v>44.8371</v>
      </c>
      <c r="AL42">
        <v>47.477899999999998</v>
      </c>
      <c r="AM42">
        <v>44.301699999999997</v>
      </c>
      <c r="AN42">
        <v>49.768900000000002</v>
      </c>
      <c r="AO42">
        <v>34.379399999999997</v>
      </c>
      <c r="AP42">
        <v>40.909700000000001</v>
      </c>
      <c r="AQ42">
        <v>42.528700000000001</v>
      </c>
      <c r="AR42">
        <v>46.942999999999998</v>
      </c>
      <c r="AS42">
        <v>47.345999999999997</v>
      </c>
      <c r="AT42">
        <v>36.251199999999997</v>
      </c>
      <c r="AU42">
        <v>33.998399999999997</v>
      </c>
      <c r="AV42">
        <v>28.6342</v>
      </c>
      <c r="AW42">
        <v>31.395800000000001</v>
      </c>
      <c r="AX42">
        <v>30.592400000000001</v>
      </c>
      <c r="AY42">
        <v>33.7224</v>
      </c>
      <c r="AZ42">
        <v>35.930500000000002</v>
      </c>
      <c r="BA42">
        <v>47.516300000000001</v>
      </c>
      <c r="BB42">
        <v>35.306600000000003</v>
      </c>
      <c r="BC42">
        <v>42.195599999999999</v>
      </c>
    </row>
    <row r="43" spans="1:55" hidden="1" x14ac:dyDescent="0.4">
      <c r="A43" t="s">
        <v>1670</v>
      </c>
      <c r="B43" t="s">
        <v>896</v>
      </c>
      <c r="C43" t="s">
        <v>5054</v>
      </c>
      <c r="D43" t="s">
        <v>5122</v>
      </c>
      <c r="E43">
        <f t="shared" ref="E43" si="23">CORREL(F43:BC43,F41:BC41)</f>
        <v>0.77986552487647731</v>
      </c>
      <c r="F43">
        <v>29.904499999999999</v>
      </c>
      <c r="G43">
        <v>36.699100000000001</v>
      </c>
      <c r="H43">
        <v>48.455500000000001</v>
      </c>
      <c r="I43">
        <v>54.589399999999998</v>
      </c>
      <c r="J43">
        <v>47.522799999999997</v>
      </c>
      <c r="K43">
        <v>55.526499999999999</v>
      </c>
      <c r="L43">
        <v>38.494</v>
      </c>
      <c r="M43">
        <v>47.692900000000002</v>
      </c>
      <c r="N43">
        <v>51.734000000000002</v>
      </c>
      <c r="O43">
        <v>42.902900000000002</v>
      </c>
      <c r="P43">
        <v>49.704999999999998</v>
      </c>
      <c r="Q43">
        <v>32.947299999999998</v>
      </c>
      <c r="R43">
        <v>38.493400000000001</v>
      </c>
      <c r="S43">
        <v>51.02</v>
      </c>
      <c r="T43">
        <v>49.949199999999998</v>
      </c>
      <c r="U43">
        <v>32.918900000000001</v>
      </c>
      <c r="V43">
        <v>31.210599999999999</v>
      </c>
      <c r="W43">
        <v>44.642899999999997</v>
      </c>
      <c r="X43">
        <v>36.058999999999997</v>
      </c>
      <c r="Y43">
        <v>51.147599999999997</v>
      </c>
      <c r="Z43">
        <v>53.017400000000002</v>
      </c>
      <c r="AA43">
        <v>60.2804</v>
      </c>
      <c r="AB43">
        <v>47.111600000000003</v>
      </c>
      <c r="AC43">
        <v>54.478000000000002</v>
      </c>
      <c r="AD43">
        <v>43.327800000000003</v>
      </c>
      <c r="AE43">
        <v>58.169199999999996</v>
      </c>
      <c r="AF43">
        <v>45.625500000000002</v>
      </c>
      <c r="AG43">
        <v>47.656100000000002</v>
      </c>
      <c r="AH43">
        <v>50.289000000000001</v>
      </c>
      <c r="AI43">
        <v>60.7301</v>
      </c>
      <c r="AJ43">
        <v>53.3307</v>
      </c>
      <c r="AK43">
        <v>44.417200000000001</v>
      </c>
      <c r="AL43">
        <v>51.400799999999997</v>
      </c>
      <c r="AM43">
        <v>30.615600000000001</v>
      </c>
      <c r="AN43">
        <v>50.780299999999997</v>
      </c>
      <c r="AO43">
        <v>33.4955</v>
      </c>
      <c r="AP43">
        <v>37.872100000000003</v>
      </c>
      <c r="AQ43">
        <v>42.434199999999997</v>
      </c>
      <c r="AR43">
        <v>43.470599999999997</v>
      </c>
      <c r="AS43">
        <v>50.705300000000001</v>
      </c>
      <c r="AT43">
        <v>27.892299999999999</v>
      </c>
      <c r="AU43">
        <v>34.740299999999998</v>
      </c>
      <c r="AV43">
        <v>29.437999999999999</v>
      </c>
      <c r="AW43">
        <v>32.814700000000002</v>
      </c>
      <c r="AX43">
        <v>35.125700000000002</v>
      </c>
      <c r="AY43">
        <v>36.383099999999999</v>
      </c>
      <c r="AZ43">
        <v>36.344499999999996</v>
      </c>
      <c r="BA43">
        <v>34.374000000000002</v>
      </c>
      <c r="BB43">
        <v>35.812100000000001</v>
      </c>
      <c r="BC43">
        <v>38.557499999999997</v>
      </c>
    </row>
    <row r="44" spans="1:55" hidden="1" x14ac:dyDescent="0.4">
      <c r="A44" t="s">
        <v>1670</v>
      </c>
      <c r="B44" t="s">
        <v>932</v>
      </c>
      <c r="C44" t="s">
        <v>5054</v>
      </c>
      <c r="D44" t="s">
        <v>5123</v>
      </c>
      <c r="E44">
        <f t="shared" ref="E44:E45" si="24">CORREL(F44:BC44,F45:BC45)</f>
        <v>0.77467262458491171</v>
      </c>
      <c r="F44">
        <v>32.606699999999996</v>
      </c>
      <c r="G44">
        <v>32.105800000000002</v>
      </c>
      <c r="H44">
        <v>43.365400000000001</v>
      </c>
      <c r="I44">
        <v>56.483699999999999</v>
      </c>
      <c r="J44">
        <v>41.665700000000001</v>
      </c>
      <c r="K44">
        <v>55.657200000000003</v>
      </c>
      <c r="L44">
        <v>43.581800000000001</v>
      </c>
      <c r="M44">
        <v>55.904400000000003</v>
      </c>
      <c r="N44">
        <v>46.317300000000003</v>
      </c>
      <c r="O44">
        <v>57.606400000000001</v>
      </c>
      <c r="P44">
        <v>48.951900000000002</v>
      </c>
      <c r="Q44">
        <v>39.958399999999997</v>
      </c>
      <c r="R44">
        <v>47.866599999999998</v>
      </c>
      <c r="S44">
        <v>61.226599999999998</v>
      </c>
      <c r="T44">
        <v>51.744900000000001</v>
      </c>
      <c r="U44">
        <v>34.278799999999997</v>
      </c>
      <c r="V44">
        <v>35.734699999999997</v>
      </c>
      <c r="W44">
        <v>40.760300000000001</v>
      </c>
      <c r="X44">
        <v>35.130499999999998</v>
      </c>
      <c r="Y44">
        <v>47.770400000000002</v>
      </c>
      <c r="Z44">
        <v>50.715600000000002</v>
      </c>
      <c r="AA44">
        <v>60.2804</v>
      </c>
      <c r="AB44">
        <v>48.931399999999996</v>
      </c>
      <c r="AC44">
        <v>46.370399999999997</v>
      </c>
      <c r="AD44">
        <v>50.753999999999998</v>
      </c>
      <c r="AE44">
        <v>61.933399999999999</v>
      </c>
      <c r="AF44">
        <v>53.793300000000002</v>
      </c>
      <c r="AG44">
        <v>47.930199999999999</v>
      </c>
      <c r="AH44">
        <v>48.624499999999998</v>
      </c>
      <c r="AI44">
        <v>60.532200000000003</v>
      </c>
      <c r="AJ44">
        <v>52.728499999999997</v>
      </c>
      <c r="AK44">
        <v>44.622199999999999</v>
      </c>
      <c r="AL44">
        <v>48.427</v>
      </c>
      <c r="AM44">
        <v>43.836300000000001</v>
      </c>
      <c r="AN44">
        <v>48.670900000000003</v>
      </c>
      <c r="AO44">
        <v>35.146700000000003</v>
      </c>
      <c r="AP44">
        <v>40.078200000000002</v>
      </c>
      <c r="AQ44">
        <v>38.365900000000003</v>
      </c>
      <c r="AR44">
        <v>43.779800000000002</v>
      </c>
      <c r="AS44">
        <v>50.204000000000001</v>
      </c>
      <c r="AT44">
        <v>28.4194</v>
      </c>
      <c r="AU44">
        <v>36.559600000000003</v>
      </c>
      <c r="AV44">
        <v>28.348500000000001</v>
      </c>
      <c r="AW44">
        <v>32.630200000000002</v>
      </c>
      <c r="AX44">
        <v>30.755099999999999</v>
      </c>
      <c r="AY44">
        <v>34.932400000000001</v>
      </c>
      <c r="AZ44">
        <v>30.934999999999999</v>
      </c>
      <c r="BA44">
        <v>52.395400000000002</v>
      </c>
      <c r="BB44">
        <v>34.473100000000002</v>
      </c>
      <c r="BC44">
        <v>39.4422</v>
      </c>
    </row>
    <row r="45" spans="1:55" hidden="1" x14ac:dyDescent="0.4">
      <c r="A45" t="s">
        <v>1670</v>
      </c>
      <c r="B45" t="s">
        <v>975</v>
      </c>
      <c r="C45" t="s">
        <v>5054</v>
      </c>
      <c r="D45" t="s">
        <v>5124</v>
      </c>
      <c r="E45">
        <f t="shared" si="24"/>
        <v>0.7871492140470735</v>
      </c>
      <c r="F45">
        <v>31.607700000000001</v>
      </c>
      <c r="G45">
        <v>33.212499999999999</v>
      </c>
      <c r="H45">
        <v>51.686</v>
      </c>
      <c r="I45">
        <v>51.484400000000001</v>
      </c>
      <c r="J45">
        <v>42.473199999999999</v>
      </c>
      <c r="K45">
        <v>56.749400000000001</v>
      </c>
      <c r="L45">
        <v>46.024299999999997</v>
      </c>
      <c r="M45">
        <v>53.194400000000002</v>
      </c>
      <c r="N45">
        <v>47.9375</v>
      </c>
      <c r="O45">
        <v>55.7971</v>
      </c>
      <c r="P45">
        <v>45.876600000000003</v>
      </c>
      <c r="Q45">
        <v>44.396299999999997</v>
      </c>
      <c r="R45">
        <v>37.683199999999999</v>
      </c>
      <c r="S45">
        <v>56.753599999999999</v>
      </c>
      <c r="T45">
        <v>50.120899999999999</v>
      </c>
      <c r="U45">
        <v>48.716200000000001</v>
      </c>
      <c r="V45">
        <v>33.396599999999999</v>
      </c>
      <c r="W45">
        <v>38.380600000000001</v>
      </c>
      <c r="X45">
        <v>39.5002</v>
      </c>
      <c r="Y45">
        <v>53.575600000000001</v>
      </c>
      <c r="Z45">
        <v>45.280299999999997</v>
      </c>
      <c r="AA45">
        <v>60.912100000000002</v>
      </c>
      <c r="AB45">
        <v>45.3538</v>
      </c>
      <c r="AC45">
        <v>51.914299999999997</v>
      </c>
      <c r="AD45">
        <v>48.898400000000002</v>
      </c>
      <c r="AE45">
        <v>59.621000000000002</v>
      </c>
      <c r="AF45">
        <v>47.167000000000002</v>
      </c>
      <c r="AG45">
        <v>48.787399999999998</v>
      </c>
      <c r="AH45">
        <v>58.082900000000002</v>
      </c>
      <c r="AI45">
        <v>52.079799999999999</v>
      </c>
      <c r="AJ45">
        <v>47.512</v>
      </c>
      <c r="AK45">
        <v>45.844299999999997</v>
      </c>
      <c r="AL45">
        <v>42.728400000000001</v>
      </c>
      <c r="AM45">
        <v>45.049900000000001</v>
      </c>
      <c r="AN45">
        <v>50.994500000000002</v>
      </c>
      <c r="AO45">
        <v>38.415300000000002</v>
      </c>
      <c r="AP45">
        <v>41.652200000000001</v>
      </c>
      <c r="AQ45">
        <v>38.988999999999997</v>
      </c>
      <c r="AR45">
        <v>46.106099999999998</v>
      </c>
      <c r="AS45">
        <v>49.8872</v>
      </c>
      <c r="AT45">
        <v>28.476700000000001</v>
      </c>
      <c r="AU45">
        <v>36.559600000000003</v>
      </c>
      <c r="AV45">
        <v>27.8369</v>
      </c>
      <c r="AW45">
        <v>29.999099999999999</v>
      </c>
      <c r="AX45">
        <v>54.295499999999997</v>
      </c>
      <c r="AY45">
        <v>45.8932</v>
      </c>
      <c r="AZ45">
        <v>37.798699999999997</v>
      </c>
      <c r="BA45">
        <v>41.871099999999998</v>
      </c>
      <c r="BB45">
        <v>35.874000000000002</v>
      </c>
      <c r="BC45">
        <v>39.138199999999998</v>
      </c>
    </row>
    <row r="46" spans="1:55" hidden="1" x14ac:dyDescent="0.4">
      <c r="A46" t="s">
        <v>1670</v>
      </c>
      <c r="B46" t="s">
        <v>1025</v>
      </c>
      <c r="C46" t="s">
        <v>5054</v>
      </c>
      <c r="D46" t="s">
        <v>5125</v>
      </c>
      <c r="E46">
        <f t="shared" ref="E46" si="25">CORREL(F46:BC46,F44:BC44)</f>
        <v>0.84612462107140374</v>
      </c>
      <c r="F46">
        <v>30.535900000000002</v>
      </c>
      <c r="G46">
        <v>36.597700000000003</v>
      </c>
      <c r="H46">
        <v>48.084400000000002</v>
      </c>
      <c r="I46">
        <v>53.434399999999997</v>
      </c>
      <c r="J46">
        <v>40.248100000000001</v>
      </c>
      <c r="K46">
        <v>56.058</v>
      </c>
      <c r="L46">
        <v>37.188899999999997</v>
      </c>
      <c r="M46">
        <v>54.3947</v>
      </c>
      <c r="N46">
        <v>45.472299999999997</v>
      </c>
      <c r="O46">
        <v>42.902900000000002</v>
      </c>
      <c r="P46">
        <v>55.982999999999997</v>
      </c>
      <c r="Q46">
        <v>40.535899999999998</v>
      </c>
      <c r="R46">
        <v>41.297600000000003</v>
      </c>
      <c r="S46">
        <v>60.046399999999998</v>
      </c>
      <c r="T46">
        <v>57.720700000000001</v>
      </c>
      <c r="U46">
        <v>41.5105</v>
      </c>
      <c r="V46">
        <v>34.342500000000001</v>
      </c>
      <c r="W46">
        <v>38.982500000000002</v>
      </c>
      <c r="X46">
        <v>39.676299999999998</v>
      </c>
      <c r="Y46">
        <v>51.976599999999998</v>
      </c>
      <c r="Z46">
        <v>47.831699999999998</v>
      </c>
      <c r="AA46">
        <v>62.394500000000001</v>
      </c>
      <c r="AB46">
        <v>52.660699999999999</v>
      </c>
      <c r="AC46">
        <v>56.583100000000002</v>
      </c>
      <c r="AD46">
        <v>46.510599999999997</v>
      </c>
      <c r="AE46">
        <v>58.815100000000001</v>
      </c>
      <c r="AF46">
        <v>48.9056</v>
      </c>
      <c r="AG46">
        <v>48.013500000000001</v>
      </c>
      <c r="AH46">
        <v>59.9129</v>
      </c>
      <c r="AI46">
        <v>56.984099999999998</v>
      </c>
      <c r="AJ46">
        <v>50.163200000000003</v>
      </c>
      <c r="AK46">
        <v>44.622199999999999</v>
      </c>
      <c r="AL46">
        <v>43.683599999999998</v>
      </c>
      <c r="AM46">
        <v>45.829700000000003</v>
      </c>
      <c r="AN46">
        <v>47.774500000000003</v>
      </c>
      <c r="AO46">
        <v>35.249000000000002</v>
      </c>
      <c r="AP46">
        <v>41.7896</v>
      </c>
      <c r="AQ46">
        <v>43.890999999999998</v>
      </c>
      <c r="AR46">
        <v>43.837200000000003</v>
      </c>
      <c r="AS46">
        <v>50.686500000000002</v>
      </c>
      <c r="AT46">
        <v>26.028099999999998</v>
      </c>
      <c r="AU46">
        <v>50.742600000000003</v>
      </c>
      <c r="AV46">
        <v>33.0627</v>
      </c>
      <c r="AW46">
        <v>34.954099999999997</v>
      </c>
      <c r="AX46">
        <v>35.768799999999999</v>
      </c>
      <c r="AY46">
        <v>44.049700000000001</v>
      </c>
      <c r="AZ46">
        <v>28.178599999999999</v>
      </c>
      <c r="BA46">
        <v>53.232199999999999</v>
      </c>
      <c r="BB46">
        <v>36.411200000000001</v>
      </c>
      <c r="BC46">
        <v>39.533900000000003</v>
      </c>
    </row>
    <row r="47" spans="1:55" s="58" customFormat="1" hidden="1" x14ac:dyDescent="0.4">
      <c r="A47" s="58" t="s">
        <v>1670</v>
      </c>
      <c r="B47" s="58" t="s">
        <v>821</v>
      </c>
      <c r="C47" s="58" t="s">
        <v>5054</v>
      </c>
      <c r="D47" s="58" t="s">
        <v>5117</v>
      </c>
      <c r="E47" s="58">
        <f t="shared" ref="E47:E48" si="26">CORREL(F47:BC47,F48:BC48)</f>
        <v>0.83604054683184359</v>
      </c>
      <c r="F47" s="11">
        <v>30.262599999999999</v>
      </c>
      <c r="G47" s="11">
        <v>37.139600000000002</v>
      </c>
      <c r="H47" s="11">
        <v>38.500300000000003</v>
      </c>
      <c r="I47" s="11">
        <v>57.125</v>
      </c>
      <c r="J47" s="11">
        <v>39.076799999999999</v>
      </c>
      <c r="K47" s="11">
        <v>54.681899999999999</v>
      </c>
      <c r="L47" s="11">
        <v>44.053899999999999</v>
      </c>
      <c r="M47" s="11">
        <v>48.073599999999999</v>
      </c>
      <c r="N47" s="11">
        <v>50.5867</v>
      </c>
      <c r="O47" s="11">
        <v>44.969200000000001</v>
      </c>
      <c r="P47" s="11">
        <v>45.909500000000001</v>
      </c>
      <c r="Q47" s="11">
        <v>40.309199999999997</v>
      </c>
      <c r="R47" s="11">
        <v>39.055999999999997</v>
      </c>
      <c r="S47" s="11">
        <v>53.255800000000001</v>
      </c>
      <c r="T47" s="11">
        <v>57.716099999999997</v>
      </c>
      <c r="U47" s="11">
        <v>27.9133</v>
      </c>
      <c r="V47" s="11">
        <v>36.097000000000001</v>
      </c>
      <c r="W47" s="11">
        <v>38.380600000000001</v>
      </c>
      <c r="X47" s="11">
        <v>33.755200000000002</v>
      </c>
      <c r="Y47" s="11">
        <v>49.097000000000001</v>
      </c>
      <c r="Z47" s="11">
        <v>33.741700000000002</v>
      </c>
      <c r="AA47" s="11">
        <v>60.206499999999998</v>
      </c>
      <c r="AB47" s="11">
        <v>44.587499999999999</v>
      </c>
      <c r="AC47" s="11">
        <v>47.2376</v>
      </c>
      <c r="AD47" s="11">
        <v>42.109400000000001</v>
      </c>
      <c r="AE47" s="11">
        <v>56.048999999999999</v>
      </c>
      <c r="AF47" s="11">
        <v>50.885800000000003</v>
      </c>
      <c r="AG47" s="11">
        <v>48.994599999999998</v>
      </c>
      <c r="AH47" s="11">
        <v>56.804499999999997</v>
      </c>
      <c r="AI47" s="11">
        <v>60.423499999999997</v>
      </c>
      <c r="AJ47" s="11">
        <v>41.693600000000004</v>
      </c>
      <c r="AK47" s="11">
        <v>52.3446</v>
      </c>
      <c r="AL47" s="11">
        <v>45.5428</v>
      </c>
      <c r="AM47" s="11">
        <v>45.049900000000001</v>
      </c>
      <c r="AN47" s="11">
        <v>49.897500000000001</v>
      </c>
      <c r="AO47" s="11">
        <v>35.146700000000003</v>
      </c>
      <c r="AP47" s="11">
        <v>40.829700000000003</v>
      </c>
      <c r="AQ47" s="11">
        <v>43.025500000000001</v>
      </c>
      <c r="AR47" s="11">
        <v>46.916600000000003</v>
      </c>
      <c r="AS47" s="11">
        <v>35.427300000000002</v>
      </c>
      <c r="AT47" s="11">
        <v>26.912099999999999</v>
      </c>
      <c r="AU47" s="11">
        <v>34.740299999999998</v>
      </c>
      <c r="AV47" s="11">
        <v>22.613800000000001</v>
      </c>
      <c r="AW47" s="11">
        <v>30.380800000000001</v>
      </c>
      <c r="AX47" s="11">
        <v>36.057499999999997</v>
      </c>
      <c r="AY47" s="11">
        <v>44.5396</v>
      </c>
      <c r="AZ47" s="11">
        <v>36.049300000000002</v>
      </c>
      <c r="BA47" s="11">
        <v>52.041600000000003</v>
      </c>
      <c r="BB47" s="11">
        <v>31.783200000000001</v>
      </c>
      <c r="BC47" s="11">
        <v>38.709200000000003</v>
      </c>
    </row>
    <row r="48" spans="1:55" s="58" customFormat="1" hidden="1" x14ac:dyDescent="0.4">
      <c r="A48" s="58" t="s">
        <v>1670</v>
      </c>
      <c r="B48" s="58" t="s">
        <v>845</v>
      </c>
      <c r="C48" s="58" t="s">
        <v>5054</v>
      </c>
      <c r="D48" s="58" t="s">
        <v>5120</v>
      </c>
      <c r="E48" s="58">
        <f t="shared" si="26"/>
        <v>0.9204556849472052</v>
      </c>
      <c r="F48">
        <v>40.530200000000001</v>
      </c>
      <c r="G48">
        <v>34.793500000000002</v>
      </c>
      <c r="H48">
        <v>44.2348</v>
      </c>
      <c r="I48">
        <v>56.133099999999999</v>
      </c>
      <c r="J48">
        <v>45.5291</v>
      </c>
      <c r="K48">
        <v>51.439</v>
      </c>
      <c r="L48">
        <v>43.727800000000002</v>
      </c>
      <c r="M48">
        <v>52.291899999999998</v>
      </c>
      <c r="N48">
        <v>45.472299999999997</v>
      </c>
      <c r="O48">
        <v>55.4621</v>
      </c>
      <c r="P48">
        <v>46.203800000000001</v>
      </c>
      <c r="Q48">
        <v>42.709499999999998</v>
      </c>
      <c r="R48">
        <v>47.0182</v>
      </c>
      <c r="S48">
        <v>52.538600000000002</v>
      </c>
      <c r="T48">
        <v>52.831699999999998</v>
      </c>
      <c r="U48">
        <v>31.0609</v>
      </c>
      <c r="V48">
        <v>35.115299999999998</v>
      </c>
      <c r="W48">
        <v>49.529699999999998</v>
      </c>
      <c r="X48">
        <v>38.2455</v>
      </c>
      <c r="Y48">
        <v>53.161200000000001</v>
      </c>
      <c r="Z48">
        <v>46.860300000000002</v>
      </c>
      <c r="AA48">
        <v>60.657400000000003</v>
      </c>
      <c r="AB48">
        <v>48.931399999999996</v>
      </c>
      <c r="AC48">
        <v>47.6798</v>
      </c>
      <c r="AD48">
        <v>52.259399999999999</v>
      </c>
      <c r="AE48">
        <v>58.101399999999998</v>
      </c>
      <c r="AF48">
        <v>53.933199999999999</v>
      </c>
      <c r="AG48">
        <v>50.396299999999997</v>
      </c>
      <c r="AH48">
        <v>49.619399999999999</v>
      </c>
      <c r="AI48">
        <v>55.6541</v>
      </c>
      <c r="AJ48">
        <v>50.630800000000001</v>
      </c>
      <c r="AK48">
        <v>50.872700000000002</v>
      </c>
      <c r="AL48">
        <v>41.135800000000003</v>
      </c>
      <c r="AM48">
        <v>45.049900000000001</v>
      </c>
      <c r="AN48">
        <v>51.788800000000002</v>
      </c>
      <c r="AO48">
        <v>31.289100000000001</v>
      </c>
      <c r="AP48">
        <v>40.391100000000002</v>
      </c>
      <c r="AQ48">
        <v>40.607100000000003</v>
      </c>
      <c r="AR48">
        <v>43.8339</v>
      </c>
      <c r="AS48">
        <v>49.734900000000003</v>
      </c>
      <c r="AT48">
        <v>33.625999999999998</v>
      </c>
      <c r="AU48">
        <v>37.186199999999999</v>
      </c>
      <c r="AV48">
        <v>28.488700000000001</v>
      </c>
      <c r="AW48">
        <v>29.777999999999999</v>
      </c>
      <c r="AX48">
        <v>35.238</v>
      </c>
      <c r="AY48">
        <v>42.058300000000003</v>
      </c>
      <c r="AZ48">
        <v>34.785699999999999</v>
      </c>
      <c r="BA48">
        <v>52.983199999999997</v>
      </c>
      <c r="BB48">
        <v>31.977799999999998</v>
      </c>
      <c r="BC48">
        <v>39.7575</v>
      </c>
    </row>
    <row r="49" spans="1:55" s="58" customFormat="1" hidden="1" x14ac:dyDescent="0.4">
      <c r="A49" s="58" t="s">
        <v>1670</v>
      </c>
      <c r="B49" s="58" t="s">
        <v>932</v>
      </c>
      <c r="C49" s="58" t="s">
        <v>5054</v>
      </c>
      <c r="D49" s="58" t="s">
        <v>5123</v>
      </c>
      <c r="E49" s="58">
        <f t="shared" ref="E49" si="27">CORREL(F49:BC49,F47:BC47)</f>
        <v>0.81363936595205599</v>
      </c>
      <c r="F49">
        <v>32.606699999999996</v>
      </c>
      <c r="G49">
        <v>32.105800000000002</v>
      </c>
      <c r="H49">
        <v>43.365400000000001</v>
      </c>
      <c r="I49">
        <v>56.483699999999999</v>
      </c>
      <c r="J49">
        <v>41.665700000000001</v>
      </c>
      <c r="K49">
        <v>55.657200000000003</v>
      </c>
      <c r="L49">
        <v>43.581800000000001</v>
      </c>
      <c r="M49">
        <v>55.904400000000003</v>
      </c>
      <c r="N49">
        <v>46.317300000000003</v>
      </c>
      <c r="O49">
        <v>57.606400000000001</v>
      </c>
      <c r="P49">
        <v>48.951900000000002</v>
      </c>
      <c r="Q49">
        <v>39.958399999999997</v>
      </c>
      <c r="R49">
        <v>47.866599999999998</v>
      </c>
      <c r="S49">
        <v>61.226599999999998</v>
      </c>
      <c r="T49">
        <v>51.744900000000001</v>
      </c>
      <c r="U49">
        <v>34.278799999999997</v>
      </c>
      <c r="V49">
        <v>35.734699999999997</v>
      </c>
      <c r="W49">
        <v>40.760300000000001</v>
      </c>
      <c r="X49">
        <v>35.130499999999998</v>
      </c>
      <c r="Y49">
        <v>47.770400000000002</v>
      </c>
      <c r="Z49">
        <v>50.715600000000002</v>
      </c>
      <c r="AA49">
        <v>60.2804</v>
      </c>
      <c r="AB49">
        <v>48.931399999999996</v>
      </c>
      <c r="AC49">
        <v>46.370399999999997</v>
      </c>
      <c r="AD49">
        <v>50.753999999999998</v>
      </c>
      <c r="AE49">
        <v>61.933399999999999</v>
      </c>
      <c r="AF49">
        <v>53.793300000000002</v>
      </c>
      <c r="AG49">
        <v>47.930199999999999</v>
      </c>
      <c r="AH49">
        <v>48.624499999999998</v>
      </c>
      <c r="AI49">
        <v>60.532200000000003</v>
      </c>
      <c r="AJ49">
        <v>52.728499999999997</v>
      </c>
      <c r="AK49">
        <v>44.622199999999999</v>
      </c>
      <c r="AL49">
        <v>48.427</v>
      </c>
      <c r="AM49">
        <v>43.836300000000001</v>
      </c>
      <c r="AN49">
        <v>48.670900000000003</v>
      </c>
      <c r="AO49">
        <v>35.146700000000003</v>
      </c>
      <c r="AP49">
        <v>40.078200000000002</v>
      </c>
      <c r="AQ49">
        <v>38.365900000000003</v>
      </c>
      <c r="AR49">
        <v>43.779800000000002</v>
      </c>
      <c r="AS49">
        <v>50.204000000000001</v>
      </c>
      <c r="AT49">
        <v>28.4194</v>
      </c>
      <c r="AU49">
        <v>36.559600000000003</v>
      </c>
      <c r="AV49">
        <v>28.348500000000001</v>
      </c>
      <c r="AW49">
        <v>32.630200000000002</v>
      </c>
      <c r="AX49">
        <v>30.755099999999999</v>
      </c>
      <c r="AY49">
        <v>34.932400000000001</v>
      </c>
      <c r="AZ49">
        <v>30.934999999999999</v>
      </c>
      <c r="BA49">
        <v>52.395400000000002</v>
      </c>
      <c r="BB49">
        <v>34.473100000000002</v>
      </c>
      <c r="BC49">
        <v>39.4422</v>
      </c>
    </row>
    <row r="50" spans="1:55" hidden="1" x14ac:dyDescent="0.4">
      <c r="A50" t="s">
        <v>1671</v>
      </c>
      <c r="B50" t="s">
        <v>1654</v>
      </c>
      <c r="C50" t="s">
        <v>5054</v>
      </c>
      <c r="D50" t="s">
        <v>5126</v>
      </c>
      <c r="E50">
        <f t="shared" ref="E50:E51" si="28">CORREL(F50:BC50,F51:BC51)</f>
        <v>0.57635449250577198</v>
      </c>
      <c r="F50" s="11">
        <v>47.4666</v>
      </c>
      <c r="G50" s="11">
        <v>21.403600000000001</v>
      </c>
      <c r="H50" s="11">
        <v>33.1873</v>
      </c>
      <c r="I50" s="11">
        <v>35.099400000000003</v>
      </c>
      <c r="J50" s="11">
        <v>21.860399999999998</v>
      </c>
      <c r="K50" s="11">
        <v>27.360499999999998</v>
      </c>
      <c r="L50" s="11">
        <v>31.2682</v>
      </c>
      <c r="M50" s="11">
        <v>50.065600000000003</v>
      </c>
      <c r="N50" s="11">
        <v>45.527299999999997</v>
      </c>
      <c r="O50" s="11">
        <v>42.782499999999999</v>
      </c>
      <c r="P50" s="11">
        <v>46.75</v>
      </c>
      <c r="Q50" s="11">
        <v>40.170999999999999</v>
      </c>
      <c r="R50" s="11">
        <v>32.4529</v>
      </c>
      <c r="S50" s="11">
        <v>32.167700000000004</v>
      </c>
      <c r="T50" s="11">
        <v>23.793600000000001</v>
      </c>
      <c r="U50" s="11">
        <v>19.638300000000001</v>
      </c>
      <c r="V50" s="11">
        <v>27.619499999999999</v>
      </c>
      <c r="W50" s="11">
        <v>42.649900000000002</v>
      </c>
      <c r="X50" s="11">
        <v>40.687399999999997</v>
      </c>
      <c r="Y50" s="11">
        <v>39.004100000000001</v>
      </c>
      <c r="Z50" s="11">
        <v>37.936</v>
      </c>
      <c r="AA50" s="11">
        <v>49.8249</v>
      </c>
      <c r="AB50" s="11">
        <v>48.037199999999999</v>
      </c>
      <c r="AC50" s="11">
        <v>42.877699999999997</v>
      </c>
      <c r="AD50" s="11">
        <v>23.901199999999999</v>
      </c>
      <c r="AE50" s="11">
        <v>46.241399999999999</v>
      </c>
      <c r="AF50" s="11">
        <v>39.776400000000002</v>
      </c>
      <c r="AG50" s="11">
        <v>40.344200000000001</v>
      </c>
      <c r="AH50" s="11">
        <v>43.299599999999998</v>
      </c>
      <c r="AI50" s="11">
        <v>42.732399999999998</v>
      </c>
      <c r="AJ50" s="11">
        <v>46.896000000000001</v>
      </c>
      <c r="AK50" s="11">
        <v>41.845700000000001</v>
      </c>
      <c r="AL50" s="11">
        <v>39.6736</v>
      </c>
      <c r="AM50" s="11">
        <v>37.8142</v>
      </c>
      <c r="AN50" s="11">
        <v>27.196200000000001</v>
      </c>
      <c r="AO50" s="11">
        <v>41.806800000000003</v>
      </c>
      <c r="AP50" s="11">
        <v>32.508499999999998</v>
      </c>
      <c r="AQ50" s="11">
        <v>22.617999999999999</v>
      </c>
      <c r="AR50" s="11">
        <v>26.489599999999999</v>
      </c>
      <c r="AS50" s="11">
        <v>30.959599999999998</v>
      </c>
      <c r="AT50" s="11">
        <v>26.6</v>
      </c>
      <c r="AU50" s="11">
        <v>28.8355</v>
      </c>
      <c r="AV50" s="11">
        <v>23.378799999999998</v>
      </c>
      <c r="AW50" s="11">
        <v>35.550899999999999</v>
      </c>
      <c r="AX50" s="11">
        <v>40.776299999999999</v>
      </c>
      <c r="AY50" s="11">
        <v>29.169799999999999</v>
      </c>
      <c r="AZ50" s="11">
        <v>34.864699999999999</v>
      </c>
      <c r="BA50" s="11">
        <v>31.048400000000001</v>
      </c>
      <c r="BB50" s="11">
        <v>21.029299999999999</v>
      </c>
      <c r="BC50" s="11">
        <v>36.193899999999999</v>
      </c>
    </row>
    <row r="51" spans="1:55" hidden="1" x14ac:dyDescent="0.4">
      <c r="A51" t="s">
        <v>1671</v>
      </c>
      <c r="B51" t="s">
        <v>1655</v>
      </c>
      <c r="C51" t="s">
        <v>5054</v>
      </c>
      <c r="D51" t="s">
        <v>5127</v>
      </c>
      <c r="E51">
        <f t="shared" si="28"/>
        <v>0.40114871125367957</v>
      </c>
      <c r="F51" s="11">
        <v>30.467300000000002</v>
      </c>
      <c r="G51" s="11">
        <v>34.357599999999998</v>
      </c>
      <c r="H51" s="11">
        <v>27.142299999999999</v>
      </c>
      <c r="I51" s="11">
        <v>51.895800000000001</v>
      </c>
      <c r="J51" s="11">
        <v>35.3187</v>
      </c>
      <c r="K51" s="11">
        <v>25.538499999999999</v>
      </c>
      <c r="L51" s="11">
        <v>32.2423</v>
      </c>
      <c r="M51" s="11">
        <v>51.695</v>
      </c>
      <c r="N51" s="11">
        <v>41.7727</v>
      </c>
      <c r="O51" s="11">
        <v>37.4696</v>
      </c>
      <c r="P51" s="11">
        <v>39.506599999999999</v>
      </c>
      <c r="Q51" s="11">
        <v>38.065899999999999</v>
      </c>
      <c r="R51" s="11">
        <v>37.793900000000001</v>
      </c>
      <c r="S51" s="11">
        <v>38.672400000000003</v>
      </c>
      <c r="T51" s="11">
        <v>37.6999</v>
      </c>
      <c r="U51" s="11">
        <v>15.814399999999999</v>
      </c>
      <c r="V51" s="11">
        <v>23.183599999999998</v>
      </c>
      <c r="W51" s="11">
        <v>42.924599999999998</v>
      </c>
      <c r="X51" s="11">
        <v>18.751100000000001</v>
      </c>
      <c r="Y51" s="11">
        <v>38.857999999999997</v>
      </c>
      <c r="Z51" s="11">
        <v>51.5259</v>
      </c>
      <c r="AA51" s="11">
        <v>54.837600000000002</v>
      </c>
      <c r="AB51" s="11">
        <v>44.3367</v>
      </c>
      <c r="AC51" s="11">
        <v>47.619599999999998</v>
      </c>
      <c r="AD51" s="11">
        <v>22.962700000000002</v>
      </c>
      <c r="AE51" s="11">
        <v>57.4255</v>
      </c>
      <c r="AF51" s="11">
        <v>24.559899999999999</v>
      </c>
      <c r="AG51" s="11">
        <v>53.1252</v>
      </c>
      <c r="AH51" s="11">
        <v>48.868299999999998</v>
      </c>
      <c r="AI51" s="11">
        <v>51.509300000000003</v>
      </c>
      <c r="AJ51" s="11">
        <v>44.418500000000002</v>
      </c>
      <c r="AK51" s="11">
        <v>44.776499999999999</v>
      </c>
      <c r="AL51" s="11">
        <v>52.347999999999999</v>
      </c>
      <c r="AM51" s="11">
        <v>45.122700000000002</v>
      </c>
      <c r="AN51" s="11">
        <v>51.454900000000002</v>
      </c>
      <c r="AO51" s="11">
        <v>34.958799999999997</v>
      </c>
      <c r="AP51" s="11">
        <v>32.820599999999999</v>
      </c>
      <c r="AQ51" s="11">
        <v>30.797999999999998</v>
      </c>
      <c r="AR51" s="11">
        <v>30.170400000000001</v>
      </c>
      <c r="AS51" s="11">
        <v>44.935299999999998</v>
      </c>
      <c r="AT51" s="11">
        <v>31.928999999999998</v>
      </c>
      <c r="AU51" s="11">
        <v>31.142800000000001</v>
      </c>
      <c r="AV51" s="11">
        <v>24.998799999999999</v>
      </c>
      <c r="AW51" s="11">
        <v>38.1312</v>
      </c>
      <c r="AX51" s="11">
        <v>34.756999999999998</v>
      </c>
      <c r="AY51" s="11">
        <v>27.812999999999999</v>
      </c>
      <c r="AZ51" s="11">
        <v>30.268699999999999</v>
      </c>
      <c r="BA51" s="11">
        <v>39.911700000000003</v>
      </c>
      <c r="BB51" s="11">
        <v>18.691099999999999</v>
      </c>
      <c r="BC51" s="11">
        <v>24.495200000000001</v>
      </c>
    </row>
    <row r="52" spans="1:55" hidden="1" x14ac:dyDescent="0.4">
      <c r="A52" t="s">
        <v>1671</v>
      </c>
      <c r="B52" t="s">
        <v>1656</v>
      </c>
      <c r="C52" t="s">
        <v>5054</v>
      </c>
      <c r="D52" t="s">
        <v>5128</v>
      </c>
      <c r="E52">
        <f t="shared" ref="E52" si="29">CORREL(F52:BC52,F50:BC50)</f>
        <v>0.40855727732009339</v>
      </c>
      <c r="F52" s="11">
        <v>28.4329</v>
      </c>
      <c r="G52" s="11">
        <v>21.289100000000001</v>
      </c>
      <c r="H52" s="11">
        <v>25.610299999999999</v>
      </c>
      <c r="I52" s="11">
        <v>32.9069</v>
      </c>
      <c r="J52" s="11">
        <v>32.907899999999998</v>
      </c>
      <c r="K52" s="11">
        <v>36.827199999999998</v>
      </c>
      <c r="L52" s="11">
        <v>31.831499999999998</v>
      </c>
      <c r="M52" s="11">
        <v>43.052399999999999</v>
      </c>
      <c r="N52" s="11">
        <v>33.616700000000002</v>
      </c>
      <c r="O52" s="11">
        <v>40.350099999999998</v>
      </c>
      <c r="P52" s="11">
        <v>42.536700000000003</v>
      </c>
      <c r="Q52" s="11">
        <v>32.106400000000001</v>
      </c>
      <c r="R52" s="11">
        <v>42.831499999999998</v>
      </c>
      <c r="S52" s="11">
        <v>32.697400000000002</v>
      </c>
      <c r="T52" s="11">
        <v>41.870800000000003</v>
      </c>
      <c r="U52" s="11">
        <v>13.397500000000001</v>
      </c>
      <c r="V52" s="11">
        <v>25.005600000000001</v>
      </c>
      <c r="W52" s="11">
        <v>38.861400000000003</v>
      </c>
      <c r="X52" s="11">
        <v>28.4328</v>
      </c>
      <c r="Y52" s="11">
        <v>18.046700000000001</v>
      </c>
      <c r="Z52" s="11">
        <v>43.085500000000003</v>
      </c>
      <c r="AA52" s="11">
        <v>44.657800000000002</v>
      </c>
      <c r="AB52" s="11">
        <v>36.850299999999997</v>
      </c>
      <c r="AC52" s="11">
        <v>36.784300000000002</v>
      </c>
      <c r="AD52" s="11">
        <v>34.834200000000003</v>
      </c>
      <c r="AE52" s="11">
        <v>36.4953</v>
      </c>
      <c r="AF52" s="11">
        <v>36.574800000000003</v>
      </c>
      <c r="AG52" s="11">
        <v>24.682200000000002</v>
      </c>
      <c r="AH52" s="11">
        <v>38.935499999999998</v>
      </c>
      <c r="AI52" s="11">
        <v>40.307600000000001</v>
      </c>
      <c r="AJ52" s="11">
        <v>36.266300000000001</v>
      </c>
      <c r="AK52" s="11">
        <v>27.263400000000001</v>
      </c>
      <c r="AL52" s="11">
        <v>32.592700000000001</v>
      </c>
      <c r="AM52" s="11">
        <v>36.658799999999999</v>
      </c>
      <c r="AN52" s="11">
        <v>24.052399999999999</v>
      </c>
      <c r="AO52" s="11">
        <v>30.417400000000001</v>
      </c>
      <c r="AP52" s="11">
        <v>29.1068</v>
      </c>
      <c r="AQ52" s="11">
        <v>23.659700000000001</v>
      </c>
      <c r="AR52" s="11">
        <v>31.552900000000001</v>
      </c>
      <c r="AS52" s="11">
        <v>37.650799999999997</v>
      </c>
      <c r="AT52" s="11">
        <v>22.995100000000001</v>
      </c>
      <c r="AU52" s="11">
        <v>39.723799999999997</v>
      </c>
      <c r="AV52" s="11">
        <v>24.696100000000001</v>
      </c>
      <c r="AW52" s="11">
        <v>26.4923</v>
      </c>
      <c r="AX52" s="11">
        <v>31.096599999999999</v>
      </c>
      <c r="AY52" s="11">
        <v>28.174199999999999</v>
      </c>
      <c r="AZ52" s="11">
        <v>34.131500000000003</v>
      </c>
      <c r="BA52" s="11">
        <v>46.214300000000001</v>
      </c>
      <c r="BB52" s="11">
        <v>34.3718</v>
      </c>
      <c r="BC52" s="11">
        <v>34.642299999999999</v>
      </c>
    </row>
    <row r="53" spans="1:55" hidden="1" x14ac:dyDescent="0.4">
      <c r="A53" t="s">
        <v>1672</v>
      </c>
      <c r="B53" s="90" t="s">
        <v>1103</v>
      </c>
      <c r="C53" t="s">
        <v>5054</v>
      </c>
      <c r="D53" t="s">
        <v>5129</v>
      </c>
      <c r="E53">
        <f t="shared" ref="E53:E54" si="30">CORREL(F53:BC53,F54:BC54)</f>
        <v>0.96170739706360875</v>
      </c>
      <c r="F53" s="91">
        <v>43.6601</v>
      </c>
      <c r="G53" s="91">
        <v>57.892699999999998</v>
      </c>
      <c r="H53" s="91">
        <v>49.933700000000002</v>
      </c>
      <c r="I53" s="91">
        <v>56.290599999999998</v>
      </c>
      <c r="J53" s="91">
        <v>46.275300000000001</v>
      </c>
      <c r="K53" s="91">
        <v>54.920099999999998</v>
      </c>
      <c r="L53" s="91">
        <v>52.820700000000002</v>
      </c>
      <c r="M53" s="91">
        <v>52.667400000000001</v>
      </c>
      <c r="N53" s="91">
        <v>50.222700000000003</v>
      </c>
      <c r="O53" s="91">
        <v>58.384500000000003</v>
      </c>
      <c r="P53" s="91">
        <v>51.777799999999999</v>
      </c>
      <c r="Q53" s="91">
        <v>51.481400000000001</v>
      </c>
      <c r="R53" s="91">
        <v>50.799199999999999</v>
      </c>
      <c r="S53" s="91">
        <v>52.152099999999997</v>
      </c>
      <c r="T53" s="91">
        <v>58.514499999999998</v>
      </c>
      <c r="U53" s="91">
        <v>57.298900000000003</v>
      </c>
      <c r="V53" s="91">
        <v>48.356499999999997</v>
      </c>
      <c r="W53" s="91">
        <v>44.8371</v>
      </c>
      <c r="X53" s="91">
        <v>43.714799999999997</v>
      </c>
      <c r="Y53" s="91">
        <v>55.323300000000003</v>
      </c>
      <c r="Z53" s="91">
        <v>61.769799999999996</v>
      </c>
      <c r="AA53" s="91">
        <v>57.989100000000001</v>
      </c>
      <c r="AB53" s="91">
        <v>56.301200000000001</v>
      </c>
      <c r="AC53" s="91">
        <v>53.157899999999998</v>
      </c>
      <c r="AD53" s="91">
        <v>48.701900000000002</v>
      </c>
      <c r="AE53" s="91">
        <v>61.4831</v>
      </c>
      <c r="AF53" s="91">
        <v>40.792999999999999</v>
      </c>
      <c r="AG53" s="91">
        <v>58.898099999999999</v>
      </c>
      <c r="AH53" s="91">
        <v>63.346699999999998</v>
      </c>
      <c r="AI53" s="91">
        <v>56.142000000000003</v>
      </c>
      <c r="AJ53" s="91">
        <v>44.344499999999996</v>
      </c>
      <c r="AK53" s="91">
        <v>48.2012</v>
      </c>
      <c r="AL53" s="91">
        <v>45.977499999999999</v>
      </c>
      <c r="AM53" s="91">
        <v>52.892000000000003</v>
      </c>
      <c r="AN53" s="91">
        <v>49.393500000000003</v>
      </c>
      <c r="AO53" s="91">
        <v>30.479399999999998</v>
      </c>
      <c r="AP53" s="91">
        <v>39.331400000000002</v>
      </c>
      <c r="AQ53" s="91">
        <v>32.5595</v>
      </c>
      <c r="AR53" s="91">
        <v>25.563199999999998</v>
      </c>
      <c r="AS53" s="91">
        <v>39.424199999999999</v>
      </c>
      <c r="AT53" s="91">
        <v>31.341100000000001</v>
      </c>
      <c r="AU53" s="91">
        <v>30.655000000000001</v>
      </c>
      <c r="AV53" s="91">
        <v>26.269400000000001</v>
      </c>
      <c r="AW53" s="91">
        <v>29.533000000000001</v>
      </c>
      <c r="AX53" s="91">
        <v>31.554200000000002</v>
      </c>
      <c r="AY53" s="91">
        <v>25.657299999999999</v>
      </c>
      <c r="AZ53" s="91">
        <v>30.859100000000002</v>
      </c>
      <c r="BA53" s="91">
        <v>38.398400000000002</v>
      </c>
      <c r="BB53" s="91">
        <v>26.644500000000001</v>
      </c>
      <c r="BC53" s="91">
        <v>34.706299999999999</v>
      </c>
    </row>
    <row r="54" spans="1:55" hidden="1" x14ac:dyDescent="0.4">
      <c r="A54" t="s">
        <v>1672</v>
      </c>
      <c r="B54" t="s">
        <v>1104</v>
      </c>
      <c r="C54" t="s">
        <v>5054</v>
      </c>
      <c r="D54" t="s">
        <v>5130</v>
      </c>
      <c r="E54">
        <f t="shared" si="30"/>
        <v>0.96342211995452498</v>
      </c>
      <c r="F54" s="11">
        <v>38.1813</v>
      </c>
      <c r="G54" s="11">
        <v>58.659199999999998</v>
      </c>
      <c r="H54" s="11">
        <v>50.034100000000002</v>
      </c>
      <c r="I54" s="11">
        <v>57.478299999999997</v>
      </c>
      <c r="J54" s="11">
        <v>47.936999999999998</v>
      </c>
      <c r="K54" s="11">
        <v>55.280299999999997</v>
      </c>
      <c r="L54" s="11">
        <v>51.414000000000001</v>
      </c>
      <c r="M54" s="11">
        <v>52.667400000000001</v>
      </c>
      <c r="N54" s="11">
        <v>50.222700000000003</v>
      </c>
      <c r="O54" s="11">
        <v>60.5974</v>
      </c>
      <c r="P54" s="11">
        <v>49.234099999999998</v>
      </c>
      <c r="Q54" s="11">
        <v>52.531199999999998</v>
      </c>
      <c r="R54" s="11">
        <v>50.7316</v>
      </c>
      <c r="S54" s="11">
        <v>52.152099999999997</v>
      </c>
      <c r="T54" s="11">
        <v>58.0351</v>
      </c>
      <c r="U54" s="11">
        <v>46.332799999999999</v>
      </c>
      <c r="V54" s="11">
        <v>46.407800000000002</v>
      </c>
      <c r="W54" s="11">
        <v>44.8371</v>
      </c>
      <c r="X54" s="11">
        <v>48.049700000000001</v>
      </c>
      <c r="Y54" s="11">
        <v>54.507300000000001</v>
      </c>
      <c r="Z54" s="11">
        <v>61.769799999999996</v>
      </c>
      <c r="AA54" s="11">
        <v>62.3735</v>
      </c>
      <c r="AB54" s="11">
        <v>53.610300000000002</v>
      </c>
      <c r="AC54" s="11">
        <v>54.155700000000003</v>
      </c>
      <c r="AD54" s="11">
        <v>49.750300000000003</v>
      </c>
      <c r="AE54" s="11">
        <v>63.4039</v>
      </c>
      <c r="AF54" s="11">
        <v>40.49</v>
      </c>
      <c r="AG54" s="11">
        <v>53.555</v>
      </c>
      <c r="AH54" s="11">
        <v>64.276600000000002</v>
      </c>
      <c r="AI54" s="11">
        <v>60.383600000000001</v>
      </c>
      <c r="AJ54" s="11">
        <v>52.4758</v>
      </c>
      <c r="AK54" s="11">
        <v>55.486199999999997</v>
      </c>
      <c r="AL54" s="11">
        <v>48.516399999999997</v>
      </c>
      <c r="AM54" s="11">
        <v>49.442399999999999</v>
      </c>
      <c r="AN54" s="11">
        <v>50.444800000000001</v>
      </c>
      <c r="AO54" s="11">
        <v>31.446000000000002</v>
      </c>
      <c r="AP54" s="11">
        <v>37.021599999999999</v>
      </c>
      <c r="AQ54" s="11">
        <v>33.924199999999999</v>
      </c>
      <c r="AR54" s="11">
        <v>26.160699999999999</v>
      </c>
      <c r="AS54" s="11">
        <v>35.993600000000001</v>
      </c>
      <c r="AT54" s="11">
        <v>31.361599999999999</v>
      </c>
      <c r="AU54" s="11">
        <v>31.877300000000002</v>
      </c>
      <c r="AV54" s="11">
        <v>26.183199999999999</v>
      </c>
      <c r="AW54" s="11">
        <v>23.682300000000001</v>
      </c>
      <c r="AX54" s="11">
        <v>28.0322</v>
      </c>
      <c r="AY54" s="11">
        <v>27.839300000000001</v>
      </c>
      <c r="AZ54" s="11">
        <v>30.859100000000002</v>
      </c>
      <c r="BA54" s="11">
        <v>40.149500000000003</v>
      </c>
      <c r="BB54" s="11">
        <v>27.2029</v>
      </c>
      <c r="BC54" s="11">
        <v>33.399900000000002</v>
      </c>
    </row>
    <row r="55" spans="1:55" hidden="1" x14ac:dyDescent="0.4">
      <c r="A55" t="s">
        <v>1672</v>
      </c>
      <c r="B55" t="s">
        <v>1112</v>
      </c>
      <c r="C55" t="s">
        <v>5054</v>
      </c>
      <c r="D55" t="s">
        <v>5131</v>
      </c>
      <c r="E55">
        <f t="shared" ref="E55" si="31">CORREL(F55:BC55,F53:BC53)</f>
        <v>0.95952133307705512</v>
      </c>
      <c r="F55" s="11">
        <v>43.6601</v>
      </c>
      <c r="G55" s="11">
        <v>57.892699999999998</v>
      </c>
      <c r="H55" s="11">
        <v>50.034100000000002</v>
      </c>
      <c r="I55" s="11">
        <v>56.290599999999998</v>
      </c>
      <c r="J55" s="11">
        <v>46.275300000000001</v>
      </c>
      <c r="K55" s="11">
        <v>54.320500000000003</v>
      </c>
      <c r="L55" s="11">
        <v>45.148699999999998</v>
      </c>
      <c r="M55" s="11">
        <v>53.800400000000003</v>
      </c>
      <c r="N55" s="11">
        <v>50.052900000000001</v>
      </c>
      <c r="O55" s="11">
        <v>58.919699999999999</v>
      </c>
      <c r="P55" s="11">
        <v>51.777799999999999</v>
      </c>
      <c r="Q55" s="11">
        <v>51.7395</v>
      </c>
      <c r="R55" s="11">
        <v>50.7316</v>
      </c>
      <c r="S55" s="11">
        <v>55.380400000000002</v>
      </c>
      <c r="T55" s="11">
        <v>59.333100000000002</v>
      </c>
      <c r="U55" s="11">
        <v>54.8232</v>
      </c>
      <c r="V55" s="11">
        <v>48.999400000000001</v>
      </c>
      <c r="W55" s="11">
        <v>44.8371</v>
      </c>
      <c r="X55" s="11">
        <v>49.967199999999998</v>
      </c>
      <c r="Y55" s="11">
        <v>52.883499999999998</v>
      </c>
      <c r="Z55" s="11">
        <v>61.769799999999996</v>
      </c>
      <c r="AA55" s="11">
        <v>62.3735</v>
      </c>
      <c r="AB55" s="11">
        <v>55.562600000000003</v>
      </c>
      <c r="AC55" s="11">
        <v>55.332099999999997</v>
      </c>
      <c r="AD55" s="11">
        <v>49.750300000000003</v>
      </c>
      <c r="AE55" s="11">
        <v>56.723500000000001</v>
      </c>
      <c r="AF55" s="11">
        <v>36.735700000000001</v>
      </c>
      <c r="AG55" s="11">
        <v>53.397799999999997</v>
      </c>
      <c r="AH55" s="11">
        <v>64.293899999999994</v>
      </c>
      <c r="AI55" s="11">
        <v>57.1113</v>
      </c>
      <c r="AJ55" s="11">
        <v>44.3872</v>
      </c>
      <c r="AK55" s="11">
        <v>55.486199999999997</v>
      </c>
      <c r="AL55" s="11">
        <v>48.352200000000003</v>
      </c>
      <c r="AM55" s="11">
        <v>41.174999999999997</v>
      </c>
      <c r="AN55" s="11">
        <v>49.393500000000003</v>
      </c>
      <c r="AO55" s="11">
        <v>34.7697</v>
      </c>
      <c r="AP55" s="11">
        <v>36.461799999999997</v>
      </c>
      <c r="AQ55" s="11">
        <v>33.924199999999999</v>
      </c>
      <c r="AR55" s="11">
        <v>23.638999999999999</v>
      </c>
      <c r="AS55" s="11">
        <v>36.9514</v>
      </c>
      <c r="AT55" s="11">
        <v>29.695399999999999</v>
      </c>
      <c r="AU55" s="11">
        <v>31.877300000000002</v>
      </c>
      <c r="AV55" s="11">
        <v>27.2471</v>
      </c>
      <c r="AW55" s="11">
        <v>28.575099999999999</v>
      </c>
      <c r="AX55" s="11">
        <v>31.554200000000002</v>
      </c>
      <c r="AY55" s="11">
        <v>30.6279</v>
      </c>
      <c r="AZ55" s="11">
        <v>30.4802</v>
      </c>
      <c r="BA55" s="11">
        <v>37.174900000000001</v>
      </c>
      <c r="BB55" s="11">
        <v>26.644100000000002</v>
      </c>
      <c r="BC55" s="11">
        <v>34.245699999999999</v>
      </c>
    </row>
    <row r="56" spans="1:55" hidden="1" x14ac:dyDescent="0.4">
      <c r="A56" t="s">
        <v>1672</v>
      </c>
      <c r="B56" t="s">
        <v>1127</v>
      </c>
      <c r="C56" t="s">
        <v>5054</v>
      </c>
      <c r="D56" t="s">
        <v>5132</v>
      </c>
      <c r="E56">
        <f t="shared" ref="E56:E57" si="32">CORREL(F56:BC56,F57:BC57)</f>
        <v>0.943710531006966</v>
      </c>
      <c r="F56">
        <v>43.836300000000001</v>
      </c>
      <c r="G56">
        <v>59.044600000000003</v>
      </c>
      <c r="H56">
        <v>49.599299999999999</v>
      </c>
      <c r="I56">
        <v>55.1935</v>
      </c>
      <c r="J56">
        <v>44.800199999999997</v>
      </c>
      <c r="K56">
        <v>56.056399999999996</v>
      </c>
      <c r="L56">
        <v>50.3142</v>
      </c>
      <c r="M56">
        <v>52.707799999999999</v>
      </c>
      <c r="N56">
        <v>50.222700000000003</v>
      </c>
      <c r="O56">
        <v>59.288899999999998</v>
      </c>
      <c r="P56">
        <v>45.767299999999999</v>
      </c>
      <c r="Q56">
        <v>42.4343</v>
      </c>
      <c r="R56">
        <v>50.8551</v>
      </c>
      <c r="S56">
        <v>53.168700000000001</v>
      </c>
      <c r="T56">
        <v>51.412599999999998</v>
      </c>
      <c r="U56">
        <v>50.305799999999998</v>
      </c>
      <c r="V56">
        <v>51.001199999999997</v>
      </c>
      <c r="W56">
        <v>50.968000000000004</v>
      </c>
      <c r="X56">
        <v>51.277900000000002</v>
      </c>
      <c r="Y56">
        <v>51.473700000000001</v>
      </c>
      <c r="Z56">
        <v>63.514499999999998</v>
      </c>
      <c r="AA56">
        <v>58.284100000000002</v>
      </c>
      <c r="AB56">
        <v>50.398699999999998</v>
      </c>
      <c r="AC56">
        <v>56.258400000000002</v>
      </c>
      <c r="AD56">
        <v>47.075600000000001</v>
      </c>
      <c r="AE56">
        <v>63.632800000000003</v>
      </c>
      <c r="AF56">
        <v>49.6783</v>
      </c>
      <c r="AG56">
        <v>53.289000000000001</v>
      </c>
      <c r="AH56">
        <v>64.276600000000002</v>
      </c>
      <c r="AI56">
        <v>60.402900000000002</v>
      </c>
      <c r="AJ56">
        <v>52.616500000000002</v>
      </c>
      <c r="AK56">
        <v>48.664900000000003</v>
      </c>
      <c r="AL56">
        <v>47.935699999999997</v>
      </c>
      <c r="AM56">
        <v>50.347099999999998</v>
      </c>
      <c r="AN56">
        <v>47.322800000000001</v>
      </c>
      <c r="AO56">
        <v>34.905700000000003</v>
      </c>
      <c r="AP56">
        <v>35.137599999999999</v>
      </c>
      <c r="AQ56">
        <v>33.247700000000002</v>
      </c>
      <c r="AR56">
        <v>22.194800000000001</v>
      </c>
      <c r="AS56">
        <v>36.446300000000001</v>
      </c>
      <c r="AT56">
        <v>31.422599999999999</v>
      </c>
      <c r="AU56">
        <v>32.465200000000003</v>
      </c>
      <c r="AV56">
        <v>30.478400000000001</v>
      </c>
      <c r="AW56">
        <v>25.7333</v>
      </c>
      <c r="AX56">
        <v>31.7775</v>
      </c>
      <c r="AY56">
        <v>25.4726</v>
      </c>
      <c r="AZ56">
        <v>26.264299999999999</v>
      </c>
      <c r="BA56">
        <v>37.174900000000001</v>
      </c>
      <c r="BB56">
        <v>30.526700000000002</v>
      </c>
      <c r="BC56">
        <v>34.865499999999997</v>
      </c>
    </row>
    <row r="57" spans="1:55" hidden="1" x14ac:dyDescent="0.4">
      <c r="A57" t="s">
        <v>1672</v>
      </c>
      <c r="B57" t="s">
        <v>1149</v>
      </c>
      <c r="C57" t="s">
        <v>5054</v>
      </c>
      <c r="D57" t="s">
        <v>5133</v>
      </c>
      <c r="E57">
        <f t="shared" si="32"/>
        <v>0.94770975049247996</v>
      </c>
      <c r="F57">
        <v>38.401600000000002</v>
      </c>
      <c r="G57">
        <v>60.323799999999999</v>
      </c>
      <c r="H57">
        <v>50.242400000000004</v>
      </c>
      <c r="I57">
        <v>49.225700000000003</v>
      </c>
      <c r="J57">
        <v>46.275300000000001</v>
      </c>
      <c r="K57">
        <v>53.941200000000002</v>
      </c>
      <c r="L57">
        <v>51.428899999999999</v>
      </c>
      <c r="M57">
        <v>50.482900000000001</v>
      </c>
      <c r="N57">
        <v>48.368299999999998</v>
      </c>
      <c r="O57">
        <v>59.598199999999999</v>
      </c>
      <c r="P57">
        <v>55.464599999999997</v>
      </c>
      <c r="Q57">
        <v>49.515500000000003</v>
      </c>
      <c r="R57">
        <v>50.227499999999999</v>
      </c>
      <c r="S57">
        <v>55.109299999999998</v>
      </c>
      <c r="T57">
        <v>59.6233</v>
      </c>
      <c r="U57">
        <v>51.492800000000003</v>
      </c>
      <c r="V57">
        <v>48.125</v>
      </c>
      <c r="W57">
        <v>51.886899999999997</v>
      </c>
      <c r="X57">
        <v>42.573999999999998</v>
      </c>
      <c r="Y57">
        <v>52.635599999999997</v>
      </c>
      <c r="Z57">
        <v>63.064100000000003</v>
      </c>
      <c r="AA57">
        <v>59.086799999999997</v>
      </c>
      <c r="AB57">
        <v>56.359099999999998</v>
      </c>
      <c r="AC57">
        <v>54.151899999999998</v>
      </c>
      <c r="AD57">
        <v>48.182899999999997</v>
      </c>
      <c r="AE57">
        <v>58.466799999999999</v>
      </c>
      <c r="AF57">
        <v>46.634799999999998</v>
      </c>
      <c r="AG57">
        <v>54.306800000000003</v>
      </c>
      <c r="AH57">
        <v>65.136099999999999</v>
      </c>
      <c r="AI57">
        <v>57.756599999999999</v>
      </c>
      <c r="AJ57">
        <v>52.088299999999997</v>
      </c>
      <c r="AK57">
        <v>47.724899999999998</v>
      </c>
      <c r="AL57">
        <v>45.865200000000002</v>
      </c>
      <c r="AM57">
        <v>47.516599999999997</v>
      </c>
      <c r="AN57">
        <v>49.787799999999997</v>
      </c>
      <c r="AO57">
        <v>31.9862</v>
      </c>
      <c r="AP57">
        <v>36.918700000000001</v>
      </c>
      <c r="AQ57">
        <v>36.020299999999999</v>
      </c>
      <c r="AR57">
        <v>27.747499999999999</v>
      </c>
      <c r="AS57">
        <v>36.494300000000003</v>
      </c>
      <c r="AT57">
        <v>29.810300000000002</v>
      </c>
      <c r="AU57">
        <v>32.133600000000001</v>
      </c>
      <c r="AV57">
        <v>26.6919</v>
      </c>
      <c r="AW57">
        <v>30.553899999999999</v>
      </c>
      <c r="AX57">
        <v>32.343299999999999</v>
      </c>
      <c r="AY57">
        <v>24.545200000000001</v>
      </c>
      <c r="AZ57">
        <v>35.036499999999997</v>
      </c>
      <c r="BA57">
        <v>38.032899999999998</v>
      </c>
      <c r="BB57">
        <v>30.079699999999999</v>
      </c>
      <c r="BC57">
        <v>33.570900000000002</v>
      </c>
    </row>
    <row r="58" spans="1:55" hidden="1" x14ac:dyDescent="0.4">
      <c r="A58" t="s">
        <v>1672</v>
      </c>
      <c r="B58" t="s">
        <v>1178</v>
      </c>
      <c r="C58" t="s">
        <v>5054</v>
      </c>
      <c r="D58" t="s">
        <v>5134</v>
      </c>
      <c r="E58">
        <f t="shared" ref="E58" si="33">CORREL(F58:BC58,F56:BC56)</f>
        <v>0.93122660437937299</v>
      </c>
      <c r="F58">
        <v>38.060299999999998</v>
      </c>
      <c r="G58">
        <v>54.352499999999999</v>
      </c>
      <c r="H58">
        <v>52.090499999999999</v>
      </c>
      <c r="I58">
        <v>58.790199999999999</v>
      </c>
      <c r="J58">
        <v>47.936999999999998</v>
      </c>
      <c r="K58">
        <v>52.4572</v>
      </c>
      <c r="L58">
        <v>51.273800000000001</v>
      </c>
      <c r="M58">
        <v>50.7605</v>
      </c>
      <c r="N58">
        <v>48.474699999999999</v>
      </c>
      <c r="O58">
        <v>59.631900000000002</v>
      </c>
      <c r="P58">
        <v>49.649099999999997</v>
      </c>
      <c r="Q58">
        <v>42.607500000000002</v>
      </c>
      <c r="R58">
        <v>50.985100000000003</v>
      </c>
      <c r="S58">
        <v>53.6051</v>
      </c>
      <c r="T58">
        <v>59.7014</v>
      </c>
      <c r="U58">
        <v>48.555999999999997</v>
      </c>
      <c r="V58">
        <v>42.51</v>
      </c>
      <c r="W58">
        <v>50.0837</v>
      </c>
      <c r="X58">
        <v>46.118099999999998</v>
      </c>
      <c r="Y58">
        <v>53.773299999999999</v>
      </c>
      <c r="Z58">
        <v>62.827500000000001</v>
      </c>
      <c r="AA58">
        <v>56.192</v>
      </c>
      <c r="AB58">
        <v>53.913400000000003</v>
      </c>
      <c r="AC58">
        <v>53.149299999999997</v>
      </c>
      <c r="AD58">
        <v>46.716299999999997</v>
      </c>
      <c r="AE58">
        <v>55.860999999999997</v>
      </c>
      <c r="AF58">
        <v>36.765500000000003</v>
      </c>
      <c r="AG58">
        <v>52.141100000000002</v>
      </c>
      <c r="AH58">
        <v>63.956400000000002</v>
      </c>
      <c r="AI58">
        <v>61.249899999999997</v>
      </c>
      <c r="AJ58">
        <v>50.346699999999998</v>
      </c>
      <c r="AK58">
        <v>55.486199999999997</v>
      </c>
      <c r="AL58">
        <v>52.452100000000002</v>
      </c>
      <c r="AM58">
        <v>48.128599999999999</v>
      </c>
      <c r="AN58">
        <v>49.497700000000002</v>
      </c>
      <c r="AO58">
        <v>30.7744</v>
      </c>
      <c r="AP58">
        <v>36.729199999999999</v>
      </c>
      <c r="AQ58">
        <v>33.908099999999997</v>
      </c>
      <c r="AR58">
        <v>24.1645</v>
      </c>
      <c r="AS58">
        <v>36.532800000000002</v>
      </c>
      <c r="AT58">
        <v>31.0578</v>
      </c>
      <c r="AU58">
        <v>31.741700000000002</v>
      </c>
      <c r="AV58">
        <v>28.273900000000001</v>
      </c>
      <c r="AW58">
        <v>24.745699999999999</v>
      </c>
      <c r="AX58">
        <v>27.981000000000002</v>
      </c>
      <c r="AY58">
        <v>27.834599999999998</v>
      </c>
      <c r="AZ58">
        <v>37.792200000000001</v>
      </c>
      <c r="BA58">
        <v>33.401000000000003</v>
      </c>
      <c r="BB58">
        <v>28.708400000000001</v>
      </c>
      <c r="BC58">
        <v>32.6143</v>
      </c>
    </row>
    <row r="59" spans="1:55" hidden="1" x14ac:dyDescent="0.4">
      <c r="A59" t="s">
        <v>1672</v>
      </c>
      <c r="B59" s="90" t="s">
        <v>1214</v>
      </c>
      <c r="C59" t="s">
        <v>5054</v>
      </c>
      <c r="D59" t="s">
        <v>5135</v>
      </c>
      <c r="E59">
        <f t="shared" ref="E59:E60" si="34">CORREL(F59:BC59,F60:BC60)</f>
        <v>0.83268378510251717</v>
      </c>
      <c r="F59">
        <v>41.719799999999999</v>
      </c>
      <c r="G59">
        <v>50.290399999999998</v>
      </c>
      <c r="H59">
        <v>52.491799999999998</v>
      </c>
      <c r="I59">
        <v>25.190300000000001</v>
      </c>
      <c r="J59">
        <v>51.387</v>
      </c>
      <c r="K59">
        <v>51.777999999999999</v>
      </c>
      <c r="L59">
        <v>53.638800000000003</v>
      </c>
      <c r="M59">
        <v>51.149700000000003</v>
      </c>
      <c r="N59">
        <v>48.4268</v>
      </c>
      <c r="O59">
        <v>57.040100000000002</v>
      </c>
      <c r="P59">
        <v>54.378799999999998</v>
      </c>
      <c r="Q59">
        <v>46.7652</v>
      </c>
      <c r="R59">
        <v>51.061300000000003</v>
      </c>
      <c r="S59">
        <v>51.9255</v>
      </c>
      <c r="T59">
        <v>60.3964</v>
      </c>
      <c r="U59">
        <v>33.47</v>
      </c>
      <c r="V59">
        <v>42.910899999999998</v>
      </c>
      <c r="W59">
        <v>46.4011</v>
      </c>
      <c r="X59">
        <v>40.175899999999999</v>
      </c>
      <c r="Y59">
        <v>53.283299999999997</v>
      </c>
      <c r="Z59">
        <v>64.011200000000002</v>
      </c>
      <c r="AA59">
        <v>59.803400000000003</v>
      </c>
      <c r="AB59">
        <v>51.590899999999998</v>
      </c>
      <c r="AC59">
        <v>55.545000000000002</v>
      </c>
      <c r="AD59">
        <v>49.6877</v>
      </c>
      <c r="AE59">
        <v>61.107500000000002</v>
      </c>
      <c r="AF59">
        <v>43.429200000000002</v>
      </c>
      <c r="AG59">
        <v>60.129399999999997</v>
      </c>
      <c r="AH59">
        <v>64.074600000000004</v>
      </c>
      <c r="AI59">
        <v>62.868499999999997</v>
      </c>
      <c r="AJ59">
        <v>42.667700000000004</v>
      </c>
      <c r="AK59">
        <v>52.266199999999998</v>
      </c>
      <c r="AL59">
        <v>49.2408</v>
      </c>
      <c r="AM59">
        <v>48.294499999999999</v>
      </c>
      <c r="AN59">
        <v>50.452100000000002</v>
      </c>
      <c r="AO59">
        <v>30.479399999999998</v>
      </c>
      <c r="AP59">
        <v>39.331400000000002</v>
      </c>
      <c r="AQ59">
        <v>32.5595</v>
      </c>
      <c r="AR59">
        <v>25.563199999999998</v>
      </c>
      <c r="AS59">
        <v>39.424199999999999</v>
      </c>
      <c r="AT59">
        <v>31.341100000000001</v>
      </c>
      <c r="AU59">
        <v>30.655000000000001</v>
      </c>
      <c r="AV59">
        <v>26.269400000000001</v>
      </c>
      <c r="AW59">
        <v>29.533000000000001</v>
      </c>
      <c r="AX59">
        <v>25.794499999999999</v>
      </c>
      <c r="AY59">
        <v>25.8932</v>
      </c>
      <c r="AZ59">
        <v>31.779</v>
      </c>
      <c r="BA59">
        <v>36.862400000000001</v>
      </c>
      <c r="BB59">
        <v>27.647099999999998</v>
      </c>
      <c r="BC59">
        <v>34.340600000000002</v>
      </c>
    </row>
    <row r="60" spans="1:55" hidden="1" x14ac:dyDescent="0.4">
      <c r="A60" t="s">
        <v>1672</v>
      </c>
      <c r="B60" t="s">
        <v>1257</v>
      </c>
      <c r="C60" t="s">
        <v>5054</v>
      </c>
      <c r="D60" t="s">
        <v>5136</v>
      </c>
      <c r="E60">
        <f t="shared" si="34"/>
        <v>0.89063274197428099</v>
      </c>
      <c r="F60">
        <v>43.849899999999998</v>
      </c>
      <c r="G60">
        <v>53.066099999999999</v>
      </c>
      <c r="H60">
        <v>50.091799999999999</v>
      </c>
      <c r="I60">
        <v>57.473100000000002</v>
      </c>
      <c r="J60">
        <v>51.939599999999999</v>
      </c>
      <c r="K60">
        <v>54.499400000000001</v>
      </c>
      <c r="L60">
        <v>55.103099999999998</v>
      </c>
      <c r="M60">
        <v>52.3247</v>
      </c>
      <c r="N60">
        <v>47.466500000000003</v>
      </c>
      <c r="O60">
        <v>59.101999999999997</v>
      </c>
      <c r="P60">
        <v>48.944499999999998</v>
      </c>
      <c r="Q60">
        <v>50.422600000000003</v>
      </c>
      <c r="R60">
        <v>48.296900000000001</v>
      </c>
      <c r="S60">
        <v>55.971800000000002</v>
      </c>
      <c r="T60">
        <v>54.702599999999997</v>
      </c>
      <c r="U60">
        <v>50.308300000000003</v>
      </c>
      <c r="V60">
        <v>49.249400000000001</v>
      </c>
      <c r="W60">
        <v>53.056399999999996</v>
      </c>
      <c r="X60">
        <v>44.625900000000001</v>
      </c>
      <c r="Y60">
        <v>53.434100000000001</v>
      </c>
      <c r="Z60">
        <v>62.711399999999998</v>
      </c>
      <c r="AA60">
        <v>58.228499999999997</v>
      </c>
      <c r="AB60">
        <v>53.034500000000001</v>
      </c>
      <c r="AC60">
        <v>55.057200000000002</v>
      </c>
      <c r="AD60">
        <v>41.334000000000003</v>
      </c>
      <c r="AE60">
        <v>60.7727</v>
      </c>
      <c r="AF60">
        <v>45.569299999999998</v>
      </c>
      <c r="AG60">
        <v>46.199100000000001</v>
      </c>
      <c r="AH60">
        <v>63.101700000000001</v>
      </c>
      <c r="AI60">
        <v>54.651299999999999</v>
      </c>
      <c r="AJ60">
        <v>52.998199999999997</v>
      </c>
      <c r="AK60">
        <v>56.412300000000002</v>
      </c>
      <c r="AL60">
        <v>50.241100000000003</v>
      </c>
      <c r="AM60">
        <v>47.602200000000003</v>
      </c>
      <c r="AN60">
        <v>45.718499999999999</v>
      </c>
      <c r="AO60">
        <v>34.872399999999999</v>
      </c>
      <c r="AP60">
        <v>38.588200000000001</v>
      </c>
      <c r="AQ60">
        <v>35.429400000000001</v>
      </c>
      <c r="AR60">
        <v>25.9846</v>
      </c>
      <c r="AS60">
        <v>39.93</v>
      </c>
      <c r="AT60">
        <v>29.446899999999999</v>
      </c>
      <c r="AU60">
        <v>33.445</v>
      </c>
      <c r="AV60">
        <v>25.269500000000001</v>
      </c>
      <c r="AW60">
        <v>32.858899999999998</v>
      </c>
      <c r="AX60">
        <v>32.051099999999998</v>
      </c>
      <c r="AY60">
        <v>26.166399999999999</v>
      </c>
      <c r="AZ60">
        <v>36.258800000000001</v>
      </c>
      <c r="BA60">
        <v>37.813400000000001</v>
      </c>
      <c r="BB60">
        <v>26.7364</v>
      </c>
      <c r="BC60">
        <v>38.599499999999999</v>
      </c>
    </row>
    <row r="61" spans="1:55" hidden="1" x14ac:dyDescent="0.4">
      <c r="A61" t="s">
        <v>1672</v>
      </c>
      <c r="B61" t="s">
        <v>1307</v>
      </c>
      <c r="C61" t="s">
        <v>5054</v>
      </c>
      <c r="D61" t="s">
        <v>5137</v>
      </c>
      <c r="E61">
        <f t="shared" ref="E61" si="35">CORREL(F61:BC61,F59:BC59)</f>
        <v>0.90284866708457778</v>
      </c>
      <c r="F61">
        <v>41.331200000000003</v>
      </c>
      <c r="G61">
        <v>56.465200000000003</v>
      </c>
      <c r="H61">
        <v>51.791699999999999</v>
      </c>
      <c r="I61">
        <v>35.553899999999999</v>
      </c>
      <c r="J61">
        <v>48.972799999999999</v>
      </c>
      <c r="K61">
        <v>53.081400000000002</v>
      </c>
      <c r="L61">
        <v>50.176099999999998</v>
      </c>
      <c r="M61">
        <v>53.393900000000002</v>
      </c>
      <c r="N61">
        <v>49.764899999999997</v>
      </c>
      <c r="O61">
        <v>58.715000000000003</v>
      </c>
      <c r="P61">
        <v>47.843800000000002</v>
      </c>
      <c r="Q61">
        <v>49.224699999999999</v>
      </c>
      <c r="R61">
        <v>49.3035</v>
      </c>
      <c r="S61">
        <v>54.634300000000003</v>
      </c>
      <c r="T61">
        <v>59.882899999999999</v>
      </c>
      <c r="U61">
        <v>56.420200000000001</v>
      </c>
      <c r="V61">
        <v>38.939900000000002</v>
      </c>
      <c r="W61">
        <v>48.392400000000002</v>
      </c>
      <c r="X61">
        <v>42.870199999999997</v>
      </c>
      <c r="Y61">
        <v>54.473999999999997</v>
      </c>
      <c r="Z61">
        <v>62.356099999999998</v>
      </c>
      <c r="AA61">
        <v>57.2639</v>
      </c>
      <c r="AB61">
        <v>53.058900000000001</v>
      </c>
      <c r="AC61">
        <v>59.360799999999998</v>
      </c>
      <c r="AD61">
        <v>47.426299999999998</v>
      </c>
      <c r="AE61">
        <v>55.065899999999999</v>
      </c>
      <c r="AF61">
        <v>44.523200000000003</v>
      </c>
      <c r="AG61">
        <v>47.936599999999999</v>
      </c>
      <c r="AH61">
        <v>64.370500000000007</v>
      </c>
      <c r="AI61">
        <v>55.032200000000003</v>
      </c>
      <c r="AJ61">
        <v>43.731299999999997</v>
      </c>
      <c r="AK61">
        <v>50.326099999999997</v>
      </c>
      <c r="AL61">
        <v>49.038899999999998</v>
      </c>
      <c r="AM61">
        <v>46.402700000000003</v>
      </c>
      <c r="AN61">
        <v>52.743600000000001</v>
      </c>
      <c r="AO61">
        <v>30.674700000000001</v>
      </c>
      <c r="AP61">
        <v>38.441699999999997</v>
      </c>
      <c r="AQ61">
        <v>34.260599999999997</v>
      </c>
      <c r="AR61">
        <v>22.052399999999999</v>
      </c>
      <c r="AS61">
        <v>40.336500000000001</v>
      </c>
      <c r="AT61">
        <v>27.9129</v>
      </c>
      <c r="AU61">
        <v>30.4955</v>
      </c>
      <c r="AV61">
        <v>37.119399999999999</v>
      </c>
      <c r="AW61">
        <v>29.7423</v>
      </c>
      <c r="AX61">
        <v>29.423200000000001</v>
      </c>
      <c r="AY61">
        <v>27.1295</v>
      </c>
      <c r="AZ61">
        <v>33.377400000000002</v>
      </c>
      <c r="BA61">
        <v>36.978400000000001</v>
      </c>
      <c r="BB61">
        <v>26.0899</v>
      </c>
      <c r="BC61">
        <v>32.671999999999997</v>
      </c>
    </row>
    <row r="62" spans="1:55" s="58" customFormat="1" hidden="1" x14ac:dyDescent="0.4">
      <c r="A62" s="58" t="s">
        <v>1672</v>
      </c>
      <c r="B62" s="58" t="s">
        <v>1103</v>
      </c>
      <c r="C62" s="58" t="s">
        <v>5054</v>
      </c>
      <c r="D62" s="58" t="s">
        <v>5129</v>
      </c>
      <c r="E62" s="58">
        <f t="shared" ref="E62:E63" si="36">CORREL(F62:BC62,F63:BC63)</f>
        <v>0.93809881105680004</v>
      </c>
      <c r="F62" s="11">
        <v>43.6601</v>
      </c>
      <c r="G62" s="11">
        <v>57.892699999999998</v>
      </c>
      <c r="H62" s="11">
        <v>49.933700000000002</v>
      </c>
      <c r="I62" s="11">
        <v>56.290599999999998</v>
      </c>
      <c r="J62" s="11">
        <v>46.275300000000001</v>
      </c>
      <c r="K62" s="11">
        <v>54.920099999999998</v>
      </c>
      <c r="L62" s="11">
        <v>52.820700000000002</v>
      </c>
      <c r="M62" s="11">
        <v>52.667400000000001</v>
      </c>
      <c r="N62" s="11">
        <v>50.222700000000003</v>
      </c>
      <c r="O62" s="11">
        <v>58.384500000000003</v>
      </c>
      <c r="P62" s="11">
        <v>51.777799999999999</v>
      </c>
      <c r="Q62" s="11">
        <v>51.481400000000001</v>
      </c>
      <c r="R62" s="11">
        <v>50.799199999999999</v>
      </c>
      <c r="S62" s="11">
        <v>52.152099999999997</v>
      </c>
      <c r="T62" s="11">
        <v>58.514499999999998</v>
      </c>
      <c r="U62" s="11">
        <v>57.298900000000003</v>
      </c>
      <c r="V62" s="11">
        <v>48.356499999999997</v>
      </c>
      <c r="W62" s="11">
        <v>44.8371</v>
      </c>
      <c r="X62" s="11">
        <v>43.714799999999997</v>
      </c>
      <c r="Y62" s="11">
        <v>55.323300000000003</v>
      </c>
      <c r="Z62" s="11">
        <v>61.769799999999996</v>
      </c>
      <c r="AA62" s="11">
        <v>57.989100000000001</v>
      </c>
      <c r="AB62" s="11">
        <v>56.301200000000001</v>
      </c>
      <c r="AC62" s="11">
        <v>53.157899999999998</v>
      </c>
      <c r="AD62" s="11">
        <v>48.701900000000002</v>
      </c>
      <c r="AE62" s="11">
        <v>61.4831</v>
      </c>
      <c r="AF62" s="11">
        <v>40.792999999999999</v>
      </c>
      <c r="AG62" s="11">
        <v>58.898099999999999</v>
      </c>
      <c r="AH62" s="11">
        <v>63.346699999999998</v>
      </c>
      <c r="AI62" s="11">
        <v>56.142000000000003</v>
      </c>
      <c r="AJ62" s="11">
        <v>44.344499999999996</v>
      </c>
      <c r="AK62" s="11">
        <v>48.2012</v>
      </c>
      <c r="AL62" s="11">
        <v>45.977499999999999</v>
      </c>
      <c r="AM62" s="11">
        <v>52.892000000000003</v>
      </c>
      <c r="AN62" s="11">
        <v>49.393500000000003</v>
      </c>
      <c r="AO62" s="11">
        <v>30.479399999999998</v>
      </c>
      <c r="AP62" s="11">
        <v>39.331400000000002</v>
      </c>
      <c r="AQ62" s="11">
        <v>32.5595</v>
      </c>
      <c r="AR62" s="11">
        <v>25.563199999999998</v>
      </c>
      <c r="AS62" s="11">
        <v>39.424199999999999</v>
      </c>
      <c r="AT62" s="11">
        <v>31.341100000000001</v>
      </c>
      <c r="AU62" s="11">
        <v>30.655000000000001</v>
      </c>
      <c r="AV62" s="11">
        <v>26.269400000000001</v>
      </c>
      <c r="AW62" s="11">
        <v>29.533000000000001</v>
      </c>
      <c r="AX62" s="11">
        <v>31.554200000000002</v>
      </c>
      <c r="AY62" s="11">
        <v>25.657299999999999</v>
      </c>
      <c r="AZ62" s="11">
        <v>30.859100000000002</v>
      </c>
      <c r="BA62" s="11">
        <v>38.398400000000002</v>
      </c>
      <c r="BB62" s="11">
        <v>26.644500000000001</v>
      </c>
      <c r="BC62" s="11">
        <v>34.706299999999999</v>
      </c>
    </row>
    <row r="63" spans="1:55" s="58" customFormat="1" hidden="1" x14ac:dyDescent="0.4">
      <c r="A63" s="58" t="s">
        <v>1672</v>
      </c>
      <c r="B63" s="58" t="s">
        <v>1127</v>
      </c>
      <c r="C63" s="58" t="s">
        <v>5054</v>
      </c>
      <c r="D63" s="58" t="s">
        <v>5132</v>
      </c>
      <c r="E63" s="58">
        <f t="shared" si="36"/>
        <v>0.83710331462362864</v>
      </c>
      <c r="F63">
        <v>43.836300000000001</v>
      </c>
      <c r="G63">
        <v>59.044600000000003</v>
      </c>
      <c r="H63">
        <v>49.599299999999999</v>
      </c>
      <c r="I63">
        <v>55.1935</v>
      </c>
      <c r="J63">
        <v>44.800199999999997</v>
      </c>
      <c r="K63">
        <v>56.056399999999996</v>
      </c>
      <c r="L63">
        <v>50.3142</v>
      </c>
      <c r="M63">
        <v>52.707799999999999</v>
      </c>
      <c r="N63">
        <v>50.222700000000003</v>
      </c>
      <c r="O63">
        <v>59.288899999999998</v>
      </c>
      <c r="P63">
        <v>45.767299999999999</v>
      </c>
      <c r="Q63">
        <v>42.4343</v>
      </c>
      <c r="R63">
        <v>50.8551</v>
      </c>
      <c r="S63">
        <v>53.168700000000001</v>
      </c>
      <c r="T63">
        <v>51.412599999999998</v>
      </c>
      <c r="U63">
        <v>50.305799999999998</v>
      </c>
      <c r="V63">
        <v>51.001199999999997</v>
      </c>
      <c r="W63">
        <v>50.968000000000004</v>
      </c>
      <c r="X63">
        <v>51.277900000000002</v>
      </c>
      <c r="Y63">
        <v>51.473700000000001</v>
      </c>
      <c r="Z63">
        <v>63.514499999999998</v>
      </c>
      <c r="AA63">
        <v>58.284100000000002</v>
      </c>
      <c r="AB63">
        <v>50.398699999999998</v>
      </c>
      <c r="AC63">
        <v>56.258400000000002</v>
      </c>
      <c r="AD63">
        <v>47.075600000000001</v>
      </c>
      <c r="AE63">
        <v>63.632800000000003</v>
      </c>
      <c r="AF63">
        <v>49.6783</v>
      </c>
      <c r="AG63">
        <v>53.289000000000001</v>
      </c>
      <c r="AH63">
        <v>64.276600000000002</v>
      </c>
      <c r="AI63">
        <v>60.402900000000002</v>
      </c>
      <c r="AJ63">
        <v>52.616500000000002</v>
      </c>
      <c r="AK63">
        <v>48.664900000000003</v>
      </c>
      <c r="AL63">
        <v>47.935699999999997</v>
      </c>
      <c r="AM63">
        <v>50.347099999999998</v>
      </c>
      <c r="AN63">
        <v>47.322800000000001</v>
      </c>
      <c r="AO63">
        <v>34.905700000000003</v>
      </c>
      <c r="AP63">
        <v>35.137599999999999</v>
      </c>
      <c r="AQ63">
        <v>33.247700000000002</v>
      </c>
      <c r="AR63">
        <v>22.194800000000001</v>
      </c>
      <c r="AS63">
        <v>36.446300000000001</v>
      </c>
      <c r="AT63">
        <v>31.422599999999999</v>
      </c>
      <c r="AU63">
        <v>32.465200000000003</v>
      </c>
      <c r="AV63">
        <v>30.478400000000001</v>
      </c>
      <c r="AW63">
        <v>25.7333</v>
      </c>
      <c r="AX63">
        <v>31.7775</v>
      </c>
      <c r="AY63">
        <v>25.4726</v>
      </c>
      <c r="AZ63">
        <v>26.264299999999999</v>
      </c>
      <c r="BA63">
        <v>37.174900000000001</v>
      </c>
      <c r="BB63">
        <v>30.526700000000002</v>
      </c>
      <c r="BC63">
        <v>34.865499999999997</v>
      </c>
    </row>
    <row r="64" spans="1:55" s="58" customFormat="1" hidden="1" x14ac:dyDescent="0.4">
      <c r="A64" s="58" t="s">
        <v>1672</v>
      </c>
      <c r="B64" s="58" t="s">
        <v>1214</v>
      </c>
      <c r="C64" s="58" t="s">
        <v>5054</v>
      </c>
      <c r="D64" s="58" t="s">
        <v>5135</v>
      </c>
      <c r="E64" s="58">
        <f t="shared" ref="E64" si="37">CORREL(F64:BC64,F62:BC62)</f>
        <v>0.8575885568013708</v>
      </c>
      <c r="F64">
        <v>41.719799999999999</v>
      </c>
      <c r="G64">
        <v>50.290399999999998</v>
      </c>
      <c r="H64">
        <v>52.491799999999998</v>
      </c>
      <c r="I64">
        <v>25.190300000000001</v>
      </c>
      <c r="J64">
        <v>51.387</v>
      </c>
      <c r="K64">
        <v>51.777999999999999</v>
      </c>
      <c r="L64">
        <v>53.638800000000003</v>
      </c>
      <c r="M64">
        <v>51.149700000000003</v>
      </c>
      <c r="N64">
        <v>48.4268</v>
      </c>
      <c r="O64">
        <v>57.040100000000002</v>
      </c>
      <c r="P64">
        <v>54.378799999999998</v>
      </c>
      <c r="Q64">
        <v>46.7652</v>
      </c>
      <c r="R64">
        <v>51.061300000000003</v>
      </c>
      <c r="S64">
        <v>51.9255</v>
      </c>
      <c r="T64">
        <v>60.3964</v>
      </c>
      <c r="U64">
        <v>33.47</v>
      </c>
      <c r="V64">
        <v>42.910899999999998</v>
      </c>
      <c r="W64">
        <v>46.4011</v>
      </c>
      <c r="X64">
        <v>40.175899999999999</v>
      </c>
      <c r="Y64">
        <v>53.283299999999997</v>
      </c>
      <c r="Z64">
        <v>64.011200000000002</v>
      </c>
      <c r="AA64">
        <v>59.803400000000003</v>
      </c>
      <c r="AB64">
        <v>51.590899999999998</v>
      </c>
      <c r="AC64">
        <v>55.545000000000002</v>
      </c>
      <c r="AD64">
        <v>49.6877</v>
      </c>
      <c r="AE64">
        <v>61.107500000000002</v>
      </c>
      <c r="AF64">
        <v>43.429200000000002</v>
      </c>
      <c r="AG64">
        <v>60.129399999999997</v>
      </c>
      <c r="AH64">
        <v>64.074600000000004</v>
      </c>
      <c r="AI64">
        <v>62.868499999999997</v>
      </c>
      <c r="AJ64">
        <v>42.667700000000004</v>
      </c>
      <c r="AK64">
        <v>52.266199999999998</v>
      </c>
      <c r="AL64">
        <v>49.2408</v>
      </c>
      <c r="AM64">
        <v>48.294499999999999</v>
      </c>
      <c r="AN64">
        <v>50.452100000000002</v>
      </c>
      <c r="AO64">
        <v>30.479399999999998</v>
      </c>
      <c r="AP64">
        <v>39.331400000000002</v>
      </c>
      <c r="AQ64">
        <v>32.5595</v>
      </c>
      <c r="AR64">
        <v>25.563199999999998</v>
      </c>
      <c r="AS64">
        <v>39.424199999999999</v>
      </c>
      <c r="AT64">
        <v>31.341100000000001</v>
      </c>
      <c r="AU64">
        <v>30.655000000000001</v>
      </c>
      <c r="AV64">
        <v>26.269400000000001</v>
      </c>
      <c r="AW64">
        <v>29.533000000000001</v>
      </c>
      <c r="AX64">
        <v>25.794499999999999</v>
      </c>
      <c r="AY64">
        <v>25.8932</v>
      </c>
      <c r="AZ64">
        <v>31.779</v>
      </c>
      <c r="BA64">
        <v>36.862400000000001</v>
      </c>
      <c r="BB64">
        <v>27.647099999999998</v>
      </c>
      <c r="BC64">
        <v>34.340600000000002</v>
      </c>
    </row>
    <row r="65" spans="1:55" hidden="1" x14ac:dyDescent="0.4">
      <c r="A65" t="s">
        <v>1673</v>
      </c>
      <c r="B65" t="s">
        <v>1657</v>
      </c>
      <c r="C65" t="s">
        <v>5054</v>
      </c>
      <c r="D65" t="s">
        <v>5138</v>
      </c>
      <c r="E65">
        <f t="shared" ref="E65:E66" si="38">CORREL(F65:BC65,F66:BC66)</f>
        <v>0.79924634042432063</v>
      </c>
      <c r="F65" s="59">
        <v>28.353400000000001</v>
      </c>
      <c r="G65" s="59">
        <v>39.631500000000003</v>
      </c>
      <c r="H65" s="59">
        <v>38.4467</v>
      </c>
      <c r="I65" s="59">
        <v>39.303800000000003</v>
      </c>
      <c r="J65" s="59">
        <v>36.919800000000002</v>
      </c>
      <c r="K65" s="59">
        <v>34.893000000000001</v>
      </c>
      <c r="L65" s="59">
        <v>43.890099999999997</v>
      </c>
      <c r="M65" s="59">
        <v>38.765700000000002</v>
      </c>
      <c r="N65" s="59">
        <v>41.383400000000002</v>
      </c>
      <c r="O65" s="59">
        <v>50.334099999999999</v>
      </c>
      <c r="P65" s="59">
        <v>35.744700000000002</v>
      </c>
      <c r="Q65" s="59">
        <v>46.1143</v>
      </c>
      <c r="R65" s="59">
        <v>36.753300000000003</v>
      </c>
      <c r="S65" s="59">
        <v>56.363300000000002</v>
      </c>
      <c r="T65" s="59">
        <v>43.733199999999997</v>
      </c>
      <c r="U65" s="59">
        <v>32.817399999999999</v>
      </c>
      <c r="V65" s="59">
        <v>42.876199999999997</v>
      </c>
      <c r="W65" s="59">
        <v>30.9495</v>
      </c>
      <c r="X65" s="59">
        <v>27.088200000000001</v>
      </c>
      <c r="Y65" s="59">
        <v>45.357399999999998</v>
      </c>
      <c r="Z65" s="59">
        <v>52.908499999999997</v>
      </c>
      <c r="AA65" s="59">
        <v>49.5886</v>
      </c>
      <c r="AB65" s="59">
        <v>33.904000000000003</v>
      </c>
      <c r="AC65" s="59">
        <v>50.969200000000001</v>
      </c>
      <c r="AD65" s="59">
        <v>54.030200000000001</v>
      </c>
      <c r="AE65" s="59">
        <v>48.0261</v>
      </c>
      <c r="AF65" s="59">
        <v>23.480599999999999</v>
      </c>
      <c r="AG65" s="59">
        <v>38.742899999999999</v>
      </c>
      <c r="AH65" s="59">
        <v>38.875300000000003</v>
      </c>
      <c r="AI65" s="59">
        <v>38.4696</v>
      </c>
      <c r="AJ65" s="59">
        <v>56.448099999999997</v>
      </c>
      <c r="AK65" s="59">
        <v>34.585799999999999</v>
      </c>
      <c r="AL65" s="59">
        <v>39.154400000000003</v>
      </c>
      <c r="AM65" s="59">
        <v>51.499099999999999</v>
      </c>
      <c r="AN65" s="59">
        <v>42.227200000000003</v>
      </c>
      <c r="AO65" s="59">
        <v>40.907200000000003</v>
      </c>
      <c r="AP65" s="59">
        <v>42.9146</v>
      </c>
      <c r="AQ65" s="59">
        <v>50.102400000000003</v>
      </c>
      <c r="AR65" s="59">
        <v>41.959200000000003</v>
      </c>
      <c r="AS65" s="59">
        <v>47.2271</v>
      </c>
      <c r="AT65" s="59">
        <v>42.581000000000003</v>
      </c>
      <c r="AU65" s="59">
        <v>55.307099999999998</v>
      </c>
      <c r="AV65" s="59">
        <v>41.937199999999997</v>
      </c>
      <c r="AW65" s="59">
        <v>38.513199999999998</v>
      </c>
      <c r="AX65" s="59">
        <v>46.067599999999999</v>
      </c>
      <c r="AY65" s="59">
        <v>44.975900000000003</v>
      </c>
      <c r="AZ65" s="59">
        <v>33.653100000000002</v>
      </c>
      <c r="BA65" s="59">
        <v>38.390700000000002</v>
      </c>
      <c r="BB65" s="59">
        <v>47.137700000000002</v>
      </c>
      <c r="BC65" s="59">
        <v>44.639400000000002</v>
      </c>
    </row>
    <row r="66" spans="1:55" hidden="1" x14ac:dyDescent="0.4">
      <c r="A66" t="s">
        <v>1673</v>
      </c>
      <c r="B66" t="s">
        <v>1658</v>
      </c>
      <c r="C66" t="s">
        <v>5054</v>
      </c>
      <c r="D66" t="s">
        <v>5139</v>
      </c>
      <c r="E66">
        <f t="shared" si="38"/>
        <v>0.75842072514204451</v>
      </c>
      <c r="F66" s="59">
        <v>26.7273</v>
      </c>
      <c r="G66" s="59">
        <v>42.5595</v>
      </c>
      <c r="H66" s="59">
        <v>49.600299999999997</v>
      </c>
      <c r="I66" s="59">
        <v>39.459099999999999</v>
      </c>
      <c r="J66" s="59">
        <v>35.113100000000003</v>
      </c>
      <c r="K66" s="59">
        <v>31.285699999999999</v>
      </c>
      <c r="L66" s="59">
        <v>38.267600000000002</v>
      </c>
      <c r="M66" s="59">
        <v>38.511699999999998</v>
      </c>
      <c r="N66" s="59">
        <v>43.539400000000001</v>
      </c>
      <c r="O66" s="59">
        <v>49.768900000000002</v>
      </c>
      <c r="P66" s="59">
        <v>32.292299999999997</v>
      </c>
      <c r="Q66" s="59">
        <v>42.715699999999998</v>
      </c>
      <c r="R66" s="59">
        <v>36.4285</v>
      </c>
      <c r="S66" s="59">
        <v>44.764400000000002</v>
      </c>
      <c r="T66" s="59">
        <v>51.841500000000003</v>
      </c>
      <c r="U66" s="59">
        <v>34.936700000000002</v>
      </c>
      <c r="V66" s="59">
        <v>36.4495</v>
      </c>
      <c r="W66" s="59">
        <v>28.005299999999998</v>
      </c>
      <c r="X66" s="59">
        <v>28.6343</v>
      </c>
      <c r="Y66" s="59">
        <v>44.526699999999998</v>
      </c>
      <c r="Z66" s="59">
        <v>49.596200000000003</v>
      </c>
      <c r="AA66" s="59">
        <v>49.972099999999998</v>
      </c>
      <c r="AB66" s="59">
        <v>35.853099999999998</v>
      </c>
      <c r="AC66" s="59">
        <v>51.683700000000002</v>
      </c>
      <c r="AD66" s="59">
        <v>58.8491</v>
      </c>
      <c r="AE66" s="59">
        <v>47.946399999999997</v>
      </c>
      <c r="AF66" s="59">
        <v>31.2944</v>
      </c>
      <c r="AG66" s="59">
        <v>37.078000000000003</v>
      </c>
      <c r="AH66" s="59">
        <v>41.064700000000002</v>
      </c>
      <c r="AI66" s="59">
        <v>37.563400000000001</v>
      </c>
      <c r="AJ66" s="59">
        <v>53.629899999999999</v>
      </c>
      <c r="AK66" s="59">
        <v>35.374899999999997</v>
      </c>
      <c r="AL66" s="59">
        <v>41.172699999999999</v>
      </c>
      <c r="AM66" s="59">
        <v>40.246299999999998</v>
      </c>
      <c r="AN66" s="59">
        <v>52.505600000000001</v>
      </c>
      <c r="AO66" s="59">
        <v>39.497900000000001</v>
      </c>
      <c r="AP66" s="59">
        <v>37.318800000000003</v>
      </c>
      <c r="AQ66" s="59">
        <v>49.081200000000003</v>
      </c>
      <c r="AR66" s="59">
        <v>39.689599999999999</v>
      </c>
      <c r="AS66" s="59">
        <v>49.927199999999999</v>
      </c>
      <c r="AT66" s="59">
        <v>41.345999999999997</v>
      </c>
      <c r="AU66" s="59">
        <v>55.519399999999997</v>
      </c>
      <c r="AV66" s="59">
        <v>50.465899999999998</v>
      </c>
      <c r="AW66" s="59">
        <v>34.874899999999997</v>
      </c>
      <c r="AX66" s="59">
        <v>50.303899999999999</v>
      </c>
      <c r="AY66" s="59">
        <v>47.654000000000003</v>
      </c>
      <c r="AZ66" s="59">
        <v>38.306899999999999</v>
      </c>
      <c r="BA66" s="59">
        <v>37.115000000000002</v>
      </c>
      <c r="BB66" s="59">
        <v>36.484900000000003</v>
      </c>
      <c r="BC66" s="59">
        <v>40.071800000000003</v>
      </c>
    </row>
    <row r="67" spans="1:55" hidden="1" x14ac:dyDescent="0.4">
      <c r="A67" t="s">
        <v>1673</v>
      </c>
      <c r="B67" t="s">
        <v>1659</v>
      </c>
      <c r="C67" t="s">
        <v>5054</v>
      </c>
      <c r="D67" t="s">
        <v>5140</v>
      </c>
      <c r="E67">
        <f t="shared" ref="E67" si="39">CORREL(F67:BC67,F65:BC65)</f>
        <v>0.70170501591903478</v>
      </c>
      <c r="F67" s="59">
        <v>27.163499999999999</v>
      </c>
      <c r="G67" s="59">
        <v>42.573900000000002</v>
      </c>
      <c r="H67" s="59">
        <v>49.231000000000002</v>
      </c>
      <c r="I67" s="59">
        <v>40.743699999999997</v>
      </c>
      <c r="J67" s="59">
        <v>33.731699999999996</v>
      </c>
      <c r="K67" s="59">
        <v>32.061100000000003</v>
      </c>
      <c r="L67" s="59">
        <v>42.549500000000002</v>
      </c>
      <c r="M67" s="59">
        <v>39.7577</v>
      </c>
      <c r="N67" s="59">
        <v>45.220999999999997</v>
      </c>
      <c r="O67" s="59">
        <v>59.222299999999997</v>
      </c>
      <c r="P67" s="59">
        <v>32.049100000000003</v>
      </c>
      <c r="Q67" s="59">
        <v>43.494599999999998</v>
      </c>
      <c r="R67" s="59">
        <v>33.131999999999998</v>
      </c>
      <c r="S67" s="59">
        <v>54.842599999999997</v>
      </c>
      <c r="T67" s="59">
        <v>47.469499999999996</v>
      </c>
      <c r="U67" s="59">
        <v>32.207700000000003</v>
      </c>
      <c r="V67" s="59">
        <v>45.852699999999999</v>
      </c>
      <c r="W67" s="59">
        <v>22.680499999999999</v>
      </c>
      <c r="X67" s="59">
        <v>50.35</v>
      </c>
      <c r="Y67" s="59">
        <v>43.572899999999997</v>
      </c>
      <c r="Z67" s="59">
        <v>53.835900000000002</v>
      </c>
      <c r="AA67" s="59">
        <v>36.526000000000003</v>
      </c>
      <c r="AB67" s="59">
        <v>30.030999999999999</v>
      </c>
      <c r="AC67" s="59">
        <v>51.265900000000002</v>
      </c>
      <c r="AD67" s="59">
        <v>47.349200000000003</v>
      </c>
      <c r="AE67" s="59">
        <v>48.464700000000001</v>
      </c>
      <c r="AF67" s="59">
        <v>31.036799999999999</v>
      </c>
      <c r="AG67" s="59">
        <v>29.504899999999999</v>
      </c>
      <c r="AH67" s="59">
        <v>41.638199999999998</v>
      </c>
      <c r="AI67" s="59">
        <v>34.957099999999997</v>
      </c>
      <c r="AJ67" s="59">
        <v>54.018099999999997</v>
      </c>
      <c r="AK67" s="59">
        <v>35.1327</v>
      </c>
      <c r="AL67" s="59">
        <v>34.082700000000003</v>
      </c>
      <c r="AM67" s="59">
        <v>37.414099999999998</v>
      </c>
      <c r="AN67" s="59">
        <v>50.882599999999996</v>
      </c>
      <c r="AO67" s="59">
        <v>39.127099999999999</v>
      </c>
      <c r="AP67" s="59">
        <v>35.1081</v>
      </c>
      <c r="AQ67" s="59">
        <v>47.244799999999998</v>
      </c>
      <c r="AR67" s="59">
        <v>37.336100000000002</v>
      </c>
      <c r="AS67" s="59">
        <v>48.434100000000001</v>
      </c>
      <c r="AT67" s="59">
        <v>38.417099999999998</v>
      </c>
      <c r="AU67" s="59">
        <v>56.061100000000003</v>
      </c>
      <c r="AV67" s="59">
        <v>50.3765</v>
      </c>
      <c r="AW67" s="59">
        <v>40.930799999999998</v>
      </c>
      <c r="AX67" s="59">
        <v>52.285299999999999</v>
      </c>
      <c r="AY67" s="59">
        <v>46.274700000000003</v>
      </c>
      <c r="AZ67" s="59">
        <v>36.242600000000003</v>
      </c>
      <c r="BA67" s="59">
        <v>41.575099999999999</v>
      </c>
      <c r="BB67" s="59">
        <v>47.588200000000001</v>
      </c>
      <c r="BC67" s="59">
        <v>39.753399999999999</v>
      </c>
    </row>
    <row r="68" spans="1:55" hidden="1" x14ac:dyDescent="0.4">
      <c r="A68" t="s">
        <v>1673</v>
      </c>
      <c r="B68" t="s">
        <v>5141</v>
      </c>
      <c r="C68" t="s">
        <v>5054</v>
      </c>
      <c r="D68" t="s">
        <v>5142</v>
      </c>
      <c r="E68">
        <f t="shared" ref="E68:E69" si="40">CORREL(F68:BC68,F69:BC69)</f>
        <v>0.55049246293125997</v>
      </c>
      <c r="F68" s="58">
        <v>31.6783</v>
      </c>
      <c r="G68" s="58">
        <v>38.895800000000001</v>
      </c>
      <c r="H68" s="58">
        <v>58.097299999999997</v>
      </c>
      <c r="I68" s="58">
        <v>38.744399999999999</v>
      </c>
      <c r="J68" s="58">
        <v>40.753999999999998</v>
      </c>
      <c r="K68" s="58">
        <v>32.157899999999998</v>
      </c>
      <c r="L68" s="58">
        <v>39.686700000000002</v>
      </c>
      <c r="M68" s="58">
        <v>37.817900000000002</v>
      </c>
      <c r="N68" s="58">
        <v>43.223599999999998</v>
      </c>
      <c r="O68" s="58">
        <v>49.749499999999998</v>
      </c>
      <c r="P68" s="58">
        <v>44.365499999999997</v>
      </c>
      <c r="Q68" s="58">
        <v>48.874600000000001</v>
      </c>
      <c r="R68" s="58">
        <v>27.222899999999999</v>
      </c>
      <c r="S68" s="58">
        <v>59.238700000000001</v>
      </c>
      <c r="T68" s="58">
        <v>58.710999999999999</v>
      </c>
      <c r="U68" s="58">
        <v>41.482799999999997</v>
      </c>
      <c r="V68" s="58">
        <v>41.730600000000003</v>
      </c>
      <c r="W68" s="58">
        <v>21.245699999999999</v>
      </c>
      <c r="X68" s="58">
        <v>29.7988</v>
      </c>
      <c r="Y68" s="58">
        <v>45.550199999999997</v>
      </c>
      <c r="Z68" s="58">
        <v>50.674599999999998</v>
      </c>
      <c r="AA68" s="58">
        <v>52.404800000000002</v>
      </c>
      <c r="AB68" s="58">
        <v>29.466000000000001</v>
      </c>
      <c r="AC68" s="58">
        <v>51.238300000000002</v>
      </c>
      <c r="AD68" s="58">
        <v>47.921199999999999</v>
      </c>
      <c r="AE68" s="58">
        <v>46.383899999999997</v>
      </c>
      <c r="AF68" s="58">
        <v>33.771700000000003</v>
      </c>
      <c r="AG68" s="58">
        <v>31.399799999999999</v>
      </c>
      <c r="AH68" s="58">
        <v>51.169800000000002</v>
      </c>
      <c r="AI68" s="58">
        <v>36.991500000000002</v>
      </c>
      <c r="AJ68" s="58">
        <v>45.035800000000002</v>
      </c>
      <c r="AK68" s="58">
        <v>47.388100000000001</v>
      </c>
      <c r="AL68" s="58">
        <v>41.047899999999998</v>
      </c>
      <c r="AM68" s="58">
        <v>37.122</v>
      </c>
      <c r="AN68" s="58">
        <v>42.290399999999998</v>
      </c>
      <c r="AO68" s="58">
        <v>43.211399999999998</v>
      </c>
      <c r="AP68" s="58">
        <v>42.036799999999999</v>
      </c>
      <c r="AQ68" s="58">
        <v>50.269599999999997</v>
      </c>
      <c r="AR68" s="58">
        <v>33.527000000000001</v>
      </c>
      <c r="AS68" s="58">
        <v>51.363700000000001</v>
      </c>
      <c r="AT68" s="58">
        <v>53.902200000000001</v>
      </c>
      <c r="AU68" s="58">
        <v>54.954700000000003</v>
      </c>
      <c r="AV68" s="58">
        <v>48.0366</v>
      </c>
      <c r="AW68" s="58">
        <v>44.901600000000002</v>
      </c>
      <c r="AX68" s="58">
        <v>49.110300000000002</v>
      </c>
      <c r="AY68" s="58">
        <v>50.022799999999997</v>
      </c>
      <c r="AZ68" s="58">
        <v>37.28</v>
      </c>
      <c r="BA68" s="58">
        <v>35.745100000000001</v>
      </c>
      <c r="BB68" s="58">
        <v>38.034199999999998</v>
      </c>
      <c r="BC68" s="58">
        <v>41.409100000000002</v>
      </c>
    </row>
    <row r="69" spans="1:55" hidden="1" x14ac:dyDescent="0.4">
      <c r="A69" t="s">
        <v>1673</v>
      </c>
      <c r="B69" t="s">
        <v>5143</v>
      </c>
      <c r="C69" t="s">
        <v>5054</v>
      </c>
      <c r="D69" t="s">
        <v>5144</v>
      </c>
      <c r="E69">
        <f t="shared" si="40"/>
        <v>0.63296599675209586</v>
      </c>
      <c r="F69" s="58">
        <v>37.060099999999998</v>
      </c>
      <c r="G69" s="58">
        <v>48.392899999999997</v>
      </c>
      <c r="H69" s="58">
        <v>44.506500000000003</v>
      </c>
      <c r="I69" s="58">
        <v>45.775199999999998</v>
      </c>
      <c r="J69" s="58">
        <v>30.954000000000001</v>
      </c>
      <c r="K69" s="58">
        <v>33.639099999999999</v>
      </c>
      <c r="L69" s="58">
        <v>41.300899999999999</v>
      </c>
      <c r="M69" s="58">
        <v>39.075600000000001</v>
      </c>
      <c r="N69" s="58">
        <v>36.4405</v>
      </c>
      <c r="O69" s="58">
        <v>52.671399999999998</v>
      </c>
      <c r="P69" s="58">
        <v>33.887900000000002</v>
      </c>
      <c r="Q69" s="58">
        <v>32.470199999999998</v>
      </c>
      <c r="R69" s="58">
        <v>46.625100000000003</v>
      </c>
      <c r="S69" s="58">
        <v>51.760599999999997</v>
      </c>
      <c r="T69" s="58">
        <v>58.348500000000001</v>
      </c>
      <c r="U69" s="58">
        <v>40.9133</v>
      </c>
      <c r="V69" s="58">
        <v>40.736800000000002</v>
      </c>
      <c r="W69" s="58">
        <v>27.661200000000001</v>
      </c>
      <c r="X69" s="58">
        <v>32.744700000000002</v>
      </c>
      <c r="Y69" s="58">
        <v>45.250700000000002</v>
      </c>
      <c r="Z69" s="58">
        <v>51.170099999999998</v>
      </c>
      <c r="AA69" s="58">
        <v>50.888399999999997</v>
      </c>
      <c r="AB69" s="58">
        <v>47.519500000000001</v>
      </c>
      <c r="AC69" s="58">
        <v>49.140700000000002</v>
      </c>
      <c r="AD69" s="58">
        <v>51.431199999999997</v>
      </c>
      <c r="AE69" s="58">
        <v>47.095799999999997</v>
      </c>
      <c r="AF69" s="58">
        <v>30.3109</v>
      </c>
      <c r="AG69" s="58">
        <v>33.059199999999997</v>
      </c>
      <c r="AH69" s="58">
        <v>41.514600000000002</v>
      </c>
      <c r="AI69" s="58">
        <v>28.898499999999999</v>
      </c>
      <c r="AJ69" s="58">
        <v>40.238300000000002</v>
      </c>
      <c r="AK69" s="58">
        <v>53.723500000000001</v>
      </c>
      <c r="AL69" s="58">
        <v>42.861499999999999</v>
      </c>
      <c r="AM69" s="58">
        <v>39.1937</v>
      </c>
      <c r="AN69" s="58">
        <v>49.481699999999996</v>
      </c>
      <c r="AO69" s="58">
        <v>35.603000000000002</v>
      </c>
      <c r="AP69" s="58">
        <v>38.080399999999997</v>
      </c>
      <c r="AQ69" s="58">
        <v>44.584200000000003</v>
      </c>
      <c r="AR69" s="58">
        <v>38.295200000000001</v>
      </c>
      <c r="AS69" s="58">
        <v>55.5413</v>
      </c>
      <c r="AT69" s="58">
        <v>40.307400000000001</v>
      </c>
      <c r="AU69" s="58">
        <v>37.894399999999997</v>
      </c>
      <c r="AV69" s="58">
        <v>53.243699999999997</v>
      </c>
      <c r="AW69" s="58">
        <v>41.850200000000001</v>
      </c>
      <c r="AX69" s="58">
        <v>34.578299999999999</v>
      </c>
      <c r="AY69" s="58">
        <v>45.477400000000003</v>
      </c>
      <c r="AZ69" s="58">
        <v>34.461199999999998</v>
      </c>
      <c r="BA69" s="58">
        <v>39.693600000000004</v>
      </c>
      <c r="BB69" s="58">
        <v>38.405999999999999</v>
      </c>
      <c r="BC69" s="58">
        <v>35.690100000000001</v>
      </c>
    </row>
    <row r="70" spans="1:55" hidden="1" x14ac:dyDescent="0.4">
      <c r="A70" t="s">
        <v>1673</v>
      </c>
      <c r="B70" t="s">
        <v>5145</v>
      </c>
      <c r="C70" t="s">
        <v>5054</v>
      </c>
      <c r="D70" t="s">
        <v>5146</v>
      </c>
      <c r="E70">
        <f t="shared" ref="E70" si="41">CORREL(F70:BC70,F68:BC68)</f>
        <v>0.62468722424294598</v>
      </c>
      <c r="F70" s="58">
        <v>29.723700000000001</v>
      </c>
      <c r="G70" s="58">
        <v>37.466900000000003</v>
      </c>
      <c r="H70" s="58">
        <v>55.510300000000001</v>
      </c>
      <c r="I70" s="58">
        <v>35.1252</v>
      </c>
      <c r="J70" s="58">
        <v>33.896999999999998</v>
      </c>
      <c r="K70" s="58">
        <v>38.6586</v>
      </c>
      <c r="L70" s="58">
        <v>38.9876</v>
      </c>
      <c r="M70" s="58">
        <v>50.194699999999997</v>
      </c>
      <c r="N70" s="58">
        <v>45.450699999999998</v>
      </c>
      <c r="O70" s="58">
        <v>56.113799999999998</v>
      </c>
      <c r="P70" s="58">
        <v>35.814799999999998</v>
      </c>
      <c r="Q70" s="58">
        <v>30.9818</v>
      </c>
      <c r="R70" s="58">
        <v>46.646799999999999</v>
      </c>
      <c r="S70" s="58">
        <v>57.620800000000003</v>
      </c>
      <c r="T70" s="58">
        <v>52.8962</v>
      </c>
      <c r="U70" s="58">
        <v>49.304600000000001</v>
      </c>
      <c r="V70" s="58">
        <v>45.7836</v>
      </c>
      <c r="W70" s="58">
        <v>30.548300000000001</v>
      </c>
      <c r="X70" s="58">
        <v>28.985600000000002</v>
      </c>
      <c r="Y70" s="58">
        <v>47.124899999999997</v>
      </c>
      <c r="Z70" s="58">
        <v>52.069800000000001</v>
      </c>
      <c r="AA70" s="58">
        <v>40.041400000000003</v>
      </c>
      <c r="AB70" s="58">
        <v>33.220999999999997</v>
      </c>
      <c r="AC70" s="58">
        <v>48.749499999999998</v>
      </c>
      <c r="AD70" s="58">
        <v>51.7241</v>
      </c>
      <c r="AE70" s="58">
        <v>48.032400000000003</v>
      </c>
      <c r="AF70" s="58">
        <v>32.251600000000003</v>
      </c>
      <c r="AG70" s="58">
        <v>37.276499999999999</v>
      </c>
      <c r="AH70" s="58">
        <v>48.229300000000002</v>
      </c>
      <c r="AI70" s="58">
        <v>36.414499999999997</v>
      </c>
      <c r="AJ70" s="58">
        <v>56.969499999999996</v>
      </c>
      <c r="AK70" s="58">
        <v>37.293700000000001</v>
      </c>
      <c r="AL70" s="58">
        <v>33.7485</v>
      </c>
      <c r="AM70" s="58">
        <v>43.808799999999998</v>
      </c>
      <c r="AN70" s="58">
        <v>46.292499999999997</v>
      </c>
      <c r="AO70" s="58">
        <v>40.2746</v>
      </c>
      <c r="AP70" s="58">
        <v>35.095300000000002</v>
      </c>
      <c r="AQ70" s="58">
        <v>46.843400000000003</v>
      </c>
      <c r="AR70" s="58">
        <v>35.315399999999997</v>
      </c>
      <c r="AS70" s="58">
        <v>57.168300000000002</v>
      </c>
      <c r="AT70" s="58">
        <v>43.1554</v>
      </c>
      <c r="AU70" s="58">
        <v>40.923099999999998</v>
      </c>
      <c r="AV70" s="58">
        <v>58.940800000000003</v>
      </c>
      <c r="AW70" s="58">
        <v>38.461100000000002</v>
      </c>
      <c r="AX70" s="58">
        <v>45.565100000000001</v>
      </c>
      <c r="AY70" s="58">
        <v>46.09</v>
      </c>
      <c r="AZ70" s="58">
        <v>39.262500000000003</v>
      </c>
      <c r="BA70" s="58">
        <v>35.9756</v>
      </c>
      <c r="BB70" s="58">
        <v>47.190100000000001</v>
      </c>
      <c r="BC70" s="58">
        <v>38.054600000000001</v>
      </c>
    </row>
    <row r="71" spans="1:55" hidden="1" x14ac:dyDescent="0.4">
      <c r="A71" t="s">
        <v>1673</v>
      </c>
      <c r="B71" t="s">
        <v>4729</v>
      </c>
      <c r="C71" t="s">
        <v>5054</v>
      </c>
      <c r="D71" t="s">
        <v>5147</v>
      </c>
      <c r="E71">
        <f t="shared" ref="E71:E72" si="42">CORREL(F71:BC71,F72:BC72)</f>
        <v>0.44655711152121591</v>
      </c>
      <c r="F71" s="58">
        <v>42.169800000000002</v>
      </c>
      <c r="G71" s="58">
        <v>42.496099999999998</v>
      </c>
      <c r="H71" s="58">
        <v>40.555599999999998</v>
      </c>
      <c r="I71" s="58">
        <v>39.045299999999997</v>
      </c>
      <c r="J71" s="58">
        <v>37.920699999999997</v>
      </c>
      <c r="K71" s="58">
        <v>38.652200000000001</v>
      </c>
      <c r="L71" s="58">
        <v>28.054300000000001</v>
      </c>
      <c r="M71" s="58">
        <v>39.454700000000003</v>
      </c>
      <c r="N71" s="58">
        <v>41.224800000000002</v>
      </c>
      <c r="O71" s="58">
        <v>51.624499999999998</v>
      </c>
      <c r="P71" s="58">
        <v>35.545299999999997</v>
      </c>
      <c r="Q71" s="58">
        <v>33.926200000000001</v>
      </c>
      <c r="R71" s="58">
        <v>34.975299999999997</v>
      </c>
      <c r="S71" s="58">
        <v>57.504800000000003</v>
      </c>
      <c r="T71" s="58">
        <v>49.186700000000002</v>
      </c>
      <c r="U71" s="58">
        <v>34.826500000000003</v>
      </c>
      <c r="V71" s="58">
        <v>44.730800000000002</v>
      </c>
      <c r="W71" s="58">
        <v>29.049800000000001</v>
      </c>
      <c r="X71" s="58">
        <v>39.299900000000001</v>
      </c>
      <c r="Y71" s="58">
        <v>44.233499999999999</v>
      </c>
      <c r="Z71" s="58">
        <v>61.2346</v>
      </c>
      <c r="AA71" s="58">
        <v>23.151800000000001</v>
      </c>
      <c r="AB71" s="58">
        <v>44.287999999999997</v>
      </c>
      <c r="AC71" s="58">
        <v>50.626399999999997</v>
      </c>
      <c r="AD71" s="58">
        <v>56.141500000000001</v>
      </c>
      <c r="AE71" s="58">
        <v>54.032899999999998</v>
      </c>
      <c r="AF71" s="58">
        <v>28.240600000000001</v>
      </c>
      <c r="AG71" s="58">
        <v>33.735799999999998</v>
      </c>
      <c r="AH71" s="58">
        <v>52.356900000000003</v>
      </c>
      <c r="AI71" s="58">
        <v>38.720500000000001</v>
      </c>
      <c r="AJ71" s="58">
        <v>39.5182</v>
      </c>
      <c r="AK71" s="58">
        <v>55.789700000000003</v>
      </c>
      <c r="AL71" s="58">
        <v>41.134599999999999</v>
      </c>
      <c r="AM71" s="58">
        <v>51.718400000000003</v>
      </c>
      <c r="AN71" s="58">
        <v>43.8476</v>
      </c>
      <c r="AO71" s="58">
        <v>34.869799999999998</v>
      </c>
      <c r="AP71" s="58">
        <v>41.8932</v>
      </c>
      <c r="AQ71" s="58">
        <v>54.543399999999998</v>
      </c>
      <c r="AR71" s="58">
        <v>33.694600000000001</v>
      </c>
      <c r="AS71" s="58">
        <v>62.178199999999997</v>
      </c>
      <c r="AT71" s="58">
        <v>42.659599999999998</v>
      </c>
      <c r="AU71" s="58">
        <v>44.771900000000002</v>
      </c>
      <c r="AV71" s="58">
        <v>33.292200000000001</v>
      </c>
      <c r="AW71" s="58">
        <v>39.2331</v>
      </c>
      <c r="AX71" s="58">
        <v>33.440300000000001</v>
      </c>
      <c r="AY71" s="58">
        <v>43.028399999999998</v>
      </c>
      <c r="AZ71" s="58">
        <v>36.981099999999998</v>
      </c>
      <c r="BA71" s="58">
        <v>32.834299999999999</v>
      </c>
      <c r="BB71" s="58">
        <v>38.584000000000003</v>
      </c>
      <c r="BC71" s="58">
        <v>38.033700000000003</v>
      </c>
    </row>
    <row r="72" spans="1:55" hidden="1" x14ac:dyDescent="0.4">
      <c r="A72" t="s">
        <v>1673</v>
      </c>
      <c r="B72" t="s">
        <v>4730</v>
      </c>
      <c r="C72" t="s">
        <v>5054</v>
      </c>
      <c r="D72" t="s">
        <v>5148</v>
      </c>
      <c r="E72">
        <f t="shared" si="42"/>
        <v>0.35533496803003695</v>
      </c>
      <c r="F72" s="58">
        <v>32.048000000000002</v>
      </c>
      <c r="G72" s="58">
        <v>32.049100000000003</v>
      </c>
      <c r="H72" s="58">
        <v>39.953200000000002</v>
      </c>
      <c r="I72" s="58">
        <v>42.691899999999997</v>
      </c>
      <c r="J72" s="58">
        <v>47.642899999999997</v>
      </c>
      <c r="K72" s="58">
        <v>33.879800000000003</v>
      </c>
      <c r="L72" s="58">
        <v>45.174399999999999</v>
      </c>
      <c r="M72" s="58">
        <v>39.070799999999998</v>
      </c>
      <c r="N72" s="58">
        <v>44.039000000000001</v>
      </c>
      <c r="O72" s="58">
        <v>57.043500000000002</v>
      </c>
      <c r="P72" s="58">
        <v>30.376200000000001</v>
      </c>
      <c r="Q72" s="58">
        <v>51.115699999999997</v>
      </c>
      <c r="R72" s="58">
        <v>56.610599999999998</v>
      </c>
      <c r="S72" s="58">
        <v>47.820799999999998</v>
      </c>
      <c r="T72" s="58">
        <v>51.936700000000002</v>
      </c>
      <c r="U72" s="58">
        <v>34.051699999999997</v>
      </c>
      <c r="V72" s="58">
        <v>53.592100000000002</v>
      </c>
      <c r="W72" s="58">
        <v>21.184999999999999</v>
      </c>
      <c r="X72" s="58">
        <v>45.459200000000003</v>
      </c>
      <c r="Y72" s="58">
        <v>38.860799999999998</v>
      </c>
      <c r="Z72" s="58">
        <v>51.934699999999999</v>
      </c>
      <c r="AA72" s="58">
        <v>55.743499999999997</v>
      </c>
      <c r="AB72" s="58">
        <v>26.514700000000001</v>
      </c>
      <c r="AC72" s="58">
        <v>56.542700000000004</v>
      </c>
      <c r="AD72" s="58">
        <v>44.988</v>
      </c>
      <c r="AE72" s="58">
        <v>56.316699999999997</v>
      </c>
      <c r="AF72" s="58">
        <v>28.8047</v>
      </c>
      <c r="AG72" s="58">
        <v>38.4587</v>
      </c>
      <c r="AH72" s="58">
        <v>39.690300000000001</v>
      </c>
      <c r="AI72" s="58">
        <v>35.480699999999999</v>
      </c>
      <c r="AJ72" s="58">
        <v>49.875399999999999</v>
      </c>
      <c r="AK72" s="58">
        <v>59.912700000000001</v>
      </c>
      <c r="AL72" s="58">
        <v>38.154400000000003</v>
      </c>
      <c r="AM72" s="58">
        <v>56.351500000000001</v>
      </c>
      <c r="AN72" s="58">
        <v>46.1492</v>
      </c>
      <c r="AO72" s="58">
        <v>40.528199999999998</v>
      </c>
      <c r="AP72" s="58">
        <v>42.260899999999999</v>
      </c>
      <c r="AQ72" s="58">
        <v>44.822600000000001</v>
      </c>
      <c r="AR72" s="58">
        <v>42.956200000000003</v>
      </c>
      <c r="AS72" s="58">
        <v>45.102200000000003</v>
      </c>
      <c r="AT72" s="58">
        <v>38.765700000000002</v>
      </c>
      <c r="AU72" s="58">
        <v>52.517600000000002</v>
      </c>
      <c r="AV72" s="58">
        <v>27.8093</v>
      </c>
      <c r="AW72" s="58">
        <v>43.752899999999997</v>
      </c>
      <c r="AX72" s="58">
        <v>31.654800000000002</v>
      </c>
      <c r="AY72" s="58">
        <v>44.290999999999997</v>
      </c>
      <c r="AZ72" s="58">
        <v>44.3857</v>
      </c>
      <c r="BA72" s="58">
        <v>33.6265</v>
      </c>
      <c r="BB72" s="58">
        <v>35.057899999999997</v>
      </c>
      <c r="BC72" s="58">
        <v>29.408899999999999</v>
      </c>
    </row>
    <row r="73" spans="1:55" hidden="1" x14ac:dyDescent="0.4">
      <c r="A73" t="s">
        <v>1673</v>
      </c>
      <c r="B73" t="s">
        <v>4731</v>
      </c>
      <c r="C73" t="s">
        <v>5054</v>
      </c>
      <c r="D73" t="s">
        <v>5149</v>
      </c>
      <c r="E73">
        <f t="shared" ref="E73" si="43">CORREL(F73:BC73,F71:BC71)</f>
        <v>0.43935914910698526</v>
      </c>
      <c r="F73" s="58">
        <v>27.470500000000001</v>
      </c>
      <c r="G73" s="58">
        <v>33.041699999999999</v>
      </c>
      <c r="H73" s="58">
        <v>45.838000000000001</v>
      </c>
      <c r="I73" s="58">
        <v>37.924999999999997</v>
      </c>
      <c r="J73" s="58">
        <v>52.035200000000003</v>
      </c>
      <c r="K73" s="58">
        <v>55.714199999999998</v>
      </c>
      <c r="L73" s="58">
        <v>38.824800000000003</v>
      </c>
      <c r="M73" s="58">
        <v>39.541699999999999</v>
      </c>
      <c r="N73" s="58">
        <v>52.948700000000002</v>
      </c>
      <c r="O73" s="58">
        <v>47.732399999999998</v>
      </c>
      <c r="P73" s="58">
        <v>40.701000000000001</v>
      </c>
      <c r="Q73" s="58">
        <v>33.707099999999997</v>
      </c>
      <c r="R73" s="58">
        <v>32.871099999999998</v>
      </c>
      <c r="S73" s="58">
        <v>53.500799999999998</v>
      </c>
      <c r="T73" s="58">
        <v>54.083799999999997</v>
      </c>
      <c r="U73" s="58">
        <v>34.710999999999999</v>
      </c>
      <c r="V73" s="58">
        <v>37.810099999999998</v>
      </c>
      <c r="W73" s="58">
        <v>24.276299999999999</v>
      </c>
      <c r="X73" s="58">
        <v>41.271900000000002</v>
      </c>
      <c r="Y73" s="58">
        <v>45.8675</v>
      </c>
      <c r="Z73" s="58">
        <v>53.206699999999998</v>
      </c>
      <c r="AA73" s="58">
        <v>33.519300000000001</v>
      </c>
      <c r="AB73" s="58">
        <v>31.774000000000001</v>
      </c>
      <c r="AC73" s="58">
        <v>50.474400000000003</v>
      </c>
      <c r="AD73" s="58">
        <v>48.550899999999999</v>
      </c>
      <c r="AE73" s="58">
        <v>47.705399999999997</v>
      </c>
      <c r="AF73" s="58">
        <v>34.386299999999999</v>
      </c>
      <c r="AG73" s="58">
        <v>30.078800000000001</v>
      </c>
      <c r="AH73" s="58">
        <v>37.530299999999997</v>
      </c>
      <c r="AI73" s="58">
        <v>33.883200000000002</v>
      </c>
      <c r="AJ73" s="58">
        <v>43.055599999999998</v>
      </c>
      <c r="AK73" s="58">
        <v>39.001399999999997</v>
      </c>
      <c r="AL73" s="58">
        <v>42.763300000000001</v>
      </c>
      <c r="AM73" s="58">
        <v>40.898000000000003</v>
      </c>
      <c r="AN73" s="58">
        <v>47.251199999999997</v>
      </c>
      <c r="AO73" s="58">
        <v>52.4129</v>
      </c>
      <c r="AP73" s="58">
        <v>39.808399999999999</v>
      </c>
      <c r="AQ73" s="58">
        <v>42.756799999999998</v>
      </c>
      <c r="AR73" s="58">
        <v>33.553899999999999</v>
      </c>
      <c r="AS73" s="58">
        <v>43.890999999999998</v>
      </c>
      <c r="AT73" s="58">
        <v>44.131100000000004</v>
      </c>
      <c r="AU73" s="58">
        <v>35.657899999999998</v>
      </c>
      <c r="AV73" s="58">
        <v>40.941899999999997</v>
      </c>
      <c r="AW73" s="58">
        <v>36.390500000000003</v>
      </c>
      <c r="AX73" s="58">
        <v>46.032299999999999</v>
      </c>
      <c r="AY73" s="58">
        <v>44.321599999999997</v>
      </c>
      <c r="AZ73" s="58">
        <v>50.492899999999999</v>
      </c>
      <c r="BA73" s="58">
        <v>41.457099999999997</v>
      </c>
      <c r="BB73" s="58">
        <v>38.349200000000003</v>
      </c>
      <c r="BC73" s="58">
        <v>32.393799999999999</v>
      </c>
    </row>
    <row r="74" spans="1:55" s="58" customFormat="1" hidden="1" x14ac:dyDescent="0.4">
      <c r="A74" s="58" t="s">
        <v>1673</v>
      </c>
      <c r="B74" s="58" t="s">
        <v>1657</v>
      </c>
      <c r="C74" s="58" t="s">
        <v>5054</v>
      </c>
      <c r="D74" s="58" t="s">
        <v>5138</v>
      </c>
      <c r="E74" s="58">
        <f t="shared" ref="E74:E75" si="44">CORREL(F74:BC74,F75:BC75)</f>
        <v>0.63976458729878916</v>
      </c>
      <c r="F74" s="59">
        <v>28.353400000000001</v>
      </c>
      <c r="G74" s="59">
        <v>39.631500000000003</v>
      </c>
      <c r="H74" s="59">
        <v>38.4467</v>
      </c>
      <c r="I74" s="59">
        <v>39.303800000000003</v>
      </c>
      <c r="J74" s="59">
        <v>36.919800000000002</v>
      </c>
      <c r="K74" s="59">
        <v>34.893000000000001</v>
      </c>
      <c r="L74" s="59">
        <v>43.890099999999997</v>
      </c>
      <c r="M74" s="59">
        <v>38.765700000000002</v>
      </c>
      <c r="N74" s="59">
        <v>41.383400000000002</v>
      </c>
      <c r="O74" s="59">
        <v>50.334099999999999</v>
      </c>
      <c r="P74" s="59">
        <v>35.744700000000002</v>
      </c>
      <c r="Q74" s="59">
        <v>46.1143</v>
      </c>
      <c r="R74" s="59">
        <v>36.753300000000003</v>
      </c>
      <c r="S74" s="59">
        <v>56.363300000000002</v>
      </c>
      <c r="T74" s="59">
        <v>43.733199999999997</v>
      </c>
      <c r="U74" s="59">
        <v>32.817399999999999</v>
      </c>
      <c r="V74" s="59">
        <v>42.876199999999997</v>
      </c>
      <c r="W74" s="59">
        <v>30.9495</v>
      </c>
      <c r="X74" s="59">
        <v>27.088200000000001</v>
      </c>
      <c r="Y74" s="59">
        <v>45.357399999999998</v>
      </c>
      <c r="Z74" s="59">
        <v>52.908499999999997</v>
      </c>
      <c r="AA74" s="59">
        <v>49.5886</v>
      </c>
      <c r="AB74" s="59">
        <v>33.904000000000003</v>
      </c>
      <c r="AC74" s="59">
        <v>50.969200000000001</v>
      </c>
      <c r="AD74" s="59">
        <v>54.030200000000001</v>
      </c>
      <c r="AE74" s="59">
        <v>48.0261</v>
      </c>
      <c r="AF74" s="59">
        <v>23.480599999999999</v>
      </c>
      <c r="AG74" s="59">
        <v>38.742899999999999</v>
      </c>
      <c r="AH74" s="59">
        <v>38.875300000000003</v>
      </c>
      <c r="AI74" s="59">
        <v>38.4696</v>
      </c>
      <c r="AJ74" s="59">
        <v>56.448099999999997</v>
      </c>
      <c r="AK74" s="59">
        <v>34.585799999999999</v>
      </c>
      <c r="AL74" s="59">
        <v>39.154400000000003</v>
      </c>
      <c r="AM74" s="59">
        <v>51.499099999999999</v>
      </c>
      <c r="AN74" s="59">
        <v>42.227200000000003</v>
      </c>
      <c r="AO74" s="59">
        <v>40.907200000000003</v>
      </c>
      <c r="AP74" s="59">
        <v>42.9146</v>
      </c>
      <c r="AQ74" s="59">
        <v>50.102400000000003</v>
      </c>
      <c r="AR74" s="59">
        <v>41.959200000000003</v>
      </c>
      <c r="AS74" s="59">
        <v>47.2271</v>
      </c>
      <c r="AT74" s="59">
        <v>42.581000000000003</v>
      </c>
      <c r="AU74" s="59">
        <v>55.307099999999998</v>
      </c>
      <c r="AV74" s="59">
        <v>41.937199999999997</v>
      </c>
      <c r="AW74" s="59">
        <v>38.513199999999998</v>
      </c>
      <c r="AX74" s="59">
        <v>46.067599999999999</v>
      </c>
      <c r="AY74" s="59">
        <v>44.975900000000003</v>
      </c>
      <c r="AZ74" s="59">
        <v>33.653100000000002</v>
      </c>
      <c r="BA74" s="59">
        <v>38.390700000000002</v>
      </c>
      <c r="BB74" s="59">
        <v>47.137700000000002</v>
      </c>
      <c r="BC74" s="59">
        <v>44.639400000000002</v>
      </c>
    </row>
    <row r="75" spans="1:55" s="58" customFormat="1" hidden="1" x14ac:dyDescent="0.4">
      <c r="A75" s="58" t="s">
        <v>1673</v>
      </c>
      <c r="B75" s="58" t="s">
        <v>5141</v>
      </c>
      <c r="C75" s="58" t="s">
        <v>5054</v>
      </c>
      <c r="D75" s="58" t="s">
        <v>5142</v>
      </c>
      <c r="E75" s="58">
        <f t="shared" si="44"/>
        <v>0.47446988631923592</v>
      </c>
      <c r="F75" s="58">
        <v>31.6783</v>
      </c>
      <c r="G75" s="58">
        <v>38.895800000000001</v>
      </c>
      <c r="H75" s="58">
        <v>58.097299999999997</v>
      </c>
      <c r="I75" s="58">
        <v>38.744399999999999</v>
      </c>
      <c r="J75" s="58">
        <v>40.753999999999998</v>
      </c>
      <c r="K75" s="58">
        <v>32.157899999999998</v>
      </c>
      <c r="L75" s="58">
        <v>39.686700000000002</v>
      </c>
      <c r="M75" s="58">
        <v>37.817900000000002</v>
      </c>
      <c r="N75" s="58">
        <v>43.223599999999998</v>
      </c>
      <c r="O75" s="58">
        <v>49.749499999999998</v>
      </c>
      <c r="P75" s="58">
        <v>44.365499999999997</v>
      </c>
      <c r="Q75" s="58">
        <v>48.874600000000001</v>
      </c>
      <c r="R75" s="58">
        <v>27.222899999999999</v>
      </c>
      <c r="S75" s="58">
        <v>59.238700000000001</v>
      </c>
      <c r="T75" s="58">
        <v>58.710999999999999</v>
      </c>
      <c r="U75" s="58">
        <v>41.482799999999997</v>
      </c>
      <c r="V75" s="58">
        <v>41.730600000000003</v>
      </c>
      <c r="W75" s="58">
        <v>21.245699999999999</v>
      </c>
      <c r="X75" s="58">
        <v>29.7988</v>
      </c>
      <c r="Y75" s="58">
        <v>45.550199999999997</v>
      </c>
      <c r="Z75" s="58">
        <v>50.674599999999998</v>
      </c>
      <c r="AA75" s="58">
        <v>52.404800000000002</v>
      </c>
      <c r="AB75" s="58">
        <v>29.466000000000001</v>
      </c>
      <c r="AC75" s="58">
        <v>51.238300000000002</v>
      </c>
      <c r="AD75" s="58">
        <v>47.921199999999999</v>
      </c>
      <c r="AE75" s="58">
        <v>46.383899999999997</v>
      </c>
      <c r="AF75" s="58">
        <v>33.771700000000003</v>
      </c>
      <c r="AG75" s="58">
        <v>31.399799999999999</v>
      </c>
      <c r="AH75" s="58">
        <v>51.169800000000002</v>
      </c>
      <c r="AI75" s="58">
        <v>36.991500000000002</v>
      </c>
      <c r="AJ75" s="58">
        <v>45.035800000000002</v>
      </c>
      <c r="AK75" s="58">
        <v>47.388100000000001</v>
      </c>
      <c r="AL75" s="58">
        <v>41.047899999999998</v>
      </c>
      <c r="AM75" s="58">
        <v>37.122</v>
      </c>
      <c r="AN75" s="58">
        <v>42.290399999999998</v>
      </c>
      <c r="AO75" s="58">
        <v>43.211399999999998</v>
      </c>
      <c r="AP75" s="58">
        <v>42.036799999999999</v>
      </c>
      <c r="AQ75" s="58">
        <v>50.269599999999997</v>
      </c>
      <c r="AR75" s="58">
        <v>33.527000000000001</v>
      </c>
      <c r="AS75" s="58">
        <v>51.363700000000001</v>
      </c>
      <c r="AT75" s="58">
        <v>53.902200000000001</v>
      </c>
      <c r="AU75" s="58">
        <v>54.954700000000003</v>
      </c>
      <c r="AV75" s="58">
        <v>48.0366</v>
      </c>
      <c r="AW75" s="58">
        <v>44.901600000000002</v>
      </c>
      <c r="AX75" s="58">
        <v>49.110300000000002</v>
      </c>
      <c r="AY75" s="58">
        <v>50.022799999999997</v>
      </c>
      <c r="AZ75" s="58">
        <v>37.28</v>
      </c>
      <c r="BA75" s="58">
        <v>35.745100000000001</v>
      </c>
      <c r="BB75" s="58">
        <v>38.034199999999998</v>
      </c>
      <c r="BC75" s="58">
        <v>41.409100000000002</v>
      </c>
    </row>
    <row r="76" spans="1:55" s="58" customFormat="1" hidden="1" x14ac:dyDescent="0.4">
      <c r="A76" s="58" t="s">
        <v>1673</v>
      </c>
      <c r="B76" s="58" t="s">
        <v>4729</v>
      </c>
      <c r="C76" s="58" t="s">
        <v>5054</v>
      </c>
      <c r="D76" s="58" t="s">
        <v>5147</v>
      </c>
      <c r="E76" s="58">
        <f t="shared" ref="E76" si="45">CORREL(F76:BC76,F74:BC74)</f>
        <v>0.46636016777034234</v>
      </c>
      <c r="F76" s="58">
        <v>42.169800000000002</v>
      </c>
      <c r="G76" s="58">
        <v>42.496099999999998</v>
      </c>
      <c r="H76" s="58">
        <v>40.555599999999998</v>
      </c>
      <c r="I76" s="58">
        <v>39.045299999999997</v>
      </c>
      <c r="J76" s="58">
        <v>37.920699999999997</v>
      </c>
      <c r="K76" s="58">
        <v>38.652200000000001</v>
      </c>
      <c r="L76" s="58">
        <v>28.054300000000001</v>
      </c>
      <c r="M76" s="58">
        <v>39.454700000000003</v>
      </c>
      <c r="N76" s="58">
        <v>41.224800000000002</v>
      </c>
      <c r="O76" s="58">
        <v>51.624499999999998</v>
      </c>
      <c r="P76" s="58">
        <v>35.545299999999997</v>
      </c>
      <c r="Q76" s="58">
        <v>33.926200000000001</v>
      </c>
      <c r="R76" s="58">
        <v>34.975299999999997</v>
      </c>
      <c r="S76" s="58">
        <v>57.504800000000003</v>
      </c>
      <c r="T76" s="58">
        <v>49.186700000000002</v>
      </c>
      <c r="U76" s="58">
        <v>34.826500000000003</v>
      </c>
      <c r="V76" s="58">
        <v>44.730800000000002</v>
      </c>
      <c r="W76" s="58">
        <v>29.049800000000001</v>
      </c>
      <c r="X76" s="58">
        <v>39.299900000000001</v>
      </c>
      <c r="Y76" s="58">
        <v>44.233499999999999</v>
      </c>
      <c r="Z76" s="58">
        <v>61.2346</v>
      </c>
      <c r="AA76" s="58">
        <v>23.151800000000001</v>
      </c>
      <c r="AB76" s="58">
        <v>44.287999999999997</v>
      </c>
      <c r="AC76" s="58">
        <v>50.626399999999997</v>
      </c>
      <c r="AD76" s="58">
        <v>56.141500000000001</v>
      </c>
      <c r="AE76" s="58">
        <v>54.032899999999998</v>
      </c>
      <c r="AF76" s="58">
        <v>28.240600000000001</v>
      </c>
      <c r="AG76" s="58">
        <v>33.735799999999998</v>
      </c>
      <c r="AH76" s="58">
        <v>52.356900000000003</v>
      </c>
      <c r="AI76" s="58">
        <v>38.720500000000001</v>
      </c>
      <c r="AJ76" s="58">
        <v>39.5182</v>
      </c>
      <c r="AK76" s="58">
        <v>55.789700000000003</v>
      </c>
      <c r="AL76" s="58">
        <v>41.134599999999999</v>
      </c>
      <c r="AM76" s="58">
        <v>51.718400000000003</v>
      </c>
      <c r="AN76" s="58">
        <v>43.8476</v>
      </c>
      <c r="AO76" s="58">
        <v>34.869799999999998</v>
      </c>
      <c r="AP76" s="58">
        <v>41.8932</v>
      </c>
      <c r="AQ76" s="58">
        <v>54.543399999999998</v>
      </c>
      <c r="AR76" s="58">
        <v>33.694600000000001</v>
      </c>
      <c r="AS76" s="58">
        <v>62.178199999999997</v>
      </c>
      <c r="AT76" s="58">
        <v>42.659599999999998</v>
      </c>
      <c r="AU76" s="58">
        <v>44.771900000000002</v>
      </c>
      <c r="AV76" s="58">
        <v>33.292200000000001</v>
      </c>
      <c r="AW76" s="58">
        <v>39.2331</v>
      </c>
      <c r="AX76" s="58">
        <v>33.440300000000001</v>
      </c>
      <c r="AY76" s="58">
        <v>43.028399999999998</v>
      </c>
      <c r="AZ76" s="58">
        <v>36.981099999999998</v>
      </c>
      <c r="BA76" s="58">
        <v>32.834299999999999</v>
      </c>
      <c r="BB76" s="58">
        <v>38.584000000000003</v>
      </c>
      <c r="BC76" s="58">
        <v>38.033700000000003</v>
      </c>
    </row>
    <row r="77" spans="1:55" hidden="1" x14ac:dyDescent="0.4">
      <c r="A77" t="s">
        <v>1674</v>
      </c>
      <c r="B77" t="s">
        <v>1660</v>
      </c>
      <c r="C77" t="s">
        <v>5054</v>
      </c>
      <c r="D77" t="s">
        <v>5150</v>
      </c>
      <c r="E77">
        <f>CORREL(F77:BC77,F78:BC78)</f>
        <v>0.47289772328799956</v>
      </c>
      <c r="F77" s="59">
        <v>30.149899999999999</v>
      </c>
      <c r="G77" s="59">
        <v>33.2286</v>
      </c>
      <c r="H77" s="59">
        <v>38.077500000000001</v>
      </c>
      <c r="I77" s="59">
        <v>36.223999999999997</v>
      </c>
      <c r="J77" s="59">
        <v>29.308800000000002</v>
      </c>
      <c r="K77" s="59">
        <v>30.824300000000001</v>
      </c>
      <c r="L77" s="59">
        <v>28.4937</v>
      </c>
      <c r="M77" s="59">
        <v>34.934399999999997</v>
      </c>
      <c r="N77" s="59">
        <v>43.683900000000001</v>
      </c>
      <c r="O77" s="59">
        <v>38.889200000000002</v>
      </c>
      <c r="P77" s="59">
        <v>33.244100000000003</v>
      </c>
      <c r="Q77" s="59">
        <v>33.2851</v>
      </c>
      <c r="R77" s="59">
        <v>32.796199999999999</v>
      </c>
      <c r="S77" s="59">
        <v>36.911099999999998</v>
      </c>
      <c r="T77" s="59">
        <v>39.121899999999997</v>
      </c>
      <c r="U77" s="59">
        <v>32.463999999999999</v>
      </c>
      <c r="V77" s="59">
        <v>31.577999999999999</v>
      </c>
      <c r="W77" s="59">
        <v>33.084299999999999</v>
      </c>
      <c r="X77" s="59">
        <v>32.539299999999997</v>
      </c>
      <c r="Y77" s="59">
        <v>46.207299999999996</v>
      </c>
      <c r="Z77" s="59">
        <v>42.186300000000003</v>
      </c>
      <c r="AA77" s="59">
        <v>33.075400000000002</v>
      </c>
      <c r="AB77" s="59">
        <v>25.669699999999999</v>
      </c>
      <c r="AC77" s="59">
        <v>46.868099999999998</v>
      </c>
      <c r="AD77" s="59">
        <v>35.3157</v>
      </c>
      <c r="AE77" s="59">
        <v>43.658499999999997</v>
      </c>
      <c r="AF77" s="59">
        <v>24.109000000000002</v>
      </c>
      <c r="AG77" s="59">
        <v>39.475900000000003</v>
      </c>
      <c r="AH77" s="59">
        <v>34.098399999999998</v>
      </c>
      <c r="AI77" s="59">
        <v>29.041499999999999</v>
      </c>
      <c r="AJ77" s="59">
        <v>32.281500000000001</v>
      </c>
      <c r="AK77" s="59">
        <v>39.966200000000001</v>
      </c>
      <c r="AL77" s="59">
        <v>37.857199999999999</v>
      </c>
      <c r="AM77" s="59">
        <v>35.981000000000002</v>
      </c>
      <c r="AN77" s="59">
        <v>44.967199999999998</v>
      </c>
      <c r="AO77" s="59">
        <v>39.875500000000002</v>
      </c>
      <c r="AP77" s="59">
        <v>32.661999999999999</v>
      </c>
      <c r="AQ77" s="59">
        <v>36.063800000000001</v>
      </c>
      <c r="AR77" s="59">
        <v>30.405200000000001</v>
      </c>
      <c r="AS77" s="59">
        <v>37.112200000000001</v>
      </c>
      <c r="AT77" s="59">
        <v>36.9559</v>
      </c>
      <c r="AU77" s="59">
        <v>35.099800000000002</v>
      </c>
      <c r="AV77" s="59">
        <v>30.5182</v>
      </c>
      <c r="AW77" s="59">
        <v>35.617699999999999</v>
      </c>
      <c r="AX77" s="59">
        <v>41.055900000000001</v>
      </c>
      <c r="AY77" s="59">
        <v>36.8992</v>
      </c>
      <c r="AZ77" s="59">
        <v>28.148199999999999</v>
      </c>
      <c r="BA77" s="59">
        <v>34.264899999999997</v>
      </c>
      <c r="BB77" s="59">
        <v>33.728900000000003</v>
      </c>
      <c r="BC77" s="59">
        <v>35.523699999999998</v>
      </c>
    </row>
    <row r="78" spans="1:55" hidden="1" x14ac:dyDescent="0.4">
      <c r="A78" t="s">
        <v>1674</v>
      </c>
      <c r="B78" t="s">
        <v>1661</v>
      </c>
      <c r="C78" t="s">
        <v>5054</v>
      </c>
      <c r="D78" t="s">
        <v>5151</v>
      </c>
      <c r="E78">
        <f>CORREL(F78:BC78,F79:BC79)</f>
        <v>0.36742201835346755</v>
      </c>
      <c r="F78" s="59">
        <v>26.773599999999998</v>
      </c>
      <c r="G78" s="59">
        <v>35.359299999999998</v>
      </c>
      <c r="H78" s="59">
        <v>22.249400000000001</v>
      </c>
      <c r="I78" s="59">
        <v>34.630600000000001</v>
      </c>
      <c r="J78" s="59">
        <v>25.756699999999999</v>
      </c>
      <c r="K78" s="59">
        <v>34.319400000000002</v>
      </c>
      <c r="L78" s="59">
        <v>39.036700000000003</v>
      </c>
      <c r="M78" s="59">
        <v>34.990699999999997</v>
      </c>
      <c r="N78" s="59">
        <v>40.071300000000001</v>
      </c>
      <c r="O78" s="59">
        <v>49.959800000000001</v>
      </c>
      <c r="P78" s="59">
        <v>44.291499999999999</v>
      </c>
      <c r="Q78" s="59">
        <v>40.197800000000001</v>
      </c>
      <c r="R78" s="59">
        <v>37.2502</v>
      </c>
      <c r="S78" s="59">
        <v>45.32</v>
      </c>
      <c r="T78" s="59">
        <v>45.857300000000002</v>
      </c>
      <c r="U78" s="59">
        <v>32.1967</v>
      </c>
      <c r="V78" s="59">
        <v>31.183299999999999</v>
      </c>
      <c r="W78" s="59">
        <v>27.232500000000002</v>
      </c>
      <c r="X78" s="59">
        <v>26.125599999999999</v>
      </c>
      <c r="Y78" s="59">
        <v>41.787700000000001</v>
      </c>
      <c r="Z78" s="59">
        <v>44.164900000000003</v>
      </c>
      <c r="AA78" s="59">
        <v>32.861499999999999</v>
      </c>
      <c r="AB78" s="59">
        <v>37.555199999999999</v>
      </c>
      <c r="AC78" s="59">
        <v>45.427799999999998</v>
      </c>
      <c r="AD78" s="59">
        <v>39.418399999999998</v>
      </c>
      <c r="AE78" s="59">
        <v>42.141300000000001</v>
      </c>
      <c r="AF78" s="59">
        <v>30.5441</v>
      </c>
      <c r="AG78" s="59">
        <v>32.467300000000002</v>
      </c>
      <c r="AH78" s="59">
        <v>38.555</v>
      </c>
      <c r="AI78" s="59">
        <v>36.887700000000002</v>
      </c>
      <c r="AJ78" s="59">
        <v>41.248100000000001</v>
      </c>
      <c r="AK78" s="59">
        <v>40.833199999999998</v>
      </c>
      <c r="AL78" s="59">
        <v>41.679699999999997</v>
      </c>
      <c r="AM78" s="59">
        <v>32.699100000000001</v>
      </c>
      <c r="AN78" s="59">
        <v>39.398200000000003</v>
      </c>
      <c r="AO78" s="59">
        <v>36.742400000000004</v>
      </c>
      <c r="AP78" s="59">
        <v>38.0182</v>
      </c>
      <c r="AQ78" s="59">
        <v>34.668999999999997</v>
      </c>
      <c r="AR78" s="59">
        <v>26.7563</v>
      </c>
      <c r="AS78" s="59">
        <v>32.2624</v>
      </c>
      <c r="AT78" s="59">
        <v>45.713799999999999</v>
      </c>
      <c r="AU78" s="59">
        <v>36.989199999999997</v>
      </c>
      <c r="AV78" s="59">
        <v>23.310500000000001</v>
      </c>
      <c r="AW78" s="59">
        <v>36.079700000000003</v>
      </c>
      <c r="AX78" s="59">
        <v>39.874600000000001</v>
      </c>
      <c r="AY78" s="59">
        <v>34.521000000000001</v>
      </c>
      <c r="AZ78" s="59">
        <v>37.840000000000003</v>
      </c>
      <c r="BA78" s="59">
        <v>32.607900000000001</v>
      </c>
      <c r="BB78" s="59">
        <v>36.180100000000003</v>
      </c>
      <c r="BC78" s="59">
        <v>34.158999999999999</v>
      </c>
    </row>
    <row r="79" spans="1:55" hidden="1" x14ac:dyDescent="0.4">
      <c r="A79" t="s">
        <v>1674</v>
      </c>
      <c r="B79" t="s">
        <v>1662</v>
      </c>
      <c r="C79" t="s">
        <v>5054</v>
      </c>
      <c r="D79" t="s">
        <v>5152</v>
      </c>
      <c r="E79">
        <f>CORREL(F79:BC79,F77:BC77)</f>
        <v>0.53148022797000849</v>
      </c>
      <c r="F79" s="59">
        <v>37.659999999999997</v>
      </c>
      <c r="G79" s="59">
        <v>42.203600000000002</v>
      </c>
      <c r="H79" s="59">
        <v>34.256900000000002</v>
      </c>
      <c r="I79" s="59">
        <v>39.555500000000002</v>
      </c>
      <c r="J79" s="59">
        <v>35.630800000000001</v>
      </c>
      <c r="K79" s="59">
        <v>34.205500000000001</v>
      </c>
      <c r="L79" s="59">
        <v>29.703900000000001</v>
      </c>
      <c r="M79" s="59">
        <v>35.7804</v>
      </c>
      <c r="N79" s="59">
        <v>36.447699999999998</v>
      </c>
      <c r="O79" s="59">
        <v>44.287999999999997</v>
      </c>
      <c r="P79" s="59">
        <v>33.186599999999999</v>
      </c>
      <c r="Q79" s="59">
        <v>37.591500000000003</v>
      </c>
      <c r="R79" s="59">
        <v>33.5929</v>
      </c>
      <c r="S79" s="59">
        <v>40.852400000000003</v>
      </c>
      <c r="T79" s="59">
        <v>43.153300000000002</v>
      </c>
      <c r="U79" s="59">
        <v>34.151000000000003</v>
      </c>
      <c r="V79" s="59">
        <v>34.328400000000002</v>
      </c>
      <c r="W79" s="59">
        <v>27.708100000000002</v>
      </c>
      <c r="X79" s="59">
        <v>38.944299999999998</v>
      </c>
      <c r="Y79" s="59">
        <v>41.639800000000001</v>
      </c>
      <c r="Z79" s="59">
        <v>43.686300000000003</v>
      </c>
      <c r="AA79" s="59">
        <v>40.732300000000002</v>
      </c>
      <c r="AB79" s="59">
        <v>29.850200000000001</v>
      </c>
      <c r="AC79" s="59">
        <v>41.883000000000003</v>
      </c>
      <c r="AD79" s="59">
        <v>44.2498</v>
      </c>
      <c r="AE79" s="59">
        <v>46.480699999999999</v>
      </c>
      <c r="AF79" s="59">
        <v>25.882100000000001</v>
      </c>
      <c r="AG79" s="59">
        <v>38.203499999999998</v>
      </c>
      <c r="AH79" s="59">
        <v>41.134900000000002</v>
      </c>
      <c r="AI79" s="59">
        <v>34.765900000000002</v>
      </c>
      <c r="AJ79" s="59">
        <v>31.7377</v>
      </c>
      <c r="AK79" s="59">
        <v>33.955199999999998</v>
      </c>
      <c r="AL79" s="59">
        <v>36.343600000000002</v>
      </c>
      <c r="AM79" s="59">
        <v>34.030900000000003</v>
      </c>
      <c r="AN79" s="59">
        <v>39.255600000000001</v>
      </c>
      <c r="AO79" s="59">
        <v>39.8337</v>
      </c>
      <c r="AP79" s="59">
        <v>37.626100000000001</v>
      </c>
      <c r="AQ79" s="59">
        <v>32.859400000000001</v>
      </c>
      <c r="AR79" s="59">
        <v>27.7376</v>
      </c>
      <c r="AS79" s="59">
        <v>35.177399999999999</v>
      </c>
      <c r="AT79" s="59">
        <v>30.893699999999999</v>
      </c>
      <c r="AU79" s="59">
        <v>37.926600000000001</v>
      </c>
      <c r="AV79" s="59">
        <v>36.5351</v>
      </c>
      <c r="AW79" s="59">
        <v>40.850499999999997</v>
      </c>
      <c r="AX79" s="59">
        <v>29.6097</v>
      </c>
      <c r="AY79" s="59">
        <v>34.764400000000002</v>
      </c>
      <c r="AZ79" s="59">
        <v>30.6907</v>
      </c>
      <c r="BA79" s="59">
        <v>30.965900000000001</v>
      </c>
      <c r="BB79" s="59">
        <v>42.550800000000002</v>
      </c>
      <c r="BC79" s="59">
        <v>33.624899999999997</v>
      </c>
    </row>
    <row r="81" spans="1:58" x14ac:dyDescent="0.4">
      <c r="B81" t="s">
        <v>0</v>
      </c>
      <c r="C81" t="s">
        <v>1710</v>
      </c>
      <c r="D81" t="s">
        <v>1711</v>
      </c>
      <c r="E81" t="s">
        <v>1711</v>
      </c>
      <c r="F81" t="s">
        <v>3</v>
      </c>
      <c r="G81" t="s">
        <v>1712</v>
      </c>
      <c r="H81" t="s">
        <v>5083</v>
      </c>
      <c r="I81" t="s">
        <v>1714</v>
      </c>
      <c r="J81" t="s">
        <v>6</v>
      </c>
      <c r="K81" t="s">
        <v>7</v>
      </c>
      <c r="L81" t="s">
        <v>8</v>
      </c>
      <c r="M81" t="s">
        <v>9</v>
      </c>
      <c r="N81" t="s">
        <v>10</v>
      </c>
      <c r="O81" t="s">
        <v>11</v>
      </c>
      <c r="P81" t="s">
        <v>12</v>
      </c>
      <c r="Q81" t="s">
        <v>13</v>
      </c>
      <c r="R81" t="s">
        <v>14</v>
      </c>
      <c r="S81" t="s">
        <v>15</v>
      </c>
      <c r="T81" t="s">
        <v>16</v>
      </c>
      <c r="U81" t="s">
        <v>17</v>
      </c>
      <c r="V81" t="s">
        <v>18</v>
      </c>
      <c r="W81" t="s">
        <v>19</v>
      </c>
      <c r="X81" t="s">
        <v>20</v>
      </c>
      <c r="Y81" t="s">
        <v>21</v>
      </c>
      <c r="Z81" t="s">
        <v>22</v>
      </c>
      <c r="AA81" t="s">
        <v>23</v>
      </c>
      <c r="AB81" t="s">
        <v>24</v>
      </c>
      <c r="AC81" t="s">
        <v>25</v>
      </c>
      <c r="AD81" t="s">
        <v>26</v>
      </c>
      <c r="AE81" t="s">
        <v>27</v>
      </c>
      <c r="AF81" t="s">
        <v>28</v>
      </c>
      <c r="AG81" t="s">
        <v>29</v>
      </c>
      <c r="AH81" t="s">
        <v>30</v>
      </c>
      <c r="AI81" t="s">
        <v>31</v>
      </c>
      <c r="AJ81" t="s">
        <v>32</v>
      </c>
      <c r="AK81" t="s">
        <v>33</v>
      </c>
      <c r="AL81" t="s">
        <v>34</v>
      </c>
      <c r="AM81" t="s">
        <v>35</v>
      </c>
      <c r="AN81" t="s">
        <v>36</v>
      </c>
      <c r="AO81" t="s">
        <v>37</v>
      </c>
      <c r="AP81" t="s">
        <v>38</v>
      </c>
      <c r="AQ81" t="s">
        <v>39</v>
      </c>
      <c r="AR81" t="s">
        <v>40</v>
      </c>
      <c r="AS81" t="s">
        <v>41</v>
      </c>
      <c r="AT81" t="s">
        <v>42</v>
      </c>
      <c r="AU81" t="s">
        <v>43</v>
      </c>
      <c r="AV81" t="s">
        <v>44</v>
      </c>
      <c r="AW81" t="s">
        <v>45</v>
      </c>
      <c r="AX81" t="s">
        <v>46</v>
      </c>
      <c r="AY81" t="s">
        <v>47</v>
      </c>
      <c r="AZ81" t="s">
        <v>48</v>
      </c>
      <c r="BA81" t="s">
        <v>49</v>
      </c>
      <c r="BB81" t="s">
        <v>50</v>
      </c>
      <c r="BC81" t="s">
        <v>51</v>
      </c>
      <c r="BD81" t="s">
        <v>52</v>
      </c>
      <c r="BE81" t="s">
        <v>53</v>
      </c>
      <c r="BF81" t="s">
        <v>54</v>
      </c>
    </row>
    <row r="82" spans="1:58" x14ac:dyDescent="0.4">
      <c r="A82" s="23" t="s">
        <v>1672</v>
      </c>
      <c r="B82">
        <v>1</v>
      </c>
      <c r="C82" t="str">
        <f t="shared" ref="C82:C99" si="46">LEFT(D82,3)</f>
        <v>GBT</v>
      </c>
      <c r="D82" t="str">
        <f>CONCATENATE(E82,"/",E83)</f>
        <v>GBT001/GBT051</v>
      </c>
      <c r="E82" t="s">
        <v>1103</v>
      </c>
      <c r="F82" t="s">
        <v>4722</v>
      </c>
      <c r="G82" t="s">
        <v>1727</v>
      </c>
      <c r="H82" s="58">
        <f t="shared" ref="H82:H83" si="47">CORREL(I82:BF82,I83:BF83)</f>
        <v>0.93809881105680004</v>
      </c>
      <c r="I82" s="11">
        <v>43.6601</v>
      </c>
      <c r="J82" s="11">
        <v>57.892699999999998</v>
      </c>
      <c r="K82" s="11">
        <v>49.933700000000002</v>
      </c>
      <c r="L82" s="11">
        <v>56.290599999999998</v>
      </c>
      <c r="M82" s="11">
        <v>46.275300000000001</v>
      </c>
      <c r="N82" s="11">
        <v>54.920099999999998</v>
      </c>
      <c r="O82" s="11">
        <v>52.820700000000002</v>
      </c>
      <c r="P82" s="11">
        <v>52.667400000000001</v>
      </c>
      <c r="Q82" s="11">
        <v>50.222700000000003</v>
      </c>
      <c r="R82" s="11">
        <v>58.384500000000003</v>
      </c>
      <c r="S82" s="11">
        <v>51.777799999999999</v>
      </c>
      <c r="T82" s="11">
        <v>51.481400000000001</v>
      </c>
      <c r="U82" s="11">
        <v>50.799199999999999</v>
      </c>
      <c r="V82" s="11">
        <v>52.152099999999997</v>
      </c>
      <c r="W82" s="11">
        <v>58.514499999999998</v>
      </c>
      <c r="X82" s="11">
        <v>57.298900000000003</v>
      </c>
      <c r="Y82" s="11">
        <v>48.356499999999997</v>
      </c>
      <c r="Z82" s="11">
        <v>44.8371</v>
      </c>
      <c r="AA82" s="11">
        <v>43.714799999999997</v>
      </c>
      <c r="AB82" s="11">
        <v>55.323300000000003</v>
      </c>
      <c r="AC82" s="11">
        <v>61.769799999999996</v>
      </c>
      <c r="AD82" s="11">
        <v>57.989100000000001</v>
      </c>
      <c r="AE82" s="11">
        <v>56.301200000000001</v>
      </c>
      <c r="AF82" s="11">
        <v>53.157899999999998</v>
      </c>
      <c r="AG82" s="11">
        <v>48.701900000000002</v>
      </c>
      <c r="AH82" s="11">
        <v>61.4831</v>
      </c>
      <c r="AI82" s="11">
        <v>40.792999999999999</v>
      </c>
      <c r="AJ82" s="11">
        <v>58.898099999999999</v>
      </c>
      <c r="AK82" s="11">
        <v>63.346699999999998</v>
      </c>
      <c r="AL82" s="11">
        <v>56.142000000000003</v>
      </c>
      <c r="AM82" s="11">
        <v>44.344499999999996</v>
      </c>
      <c r="AN82" s="11">
        <v>48.2012</v>
      </c>
      <c r="AO82" s="11">
        <v>45.977499999999999</v>
      </c>
      <c r="AP82" s="11">
        <v>52.892000000000003</v>
      </c>
      <c r="AQ82" s="11">
        <v>49.393500000000003</v>
      </c>
      <c r="AR82" s="11">
        <v>30.479399999999998</v>
      </c>
      <c r="AS82" s="11">
        <v>39.331400000000002</v>
      </c>
      <c r="AT82" s="11">
        <v>32.5595</v>
      </c>
      <c r="AU82" s="11">
        <v>25.563199999999998</v>
      </c>
      <c r="AV82" s="11">
        <v>39.424199999999999</v>
      </c>
      <c r="AW82" s="11">
        <v>31.341100000000001</v>
      </c>
      <c r="AX82" s="11">
        <v>30.655000000000001</v>
      </c>
      <c r="AY82" s="11">
        <v>26.269400000000001</v>
      </c>
      <c r="AZ82" s="11">
        <v>29.533000000000001</v>
      </c>
      <c r="BA82" s="11">
        <v>31.554200000000002</v>
      </c>
      <c r="BB82" s="11">
        <v>25.657299999999999</v>
      </c>
      <c r="BC82" s="11">
        <v>30.859100000000002</v>
      </c>
      <c r="BD82" s="11">
        <v>38.398400000000002</v>
      </c>
      <c r="BE82" s="11">
        <v>26.644500000000001</v>
      </c>
      <c r="BF82" s="11">
        <v>34.706299999999999</v>
      </c>
    </row>
    <row r="83" spans="1:58" x14ac:dyDescent="0.4">
      <c r="A83" s="23" t="s">
        <v>1667</v>
      </c>
      <c r="B83">
        <v>1</v>
      </c>
      <c r="C83" t="str">
        <f t="shared" si="46"/>
        <v>GBT</v>
      </c>
      <c r="D83" t="str">
        <f>CONCATENATE(E83,"/",E84)</f>
        <v>GBT051/GBT091</v>
      </c>
      <c r="E83" t="s">
        <v>1127</v>
      </c>
      <c r="F83" t="s">
        <v>4722</v>
      </c>
      <c r="G83" t="s">
        <v>1882</v>
      </c>
      <c r="H83" s="58">
        <f t="shared" si="47"/>
        <v>0.83710331462362864</v>
      </c>
      <c r="I83">
        <v>43.836300000000001</v>
      </c>
      <c r="J83">
        <v>59.044600000000003</v>
      </c>
      <c r="K83">
        <v>49.599299999999999</v>
      </c>
      <c r="L83">
        <v>55.1935</v>
      </c>
      <c r="M83">
        <v>44.800199999999997</v>
      </c>
      <c r="N83">
        <v>56.056399999999996</v>
      </c>
      <c r="O83">
        <v>50.3142</v>
      </c>
      <c r="P83">
        <v>52.707799999999999</v>
      </c>
      <c r="Q83">
        <v>50.222700000000003</v>
      </c>
      <c r="R83">
        <v>59.288899999999998</v>
      </c>
      <c r="S83">
        <v>45.767299999999999</v>
      </c>
      <c r="T83">
        <v>42.4343</v>
      </c>
      <c r="U83">
        <v>50.8551</v>
      </c>
      <c r="V83">
        <v>53.168700000000001</v>
      </c>
      <c r="W83">
        <v>51.412599999999998</v>
      </c>
      <c r="X83">
        <v>50.305799999999998</v>
      </c>
      <c r="Y83">
        <v>51.001199999999997</v>
      </c>
      <c r="Z83">
        <v>50.968000000000004</v>
      </c>
      <c r="AA83">
        <v>51.277900000000002</v>
      </c>
      <c r="AB83">
        <v>51.473700000000001</v>
      </c>
      <c r="AC83">
        <v>63.514499999999998</v>
      </c>
      <c r="AD83">
        <v>58.284100000000002</v>
      </c>
      <c r="AE83">
        <v>50.398699999999998</v>
      </c>
      <c r="AF83">
        <v>56.258400000000002</v>
      </c>
      <c r="AG83">
        <v>47.075600000000001</v>
      </c>
      <c r="AH83">
        <v>63.632800000000003</v>
      </c>
      <c r="AI83">
        <v>49.6783</v>
      </c>
      <c r="AJ83">
        <v>53.289000000000001</v>
      </c>
      <c r="AK83">
        <v>64.276600000000002</v>
      </c>
      <c r="AL83">
        <v>60.402900000000002</v>
      </c>
      <c r="AM83">
        <v>52.616500000000002</v>
      </c>
      <c r="AN83">
        <v>48.664900000000003</v>
      </c>
      <c r="AO83">
        <v>47.935699999999997</v>
      </c>
      <c r="AP83">
        <v>50.347099999999998</v>
      </c>
      <c r="AQ83">
        <v>47.322800000000001</v>
      </c>
      <c r="AR83">
        <v>34.905700000000003</v>
      </c>
      <c r="AS83">
        <v>35.137599999999999</v>
      </c>
      <c r="AT83">
        <v>33.247700000000002</v>
      </c>
      <c r="AU83">
        <v>22.194800000000001</v>
      </c>
      <c r="AV83">
        <v>36.446300000000001</v>
      </c>
      <c r="AW83">
        <v>31.422599999999999</v>
      </c>
      <c r="AX83">
        <v>32.465200000000003</v>
      </c>
      <c r="AY83">
        <v>30.478400000000001</v>
      </c>
      <c r="AZ83">
        <v>25.7333</v>
      </c>
      <c r="BA83">
        <v>31.7775</v>
      </c>
      <c r="BB83">
        <v>25.4726</v>
      </c>
      <c r="BC83">
        <v>26.264299999999999</v>
      </c>
      <c r="BD83">
        <v>37.174900000000001</v>
      </c>
      <c r="BE83">
        <v>30.526700000000002</v>
      </c>
      <c r="BF83">
        <v>34.865499999999997</v>
      </c>
    </row>
    <row r="84" spans="1:58" x14ac:dyDescent="0.4">
      <c r="A84" s="23" t="s">
        <v>1670</v>
      </c>
      <c r="B84">
        <v>1</v>
      </c>
      <c r="C84" t="str">
        <f t="shared" si="46"/>
        <v>GBT</v>
      </c>
      <c r="D84" t="str">
        <f>CONCATENATE(E84,"/",E82)</f>
        <v>GBT091/GBT001</v>
      </c>
      <c r="E84" t="s">
        <v>1214</v>
      </c>
      <c r="F84" t="s">
        <v>4722</v>
      </c>
      <c r="G84" t="s">
        <v>2018</v>
      </c>
      <c r="H84" s="58">
        <f t="shared" ref="H84" si="48">CORREL(I84:BF84,I82:BF82)</f>
        <v>0.8575885568013708</v>
      </c>
      <c r="I84">
        <v>41.719799999999999</v>
      </c>
      <c r="J84">
        <v>50.290399999999998</v>
      </c>
      <c r="K84">
        <v>52.491799999999998</v>
      </c>
      <c r="L84">
        <v>25.190300000000001</v>
      </c>
      <c r="M84">
        <v>51.387</v>
      </c>
      <c r="N84">
        <v>51.777999999999999</v>
      </c>
      <c r="O84">
        <v>53.638800000000003</v>
      </c>
      <c r="P84">
        <v>51.149700000000003</v>
      </c>
      <c r="Q84">
        <v>48.4268</v>
      </c>
      <c r="R84">
        <v>57.040100000000002</v>
      </c>
      <c r="S84">
        <v>54.378799999999998</v>
      </c>
      <c r="T84">
        <v>46.7652</v>
      </c>
      <c r="U84">
        <v>51.061300000000003</v>
      </c>
      <c r="V84">
        <v>51.9255</v>
      </c>
      <c r="W84">
        <v>60.3964</v>
      </c>
      <c r="X84">
        <v>33.47</v>
      </c>
      <c r="Y84">
        <v>42.910899999999998</v>
      </c>
      <c r="Z84">
        <v>46.4011</v>
      </c>
      <c r="AA84">
        <v>40.175899999999999</v>
      </c>
      <c r="AB84">
        <v>53.283299999999997</v>
      </c>
      <c r="AC84">
        <v>64.011200000000002</v>
      </c>
      <c r="AD84">
        <v>59.803400000000003</v>
      </c>
      <c r="AE84">
        <v>51.590899999999998</v>
      </c>
      <c r="AF84">
        <v>55.545000000000002</v>
      </c>
      <c r="AG84">
        <v>49.6877</v>
      </c>
      <c r="AH84">
        <v>61.107500000000002</v>
      </c>
      <c r="AI84">
        <v>43.429200000000002</v>
      </c>
      <c r="AJ84">
        <v>60.129399999999997</v>
      </c>
      <c r="AK84">
        <v>64.074600000000004</v>
      </c>
      <c r="AL84">
        <v>62.868499999999997</v>
      </c>
      <c r="AM84">
        <v>42.667700000000004</v>
      </c>
      <c r="AN84">
        <v>52.266199999999998</v>
      </c>
      <c r="AO84">
        <v>49.2408</v>
      </c>
      <c r="AP84">
        <v>48.294499999999999</v>
      </c>
      <c r="AQ84">
        <v>50.452100000000002</v>
      </c>
      <c r="AR84">
        <v>30.479399999999998</v>
      </c>
      <c r="AS84">
        <v>39.331400000000002</v>
      </c>
      <c r="AT84">
        <v>32.5595</v>
      </c>
      <c r="AU84">
        <v>25.563199999999998</v>
      </c>
      <c r="AV84">
        <v>39.424199999999999</v>
      </c>
      <c r="AW84">
        <v>31.341100000000001</v>
      </c>
      <c r="AX84">
        <v>30.655000000000001</v>
      </c>
      <c r="AY84">
        <v>26.269400000000001</v>
      </c>
      <c r="AZ84">
        <v>29.533000000000001</v>
      </c>
      <c r="BA84">
        <v>25.794499999999999</v>
      </c>
      <c r="BB84">
        <v>25.8932</v>
      </c>
      <c r="BC84">
        <v>31.779</v>
      </c>
      <c r="BD84">
        <v>36.862400000000001</v>
      </c>
      <c r="BE84">
        <v>27.647099999999998</v>
      </c>
      <c r="BF84">
        <v>34.340600000000002</v>
      </c>
    </row>
    <row r="85" spans="1:58" x14ac:dyDescent="0.4">
      <c r="A85" s="23" t="s">
        <v>1671</v>
      </c>
      <c r="B85">
        <v>2</v>
      </c>
      <c r="C85" t="str">
        <f t="shared" si="46"/>
        <v>CLD</v>
      </c>
      <c r="D85" t="str">
        <f>CONCATENATE(E85,"/",E86)</f>
        <v>CLD001/CLD051</v>
      </c>
      <c r="E85" t="s">
        <v>56</v>
      </c>
      <c r="F85" t="s">
        <v>4722</v>
      </c>
      <c r="G85" t="s">
        <v>2145</v>
      </c>
      <c r="H85" s="58">
        <f>CORREL(I85:BF85,I86:BF86)</f>
        <v>0.81671545051109051</v>
      </c>
      <c r="I85" s="11">
        <v>29.495999999999999</v>
      </c>
      <c r="J85" s="11">
        <v>44.878599999999999</v>
      </c>
      <c r="K85" s="11">
        <v>36.739699999999999</v>
      </c>
      <c r="L85" s="11">
        <v>44.131</v>
      </c>
      <c r="M85" s="11">
        <v>48.820399999999999</v>
      </c>
      <c r="N85" s="11">
        <v>50.752699999999997</v>
      </c>
      <c r="O85" s="11">
        <v>41.806199999999997</v>
      </c>
      <c r="P85" s="11">
        <v>49.0107</v>
      </c>
      <c r="Q85" s="11">
        <v>47.113399999999999</v>
      </c>
      <c r="R85" s="11">
        <v>49.560299999999998</v>
      </c>
      <c r="S85" s="11">
        <v>49.691499999999998</v>
      </c>
      <c r="T85" s="11">
        <v>44.613599999999998</v>
      </c>
      <c r="U85" s="11">
        <v>40.003500000000003</v>
      </c>
      <c r="V85" s="11">
        <v>53.009099999999997</v>
      </c>
      <c r="W85" s="11">
        <v>42.46</v>
      </c>
      <c r="X85" s="11">
        <v>32.4009</v>
      </c>
      <c r="Y85" s="11">
        <v>41.0535</v>
      </c>
      <c r="Z85" s="11">
        <v>47.190899999999999</v>
      </c>
      <c r="AA85" s="11">
        <v>45.206600000000002</v>
      </c>
      <c r="AB85" s="11">
        <v>56.683199999999999</v>
      </c>
      <c r="AC85" s="11">
        <v>53.753100000000003</v>
      </c>
      <c r="AD85" s="11">
        <v>53.438499999999998</v>
      </c>
      <c r="AE85" s="11">
        <v>43.421599999999998</v>
      </c>
      <c r="AF85" s="11">
        <v>53.918999999999997</v>
      </c>
      <c r="AG85" s="11">
        <v>33.866799999999998</v>
      </c>
      <c r="AH85" s="11">
        <v>54.612000000000002</v>
      </c>
      <c r="AI85" s="11">
        <v>41.915900000000001</v>
      </c>
      <c r="AJ85" s="11">
        <v>36.337000000000003</v>
      </c>
      <c r="AK85" s="11">
        <v>58.197099999999999</v>
      </c>
      <c r="AL85" s="11">
        <v>43.966999999999999</v>
      </c>
      <c r="AM85" s="11">
        <v>50.744</v>
      </c>
      <c r="AN85" s="11">
        <v>45.209699999999998</v>
      </c>
      <c r="AO85" s="11">
        <v>44.814500000000002</v>
      </c>
      <c r="AP85" s="11">
        <v>44.680100000000003</v>
      </c>
      <c r="AQ85" s="11">
        <v>42.030099999999997</v>
      </c>
      <c r="AR85" s="11">
        <v>32.6541</v>
      </c>
      <c r="AS85" s="11">
        <v>37.8108</v>
      </c>
      <c r="AT85" s="11">
        <v>36.351900000000001</v>
      </c>
      <c r="AU85" s="11">
        <v>30.495699999999999</v>
      </c>
      <c r="AV85" s="11">
        <v>35.774099999999997</v>
      </c>
      <c r="AW85" s="11">
        <v>33.610700000000001</v>
      </c>
      <c r="AX85" s="11">
        <v>37.709600000000002</v>
      </c>
      <c r="AY85" s="11">
        <v>27.991099999999999</v>
      </c>
      <c r="AZ85" s="11">
        <v>29.771000000000001</v>
      </c>
      <c r="BA85" s="11">
        <v>36.553600000000003</v>
      </c>
      <c r="BB85" s="11">
        <v>27.369399999999999</v>
      </c>
      <c r="BC85" s="11">
        <v>32.7667</v>
      </c>
      <c r="BD85" s="11">
        <v>32.759700000000002</v>
      </c>
      <c r="BE85" s="11">
        <v>34.821300000000001</v>
      </c>
      <c r="BF85" s="11">
        <v>32.527299999999997</v>
      </c>
    </row>
    <row r="86" spans="1:58" x14ac:dyDescent="0.4">
      <c r="A86" s="23" t="s">
        <v>1668</v>
      </c>
      <c r="B86">
        <v>2</v>
      </c>
      <c r="C86" t="str">
        <f t="shared" si="46"/>
        <v>CLD</v>
      </c>
      <c r="D86" t="str">
        <f>CONCATENATE(E86,"/",E87)</f>
        <v>CLD051/CLD091</v>
      </c>
      <c r="E86" t="s">
        <v>80</v>
      </c>
      <c r="F86" t="s">
        <v>4722</v>
      </c>
      <c r="G86" t="s">
        <v>2275</v>
      </c>
      <c r="H86" s="58">
        <f>CORREL(I86:BF86,I87:BF87)</f>
        <v>0.77827263965676585</v>
      </c>
      <c r="I86">
        <v>34.776200000000003</v>
      </c>
      <c r="J86">
        <v>44.663899999999998</v>
      </c>
      <c r="K86">
        <v>42.260199999999998</v>
      </c>
      <c r="L86">
        <v>48.474800000000002</v>
      </c>
      <c r="M86">
        <v>47.078499999999998</v>
      </c>
      <c r="N86">
        <v>44.956699999999998</v>
      </c>
      <c r="O86">
        <v>33.482700000000001</v>
      </c>
      <c r="P86">
        <v>47.951500000000003</v>
      </c>
      <c r="Q86">
        <v>47.065199999999997</v>
      </c>
      <c r="R86">
        <v>47.881100000000004</v>
      </c>
      <c r="S86">
        <v>50.978400000000001</v>
      </c>
      <c r="T86">
        <v>36.770299999999999</v>
      </c>
      <c r="U86">
        <v>45.792299999999997</v>
      </c>
      <c r="V86">
        <v>51.301200000000001</v>
      </c>
      <c r="W86">
        <v>41.197600000000001</v>
      </c>
      <c r="X86">
        <v>29.228999999999999</v>
      </c>
      <c r="Y86">
        <v>32.763100000000001</v>
      </c>
      <c r="Z86">
        <v>35.463000000000001</v>
      </c>
      <c r="AA86">
        <v>42.710099999999997</v>
      </c>
      <c r="AB86">
        <v>51.766599999999997</v>
      </c>
      <c r="AC86">
        <v>53.974699999999999</v>
      </c>
      <c r="AD86">
        <v>62.325400000000002</v>
      </c>
      <c r="AE86">
        <v>47.483199999999997</v>
      </c>
      <c r="AF86">
        <v>49.005600000000001</v>
      </c>
      <c r="AG86">
        <v>28.759399999999999</v>
      </c>
      <c r="AH86">
        <v>55.630400000000002</v>
      </c>
      <c r="AI86">
        <v>42.494100000000003</v>
      </c>
      <c r="AJ86">
        <v>42.656399999999998</v>
      </c>
      <c r="AK86">
        <v>44.777299999999997</v>
      </c>
      <c r="AL86">
        <v>46.947600000000001</v>
      </c>
      <c r="AM86">
        <v>45.803400000000003</v>
      </c>
      <c r="AN86">
        <v>44.8752</v>
      </c>
      <c r="AO86">
        <v>45.847099999999998</v>
      </c>
      <c r="AP86">
        <v>48.666899999999998</v>
      </c>
      <c r="AQ86">
        <v>46.889099999999999</v>
      </c>
      <c r="AR86">
        <v>29.309899999999999</v>
      </c>
      <c r="AS86">
        <v>41.665999999999997</v>
      </c>
      <c r="AT86">
        <v>34.913400000000003</v>
      </c>
      <c r="AU86">
        <v>30.9557</v>
      </c>
      <c r="AV86">
        <v>40.2791</v>
      </c>
      <c r="AW86">
        <v>35.6432</v>
      </c>
      <c r="AX86">
        <v>41.274999999999999</v>
      </c>
      <c r="AY86">
        <v>21.8019</v>
      </c>
      <c r="AZ86">
        <v>27.911100000000001</v>
      </c>
      <c r="BA86">
        <v>37.036099999999998</v>
      </c>
      <c r="BB86">
        <v>31.450500000000002</v>
      </c>
      <c r="BC86">
        <v>34.931899999999999</v>
      </c>
      <c r="BD86">
        <v>41.686799999999998</v>
      </c>
      <c r="BE86">
        <v>33.459699999999998</v>
      </c>
      <c r="BF86">
        <v>37.887599999999999</v>
      </c>
    </row>
    <row r="87" spans="1:58" x14ac:dyDescent="0.4">
      <c r="A87" s="23" t="s">
        <v>1669</v>
      </c>
      <c r="B87">
        <v>2</v>
      </c>
      <c r="C87" t="str">
        <f t="shared" si="46"/>
        <v>CLD</v>
      </c>
      <c r="D87" t="str">
        <f>CONCATENATE(E87,"/",E85)</f>
        <v>CLD091/CLD001</v>
      </c>
      <c r="E87" t="s">
        <v>167</v>
      </c>
      <c r="F87" t="s">
        <v>4722</v>
      </c>
      <c r="G87" t="s">
        <v>2427</v>
      </c>
      <c r="H87" s="58">
        <f>CORREL(I87:BF87,I85:BF85)</f>
        <v>0.87554052873020161</v>
      </c>
      <c r="I87">
        <v>29.874400000000001</v>
      </c>
      <c r="J87">
        <v>46.850299999999997</v>
      </c>
      <c r="K87">
        <v>33.158499999999997</v>
      </c>
      <c r="L87">
        <v>32.889400000000002</v>
      </c>
      <c r="M87">
        <v>46.141599999999997</v>
      </c>
      <c r="N87">
        <v>50.226399999999998</v>
      </c>
      <c r="O87">
        <v>36.563400000000001</v>
      </c>
      <c r="P87">
        <v>52.710099999999997</v>
      </c>
      <c r="Q87">
        <v>44.898000000000003</v>
      </c>
      <c r="R87">
        <v>47.907899999999998</v>
      </c>
      <c r="S87">
        <v>53.936799999999998</v>
      </c>
      <c r="T87">
        <v>45.308799999999998</v>
      </c>
      <c r="U87">
        <v>45.665999999999997</v>
      </c>
      <c r="V87">
        <v>53.772199999999998</v>
      </c>
      <c r="W87">
        <v>48.803199999999997</v>
      </c>
      <c r="X87">
        <v>36.760899999999999</v>
      </c>
      <c r="Y87">
        <v>35.218600000000002</v>
      </c>
      <c r="Z87">
        <v>37.073099999999997</v>
      </c>
      <c r="AA87">
        <v>38.2911</v>
      </c>
      <c r="AB87">
        <v>52.915100000000002</v>
      </c>
      <c r="AC87">
        <v>50.569600000000001</v>
      </c>
      <c r="AD87">
        <v>48.285200000000003</v>
      </c>
      <c r="AE87">
        <v>43.614400000000003</v>
      </c>
      <c r="AF87">
        <v>54.391599999999997</v>
      </c>
      <c r="AG87">
        <v>33.354900000000001</v>
      </c>
      <c r="AH87">
        <v>56.500500000000002</v>
      </c>
      <c r="AI87">
        <v>39.325200000000002</v>
      </c>
      <c r="AJ87">
        <v>32.471499999999999</v>
      </c>
      <c r="AK87">
        <v>56.273000000000003</v>
      </c>
      <c r="AL87">
        <v>52.327100000000002</v>
      </c>
      <c r="AM87">
        <v>48.469700000000003</v>
      </c>
      <c r="AN87">
        <v>50.3782</v>
      </c>
      <c r="AO87">
        <v>42.056800000000003</v>
      </c>
      <c r="AP87">
        <v>47.3705</v>
      </c>
      <c r="AQ87">
        <v>48.193199999999997</v>
      </c>
      <c r="AR87">
        <v>38.110599999999998</v>
      </c>
      <c r="AS87">
        <v>41.295299999999997</v>
      </c>
      <c r="AT87">
        <v>36.351900000000001</v>
      </c>
      <c r="AU87">
        <v>30.907499999999999</v>
      </c>
      <c r="AV87">
        <v>33.779899999999998</v>
      </c>
      <c r="AW87">
        <v>33.353299999999997</v>
      </c>
      <c r="AX87">
        <v>35.961500000000001</v>
      </c>
      <c r="AY87">
        <v>28.8277</v>
      </c>
      <c r="AZ87">
        <v>24.473500000000001</v>
      </c>
      <c r="BA87">
        <v>32.944600000000001</v>
      </c>
      <c r="BB87">
        <v>27.470400000000001</v>
      </c>
      <c r="BC87">
        <v>33.210599999999999</v>
      </c>
      <c r="BD87">
        <v>35.848300000000002</v>
      </c>
      <c r="BE87">
        <v>33.0351</v>
      </c>
      <c r="BF87">
        <v>39.351300000000002</v>
      </c>
    </row>
    <row r="88" spans="1:58" x14ac:dyDescent="0.4">
      <c r="A88" s="23" t="s">
        <v>1673</v>
      </c>
      <c r="B88">
        <v>3</v>
      </c>
      <c r="C88" t="str">
        <f t="shared" si="46"/>
        <v>DPS</v>
      </c>
      <c r="D88" t="str">
        <f>CONCATENATE(E88,"/",E89)</f>
        <v>DPS001/DPS051</v>
      </c>
      <c r="E88" t="s">
        <v>821</v>
      </c>
      <c r="F88" t="s">
        <v>4722</v>
      </c>
      <c r="G88" t="s">
        <v>2558</v>
      </c>
      <c r="H88" s="58">
        <f t="shared" ref="H88:H89" si="49">CORREL(I88:BF88,I89:BF89)</f>
        <v>0.83604054683184359</v>
      </c>
      <c r="I88" s="11">
        <v>30.262599999999999</v>
      </c>
      <c r="J88" s="11">
        <v>37.139600000000002</v>
      </c>
      <c r="K88" s="11">
        <v>38.500300000000003</v>
      </c>
      <c r="L88" s="11">
        <v>57.125</v>
      </c>
      <c r="M88" s="11">
        <v>39.076799999999999</v>
      </c>
      <c r="N88" s="11">
        <v>54.681899999999999</v>
      </c>
      <c r="O88" s="11">
        <v>44.053899999999999</v>
      </c>
      <c r="P88" s="11">
        <v>48.073599999999999</v>
      </c>
      <c r="Q88" s="11">
        <v>50.5867</v>
      </c>
      <c r="R88" s="11">
        <v>44.969200000000001</v>
      </c>
      <c r="S88" s="11">
        <v>45.909500000000001</v>
      </c>
      <c r="T88" s="11">
        <v>40.309199999999997</v>
      </c>
      <c r="U88" s="11">
        <v>39.055999999999997</v>
      </c>
      <c r="V88" s="11">
        <v>53.255800000000001</v>
      </c>
      <c r="W88" s="11">
        <v>57.716099999999997</v>
      </c>
      <c r="X88" s="11">
        <v>27.9133</v>
      </c>
      <c r="Y88" s="11">
        <v>36.097000000000001</v>
      </c>
      <c r="Z88" s="11">
        <v>38.380600000000001</v>
      </c>
      <c r="AA88" s="11">
        <v>33.755200000000002</v>
      </c>
      <c r="AB88" s="11">
        <v>49.097000000000001</v>
      </c>
      <c r="AC88" s="11">
        <v>33.741700000000002</v>
      </c>
      <c r="AD88" s="11">
        <v>60.206499999999998</v>
      </c>
      <c r="AE88" s="11">
        <v>44.587499999999999</v>
      </c>
      <c r="AF88" s="11">
        <v>47.2376</v>
      </c>
      <c r="AG88" s="11">
        <v>42.109400000000001</v>
      </c>
      <c r="AH88" s="11">
        <v>56.048999999999999</v>
      </c>
      <c r="AI88" s="11">
        <v>50.885800000000003</v>
      </c>
      <c r="AJ88" s="11">
        <v>48.994599999999998</v>
      </c>
      <c r="AK88" s="11">
        <v>56.804499999999997</v>
      </c>
      <c r="AL88" s="11">
        <v>60.423499999999997</v>
      </c>
      <c r="AM88" s="11">
        <v>41.693600000000004</v>
      </c>
      <c r="AN88" s="11">
        <v>52.3446</v>
      </c>
      <c r="AO88" s="11">
        <v>45.5428</v>
      </c>
      <c r="AP88" s="11">
        <v>45.049900000000001</v>
      </c>
      <c r="AQ88" s="11">
        <v>49.897500000000001</v>
      </c>
      <c r="AR88" s="11">
        <v>35.146700000000003</v>
      </c>
      <c r="AS88" s="11">
        <v>40.829700000000003</v>
      </c>
      <c r="AT88" s="11">
        <v>43.025500000000001</v>
      </c>
      <c r="AU88" s="11">
        <v>46.916600000000003</v>
      </c>
      <c r="AV88" s="11">
        <v>35.427300000000002</v>
      </c>
      <c r="AW88" s="11">
        <v>26.912099999999999</v>
      </c>
      <c r="AX88" s="11">
        <v>34.740299999999998</v>
      </c>
      <c r="AY88" s="11">
        <v>22.613800000000001</v>
      </c>
      <c r="AZ88" s="11">
        <v>30.380800000000001</v>
      </c>
      <c r="BA88" s="11">
        <v>36.057499999999997</v>
      </c>
      <c r="BB88" s="11">
        <v>44.5396</v>
      </c>
      <c r="BC88" s="11">
        <v>36.049300000000002</v>
      </c>
      <c r="BD88" s="11">
        <v>52.041600000000003</v>
      </c>
      <c r="BE88" s="11">
        <v>31.783200000000001</v>
      </c>
      <c r="BF88" s="11">
        <v>38.709200000000003</v>
      </c>
    </row>
    <row r="89" spans="1:58" x14ac:dyDescent="0.4">
      <c r="A89" s="23" t="s">
        <v>1674</v>
      </c>
      <c r="B89">
        <v>3</v>
      </c>
      <c r="C89" t="str">
        <f t="shared" si="46"/>
        <v>DPS</v>
      </c>
      <c r="D89" t="str">
        <f>CONCATENATE(E89,"/",E90)</f>
        <v>DPS051/DPS091</v>
      </c>
      <c r="E89" t="s">
        <v>845</v>
      </c>
      <c r="F89" t="s">
        <v>4722</v>
      </c>
      <c r="G89" t="s">
        <v>2677</v>
      </c>
      <c r="H89" s="58">
        <f t="shared" si="49"/>
        <v>0.9204556849472052</v>
      </c>
      <c r="I89">
        <v>40.530200000000001</v>
      </c>
      <c r="J89">
        <v>34.793500000000002</v>
      </c>
      <c r="K89">
        <v>44.2348</v>
      </c>
      <c r="L89">
        <v>56.133099999999999</v>
      </c>
      <c r="M89">
        <v>45.5291</v>
      </c>
      <c r="N89">
        <v>51.439</v>
      </c>
      <c r="O89">
        <v>43.727800000000002</v>
      </c>
      <c r="P89">
        <v>52.291899999999998</v>
      </c>
      <c r="Q89">
        <v>45.472299999999997</v>
      </c>
      <c r="R89">
        <v>55.4621</v>
      </c>
      <c r="S89">
        <v>46.203800000000001</v>
      </c>
      <c r="T89">
        <v>42.709499999999998</v>
      </c>
      <c r="U89">
        <v>47.0182</v>
      </c>
      <c r="V89">
        <v>52.538600000000002</v>
      </c>
      <c r="W89">
        <v>52.831699999999998</v>
      </c>
      <c r="X89">
        <v>31.0609</v>
      </c>
      <c r="Y89">
        <v>35.115299999999998</v>
      </c>
      <c r="Z89">
        <v>49.529699999999998</v>
      </c>
      <c r="AA89">
        <v>38.2455</v>
      </c>
      <c r="AB89">
        <v>53.161200000000001</v>
      </c>
      <c r="AC89">
        <v>46.860300000000002</v>
      </c>
      <c r="AD89">
        <v>60.657400000000003</v>
      </c>
      <c r="AE89">
        <v>48.931399999999996</v>
      </c>
      <c r="AF89">
        <v>47.6798</v>
      </c>
      <c r="AG89">
        <v>52.259399999999999</v>
      </c>
      <c r="AH89">
        <v>58.101399999999998</v>
      </c>
      <c r="AI89">
        <v>53.933199999999999</v>
      </c>
      <c r="AJ89">
        <v>50.396299999999997</v>
      </c>
      <c r="AK89">
        <v>49.619399999999999</v>
      </c>
      <c r="AL89">
        <v>55.6541</v>
      </c>
      <c r="AM89">
        <v>50.630800000000001</v>
      </c>
      <c r="AN89">
        <v>50.872700000000002</v>
      </c>
      <c r="AO89">
        <v>41.135800000000003</v>
      </c>
      <c r="AP89">
        <v>45.049900000000001</v>
      </c>
      <c r="AQ89">
        <v>51.788800000000002</v>
      </c>
      <c r="AR89">
        <v>31.289100000000001</v>
      </c>
      <c r="AS89">
        <v>40.391100000000002</v>
      </c>
      <c r="AT89">
        <v>40.607100000000003</v>
      </c>
      <c r="AU89">
        <v>43.8339</v>
      </c>
      <c r="AV89">
        <v>49.734900000000003</v>
      </c>
      <c r="AW89">
        <v>33.625999999999998</v>
      </c>
      <c r="AX89">
        <v>37.186199999999999</v>
      </c>
      <c r="AY89">
        <v>28.488700000000001</v>
      </c>
      <c r="AZ89">
        <v>29.777999999999999</v>
      </c>
      <c r="BA89">
        <v>35.238</v>
      </c>
      <c r="BB89">
        <v>42.058300000000003</v>
      </c>
      <c r="BC89">
        <v>34.785699999999999</v>
      </c>
      <c r="BD89">
        <v>52.983199999999997</v>
      </c>
      <c r="BE89">
        <v>31.977799999999998</v>
      </c>
      <c r="BF89">
        <v>39.7575</v>
      </c>
    </row>
    <row r="90" spans="1:58" x14ac:dyDescent="0.4">
      <c r="B90">
        <v>3</v>
      </c>
      <c r="C90" t="str">
        <f t="shared" si="46"/>
        <v>DPS</v>
      </c>
      <c r="D90" t="str">
        <f>CONCATENATE(E90,"/",E88)</f>
        <v>DPS091/DPS001</v>
      </c>
      <c r="E90" t="s">
        <v>932</v>
      </c>
      <c r="F90" t="s">
        <v>4722</v>
      </c>
      <c r="G90" t="s">
        <v>2769</v>
      </c>
      <c r="H90" s="58">
        <f t="shared" ref="H90" si="50">CORREL(I90:BF90,I88:BF88)</f>
        <v>0.81363936595205599</v>
      </c>
      <c r="I90">
        <v>32.606699999999996</v>
      </c>
      <c r="J90">
        <v>32.105800000000002</v>
      </c>
      <c r="K90">
        <v>43.365400000000001</v>
      </c>
      <c r="L90">
        <v>56.483699999999999</v>
      </c>
      <c r="M90">
        <v>41.665700000000001</v>
      </c>
      <c r="N90">
        <v>55.657200000000003</v>
      </c>
      <c r="O90">
        <v>43.581800000000001</v>
      </c>
      <c r="P90">
        <v>55.904400000000003</v>
      </c>
      <c r="Q90">
        <v>46.317300000000003</v>
      </c>
      <c r="R90">
        <v>57.606400000000001</v>
      </c>
      <c r="S90">
        <v>48.951900000000002</v>
      </c>
      <c r="T90">
        <v>39.958399999999997</v>
      </c>
      <c r="U90">
        <v>47.866599999999998</v>
      </c>
      <c r="V90">
        <v>61.226599999999998</v>
      </c>
      <c r="W90">
        <v>51.744900000000001</v>
      </c>
      <c r="X90">
        <v>34.278799999999997</v>
      </c>
      <c r="Y90">
        <v>35.734699999999997</v>
      </c>
      <c r="Z90">
        <v>40.760300000000001</v>
      </c>
      <c r="AA90">
        <v>35.130499999999998</v>
      </c>
      <c r="AB90">
        <v>47.770400000000002</v>
      </c>
      <c r="AC90">
        <v>50.715600000000002</v>
      </c>
      <c r="AD90">
        <v>60.2804</v>
      </c>
      <c r="AE90">
        <v>48.931399999999996</v>
      </c>
      <c r="AF90">
        <v>46.370399999999997</v>
      </c>
      <c r="AG90">
        <v>50.753999999999998</v>
      </c>
      <c r="AH90">
        <v>61.933399999999999</v>
      </c>
      <c r="AI90">
        <v>53.793300000000002</v>
      </c>
      <c r="AJ90">
        <v>47.930199999999999</v>
      </c>
      <c r="AK90">
        <v>48.624499999999998</v>
      </c>
      <c r="AL90">
        <v>60.532200000000003</v>
      </c>
      <c r="AM90">
        <v>52.728499999999997</v>
      </c>
      <c r="AN90">
        <v>44.622199999999999</v>
      </c>
      <c r="AO90">
        <v>48.427</v>
      </c>
      <c r="AP90">
        <v>43.836300000000001</v>
      </c>
      <c r="AQ90">
        <v>48.670900000000003</v>
      </c>
      <c r="AR90">
        <v>35.146700000000003</v>
      </c>
      <c r="AS90">
        <v>40.078200000000002</v>
      </c>
      <c r="AT90">
        <v>38.365900000000003</v>
      </c>
      <c r="AU90">
        <v>43.779800000000002</v>
      </c>
      <c r="AV90">
        <v>50.204000000000001</v>
      </c>
      <c r="AW90">
        <v>28.4194</v>
      </c>
      <c r="AX90">
        <v>36.559600000000003</v>
      </c>
      <c r="AY90">
        <v>28.348500000000001</v>
      </c>
      <c r="AZ90">
        <v>32.630200000000002</v>
      </c>
      <c r="BA90">
        <v>30.755099999999999</v>
      </c>
      <c r="BB90">
        <v>34.932400000000001</v>
      </c>
      <c r="BC90">
        <v>30.934999999999999</v>
      </c>
      <c r="BD90">
        <v>52.395400000000002</v>
      </c>
      <c r="BE90">
        <v>34.473100000000002</v>
      </c>
      <c r="BF90">
        <v>39.4422</v>
      </c>
    </row>
    <row r="91" spans="1:58" x14ac:dyDescent="0.4">
      <c r="B91">
        <v>5</v>
      </c>
      <c r="C91" t="str">
        <f t="shared" si="46"/>
        <v>CLM</v>
      </c>
      <c r="D91" t="str">
        <f>CONCATENATE(E91,"/",E92)</f>
        <v>CLM001/CLM051</v>
      </c>
      <c r="E91" t="s">
        <v>1648</v>
      </c>
      <c r="F91" t="s">
        <v>4722</v>
      </c>
      <c r="G91" t="s">
        <v>3055</v>
      </c>
      <c r="H91" s="58">
        <f t="shared" ref="H91" si="51">CORREL(I91:BF91,I92:BF92)</f>
        <v>0.85601280174096372</v>
      </c>
      <c r="I91" s="59">
        <v>33.726199999999999</v>
      </c>
      <c r="J91" s="59">
        <v>34.4328</v>
      </c>
      <c r="K91" s="59">
        <v>42.1449</v>
      </c>
      <c r="L91" s="59">
        <v>44.419699999999999</v>
      </c>
      <c r="M91" s="59">
        <v>40.412100000000002</v>
      </c>
      <c r="N91" s="59">
        <v>39.578000000000003</v>
      </c>
      <c r="O91" s="59">
        <v>40.077399999999997</v>
      </c>
      <c r="P91" s="59">
        <v>41.887900000000002</v>
      </c>
      <c r="Q91" s="59">
        <v>48.381999999999998</v>
      </c>
      <c r="R91" s="59">
        <v>54.326000000000001</v>
      </c>
      <c r="S91" s="59">
        <v>34.030999999999999</v>
      </c>
      <c r="T91" s="59">
        <v>42.460700000000003</v>
      </c>
      <c r="U91" s="59">
        <v>45.901800000000001</v>
      </c>
      <c r="V91" s="59">
        <v>44.671900000000001</v>
      </c>
      <c r="W91" s="59">
        <v>50.859699999999997</v>
      </c>
      <c r="X91" s="59">
        <v>36.6126</v>
      </c>
      <c r="Y91" s="59">
        <v>38.513500000000001</v>
      </c>
      <c r="Z91" s="59">
        <v>23.4709</v>
      </c>
      <c r="AA91" s="59">
        <v>36.569600000000001</v>
      </c>
      <c r="AB91" s="59">
        <v>47.210599999999999</v>
      </c>
      <c r="AC91" s="59">
        <v>52.198999999999998</v>
      </c>
      <c r="AD91" s="59">
        <v>42.4983</v>
      </c>
      <c r="AE91" s="59">
        <v>41.9452</v>
      </c>
      <c r="AF91" s="59">
        <v>55.395600000000002</v>
      </c>
      <c r="AG91" s="59">
        <v>49.112900000000003</v>
      </c>
      <c r="AH91" s="59">
        <v>50.568399999999997</v>
      </c>
      <c r="AI91" s="59">
        <v>35.885300000000001</v>
      </c>
      <c r="AJ91" s="59">
        <v>38.669800000000002</v>
      </c>
      <c r="AK91" s="59">
        <v>47.913499999999999</v>
      </c>
      <c r="AL91" s="59">
        <v>34.634599999999999</v>
      </c>
      <c r="AM91" s="59">
        <v>42.692700000000002</v>
      </c>
      <c r="AN91" s="59">
        <v>44.0944</v>
      </c>
      <c r="AO91" s="59">
        <v>37.689500000000002</v>
      </c>
      <c r="AP91" s="59">
        <v>39.864899999999999</v>
      </c>
      <c r="AQ91" s="59">
        <v>49.686500000000002</v>
      </c>
      <c r="AR91" s="59">
        <v>44.242600000000003</v>
      </c>
      <c r="AS91" s="59">
        <v>40.545400000000001</v>
      </c>
      <c r="AT91" s="59">
        <v>47.066800000000001</v>
      </c>
      <c r="AU91" s="59">
        <v>36.938099999999999</v>
      </c>
      <c r="AV91" s="59">
        <v>45.6616</v>
      </c>
      <c r="AW91" s="59">
        <v>41.078600000000002</v>
      </c>
      <c r="AX91" s="59">
        <v>43.728000000000002</v>
      </c>
      <c r="AY91" s="59">
        <v>36.552900000000001</v>
      </c>
      <c r="AZ91" s="59">
        <v>43.944299999999998</v>
      </c>
      <c r="BA91" s="59">
        <v>41.203000000000003</v>
      </c>
      <c r="BB91" s="59">
        <v>37.217300000000002</v>
      </c>
      <c r="BC91" s="59">
        <v>41.559199999999997</v>
      </c>
      <c r="BD91" s="59">
        <v>39.066200000000002</v>
      </c>
      <c r="BE91" s="59">
        <v>44.049900000000001</v>
      </c>
      <c r="BF91" s="59">
        <v>38.4512</v>
      </c>
    </row>
    <row r="92" spans="1:58" x14ac:dyDescent="0.4">
      <c r="B92">
        <v>5</v>
      </c>
      <c r="C92" t="str">
        <f t="shared" si="46"/>
        <v>CLM</v>
      </c>
      <c r="D92" t="str">
        <f>CONCATENATE(E92,"/",E93)</f>
        <v>CLM051/CLM091</v>
      </c>
      <c r="E92" t="s">
        <v>5096</v>
      </c>
      <c r="F92" t="s">
        <v>4722</v>
      </c>
      <c r="G92" t="s">
        <v>3122</v>
      </c>
      <c r="H92" s="58">
        <f>CORREL(I92:BF92,I93:BF93)</f>
        <v>0.7971599053195717</v>
      </c>
      <c r="I92" s="58">
        <v>37.442</v>
      </c>
      <c r="J92" s="58">
        <v>34.643799999999999</v>
      </c>
      <c r="K92" s="58">
        <v>41.6721</v>
      </c>
      <c r="L92" s="58">
        <v>43.171399999999998</v>
      </c>
      <c r="M92" s="58">
        <v>38.737699999999997</v>
      </c>
      <c r="N92" s="58">
        <v>40.689399999999999</v>
      </c>
      <c r="O92" s="58">
        <v>38.443600000000004</v>
      </c>
      <c r="P92" s="58">
        <v>43.475299999999997</v>
      </c>
      <c r="Q92" s="58">
        <v>43.456000000000003</v>
      </c>
      <c r="R92" s="58">
        <v>50.828800000000001</v>
      </c>
      <c r="S92" s="58">
        <v>34.901200000000003</v>
      </c>
      <c r="T92" s="58">
        <v>40.564399999999999</v>
      </c>
      <c r="U92" s="58">
        <v>43.902099999999997</v>
      </c>
      <c r="V92" s="58">
        <v>48.709200000000003</v>
      </c>
      <c r="W92" s="58">
        <v>45.800699999999999</v>
      </c>
      <c r="X92" s="58">
        <v>39.945300000000003</v>
      </c>
      <c r="Y92" s="58">
        <v>41.550600000000003</v>
      </c>
      <c r="Z92" s="58">
        <v>34.981299999999997</v>
      </c>
      <c r="AA92" s="58">
        <v>38.403599999999997</v>
      </c>
      <c r="AB92" s="58">
        <v>46.658200000000001</v>
      </c>
      <c r="AC92" s="58">
        <v>51.922800000000002</v>
      </c>
      <c r="AD92" s="58">
        <v>46.672899999999998</v>
      </c>
      <c r="AE92" s="58">
        <v>37.813299999999998</v>
      </c>
      <c r="AF92" s="58">
        <v>52.435899999999997</v>
      </c>
      <c r="AG92" s="58">
        <v>47.0854</v>
      </c>
      <c r="AH92" s="58">
        <v>52.186399999999999</v>
      </c>
      <c r="AI92" s="58">
        <v>37.6447</v>
      </c>
      <c r="AJ92" s="58">
        <v>37.877299999999998</v>
      </c>
      <c r="AK92" s="58">
        <v>47.0124</v>
      </c>
      <c r="AL92" s="58">
        <v>35.876600000000003</v>
      </c>
      <c r="AM92" s="58">
        <v>44.528300000000002</v>
      </c>
      <c r="AN92" s="58">
        <v>42.836799999999997</v>
      </c>
      <c r="AO92" s="58">
        <v>42.671399999999998</v>
      </c>
      <c r="AP92" s="58">
        <v>37.958300000000001</v>
      </c>
      <c r="AQ92" s="58">
        <v>49.403700000000001</v>
      </c>
      <c r="AR92" s="58">
        <v>42.0015</v>
      </c>
      <c r="AS92" s="58">
        <v>39.979700000000001</v>
      </c>
      <c r="AT92" s="58">
        <v>43.177599999999998</v>
      </c>
      <c r="AU92" s="58">
        <v>36.383600000000001</v>
      </c>
      <c r="AV92" s="58">
        <v>41.502800000000001</v>
      </c>
      <c r="AW92" s="58">
        <v>43.779499999999999</v>
      </c>
      <c r="AX92" s="58">
        <v>45.293999999999997</v>
      </c>
      <c r="AY92" s="58">
        <v>34.133200000000002</v>
      </c>
      <c r="AZ92" s="58">
        <v>45.108499999999999</v>
      </c>
      <c r="BA92" s="58">
        <v>43.779499999999999</v>
      </c>
      <c r="BB92" s="58">
        <v>39.472900000000003</v>
      </c>
      <c r="BC92" s="58">
        <v>38.014299999999999</v>
      </c>
      <c r="BD92" s="58">
        <v>39.135899999999999</v>
      </c>
      <c r="BE92" s="58">
        <v>38.864899999999999</v>
      </c>
      <c r="BF92" s="58">
        <v>40.5702</v>
      </c>
    </row>
    <row r="93" spans="1:58" x14ac:dyDescent="0.4">
      <c r="B93">
        <v>5</v>
      </c>
      <c r="C93" t="str">
        <f t="shared" si="46"/>
        <v>CLM</v>
      </c>
      <c r="D93" t="str">
        <f>CONCATENATE(E93,"/",E91)</f>
        <v>CLM091/CLM001</v>
      </c>
      <c r="E93" t="s">
        <v>4723</v>
      </c>
      <c r="F93" t="s">
        <v>4722</v>
      </c>
      <c r="G93" t="s">
        <v>3187</v>
      </c>
      <c r="H93" s="58">
        <f t="shared" ref="H93" si="52">CORREL(I93:BF93,I91:BF91)</f>
        <v>0.85511739841622914</v>
      </c>
      <c r="I93" s="58">
        <v>38.439599999999999</v>
      </c>
      <c r="J93" s="58">
        <v>37.603200000000001</v>
      </c>
      <c r="K93" s="58">
        <v>40.4953</v>
      </c>
      <c r="L93" s="58">
        <v>43.741599999999998</v>
      </c>
      <c r="M93" s="58">
        <v>41.064300000000003</v>
      </c>
      <c r="N93" s="58">
        <v>34.719900000000003</v>
      </c>
      <c r="O93" s="58">
        <v>45.366500000000002</v>
      </c>
      <c r="P93" s="58">
        <v>42.157600000000002</v>
      </c>
      <c r="Q93" s="58">
        <v>46.6053</v>
      </c>
      <c r="R93" s="58">
        <v>48.8264</v>
      </c>
      <c r="S93" s="58">
        <v>36.333199999999998</v>
      </c>
      <c r="T93" s="58">
        <v>44.432299999999998</v>
      </c>
      <c r="U93" s="58">
        <v>44.699399999999997</v>
      </c>
      <c r="V93" s="58">
        <v>51.2072</v>
      </c>
      <c r="W93" s="58">
        <v>49.0914</v>
      </c>
      <c r="X93" s="58">
        <v>39.658799999999999</v>
      </c>
      <c r="Y93" s="58">
        <v>44.940600000000003</v>
      </c>
      <c r="Z93" s="58">
        <v>26.789899999999999</v>
      </c>
      <c r="AA93" s="58">
        <v>31.217199999999998</v>
      </c>
      <c r="AB93" s="58">
        <v>52.9208</v>
      </c>
      <c r="AC93" s="58">
        <v>53.750500000000002</v>
      </c>
      <c r="AD93" s="58">
        <v>43.618699999999997</v>
      </c>
      <c r="AE93" s="58">
        <v>42.268099999999997</v>
      </c>
      <c r="AF93" s="58">
        <v>58.987400000000001</v>
      </c>
      <c r="AG93" s="58">
        <v>52.480800000000002</v>
      </c>
      <c r="AH93" s="58">
        <v>46.535200000000003</v>
      </c>
      <c r="AI93" s="58">
        <v>32.954799999999999</v>
      </c>
      <c r="AJ93" s="58">
        <v>44.0214</v>
      </c>
      <c r="AK93" s="58">
        <v>42.2376</v>
      </c>
      <c r="AL93" s="58">
        <v>30.420200000000001</v>
      </c>
      <c r="AM93" s="58">
        <v>46.750599999999999</v>
      </c>
      <c r="AN93" s="58">
        <v>45.389699999999998</v>
      </c>
      <c r="AO93" s="58">
        <v>35.705599999999997</v>
      </c>
      <c r="AP93" s="58">
        <v>37.110300000000002</v>
      </c>
      <c r="AQ93" s="58">
        <v>49.622199999999999</v>
      </c>
      <c r="AR93" s="58">
        <v>44.821300000000001</v>
      </c>
      <c r="AS93" s="58">
        <v>40.725299999999997</v>
      </c>
      <c r="AT93" s="58">
        <v>46.140300000000003</v>
      </c>
      <c r="AU93" s="58">
        <v>38.613599999999998</v>
      </c>
      <c r="AV93" s="58">
        <v>43.580300000000001</v>
      </c>
      <c r="AW93" s="58">
        <v>45.716700000000003</v>
      </c>
      <c r="AX93" s="58">
        <v>43.447099999999999</v>
      </c>
      <c r="AY93" s="58">
        <v>34.2849</v>
      </c>
      <c r="AZ93" s="58">
        <v>44.490099999999998</v>
      </c>
      <c r="BA93" s="58">
        <v>40.944499999999998</v>
      </c>
      <c r="BB93" s="58">
        <v>38.786000000000001</v>
      </c>
      <c r="BC93" s="58">
        <v>43.637300000000003</v>
      </c>
      <c r="BD93" s="58">
        <v>40.713900000000002</v>
      </c>
      <c r="BE93" s="58">
        <v>38.864899999999999</v>
      </c>
      <c r="BF93" s="58">
        <v>41.312800000000003</v>
      </c>
    </row>
    <row r="94" spans="1:58" x14ac:dyDescent="0.4">
      <c r="B94">
        <v>6</v>
      </c>
      <c r="C94" t="str">
        <f t="shared" si="46"/>
        <v>DPM</v>
      </c>
      <c r="D94" t="str">
        <f>CONCATENATE(E94,"/",E95)</f>
        <v>DPM001/DPM051</v>
      </c>
      <c r="E94" t="s">
        <v>1651</v>
      </c>
      <c r="F94" t="s">
        <v>4722</v>
      </c>
      <c r="G94" t="s">
        <v>3571</v>
      </c>
      <c r="H94" s="58">
        <f>CORREL(I94:BF94,I95:BF95)</f>
        <v>0.34118101296459175</v>
      </c>
      <c r="I94" s="59">
        <v>30.5898</v>
      </c>
      <c r="J94" s="59">
        <v>28.4848</v>
      </c>
      <c r="K94" s="59">
        <v>38.1295</v>
      </c>
      <c r="L94" s="59">
        <v>30.3736</v>
      </c>
      <c r="M94" s="59">
        <v>41.554900000000004</v>
      </c>
      <c r="N94" s="59">
        <v>22.670999999999999</v>
      </c>
      <c r="O94" s="59">
        <v>34.535200000000003</v>
      </c>
      <c r="P94" s="59">
        <v>37.8551</v>
      </c>
      <c r="Q94" s="59">
        <v>42.921900000000001</v>
      </c>
      <c r="R94" s="59">
        <v>49.117600000000003</v>
      </c>
      <c r="S94" s="59">
        <v>25.424800000000001</v>
      </c>
      <c r="T94" s="59">
        <v>40.529299999999999</v>
      </c>
      <c r="U94" s="59">
        <v>44.137099999999997</v>
      </c>
      <c r="V94" s="59">
        <v>48.630600000000001</v>
      </c>
      <c r="W94" s="59">
        <v>37.829700000000003</v>
      </c>
      <c r="X94" s="59">
        <v>29.694400000000002</v>
      </c>
      <c r="Y94" s="59">
        <v>40.848700000000001</v>
      </c>
      <c r="Z94" s="59">
        <v>23.193899999999999</v>
      </c>
      <c r="AA94" s="59">
        <v>34.435099999999998</v>
      </c>
      <c r="AB94" s="59">
        <v>33.986199999999997</v>
      </c>
      <c r="AC94" s="59">
        <v>51.110599999999998</v>
      </c>
      <c r="AD94" s="59">
        <v>39.698099999999997</v>
      </c>
      <c r="AE94" s="59">
        <v>36.338099999999997</v>
      </c>
      <c r="AF94" s="59">
        <v>36.892099999999999</v>
      </c>
      <c r="AG94" s="59">
        <v>52.579599999999999</v>
      </c>
      <c r="AH94" s="59">
        <v>49.5715</v>
      </c>
      <c r="AI94" s="59">
        <v>33.368099999999998</v>
      </c>
      <c r="AJ94" s="59">
        <v>39.127800000000001</v>
      </c>
      <c r="AK94" s="59">
        <v>32.443100000000001</v>
      </c>
      <c r="AL94" s="59">
        <v>37.280999999999999</v>
      </c>
      <c r="AM94" s="59">
        <v>47.174700000000001</v>
      </c>
      <c r="AN94" s="59">
        <v>36.285699999999999</v>
      </c>
      <c r="AO94" s="59">
        <v>40.986699999999999</v>
      </c>
      <c r="AP94" s="59">
        <v>34.683799999999998</v>
      </c>
      <c r="AQ94" s="59">
        <v>44.422199999999997</v>
      </c>
      <c r="AR94" s="59">
        <v>34.051900000000003</v>
      </c>
      <c r="AS94" s="59">
        <v>43.7224</v>
      </c>
      <c r="AT94" s="59">
        <v>46.513100000000001</v>
      </c>
      <c r="AU94" s="59">
        <v>36.253500000000003</v>
      </c>
      <c r="AV94" s="59">
        <v>34.804600000000001</v>
      </c>
      <c r="AW94" s="59">
        <v>33.362900000000003</v>
      </c>
      <c r="AX94" s="59">
        <v>34.626800000000003</v>
      </c>
      <c r="AY94" s="59">
        <v>26.880199999999999</v>
      </c>
      <c r="AZ94" s="59">
        <v>36.584400000000002</v>
      </c>
      <c r="BA94" s="59">
        <v>32.661499999999997</v>
      </c>
      <c r="BB94" s="59">
        <v>36.906500000000001</v>
      </c>
      <c r="BC94" s="59">
        <v>39.734099999999998</v>
      </c>
      <c r="BD94" s="59">
        <v>28.145</v>
      </c>
      <c r="BE94" s="59">
        <v>43.247999999999998</v>
      </c>
      <c r="BF94" s="59">
        <v>38.814999999999998</v>
      </c>
    </row>
    <row r="95" spans="1:58" x14ac:dyDescent="0.4">
      <c r="B95">
        <v>6</v>
      </c>
      <c r="C95" t="str">
        <f t="shared" si="46"/>
        <v>DPM</v>
      </c>
      <c r="D95" t="str">
        <f>CONCATENATE(E95,"/",E96)</f>
        <v>DPM051/DPM091</v>
      </c>
      <c r="E95" t="s">
        <v>5108</v>
      </c>
      <c r="F95" t="s">
        <v>4722</v>
      </c>
      <c r="G95" t="s">
        <v>3629</v>
      </c>
      <c r="H95" s="58">
        <f>CORREL(I95:BF95,I96:BF96)</f>
        <v>0.35859039833750511</v>
      </c>
      <c r="I95" s="58">
        <v>29.838799999999999</v>
      </c>
      <c r="J95" s="58">
        <v>44.675400000000003</v>
      </c>
      <c r="K95" s="58">
        <v>43.161099999999998</v>
      </c>
      <c r="L95" s="58">
        <v>30.957999999999998</v>
      </c>
      <c r="M95" s="58">
        <v>31.7606</v>
      </c>
      <c r="N95" s="58">
        <v>34.272799999999997</v>
      </c>
      <c r="O95" s="58">
        <v>33.717300000000002</v>
      </c>
      <c r="P95" s="58">
        <v>39.792900000000003</v>
      </c>
      <c r="Q95" s="58">
        <v>42.783999999999999</v>
      </c>
      <c r="R95" s="58">
        <v>47.460099999999997</v>
      </c>
      <c r="S95" s="58">
        <v>37.5809</v>
      </c>
      <c r="T95" s="58">
        <v>26.760899999999999</v>
      </c>
      <c r="U95" s="58">
        <v>39.0899</v>
      </c>
      <c r="V95" s="58">
        <v>33.638500000000001</v>
      </c>
      <c r="W95" s="58">
        <v>44.272199999999998</v>
      </c>
      <c r="X95" s="58">
        <v>34.210299999999997</v>
      </c>
      <c r="Y95" s="58">
        <v>39.1509</v>
      </c>
      <c r="Z95" s="58">
        <v>22.125699999999998</v>
      </c>
      <c r="AA95" s="58">
        <v>32.4358</v>
      </c>
      <c r="AB95" s="58">
        <v>52.005200000000002</v>
      </c>
      <c r="AC95" s="58">
        <v>48.768099999999997</v>
      </c>
      <c r="AD95" s="58">
        <v>31.230499999999999</v>
      </c>
      <c r="AE95" s="58">
        <v>38.071100000000001</v>
      </c>
      <c r="AF95" s="58">
        <v>52.104500000000002</v>
      </c>
      <c r="AG95" s="58">
        <v>55.633299999999998</v>
      </c>
      <c r="AH95" s="58">
        <v>48.3947</v>
      </c>
      <c r="AI95" s="58">
        <v>35.788499999999999</v>
      </c>
      <c r="AJ95" s="58">
        <v>42.296300000000002</v>
      </c>
      <c r="AK95" s="58">
        <v>49.105600000000003</v>
      </c>
      <c r="AL95" s="58">
        <v>35.242699999999999</v>
      </c>
      <c r="AM95" s="58">
        <v>28.4968</v>
      </c>
      <c r="AN95" s="58">
        <v>47.520400000000002</v>
      </c>
      <c r="AO95" s="58">
        <v>40.836399999999998</v>
      </c>
      <c r="AP95" s="58">
        <v>34.4709</v>
      </c>
      <c r="AQ95" s="58">
        <v>51.209699999999998</v>
      </c>
      <c r="AR95" s="58">
        <v>33.489800000000002</v>
      </c>
      <c r="AS95" s="58">
        <v>32.3065</v>
      </c>
      <c r="AT95" s="58">
        <v>37.679900000000004</v>
      </c>
      <c r="AU95" s="58">
        <v>30.8188</v>
      </c>
      <c r="AV95" s="58">
        <v>47.3446</v>
      </c>
      <c r="AW95" s="58">
        <v>39.443100000000001</v>
      </c>
      <c r="AX95" s="58">
        <v>47.449100000000001</v>
      </c>
      <c r="AY95" s="58">
        <v>23.6066</v>
      </c>
      <c r="AZ95" s="58">
        <v>32.639299999999999</v>
      </c>
      <c r="BA95" s="58">
        <v>37.211799999999997</v>
      </c>
      <c r="BB95" s="58">
        <v>42.696599999999997</v>
      </c>
      <c r="BC95" s="58">
        <v>34.787300000000002</v>
      </c>
      <c r="BD95" s="58">
        <v>33.111899999999999</v>
      </c>
      <c r="BE95" s="58">
        <v>30.58</v>
      </c>
      <c r="BF95" s="58">
        <v>26.124500000000001</v>
      </c>
    </row>
    <row r="96" spans="1:58" x14ac:dyDescent="0.4">
      <c r="B96">
        <v>6</v>
      </c>
      <c r="C96" t="str">
        <f t="shared" si="46"/>
        <v>DPM</v>
      </c>
      <c r="D96" t="str">
        <f>CONCATENATE(E96,"/",E94)</f>
        <v>DPM091/DPM001</v>
      </c>
      <c r="E96" t="s">
        <v>4726</v>
      </c>
      <c r="F96" t="s">
        <v>4722</v>
      </c>
      <c r="G96" t="s">
        <v>3686</v>
      </c>
      <c r="H96" s="58">
        <f>CORREL(I96:BF96,I94:BF94)</f>
        <v>0.43064632249151269</v>
      </c>
      <c r="I96" s="58">
        <v>43.727499999999999</v>
      </c>
      <c r="J96" s="58">
        <v>35.649099999999997</v>
      </c>
      <c r="K96" s="58">
        <v>42.350900000000003</v>
      </c>
      <c r="L96" s="58">
        <v>29.726199999999999</v>
      </c>
      <c r="M96" s="58">
        <v>31.504000000000001</v>
      </c>
      <c r="N96" s="58">
        <v>23.445</v>
      </c>
      <c r="O96" s="58">
        <v>28.113800000000001</v>
      </c>
      <c r="P96" s="58">
        <v>31.538599999999999</v>
      </c>
      <c r="Q96" s="58">
        <v>42.514099999999999</v>
      </c>
      <c r="R96" s="58">
        <v>38.364800000000002</v>
      </c>
      <c r="S96" s="58">
        <v>43.138199999999998</v>
      </c>
      <c r="T96" s="58">
        <v>40.922499999999999</v>
      </c>
      <c r="U96" s="58">
        <v>46.431399999999996</v>
      </c>
      <c r="V96" s="58">
        <v>50.104399999999998</v>
      </c>
      <c r="W96" s="58">
        <v>52.4206</v>
      </c>
      <c r="X96" s="58">
        <v>37.903700000000001</v>
      </c>
      <c r="Y96" s="58">
        <v>40.6434</v>
      </c>
      <c r="Z96" s="58">
        <v>21.124400000000001</v>
      </c>
      <c r="AA96" s="58">
        <v>39.886299999999999</v>
      </c>
      <c r="AB96" s="58">
        <v>45.084400000000002</v>
      </c>
      <c r="AC96" s="58">
        <v>35.9328</v>
      </c>
      <c r="AD96" s="58">
        <v>35.733899999999998</v>
      </c>
      <c r="AE96" s="58">
        <v>28.424700000000001</v>
      </c>
      <c r="AF96" s="58">
        <v>37.986800000000002</v>
      </c>
      <c r="AG96" s="58">
        <v>54.806699999999999</v>
      </c>
      <c r="AH96" s="58">
        <v>30.819199999999999</v>
      </c>
      <c r="AI96" s="58">
        <v>31.845199999999998</v>
      </c>
      <c r="AJ96" s="58">
        <v>31.439900000000002</v>
      </c>
      <c r="AK96" s="58">
        <v>45.009500000000003</v>
      </c>
      <c r="AL96" s="58">
        <v>34.468299999999999</v>
      </c>
      <c r="AM96" s="58">
        <v>46.763399999999997</v>
      </c>
      <c r="AN96" s="58">
        <v>33.191200000000002</v>
      </c>
      <c r="AO96" s="58">
        <v>37.143700000000003</v>
      </c>
      <c r="AP96" s="58">
        <v>44.938899999999997</v>
      </c>
      <c r="AQ96" s="58">
        <v>49.3752</v>
      </c>
      <c r="AR96" s="58">
        <v>35.970999999999997</v>
      </c>
      <c r="AS96" s="58">
        <v>31.167100000000001</v>
      </c>
      <c r="AT96" s="58">
        <v>41.4709</v>
      </c>
      <c r="AU96" s="58">
        <v>35.622900000000001</v>
      </c>
      <c r="AV96" s="58">
        <v>33.856699999999996</v>
      </c>
      <c r="AW96" s="58">
        <v>44.524299999999997</v>
      </c>
      <c r="AX96" s="58">
        <v>48.864699999999999</v>
      </c>
      <c r="AY96" s="58">
        <v>29.8337</v>
      </c>
      <c r="AZ96" s="58">
        <v>34.204999999999998</v>
      </c>
      <c r="BA96" s="58">
        <v>32.058799999999998</v>
      </c>
      <c r="BB96" s="58">
        <v>35.436500000000002</v>
      </c>
      <c r="BC96" s="58">
        <v>30.3476</v>
      </c>
      <c r="BD96" s="58">
        <v>28.813500000000001</v>
      </c>
      <c r="BE96" s="58">
        <v>51.2166</v>
      </c>
      <c r="BF96" s="58">
        <v>36.582099999999997</v>
      </c>
    </row>
    <row r="97" spans="2:58" x14ac:dyDescent="0.4">
      <c r="B97">
        <v>7</v>
      </c>
      <c r="C97" t="str">
        <f t="shared" si="46"/>
        <v>GPM</v>
      </c>
      <c r="D97" t="str">
        <f>CONCATENATE(E97,"/",E98)</f>
        <v>GPM001/GPM051</v>
      </c>
      <c r="E97" t="s">
        <v>1657</v>
      </c>
      <c r="F97" t="s">
        <v>4722</v>
      </c>
      <c r="G97" t="s">
        <v>4076</v>
      </c>
      <c r="H97" s="58">
        <f t="shared" ref="H97:H98" si="53">CORREL(I97:BF97,I98:BF98)</f>
        <v>0.63976458729878916</v>
      </c>
      <c r="I97" s="59">
        <v>28.353400000000001</v>
      </c>
      <c r="J97" s="59">
        <v>39.631500000000003</v>
      </c>
      <c r="K97" s="59">
        <v>38.4467</v>
      </c>
      <c r="L97" s="59">
        <v>39.303800000000003</v>
      </c>
      <c r="M97" s="59">
        <v>36.919800000000002</v>
      </c>
      <c r="N97" s="59">
        <v>34.893000000000001</v>
      </c>
      <c r="O97" s="59">
        <v>43.890099999999997</v>
      </c>
      <c r="P97" s="59">
        <v>38.765700000000002</v>
      </c>
      <c r="Q97" s="59">
        <v>41.383400000000002</v>
      </c>
      <c r="R97" s="59">
        <v>50.334099999999999</v>
      </c>
      <c r="S97" s="59">
        <v>35.744700000000002</v>
      </c>
      <c r="T97" s="59">
        <v>46.1143</v>
      </c>
      <c r="U97" s="59">
        <v>36.753300000000003</v>
      </c>
      <c r="V97" s="59">
        <v>56.363300000000002</v>
      </c>
      <c r="W97" s="59">
        <v>43.733199999999997</v>
      </c>
      <c r="X97" s="59">
        <v>32.817399999999999</v>
      </c>
      <c r="Y97" s="59">
        <v>42.876199999999997</v>
      </c>
      <c r="Z97" s="59">
        <v>30.9495</v>
      </c>
      <c r="AA97" s="59">
        <v>27.088200000000001</v>
      </c>
      <c r="AB97" s="59">
        <v>45.357399999999998</v>
      </c>
      <c r="AC97" s="59">
        <v>52.908499999999997</v>
      </c>
      <c r="AD97" s="59">
        <v>49.5886</v>
      </c>
      <c r="AE97" s="59">
        <v>33.904000000000003</v>
      </c>
      <c r="AF97" s="59">
        <v>50.969200000000001</v>
      </c>
      <c r="AG97" s="59">
        <v>54.030200000000001</v>
      </c>
      <c r="AH97" s="59">
        <v>48.0261</v>
      </c>
      <c r="AI97" s="59">
        <v>23.480599999999999</v>
      </c>
      <c r="AJ97" s="59">
        <v>38.742899999999999</v>
      </c>
      <c r="AK97" s="59">
        <v>38.875300000000003</v>
      </c>
      <c r="AL97" s="59">
        <v>38.4696</v>
      </c>
      <c r="AM97" s="59">
        <v>56.448099999999997</v>
      </c>
      <c r="AN97" s="59">
        <v>34.585799999999999</v>
      </c>
      <c r="AO97" s="59">
        <v>39.154400000000003</v>
      </c>
      <c r="AP97" s="59">
        <v>51.499099999999999</v>
      </c>
      <c r="AQ97" s="59">
        <v>42.227200000000003</v>
      </c>
      <c r="AR97" s="59">
        <v>40.907200000000003</v>
      </c>
      <c r="AS97" s="59">
        <v>42.9146</v>
      </c>
      <c r="AT97" s="59">
        <v>50.102400000000003</v>
      </c>
      <c r="AU97" s="59">
        <v>41.959200000000003</v>
      </c>
      <c r="AV97" s="59">
        <v>47.2271</v>
      </c>
      <c r="AW97" s="59">
        <v>42.581000000000003</v>
      </c>
      <c r="AX97" s="59">
        <v>55.307099999999998</v>
      </c>
      <c r="AY97" s="59">
        <v>41.937199999999997</v>
      </c>
      <c r="AZ97" s="59">
        <v>38.513199999999998</v>
      </c>
      <c r="BA97" s="59">
        <v>46.067599999999999</v>
      </c>
      <c r="BB97" s="59">
        <v>44.975900000000003</v>
      </c>
      <c r="BC97" s="59">
        <v>33.653100000000002</v>
      </c>
      <c r="BD97" s="59">
        <v>38.390700000000002</v>
      </c>
      <c r="BE97" s="59">
        <v>47.137700000000002</v>
      </c>
      <c r="BF97" s="59">
        <v>44.639400000000002</v>
      </c>
    </row>
    <row r="98" spans="2:58" x14ac:dyDescent="0.4">
      <c r="B98">
        <v>7</v>
      </c>
      <c r="C98" t="str">
        <f t="shared" si="46"/>
        <v>GPM</v>
      </c>
      <c r="D98" t="str">
        <f>CONCATENATE(E98,"/",E99)</f>
        <v>GPM051/GPM091</v>
      </c>
      <c r="E98" t="s">
        <v>5141</v>
      </c>
      <c r="F98" t="s">
        <v>4722</v>
      </c>
      <c r="G98" t="s">
        <v>4120</v>
      </c>
      <c r="H98" s="58">
        <f t="shared" si="53"/>
        <v>0.47446988631923592</v>
      </c>
      <c r="I98" s="58">
        <v>31.6783</v>
      </c>
      <c r="J98" s="58">
        <v>38.895800000000001</v>
      </c>
      <c r="K98" s="58">
        <v>58.097299999999997</v>
      </c>
      <c r="L98" s="58">
        <v>38.744399999999999</v>
      </c>
      <c r="M98" s="58">
        <v>40.753999999999998</v>
      </c>
      <c r="N98" s="58">
        <v>32.157899999999998</v>
      </c>
      <c r="O98" s="58">
        <v>39.686700000000002</v>
      </c>
      <c r="P98" s="58">
        <v>37.817900000000002</v>
      </c>
      <c r="Q98" s="58">
        <v>43.223599999999998</v>
      </c>
      <c r="R98" s="58">
        <v>49.749499999999998</v>
      </c>
      <c r="S98" s="58">
        <v>44.365499999999997</v>
      </c>
      <c r="T98" s="58">
        <v>48.874600000000001</v>
      </c>
      <c r="U98" s="58">
        <v>27.222899999999999</v>
      </c>
      <c r="V98" s="58">
        <v>59.238700000000001</v>
      </c>
      <c r="W98" s="58">
        <v>58.710999999999999</v>
      </c>
      <c r="X98" s="58">
        <v>41.482799999999997</v>
      </c>
      <c r="Y98" s="58">
        <v>41.730600000000003</v>
      </c>
      <c r="Z98" s="58">
        <v>21.245699999999999</v>
      </c>
      <c r="AA98" s="58">
        <v>29.7988</v>
      </c>
      <c r="AB98" s="58">
        <v>45.550199999999997</v>
      </c>
      <c r="AC98" s="58">
        <v>50.674599999999998</v>
      </c>
      <c r="AD98" s="58">
        <v>52.404800000000002</v>
      </c>
      <c r="AE98" s="58">
        <v>29.466000000000001</v>
      </c>
      <c r="AF98" s="58">
        <v>51.238300000000002</v>
      </c>
      <c r="AG98" s="58">
        <v>47.921199999999999</v>
      </c>
      <c r="AH98" s="58">
        <v>46.383899999999997</v>
      </c>
      <c r="AI98" s="58">
        <v>33.771700000000003</v>
      </c>
      <c r="AJ98" s="58">
        <v>31.399799999999999</v>
      </c>
      <c r="AK98" s="58">
        <v>51.169800000000002</v>
      </c>
      <c r="AL98" s="58">
        <v>36.991500000000002</v>
      </c>
      <c r="AM98" s="58">
        <v>45.035800000000002</v>
      </c>
      <c r="AN98" s="58">
        <v>47.388100000000001</v>
      </c>
      <c r="AO98" s="58">
        <v>41.047899999999998</v>
      </c>
      <c r="AP98" s="58">
        <v>37.122</v>
      </c>
      <c r="AQ98" s="58">
        <v>42.290399999999998</v>
      </c>
      <c r="AR98" s="58">
        <v>43.211399999999998</v>
      </c>
      <c r="AS98" s="58">
        <v>42.036799999999999</v>
      </c>
      <c r="AT98" s="58">
        <v>50.269599999999997</v>
      </c>
      <c r="AU98" s="58">
        <v>33.527000000000001</v>
      </c>
      <c r="AV98" s="58">
        <v>51.363700000000001</v>
      </c>
      <c r="AW98" s="58">
        <v>53.902200000000001</v>
      </c>
      <c r="AX98" s="58">
        <v>54.954700000000003</v>
      </c>
      <c r="AY98" s="58">
        <v>48.0366</v>
      </c>
      <c r="AZ98" s="58">
        <v>44.901600000000002</v>
      </c>
      <c r="BA98" s="58">
        <v>49.110300000000002</v>
      </c>
      <c r="BB98" s="58">
        <v>50.022799999999997</v>
      </c>
      <c r="BC98" s="58">
        <v>37.28</v>
      </c>
      <c r="BD98" s="58">
        <v>35.745100000000001</v>
      </c>
      <c r="BE98" s="58">
        <v>38.034199999999998</v>
      </c>
      <c r="BF98" s="58">
        <v>41.409100000000002</v>
      </c>
    </row>
    <row r="99" spans="2:58" x14ac:dyDescent="0.4">
      <c r="B99">
        <v>7</v>
      </c>
      <c r="C99" t="str">
        <f t="shared" si="46"/>
        <v>GPM</v>
      </c>
      <c r="D99" t="str">
        <f>CONCATENATE(E99,"/",E97)</f>
        <v>GPM091/GPM001</v>
      </c>
      <c r="E99" t="s">
        <v>4729</v>
      </c>
      <c r="F99" t="s">
        <v>4722</v>
      </c>
      <c r="G99" t="s">
        <v>4173</v>
      </c>
      <c r="H99" s="58">
        <f t="shared" ref="H99" si="54">CORREL(I99:BF99,I97:BF97)</f>
        <v>0.46636016777034234</v>
      </c>
      <c r="I99" s="58">
        <v>42.169800000000002</v>
      </c>
      <c r="J99" s="58">
        <v>42.496099999999998</v>
      </c>
      <c r="K99" s="58">
        <v>40.555599999999998</v>
      </c>
      <c r="L99" s="58">
        <v>39.045299999999997</v>
      </c>
      <c r="M99" s="58">
        <v>37.920699999999997</v>
      </c>
      <c r="N99" s="58">
        <v>38.652200000000001</v>
      </c>
      <c r="O99" s="58">
        <v>28.054300000000001</v>
      </c>
      <c r="P99" s="58">
        <v>39.454700000000003</v>
      </c>
      <c r="Q99" s="58">
        <v>41.224800000000002</v>
      </c>
      <c r="R99" s="58">
        <v>51.624499999999998</v>
      </c>
      <c r="S99" s="58">
        <v>35.545299999999997</v>
      </c>
      <c r="T99" s="58">
        <v>33.926200000000001</v>
      </c>
      <c r="U99" s="58">
        <v>34.975299999999997</v>
      </c>
      <c r="V99" s="58">
        <v>57.504800000000003</v>
      </c>
      <c r="W99" s="58">
        <v>49.186700000000002</v>
      </c>
      <c r="X99" s="58">
        <v>34.826500000000003</v>
      </c>
      <c r="Y99" s="58">
        <v>44.730800000000002</v>
      </c>
      <c r="Z99" s="58">
        <v>29.049800000000001</v>
      </c>
      <c r="AA99" s="58">
        <v>39.299900000000001</v>
      </c>
      <c r="AB99" s="58">
        <v>44.233499999999999</v>
      </c>
      <c r="AC99" s="58">
        <v>61.2346</v>
      </c>
      <c r="AD99" s="58">
        <v>23.151800000000001</v>
      </c>
      <c r="AE99" s="58">
        <v>44.287999999999997</v>
      </c>
      <c r="AF99" s="58">
        <v>50.626399999999997</v>
      </c>
      <c r="AG99" s="58">
        <v>56.141500000000001</v>
      </c>
      <c r="AH99" s="58">
        <v>54.032899999999998</v>
      </c>
      <c r="AI99" s="58">
        <v>28.240600000000001</v>
      </c>
      <c r="AJ99" s="58">
        <v>33.735799999999998</v>
      </c>
      <c r="AK99" s="58">
        <v>52.356900000000003</v>
      </c>
      <c r="AL99" s="58">
        <v>38.720500000000001</v>
      </c>
      <c r="AM99" s="58">
        <v>39.5182</v>
      </c>
      <c r="AN99" s="58">
        <v>55.789700000000003</v>
      </c>
      <c r="AO99" s="58">
        <v>41.134599999999999</v>
      </c>
      <c r="AP99" s="58">
        <v>51.718400000000003</v>
      </c>
      <c r="AQ99" s="58">
        <v>43.8476</v>
      </c>
      <c r="AR99" s="58">
        <v>34.869799999999998</v>
      </c>
      <c r="AS99" s="58">
        <v>41.8932</v>
      </c>
      <c r="AT99" s="58">
        <v>54.543399999999998</v>
      </c>
      <c r="AU99" s="58">
        <v>33.694600000000001</v>
      </c>
      <c r="AV99" s="58">
        <v>62.178199999999997</v>
      </c>
      <c r="AW99" s="58">
        <v>42.659599999999998</v>
      </c>
      <c r="AX99" s="58">
        <v>44.771900000000002</v>
      </c>
      <c r="AY99" s="58">
        <v>33.292200000000001</v>
      </c>
      <c r="AZ99" s="58">
        <v>39.2331</v>
      </c>
      <c r="BA99" s="58">
        <v>33.440300000000001</v>
      </c>
      <c r="BB99" s="58">
        <v>43.028399999999998</v>
      </c>
      <c r="BC99" s="58">
        <v>36.981099999999998</v>
      </c>
      <c r="BD99" s="58">
        <v>32.834299999999999</v>
      </c>
      <c r="BE99" s="58">
        <v>38.584000000000003</v>
      </c>
      <c r="BF99" s="58">
        <v>38.033700000000003</v>
      </c>
    </row>
    <row r="101" spans="2:58" x14ac:dyDescent="0.4">
      <c r="I101" s="173" t="s">
        <v>5153</v>
      </c>
      <c r="J101" s="173"/>
      <c r="K101" s="173"/>
    </row>
    <row r="102" spans="2:58" x14ac:dyDescent="0.4">
      <c r="H102" t="s">
        <v>5154</v>
      </c>
      <c r="I102" s="173" t="s">
        <v>1710</v>
      </c>
      <c r="J102" s="173"/>
      <c r="K102" s="23" t="s">
        <v>5083</v>
      </c>
      <c r="M102" t="s">
        <v>0</v>
      </c>
      <c r="N102" s="92" t="s">
        <v>5153</v>
      </c>
      <c r="O102" s="93"/>
      <c r="P102" s="94" t="s">
        <v>5155</v>
      </c>
    </row>
    <row r="103" spans="2:58" x14ac:dyDescent="0.4">
      <c r="I103" s="173" t="s">
        <v>5156</v>
      </c>
      <c r="J103" s="173"/>
      <c r="K103" s="23">
        <v>0.93809881105680004</v>
      </c>
      <c r="M103" s="58">
        <v>3</v>
      </c>
      <c r="N103" s="146" t="s">
        <v>5157</v>
      </c>
      <c r="O103" s="146"/>
      <c r="P103" s="7">
        <v>0.8575885568013708</v>
      </c>
    </row>
    <row r="104" spans="2:58" x14ac:dyDescent="0.4">
      <c r="I104" s="173" t="s">
        <v>5158</v>
      </c>
      <c r="J104" s="173"/>
      <c r="K104" s="23">
        <v>0.83710331462362864</v>
      </c>
      <c r="M104">
        <v>1</v>
      </c>
      <c r="N104" s="146" t="s">
        <v>5159</v>
      </c>
      <c r="O104" s="146"/>
      <c r="P104" s="7">
        <v>0.87554052873020161</v>
      </c>
    </row>
    <row r="105" spans="2:58" x14ac:dyDescent="0.4">
      <c r="H105">
        <v>1</v>
      </c>
      <c r="I105" s="173" t="s">
        <v>5157</v>
      </c>
      <c r="J105" s="173"/>
      <c r="K105" s="23">
        <v>0.8575885568013708</v>
      </c>
      <c r="M105" s="58">
        <v>2</v>
      </c>
      <c r="N105" s="146" t="s">
        <v>5160</v>
      </c>
      <c r="O105" s="146"/>
      <c r="P105" s="7">
        <v>0.85511739841622914</v>
      </c>
    </row>
    <row r="106" spans="2:58" x14ac:dyDescent="0.4">
      <c r="I106" s="173" t="s">
        <v>5161</v>
      </c>
      <c r="J106" s="173"/>
      <c r="K106" s="23">
        <v>0.81671545051109051</v>
      </c>
      <c r="M106">
        <v>4</v>
      </c>
      <c r="N106" s="146" t="s">
        <v>5162</v>
      </c>
      <c r="O106" s="146"/>
      <c r="P106" s="7">
        <v>0.81363936595205599</v>
      </c>
    </row>
    <row r="107" spans="2:58" x14ac:dyDescent="0.4">
      <c r="I107" s="173" t="s">
        <v>5163</v>
      </c>
      <c r="J107" s="173"/>
      <c r="K107" s="23">
        <v>0.77827263965676585</v>
      </c>
      <c r="M107">
        <v>6</v>
      </c>
      <c r="N107" s="146" t="s">
        <v>5164</v>
      </c>
      <c r="O107" s="146"/>
      <c r="P107" s="7">
        <v>0.46636016777034234</v>
      </c>
    </row>
    <row r="108" spans="2:58" x14ac:dyDescent="0.4">
      <c r="D108" s="58"/>
      <c r="E108" s="58"/>
      <c r="F108" s="58"/>
      <c r="G108" s="58"/>
      <c r="H108" s="58">
        <v>2</v>
      </c>
      <c r="I108" s="173" t="s">
        <v>5159</v>
      </c>
      <c r="J108" s="173"/>
      <c r="K108" s="23">
        <v>0.87554052873020161</v>
      </c>
      <c r="M108">
        <v>5</v>
      </c>
      <c r="N108" s="146" t="s">
        <v>5165</v>
      </c>
      <c r="O108" s="146"/>
      <c r="P108" s="7">
        <v>0.43064632249151269</v>
      </c>
    </row>
    <row r="109" spans="2:58" x14ac:dyDescent="0.4">
      <c r="D109" s="58"/>
      <c r="E109" s="58"/>
      <c r="F109" s="58"/>
      <c r="G109" s="58"/>
      <c r="H109" s="58"/>
      <c r="I109" s="173" t="s">
        <v>5166</v>
      </c>
      <c r="J109" s="173"/>
      <c r="K109" s="23">
        <v>0.83604054683184359</v>
      </c>
    </row>
    <row r="110" spans="2:58" x14ac:dyDescent="0.4">
      <c r="D110" s="58"/>
      <c r="E110" s="58"/>
      <c r="F110" s="58"/>
      <c r="G110" s="58"/>
      <c r="H110" s="58"/>
      <c r="I110" s="173" t="s">
        <v>5167</v>
      </c>
      <c r="J110" s="173"/>
      <c r="K110" s="23">
        <v>0.9204556849472052</v>
      </c>
    </row>
    <row r="111" spans="2:58" x14ac:dyDescent="0.4">
      <c r="D111" s="58"/>
      <c r="E111" s="58"/>
      <c r="F111" s="58"/>
      <c r="G111" s="58"/>
      <c r="H111" s="58">
        <v>3</v>
      </c>
      <c r="I111" s="173" t="s">
        <v>5162</v>
      </c>
      <c r="J111" s="173"/>
      <c r="K111" s="23">
        <v>0.81363936595205599</v>
      </c>
      <c r="N111" s="185"/>
      <c r="O111" s="185"/>
    </row>
    <row r="112" spans="2:58" x14ac:dyDescent="0.4">
      <c r="D112" s="58"/>
      <c r="E112" s="58"/>
      <c r="F112" s="58"/>
      <c r="G112" s="58"/>
      <c r="H112" s="58"/>
      <c r="I112" s="173" t="s">
        <v>5168</v>
      </c>
      <c r="J112" s="173"/>
      <c r="K112" s="23">
        <v>0.85601280174096372</v>
      </c>
      <c r="N112" s="185"/>
      <c r="O112" s="185"/>
    </row>
    <row r="113" spans="1:55" x14ac:dyDescent="0.4">
      <c r="D113" s="58"/>
      <c r="E113" s="58"/>
      <c r="F113" s="58"/>
      <c r="G113" s="58"/>
      <c r="H113" s="58"/>
      <c r="I113" s="173" t="s">
        <v>5169</v>
      </c>
      <c r="J113" s="173"/>
      <c r="K113" s="23">
        <v>0.7971599053195717</v>
      </c>
    </row>
    <row r="114" spans="1:55" x14ac:dyDescent="0.4">
      <c r="H114">
        <v>4</v>
      </c>
      <c r="I114" s="173" t="s">
        <v>5160</v>
      </c>
      <c r="J114" s="173"/>
      <c r="K114" s="23">
        <v>0.85511739841622914</v>
      </c>
      <c r="N114" s="185"/>
      <c r="O114" s="185"/>
    </row>
    <row r="115" spans="1:55" x14ac:dyDescent="0.4">
      <c r="I115" s="173" t="s">
        <v>5170</v>
      </c>
      <c r="J115" s="173"/>
      <c r="K115" s="23">
        <v>0.34118101296459175</v>
      </c>
      <c r="N115" s="185"/>
      <c r="O115" s="185"/>
    </row>
    <row r="116" spans="1:55" x14ac:dyDescent="0.4">
      <c r="I116" s="173" t="s">
        <v>5171</v>
      </c>
      <c r="J116" s="173"/>
      <c r="K116" s="23">
        <v>0.35859039833750511</v>
      </c>
    </row>
    <row r="117" spans="1:55" x14ac:dyDescent="0.4">
      <c r="H117">
        <v>5</v>
      </c>
      <c r="I117" s="173" t="s">
        <v>5165</v>
      </c>
      <c r="J117" s="173"/>
      <c r="K117" s="23">
        <v>0.43064632249151269</v>
      </c>
    </row>
    <row r="118" spans="1:55" x14ac:dyDescent="0.4">
      <c r="I118" s="173" t="s">
        <v>5172</v>
      </c>
      <c r="J118" s="173"/>
      <c r="K118" s="23">
        <v>0.63976458729878916</v>
      </c>
    </row>
    <row r="119" spans="1:55" ht="23.15" customHeight="1" x14ac:dyDescent="0.4">
      <c r="B119" t="s">
        <v>5173</v>
      </c>
      <c r="I119" s="173" t="s">
        <v>5174</v>
      </c>
      <c r="J119" s="173"/>
      <c r="K119" s="23">
        <v>0.47446988631923592</v>
      </c>
    </row>
    <row r="120" spans="1:55" x14ac:dyDescent="0.4">
      <c r="H120">
        <v>6</v>
      </c>
      <c r="I120" s="173" t="s">
        <v>5164</v>
      </c>
      <c r="J120" s="173"/>
      <c r="K120" s="23">
        <v>0.46636016777034234</v>
      </c>
    </row>
    <row r="121" spans="1:55" x14ac:dyDescent="0.4">
      <c r="A121" t="s">
        <v>1672</v>
      </c>
      <c r="B121" s="90" t="s">
        <v>1103</v>
      </c>
      <c r="C121" t="s">
        <v>5054</v>
      </c>
      <c r="D121" t="s">
        <v>5129</v>
      </c>
      <c r="E121">
        <v>0.96170739706360875</v>
      </c>
      <c r="F121" s="90">
        <v>43.6601</v>
      </c>
      <c r="G121" s="90">
        <v>57.892699999999998</v>
      </c>
      <c r="H121" s="90">
        <v>49.933700000000002</v>
      </c>
      <c r="I121" s="90">
        <v>56.290599999999998</v>
      </c>
      <c r="J121" s="90">
        <v>46.275300000000001</v>
      </c>
      <c r="K121" s="90">
        <v>54.920099999999998</v>
      </c>
      <c r="L121" s="90">
        <v>52.820700000000002</v>
      </c>
      <c r="M121" s="90">
        <v>52.667400000000001</v>
      </c>
      <c r="N121" s="90">
        <v>50.222700000000003</v>
      </c>
      <c r="O121" s="90">
        <v>58.384500000000003</v>
      </c>
      <c r="P121" s="90">
        <v>51.777799999999999</v>
      </c>
      <c r="Q121" s="90">
        <v>51.481400000000001</v>
      </c>
      <c r="R121" s="90">
        <v>50.799199999999999</v>
      </c>
      <c r="S121" s="90">
        <v>52.152099999999997</v>
      </c>
      <c r="T121" s="90">
        <v>58.514499999999998</v>
      </c>
      <c r="U121" s="90">
        <v>57.298900000000003</v>
      </c>
      <c r="V121" s="90">
        <v>48.356499999999997</v>
      </c>
      <c r="W121" s="90">
        <v>44.8371</v>
      </c>
      <c r="X121" s="90">
        <v>43.714799999999997</v>
      </c>
      <c r="Y121" s="90">
        <v>55.323300000000003</v>
      </c>
      <c r="Z121" s="90">
        <v>61.769799999999996</v>
      </c>
      <c r="AA121" s="90">
        <v>57.989100000000001</v>
      </c>
      <c r="AB121" s="90">
        <v>56.301200000000001</v>
      </c>
      <c r="AC121" s="90">
        <v>53.157899999999998</v>
      </c>
      <c r="AD121" s="90">
        <v>48.701900000000002</v>
      </c>
      <c r="AE121" s="90">
        <v>61.4831</v>
      </c>
      <c r="AF121" s="90">
        <v>40.792999999999999</v>
      </c>
      <c r="AG121" s="90">
        <v>58.898099999999999</v>
      </c>
      <c r="AH121" s="90">
        <v>63.346699999999998</v>
      </c>
      <c r="AI121" s="90">
        <v>56.142000000000003</v>
      </c>
      <c r="AJ121" s="90">
        <v>44.344499999999996</v>
      </c>
      <c r="AK121" s="90">
        <v>48.2012</v>
      </c>
      <c r="AL121" s="90">
        <v>45.977499999999999</v>
      </c>
      <c r="AM121" s="90">
        <v>52.892000000000003</v>
      </c>
      <c r="AN121" s="90">
        <v>49.393500000000003</v>
      </c>
      <c r="AO121" s="90">
        <v>30.479399999999998</v>
      </c>
      <c r="AP121" s="90">
        <v>39.331400000000002</v>
      </c>
      <c r="AQ121" s="90">
        <v>32.5595</v>
      </c>
      <c r="AR121" s="90">
        <v>25.563199999999998</v>
      </c>
      <c r="AS121" s="90">
        <v>39.424199999999999</v>
      </c>
      <c r="AT121" s="90">
        <v>31.341100000000001</v>
      </c>
      <c r="AU121" s="90">
        <v>30.655000000000001</v>
      </c>
      <c r="AV121" s="90">
        <v>26.269400000000001</v>
      </c>
      <c r="AW121" s="90">
        <v>29.533000000000001</v>
      </c>
      <c r="AX121" s="90">
        <v>31.554200000000002</v>
      </c>
      <c r="AY121" s="90">
        <v>25.657299999999999</v>
      </c>
      <c r="AZ121" s="90">
        <v>30.859100000000002</v>
      </c>
      <c r="BA121" s="90">
        <v>38.398400000000002</v>
      </c>
      <c r="BB121" s="90">
        <v>26.644500000000001</v>
      </c>
      <c r="BC121" s="90">
        <v>34.706299999999999</v>
      </c>
    </row>
    <row r="122" spans="1:55" x14ac:dyDescent="0.4">
      <c r="A122" t="s">
        <v>1672</v>
      </c>
      <c r="B122" s="90" t="s">
        <v>1214</v>
      </c>
      <c r="C122" t="s">
        <v>5054</v>
      </c>
      <c r="D122" t="s">
        <v>5135</v>
      </c>
      <c r="E122">
        <v>0.93122660437937299</v>
      </c>
      <c r="F122" s="90">
        <v>38.060299999999998</v>
      </c>
      <c r="G122" s="90">
        <v>54.352499999999999</v>
      </c>
      <c r="H122" s="90">
        <v>52.090499999999999</v>
      </c>
      <c r="I122" s="90">
        <v>58.790199999999999</v>
      </c>
      <c r="J122" s="90">
        <v>47.936999999999998</v>
      </c>
      <c r="K122" s="90">
        <v>52.4572</v>
      </c>
      <c r="L122" s="90">
        <v>51.273800000000001</v>
      </c>
      <c r="M122" s="90">
        <v>50.7605</v>
      </c>
      <c r="N122" s="90">
        <v>48.474699999999999</v>
      </c>
      <c r="O122" s="90">
        <v>59.631900000000002</v>
      </c>
      <c r="P122" s="90">
        <v>49.649099999999997</v>
      </c>
      <c r="Q122" s="90">
        <v>42.607500000000002</v>
      </c>
      <c r="R122" s="90">
        <v>50.985100000000003</v>
      </c>
      <c r="S122" s="90">
        <v>53.6051</v>
      </c>
      <c r="T122" s="90">
        <v>59.7014</v>
      </c>
      <c r="U122" s="90">
        <v>48.555999999999997</v>
      </c>
      <c r="V122" s="90">
        <v>42.51</v>
      </c>
      <c r="W122" s="90">
        <v>50.0837</v>
      </c>
      <c r="X122" s="90">
        <v>46.118099999999998</v>
      </c>
      <c r="Y122" s="90">
        <v>53.773299999999999</v>
      </c>
      <c r="Z122" s="90">
        <v>62.827500000000001</v>
      </c>
      <c r="AA122" s="90">
        <v>56.192</v>
      </c>
      <c r="AB122" s="90">
        <v>53.913400000000003</v>
      </c>
      <c r="AC122" s="90">
        <v>53.149299999999997</v>
      </c>
      <c r="AD122" s="90">
        <v>46.716299999999997</v>
      </c>
      <c r="AE122" s="90">
        <v>55.860999999999997</v>
      </c>
      <c r="AF122" s="90">
        <v>36.765500000000003</v>
      </c>
      <c r="AG122" s="90">
        <v>52.141100000000002</v>
      </c>
      <c r="AH122" s="90">
        <v>63.956400000000002</v>
      </c>
      <c r="AI122" s="90">
        <v>61.249899999999997</v>
      </c>
      <c r="AJ122" s="90">
        <v>50.346699999999998</v>
      </c>
      <c r="AK122" s="90">
        <v>55.486199999999997</v>
      </c>
      <c r="AL122" s="90">
        <v>52.452100000000002</v>
      </c>
      <c r="AM122" s="90">
        <v>48.128599999999999</v>
      </c>
      <c r="AN122" s="90">
        <v>49.497700000000002</v>
      </c>
      <c r="AO122" s="90">
        <v>30.7744</v>
      </c>
      <c r="AP122" s="90">
        <v>36.729199999999999</v>
      </c>
      <c r="AQ122" s="90">
        <v>33.908099999999997</v>
      </c>
      <c r="AR122" s="90">
        <v>24.1645</v>
      </c>
      <c r="AS122" s="90">
        <v>36.532800000000002</v>
      </c>
      <c r="AT122" s="90">
        <v>31.0578</v>
      </c>
      <c r="AU122" s="90">
        <v>31.741700000000002</v>
      </c>
      <c r="AV122" s="90">
        <v>28.273900000000001</v>
      </c>
      <c r="AW122" s="90">
        <v>24.745699999999999</v>
      </c>
      <c r="AX122" s="90">
        <v>27.981000000000002</v>
      </c>
      <c r="AY122" s="90">
        <v>27.834599999999998</v>
      </c>
      <c r="AZ122" s="90">
        <v>37.792200000000001</v>
      </c>
      <c r="BA122" s="90">
        <v>33.401000000000003</v>
      </c>
      <c r="BB122" s="90">
        <v>28.708400000000001</v>
      </c>
      <c r="BC122" s="90">
        <v>32.6143</v>
      </c>
    </row>
    <row r="129" spans="1:8" x14ac:dyDescent="0.4">
      <c r="A129" s="11" t="s">
        <v>1711</v>
      </c>
      <c r="B129" t="s">
        <v>1710</v>
      </c>
      <c r="D129" s="176" t="s">
        <v>5175</v>
      </c>
      <c r="E129" s="176"/>
      <c r="F129" s="176"/>
      <c r="G129" s="176"/>
      <c r="H129" s="11"/>
    </row>
    <row r="130" spans="1:8" x14ac:dyDescent="0.4">
      <c r="A130" s="11"/>
      <c r="D130" s="7" t="s">
        <v>1710</v>
      </c>
      <c r="E130" s="7" t="s">
        <v>1643</v>
      </c>
      <c r="F130" s="7" t="s">
        <v>1644</v>
      </c>
      <c r="G130" s="7">
        <v>1</v>
      </c>
      <c r="H130" s="11"/>
    </row>
    <row r="131" spans="1:8" x14ac:dyDescent="0.4">
      <c r="A131" s="11" t="s">
        <v>80</v>
      </c>
      <c r="B131" t="s">
        <v>1667</v>
      </c>
      <c r="C131" t="s">
        <v>56</v>
      </c>
      <c r="D131" s="23" t="s">
        <v>5176</v>
      </c>
      <c r="E131" s="23">
        <v>0.95259563539102021</v>
      </c>
      <c r="F131" s="23">
        <v>0.81631510280314756</v>
      </c>
      <c r="G131" s="23">
        <v>0.84902871713564321</v>
      </c>
      <c r="H131" s="11"/>
    </row>
    <row r="132" spans="1:8" x14ac:dyDescent="0.4">
      <c r="A132" s="11" t="s">
        <v>102</v>
      </c>
      <c r="B132" t="s">
        <v>1667</v>
      </c>
      <c r="C132" t="s">
        <v>57</v>
      </c>
      <c r="D132" s="23" t="s">
        <v>5177</v>
      </c>
      <c r="E132" s="23">
        <v>0.91010922733209798</v>
      </c>
      <c r="F132" s="23">
        <v>0.83442854592996074</v>
      </c>
      <c r="G132" s="23">
        <v>0.83977336991160645</v>
      </c>
      <c r="H132" s="11"/>
    </row>
    <row r="133" spans="1:8" x14ac:dyDescent="0.4">
      <c r="A133" s="11" t="s">
        <v>131</v>
      </c>
      <c r="B133" t="s">
        <v>1667</v>
      </c>
      <c r="C133" t="s">
        <v>65</v>
      </c>
      <c r="D133" s="23" t="s">
        <v>5178</v>
      </c>
      <c r="E133" s="23">
        <v>0.90987904964790867</v>
      </c>
      <c r="F133" s="23">
        <v>0.89893850005791465</v>
      </c>
      <c r="G133" s="23">
        <v>0.82279546394534719</v>
      </c>
      <c r="H133" s="11"/>
    </row>
    <row r="134" spans="1:8" x14ac:dyDescent="0.4">
      <c r="A134" s="11"/>
      <c r="D134" s="23"/>
      <c r="E134" s="7"/>
      <c r="F134" s="7"/>
      <c r="G134" s="7"/>
      <c r="H134" s="11"/>
    </row>
    <row r="135" spans="1:8" x14ac:dyDescent="0.4">
      <c r="A135" s="11" t="s">
        <v>5096</v>
      </c>
      <c r="B135" t="s">
        <v>1668</v>
      </c>
      <c r="C135" t="s">
        <v>1648</v>
      </c>
      <c r="D135" s="23" t="s">
        <v>5179</v>
      </c>
      <c r="E135" s="23">
        <v>0.96991971168858548</v>
      </c>
      <c r="F135" s="23">
        <v>0.79597366701732175</v>
      </c>
      <c r="G135" s="23">
        <v>0.76566111901206646</v>
      </c>
      <c r="H135" s="11"/>
    </row>
    <row r="136" spans="1:8" x14ac:dyDescent="0.4">
      <c r="A136" s="11" t="s">
        <v>5098</v>
      </c>
      <c r="B136" t="s">
        <v>1668</v>
      </c>
      <c r="C136" t="s">
        <v>1649</v>
      </c>
      <c r="D136" s="23" t="s">
        <v>5180</v>
      </c>
      <c r="E136" s="23">
        <v>0.99526362919604872</v>
      </c>
      <c r="F136" s="23">
        <v>0.80617399064037898</v>
      </c>
      <c r="G136" s="23">
        <v>0.79185270724111245</v>
      </c>
      <c r="H136" s="11"/>
    </row>
    <row r="137" spans="1:8" x14ac:dyDescent="0.4">
      <c r="A137" s="11" t="s">
        <v>5100</v>
      </c>
      <c r="B137" t="s">
        <v>1668</v>
      </c>
      <c r="C137" t="s">
        <v>1650</v>
      </c>
      <c r="D137" s="23" t="s">
        <v>5181</v>
      </c>
      <c r="E137" s="23">
        <v>0.96964912557613547</v>
      </c>
      <c r="F137" s="23">
        <v>0.84561231654583102</v>
      </c>
      <c r="G137" s="23">
        <v>0.7555454264033985</v>
      </c>
      <c r="H137" s="11"/>
    </row>
    <row r="138" spans="1:8" x14ac:dyDescent="0.4">
      <c r="A138" s="11"/>
      <c r="D138" s="23"/>
      <c r="E138" s="7"/>
      <c r="F138" s="7"/>
      <c r="G138" s="7"/>
      <c r="H138" s="11"/>
    </row>
    <row r="139" spans="1:8" x14ac:dyDescent="0.4">
      <c r="A139" s="11" t="s">
        <v>5108</v>
      </c>
      <c r="B139" t="s">
        <v>1669</v>
      </c>
      <c r="C139" t="s">
        <v>1651</v>
      </c>
      <c r="D139" s="23" t="s">
        <v>5182</v>
      </c>
      <c r="E139" s="23">
        <v>0.42232696199026459</v>
      </c>
      <c r="F139" s="23">
        <v>0.49124301226946004</v>
      </c>
      <c r="G139" s="23">
        <v>0.36602571050709054</v>
      </c>
      <c r="H139" s="11"/>
    </row>
    <row r="140" spans="1:8" x14ac:dyDescent="0.4">
      <c r="A140" s="11" t="s">
        <v>5110</v>
      </c>
      <c r="B140" t="s">
        <v>1669</v>
      </c>
      <c r="C140" t="s">
        <v>1652</v>
      </c>
      <c r="D140" s="23" t="s">
        <v>5183</v>
      </c>
      <c r="E140" s="23">
        <v>0.23867227187207724</v>
      </c>
      <c r="F140" s="23">
        <v>0.37946360304003263</v>
      </c>
      <c r="G140" s="23">
        <v>0.18837016733254724</v>
      </c>
      <c r="H140" s="11"/>
    </row>
    <row r="141" spans="1:8" x14ac:dyDescent="0.4">
      <c r="A141" s="11" t="s">
        <v>5112</v>
      </c>
      <c r="B141" t="s">
        <v>1669</v>
      </c>
      <c r="C141" t="s">
        <v>1653</v>
      </c>
      <c r="D141" s="23" t="s">
        <v>5184</v>
      </c>
      <c r="E141" s="23">
        <v>0.24895983536719121</v>
      </c>
      <c r="F141" s="23">
        <v>0.47212724914598653</v>
      </c>
      <c r="G141" s="23">
        <v>0.26009713903411119</v>
      </c>
      <c r="H141" s="11"/>
    </row>
    <row r="142" spans="1:8" x14ac:dyDescent="0.4">
      <c r="A142" s="11"/>
      <c r="D142" s="23"/>
      <c r="E142" s="7"/>
      <c r="F142" s="7"/>
      <c r="G142" s="7"/>
      <c r="H142" s="11"/>
    </row>
    <row r="143" spans="1:8" x14ac:dyDescent="0.4">
      <c r="A143" s="11" t="s">
        <v>845</v>
      </c>
      <c r="B143" t="s">
        <v>1670</v>
      </c>
      <c r="C143" t="s">
        <v>821</v>
      </c>
      <c r="D143" s="23" t="s">
        <v>5185</v>
      </c>
      <c r="E143" s="23">
        <v>0.80484529196849131</v>
      </c>
      <c r="F143" s="23">
        <v>0.87690117704599779</v>
      </c>
      <c r="G143" s="23">
        <v>0.77467262458491171</v>
      </c>
      <c r="H143" s="11"/>
    </row>
    <row r="144" spans="1:8" x14ac:dyDescent="0.4">
      <c r="A144" s="11" t="s">
        <v>867</v>
      </c>
      <c r="B144" t="s">
        <v>1670</v>
      </c>
      <c r="C144" t="s">
        <v>822</v>
      </c>
      <c r="D144" s="23" t="s">
        <v>5186</v>
      </c>
      <c r="E144" s="23">
        <v>0.85332257444565029</v>
      </c>
      <c r="F144" s="23">
        <v>0.82999511525633407</v>
      </c>
      <c r="G144" s="23">
        <v>0.7871492140470735</v>
      </c>
      <c r="H144" s="11"/>
    </row>
    <row r="145" spans="1:8" x14ac:dyDescent="0.4">
      <c r="A145" s="11" t="s">
        <v>896</v>
      </c>
      <c r="B145" t="s">
        <v>1670</v>
      </c>
      <c r="C145" t="s">
        <v>830</v>
      </c>
      <c r="D145" s="23" t="s">
        <v>5187</v>
      </c>
      <c r="E145" s="23">
        <v>0.84262236647469602</v>
      </c>
      <c r="F145" s="23">
        <v>0.77986552487647731</v>
      </c>
      <c r="G145" s="23">
        <v>0.84612462107140374</v>
      </c>
      <c r="H145" s="11"/>
    </row>
    <row r="146" spans="1:8" x14ac:dyDescent="0.4">
      <c r="A146" s="11"/>
      <c r="D146" s="23"/>
      <c r="E146" s="7"/>
      <c r="F146" s="7"/>
      <c r="G146" s="7"/>
      <c r="H146" s="11"/>
    </row>
    <row r="147" spans="1:8" x14ac:dyDescent="0.4">
      <c r="B147" t="s">
        <v>1671</v>
      </c>
      <c r="C147" t="s">
        <v>1654</v>
      </c>
      <c r="D147" s="23" t="s">
        <v>5188</v>
      </c>
      <c r="E147" s="8"/>
      <c r="F147" s="8"/>
      <c r="G147" s="23"/>
    </row>
    <row r="148" spans="1:8" x14ac:dyDescent="0.4">
      <c r="B148" t="s">
        <v>1671</v>
      </c>
      <c r="C148" t="s">
        <v>1655</v>
      </c>
      <c r="D148" s="23" t="s">
        <v>5189</v>
      </c>
      <c r="E148" s="8"/>
      <c r="F148" s="8"/>
      <c r="G148" s="23"/>
    </row>
    <row r="149" spans="1:8" x14ac:dyDescent="0.4">
      <c r="B149" t="s">
        <v>1671</v>
      </c>
      <c r="C149" t="s">
        <v>1656</v>
      </c>
      <c r="D149" s="23" t="s">
        <v>5190</v>
      </c>
      <c r="E149" s="8"/>
      <c r="F149" s="8"/>
      <c r="G149" s="23"/>
    </row>
    <row r="150" spans="1:8" x14ac:dyDescent="0.4">
      <c r="D150" s="23"/>
      <c r="E150" s="7"/>
      <c r="F150" s="23"/>
      <c r="G150" s="23"/>
    </row>
    <row r="151" spans="1:8" x14ac:dyDescent="0.4">
      <c r="A151" s="11" t="s">
        <v>1127</v>
      </c>
      <c r="B151" t="s">
        <v>1672</v>
      </c>
      <c r="C151" t="s">
        <v>1103</v>
      </c>
      <c r="D151" s="23" t="s">
        <v>5191</v>
      </c>
      <c r="E151" s="23">
        <v>0.96342211995452498</v>
      </c>
      <c r="F151" s="23">
        <v>0.943710531006966</v>
      </c>
      <c r="G151" s="23">
        <v>0.83268378510251717</v>
      </c>
      <c r="H151" s="11"/>
    </row>
    <row r="152" spans="1:8" x14ac:dyDescent="0.4">
      <c r="A152" s="11" t="s">
        <v>1149</v>
      </c>
      <c r="B152" t="s">
        <v>1672</v>
      </c>
      <c r="C152" t="s">
        <v>1104</v>
      </c>
      <c r="D152" s="23" t="s">
        <v>5192</v>
      </c>
      <c r="E152" s="23">
        <v>0.95952133307705512</v>
      </c>
      <c r="F152" s="23">
        <v>0.94770975049247996</v>
      </c>
      <c r="G152" s="23">
        <v>0.89063274197428099</v>
      </c>
      <c r="H152" s="11"/>
    </row>
    <row r="153" spans="1:8" x14ac:dyDescent="0.4">
      <c r="A153" s="11" t="s">
        <v>1178</v>
      </c>
      <c r="B153" t="s">
        <v>1672</v>
      </c>
      <c r="C153" t="s">
        <v>1112</v>
      </c>
      <c r="D153" s="23" t="s">
        <v>5193</v>
      </c>
      <c r="E153" s="23">
        <v>0.93809881105680004</v>
      </c>
      <c r="F153" s="23">
        <v>0.93122660437937299</v>
      </c>
      <c r="G153" s="23">
        <v>0.90284866708457778</v>
      </c>
      <c r="H153" s="11"/>
    </row>
    <row r="154" spans="1:8" x14ac:dyDescent="0.4">
      <c r="A154" s="11"/>
      <c r="D154" s="23"/>
      <c r="E154" s="7"/>
      <c r="F154" s="7"/>
      <c r="G154" s="7"/>
      <c r="H154" s="11"/>
    </row>
    <row r="155" spans="1:8" x14ac:dyDescent="0.4">
      <c r="A155" s="11" t="s">
        <v>5141</v>
      </c>
      <c r="B155" t="s">
        <v>1673</v>
      </c>
      <c r="C155" t="s">
        <v>1657</v>
      </c>
      <c r="D155" s="23" t="s">
        <v>5194</v>
      </c>
      <c r="E155" s="23">
        <v>0.75842072514204451</v>
      </c>
      <c r="F155" s="23">
        <v>0.55049246293125997</v>
      </c>
      <c r="G155" s="23">
        <v>0.44655711152121591</v>
      </c>
      <c r="H155" s="11"/>
    </row>
    <row r="156" spans="1:8" x14ac:dyDescent="0.4">
      <c r="A156" s="11" t="s">
        <v>5143</v>
      </c>
      <c r="B156" t="s">
        <v>1673</v>
      </c>
      <c r="C156" t="s">
        <v>1658</v>
      </c>
      <c r="D156" s="23" t="s">
        <v>5195</v>
      </c>
      <c r="E156" s="23">
        <v>0.70170501591903478</v>
      </c>
      <c r="F156" s="23">
        <v>0.63296599675209586</v>
      </c>
      <c r="G156" s="23">
        <v>0.35533496803003695</v>
      </c>
      <c r="H156" s="11"/>
    </row>
    <row r="157" spans="1:8" x14ac:dyDescent="0.4">
      <c r="A157" s="11" t="s">
        <v>5145</v>
      </c>
      <c r="B157" t="s">
        <v>1673</v>
      </c>
      <c r="C157" t="s">
        <v>1659</v>
      </c>
      <c r="D157" s="23" t="s">
        <v>5196</v>
      </c>
      <c r="E157" s="23">
        <v>0.63976458729878916</v>
      </c>
      <c r="F157" s="23">
        <v>0.62468722424294598</v>
      </c>
      <c r="G157" s="23">
        <v>0.43935914910698526</v>
      </c>
      <c r="H157" s="11"/>
    </row>
    <row r="158" spans="1:8" x14ac:dyDescent="0.4">
      <c r="A158" s="11"/>
      <c r="D158" s="23"/>
      <c r="E158" s="7"/>
      <c r="F158" s="7"/>
      <c r="G158" s="7"/>
      <c r="H158" s="11"/>
    </row>
    <row r="159" spans="1:8" x14ac:dyDescent="0.4">
      <c r="A159" s="11"/>
      <c r="B159" t="s">
        <v>1674</v>
      </c>
      <c r="C159" t="s">
        <v>1660</v>
      </c>
      <c r="D159" s="23" t="s">
        <v>5197</v>
      </c>
      <c r="E159" s="8"/>
      <c r="F159" s="8"/>
      <c r="G159" s="7"/>
      <c r="H159" s="11"/>
    </row>
    <row r="160" spans="1:8" x14ac:dyDescent="0.4">
      <c r="A160" s="11"/>
      <c r="B160" t="s">
        <v>1674</v>
      </c>
      <c r="C160" t="s">
        <v>1661</v>
      </c>
      <c r="D160" s="23" t="s">
        <v>5198</v>
      </c>
      <c r="E160" s="8"/>
      <c r="F160" s="8"/>
      <c r="G160" s="7"/>
      <c r="H160" s="11"/>
    </row>
    <row r="161" spans="1:15" x14ac:dyDescent="0.4">
      <c r="A161" s="11"/>
      <c r="B161" t="s">
        <v>1674</v>
      </c>
      <c r="C161" t="s">
        <v>1662</v>
      </c>
      <c r="D161" s="23" t="s">
        <v>5199</v>
      </c>
      <c r="E161" s="8"/>
      <c r="F161" s="8"/>
      <c r="G161" s="7"/>
      <c r="H161" s="11"/>
    </row>
    <row r="164" spans="1:15" x14ac:dyDescent="0.4">
      <c r="D164" s="214" t="s">
        <v>4732</v>
      </c>
      <c r="E164" s="214"/>
      <c r="F164" s="214"/>
      <c r="G164" s="214"/>
      <c r="H164" s="214"/>
      <c r="J164" s="146" t="s">
        <v>5200</v>
      </c>
      <c r="K164" s="146"/>
      <c r="L164" s="146"/>
      <c r="M164" s="146"/>
      <c r="N164" s="146"/>
      <c r="O164" s="146"/>
    </row>
    <row r="165" spans="1:15" x14ac:dyDescent="0.4">
      <c r="D165" s="10" t="s">
        <v>1710</v>
      </c>
      <c r="E165" s="95" t="s">
        <v>1643</v>
      </c>
      <c r="F165" s="95" t="s">
        <v>1644</v>
      </c>
      <c r="G165" s="95" t="s">
        <v>1645</v>
      </c>
      <c r="H165" s="13" t="s">
        <v>5</v>
      </c>
      <c r="I165" s="96" t="s">
        <v>5076</v>
      </c>
      <c r="J165" s="44" t="s">
        <v>4737</v>
      </c>
      <c r="K165" s="7" t="s">
        <v>1710</v>
      </c>
      <c r="L165" s="7" t="s">
        <v>1643</v>
      </c>
      <c r="M165" s="7" t="s">
        <v>1644</v>
      </c>
      <c r="N165" s="7">
        <v>1</v>
      </c>
      <c r="O165" s="22" t="s">
        <v>5</v>
      </c>
    </row>
    <row r="166" spans="1:15" x14ac:dyDescent="0.4">
      <c r="D166" s="9" t="s">
        <v>1667</v>
      </c>
      <c r="E166" s="13">
        <f>AVERAGE(E132:E134)</f>
        <v>0.90999413849000332</v>
      </c>
      <c r="F166" s="13">
        <f>AVERAGE(F132:F134)</f>
        <v>0.86668352299393769</v>
      </c>
      <c r="G166" s="13">
        <f>AVERAGE(G132:G134)</f>
        <v>0.83128441692847677</v>
      </c>
      <c r="H166" s="13">
        <f>AVERAGE(E166:G166)</f>
        <v>0.86932069280413915</v>
      </c>
      <c r="I166">
        <v>1</v>
      </c>
      <c r="J166" s="173" t="s">
        <v>1675</v>
      </c>
      <c r="K166" s="7" t="s">
        <v>1672</v>
      </c>
      <c r="L166" s="7">
        <v>0.94881007206692758</v>
      </c>
      <c r="M166" s="7">
        <v>0.93946817743592648</v>
      </c>
      <c r="N166" s="7">
        <v>0.89674070452942933</v>
      </c>
      <c r="O166" s="7">
        <f t="shared" ref="O166:O172" si="55">AVERAGE(L166:N166)</f>
        <v>0.92833965134409446</v>
      </c>
    </row>
    <row r="167" spans="1:15" x14ac:dyDescent="0.4">
      <c r="D167" s="9" t="s">
        <v>1668</v>
      </c>
      <c r="E167" s="13">
        <f>AVERAGE(E136:E138)</f>
        <v>0.98245637738609215</v>
      </c>
      <c r="F167" s="13">
        <f t="shared" ref="F167:G167" si="56">AVERAGE(F136:F138)</f>
        <v>0.825893153593105</v>
      </c>
      <c r="G167" s="13">
        <f t="shared" si="56"/>
        <v>0.77369906682225542</v>
      </c>
      <c r="H167" s="13">
        <f t="shared" ref="H167:H172" si="57">AVERAGE(E167:G167)</f>
        <v>0.8606828659338176</v>
      </c>
      <c r="I167">
        <v>2</v>
      </c>
      <c r="J167" s="173"/>
      <c r="K167" s="7" t="s">
        <v>1667</v>
      </c>
      <c r="L167" s="7">
        <v>0.90999413849000332</v>
      </c>
      <c r="M167" s="7">
        <v>0.86668352299393769</v>
      </c>
      <c r="N167" s="7">
        <v>0.83128441692847677</v>
      </c>
      <c r="O167" s="7">
        <f t="shared" si="55"/>
        <v>0.86932069280413915</v>
      </c>
    </row>
    <row r="168" spans="1:15" x14ac:dyDescent="0.4">
      <c r="D168" s="9" t="s">
        <v>1669</v>
      </c>
      <c r="E168" s="13">
        <f>AVERAGE(E140:E142)</f>
        <v>0.24381605361963421</v>
      </c>
      <c r="F168" s="13">
        <f t="shared" ref="F168:G168" si="58">AVERAGE(F140:F142)</f>
        <v>0.42579542609300958</v>
      </c>
      <c r="G168" s="13">
        <f t="shared" si="58"/>
        <v>0.22423365318332922</v>
      </c>
      <c r="H168" s="13">
        <f t="shared" si="57"/>
        <v>0.297948377631991</v>
      </c>
      <c r="I168">
        <v>3</v>
      </c>
      <c r="J168" s="173"/>
      <c r="K168" s="7" t="s">
        <v>1670</v>
      </c>
      <c r="L168" s="7">
        <v>0.84797247046017321</v>
      </c>
      <c r="M168" s="7">
        <v>0.80493032006640575</v>
      </c>
      <c r="N168" s="7">
        <v>0.81663691755923862</v>
      </c>
      <c r="O168" s="7">
        <f t="shared" si="55"/>
        <v>0.82317990269527253</v>
      </c>
    </row>
    <row r="169" spans="1:15" x14ac:dyDescent="0.4">
      <c r="D169" s="9" t="s">
        <v>1670</v>
      </c>
      <c r="E169" s="13">
        <f>AVERAGE(E144:E146)</f>
        <v>0.84797247046017321</v>
      </c>
      <c r="F169" s="13">
        <f t="shared" ref="F169:G169" si="59">AVERAGE(F144:F146)</f>
        <v>0.80493032006640575</v>
      </c>
      <c r="G169" s="13">
        <f t="shared" si="59"/>
        <v>0.81663691755923862</v>
      </c>
      <c r="H169" s="13">
        <f t="shared" si="57"/>
        <v>0.82317990269527253</v>
      </c>
      <c r="I169">
        <v>4</v>
      </c>
      <c r="J169" s="173"/>
      <c r="K169" s="7" t="s">
        <v>1671</v>
      </c>
      <c r="L169" s="7"/>
      <c r="M169" s="7"/>
      <c r="N169" s="7"/>
      <c r="O169" s="7"/>
    </row>
    <row r="170" spans="1:15" x14ac:dyDescent="0.4">
      <c r="D170" s="9" t="s">
        <v>1671</v>
      </c>
      <c r="E170" s="13"/>
      <c r="F170" s="13"/>
      <c r="G170" s="13"/>
      <c r="H170" s="13"/>
      <c r="I170">
        <v>5</v>
      </c>
      <c r="J170" s="173" t="s">
        <v>1676</v>
      </c>
      <c r="K170" s="7" t="s">
        <v>1668</v>
      </c>
      <c r="L170" s="7">
        <v>0.98245637738609215</v>
      </c>
      <c r="M170" s="7">
        <v>0.825893153593105</v>
      </c>
      <c r="N170" s="7">
        <v>0.77369906682225542</v>
      </c>
      <c r="O170" s="7">
        <f t="shared" si="55"/>
        <v>0.8606828659338176</v>
      </c>
    </row>
    <row r="171" spans="1:15" x14ac:dyDescent="0.4">
      <c r="D171" s="9" t="s">
        <v>1672</v>
      </c>
      <c r="E171" s="13">
        <f>AVERAGE(E152:E154)</f>
        <v>0.94881007206692758</v>
      </c>
      <c r="F171" s="13">
        <f t="shared" ref="F171:G171" si="60">AVERAGE(F152:F154)</f>
        <v>0.93946817743592648</v>
      </c>
      <c r="G171" s="13">
        <f t="shared" si="60"/>
        <v>0.89674070452942933</v>
      </c>
      <c r="H171" s="13">
        <f t="shared" si="57"/>
        <v>0.92833965134409446</v>
      </c>
      <c r="I171">
        <v>6</v>
      </c>
      <c r="J171" s="173"/>
      <c r="K171" s="7" t="s">
        <v>1669</v>
      </c>
      <c r="L171" s="7">
        <v>0.24381605361963421</v>
      </c>
      <c r="M171" s="7">
        <v>0.42579542609300958</v>
      </c>
      <c r="N171" s="7">
        <v>0.22423365318332922</v>
      </c>
      <c r="O171" s="7">
        <f t="shared" si="55"/>
        <v>0.297948377631991</v>
      </c>
    </row>
    <row r="172" spans="1:15" x14ac:dyDescent="0.4">
      <c r="D172" s="9" t="s">
        <v>1673</v>
      </c>
      <c r="E172" s="13">
        <f>AVERAGE(E156:E158)</f>
        <v>0.67073480160891197</v>
      </c>
      <c r="F172" s="13">
        <f t="shared" ref="F172:G172" si="61">AVERAGE(F156:F158)</f>
        <v>0.62882661049752087</v>
      </c>
      <c r="G172" s="13">
        <f t="shared" si="61"/>
        <v>0.3973470585685111</v>
      </c>
      <c r="H172" s="13">
        <f t="shared" si="57"/>
        <v>0.56563615689164792</v>
      </c>
      <c r="I172">
        <v>7</v>
      </c>
      <c r="J172" s="173"/>
      <c r="K172" s="7" t="s">
        <v>1673</v>
      </c>
      <c r="L172" s="7">
        <v>0.67073480160891197</v>
      </c>
      <c r="M172" s="7">
        <v>0.62882661049752087</v>
      </c>
      <c r="N172" s="7">
        <v>0.3973470585685111</v>
      </c>
      <c r="O172" s="7">
        <f t="shared" si="55"/>
        <v>0.56563615689164792</v>
      </c>
    </row>
    <row r="173" spans="1:15" x14ac:dyDescent="0.4">
      <c r="D173" s="9" t="s">
        <v>1674</v>
      </c>
      <c r="E173" s="13"/>
      <c r="F173" s="13"/>
      <c r="G173" s="13"/>
      <c r="H173" s="13"/>
      <c r="I173">
        <v>8</v>
      </c>
      <c r="J173" s="173"/>
      <c r="K173" s="7" t="s">
        <v>1674</v>
      </c>
      <c r="L173" s="7"/>
      <c r="M173" s="7"/>
      <c r="N173" s="7"/>
      <c r="O173" s="7"/>
    </row>
    <row r="174" spans="1:15" x14ac:dyDescent="0.4">
      <c r="D174" s="13" t="s">
        <v>1675</v>
      </c>
      <c r="E174" s="13">
        <f>AVERAGE(E166:E169)</f>
        <v>0.74605975998897578</v>
      </c>
      <c r="F174" s="13">
        <f t="shared" ref="F174:G174" si="62">AVERAGE(F166:F169)</f>
        <v>0.73082560568661448</v>
      </c>
      <c r="G174" s="13">
        <f t="shared" si="62"/>
        <v>0.66146351362332501</v>
      </c>
      <c r="H174" s="215"/>
      <c r="J174" s="146" t="s">
        <v>5201</v>
      </c>
      <c r="K174" s="146"/>
      <c r="L174" s="7">
        <f>AVERAGE(L166:L169)</f>
        <v>0.902258893672368</v>
      </c>
      <c r="M174" s="7">
        <f t="shared" ref="M174:N174" si="63">AVERAGE(M166:M169)</f>
        <v>0.87036067349875668</v>
      </c>
      <c r="N174" s="7">
        <f t="shared" si="63"/>
        <v>0.84822067967238157</v>
      </c>
      <c r="O174" s="146"/>
    </row>
    <row r="175" spans="1:15" x14ac:dyDescent="0.4">
      <c r="D175" s="13" t="s">
        <v>1676</v>
      </c>
      <c r="E175" s="13">
        <f>AVERAGE(E170:E173)</f>
        <v>0.80977243683791977</v>
      </c>
      <c r="F175" s="13">
        <f t="shared" ref="F175:G175" si="64">AVERAGE(F170:F173)</f>
        <v>0.78414739396672362</v>
      </c>
      <c r="G175" s="13">
        <f t="shared" si="64"/>
        <v>0.64704388154897019</v>
      </c>
      <c r="H175" s="215"/>
      <c r="J175" s="146" t="s">
        <v>5202</v>
      </c>
      <c r="K175" s="146"/>
      <c r="L175" s="7">
        <f>AVERAGE(L170:L173)</f>
        <v>0.63233574420487948</v>
      </c>
      <c r="M175" s="7">
        <f t="shared" ref="M175:N175" si="65">AVERAGE(M170:M173)</f>
        <v>0.62683839672787844</v>
      </c>
      <c r="N175" s="7">
        <f t="shared" si="65"/>
        <v>0.4650932595246986</v>
      </c>
      <c r="O175" s="146"/>
    </row>
    <row r="176" spans="1:15" x14ac:dyDescent="0.4">
      <c r="D176" s="11"/>
      <c r="E176" s="11"/>
      <c r="F176" s="11"/>
      <c r="G176" s="11"/>
      <c r="H176" s="97"/>
    </row>
    <row r="177" spans="2:15" x14ac:dyDescent="0.4">
      <c r="D177" s="11"/>
      <c r="E177" s="11"/>
      <c r="F177" s="11"/>
      <c r="G177" s="11"/>
      <c r="H177" s="97"/>
    </row>
    <row r="178" spans="2:15" ht="21.45" customHeight="1" x14ac:dyDescent="0.4">
      <c r="K178" s="211" t="s">
        <v>5203</v>
      </c>
      <c r="L178" s="212"/>
      <c r="M178" s="212"/>
      <c r="N178" s="213"/>
    </row>
    <row r="179" spans="2:15" x14ac:dyDescent="0.4">
      <c r="C179" t="s">
        <v>0</v>
      </c>
      <c r="K179" s="23" t="s">
        <v>1637</v>
      </c>
      <c r="L179" s="7" t="s">
        <v>5</v>
      </c>
      <c r="M179" s="23" t="s">
        <v>1637</v>
      </c>
      <c r="N179" s="7" t="s">
        <v>5</v>
      </c>
    </row>
    <row r="180" spans="2:15" x14ac:dyDescent="0.4">
      <c r="B180" s="23" t="s">
        <v>1672</v>
      </c>
      <c r="C180">
        <v>1</v>
      </c>
      <c r="K180" s="7" t="s">
        <v>1672</v>
      </c>
      <c r="L180" s="7">
        <v>0.92833965134409446</v>
      </c>
      <c r="M180" s="7" t="s">
        <v>1668</v>
      </c>
      <c r="N180" s="7">
        <v>0.8606828659338176</v>
      </c>
    </row>
    <row r="181" spans="2:15" x14ac:dyDescent="0.4">
      <c r="B181" s="23" t="s">
        <v>1667</v>
      </c>
      <c r="C181">
        <v>2</v>
      </c>
      <c r="K181" s="7" t="s">
        <v>1667</v>
      </c>
      <c r="L181" s="7">
        <v>0.86932069280413915</v>
      </c>
      <c r="M181" s="7" t="s">
        <v>1673</v>
      </c>
      <c r="N181" s="7">
        <v>0.56563615689164792</v>
      </c>
    </row>
    <row r="182" spans="2:15" x14ac:dyDescent="0.4">
      <c r="B182" s="23" t="s">
        <v>1670</v>
      </c>
      <c r="C182">
        <v>3</v>
      </c>
      <c r="K182" s="7" t="s">
        <v>1670</v>
      </c>
      <c r="L182" s="7">
        <v>0.82317990269527253</v>
      </c>
      <c r="M182" s="7" t="s">
        <v>1669</v>
      </c>
      <c r="N182" s="7">
        <v>0.297948377631991</v>
      </c>
    </row>
    <row r="183" spans="2:15" x14ac:dyDescent="0.4">
      <c r="B183" s="23" t="s">
        <v>1671</v>
      </c>
      <c r="C183">
        <v>4</v>
      </c>
      <c r="K183" s="7" t="s">
        <v>1671</v>
      </c>
      <c r="L183" s="7"/>
      <c r="M183" s="7" t="s">
        <v>1674</v>
      </c>
      <c r="N183" s="7"/>
    </row>
    <row r="184" spans="2:15" x14ac:dyDescent="0.4">
      <c r="B184" s="23" t="s">
        <v>1668</v>
      </c>
      <c r="C184">
        <v>5</v>
      </c>
    </row>
    <row r="185" spans="2:15" x14ac:dyDescent="0.4">
      <c r="B185" s="23" t="s">
        <v>1669</v>
      </c>
      <c r="C185">
        <v>6</v>
      </c>
    </row>
    <row r="186" spans="2:15" x14ac:dyDescent="0.4">
      <c r="B186" s="23" t="s">
        <v>1673</v>
      </c>
      <c r="C186">
        <v>7</v>
      </c>
    </row>
    <row r="187" spans="2:15" x14ac:dyDescent="0.4">
      <c r="B187" s="23" t="s">
        <v>1674</v>
      </c>
      <c r="C187">
        <v>8</v>
      </c>
    </row>
    <row r="188" spans="2:15" x14ac:dyDescent="0.4">
      <c r="N188" s="23" t="s">
        <v>1637</v>
      </c>
      <c r="O188" s="7" t="s">
        <v>5</v>
      </c>
    </row>
    <row r="189" spans="2:15" x14ac:dyDescent="0.4">
      <c r="N189" s="7" t="s">
        <v>1672</v>
      </c>
      <c r="O189" s="7">
        <v>0.92833965134409446</v>
      </c>
    </row>
    <row r="190" spans="2:15" x14ac:dyDescent="0.4">
      <c r="N190" s="7" t="s">
        <v>1667</v>
      </c>
      <c r="O190" s="7">
        <v>0.86932069280413915</v>
      </c>
    </row>
    <row r="191" spans="2:15" x14ac:dyDescent="0.4">
      <c r="N191" s="7" t="s">
        <v>1670</v>
      </c>
      <c r="O191" s="7">
        <v>0.82317990269527253</v>
      </c>
    </row>
    <row r="192" spans="2:15" ht="14.6" customHeight="1" x14ac:dyDescent="0.4">
      <c r="N192" s="7" t="s">
        <v>1671</v>
      </c>
      <c r="O192" s="7"/>
    </row>
    <row r="193" spans="5:16" x14ac:dyDescent="0.4">
      <c r="N193" s="7" t="s">
        <v>1668</v>
      </c>
      <c r="P193" s="7">
        <v>0.8606828659338176</v>
      </c>
    </row>
    <row r="194" spans="5:16" x14ac:dyDescent="0.4">
      <c r="N194" s="7" t="s">
        <v>1673</v>
      </c>
      <c r="P194" s="7">
        <v>0.56563615689164792</v>
      </c>
    </row>
    <row r="195" spans="5:16" x14ac:dyDescent="0.4">
      <c r="N195" s="7" t="s">
        <v>1669</v>
      </c>
      <c r="P195" s="7">
        <v>0.297948377631991</v>
      </c>
    </row>
    <row r="196" spans="5:16" x14ac:dyDescent="0.4">
      <c r="N196" s="7" t="s">
        <v>1674</v>
      </c>
      <c r="P196" s="7"/>
    </row>
    <row r="197" spans="5:16" ht="14.6" customHeight="1" x14ac:dyDescent="0.4"/>
    <row r="198" spans="5:16" x14ac:dyDescent="0.4">
      <c r="E198" s="11"/>
      <c r="G198" s="11"/>
    </row>
    <row r="199" spans="5:16" x14ac:dyDescent="0.4">
      <c r="E199" s="11"/>
      <c r="F199" s="11"/>
      <c r="G199" s="11"/>
    </row>
    <row r="200" spans="5:16" x14ac:dyDescent="0.4">
      <c r="E200" s="11"/>
      <c r="F200" s="11"/>
      <c r="G200" s="11"/>
    </row>
    <row r="201" spans="5:16" x14ac:dyDescent="0.4">
      <c r="E201" s="11"/>
      <c r="F201" s="11"/>
      <c r="G201" s="11"/>
    </row>
    <row r="202" spans="5:16" x14ac:dyDescent="0.4">
      <c r="E202" s="11"/>
      <c r="F202" s="11"/>
      <c r="G202" s="11"/>
    </row>
  </sheetData>
  <autoFilter ref="A1:BC79" xr:uid="{4CE84B22-4E79-4DE0-BF6A-1FE4057020FF}">
    <filterColumn colId="1">
      <filters>
        <filter val="CLD001"/>
      </filters>
    </filterColumn>
  </autoFilter>
  <mergeCells count="40">
    <mergeCell ref="K178:N178"/>
    <mergeCell ref="D164:H164"/>
    <mergeCell ref="J164:O164"/>
    <mergeCell ref="J166:J169"/>
    <mergeCell ref="J170:J173"/>
    <mergeCell ref="H174:H175"/>
    <mergeCell ref="J174:K174"/>
    <mergeCell ref="O174:O175"/>
    <mergeCell ref="J175:K175"/>
    <mergeCell ref="D129:G129"/>
    <mergeCell ref="I112:J112"/>
    <mergeCell ref="N112:O112"/>
    <mergeCell ref="I113:J113"/>
    <mergeCell ref="I114:J114"/>
    <mergeCell ref="N114:O114"/>
    <mergeCell ref="I115:J115"/>
    <mergeCell ref="N115:O115"/>
    <mergeCell ref="I116:J116"/>
    <mergeCell ref="I117:J117"/>
    <mergeCell ref="I118:J118"/>
    <mergeCell ref="I119:J119"/>
    <mergeCell ref="I120:J120"/>
    <mergeCell ref="I108:J108"/>
    <mergeCell ref="N108:O108"/>
    <mergeCell ref="I109:J109"/>
    <mergeCell ref="I110:J110"/>
    <mergeCell ref="I111:J111"/>
    <mergeCell ref="N111:O111"/>
    <mergeCell ref="I105:J105"/>
    <mergeCell ref="N105:O105"/>
    <mergeCell ref="I106:J106"/>
    <mergeCell ref="N106:O106"/>
    <mergeCell ref="I107:J107"/>
    <mergeCell ref="N107:O107"/>
    <mergeCell ref="I101:K101"/>
    <mergeCell ref="I102:J102"/>
    <mergeCell ref="I103:J103"/>
    <mergeCell ref="N103:O103"/>
    <mergeCell ref="I104:J104"/>
    <mergeCell ref="N104:O104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99FD3-AC70-4F52-B46E-B92E53F8D33D}">
  <sheetPr filterMode="1"/>
  <dimension ref="A1:BC461"/>
  <sheetViews>
    <sheetView tabSelected="1" topLeftCell="A428" zoomScale="32" zoomScaleNormal="32" workbookViewId="0">
      <selection activeCell="H417" sqref="H417"/>
    </sheetView>
  </sheetViews>
  <sheetFormatPr defaultRowHeight="14.6" x14ac:dyDescent="0.4"/>
  <cols>
    <col min="1" max="3" width="9.23046875" style="11"/>
    <col min="4" max="4" width="50.84375" style="11" customWidth="1"/>
    <col min="5" max="16384" width="9.23046875" style="11"/>
  </cols>
  <sheetData>
    <row r="1" spans="1:55" x14ac:dyDescent="0.4">
      <c r="A1" s="11" t="s">
        <v>4747</v>
      </c>
      <c r="B1" s="11" t="s">
        <v>4748</v>
      </c>
      <c r="C1" s="11" t="s">
        <v>1</v>
      </c>
      <c r="D1" s="11" t="s">
        <v>4749</v>
      </c>
      <c r="E1" s="11" t="s">
        <v>1713</v>
      </c>
      <c r="F1" s="11" t="s">
        <v>6</v>
      </c>
      <c r="G1" s="11" t="s">
        <v>7</v>
      </c>
      <c r="H1" s="11" t="s">
        <v>8</v>
      </c>
      <c r="I1" s="11" t="s">
        <v>9</v>
      </c>
      <c r="J1" s="11" t="s">
        <v>10</v>
      </c>
      <c r="K1" s="11" t="s">
        <v>11</v>
      </c>
      <c r="L1" s="11" t="s">
        <v>12</v>
      </c>
      <c r="M1" s="11" t="s">
        <v>13</v>
      </c>
      <c r="N1" s="11" t="s">
        <v>14</v>
      </c>
      <c r="O1" s="11" t="s">
        <v>15</v>
      </c>
      <c r="P1" s="11" t="s">
        <v>16</v>
      </c>
      <c r="Q1" s="11" t="s">
        <v>17</v>
      </c>
      <c r="R1" s="11" t="s">
        <v>18</v>
      </c>
      <c r="S1" s="11" t="s">
        <v>19</v>
      </c>
      <c r="T1" s="11" t="s">
        <v>20</v>
      </c>
      <c r="U1" s="11" t="s">
        <v>21</v>
      </c>
      <c r="V1" s="11" t="s">
        <v>22</v>
      </c>
      <c r="W1" s="11" t="s">
        <v>23</v>
      </c>
      <c r="X1" s="11" t="s">
        <v>24</v>
      </c>
      <c r="Y1" s="11" t="s">
        <v>25</v>
      </c>
      <c r="Z1" s="11" t="s">
        <v>26</v>
      </c>
      <c r="AA1" s="11" t="s">
        <v>27</v>
      </c>
      <c r="AB1" s="11" t="s">
        <v>28</v>
      </c>
      <c r="AC1" s="11" t="s">
        <v>29</v>
      </c>
      <c r="AD1" s="11" t="s">
        <v>30</v>
      </c>
      <c r="AE1" s="11" t="s">
        <v>31</v>
      </c>
      <c r="AF1" s="11" t="s">
        <v>32</v>
      </c>
      <c r="AG1" s="11" t="s">
        <v>33</v>
      </c>
      <c r="AH1" s="11" t="s">
        <v>34</v>
      </c>
      <c r="AI1" s="11" t="s">
        <v>35</v>
      </c>
      <c r="AJ1" s="11" t="s">
        <v>36</v>
      </c>
      <c r="AK1" s="11" t="s">
        <v>37</v>
      </c>
      <c r="AL1" s="11" t="s">
        <v>38</v>
      </c>
      <c r="AM1" s="11" t="s">
        <v>39</v>
      </c>
      <c r="AN1" s="11" t="s">
        <v>40</v>
      </c>
      <c r="AO1" s="11" t="s">
        <v>41</v>
      </c>
      <c r="AP1" s="11" t="s">
        <v>42</v>
      </c>
      <c r="AQ1" s="11" t="s">
        <v>43</v>
      </c>
      <c r="AR1" s="11" t="s">
        <v>44</v>
      </c>
      <c r="AS1" s="11" t="s">
        <v>45</v>
      </c>
      <c r="AT1" s="11" t="s">
        <v>46</v>
      </c>
      <c r="AU1" s="11" t="s">
        <v>47</v>
      </c>
      <c r="AV1" s="11" t="s">
        <v>48</v>
      </c>
      <c r="AW1" s="11" t="s">
        <v>49</v>
      </c>
      <c r="AX1" s="11" t="s">
        <v>50</v>
      </c>
      <c r="AY1" s="11" t="s">
        <v>51</v>
      </c>
      <c r="AZ1" s="11" t="s">
        <v>52</v>
      </c>
      <c r="BA1" s="11" t="s">
        <v>53</v>
      </c>
      <c r="BB1" s="11" t="s">
        <v>54</v>
      </c>
      <c r="BC1" s="11" t="s">
        <v>55</v>
      </c>
    </row>
    <row r="2" spans="1:55" customFormat="1" hidden="1" x14ac:dyDescent="0.4">
      <c r="A2" t="str">
        <f>MID(D2,15,20)</f>
        <v>similarity</v>
      </c>
      <c r="B2" s="40" t="str">
        <f>MID(D2,8,3)</f>
        <v>GBT</v>
      </c>
      <c r="C2" s="40" t="str">
        <f>MID(D2,8,6)</f>
        <v>GBT001</v>
      </c>
      <c r="D2" s="9" t="s">
        <v>4750</v>
      </c>
      <c r="E2" s="9">
        <f>AVERAGE(F2:BC2)</f>
        <v>0.57742199999999988</v>
      </c>
      <c r="F2" s="9">
        <v>0.54579999999999995</v>
      </c>
      <c r="G2" s="9">
        <v>0.72370000000000001</v>
      </c>
      <c r="H2" s="9">
        <v>0.62419999999999998</v>
      </c>
      <c r="I2" s="9">
        <v>0.7036</v>
      </c>
      <c r="J2" s="9">
        <v>0.57840000000000003</v>
      </c>
      <c r="K2" s="9">
        <v>0.6865</v>
      </c>
      <c r="L2" s="9">
        <v>0.6603</v>
      </c>
      <c r="M2" s="9">
        <v>0.6583</v>
      </c>
      <c r="N2" s="9">
        <v>0.62780000000000002</v>
      </c>
      <c r="O2" s="9">
        <v>0.7298</v>
      </c>
      <c r="P2" s="9">
        <v>0.6472</v>
      </c>
      <c r="Q2" s="9">
        <v>0.64349999999999996</v>
      </c>
      <c r="R2" s="9">
        <v>0.63500000000000001</v>
      </c>
      <c r="S2" s="9">
        <v>0.65190000000000003</v>
      </c>
      <c r="T2" s="9">
        <v>0.73140000000000005</v>
      </c>
      <c r="U2" s="9">
        <v>0.71619999999999995</v>
      </c>
      <c r="V2" s="9">
        <v>0.60450000000000004</v>
      </c>
      <c r="W2" s="9">
        <v>0.5605</v>
      </c>
      <c r="X2" s="9">
        <v>0.5464</v>
      </c>
      <c r="Y2" s="9">
        <v>0.6915</v>
      </c>
      <c r="Z2" s="9">
        <v>0.77210000000000001</v>
      </c>
      <c r="AA2" s="9">
        <v>0.72489999999999999</v>
      </c>
      <c r="AB2" s="9">
        <v>0.70379999999999998</v>
      </c>
      <c r="AC2" s="9">
        <v>0.66449999999999998</v>
      </c>
      <c r="AD2" s="9">
        <v>0.60880000000000001</v>
      </c>
      <c r="AE2" s="9">
        <v>0.76849999999999996</v>
      </c>
      <c r="AF2" s="9">
        <v>0.50990000000000002</v>
      </c>
      <c r="AG2" s="9">
        <v>0.73619999999999997</v>
      </c>
      <c r="AH2" s="9">
        <v>0.79179999999999995</v>
      </c>
      <c r="AI2" s="9">
        <v>0.70179999999999998</v>
      </c>
      <c r="AJ2" s="9">
        <v>0.55430000000000001</v>
      </c>
      <c r="AK2" s="9">
        <v>0.60250000000000004</v>
      </c>
      <c r="AL2" s="9">
        <v>0.57469999999999999</v>
      </c>
      <c r="AM2" s="9">
        <v>0.66120000000000001</v>
      </c>
      <c r="AN2" s="9">
        <v>0.61739999999999995</v>
      </c>
      <c r="AO2" s="9">
        <v>0.38100000000000001</v>
      </c>
      <c r="AP2" s="9">
        <v>0.49159999999999998</v>
      </c>
      <c r="AQ2" s="9">
        <v>0.40699999999999997</v>
      </c>
      <c r="AR2" s="9">
        <v>0.31950000000000001</v>
      </c>
      <c r="AS2" s="9">
        <v>0.49280000000000002</v>
      </c>
      <c r="AT2" s="9">
        <v>0.39179999999999998</v>
      </c>
      <c r="AU2" s="9">
        <v>0.38319999999999999</v>
      </c>
      <c r="AV2" s="9">
        <v>0.32840000000000003</v>
      </c>
      <c r="AW2" s="9">
        <v>0.36919999999999997</v>
      </c>
      <c r="AX2" s="9">
        <v>0.39439999999999997</v>
      </c>
      <c r="AY2" s="9">
        <v>0.32069999999999999</v>
      </c>
      <c r="AZ2" s="9">
        <v>0.38569999999999999</v>
      </c>
      <c r="BA2" s="9">
        <v>0.48</v>
      </c>
      <c r="BB2" s="9">
        <v>0.33310000000000001</v>
      </c>
      <c r="BC2" s="9">
        <v>0.43380000000000002</v>
      </c>
    </row>
    <row r="3" spans="1:55" customFormat="1" hidden="1" x14ac:dyDescent="0.4">
      <c r="A3" t="str">
        <f t="shared" ref="A3:A66" si="0">MID(D3,15,20)</f>
        <v>quality</v>
      </c>
      <c r="B3" s="51" t="str">
        <f t="shared" ref="B3:B66" si="1">MID(D3,8,3)</f>
        <v>GBT</v>
      </c>
      <c r="C3" s="51" t="str">
        <f t="shared" ref="C3:C66" si="2">MID(D3,8,6)</f>
        <v>GBT001</v>
      </c>
      <c r="D3" t="s">
        <v>4751</v>
      </c>
      <c r="E3">
        <f t="shared" ref="E3:E66" si="3">AVERAGE(F3:BC3)</f>
        <v>80</v>
      </c>
      <c r="F3">
        <v>80</v>
      </c>
      <c r="G3">
        <v>80</v>
      </c>
      <c r="H3">
        <v>80</v>
      </c>
      <c r="I3">
        <v>80</v>
      </c>
      <c r="J3">
        <v>80</v>
      </c>
      <c r="K3">
        <v>80</v>
      </c>
      <c r="L3">
        <v>80</v>
      </c>
      <c r="M3">
        <v>80</v>
      </c>
      <c r="N3">
        <v>80</v>
      </c>
      <c r="O3">
        <v>80</v>
      </c>
      <c r="P3">
        <v>80</v>
      </c>
      <c r="Q3">
        <v>80</v>
      </c>
      <c r="R3">
        <v>80</v>
      </c>
      <c r="S3">
        <v>80</v>
      </c>
      <c r="T3">
        <v>80</v>
      </c>
      <c r="U3">
        <v>80</v>
      </c>
      <c r="V3">
        <v>80</v>
      </c>
      <c r="W3">
        <v>80</v>
      </c>
      <c r="X3">
        <v>80</v>
      </c>
      <c r="Y3">
        <v>80</v>
      </c>
      <c r="Z3">
        <v>80</v>
      </c>
      <c r="AA3">
        <v>80</v>
      </c>
      <c r="AB3">
        <v>80</v>
      </c>
      <c r="AC3">
        <v>80</v>
      </c>
      <c r="AD3">
        <v>80</v>
      </c>
      <c r="AE3">
        <v>80</v>
      </c>
      <c r="AF3">
        <v>80</v>
      </c>
      <c r="AG3">
        <v>80</v>
      </c>
      <c r="AH3">
        <v>80</v>
      </c>
      <c r="AI3">
        <v>80</v>
      </c>
      <c r="AJ3">
        <v>80</v>
      </c>
      <c r="AK3">
        <v>80</v>
      </c>
      <c r="AL3">
        <v>80</v>
      </c>
      <c r="AM3">
        <v>80</v>
      </c>
      <c r="AN3">
        <v>80</v>
      </c>
      <c r="AO3">
        <v>80</v>
      </c>
      <c r="AP3">
        <v>80</v>
      </c>
      <c r="AQ3">
        <v>80</v>
      </c>
      <c r="AR3">
        <v>80</v>
      </c>
      <c r="AS3">
        <v>80</v>
      </c>
      <c r="AT3">
        <v>80</v>
      </c>
      <c r="AU3">
        <v>80</v>
      </c>
      <c r="AV3">
        <v>80</v>
      </c>
      <c r="AW3">
        <v>80</v>
      </c>
      <c r="AX3">
        <v>80</v>
      </c>
      <c r="AY3">
        <v>80</v>
      </c>
      <c r="AZ3">
        <v>80</v>
      </c>
      <c r="BA3">
        <v>80</v>
      </c>
      <c r="BB3">
        <v>80</v>
      </c>
      <c r="BC3">
        <v>80</v>
      </c>
    </row>
    <row r="4" spans="1:55" hidden="1" x14ac:dyDescent="0.4">
      <c r="A4" t="str">
        <f t="shared" si="0"/>
        <v>match_rate</v>
      </c>
      <c r="B4" s="52" t="str">
        <f t="shared" si="1"/>
        <v>GBT</v>
      </c>
      <c r="C4" s="52" t="str">
        <f t="shared" si="2"/>
        <v>GBT001</v>
      </c>
      <c r="D4" s="11" t="s">
        <v>4752</v>
      </c>
      <c r="E4" s="11">
        <f t="shared" si="3"/>
        <v>46.193817999999993</v>
      </c>
      <c r="F4" s="11">
        <v>43.6601</v>
      </c>
      <c r="G4" s="11">
        <v>57.892699999999998</v>
      </c>
      <c r="H4" s="11">
        <v>49.933700000000002</v>
      </c>
      <c r="I4" s="11">
        <v>56.290599999999998</v>
      </c>
      <c r="J4" s="11">
        <v>46.275300000000001</v>
      </c>
      <c r="K4" s="11">
        <v>54.920099999999998</v>
      </c>
      <c r="L4" s="11">
        <v>52.820700000000002</v>
      </c>
      <c r="M4" s="11">
        <v>52.667400000000001</v>
      </c>
      <c r="N4" s="11">
        <v>50.222700000000003</v>
      </c>
      <c r="O4" s="11">
        <v>58.384500000000003</v>
      </c>
      <c r="P4" s="11">
        <v>51.777799999999999</v>
      </c>
      <c r="Q4" s="11">
        <v>51.481400000000001</v>
      </c>
      <c r="R4" s="11">
        <v>50.799199999999999</v>
      </c>
      <c r="S4" s="11">
        <v>52.152099999999997</v>
      </c>
      <c r="T4" s="11">
        <v>58.514499999999998</v>
      </c>
      <c r="U4" s="11">
        <v>57.298900000000003</v>
      </c>
      <c r="V4" s="11">
        <v>48.356499999999997</v>
      </c>
      <c r="W4" s="11">
        <v>44.8371</v>
      </c>
      <c r="X4" s="11">
        <v>43.714799999999997</v>
      </c>
      <c r="Y4" s="11">
        <v>55.323300000000003</v>
      </c>
      <c r="Z4" s="11">
        <v>61.769799999999996</v>
      </c>
      <c r="AA4" s="11">
        <v>57.989100000000001</v>
      </c>
      <c r="AB4" s="11">
        <v>56.301200000000001</v>
      </c>
      <c r="AC4" s="11">
        <v>53.157899999999998</v>
      </c>
      <c r="AD4" s="11">
        <v>48.701900000000002</v>
      </c>
      <c r="AE4" s="11">
        <v>61.4831</v>
      </c>
      <c r="AF4" s="11">
        <v>40.792999999999999</v>
      </c>
      <c r="AG4" s="11">
        <v>58.898099999999999</v>
      </c>
      <c r="AH4" s="11">
        <v>63.346699999999998</v>
      </c>
      <c r="AI4" s="11">
        <v>56.142000000000003</v>
      </c>
      <c r="AJ4" s="11">
        <v>44.344499999999996</v>
      </c>
      <c r="AK4" s="11">
        <v>48.2012</v>
      </c>
      <c r="AL4" s="11">
        <v>45.977499999999999</v>
      </c>
      <c r="AM4" s="11">
        <v>52.892000000000003</v>
      </c>
      <c r="AN4" s="11">
        <v>49.393500000000003</v>
      </c>
      <c r="AO4" s="11">
        <v>30.479399999999998</v>
      </c>
      <c r="AP4" s="11">
        <v>39.331400000000002</v>
      </c>
      <c r="AQ4" s="11">
        <v>32.5595</v>
      </c>
      <c r="AR4" s="11">
        <v>25.563199999999998</v>
      </c>
      <c r="AS4" s="11">
        <v>39.424199999999999</v>
      </c>
      <c r="AT4" s="11">
        <v>31.341100000000001</v>
      </c>
      <c r="AU4" s="11">
        <v>30.655000000000001</v>
      </c>
      <c r="AV4" s="11">
        <v>26.269400000000001</v>
      </c>
      <c r="AW4" s="11">
        <v>29.533000000000001</v>
      </c>
      <c r="AX4" s="11">
        <v>31.554200000000002</v>
      </c>
      <c r="AY4" s="11">
        <v>25.657299999999999</v>
      </c>
      <c r="AZ4" s="11">
        <v>30.859100000000002</v>
      </c>
      <c r="BA4" s="11">
        <v>38.398400000000002</v>
      </c>
      <c r="BB4" s="11">
        <v>26.644500000000001</v>
      </c>
      <c r="BC4" s="11">
        <v>34.706299999999999</v>
      </c>
    </row>
    <row r="5" spans="1:55" customFormat="1" hidden="1" x14ac:dyDescent="0.4">
      <c r="A5" t="str">
        <f t="shared" si="0"/>
        <v>bleu</v>
      </c>
      <c r="B5" s="51" t="str">
        <f t="shared" si="1"/>
        <v>GBT</v>
      </c>
      <c r="C5" s="51" t="str">
        <f t="shared" si="2"/>
        <v>GBT001</v>
      </c>
      <c r="D5" t="s">
        <v>4753</v>
      </c>
      <c r="E5">
        <f t="shared" si="3"/>
        <v>1.4567999999999999E-2</v>
      </c>
      <c r="F5">
        <v>8.6999999999999994E-3</v>
      </c>
      <c r="G5">
        <v>2.3099999999999999E-2</v>
      </c>
      <c r="H5">
        <v>1.7899999999999999E-2</v>
      </c>
      <c r="I5">
        <v>1.29E-2</v>
      </c>
      <c r="J5">
        <v>3.04E-2</v>
      </c>
      <c r="K5">
        <v>1.9099999999999999E-2</v>
      </c>
      <c r="L5">
        <v>8.3000000000000001E-3</v>
      </c>
      <c r="M5">
        <v>1.1299999999999999E-2</v>
      </c>
      <c r="N5">
        <v>1.52E-2</v>
      </c>
      <c r="O5">
        <v>4.8500000000000001E-2</v>
      </c>
      <c r="P5">
        <v>1.0699999999999999E-2</v>
      </c>
      <c r="Q5">
        <v>1.0200000000000001E-2</v>
      </c>
      <c r="R5">
        <v>4.7999999999999996E-3</v>
      </c>
      <c r="S5">
        <v>0.01</v>
      </c>
      <c r="T5">
        <v>1.95E-2</v>
      </c>
      <c r="U5">
        <v>3.6999999999999998E-2</v>
      </c>
      <c r="V5">
        <v>1.7600000000000001E-2</v>
      </c>
      <c r="W5">
        <v>1.21E-2</v>
      </c>
      <c r="X5">
        <v>1.1900000000000001E-2</v>
      </c>
      <c r="Y5">
        <v>2.6800000000000001E-2</v>
      </c>
      <c r="Z5">
        <v>3.9E-2</v>
      </c>
      <c r="AA5">
        <v>2.6499999999999999E-2</v>
      </c>
      <c r="AB5">
        <v>1.04E-2</v>
      </c>
      <c r="AC5">
        <v>7.4000000000000003E-3</v>
      </c>
      <c r="AD5">
        <v>3.1699999999999999E-2</v>
      </c>
      <c r="AE5">
        <v>3.6999999999999998E-2</v>
      </c>
      <c r="AF5">
        <v>3.7000000000000002E-3</v>
      </c>
      <c r="AG5">
        <v>4.0800000000000003E-2</v>
      </c>
      <c r="AH5">
        <v>3.2099999999999997E-2</v>
      </c>
      <c r="AI5">
        <v>1.9400000000000001E-2</v>
      </c>
      <c r="AJ5">
        <v>7.1999999999999998E-3</v>
      </c>
      <c r="AK5">
        <v>8.0999999999999996E-3</v>
      </c>
      <c r="AL5">
        <v>6.0000000000000001E-3</v>
      </c>
      <c r="AM5">
        <v>6.7000000000000002E-3</v>
      </c>
      <c r="AN5">
        <v>1.15E-2</v>
      </c>
      <c r="AO5">
        <v>5.4999999999999997E-3</v>
      </c>
      <c r="AP5">
        <v>7.0000000000000001E-3</v>
      </c>
      <c r="AQ5">
        <v>7.4000000000000003E-3</v>
      </c>
      <c r="AR5">
        <v>5.8999999999999999E-3</v>
      </c>
      <c r="AS5">
        <v>5.8999999999999999E-3</v>
      </c>
      <c r="AT5">
        <v>4.5999999999999999E-3</v>
      </c>
      <c r="AU5">
        <v>5.7000000000000002E-3</v>
      </c>
      <c r="AV5">
        <v>0</v>
      </c>
      <c r="AW5">
        <v>6.0000000000000001E-3</v>
      </c>
      <c r="AX5">
        <v>5.1000000000000004E-3</v>
      </c>
      <c r="AY5">
        <v>5.4999999999999997E-3</v>
      </c>
      <c r="AZ5">
        <v>1.03E-2</v>
      </c>
      <c r="BA5">
        <v>5.5999999999999999E-3</v>
      </c>
      <c r="BB5">
        <v>5.0000000000000001E-3</v>
      </c>
      <c r="BC5">
        <v>5.4000000000000003E-3</v>
      </c>
    </row>
    <row r="6" spans="1:55" customFormat="1" hidden="1" x14ac:dyDescent="0.4">
      <c r="A6" t="str">
        <f t="shared" si="0"/>
        <v>rougeL</v>
      </c>
      <c r="B6" s="51" t="str">
        <f t="shared" si="1"/>
        <v>GBT</v>
      </c>
      <c r="C6" s="51" t="str">
        <f t="shared" si="2"/>
        <v>GBT001</v>
      </c>
      <c r="D6" t="s">
        <v>4754</v>
      </c>
      <c r="E6">
        <f t="shared" si="3"/>
        <v>9.8558000000000021E-2</v>
      </c>
      <c r="F6">
        <v>7.6899999999999996E-2</v>
      </c>
      <c r="G6">
        <v>0.15379999999999999</v>
      </c>
      <c r="H6">
        <v>0.1333</v>
      </c>
      <c r="I6">
        <v>9.5200000000000007E-2</v>
      </c>
      <c r="J6">
        <v>0.25</v>
      </c>
      <c r="K6">
        <v>0.15379999999999999</v>
      </c>
      <c r="L6">
        <v>0.1333</v>
      </c>
      <c r="M6">
        <v>6.3500000000000001E-2</v>
      </c>
      <c r="N6">
        <v>0.129</v>
      </c>
      <c r="O6">
        <v>0.2069</v>
      </c>
      <c r="P6">
        <v>0.08</v>
      </c>
      <c r="Q6">
        <v>4.3499999999999997E-2</v>
      </c>
      <c r="R6">
        <v>5.7099999999999998E-2</v>
      </c>
      <c r="S6">
        <v>7.6899999999999996E-2</v>
      </c>
      <c r="T6">
        <v>0.1356</v>
      </c>
      <c r="U6">
        <v>0.19750000000000001</v>
      </c>
      <c r="V6">
        <v>9.6799999999999997E-2</v>
      </c>
      <c r="W6">
        <v>0.1176</v>
      </c>
      <c r="X6">
        <v>9.0899999999999995E-2</v>
      </c>
      <c r="Y6">
        <v>0.13700000000000001</v>
      </c>
      <c r="Z6">
        <v>0.24</v>
      </c>
      <c r="AA6">
        <v>0.21049999999999999</v>
      </c>
      <c r="AB6">
        <v>8.8200000000000001E-2</v>
      </c>
      <c r="AC6">
        <v>0.11269999999999999</v>
      </c>
      <c r="AD6">
        <v>0.22220000000000001</v>
      </c>
      <c r="AE6">
        <v>6.5600000000000006E-2</v>
      </c>
      <c r="AF6">
        <v>4.7100000000000003E-2</v>
      </c>
      <c r="AG6">
        <v>0.1754</v>
      </c>
      <c r="AH6">
        <v>0.25530000000000003</v>
      </c>
      <c r="AI6">
        <v>0.1852</v>
      </c>
      <c r="AJ6">
        <v>9.8400000000000001E-2</v>
      </c>
      <c r="AK6">
        <v>0.1154</v>
      </c>
      <c r="AL6">
        <v>3.6400000000000002E-2</v>
      </c>
      <c r="AM6">
        <v>3.4500000000000003E-2</v>
      </c>
      <c r="AN6">
        <v>0.1013</v>
      </c>
      <c r="AO6">
        <v>3.2300000000000002E-2</v>
      </c>
      <c r="AP6">
        <v>6.7799999999999999E-2</v>
      </c>
      <c r="AQ6">
        <v>6.1499999999999999E-2</v>
      </c>
      <c r="AR6">
        <v>5.2600000000000001E-2</v>
      </c>
      <c r="AS6">
        <v>3.1699999999999999E-2</v>
      </c>
      <c r="AT6">
        <v>5.33E-2</v>
      </c>
      <c r="AU6">
        <v>2.8199999999999999E-2</v>
      </c>
      <c r="AV6">
        <v>0</v>
      </c>
      <c r="AW6">
        <v>0.05</v>
      </c>
      <c r="AX6">
        <v>3.0300000000000001E-2</v>
      </c>
      <c r="AY6">
        <v>2.6700000000000002E-2</v>
      </c>
      <c r="AZ6">
        <v>2.5000000000000001E-2</v>
      </c>
      <c r="BA6">
        <v>0</v>
      </c>
      <c r="BB6">
        <v>2.5000000000000001E-2</v>
      </c>
      <c r="BC6">
        <v>2.6700000000000002E-2</v>
      </c>
    </row>
    <row r="7" spans="1:55" customFormat="1" hidden="1" x14ac:dyDescent="0.4">
      <c r="A7" t="str">
        <f t="shared" si="0"/>
        <v>similarity</v>
      </c>
      <c r="B7" s="40" t="str">
        <f t="shared" si="1"/>
        <v>GBT</v>
      </c>
      <c r="C7" s="40" t="str">
        <f t="shared" si="2"/>
        <v>GBT002</v>
      </c>
      <c r="D7" s="9" t="s">
        <v>4755</v>
      </c>
      <c r="E7" s="9">
        <f t="shared" si="3"/>
        <v>0.57763599999999993</v>
      </c>
      <c r="F7" s="9">
        <v>0.4773</v>
      </c>
      <c r="G7" s="9">
        <v>0.73319999999999996</v>
      </c>
      <c r="H7" s="9">
        <v>0.62539999999999996</v>
      </c>
      <c r="I7" s="9">
        <v>0.71850000000000003</v>
      </c>
      <c r="J7" s="9">
        <v>0.59919999999999995</v>
      </c>
      <c r="K7" s="9">
        <v>0.69099999999999995</v>
      </c>
      <c r="L7" s="9">
        <v>0.64270000000000005</v>
      </c>
      <c r="M7" s="9">
        <v>0.6583</v>
      </c>
      <c r="N7" s="9">
        <v>0.62780000000000002</v>
      </c>
      <c r="O7" s="9">
        <v>0.75749999999999995</v>
      </c>
      <c r="P7" s="9">
        <v>0.61539999999999995</v>
      </c>
      <c r="Q7" s="9">
        <v>0.65659999999999996</v>
      </c>
      <c r="R7" s="9">
        <v>0.6341</v>
      </c>
      <c r="S7" s="9">
        <v>0.65190000000000003</v>
      </c>
      <c r="T7" s="9">
        <v>0.72540000000000004</v>
      </c>
      <c r="U7" s="9">
        <v>0.57920000000000005</v>
      </c>
      <c r="V7" s="9">
        <v>0.58009999999999995</v>
      </c>
      <c r="W7" s="9">
        <v>0.5605</v>
      </c>
      <c r="X7" s="9">
        <v>0.60060000000000002</v>
      </c>
      <c r="Y7" s="9">
        <v>0.68130000000000002</v>
      </c>
      <c r="Z7" s="9">
        <v>0.77210000000000001</v>
      </c>
      <c r="AA7" s="9">
        <v>0.77969999999999995</v>
      </c>
      <c r="AB7" s="9">
        <v>0.67010000000000003</v>
      </c>
      <c r="AC7" s="9">
        <v>0.67689999999999995</v>
      </c>
      <c r="AD7" s="9">
        <v>0.62190000000000001</v>
      </c>
      <c r="AE7" s="9">
        <v>0.79249999999999998</v>
      </c>
      <c r="AF7" s="9">
        <v>0.50609999999999999</v>
      </c>
      <c r="AG7" s="9">
        <v>0.6694</v>
      </c>
      <c r="AH7" s="9">
        <v>0.80349999999999999</v>
      </c>
      <c r="AI7" s="9">
        <v>0.75480000000000003</v>
      </c>
      <c r="AJ7" s="9">
        <v>0.65590000000000004</v>
      </c>
      <c r="AK7" s="9">
        <v>0.69359999999999999</v>
      </c>
      <c r="AL7" s="9">
        <v>0.60650000000000004</v>
      </c>
      <c r="AM7" s="9">
        <v>0.61799999999999999</v>
      </c>
      <c r="AN7" s="9">
        <v>0.63060000000000005</v>
      </c>
      <c r="AO7" s="9">
        <v>0.3931</v>
      </c>
      <c r="AP7" s="9">
        <v>0.46279999999999999</v>
      </c>
      <c r="AQ7" s="9">
        <v>0.42409999999999998</v>
      </c>
      <c r="AR7" s="9">
        <v>0.32700000000000001</v>
      </c>
      <c r="AS7" s="9">
        <v>0.44990000000000002</v>
      </c>
      <c r="AT7" s="9">
        <v>0.39200000000000002</v>
      </c>
      <c r="AU7" s="9">
        <v>0.39850000000000002</v>
      </c>
      <c r="AV7" s="9">
        <v>0.32729999999999998</v>
      </c>
      <c r="AW7" s="9">
        <v>0.29599999999999999</v>
      </c>
      <c r="AX7" s="9">
        <v>0.35039999999999999</v>
      </c>
      <c r="AY7" s="9">
        <v>0.34799999999999998</v>
      </c>
      <c r="AZ7" s="9">
        <v>0.38569999999999999</v>
      </c>
      <c r="BA7" s="9">
        <v>0.50190000000000001</v>
      </c>
      <c r="BB7" s="9">
        <v>0.34</v>
      </c>
      <c r="BC7" s="9">
        <v>0.41749999999999998</v>
      </c>
    </row>
    <row r="8" spans="1:55" customFormat="1" hidden="1" x14ac:dyDescent="0.4">
      <c r="A8" t="str">
        <f t="shared" si="0"/>
        <v>quality</v>
      </c>
      <c r="B8" s="51" t="str">
        <f t="shared" si="1"/>
        <v>GBT</v>
      </c>
      <c r="C8" s="51" t="str">
        <f t="shared" si="2"/>
        <v>GBT002</v>
      </c>
      <c r="D8" t="s">
        <v>4756</v>
      </c>
      <c r="E8">
        <f t="shared" si="3"/>
        <v>80</v>
      </c>
      <c r="F8">
        <v>80</v>
      </c>
      <c r="G8">
        <v>80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80</v>
      </c>
      <c r="O8">
        <v>80</v>
      </c>
      <c r="P8">
        <v>80</v>
      </c>
      <c r="Q8">
        <v>80</v>
      </c>
      <c r="R8">
        <v>80</v>
      </c>
      <c r="S8">
        <v>80</v>
      </c>
      <c r="T8">
        <v>80</v>
      </c>
      <c r="U8">
        <v>80</v>
      </c>
      <c r="V8">
        <v>80</v>
      </c>
      <c r="W8">
        <v>80</v>
      </c>
      <c r="X8">
        <v>80</v>
      </c>
      <c r="Y8">
        <v>80</v>
      </c>
      <c r="Z8">
        <v>80</v>
      </c>
      <c r="AA8">
        <v>80</v>
      </c>
      <c r="AB8">
        <v>80</v>
      </c>
      <c r="AC8">
        <v>80</v>
      </c>
      <c r="AD8">
        <v>80</v>
      </c>
      <c r="AE8">
        <v>80</v>
      </c>
      <c r="AF8">
        <v>80</v>
      </c>
      <c r="AG8">
        <v>80</v>
      </c>
      <c r="AH8">
        <v>80</v>
      </c>
      <c r="AI8">
        <v>80</v>
      </c>
      <c r="AJ8">
        <v>80</v>
      </c>
      <c r="AK8">
        <v>80</v>
      </c>
      <c r="AL8">
        <v>80</v>
      </c>
      <c r="AM8">
        <v>80</v>
      </c>
      <c r="AN8">
        <v>80</v>
      </c>
      <c r="AO8">
        <v>80</v>
      </c>
      <c r="AP8">
        <v>80</v>
      </c>
      <c r="AQ8">
        <v>80</v>
      </c>
      <c r="AR8">
        <v>80</v>
      </c>
      <c r="AS8">
        <v>80</v>
      </c>
      <c r="AT8">
        <v>80</v>
      </c>
      <c r="AU8">
        <v>80</v>
      </c>
      <c r="AV8">
        <v>80</v>
      </c>
      <c r="AW8">
        <v>80</v>
      </c>
      <c r="AX8">
        <v>80</v>
      </c>
      <c r="AY8">
        <v>80</v>
      </c>
      <c r="AZ8">
        <v>80</v>
      </c>
      <c r="BA8">
        <v>80</v>
      </c>
      <c r="BB8">
        <v>80</v>
      </c>
      <c r="BC8">
        <v>80</v>
      </c>
    </row>
    <row r="9" spans="1:55" hidden="1" x14ac:dyDescent="0.4">
      <c r="A9" t="str">
        <f t="shared" si="0"/>
        <v>match_rate</v>
      </c>
      <c r="B9" s="52" t="str">
        <f t="shared" si="1"/>
        <v>GBT</v>
      </c>
      <c r="C9" s="52" t="str">
        <f t="shared" si="2"/>
        <v>GBT002</v>
      </c>
      <c r="D9" s="11" t="s">
        <v>4757</v>
      </c>
      <c r="E9" s="11">
        <f t="shared" si="3"/>
        <v>46.211163999999997</v>
      </c>
      <c r="F9" s="11">
        <v>38.1813</v>
      </c>
      <c r="G9" s="11">
        <v>58.659199999999998</v>
      </c>
      <c r="H9" s="11">
        <v>50.034100000000002</v>
      </c>
      <c r="I9" s="11">
        <v>57.478299999999997</v>
      </c>
      <c r="J9" s="11">
        <v>47.936999999999998</v>
      </c>
      <c r="K9" s="11">
        <v>55.280299999999997</v>
      </c>
      <c r="L9" s="11">
        <v>51.414000000000001</v>
      </c>
      <c r="M9" s="11">
        <v>52.667400000000001</v>
      </c>
      <c r="N9" s="11">
        <v>50.222700000000003</v>
      </c>
      <c r="O9" s="11">
        <v>60.5974</v>
      </c>
      <c r="P9" s="11">
        <v>49.234099999999998</v>
      </c>
      <c r="Q9" s="11">
        <v>52.531199999999998</v>
      </c>
      <c r="R9" s="11">
        <v>50.7316</v>
      </c>
      <c r="S9" s="11">
        <v>52.152099999999997</v>
      </c>
      <c r="T9" s="11">
        <v>58.0351</v>
      </c>
      <c r="U9" s="11">
        <v>46.332799999999999</v>
      </c>
      <c r="V9" s="11">
        <v>46.407800000000002</v>
      </c>
      <c r="W9" s="11">
        <v>44.8371</v>
      </c>
      <c r="X9" s="11">
        <v>48.049700000000001</v>
      </c>
      <c r="Y9" s="11">
        <v>54.507300000000001</v>
      </c>
      <c r="Z9" s="11">
        <v>61.769799999999996</v>
      </c>
      <c r="AA9" s="11">
        <v>62.3735</v>
      </c>
      <c r="AB9" s="11">
        <v>53.610300000000002</v>
      </c>
      <c r="AC9" s="11">
        <v>54.155700000000003</v>
      </c>
      <c r="AD9" s="11">
        <v>49.750300000000003</v>
      </c>
      <c r="AE9" s="11">
        <v>63.4039</v>
      </c>
      <c r="AF9" s="11">
        <v>40.49</v>
      </c>
      <c r="AG9" s="11">
        <v>53.555</v>
      </c>
      <c r="AH9" s="11">
        <v>64.276600000000002</v>
      </c>
      <c r="AI9" s="11">
        <v>60.383600000000001</v>
      </c>
      <c r="AJ9" s="11">
        <v>52.4758</v>
      </c>
      <c r="AK9" s="11">
        <v>55.486199999999997</v>
      </c>
      <c r="AL9" s="11">
        <v>48.516399999999997</v>
      </c>
      <c r="AM9" s="11">
        <v>49.442399999999999</v>
      </c>
      <c r="AN9" s="11">
        <v>50.444800000000001</v>
      </c>
      <c r="AO9" s="11">
        <v>31.446000000000002</v>
      </c>
      <c r="AP9" s="11">
        <v>37.021599999999999</v>
      </c>
      <c r="AQ9" s="11">
        <v>33.924199999999999</v>
      </c>
      <c r="AR9" s="11">
        <v>26.160699999999999</v>
      </c>
      <c r="AS9" s="11">
        <v>35.993600000000001</v>
      </c>
      <c r="AT9" s="11">
        <v>31.361599999999999</v>
      </c>
      <c r="AU9" s="11">
        <v>31.877300000000002</v>
      </c>
      <c r="AV9" s="11">
        <v>26.183199999999999</v>
      </c>
      <c r="AW9" s="11">
        <v>23.682300000000001</v>
      </c>
      <c r="AX9" s="11">
        <v>28.0322</v>
      </c>
      <c r="AY9" s="11">
        <v>27.839300000000001</v>
      </c>
      <c r="AZ9" s="11">
        <v>30.859100000000002</v>
      </c>
      <c r="BA9" s="11">
        <v>40.149500000000003</v>
      </c>
      <c r="BB9" s="11">
        <v>27.2029</v>
      </c>
      <c r="BC9" s="11">
        <v>33.399900000000002</v>
      </c>
    </row>
    <row r="10" spans="1:55" customFormat="1" hidden="1" x14ac:dyDescent="0.4">
      <c r="A10" t="str">
        <f t="shared" si="0"/>
        <v>bleu</v>
      </c>
      <c r="B10" s="51" t="str">
        <f t="shared" si="1"/>
        <v>GBT</v>
      </c>
      <c r="C10" s="51" t="str">
        <f t="shared" si="2"/>
        <v>GBT002</v>
      </c>
      <c r="D10" t="s">
        <v>4758</v>
      </c>
      <c r="E10">
        <f t="shared" si="3"/>
        <v>1.4571999999999998E-2</v>
      </c>
      <c r="F10">
        <v>6.7999999999999996E-3</v>
      </c>
      <c r="G10">
        <v>2.3099999999999999E-2</v>
      </c>
      <c r="H10">
        <v>1.55E-2</v>
      </c>
      <c r="I10">
        <v>1.2500000000000001E-2</v>
      </c>
      <c r="J10">
        <v>1.3899999999999999E-2</v>
      </c>
      <c r="K10">
        <v>1.0999999999999999E-2</v>
      </c>
      <c r="L10">
        <v>8.6999999999999994E-3</v>
      </c>
      <c r="M10">
        <v>1.1299999999999999E-2</v>
      </c>
      <c r="N10">
        <v>1.52E-2</v>
      </c>
      <c r="O10">
        <v>4.24E-2</v>
      </c>
      <c r="P10">
        <v>1.1299999999999999E-2</v>
      </c>
      <c r="Q10">
        <v>1.0800000000000001E-2</v>
      </c>
      <c r="R10">
        <v>5.1000000000000004E-3</v>
      </c>
      <c r="S10">
        <v>0.01</v>
      </c>
      <c r="T10">
        <v>1.95E-2</v>
      </c>
      <c r="U10">
        <v>4.8000000000000001E-2</v>
      </c>
      <c r="V10">
        <v>1.7600000000000001E-2</v>
      </c>
      <c r="W10">
        <v>1.21E-2</v>
      </c>
      <c r="X10">
        <v>8.0000000000000002E-3</v>
      </c>
      <c r="Y10">
        <v>2.76E-2</v>
      </c>
      <c r="Z10">
        <v>3.9E-2</v>
      </c>
      <c r="AA10">
        <v>1.09E-2</v>
      </c>
      <c r="AB10">
        <v>8.9999999999999993E-3</v>
      </c>
      <c r="AC10">
        <v>7.4999999999999997E-3</v>
      </c>
      <c r="AD10">
        <v>3.3000000000000002E-2</v>
      </c>
      <c r="AE10">
        <v>7.6700000000000004E-2</v>
      </c>
      <c r="AF10">
        <v>7.6E-3</v>
      </c>
      <c r="AG10">
        <v>4.6199999999999998E-2</v>
      </c>
      <c r="AH10">
        <v>2.3699999999999999E-2</v>
      </c>
      <c r="AI10">
        <v>1.8700000000000001E-2</v>
      </c>
      <c r="AJ10">
        <v>7.1999999999999998E-3</v>
      </c>
      <c r="AK10">
        <v>0</v>
      </c>
      <c r="AL10">
        <v>5.7999999999999996E-3</v>
      </c>
      <c r="AM10">
        <v>6.0000000000000001E-3</v>
      </c>
      <c r="AN10">
        <v>1.2500000000000001E-2</v>
      </c>
      <c r="AO10">
        <v>7.1999999999999998E-3</v>
      </c>
      <c r="AP10">
        <v>5.4000000000000003E-3</v>
      </c>
      <c r="AQ10">
        <v>9.9000000000000008E-3</v>
      </c>
      <c r="AR10">
        <v>4.4999999999999997E-3</v>
      </c>
      <c r="AS10">
        <v>6.1000000000000004E-3</v>
      </c>
      <c r="AT10">
        <v>5.1999999999999998E-3</v>
      </c>
      <c r="AU10">
        <v>5.7999999999999996E-3</v>
      </c>
      <c r="AV10">
        <v>5.4000000000000003E-3</v>
      </c>
      <c r="AW10">
        <v>5.8999999999999999E-3</v>
      </c>
      <c r="AX10">
        <v>6.7999999999999996E-3</v>
      </c>
      <c r="AY10">
        <v>4.4999999999999997E-3</v>
      </c>
      <c r="AZ10">
        <v>1.03E-2</v>
      </c>
      <c r="BA10">
        <v>6.0000000000000001E-3</v>
      </c>
      <c r="BB10">
        <v>6.4000000000000003E-3</v>
      </c>
      <c r="BC10">
        <v>5.0000000000000001E-3</v>
      </c>
    </row>
    <row r="11" spans="1:55" customFormat="1" hidden="1" x14ac:dyDescent="0.4">
      <c r="A11" t="str">
        <f t="shared" si="0"/>
        <v>rougeL</v>
      </c>
      <c r="B11" s="51" t="str">
        <f t="shared" si="1"/>
        <v>GBT</v>
      </c>
      <c r="C11" s="51" t="str">
        <f t="shared" si="2"/>
        <v>GBT002</v>
      </c>
      <c r="D11" t="s">
        <v>4759</v>
      </c>
      <c r="E11">
        <f t="shared" si="3"/>
        <v>9.7902000000000003E-2</v>
      </c>
      <c r="F11">
        <v>6.9000000000000006E-2</v>
      </c>
      <c r="G11">
        <v>0.15379999999999999</v>
      </c>
      <c r="H11">
        <v>0.125</v>
      </c>
      <c r="I11">
        <v>9.3700000000000006E-2</v>
      </c>
      <c r="J11">
        <v>0.2051</v>
      </c>
      <c r="K11">
        <v>4.1700000000000001E-2</v>
      </c>
      <c r="L11">
        <v>0.13950000000000001</v>
      </c>
      <c r="M11">
        <v>6.3500000000000001E-2</v>
      </c>
      <c r="N11">
        <v>0.129</v>
      </c>
      <c r="O11">
        <v>0.2258</v>
      </c>
      <c r="P11">
        <v>8.1600000000000006E-2</v>
      </c>
      <c r="Q11">
        <v>4.5499999999999999E-2</v>
      </c>
      <c r="R11">
        <v>5.7099999999999998E-2</v>
      </c>
      <c r="S11">
        <v>7.6899999999999996E-2</v>
      </c>
      <c r="T11">
        <v>0.13789999999999999</v>
      </c>
      <c r="U11">
        <v>0.21149999999999999</v>
      </c>
      <c r="V11">
        <v>9.6799999999999997E-2</v>
      </c>
      <c r="W11">
        <v>0.1176</v>
      </c>
      <c r="X11">
        <v>0.1</v>
      </c>
      <c r="Y11">
        <v>0.13700000000000001</v>
      </c>
      <c r="Z11">
        <v>0.24</v>
      </c>
      <c r="AA11">
        <v>0.1404</v>
      </c>
      <c r="AB11">
        <v>0.1449</v>
      </c>
      <c r="AC11">
        <v>0.1143</v>
      </c>
      <c r="AD11">
        <v>0.2278</v>
      </c>
      <c r="AE11">
        <v>0.29360000000000003</v>
      </c>
      <c r="AF11">
        <v>5.6300000000000003E-2</v>
      </c>
      <c r="AG11">
        <v>0.17860000000000001</v>
      </c>
      <c r="AH11">
        <v>0.25</v>
      </c>
      <c r="AI11">
        <v>0.17860000000000001</v>
      </c>
      <c r="AJ11">
        <v>0.1017</v>
      </c>
      <c r="AK11">
        <v>0</v>
      </c>
      <c r="AL11">
        <v>3.4500000000000003E-2</v>
      </c>
      <c r="AM11">
        <v>0</v>
      </c>
      <c r="AN11">
        <v>8.2199999999999995E-2</v>
      </c>
      <c r="AO11">
        <v>3.3300000000000003E-2</v>
      </c>
      <c r="AP11">
        <v>5.6300000000000003E-2</v>
      </c>
      <c r="AQ11">
        <v>7.1400000000000005E-2</v>
      </c>
      <c r="AR11">
        <v>2.5600000000000001E-2</v>
      </c>
      <c r="AS11">
        <v>5.5599999999999997E-2</v>
      </c>
      <c r="AT11">
        <v>4.8800000000000003E-2</v>
      </c>
      <c r="AU11">
        <v>2.8199999999999999E-2</v>
      </c>
      <c r="AV11">
        <v>3.4500000000000003E-2</v>
      </c>
      <c r="AW11">
        <v>0</v>
      </c>
      <c r="AX11">
        <v>3.2300000000000002E-2</v>
      </c>
      <c r="AY11">
        <v>2.9899999999999999E-2</v>
      </c>
      <c r="AZ11">
        <v>2.5000000000000001E-2</v>
      </c>
      <c r="BA11">
        <v>0</v>
      </c>
      <c r="BB11">
        <v>5.33E-2</v>
      </c>
      <c r="BC11">
        <v>0.05</v>
      </c>
    </row>
    <row r="12" spans="1:55" customFormat="1" hidden="1" x14ac:dyDescent="0.4">
      <c r="A12" t="str">
        <f t="shared" si="0"/>
        <v>similarity</v>
      </c>
      <c r="B12" s="40" t="str">
        <f t="shared" si="1"/>
        <v>GBT</v>
      </c>
      <c r="C12" s="40" t="str">
        <f t="shared" si="2"/>
        <v>GBT003</v>
      </c>
      <c r="D12" s="9" t="s">
        <v>4760</v>
      </c>
      <c r="E12" s="9">
        <f t="shared" si="3"/>
        <v>0.57565</v>
      </c>
      <c r="F12" s="9">
        <v>0.54579999999999995</v>
      </c>
      <c r="G12" s="9">
        <v>0.72370000000000001</v>
      </c>
      <c r="H12" s="9">
        <v>0.62539999999999996</v>
      </c>
      <c r="I12" s="9">
        <v>0.7036</v>
      </c>
      <c r="J12" s="9">
        <v>0.57840000000000003</v>
      </c>
      <c r="K12" s="9">
        <v>0.67900000000000005</v>
      </c>
      <c r="L12" s="9">
        <v>0.56440000000000001</v>
      </c>
      <c r="M12" s="9">
        <v>0.67249999999999999</v>
      </c>
      <c r="N12" s="9">
        <v>0.62570000000000003</v>
      </c>
      <c r="O12" s="9">
        <v>0.73650000000000004</v>
      </c>
      <c r="P12" s="9">
        <v>0.6472</v>
      </c>
      <c r="Q12" s="9">
        <v>0.64670000000000005</v>
      </c>
      <c r="R12" s="9">
        <v>0.6341</v>
      </c>
      <c r="S12" s="9">
        <v>0.69230000000000003</v>
      </c>
      <c r="T12" s="9">
        <v>0.74170000000000003</v>
      </c>
      <c r="U12" s="9">
        <v>0.68530000000000002</v>
      </c>
      <c r="V12" s="9">
        <v>0.61250000000000004</v>
      </c>
      <c r="W12" s="9">
        <v>0.5605</v>
      </c>
      <c r="X12" s="9">
        <v>0.62460000000000004</v>
      </c>
      <c r="Y12" s="9">
        <v>0.66100000000000003</v>
      </c>
      <c r="Z12" s="9">
        <v>0.77210000000000001</v>
      </c>
      <c r="AA12" s="9">
        <v>0.77969999999999995</v>
      </c>
      <c r="AB12" s="9">
        <v>0.69450000000000001</v>
      </c>
      <c r="AC12" s="9">
        <v>0.69169999999999998</v>
      </c>
      <c r="AD12" s="9">
        <v>0.62190000000000001</v>
      </c>
      <c r="AE12" s="9">
        <v>0.70899999999999996</v>
      </c>
      <c r="AF12" s="9">
        <v>0.4592</v>
      </c>
      <c r="AG12" s="9">
        <v>0.66749999999999998</v>
      </c>
      <c r="AH12" s="9">
        <v>0.80369999999999997</v>
      </c>
      <c r="AI12" s="9">
        <v>0.71389999999999998</v>
      </c>
      <c r="AJ12" s="9">
        <v>0.55479999999999996</v>
      </c>
      <c r="AK12" s="9">
        <v>0.69359999999999999</v>
      </c>
      <c r="AL12" s="9">
        <v>0.60440000000000005</v>
      </c>
      <c r="AM12" s="9">
        <v>0.51470000000000005</v>
      </c>
      <c r="AN12" s="9">
        <v>0.61739999999999995</v>
      </c>
      <c r="AO12" s="9">
        <v>0.43459999999999999</v>
      </c>
      <c r="AP12" s="9">
        <v>0.45579999999999998</v>
      </c>
      <c r="AQ12" s="9">
        <v>0.42409999999999998</v>
      </c>
      <c r="AR12" s="9">
        <v>0.29549999999999998</v>
      </c>
      <c r="AS12" s="9">
        <v>0.46189999999999998</v>
      </c>
      <c r="AT12" s="9">
        <v>0.37119999999999997</v>
      </c>
      <c r="AU12" s="9">
        <v>0.39850000000000002</v>
      </c>
      <c r="AV12" s="9">
        <v>0.34060000000000001</v>
      </c>
      <c r="AW12" s="9">
        <v>0.35720000000000002</v>
      </c>
      <c r="AX12" s="9">
        <v>0.39439999999999997</v>
      </c>
      <c r="AY12" s="9">
        <v>0.38279999999999997</v>
      </c>
      <c r="AZ12" s="9">
        <v>0.38100000000000001</v>
      </c>
      <c r="BA12" s="9">
        <v>0.4647</v>
      </c>
      <c r="BB12" s="9">
        <v>0.33310000000000001</v>
      </c>
      <c r="BC12" s="9">
        <v>0.42809999999999998</v>
      </c>
    </row>
    <row r="13" spans="1:55" customFormat="1" hidden="1" x14ac:dyDescent="0.4">
      <c r="A13" t="str">
        <f t="shared" si="0"/>
        <v>quality</v>
      </c>
      <c r="B13" s="51" t="str">
        <f t="shared" si="1"/>
        <v>GBT</v>
      </c>
      <c r="C13" s="51" t="str">
        <f t="shared" si="2"/>
        <v>GBT003</v>
      </c>
      <c r="D13" t="s">
        <v>4761</v>
      </c>
      <c r="E13">
        <f t="shared" si="3"/>
        <v>80</v>
      </c>
      <c r="F13">
        <v>80</v>
      </c>
      <c r="G13">
        <v>80</v>
      </c>
      <c r="H13">
        <v>80</v>
      </c>
      <c r="I13">
        <v>80</v>
      </c>
      <c r="J13">
        <v>80</v>
      </c>
      <c r="K13">
        <v>80</v>
      </c>
      <c r="L13">
        <v>80</v>
      </c>
      <c r="M13">
        <v>80</v>
      </c>
      <c r="N13">
        <v>80</v>
      </c>
      <c r="O13">
        <v>80</v>
      </c>
      <c r="P13">
        <v>80</v>
      </c>
      <c r="Q13">
        <v>80</v>
      </c>
      <c r="R13">
        <v>80</v>
      </c>
      <c r="S13">
        <v>80</v>
      </c>
      <c r="T13">
        <v>80</v>
      </c>
      <c r="U13">
        <v>80</v>
      </c>
      <c r="V13">
        <v>80</v>
      </c>
      <c r="W13">
        <v>80</v>
      </c>
      <c r="X13">
        <v>80</v>
      </c>
      <c r="Y13">
        <v>80</v>
      </c>
      <c r="Z13">
        <v>80</v>
      </c>
      <c r="AA13">
        <v>80</v>
      </c>
      <c r="AB13">
        <v>80</v>
      </c>
      <c r="AC13">
        <v>80</v>
      </c>
      <c r="AD13">
        <v>80</v>
      </c>
      <c r="AE13">
        <v>80</v>
      </c>
      <c r="AF13">
        <v>80</v>
      </c>
      <c r="AG13">
        <v>80</v>
      </c>
      <c r="AH13">
        <v>80</v>
      </c>
      <c r="AI13">
        <v>80</v>
      </c>
      <c r="AJ13">
        <v>80</v>
      </c>
      <c r="AK13">
        <v>80</v>
      </c>
      <c r="AL13">
        <v>80</v>
      </c>
      <c r="AM13">
        <v>80</v>
      </c>
      <c r="AN13">
        <v>80</v>
      </c>
      <c r="AO13">
        <v>80</v>
      </c>
      <c r="AP13">
        <v>80</v>
      </c>
      <c r="AQ13">
        <v>80</v>
      </c>
      <c r="AR13">
        <v>80</v>
      </c>
      <c r="AS13">
        <v>80</v>
      </c>
      <c r="AT13">
        <v>80</v>
      </c>
      <c r="AU13">
        <v>80</v>
      </c>
      <c r="AV13">
        <v>80</v>
      </c>
      <c r="AW13">
        <v>80</v>
      </c>
      <c r="AX13">
        <v>80</v>
      </c>
      <c r="AY13">
        <v>80</v>
      </c>
      <c r="AZ13">
        <v>80</v>
      </c>
      <c r="BA13">
        <v>80</v>
      </c>
      <c r="BB13">
        <v>80</v>
      </c>
      <c r="BC13">
        <v>80</v>
      </c>
    </row>
    <row r="14" spans="1:55" hidden="1" x14ac:dyDescent="0.4">
      <c r="A14" t="str">
        <f t="shared" si="0"/>
        <v>match_rate</v>
      </c>
      <c r="B14" s="52" t="str">
        <f t="shared" si="1"/>
        <v>GBT</v>
      </c>
      <c r="C14" s="52" t="str">
        <f t="shared" si="2"/>
        <v>GBT003</v>
      </c>
      <c r="D14" s="11" t="s">
        <v>4762</v>
      </c>
      <c r="E14" s="11">
        <f t="shared" si="3"/>
        <v>46.051607999999995</v>
      </c>
      <c r="F14" s="11">
        <v>43.6601</v>
      </c>
      <c r="G14" s="11">
        <v>57.892699999999998</v>
      </c>
      <c r="H14" s="11">
        <v>50.034100000000002</v>
      </c>
      <c r="I14" s="11">
        <v>56.290599999999998</v>
      </c>
      <c r="J14" s="11">
        <v>46.275300000000001</v>
      </c>
      <c r="K14" s="11">
        <v>54.320500000000003</v>
      </c>
      <c r="L14" s="11">
        <v>45.148699999999998</v>
      </c>
      <c r="M14" s="11">
        <v>53.800400000000003</v>
      </c>
      <c r="N14" s="11">
        <v>50.052900000000001</v>
      </c>
      <c r="O14" s="11">
        <v>58.919699999999999</v>
      </c>
      <c r="P14" s="11">
        <v>51.777799999999999</v>
      </c>
      <c r="Q14" s="11">
        <v>51.7395</v>
      </c>
      <c r="R14" s="11">
        <v>50.7316</v>
      </c>
      <c r="S14" s="11">
        <v>55.380400000000002</v>
      </c>
      <c r="T14" s="11">
        <v>59.333100000000002</v>
      </c>
      <c r="U14" s="11">
        <v>54.8232</v>
      </c>
      <c r="V14" s="11">
        <v>48.999400000000001</v>
      </c>
      <c r="W14" s="11">
        <v>44.8371</v>
      </c>
      <c r="X14" s="11">
        <v>49.967199999999998</v>
      </c>
      <c r="Y14" s="11">
        <v>52.883499999999998</v>
      </c>
      <c r="Z14" s="11">
        <v>61.769799999999996</v>
      </c>
      <c r="AA14" s="11">
        <v>62.3735</v>
      </c>
      <c r="AB14" s="11">
        <v>55.562600000000003</v>
      </c>
      <c r="AC14" s="11">
        <v>55.332099999999997</v>
      </c>
      <c r="AD14" s="11">
        <v>49.750300000000003</v>
      </c>
      <c r="AE14" s="11">
        <v>56.723500000000001</v>
      </c>
      <c r="AF14" s="11">
        <v>36.735700000000001</v>
      </c>
      <c r="AG14" s="11">
        <v>53.397799999999997</v>
      </c>
      <c r="AH14" s="11">
        <v>64.293899999999994</v>
      </c>
      <c r="AI14" s="11">
        <v>57.1113</v>
      </c>
      <c r="AJ14" s="11">
        <v>44.3872</v>
      </c>
      <c r="AK14" s="11">
        <v>55.486199999999997</v>
      </c>
      <c r="AL14" s="11">
        <v>48.352200000000003</v>
      </c>
      <c r="AM14" s="11">
        <v>41.174999999999997</v>
      </c>
      <c r="AN14" s="11">
        <v>49.393500000000003</v>
      </c>
      <c r="AO14" s="11">
        <v>34.7697</v>
      </c>
      <c r="AP14" s="11">
        <v>36.461799999999997</v>
      </c>
      <c r="AQ14" s="11">
        <v>33.924199999999999</v>
      </c>
      <c r="AR14" s="11">
        <v>23.638999999999999</v>
      </c>
      <c r="AS14" s="11">
        <v>36.9514</v>
      </c>
      <c r="AT14" s="11">
        <v>29.695399999999999</v>
      </c>
      <c r="AU14" s="11">
        <v>31.877300000000002</v>
      </c>
      <c r="AV14" s="11">
        <v>27.2471</v>
      </c>
      <c r="AW14" s="11">
        <v>28.575099999999999</v>
      </c>
      <c r="AX14" s="11">
        <v>31.554200000000002</v>
      </c>
      <c r="AY14" s="11">
        <v>30.6279</v>
      </c>
      <c r="AZ14" s="11">
        <v>30.4802</v>
      </c>
      <c r="BA14" s="11">
        <v>37.174900000000001</v>
      </c>
      <c r="BB14" s="11">
        <v>26.644100000000002</v>
      </c>
      <c r="BC14" s="11">
        <v>34.245699999999999</v>
      </c>
    </row>
    <row r="15" spans="1:55" customFormat="1" hidden="1" x14ac:dyDescent="0.4">
      <c r="A15" t="str">
        <f t="shared" si="0"/>
        <v>bleu</v>
      </c>
      <c r="B15" s="51" t="str">
        <f t="shared" si="1"/>
        <v>GBT</v>
      </c>
      <c r="C15" s="51" t="str">
        <f t="shared" si="2"/>
        <v>GBT003</v>
      </c>
      <c r="D15" t="s">
        <v>4763</v>
      </c>
      <c r="E15">
        <f t="shared" si="3"/>
        <v>1.5366000000000001E-2</v>
      </c>
      <c r="F15">
        <v>8.6999999999999994E-3</v>
      </c>
      <c r="G15">
        <v>2.3099999999999999E-2</v>
      </c>
      <c r="H15">
        <v>1.55E-2</v>
      </c>
      <c r="I15">
        <v>1.29E-2</v>
      </c>
      <c r="J15">
        <v>3.04E-2</v>
      </c>
      <c r="K15">
        <v>1.0800000000000001E-2</v>
      </c>
      <c r="L15">
        <v>5.7999999999999996E-3</v>
      </c>
      <c r="M15">
        <v>1.06E-2</v>
      </c>
      <c r="N15">
        <v>1.54E-2</v>
      </c>
      <c r="O15">
        <v>4.7300000000000002E-2</v>
      </c>
      <c r="P15">
        <v>1.0699999999999999E-2</v>
      </c>
      <c r="Q15">
        <v>0.01</v>
      </c>
      <c r="R15">
        <v>5.1000000000000004E-3</v>
      </c>
      <c r="S15">
        <v>4.1500000000000002E-2</v>
      </c>
      <c r="T15">
        <v>1.8700000000000001E-2</v>
      </c>
      <c r="U15">
        <v>7.7399999999999997E-2</v>
      </c>
      <c r="V15">
        <v>1.83E-2</v>
      </c>
      <c r="W15">
        <v>1.21E-2</v>
      </c>
      <c r="X15">
        <v>8.3999999999999995E-3</v>
      </c>
      <c r="Y15">
        <v>1.4E-2</v>
      </c>
      <c r="Z15">
        <v>3.9E-2</v>
      </c>
      <c r="AA15">
        <v>1.09E-2</v>
      </c>
      <c r="AB15">
        <v>1.06E-2</v>
      </c>
      <c r="AC15">
        <v>7.1999999999999998E-3</v>
      </c>
      <c r="AD15">
        <v>3.3000000000000002E-2</v>
      </c>
      <c r="AE15">
        <v>5.6000000000000001E-2</v>
      </c>
      <c r="AF15">
        <v>8.8000000000000005E-3</v>
      </c>
      <c r="AG15">
        <v>4.6300000000000001E-2</v>
      </c>
      <c r="AH15">
        <v>2.46E-2</v>
      </c>
      <c r="AI15">
        <v>1.9400000000000001E-2</v>
      </c>
      <c r="AJ15">
        <v>7.4999999999999997E-3</v>
      </c>
      <c r="AK15">
        <v>0</v>
      </c>
      <c r="AL15">
        <v>5.7000000000000002E-3</v>
      </c>
      <c r="AM15">
        <v>0</v>
      </c>
      <c r="AN15">
        <v>1.15E-2</v>
      </c>
      <c r="AO15">
        <v>5.8999999999999999E-3</v>
      </c>
      <c r="AP15">
        <v>4.4000000000000003E-3</v>
      </c>
      <c r="AQ15">
        <v>9.9000000000000008E-3</v>
      </c>
      <c r="AR15">
        <v>4.3E-3</v>
      </c>
      <c r="AS15">
        <v>5.7000000000000002E-3</v>
      </c>
      <c r="AT15">
        <v>8.9999999999999993E-3</v>
      </c>
      <c r="AU15">
        <v>5.7999999999999996E-3</v>
      </c>
      <c r="AV15">
        <v>5.3E-3</v>
      </c>
      <c r="AW15">
        <v>4.8999999999999998E-3</v>
      </c>
      <c r="AX15">
        <v>5.1000000000000004E-3</v>
      </c>
      <c r="AY15">
        <v>4.5999999999999999E-3</v>
      </c>
      <c r="AZ15">
        <v>1.0699999999999999E-2</v>
      </c>
      <c r="BA15">
        <v>5.5999999999999999E-3</v>
      </c>
      <c r="BB15">
        <v>5.0000000000000001E-3</v>
      </c>
      <c r="BC15">
        <v>4.8999999999999998E-3</v>
      </c>
    </row>
    <row r="16" spans="1:55" customFormat="1" hidden="1" x14ac:dyDescent="0.4">
      <c r="A16" t="str">
        <f t="shared" si="0"/>
        <v>rougeL</v>
      </c>
      <c r="B16" s="51" t="str">
        <f t="shared" si="1"/>
        <v>GBT</v>
      </c>
      <c r="C16" s="51" t="str">
        <f t="shared" si="2"/>
        <v>GBT003</v>
      </c>
      <c r="D16" t="s">
        <v>4764</v>
      </c>
      <c r="E16">
        <f t="shared" si="3"/>
        <v>9.5466000000000037E-2</v>
      </c>
      <c r="F16">
        <v>7.6899999999999996E-2</v>
      </c>
      <c r="G16">
        <v>0.15379999999999999</v>
      </c>
      <c r="H16">
        <v>0.125</v>
      </c>
      <c r="I16">
        <v>9.5200000000000007E-2</v>
      </c>
      <c r="J16">
        <v>0.25</v>
      </c>
      <c r="K16">
        <v>0.13039999999999999</v>
      </c>
      <c r="L16">
        <v>0.10639999999999999</v>
      </c>
      <c r="M16">
        <v>6.25E-2</v>
      </c>
      <c r="N16">
        <v>0.129</v>
      </c>
      <c r="O16">
        <v>0.2069</v>
      </c>
      <c r="P16">
        <v>0.08</v>
      </c>
      <c r="Q16">
        <v>4.2599999999999999E-2</v>
      </c>
      <c r="R16">
        <v>5.7099999999999998E-2</v>
      </c>
      <c r="S16">
        <v>0.21429999999999999</v>
      </c>
      <c r="T16">
        <v>0.10340000000000001</v>
      </c>
      <c r="U16">
        <v>0.23530000000000001</v>
      </c>
      <c r="V16">
        <v>9.0899999999999995E-2</v>
      </c>
      <c r="W16">
        <v>0.1176</v>
      </c>
      <c r="X16">
        <v>0.1053</v>
      </c>
      <c r="Y16">
        <v>0.15579999999999999</v>
      </c>
      <c r="Z16">
        <v>0.24</v>
      </c>
      <c r="AA16">
        <v>0.1404</v>
      </c>
      <c r="AB16">
        <v>8.4500000000000006E-2</v>
      </c>
      <c r="AC16">
        <v>0.11269999999999999</v>
      </c>
      <c r="AD16">
        <v>0.2278</v>
      </c>
      <c r="AE16">
        <v>5.8799999999999998E-2</v>
      </c>
      <c r="AF16">
        <v>5.5599999999999997E-2</v>
      </c>
      <c r="AG16">
        <v>0.16669999999999999</v>
      </c>
      <c r="AH16">
        <v>0.23530000000000001</v>
      </c>
      <c r="AI16">
        <v>0.18179999999999999</v>
      </c>
      <c r="AJ16">
        <v>7.6899999999999996E-2</v>
      </c>
      <c r="AK16">
        <v>0</v>
      </c>
      <c r="AL16">
        <v>3.6400000000000002E-2</v>
      </c>
      <c r="AM16">
        <v>0</v>
      </c>
      <c r="AN16">
        <v>0.1013</v>
      </c>
      <c r="AO16">
        <v>3.5099999999999999E-2</v>
      </c>
      <c r="AP16">
        <v>2.8199999999999999E-2</v>
      </c>
      <c r="AQ16">
        <v>7.1400000000000005E-2</v>
      </c>
      <c r="AR16">
        <v>2.4400000000000002E-2</v>
      </c>
      <c r="AS16">
        <v>5.2600000000000001E-2</v>
      </c>
      <c r="AT16">
        <v>6.0600000000000001E-2</v>
      </c>
      <c r="AU16">
        <v>2.8199999999999999E-2</v>
      </c>
      <c r="AV16">
        <v>3.39E-2</v>
      </c>
      <c r="AW16">
        <v>0</v>
      </c>
      <c r="AX16">
        <v>3.0300000000000001E-2</v>
      </c>
      <c r="AY16">
        <v>2.8199999999999999E-2</v>
      </c>
      <c r="AZ16">
        <v>2.5600000000000001E-2</v>
      </c>
      <c r="BA16">
        <v>0</v>
      </c>
      <c r="BB16">
        <v>4.7600000000000003E-2</v>
      </c>
      <c r="BC16">
        <v>5.0599999999999999E-2</v>
      </c>
    </row>
    <row r="17" spans="1:55" customFormat="1" hidden="1" x14ac:dyDescent="0.4">
      <c r="A17" t="str">
        <f t="shared" si="0"/>
        <v>similarity</v>
      </c>
      <c r="B17" s="53" t="str">
        <f t="shared" si="1"/>
        <v>GBT</v>
      </c>
      <c r="C17" s="53" t="str">
        <f t="shared" si="2"/>
        <v>GBT051</v>
      </c>
      <c r="D17" s="54" t="s">
        <v>4765</v>
      </c>
      <c r="E17" s="54">
        <f t="shared" si="3"/>
        <v>0.57538199999999995</v>
      </c>
      <c r="F17" s="54">
        <v>0.54800000000000004</v>
      </c>
      <c r="G17" s="54">
        <v>0.73809999999999998</v>
      </c>
      <c r="H17" s="54">
        <v>0.62</v>
      </c>
      <c r="I17" s="54">
        <v>0.68989999999999996</v>
      </c>
      <c r="J17" s="54">
        <v>0.56000000000000005</v>
      </c>
      <c r="K17" s="54">
        <v>0.70069999999999999</v>
      </c>
      <c r="L17" s="54">
        <v>0.62890000000000001</v>
      </c>
      <c r="M17" s="54">
        <v>0.65880000000000005</v>
      </c>
      <c r="N17" s="54">
        <v>0.62780000000000002</v>
      </c>
      <c r="O17" s="54">
        <v>0.74109999999999998</v>
      </c>
      <c r="P17" s="54">
        <v>0.57210000000000005</v>
      </c>
      <c r="Q17" s="54">
        <v>0.53039999999999998</v>
      </c>
      <c r="R17" s="54">
        <v>0.63570000000000004</v>
      </c>
      <c r="S17" s="54">
        <v>0.66459999999999997</v>
      </c>
      <c r="T17" s="54">
        <v>0.64270000000000005</v>
      </c>
      <c r="U17" s="54">
        <v>0.62880000000000003</v>
      </c>
      <c r="V17" s="54">
        <v>0.63749999999999996</v>
      </c>
      <c r="W17" s="54">
        <v>0.6371</v>
      </c>
      <c r="X17" s="54">
        <v>0.64100000000000001</v>
      </c>
      <c r="Y17" s="54">
        <v>0.64339999999999997</v>
      </c>
      <c r="Z17" s="54">
        <v>0.79390000000000005</v>
      </c>
      <c r="AA17" s="54">
        <v>0.72860000000000003</v>
      </c>
      <c r="AB17" s="54">
        <v>0.63</v>
      </c>
      <c r="AC17" s="54">
        <v>0.70320000000000005</v>
      </c>
      <c r="AD17" s="54">
        <v>0.58840000000000003</v>
      </c>
      <c r="AE17" s="54">
        <v>0.7954</v>
      </c>
      <c r="AF17" s="54">
        <v>0.621</v>
      </c>
      <c r="AG17" s="54">
        <v>0.66610000000000003</v>
      </c>
      <c r="AH17" s="54">
        <v>0.80349999999999999</v>
      </c>
      <c r="AI17" s="54">
        <v>0.755</v>
      </c>
      <c r="AJ17" s="54">
        <v>0.65769999999999995</v>
      </c>
      <c r="AK17" s="54">
        <v>0.60829999999999995</v>
      </c>
      <c r="AL17" s="54">
        <v>0.59919999999999995</v>
      </c>
      <c r="AM17" s="54">
        <v>0.62929999999999997</v>
      </c>
      <c r="AN17" s="54">
        <v>0.59150000000000003</v>
      </c>
      <c r="AO17" s="54">
        <v>0.43630000000000002</v>
      </c>
      <c r="AP17" s="54">
        <v>0.43919999999999998</v>
      </c>
      <c r="AQ17" s="54">
        <v>0.41560000000000002</v>
      </c>
      <c r="AR17" s="54">
        <v>0.27739999999999998</v>
      </c>
      <c r="AS17" s="54">
        <v>0.4556</v>
      </c>
      <c r="AT17" s="54">
        <v>0.39279999999999998</v>
      </c>
      <c r="AU17" s="54">
        <v>0.40579999999999999</v>
      </c>
      <c r="AV17" s="54">
        <v>0.38100000000000001</v>
      </c>
      <c r="AW17" s="54">
        <v>0.32169999999999999</v>
      </c>
      <c r="AX17" s="54">
        <v>0.3972</v>
      </c>
      <c r="AY17" s="54">
        <v>0.31840000000000002</v>
      </c>
      <c r="AZ17" s="54">
        <v>0.32829999999999998</v>
      </c>
      <c r="BA17" s="54">
        <v>0.4647</v>
      </c>
      <c r="BB17" s="54">
        <v>0.38159999999999999</v>
      </c>
      <c r="BC17" s="54">
        <v>0.43580000000000002</v>
      </c>
    </row>
    <row r="18" spans="1:55" customFormat="1" hidden="1" x14ac:dyDescent="0.4">
      <c r="A18" t="str">
        <f t="shared" si="0"/>
        <v>quality</v>
      </c>
      <c r="B18" s="51" t="str">
        <f t="shared" si="1"/>
        <v>GBT</v>
      </c>
      <c r="C18" s="51" t="str">
        <f t="shared" si="2"/>
        <v>GBT051</v>
      </c>
      <c r="D18" t="s">
        <v>4766</v>
      </c>
      <c r="E18">
        <f t="shared" si="3"/>
        <v>80</v>
      </c>
      <c r="F18">
        <v>80</v>
      </c>
      <c r="G18">
        <v>80</v>
      </c>
      <c r="H18">
        <v>80</v>
      </c>
      <c r="I18">
        <v>80</v>
      </c>
      <c r="J18">
        <v>80</v>
      </c>
      <c r="K18">
        <v>80</v>
      </c>
      <c r="L18">
        <v>80</v>
      </c>
      <c r="M18">
        <v>80</v>
      </c>
      <c r="N18">
        <v>80</v>
      </c>
      <c r="O18">
        <v>80</v>
      </c>
      <c r="P18">
        <v>80</v>
      </c>
      <c r="Q18">
        <v>80</v>
      </c>
      <c r="R18">
        <v>80</v>
      </c>
      <c r="S18">
        <v>80</v>
      </c>
      <c r="T18">
        <v>80</v>
      </c>
      <c r="U18">
        <v>80</v>
      </c>
      <c r="V18">
        <v>80</v>
      </c>
      <c r="W18">
        <v>80</v>
      </c>
      <c r="X18">
        <v>80</v>
      </c>
      <c r="Y18">
        <v>80</v>
      </c>
      <c r="Z18">
        <v>80</v>
      </c>
      <c r="AA18">
        <v>80</v>
      </c>
      <c r="AB18">
        <v>80</v>
      </c>
      <c r="AC18">
        <v>80</v>
      </c>
      <c r="AD18">
        <v>80</v>
      </c>
      <c r="AE18">
        <v>80</v>
      </c>
      <c r="AF18">
        <v>80</v>
      </c>
      <c r="AG18">
        <v>80</v>
      </c>
      <c r="AH18">
        <v>80</v>
      </c>
      <c r="AI18">
        <v>80</v>
      </c>
      <c r="AJ18">
        <v>80</v>
      </c>
      <c r="AK18">
        <v>80</v>
      </c>
      <c r="AL18">
        <v>80</v>
      </c>
      <c r="AM18">
        <v>80</v>
      </c>
      <c r="AN18">
        <v>80</v>
      </c>
      <c r="AO18">
        <v>80</v>
      </c>
      <c r="AP18">
        <v>80</v>
      </c>
      <c r="AQ18">
        <v>80</v>
      </c>
      <c r="AR18">
        <v>80</v>
      </c>
      <c r="AS18">
        <v>80</v>
      </c>
      <c r="AT18">
        <v>80</v>
      </c>
      <c r="AU18">
        <v>80</v>
      </c>
      <c r="AV18">
        <v>80</v>
      </c>
      <c r="AW18">
        <v>80</v>
      </c>
      <c r="AX18">
        <v>80</v>
      </c>
      <c r="AY18">
        <v>80</v>
      </c>
      <c r="AZ18">
        <v>80</v>
      </c>
      <c r="BA18">
        <v>80</v>
      </c>
      <c r="BB18">
        <v>80</v>
      </c>
      <c r="BC18">
        <v>80</v>
      </c>
    </row>
    <row r="19" spans="1:55" customFormat="1" hidden="1" x14ac:dyDescent="0.4">
      <c r="A19" t="str">
        <f t="shared" si="0"/>
        <v>match_rate</v>
      </c>
      <c r="B19" s="51" t="str">
        <f t="shared" si="1"/>
        <v>GBT</v>
      </c>
      <c r="C19" s="51" t="str">
        <f t="shared" si="2"/>
        <v>GBT051</v>
      </c>
      <c r="D19" t="s">
        <v>4767</v>
      </c>
      <c r="E19">
        <f t="shared" si="3"/>
        <v>46.030789999999996</v>
      </c>
      <c r="F19">
        <v>43.836300000000001</v>
      </c>
      <c r="G19">
        <v>59.044600000000003</v>
      </c>
      <c r="H19">
        <v>49.599299999999999</v>
      </c>
      <c r="I19">
        <v>55.1935</v>
      </c>
      <c r="J19">
        <v>44.800199999999997</v>
      </c>
      <c r="K19">
        <v>56.056399999999996</v>
      </c>
      <c r="L19">
        <v>50.3142</v>
      </c>
      <c r="M19">
        <v>52.707799999999999</v>
      </c>
      <c r="N19">
        <v>50.222700000000003</v>
      </c>
      <c r="O19">
        <v>59.288899999999998</v>
      </c>
      <c r="P19">
        <v>45.767299999999999</v>
      </c>
      <c r="Q19">
        <v>42.4343</v>
      </c>
      <c r="R19">
        <v>50.8551</v>
      </c>
      <c r="S19">
        <v>53.168700000000001</v>
      </c>
      <c r="T19">
        <v>51.412599999999998</v>
      </c>
      <c r="U19">
        <v>50.305799999999998</v>
      </c>
      <c r="V19">
        <v>51.001199999999997</v>
      </c>
      <c r="W19">
        <v>50.968000000000004</v>
      </c>
      <c r="X19">
        <v>51.277900000000002</v>
      </c>
      <c r="Y19">
        <v>51.473700000000001</v>
      </c>
      <c r="Z19">
        <v>63.514499999999998</v>
      </c>
      <c r="AA19">
        <v>58.284100000000002</v>
      </c>
      <c r="AB19">
        <v>50.398699999999998</v>
      </c>
      <c r="AC19">
        <v>56.258400000000002</v>
      </c>
      <c r="AD19">
        <v>47.075600000000001</v>
      </c>
      <c r="AE19">
        <v>63.632800000000003</v>
      </c>
      <c r="AF19">
        <v>49.6783</v>
      </c>
      <c r="AG19">
        <v>53.289000000000001</v>
      </c>
      <c r="AH19">
        <v>64.276600000000002</v>
      </c>
      <c r="AI19">
        <v>60.402900000000002</v>
      </c>
      <c r="AJ19">
        <v>52.616500000000002</v>
      </c>
      <c r="AK19">
        <v>48.664900000000003</v>
      </c>
      <c r="AL19">
        <v>47.935699999999997</v>
      </c>
      <c r="AM19">
        <v>50.347099999999998</v>
      </c>
      <c r="AN19">
        <v>47.322800000000001</v>
      </c>
      <c r="AO19">
        <v>34.905700000000003</v>
      </c>
      <c r="AP19">
        <v>35.137599999999999</v>
      </c>
      <c r="AQ19">
        <v>33.247700000000002</v>
      </c>
      <c r="AR19">
        <v>22.194800000000001</v>
      </c>
      <c r="AS19">
        <v>36.446300000000001</v>
      </c>
      <c r="AT19">
        <v>31.422599999999999</v>
      </c>
      <c r="AU19">
        <v>32.465200000000003</v>
      </c>
      <c r="AV19">
        <v>30.478400000000001</v>
      </c>
      <c r="AW19">
        <v>25.7333</v>
      </c>
      <c r="AX19">
        <v>31.7775</v>
      </c>
      <c r="AY19">
        <v>25.4726</v>
      </c>
      <c r="AZ19">
        <v>26.264299999999999</v>
      </c>
      <c r="BA19">
        <v>37.174900000000001</v>
      </c>
      <c r="BB19">
        <v>30.526700000000002</v>
      </c>
      <c r="BC19">
        <v>34.865499999999997</v>
      </c>
    </row>
    <row r="20" spans="1:55" customFormat="1" hidden="1" x14ac:dyDescent="0.4">
      <c r="A20" t="str">
        <f t="shared" si="0"/>
        <v>bleu</v>
      </c>
      <c r="B20" s="51" t="str">
        <f t="shared" si="1"/>
        <v>GBT</v>
      </c>
      <c r="C20" s="51" t="str">
        <f t="shared" si="2"/>
        <v>GBT051</v>
      </c>
      <c r="D20" t="s">
        <v>4768</v>
      </c>
      <c r="E20">
        <f t="shared" si="3"/>
        <v>1.5855999999999999E-2</v>
      </c>
      <c r="F20">
        <v>6.4000000000000003E-3</v>
      </c>
      <c r="G20">
        <v>2.3099999999999999E-2</v>
      </c>
      <c r="H20">
        <v>1.47E-2</v>
      </c>
      <c r="I20">
        <v>5.8999999999999999E-3</v>
      </c>
      <c r="J20">
        <v>3.04E-2</v>
      </c>
      <c r="K20">
        <v>1.0800000000000001E-2</v>
      </c>
      <c r="L20">
        <v>1.3599999999999999E-2</v>
      </c>
      <c r="M20">
        <v>1.15E-2</v>
      </c>
      <c r="N20">
        <v>1.52E-2</v>
      </c>
      <c r="O20">
        <v>4.6199999999999998E-2</v>
      </c>
      <c r="P20">
        <v>2.98E-2</v>
      </c>
      <c r="Q20">
        <v>8.2000000000000007E-3</v>
      </c>
      <c r="R20">
        <v>5.0000000000000001E-3</v>
      </c>
      <c r="S20">
        <v>9.2999999999999992E-3</v>
      </c>
      <c r="T20">
        <v>1.46E-2</v>
      </c>
      <c r="U20">
        <v>5.0799999999999998E-2</v>
      </c>
      <c r="V20">
        <v>1.9699999999999999E-2</v>
      </c>
      <c r="W20">
        <v>9.9000000000000008E-3</v>
      </c>
      <c r="X20">
        <v>1.54E-2</v>
      </c>
      <c r="Y20">
        <v>1.8700000000000001E-2</v>
      </c>
      <c r="Z20">
        <v>3.39E-2</v>
      </c>
      <c r="AA20">
        <v>2.6700000000000002E-2</v>
      </c>
      <c r="AB20">
        <v>1.3599999999999999E-2</v>
      </c>
      <c r="AC20">
        <v>1.47E-2</v>
      </c>
      <c r="AD20">
        <v>2.7099999999999999E-2</v>
      </c>
      <c r="AE20">
        <v>8.2600000000000007E-2</v>
      </c>
      <c r="AF20">
        <v>1.26E-2</v>
      </c>
      <c r="AG20">
        <v>4.3799999999999999E-2</v>
      </c>
      <c r="AH20">
        <v>2.3699999999999999E-2</v>
      </c>
      <c r="AI20">
        <v>1.9E-2</v>
      </c>
      <c r="AJ20">
        <v>9.7000000000000003E-3</v>
      </c>
      <c r="AK20">
        <v>7.4999999999999997E-3</v>
      </c>
      <c r="AL20">
        <v>8.2000000000000007E-3</v>
      </c>
      <c r="AM20">
        <v>6.1999999999999998E-3</v>
      </c>
      <c r="AN20">
        <v>1.14E-2</v>
      </c>
      <c r="AO20">
        <v>5.1999999999999998E-3</v>
      </c>
      <c r="AP20">
        <v>4.4000000000000003E-3</v>
      </c>
      <c r="AQ20">
        <v>1.01E-2</v>
      </c>
      <c r="AR20">
        <v>4.7000000000000002E-3</v>
      </c>
      <c r="AS20">
        <v>6.1999999999999998E-3</v>
      </c>
      <c r="AT20">
        <v>6.1000000000000004E-3</v>
      </c>
      <c r="AU20">
        <v>5.7999999999999996E-3</v>
      </c>
      <c r="AV20">
        <v>7.0000000000000001E-3</v>
      </c>
      <c r="AW20">
        <v>5.4999999999999997E-3</v>
      </c>
      <c r="AX20">
        <v>5.8999999999999999E-3</v>
      </c>
      <c r="AY20">
        <v>5.0000000000000001E-3</v>
      </c>
      <c r="AZ20">
        <v>1.06E-2</v>
      </c>
      <c r="BA20">
        <v>5.5999999999999999E-3</v>
      </c>
      <c r="BB20">
        <v>5.7000000000000002E-3</v>
      </c>
      <c r="BC20">
        <v>5.1000000000000004E-3</v>
      </c>
    </row>
    <row r="21" spans="1:55" customFormat="1" hidden="1" x14ac:dyDescent="0.4">
      <c r="A21" t="str">
        <f t="shared" si="0"/>
        <v>rougeL</v>
      </c>
      <c r="B21" s="51" t="str">
        <f t="shared" si="1"/>
        <v>GBT</v>
      </c>
      <c r="C21" s="51" t="str">
        <f t="shared" si="2"/>
        <v>GBT051</v>
      </c>
      <c r="D21" t="s">
        <v>4769</v>
      </c>
      <c r="E21">
        <f t="shared" si="3"/>
        <v>9.7294000000000019E-2</v>
      </c>
      <c r="F21">
        <v>3.6999999999999998E-2</v>
      </c>
      <c r="G21">
        <v>0.18870000000000001</v>
      </c>
      <c r="H21">
        <v>0.1143</v>
      </c>
      <c r="I21">
        <v>6.6699999999999995E-2</v>
      </c>
      <c r="J21">
        <v>0.25</v>
      </c>
      <c r="K21">
        <v>4.1700000000000001E-2</v>
      </c>
      <c r="L21">
        <v>0.13639999999999999</v>
      </c>
      <c r="M21">
        <v>6.4500000000000002E-2</v>
      </c>
      <c r="N21">
        <v>0.129</v>
      </c>
      <c r="O21">
        <v>0.2414</v>
      </c>
      <c r="P21">
        <v>0.14549999999999999</v>
      </c>
      <c r="Q21">
        <v>4.4400000000000002E-2</v>
      </c>
      <c r="R21">
        <v>5.6300000000000003E-2</v>
      </c>
      <c r="S21">
        <v>3.6999999999999998E-2</v>
      </c>
      <c r="T21">
        <v>0.1096</v>
      </c>
      <c r="U21">
        <v>0.16489999999999999</v>
      </c>
      <c r="V21">
        <v>0.15379999999999999</v>
      </c>
      <c r="W21">
        <v>8.3299999999999999E-2</v>
      </c>
      <c r="X21">
        <v>0.1333</v>
      </c>
      <c r="Y21">
        <v>0.15870000000000001</v>
      </c>
      <c r="Z21">
        <v>0.24</v>
      </c>
      <c r="AA21">
        <v>0.1633</v>
      </c>
      <c r="AB21">
        <v>0.1067</v>
      </c>
      <c r="AC21">
        <v>8.8900000000000007E-2</v>
      </c>
      <c r="AD21">
        <v>0.17580000000000001</v>
      </c>
      <c r="AE21">
        <v>7.7700000000000005E-2</v>
      </c>
      <c r="AF21">
        <v>8.5699999999999998E-2</v>
      </c>
      <c r="AG21">
        <v>0.1724</v>
      </c>
      <c r="AH21">
        <v>0.25</v>
      </c>
      <c r="AI21">
        <v>0.17860000000000001</v>
      </c>
      <c r="AJ21">
        <v>9.6799999999999997E-2</v>
      </c>
      <c r="AK21">
        <v>0.1176</v>
      </c>
      <c r="AL21">
        <v>3.7699999999999997E-2</v>
      </c>
      <c r="AM21">
        <v>0</v>
      </c>
      <c r="AN21">
        <v>0.08</v>
      </c>
      <c r="AO21">
        <v>2.9899999999999999E-2</v>
      </c>
      <c r="AP21">
        <v>4.4900000000000002E-2</v>
      </c>
      <c r="AQ21">
        <v>6.5600000000000006E-2</v>
      </c>
      <c r="AR21">
        <v>2.7E-2</v>
      </c>
      <c r="AS21">
        <v>5.5599999999999997E-2</v>
      </c>
      <c r="AT21">
        <v>5.1299999999999998E-2</v>
      </c>
      <c r="AU21">
        <v>5.5599999999999997E-2</v>
      </c>
      <c r="AV21">
        <v>6.1499999999999999E-2</v>
      </c>
      <c r="AW21">
        <v>3.0800000000000001E-2</v>
      </c>
      <c r="AX21">
        <v>5.9700000000000003E-2</v>
      </c>
      <c r="AY21">
        <v>2.9000000000000001E-2</v>
      </c>
      <c r="AZ21">
        <v>5.2600000000000001E-2</v>
      </c>
      <c r="BA21">
        <v>0</v>
      </c>
      <c r="BB21">
        <v>4.65E-2</v>
      </c>
      <c r="BC21">
        <v>2.7E-2</v>
      </c>
    </row>
    <row r="22" spans="1:55" customFormat="1" hidden="1" x14ac:dyDescent="0.4">
      <c r="A22" t="str">
        <f t="shared" si="0"/>
        <v>similarity</v>
      </c>
      <c r="B22" s="53" t="str">
        <f t="shared" si="1"/>
        <v>GBT</v>
      </c>
      <c r="C22" s="53" t="str">
        <f t="shared" si="2"/>
        <v>GBT052</v>
      </c>
      <c r="D22" s="54" t="s">
        <v>4770</v>
      </c>
      <c r="E22" s="54">
        <f t="shared" si="3"/>
        <v>0.57825599999999988</v>
      </c>
      <c r="F22" s="54">
        <v>0.48</v>
      </c>
      <c r="G22" s="54">
        <v>0.754</v>
      </c>
      <c r="H22" s="54">
        <v>0.628</v>
      </c>
      <c r="I22" s="54">
        <v>0.61529999999999996</v>
      </c>
      <c r="J22" s="54">
        <v>0.57840000000000003</v>
      </c>
      <c r="K22" s="54">
        <v>0.67430000000000001</v>
      </c>
      <c r="L22" s="54">
        <v>0.64290000000000003</v>
      </c>
      <c r="M22" s="54">
        <v>0.63100000000000001</v>
      </c>
      <c r="N22" s="54">
        <v>0.60460000000000003</v>
      </c>
      <c r="O22" s="54">
        <v>0.745</v>
      </c>
      <c r="P22" s="54">
        <v>0.69330000000000003</v>
      </c>
      <c r="Q22" s="54">
        <v>0.61890000000000001</v>
      </c>
      <c r="R22" s="54">
        <v>0.62780000000000002</v>
      </c>
      <c r="S22" s="54">
        <v>0.68889999999999996</v>
      </c>
      <c r="T22" s="54">
        <v>0.74529999999999996</v>
      </c>
      <c r="U22" s="54">
        <v>0.64370000000000005</v>
      </c>
      <c r="V22" s="54">
        <v>0.60160000000000002</v>
      </c>
      <c r="W22" s="54">
        <v>0.64859999999999995</v>
      </c>
      <c r="X22" s="54">
        <v>0.53220000000000001</v>
      </c>
      <c r="Y22" s="54">
        <v>0.65790000000000004</v>
      </c>
      <c r="Z22" s="54">
        <v>0.7883</v>
      </c>
      <c r="AA22" s="54">
        <v>0.73860000000000003</v>
      </c>
      <c r="AB22" s="54">
        <v>0.70450000000000002</v>
      </c>
      <c r="AC22" s="54">
        <v>0.67689999999999995</v>
      </c>
      <c r="AD22" s="54">
        <v>0.60229999999999995</v>
      </c>
      <c r="AE22" s="54">
        <v>0.73080000000000001</v>
      </c>
      <c r="AF22" s="54">
        <v>0.58289999999999997</v>
      </c>
      <c r="AG22" s="54">
        <v>0.67879999999999996</v>
      </c>
      <c r="AH22" s="54">
        <v>0.81420000000000003</v>
      </c>
      <c r="AI22" s="54">
        <v>0.72199999999999998</v>
      </c>
      <c r="AJ22" s="54">
        <v>0.65110000000000001</v>
      </c>
      <c r="AK22" s="54">
        <v>0.59660000000000002</v>
      </c>
      <c r="AL22" s="54">
        <v>0.57330000000000003</v>
      </c>
      <c r="AM22" s="54">
        <v>0.59399999999999997</v>
      </c>
      <c r="AN22" s="54">
        <v>0.62229999999999996</v>
      </c>
      <c r="AO22" s="54">
        <v>0.39979999999999999</v>
      </c>
      <c r="AP22" s="54">
        <v>0.46150000000000002</v>
      </c>
      <c r="AQ22" s="54">
        <v>0.45029999999999998</v>
      </c>
      <c r="AR22" s="54">
        <v>0.3468</v>
      </c>
      <c r="AS22" s="54">
        <v>0.45619999999999999</v>
      </c>
      <c r="AT22" s="54">
        <v>0.37259999999999999</v>
      </c>
      <c r="AU22" s="54">
        <v>0.4017</v>
      </c>
      <c r="AV22" s="54">
        <v>0.33360000000000001</v>
      </c>
      <c r="AW22" s="54">
        <v>0.38190000000000002</v>
      </c>
      <c r="AX22" s="54">
        <v>0.40429999999999999</v>
      </c>
      <c r="AY22" s="54">
        <v>0.30680000000000002</v>
      </c>
      <c r="AZ22" s="54">
        <v>0.438</v>
      </c>
      <c r="BA22" s="54">
        <v>0.47539999999999999</v>
      </c>
      <c r="BB22" s="54">
        <v>0.376</v>
      </c>
      <c r="BC22" s="54">
        <v>0.41959999999999997</v>
      </c>
    </row>
    <row r="23" spans="1:55" customFormat="1" hidden="1" x14ac:dyDescent="0.4">
      <c r="A23" t="str">
        <f t="shared" si="0"/>
        <v>quality</v>
      </c>
      <c r="B23" s="51" t="str">
        <f t="shared" si="1"/>
        <v>GBT</v>
      </c>
      <c r="C23" s="51" t="str">
        <f t="shared" si="2"/>
        <v>GBT052</v>
      </c>
      <c r="D23" t="s">
        <v>4771</v>
      </c>
      <c r="E23">
        <f t="shared" si="3"/>
        <v>80</v>
      </c>
      <c r="F23">
        <v>80</v>
      </c>
      <c r="G23">
        <v>80</v>
      </c>
      <c r="H23">
        <v>80</v>
      </c>
      <c r="I23">
        <v>80</v>
      </c>
      <c r="J23">
        <v>80</v>
      </c>
      <c r="K23">
        <v>80</v>
      </c>
      <c r="L23">
        <v>80</v>
      </c>
      <c r="M23">
        <v>80</v>
      </c>
      <c r="N23">
        <v>80</v>
      </c>
      <c r="O23">
        <v>80</v>
      </c>
      <c r="P23">
        <v>80</v>
      </c>
      <c r="Q23">
        <v>80</v>
      </c>
      <c r="R23">
        <v>80</v>
      </c>
      <c r="S23">
        <v>80</v>
      </c>
      <c r="T23">
        <v>80</v>
      </c>
      <c r="U23">
        <v>80</v>
      </c>
      <c r="V23">
        <v>80</v>
      </c>
      <c r="W23">
        <v>80</v>
      </c>
      <c r="X23">
        <v>80</v>
      </c>
      <c r="Y23">
        <v>80</v>
      </c>
      <c r="Z23">
        <v>80</v>
      </c>
      <c r="AA23">
        <v>80</v>
      </c>
      <c r="AB23">
        <v>80</v>
      </c>
      <c r="AC23">
        <v>80</v>
      </c>
      <c r="AD23">
        <v>80</v>
      </c>
      <c r="AE23">
        <v>80</v>
      </c>
      <c r="AF23">
        <v>80</v>
      </c>
      <c r="AG23">
        <v>80</v>
      </c>
      <c r="AH23">
        <v>80</v>
      </c>
      <c r="AI23">
        <v>80</v>
      </c>
      <c r="AJ23">
        <v>80</v>
      </c>
      <c r="AK23">
        <v>80</v>
      </c>
      <c r="AL23">
        <v>80</v>
      </c>
      <c r="AM23">
        <v>80</v>
      </c>
      <c r="AN23">
        <v>80</v>
      </c>
      <c r="AO23">
        <v>80</v>
      </c>
      <c r="AP23">
        <v>80</v>
      </c>
      <c r="AQ23">
        <v>80</v>
      </c>
      <c r="AR23">
        <v>80</v>
      </c>
      <c r="AS23">
        <v>80</v>
      </c>
      <c r="AT23">
        <v>80</v>
      </c>
      <c r="AU23">
        <v>80</v>
      </c>
      <c r="AV23">
        <v>80</v>
      </c>
      <c r="AW23">
        <v>80</v>
      </c>
      <c r="AX23">
        <v>80</v>
      </c>
      <c r="AY23">
        <v>80</v>
      </c>
      <c r="AZ23">
        <v>80</v>
      </c>
      <c r="BA23">
        <v>80</v>
      </c>
      <c r="BB23">
        <v>80</v>
      </c>
      <c r="BC23">
        <v>80</v>
      </c>
    </row>
    <row r="24" spans="1:55" customFormat="1" hidden="1" x14ac:dyDescent="0.4">
      <c r="A24" t="str">
        <f t="shared" si="0"/>
        <v>match_rate</v>
      </c>
      <c r="B24" s="51" t="str">
        <f t="shared" si="1"/>
        <v>GBT</v>
      </c>
      <c r="C24" s="51" t="str">
        <f t="shared" si="2"/>
        <v>GBT052</v>
      </c>
      <c r="D24" t="s">
        <v>4772</v>
      </c>
      <c r="E24">
        <f t="shared" si="3"/>
        <v>46.260733999999992</v>
      </c>
      <c r="F24">
        <v>38.401600000000002</v>
      </c>
      <c r="G24">
        <v>60.323799999999999</v>
      </c>
      <c r="H24">
        <v>50.242400000000004</v>
      </c>
      <c r="I24">
        <v>49.225700000000003</v>
      </c>
      <c r="J24">
        <v>46.275300000000001</v>
      </c>
      <c r="K24">
        <v>53.941200000000002</v>
      </c>
      <c r="L24">
        <v>51.428899999999999</v>
      </c>
      <c r="M24">
        <v>50.482900000000001</v>
      </c>
      <c r="N24">
        <v>48.368299999999998</v>
      </c>
      <c r="O24">
        <v>59.598199999999999</v>
      </c>
      <c r="P24">
        <v>55.464599999999997</v>
      </c>
      <c r="Q24">
        <v>49.515500000000003</v>
      </c>
      <c r="R24">
        <v>50.227499999999999</v>
      </c>
      <c r="S24">
        <v>55.109299999999998</v>
      </c>
      <c r="T24">
        <v>59.6233</v>
      </c>
      <c r="U24">
        <v>51.492800000000003</v>
      </c>
      <c r="V24">
        <v>48.125</v>
      </c>
      <c r="W24">
        <v>51.886899999999997</v>
      </c>
      <c r="X24">
        <v>42.573999999999998</v>
      </c>
      <c r="Y24">
        <v>52.635599999999997</v>
      </c>
      <c r="Z24">
        <v>63.064100000000003</v>
      </c>
      <c r="AA24">
        <v>59.086799999999997</v>
      </c>
      <c r="AB24">
        <v>56.359099999999998</v>
      </c>
      <c r="AC24">
        <v>54.151899999999998</v>
      </c>
      <c r="AD24">
        <v>48.182899999999997</v>
      </c>
      <c r="AE24">
        <v>58.466799999999999</v>
      </c>
      <c r="AF24">
        <v>46.634799999999998</v>
      </c>
      <c r="AG24">
        <v>54.306800000000003</v>
      </c>
      <c r="AH24">
        <v>65.136099999999999</v>
      </c>
      <c r="AI24">
        <v>57.756599999999999</v>
      </c>
      <c r="AJ24">
        <v>52.088299999999997</v>
      </c>
      <c r="AK24">
        <v>47.724899999999998</v>
      </c>
      <c r="AL24">
        <v>45.865200000000002</v>
      </c>
      <c r="AM24">
        <v>47.516599999999997</v>
      </c>
      <c r="AN24">
        <v>49.787799999999997</v>
      </c>
      <c r="AO24">
        <v>31.9862</v>
      </c>
      <c r="AP24">
        <v>36.918700000000001</v>
      </c>
      <c r="AQ24">
        <v>36.020299999999999</v>
      </c>
      <c r="AR24">
        <v>27.747499999999999</v>
      </c>
      <c r="AS24">
        <v>36.494300000000003</v>
      </c>
      <c r="AT24">
        <v>29.810300000000002</v>
      </c>
      <c r="AU24">
        <v>32.133600000000001</v>
      </c>
      <c r="AV24">
        <v>26.6919</v>
      </c>
      <c r="AW24">
        <v>30.553899999999999</v>
      </c>
      <c r="AX24">
        <v>32.343299999999999</v>
      </c>
      <c r="AY24">
        <v>24.545200000000001</v>
      </c>
      <c r="AZ24">
        <v>35.036499999999997</v>
      </c>
      <c r="BA24">
        <v>38.032899999999998</v>
      </c>
      <c r="BB24">
        <v>30.079699999999999</v>
      </c>
      <c r="BC24">
        <v>33.570900000000002</v>
      </c>
    </row>
    <row r="25" spans="1:55" customFormat="1" hidden="1" x14ac:dyDescent="0.4">
      <c r="A25" t="str">
        <f t="shared" si="0"/>
        <v>bleu</v>
      </c>
      <c r="B25" s="51" t="str">
        <f t="shared" si="1"/>
        <v>GBT</v>
      </c>
      <c r="C25" s="51" t="str">
        <f t="shared" si="2"/>
        <v>GBT052</v>
      </c>
      <c r="D25" t="s">
        <v>4773</v>
      </c>
      <c r="E25">
        <f t="shared" si="3"/>
        <v>1.4469999999999998E-2</v>
      </c>
      <c r="F25">
        <v>6.7000000000000002E-3</v>
      </c>
      <c r="G25">
        <v>2.7300000000000001E-2</v>
      </c>
      <c r="H25">
        <v>1.21E-2</v>
      </c>
      <c r="I25">
        <v>8.5000000000000006E-3</v>
      </c>
      <c r="J25">
        <v>3.04E-2</v>
      </c>
      <c r="K25">
        <v>1.01E-2</v>
      </c>
      <c r="L25">
        <v>8.2000000000000007E-3</v>
      </c>
      <c r="M25">
        <v>1.18E-2</v>
      </c>
      <c r="N25">
        <v>1.4500000000000001E-2</v>
      </c>
      <c r="O25">
        <v>3.2500000000000001E-2</v>
      </c>
      <c r="P25">
        <v>1.95E-2</v>
      </c>
      <c r="Q25">
        <v>1.29E-2</v>
      </c>
      <c r="R25">
        <v>5.3E-3</v>
      </c>
      <c r="S25">
        <v>1.1599999999999999E-2</v>
      </c>
      <c r="T25">
        <v>1.04E-2</v>
      </c>
      <c r="U25">
        <v>5.1200000000000002E-2</v>
      </c>
      <c r="V25">
        <v>1.9400000000000001E-2</v>
      </c>
      <c r="W25">
        <v>9.7999999999999997E-3</v>
      </c>
      <c r="X25">
        <v>8.6999999999999994E-3</v>
      </c>
      <c r="Y25">
        <v>1.2200000000000001E-2</v>
      </c>
      <c r="Z25">
        <v>5.0299999999999997E-2</v>
      </c>
      <c r="AA25">
        <v>3.0099999999999998E-2</v>
      </c>
      <c r="AB25">
        <v>1.67E-2</v>
      </c>
      <c r="AC25">
        <v>6.7999999999999996E-3</v>
      </c>
      <c r="AD25">
        <v>2.8000000000000001E-2</v>
      </c>
      <c r="AE25">
        <v>4.02E-2</v>
      </c>
      <c r="AF25">
        <v>1.32E-2</v>
      </c>
      <c r="AG25">
        <v>3.0800000000000001E-2</v>
      </c>
      <c r="AH25">
        <v>2.75E-2</v>
      </c>
      <c r="AI25">
        <v>2.07E-2</v>
      </c>
      <c r="AJ25">
        <v>1.03E-2</v>
      </c>
      <c r="AK25">
        <v>6.6E-3</v>
      </c>
      <c r="AL25">
        <v>8.0000000000000002E-3</v>
      </c>
      <c r="AM25">
        <v>7.6E-3</v>
      </c>
      <c r="AN25">
        <v>1.2500000000000001E-2</v>
      </c>
      <c r="AO25">
        <v>5.4000000000000003E-3</v>
      </c>
      <c r="AP25">
        <v>5.4000000000000003E-3</v>
      </c>
      <c r="AQ25">
        <v>8.0000000000000002E-3</v>
      </c>
      <c r="AR25">
        <v>4.1000000000000003E-3</v>
      </c>
      <c r="AS25">
        <v>4.8999999999999998E-3</v>
      </c>
      <c r="AT25">
        <v>5.4999999999999997E-3</v>
      </c>
      <c r="AU25">
        <v>5.8999999999999999E-3</v>
      </c>
      <c r="AV25">
        <v>6.7999999999999996E-3</v>
      </c>
      <c r="AW25">
        <v>5.0000000000000001E-3</v>
      </c>
      <c r="AX25">
        <v>7.9000000000000008E-3</v>
      </c>
      <c r="AY25">
        <v>4.8999999999999998E-3</v>
      </c>
      <c r="AZ25">
        <v>9.1999999999999998E-3</v>
      </c>
      <c r="BA25">
        <v>7.4999999999999997E-3</v>
      </c>
      <c r="BB25">
        <v>5.4000000000000003E-3</v>
      </c>
      <c r="BC25">
        <v>5.1999999999999998E-3</v>
      </c>
    </row>
    <row r="26" spans="1:55" customFormat="1" hidden="1" x14ac:dyDescent="0.4">
      <c r="A26" t="str">
        <f t="shared" si="0"/>
        <v>rougeL</v>
      </c>
      <c r="B26" s="51" t="str">
        <f t="shared" si="1"/>
        <v>GBT</v>
      </c>
      <c r="C26" s="51" t="str">
        <f t="shared" si="2"/>
        <v>GBT052</v>
      </c>
      <c r="D26" t="s">
        <v>4774</v>
      </c>
      <c r="E26">
        <f t="shared" si="3"/>
        <v>9.3900000000000011E-2</v>
      </c>
      <c r="F26">
        <v>6.5600000000000006E-2</v>
      </c>
      <c r="G26">
        <v>0.2</v>
      </c>
      <c r="H26">
        <v>0.1081</v>
      </c>
      <c r="I26">
        <v>2.7799999999999998E-2</v>
      </c>
      <c r="J26">
        <v>0.25</v>
      </c>
      <c r="K26">
        <v>0.12770000000000001</v>
      </c>
      <c r="L26">
        <v>0.1333</v>
      </c>
      <c r="M26">
        <v>6.7799999999999999E-2</v>
      </c>
      <c r="N26">
        <v>0.1333</v>
      </c>
      <c r="O26">
        <v>0.16669999999999999</v>
      </c>
      <c r="P26">
        <v>7.2700000000000001E-2</v>
      </c>
      <c r="Q26">
        <v>5.4100000000000002E-2</v>
      </c>
      <c r="R26">
        <v>5.4800000000000001E-2</v>
      </c>
      <c r="S26">
        <v>7.6899999999999996E-2</v>
      </c>
      <c r="T26">
        <v>0.1404</v>
      </c>
      <c r="U26">
        <v>0.18559999999999999</v>
      </c>
      <c r="V26">
        <v>3.1699999999999999E-2</v>
      </c>
      <c r="W26">
        <v>9.7600000000000006E-2</v>
      </c>
      <c r="X26">
        <v>3.5700000000000003E-2</v>
      </c>
      <c r="Y26">
        <v>2.9000000000000001E-2</v>
      </c>
      <c r="Z26">
        <v>0.27779999999999999</v>
      </c>
      <c r="AA26">
        <v>0.19719999999999999</v>
      </c>
      <c r="AB26">
        <v>0.14710000000000001</v>
      </c>
      <c r="AC26">
        <v>8.4500000000000006E-2</v>
      </c>
      <c r="AD26">
        <v>0.18179999999999999</v>
      </c>
      <c r="AE26">
        <v>0.1653</v>
      </c>
      <c r="AF26">
        <v>9.3700000000000006E-2</v>
      </c>
      <c r="AG26">
        <v>0.1714</v>
      </c>
      <c r="AH26">
        <v>0.25</v>
      </c>
      <c r="AI26">
        <v>0.18870000000000001</v>
      </c>
      <c r="AJ26">
        <v>6.1499999999999999E-2</v>
      </c>
      <c r="AK26">
        <v>0.1132</v>
      </c>
      <c r="AL26">
        <v>3.7699999999999997E-2</v>
      </c>
      <c r="AM26">
        <v>3.6400000000000002E-2</v>
      </c>
      <c r="AN26">
        <v>0.1096</v>
      </c>
      <c r="AO26">
        <v>3.1699999999999999E-2</v>
      </c>
      <c r="AP26">
        <v>5.6300000000000003E-2</v>
      </c>
      <c r="AQ26">
        <v>5.9700000000000003E-2</v>
      </c>
      <c r="AR26">
        <v>2.5999999999999999E-2</v>
      </c>
      <c r="AS26">
        <v>2.6700000000000002E-2</v>
      </c>
      <c r="AT26">
        <v>2.6700000000000002E-2</v>
      </c>
      <c r="AU26">
        <v>2.86E-2</v>
      </c>
      <c r="AV26">
        <v>3.4500000000000003E-2</v>
      </c>
      <c r="AW26">
        <v>0.05</v>
      </c>
      <c r="AX26">
        <v>3.2800000000000003E-2</v>
      </c>
      <c r="AY26">
        <v>2.9399999999999999E-2</v>
      </c>
      <c r="AZ26">
        <v>2.53E-2</v>
      </c>
      <c r="BA26">
        <v>0</v>
      </c>
      <c r="BB26">
        <v>4.4400000000000002E-2</v>
      </c>
      <c r="BC26">
        <v>4.82E-2</v>
      </c>
    </row>
    <row r="27" spans="1:55" customFormat="1" hidden="1" x14ac:dyDescent="0.4">
      <c r="A27" t="str">
        <f t="shared" si="0"/>
        <v>similarity</v>
      </c>
      <c r="B27" s="53" t="str">
        <f t="shared" si="1"/>
        <v>GBT</v>
      </c>
      <c r="C27" s="53" t="str">
        <f t="shared" si="2"/>
        <v>GBT053</v>
      </c>
      <c r="D27" s="54" t="s">
        <v>4775</v>
      </c>
      <c r="E27" s="54">
        <f t="shared" si="3"/>
        <v>0.56909599999999994</v>
      </c>
      <c r="F27" s="54">
        <v>0.4758</v>
      </c>
      <c r="G27" s="54">
        <v>0.6794</v>
      </c>
      <c r="H27" s="54">
        <v>0.65110000000000001</v>
      </c>
      <c r="I27" s="54">
        <v>0.7349</v>
      </c>
      <c r="J27" s="54">
        <v>0.59919999999999995</v>
      </c>
      <c r="K27" s="54">
        <v>0.65569999999999995</v>
      </c>
      <c r="L27" s="54">
        <v>0.64090000000000003</v>
      </c>
      <c r="M27" s="54">
        <v>0.63449999999999995</v>
      </c>
      <c r="N27" s="54">
        <v>0.60589999999999999</v>
      </c>
      <c r="O27" s="54">
        <v>0.74539999999999995</v>
      </c>
      <c r="P27" s="54">
        <v>0.62060000000000004</v>
      </c>
      <c r="Q27" s="54">
        <v>0.53259999999999996</v>
      </c>
      <c r="R27" s="54">
        <v>0.63729999999999998</v>
      </c>
      <c r="S27" s="54">
        <v>0.67010000000000003</v>
      </c>
      <c r="T27" s="54">
        <v>0.74629999999999996</v>
      </c>
      <c r="U27" s="54">
        <v>0.6069</v>
      </c>
      <c r="V27" s="54">
        <v>0.53139999999999998</v>
      </c>
      <c r="W27" s="54">
        <v>0.626</v>
      </c>
      <c r="X27" s="54">
        <v>0.57650000000000001</v>
      </c>
      <c r="Y27" s="54">
        <v>0.67220000000000002</v>
      </c>
      <c r="Z27" s="54">
        <v>0.7853</v>
      </c>
      <c r="AA27" s="54">
        <v>0.70240000000000002</v>
      </c>
      <c r="AB27" s="54">
        <v>0.67390000000000005</v>
      </c>
      <c r="AC27" s="54">
        <v>0.66439999999999999</v>
      </c>
      <c r="AD27" s="54">
        <v>0.58399999999999996</v>
      </c>
      <c r="AE27" s="54">
        <v>0.69830000000000003</v>
      </c>
      <c r="AF27" s="54">
        <v>0.45960000000000001</v>
      </c>
      <c r="AG27" s="54">
        <v>0.65180000000000005</v>
      </c>
      <c r="AH27" s="54">
        <v>0.79949999999999999</v>
      </c>
      <c r="AI27" s="54">
        <v>0.76559999999999995</v>
      </c>
      <c r="AJ27" s="54">
        <v>0.62929999999999997</v>
      </c>
      <c r="AK27" s="54">
        <v>0.69359999999999999</v>
      </c>
      <c r="AL27" s="54">
        <v>0.65569999999999995</v>
      </c>
      <c r="AM27" s="54">
        <v>0.60160000000000002</v>
      </c>
      <c r="AN27" s="54">
        <v>0.61870000000000003</v>
      </c>
      <c r="AO27" s="54">
        <v>0.38469999999999999</v>
      </c>
      <c r="AP27" s="54">
        <v>0.45910000000000001</v>
      </c>
      <c r="AQ27" s="54">
        <v>0.4239</v>
      </c>
      <c r="AR27" s="54">
        <v>0.30209999999999998</v>
      </c>
      <c r="AS27" s="54">
        <v>0.45669999999999999</v>
      </c>
      <c r="AT27" s="54">
        <v>0.38819999999999999</v>
      </c>
      <c r="AU27" s="54">
        <v>0.39679999999999999</v>
      </c>
      <c r="AV27" s="54">
        <v>0.35339999999999999</v>
      </c>
      <c r="AW27" s="54">
        <v>0.30930000000000002</v>
      </c>
      <c r="AX27" s="54">
        <v>0.3498</v>
      </c>
      <c r="AY27" s="54">
        <v>0.34789999999999999</v>
      </c>
      <c r="AZ27" s="54">
        <v>0.47239999999999999</v>
      </c>
      <c r="BA27" s="54">
        <v>0.41749999999999998</v>
      </c>
      <c r="BB27" s="54">
        <v>0.3589</v>
      </c>
      <c r="BC27" s="54">
        <v>0.40770000000000001</v>
      </c>
    </row>
    <row r="28" spans="1:55" customFormat="1" hidden="1" x14ac:dyDescent="0.4">
      <c r="A28" t="str">
        <f t="shared" si="0"/>
        <v>quality</v>
      </c>
      <c r="B28" s="51" t="str">
        <f t="shared" si="1"/>
        <v>GBT</v>
      </c>
      <c r="C28" s="51" t="str">
        <f t="shared" si="2"/>
        <v>GBT053</v>
      </c>
      <c r="D28" t="s">
        <v>4776</v>
      </c>
      <c r="E28">
        <f t="shared" si="3"/>
        <v>80</v>
      </c>
      <c r="F28">
        <v>80</v>
      </c>
      <c r="G28">
        <v>80</v>
      </c>
      <c r="H28">
        <v>80</v>
      </c>
      <c r="I28">
        <v>80</v>
      </c>
      <c r="J28">
        <v>80</v>
      </c>
      <c r="K28">
        <v>80</v>
      </c>
      <c r="L28">
        <v>80</v>
      </c>
      <c r="M28">
        <v>80</v>
      </c>
      <c r="N28">
        <v>80</v>
      </c>
      <c r="O28">
        <v>80</v>
      </c>
      <c r="P28">
        <v>80</v>
      </c>
      <c r="Q28">
        <v>80</v>
      </c>
      <c r="R28">
        <v>80</v>
      </c>
      <c r="S28">
        <v>80</v>
      </c>
      <c r="T28">
        <v>80</v>
      </c>
      <c r="U28">
        <v>80</v>
      </c>
      <c r="V28">
        <v>80</v>
      </c>
      <c r="W28">
        <v>80</v>
      </c>
      <c r="X28">
        <v>80</v>
      </c>
      <c r="Y28">
        <v>80</v>
      </c>
      <c r="Z28">
        <v>80</v>
      </c>
      <c r="AA28">
        <v>80</v>
      </c>
      <c r="AB28">
        <v>80</v>
      </c>
      <c r="AC28">
        <v>80</v>
      </c>
      <c r="AD28">
        <v>80</v>
      </c>
      <c r="AE28">
        <v>80</v>
      </c>
      <c r="AF28">
        <v>80</v>
      </c>
      <c r="AG28">
        <v>80</v>
      </c>
      <c r="AH28">
        <v>80</v>
      </c>
      <c r="AI28">
        <v>80</v>
      </c>
      <c r="AJ28">
        <v>80</v>
      </c>
      <c r="AK28">
        <v>80</v>
      </c>
      <c r="AL28">
        <v>80</v>
      </c>
      <c r="AM28">
        <v>80</v>
      </c>
      <c r="AN28">
        <v>80</v>
      </c>
      <c r="AO28">
        <v>80</v>
      </c>
      <c r="AP28">
        <v>80</v>
      </c>
      <c r="AQ28">
        <v>80</v>
      </c>
      <c r="AR28">
        <v>80</v>
      </c>
      <c r="AS28">
        <v>80</v>
      </c>
      <c r="AT28">
        <v>80</v>
      </c>
      <c r="AU28">
        <v>80</v>
      </c>
      <c r="AV28">
        <v>80</v>
      </c>
      <c r="AW28">
        <v>80</v>
      </c>
      <c r="AX28">
        <v>80</v>
      </c>
      <c r="AY28">
        <v>80</v>
      </c>
      <c r="AZ28">
        <v>80</v>
      </c>
      <c r="BA28">
        <v>80</v>
      </c>
      <c r="BB28">
        <v>80</v>
      </c>
      <c r="BC28">
        <v>80</v>
      </c>
    </row>
    <row r="29" spans="1:55" customFormat="1" hidden="1" x14ac:dyDescent="0.4">
      <c r="A29" t="str">
        <f t="shared" si="0"/>
        <v>match_rate</v>
      </c>
      <c r="B29" s="51" t="str">
        <f t="shared" si="1"/>
        <v>GBT</v>
      </c>
      <c r="C29" s="51" t="str">
        <f t="shared" si="2"/>
        <v>GBT053</v>
      </c>
      <c r="D29" t="s">
        <v>4777</v>
      </c>
      <c r="E29">
        <f t="shared" si="3"/>
        <v>45.527224000000018</v>
      </c>
      <c r="F29">
        <v>38.060299999999998</v>
      </c>
      <c r="G29">
        <v>54.352499999999999</v>
      </c>
      <c r="H29">
        <v>52.090499999999999</v>
      </c>
      <c r="I29">
        <v>58.790199999999999</v>
      </c>
      <c r="J29">
        <v>47.936999999999998</v>
      </c>
      <c r="K29">
        <v>52.4572</v>
      </c>
      <c r="L29">
        <v>51.273800000000001</v>
      </c>
      <c r="M29">
        <v>50.7605</v>
      </c>
      <c r="N29">
        <v>48.474699999999999</v>
      </c>
      <c r="O29">
        <v>59.631900000000002</v>
      </c>
      <c r="P29">
        <v>49.649099999999997</v>
      </c>
      <c r="Q29">
        <v>42.607500000000002</v>
      </c>
      <c r="R29">
        <v>50.985100000000003</v>
      </c>
      <c r="S29">
        <v>53.6051</v>
      </c>
      <c r="T29">
        <v>59.7014</v>
      </c>
      <c r="U29">
        <v>48.555999999999997</v>
      </c>
      <c r="V29">
        <v>42.51</v>
      </c>
      <c r="W29">
        <v>50.0837</v>
      </c>
      <c r="X29">
        <v>46.118099999999998</v>
      </c>
      <c r="Y29">
        <v>53.773299999999999</v>
      </c>
      <c r="Z29">
        <v>62.827500000000001</v>
      </c>
      <c r="AA29">
        <v>56.192</v>
      </c>
      <c r="AB29">
        <v>53.913400000000003</v>
      </c>
      <c r="AC29">
        <v>53.149299999999997</v>
      </c>
      <c r="AD29">
        <v>46.716299999999997</v>
      </c>
      <c r="AE29">
        <v>55.860999999999997</v>
      </c>
      <c r="AF29">
        <v>36.765500000000003</v>
      </c>
      <c r="AG29">
        <v>52.141100000000002</v>
      </c>
      <c r="AH29">
        <v>63.956400000000002</v>
      </c>
      <c r="AI29">
        <v>61.249899999999997</v>
      </c>
      <c r="AJ29">
        <v>50.346699999999998</v>
      </c>
      <c r="AK29">
        <v>55.486199999999997</v>
      </c>
      <c r="AL29">
        <v>52.452100000000002</v>
      </c>
      <c r="AM29">
        <v>48.128599999999999</v>
      </c>
      <c r="AN29">
        <v>49.497700000000002</v>
      </c>
      <c r="AO29">
        <v>30.7744</v>
      </c>
      <c r="AP29">
        <v>36.729199999999999</v>
      </c>
      <c r="AQ29">
        <v>33.908099999999997</v>
      </c>
      <c r="AR29">
        <v>24.1645</v>
      </c>
      <c r="AS29">
        <v>36.532800000000002</v>
      </c>
      <c r="AT29">
        <v>31.0578</v>
      </c>
      <c r="AU29">
        <v>31.741700000000002</v>
      </c>
      <c r="AV29">
        <v>28.273900000000001</v>
      </c>
      <c r="AW29">
        <v>24.745699999999999</v>
      </c>
      <c r="AX29">
        <v>27.981000000000002</v>
      </c>
      <c r="AY29">
        <v>27.834599999999998</v>
      </c>
      <c r="AZ29">
        <v>37.792200000000001</v>
      </c>
      <c r="BA29">
        <v>33.401000000000003</v>
      </c>
      <c r="BB29">
        <v>28.708400000000001</v>
      </c>
      <c r="BC29">
        <v>32.6143</v>
      </c>
    </row>
    <row r="30" spans="1:55" customFormat="1" hidden="1" x14ac:dyDescent="0.4">
      <c r="A30" t="str">
        <f t="shared" si="0"/>
        <v>bleu</v>
      </c>
      <c r="B30" s="51" t="str">
        <f t="shared" si="1"/>
        <v>GBT</v>
      </c>
      <c r="C30" s="51" t="str">
        <f t="shared" si="2"/>
        <v>GBT053</v>
      </c>
      <c r="D30" t="s">
        <v>4778</v>
      </c>
      <c r="E30">
        <f t="shared" si="3"/>
        <v>1.3206000000000001E-2</v>
      </c>
      <c r="F30">
        <v>0</v>
      </c>
      <c r="G30">
        <v>2.6700000000000002E-2</v>
      </c>
      <c r="H30">
        <v>1.9699999999999999E-2</v>
      </c>
      <c r="I30">
        <v>1.03E-2</v>
      </c>
      <c r="J30">
        <v>1.3899999999999999E-2</v>
      </c>
      <c r="K30">
        <v>1.0800000000000001E-2</v>
      </c>
      <c r="L30">
        <v>7.1999999999999998E-3</v>
      </c>
      <c r="M30">
        <v>1.2699999999999999E-2</v>
      </c>
      <c r="N30">
        <v>1.4999999999999999E-2</v>
      </c>
      <c r="O30">
        <v>4.24E-2</v>
      </c>
      <c r="P30">
        <v>9.5999999999999992E-3</v>
      </c>
      <c r="Q30">
        <v>4.8999999999999998E-3</v>
      </c>
      <c r="R30">
        <v>5.0000000000000001E-3</v>
      </c>
      <c r="S30">
        <v>1.32E-2</v>
      </c>
      <c r="T30">
        <v>1.7000000000000001E-2</v>
      </c>
      <c r="U30">
        <v>3.6799999999999999E-2</v>
      </c>
      <c r="V30">
        <v>2.0199999999999999E-2</v>
      </c>
      <c r="W30">
        <v>9.5999999999999992E-3</v>
      </c>
      <c r="X30">
        <v>1.6400000000000001E-2</v>
      </c>
      <c r="Y30">
        <v>1.2999999999999999E-2</v>
      </c>
      <c r="Z30">
        <v>4.6699999999999998E-2</v>
      </c>
      <c r="AA30">
        <v>8.5000000000000006E-3</v>
      </c>
      <c r="AB30">
        <v>9.1000000000000004E-3</v>
      </c>
      <c r="AC30">
        <v>7.3000000000000001E-3</v>
      </c>
      <c r="AD30">
        <v>3.4099999999999998E-2</v>
      </c>
      <c r="AE30">
        <v>1.15E-2</v>
      </c>
      <c r="AF30">
        <v>5.4999999999999997E-3</v>
      </c>
      <c r="AG30">
        <v>4.0399999999999998E-2</v>
      </c>
      <c r="AH30">
        <v>4.2299999999999997E-2</v>
      </c>
      <c r="AI30">
        <v>2.2599999999999999E-2</v>
      </c>
      <c r="AJ30">
        <v>7.0000000000000001E-3</v>
      </c>
      <c r="AK30">
        <v>0</v>
      </c>
      <c r="AL30">
        <v>2.1700000000000001E-2</v>
      </c>
      <c r="AM30">
        <v>5.3E-3</v>
      </c>
      <c r="AN30">
        <v>1.2800000000000001E-2</v>
      </c>
      <c r="AO30">
        <v>0</v>
      </c>
      <c r="AP30">
        <v>5.0000000000000001E-3</v>
      </c>
      <c r="AQ30">
        <v>9.9000000000000008E-3</v>
      </c>
      <c r="AR30">
        <v>4.4999999999999997E-3</v>
      </c>
      <c r="AS30">
        <v>4.8999999999999998E-3</v>
      </c>
      <c r="AT30">
        <v>5.4000000000000003E-3</v>
      </c>
      <c r="AU30">
        <v>6.1999999999999998E-3</v>
      </c>
      <c r="AV30">
        <v>7.1999999999999998E-3</v>
      </c>
      <c r="AW30">
        <v>5.4000000000000003E-3</v>
      </c>
      <c r="AX30">
        <v>6.8999999999999999E-3</v>
      </c>
      <c r="AY30">
        <v>4.7000000000000002E-3</v>
      </c>
      <c r="AZ30">
        <v>9.7999999999999997E-3</v>
      </c>
      <c r="BA30">
        <v>5.3E-3</v>
      </c>
      <c r="BB30">
        <v>5.8999999999999999E-3</v>
      </c>
      <c r="BC30">
        <v>0</v>
      </c>
    </row>
    <row r="31" spans="1:55" customFormat="1" hidden="1" x14ac:dyDescent="0.4">
      <c r="A31" t="str">
        <f t="shared" si="0"/>
        <v>rougeL</v>
      </c>
      <c r="B31" s="51" t="str">
        <f t="shared" si="1"/>
        <v>GBT</v>
      </c>
      <c r="C31" s="51" t="str">
        <f t="shared" si="2"/>
        <v>GBT053</v>
      </c>
      <c r="D31" t="s">
        <v>4779</v>
      </c>
      <c r="E31">
        <f t="shared" si="3"/>
        <v>9.419799999999999E-2</v>
      </c>
      <c r="F31">
        <v>0</v>
      </c>
      <c r="G31">
        <v>0.1356</v>
      </c>
      <c r="H31">
        <v>0.1333</v>
      </c>
      <c r="I31">
        <v>0.12989999999999999</v>
      </c>
      <c r="J31">
        <v>0.2051</v>
      </c>
      <c r="K31">
        <v>0.16</v>
      </c>
      <c r="L31">
        <v>0.1042</v>
      </c>
      <c r="M31">
        <v>6.7799999999999999E-2</v>
      </c>
      <c r="N31">
        <v>9.6799999999999997E-2</v>
      </c>
      <c r="O31">
        <v>0.22950000000000001</v>
      </c>
      <c r="P31">
        <v>7.2700000000000001E-2</v>
      </c>
      <c r="Q31">
        <v>2.9000000000000001E-2</v>
      </c>
      <c r="R31">
        <v>5.6300000000000003E-2</v>
      </c>
      <c r="S31">
        <v>0.12</v>
      </c>
      <c r="T31">
        <v>0.15620000000000001</v>
      </c>
      <c r="U31">
        <v>0.2198</v>
      </c>
      <c r="V31">
        <v>0.13109999999999999</v>
      </c>
      <c r="W31">
        <v>9.2999999999999999E-2</v>
      </c>
      <c r="X31">
        <v>0.1</v>
      </c>
      <c r="Y31">
        <v>0.1389</v>
      </c>
      <c r="Z31">
        <v>0.28570000000000001</v>
      </c>
      <c r="AA31">
        <v>9.6799999999999997E-2</v>
      </c>
      <c r="AB31">
        <v>0.11940000000000001</v>
      </c>
      <c r="AC31">
        <v>0.11269999999999999</v>
      </c>
      <c r="AD31">
        <v>0.1772</v>
      </c>
      <c r="AE31">
        <v>6.4000000000000001E-2</v>
      </c>
      <c r="AF31">
        <v>5.6300000000000003E-2</v>
      </c>
      <c r="AG31">
        <v>0.1613</v>
      </c>
      <c r="AH31">
        <v>0.2041</v>
      </c>
      <c r="AI31">
        <v>0.1923</v>
      </c>
      <c r="AJ31">
        <v>7.1400000000000005E-2</v>
      </c>
      <c r="AK31">
        <v>0</v>
      </c>
      <c r="AL31">
        <v>0.1111</v>
      </c>
      <c r="AM31">
        <v>0</v>
      </c>
      <c r="AN31">
        <v>8.1100000000000005E-2</v>
      </c>
      <c r="AO31">
        <v>0</v>
      </c>
      <c r="AP31">
        <v>5.8000000000000003E-2</v>
      </c>
      <c r="AQ31">
        <v>6.7799999999999999E-2</v>
      </c>
      <c r="AR31">
        <v>2.5600000000000001E-2</v>
      </c>
      <c r="AS31">
        <v>2.6700000000000002E-2</v>
      </c>
      <c r="AT31">
        <v>4.82E-2</v>
      </c>
      <c r="AU31">
        <v>5.8000000000000003E-2</v>
      </c>
      <c r="AV31">
        <v>6.25E-2</v>
      </c>
      <c r="AW31">
        <v>9.0899999999999995E-2</v>
      </c>
      <c r="AX31">
        <v>3.5099999999999999E-2</v>
      </c>
      <c r="AY31">
        <v>2.5000000000000001E-2</v>
      </c>
      <c r="AZ31">
        <v>4.7600000000000003E-2</v>
      </c>
      <c r="BA31">
        <v>0</v>
      </c>
      <c r="BB31">
        <v>5.1900000000000002E-2</v>
      </c>
      <c r="BC31">
        <v>0</v>
      </c>
    </row>
    <row r="32" spans="1:55" customFormat="1" hidden="1" x14ac:dyDescent="0.4">
      <c r="A32" t="str">
        <f t="shared" si="0"/>
        <v>similarity</v>
      </c>
      <c r="B32" s="55" t="str">
        <f t="shared" si="1"/>
        <v>GBT</v>
      </c>
      <c r="C32" s="55" t="str">
        <f t="shared" si="2"/>
        <v>GBT091</v>
      </c>
      <c r="D32" s="56" t="s">
        <v>4780</v>
      </c>
      <c r="E32" s="56">
        <f t="shared" si="3"/>
        <v>0.56163000000000007</v>
      </c>
      <c r="F32" s="56">
        <v>0.52149999999999996</v>
      </c>
      <c r="G32" s="56">
        <v>0.62860000000000005</v>
      </c>
      <c r="H32" s="56">
        <v>0.65610000000000002</v>
      </c>
      <c r="I32" s="56">
        <v>0.31490000000000001</v>
      </c>
      <c r="J32" s="56">
        <v>0.64229999999999998</v>
      </c>
      <c r="K32" s="56">
        <v>0.6472</v>
      </c>
      <c r="L32" s="56">
        <v>0.67049999999999998</v>
      </c>
      <c r="M32" s="56">
        <v>0.63939999999999997</v>
      </c>
      <c r="N32" s="56">
        <v>0.60529999999999995</v>
      </c>
      <c r="O32" s="56">
        <v>0.71299999999999997</v>
      </c>
      <c r="P32" s="56">
        <v>0.67969999999999997</v>
      </c>
      <c r="Q32" s="56">
        <v>0.58460000000000001</v>
      </c>
      <c r="R32" s="56">
        <v>0.63829999999999998</v>
      </c>
      <c r="S32" s="56">
        <v>0.64910000000000001</v>
      </c>
      <c r="T32" s="56">
        <v>0.755</v>
      </c>
      <c r="U32" s="56">
        <v>0.41839999999999999</v>
      </c>
      <c r="V32" s="56">
        <v>0.53639999999999999</v>
      </c>
      <c r="W32" s="56">
        <v>0.57999999999999996</v>
      </c>
      <c r="X32" s="56">
        <v>0.50219999999999998</v>
      </c>
      <c r="Y32" s="56">
        <v>0.66600000000000004</v>
      </c>
      <c r="Z32" s="56">
        <v>0.80010000000000003</v>
      </c>
      <c r="AA32" s="56">
        <v>0.74750000000000005</v>
      </c>
      <c r="AB32" s="56">
        <v>0.64490000000000003</v>
      </c>
      <c r="AC32" s="56">
        <v>0.69430000000000003</v>
      </c>
      <c r="AD32" s="56">
        <v>0.62109999999999999</v>
      </c>
      <c r="AE32" s="56">
        <v>0.76380000000000003</v>
      </c>
      <c r="AF32" s="56">
        <v>0.54290000000000005</v>
      </c>
      <c r="AG32" s="56">
        <v>0.75160000000000005</v>
      </c>
      <c r="AH32" s="56">
        <v>0.80089999999999995</v>
      </c>
      <c r="AI32" s="56">
        <v>0.78590000000000004</v>
      </c>
      <c r="AJ32" s="56">
        <v>0.5333</v>
      </c>
      <c r="AK32" s="56">
        <v>0.65329999999999999</v>
      </c>
      <c r="AL32" s="56">
        <v>0.61550000000000005</v>
      </c>
      <c r="AM32" s="56">
        <v>0.60370000000000001</v>
      </c>
      <c r="AN32" s="56">
        <v>0.63070000000000004</v>
      </c>
      <c r="AO32" s="56">
        <v>0.38100000000000001</v>
      </c>
      <c r="AP32" s="56">
        <v>0.49159999999999998</v>
      </c>
      <c r="AQ32" s="56">
        <v>0.40699999999999997</v>
      </c>
      <c r="AR32" s="56">
        <v>0.31950000000000001</v>
      </c>
      <c r="AS32" s="56">
        <v>0.49280000000000002</v>
      </c>
      <c r="AT32" s="56">
        <v>0.39179999999999998</v>
      </c>
      <c r="AU32" s="56">
        <v>0.38319999999999999</v>
      </c>
      <c r="AV32" s="56">
        <v>0.32840000000000003</v>
      </c>
      <c r="AW32" s="56">
        <v>0.36919999999999997</v>
      </c>
      <c r="AX32" s="56">
        <v>0.32240000000000002</v>
      </c>
      <c r="AY32" s="56">
        <v>0.32369999999999999</v>
      </c>
      <c r="AZ32" s="56">
        <v>0.3972</v>
      </c>
      <c r="BA32" s="56">
        <v>0.46079999999999999</v>
      </c>
      <c r="BB32" s="56">
        <v>0.34560000000000002</v>
      </c>
      <c r="BC32" s="56">
        <v>0.42930000000000001</v>
      </c>
    </row>
    <row r="33" spans="1:55" customFormat="1" hidden="1" x14ac:dyDescent="0.4">
      <c r="A33" t="str">
        <f t="shared" si="0"/>
        <v>quality</v>
      </c>
      <c r="B33" s="51" t="str">
        <f t="shared" si="1"/>
        <v>GBT</v>
      </c>
      <c r="C33" s="51" t="str">
        <f t="shared" si="2"/>
        <v>GBT091</v>
      </c>
      <c r="D33" t="s">
        <v>4781</v>
      </c>
      <c r="E33">
        <f t="shared" si="3"/>
        <v>80</v>
      </c>
      <c r="F33">
        <v>80</v>
      </c>
      <c r="G33">
        <v>80</v>
      </c>
      <c r="H33">
        <v>80</v>
      </c>
      <c r="I33">
        <v>80</v>
      </c>
      <c r="J33">
        <v>80</v>
      </c>
      <c r="K33">
        <v>80</v>
      </c>
      <c r="L33">
        <v>80</v>
      </c>
      <c r="M33">
        <v>80</v>
      </c>
      <c r="N33">
        <v>80</v>
      </c>
      <c r="O33">
        <v>80</v>
      </c>
      <c r="P33">
        <v>80</v>
      </c>
      <c r="Q33">
        <v>80</v>
      </c>
      <c r="R33">
        <v>80</v>
      </c>
      <c r="S33">
        <v>80</v>
      </c>
      <c r="T33">
        <v>80</v>
      </c>
      <c r="U33">
        <v>80</v>
      </c>
      <c r="V33">
        <v>80</v>
      </c>
      <c r="W33">
        <v>80</v>
      </c>
      <c r="X33">
        <v>80</v>
      </c>
      <c r="Y33">
        <v>80</v>
      </c>
      <c r="Z33">
        <v>80</v>
      </c>
      <c r="AA33">
        <v>80</v>
      </c>
      <c r="AB33">
        <v>80</v>
      </c>
      <c r="AC33">
        <v>80</v>
      </c>
      <c r="AD33">
        <v>80</v>
      </c>
      <c r="AE33">
        <v>80</v>
      </c>
      <c r="AF33">
        <v>80</v>
      </c>
      <c r="AG33">
        <v>80</v>
      </c>
      <c r="AH33">
        <v>80</v>
      </c>
      <c r="AI33">
        <v>80</v>
      </c>
      <c r="AJ33">
        <v>80</v>
      </c>
      <c r="AK33">
        <v>80</v>
      </c>
      <c r="AL33">
        <v>80</v>
      </c>
      <c r="AM33">
        <v>80</v>
      </c>
      <c r="AN33">
        <v>80</v>
      </c>
      <c r="AO33">
        <v>80</v>
      </c>
      <c r="AP33">
        <v>80</v>
      </c>
      <c r="AQ33">
        <v>80</v>
      </c>
      <c r="AR33">
        <v>80</v>
      </c>
      <c r="AS33">
        <v>80</v>
      </c>
      <c r="AT33">
        <v>80</v>
      </c>
      <c r="AU33">
        <v>80</v>
      </c>
      <c r="AV33">
        <v>80</v>
      </c>
      <c r="AW33">
        <v>80</v>
      </c>
      <c r="AX33">
        <v>80</v>
      </c>
      <c r="AY33">
        <v>80</v>
      </c>
      <c r="AZ33">
        <v>80</v>
      </c>
      <c r="BA33">
        <v>80</v>
      </c>
      <c r="BB33">
        <v>80</v>
      </c>
      <c r="BC33">
        <v>80</v>
      </c>
    </row>
    <row r="34" spans="1:55" customFormat="1" hidden="1" x14ac:dyDescent="0.4">
      <c r="A34" t="str">
        <f t="shared" si="0"/>
        <v>match_rate</v>
      </c>
      <c r="B34" s="51" t="str">
        <f t="shared" si="1"/>
        <v>GBT</v>
      </c>
      <c r="C34" s="51" t="str">
        <f t="shared" si="2"/>
        <v>GBT091</v>
      </c>
      <c r="D34" t="s">
        <v>4782</v>
      </c>
      <c r="E34">
        <f t="shared" si="3"/>
        <v>44.930456000000007</v>
      </c>
      <c r="F34">
        <v>41.719799999999999</v>
      </c>
      <c r="G34">
        <v>50.290399999999998</v>
      </c>
      <c r="H34">
        <v>52.491799999999998</v>
      </c>
      <c r="I34">
        <v>25.190300000000001</v>
      </c>
      <c r="J34">
        <v>51.387</v>
      </c>
      <c r="K34">
        <v>51.777999999999999</v>
      </c>
      <c r="L34">
        <v>53.638800000000003</v>
      </c>
      <c r="M34">
        <v>51.149700000000003</v>
      </c>
      <c r="N34">
        <v>48.4268</v>
      </c>
      <c r="O34">
        <v>57.040100000000002</v>
      </c>
      <c r="P34">
        <v>54.378799999999998</v>
      </c>
      <c r="Q34">
        <v>46.7652</v>
      </c>
      <c r="R34">
        <v>51.061300000000003</v>
      </c>
      <c r="S34">
        <v>51.9255</v>
      </c>
      <c r="T34">
        <v>60.3964</v>
      </c>
      <c r="U34">
        <v>33.47</v>
      </c>
      <c r="V34">
        <v>42.910899999999998</v>
      </c>
      <c r="W34">
        <v>46.4011</v>
      </c>
      <c r="X34">
        <v>40.175899999999999</v>
      </c>
      <c r="Y34">
        <v>53.283299999999997</v>
      </c>
      <c r="Z34">
        <v>64.011200000000002</v>
      </c>
      <c r="AA34">
        <v>59.803400000000003</v>
      </c>
      <c r="AB34">
        <v>51.590899999999998</v>
      </c>
      <c r="AC34">
        <v>55.545000000000002</v>
      </c>
      <c r="AD34">
        <v>49.6877</v>
      </c>
      <c r="AE34">
        <v>61.107500000000002</v>
      </c>
      <c r="AF34">
        <v>43.429200000000002</v>
      </c>
      <c r="AG34">
        <v>60.129399999999997</v>
      </c>
      <c r="AH34">
        <v>64.074600000000004</v>
      </c>
      <c r="AI34">
        <v>62.868499999999997</v>
      </c>
      <c r="AJ34">
        <v>42.667700000000004</v>
      </c>
      <c r="AK34">
        <v>52.266199999999998</v>
      </c>
      <c r="AL34">
        <v>49.2408</v>
      </c>
      <c r="AM34">
        <v>48.294499999999999</v>
      </c>
      <c r="AN34">
        <v>50.452100000000002</v>
      </c>
      <c r="AO34">
        <v>30.479399999999998</v>
      </c>
      <c r="AP34">
        <v>39.331400000000002</v>
      </c>
      <c r="AQ34">
        <v>32.5595</v>
      </c>
      <c r="AR34">
        <v>25.563199999999998</v>
      </c>
      <c r="AS34">
        <v>39.424199999999999</v>
      </c>
      <c r="AT34">
        <v>31.341100000000001</v>
      </c>
      <c r="AU34">
        <v>30.655000000000001</v>
      </c>
      <c r="AV34">
        <v>26.269400000000001</v>
      </c>
      <c r="AW34">
        <v>29.533000000000001</v>
      </c>
      <c r="AX34">
        <v>25.794499999999999</v>
      </c>
      <c r="AY34">
        <v>25.8932</v>
      </c>
      <c r="AZ34">
        <v>31.779</v>
      </c>
      <c r="BA34">
        <v>36.862400000000001</v>
      </c>
      <c r="BB34">
        <v>27.647099999999998</v>
      </c>
      <c r="BC34">
        <v>34.340600000000002</v>
      </c>
    </row>
    <row r="35" spans="1:55" customFormat="1" hidden="1" x14ac:dyDescent="0.4">
      <c r="A35" t="str">
        <f t="shared" si="0"/>
        <v>bleu</v>
      </c>
      <c r="B35" s="51" t="str">
        <f t="shared" si="1"/>
        <v>GBT</v>
      </c>
      <c r="C35" s="51" t="str">
        <f t="shared" si="2"/>
        <v>GBT091</v>
      </c>
      <c r="D35" t="s">
        <v>4783</v>
      </c>
      <c r="E35">
        <f t="shared" si="3"/>
        <v>1.5817999999999995E-2</v>
      </c>
      <c r="F35">
        <v>8.3999999999999995E-3</v>
      </c>
      <c r="G35">
        <v>2.0799999999999999E-2</v>
      </c>
      <c r="H35">
        <v>1.34E-2</v>
      </c>
      <c r="I35">
        <v>1.01E-2</v>
      </c>
      <c r="J35">
        <v>2.4400000000000002E-2</v>
      </c>
      <c r="K35">
        <v>8.6999999999999994E-3</v>
      </c>
      <c r="L35">
        <v>1.2999999999999999E-2</v>
      </c>
      <c r="M35">
        <v>1.29E-2</v>
      </c>
      <c r="N35">
        <v>3.7900000000000003E-2</v>
      </c>
      <c r="O35">
        <v>3.9199999999999999E-2</v>
      </c>
      <c r="P35">
        <v>1.7299999999999999E-2</v>
      </c>
      <c r="Q35">
        <v>5.3E-3</v>
      </c>
      <c r="R35">
        <v>5.0000000000000001E-3</v>
      </c>
      <c r="S35">
        <v>1.2200000000000001E-2</v>
      </c>
      <c r="T35">
        <v>4.9799999999999997E-2</v>
      </c>
      <c r="U35">
        <v>1.5699999999999999E-2</v>
      </c>
      <c r="V35">
        <v>1.12E-2</v>
      </c>
      <c r="W35">
        <v>1.17E-2</v>
      </c>
      <c r="X35">
        <v>1.41E-2</v>
      </c>
      <c r="Y35">
        <v>1.52E-2</v>
      </c>
      <c r="Z35">
        <v>5.3999999999999999E-2</v>
      </c>
      <c r="AA35">
        <v>8.3999999999999995E-3</v>
      </c>
      <c r="AB35">
        <v>0.01</v>
      </c>
      <c r="AC35">
        <v>7.7000000000000002E-3</v>
      </c>
      <c r="AD35">
        <v>2.8299999999999999E-2</v>
      </c>
      <c r="AE35">
        <v>9.7199999999999995E-2</v>
      </c>
      <c r="AF35">
        <v>6.4000000000000003E-3</v>
      </c>
      <c r="AG35">
        <v>3.6499999999999998E-2</v>
      </c>
      <c r="AH35">
        <v>2.3699999999999999E-2</v>
      </c>
      <c r="AI35">
        <v>2.5399999999999999E-2</v>
      </c>
      <c r="AJ35">
        <v>6.4000000000000003E-3</v>
      </c>
      <c r="AK35">
        <v>8.3000000000000001E-3</v>
      </c>
      <c r="AL35">
        <v>6.7999999999999996E-3</v>
      </c>
      <c r="AM35">
        <v>5.4000000000000003E-3</v>
      </c>
      <c r="AN35">
        <v>3.0300000000000001E-2</v>
      </c>
      <c r="AO35">
        <v>5.4999999999999997E-3</v>
      </c>
      <c r="AP35">
        <v>7.0000000000000001E-3</v>
      </c>
      <c r="AQ35">
        <v>7.4000000000000003E-3</v>
      </c>
      <c r="AR35">
        <v>5.8999999999999999E-3</v>
      </c>
      <c r="AS35">
        <v>5.8999999999999999E-3</v>
      </c>
      <c r="AT35">
        <v>4.5999999999999999E-3</v>
      </c>
      <c r="AU35">
        <v>5.7000000000000002E-3</v>
      </c>
      <c r="AV35">
        <v>0</v>
      </c>
      <c r="AW35">
        <v>6.0000000000000001E-3</v>
      </c>
      <c r="AX35">
        <v>7.3000000000000001E-3</v>
      </c>
      <c r="AY35">
        <v>4.7000000000000002E-3</v>
      </c>
      <c r="AZ35">
        <v>1.2E-2</v>
      </c>
      <c r="BA35">
        <v>7.9000000000000008E-3</v>
      </c>
      <c r="BB35">
        <v>4.4999999999999997E-3</v>
      </c>
      <c r="BC35">
        <v>5.4000000000000003E-3</v>
      </c>
    </row>
    <row r="36" spans="1:55" customFormat="1" hidden="1" x14ac:dyDescent="0.4">
      <c r="A36" t="str">
        <f t="shared" si="0"/>
        <v>rougeL</v>
      </c>
      <c r="B36" s="51" t="str">
        <f t="shared" si="1"/>
        <v>GBT</v>
      </c>
      <c r="C36" s="51" t="str">
        <f t="shared" si="2"/>
        <v>GBT091</v>
      </c>
      <c r="D36" t="s">
        <v>4784</v>
      </c>
      <c r="E36">
        <f t="shared" si="3"/>
        <v>0.10613600000000002</v>
      </c>
      <c r="F36">
        <v>4.1700000000000001E-2</v>
      </c>
      <c r="G36">
        <v>0.1111</v>
      </c>
      <c r="H36">
        <v>0.1026</v>
      </c>
      <c r="I36">
        <v>0.129</v>
      </c>
      <c r="J36">
        <v>0.20830000000000001</v>
      </c>
      <c r="K36">
        <v>6.5600000000000006E-2</v>
      </c>
      <c r="L36">
        <v>0.1474</v>
      </c>
      <c r="M36">
        <v>6.6699999999999995E-2</v>
      </c>
      <c r="N36">
        <v>0.23530000000000001</v>
      </c>
      <c r="O36">
        <v>0.21870000000000001</v>
      </c>
      <c r="P36">
        <v>0.13109999999999999</v>
      </c>
      <c r="Q36">
        <v>3.2300000000000002E-2</v>
      </c>
      <c r="R36">
        <v>5.8000000000000003E-2</v>
      </c>
      <c r="S36">
        <v>9.0899999999999995E-2</v>
      </c>
      <c r="T36">
        <v>0.1613</v>
      </c>
      <c r="U36">
        <v>0.16470000000000001</v>
      </c>
      <c r="V36">
        <v>0.127</v>
      </c>
      <c r="W36">
        <v>0.129</v>
      </c>
      <c r="X36">
        <v>9.5200000000000007E-2</v>
      </c>
      <c r="Y36">
        <v>0.1389</v>
      </c>
      <c r="Z36">
        <v>0.25</v>
      </c>
      <c r="AA36">
        <v>0.1356</v>
      </c>
      <c r="AB36">
        <v>0.1739</v>
      </c>
      <c r="AC36">
        <v>8.9599999999999999E-2</v>
      </c>
      <c r="AD36">
        <v>0.17069999999999999</v>
      </c>
      <c r="AE36">
        <v>0.27589999999999998</v>
      </c>
      <c r="AF36">
        <v>5.7099999999999998E-2</v>
      </c>
      <c r="AG36">
        <v>0.22220000000000001</v>
      </c>
      <c r="AH36">
        <v>0.1961</v>
      </c>
      <c r="AI36">
        <v>0.21429999999999999</v>
      </c>
      <c r="AJ36">
        <v>6.6699999999999995E-2</v>
      </c>
      <c r="AK36">
        <v>0.15690000000000001</v>
      </c>
      <c r="AL36">
        <v>3.4500000000000003E-2</v>
      </c>
      <c r="AM36">
        <v>2.9000000000000001E-2</v>
      </c>
      <c r="AN36">
        <v>0.14080000000000001</v>
      </c>
      <c r="AO36">
        <v>3.2300000000000002E-2</v>
      </c>
      <c r="AP36">
        <v>6.7799999999999999E-2</v>
      </c>
      <c r="AQ36">
        <v>6.1499999999999999E-2</v>
      </c>
      <c r="AR36">
        <v>5.2600000000000001E-2</v>
      </c>
      <c r="AS36">
        <v>3.1699999999999999E-2</v>
      </c>
      <c r="AT36">
        <v>5.33E-2</v>
      </c>
      <c r="AU36">
        <v>2.8199999999999999E-2</v>
      </c>
      <c r="AV36">
        <v>0</v>
      </c>
      <c r="AW36">
        <v>0.05</v>
      </c>
      <c r="AX36">
        <v>6.7799999999999999E-2</v>
      </c>
      <c r="AY36">
        <v>4.65E-2</v>
      </c>
      <c r="AZ36">
        <v>5.2600000000000001E-2</v>
      </c>
      <c r="BA36">
        <v>2.7400000000000001E-2</v>
      </c>
      <c r="BB36">
        <v>3.9600000000000003E-2</v>
      </c>
      <c r="BC36">
        <v>2.7400000000000001E-2</v>
      </c>
    </row>
    <row r="37" spans="1:55" customFormat="1" hidden="1" x14ac:dyDescent="0.4">
      <c r="A37" t="str">
        <f t="shared" si="0"/>
        <v>similarity</v>
      </c>
      <c r="B37" s="55" t="str">
        <f t="shared" si="1"/>
        <v>GBT</v>
      </c>
      <c r="C37" s="55" t="str">
        <f t="shared" si="2"/>
        <v>GBT092</v>
      </c>
      <c r="D37" s="56" t="s">
        <v>4785</v>
      </c>
      <c r="E37" s="56">
        <f t="shared" si="3"/>
        <v>0.58025199999999988</v>
      </c>
      <c r="F37" s="56">
        <v>0.54810000000000003</v>
      </c>
      <c r="G37" s="56">
        <v>0.6633</v>
      </c>
      <c r="H37" s="56">
        <v>0.62609999999999999</v>
      </c>
      <c r="I37" s="56">
        <v>0.71840000000000004</v>
      </c>
      <c r="J37" s="56">
        <v>0.6492</v>
      </c>
      <c r="K37" s="56">
        <v>0.68120000000000003</v>
      </c>
      <c r="L37" s="56">
        <v>0.68879999999999997</v>
      </c>
      <c r="M37" s="56">
        <v>0.65410000000000001</v>
      </c>
      <c r="N37" s="56">
        <v>0.59330000000000005</v>
      </c>
      <c r="O37" s="56">
        <v>0.73880000000000001</v>
      </c>
      <c r="P37" s="56">
        <v>0.61180000000000001</v>
      </c>
      <c r="Q37" s="56">
        <v>0.63029999999999997</v>
      </c>
      <c r="R37" s="56">
        <v>0.60370000000000001</v>
      </c>
      <c r="S37" s="56">
        <v>0.6996</v>
      </c>
      <c r="T37" s="56">
        <v>0.68379999999999996</v>
      </c>
      <c r="U37" s="56">
        <v>0.62890000000000001</v>
      </c>
      <c r="V37" s="56">
        <v>0.61560000000000004</v>
      </c>
      <c r="W37" s="56">
        <v>0.66320000000000001</v>
      </c>
      <c r="X37" s="56">
        <v>0.55779999999999996</v>
      </c>
      <c r="Y37" s="56">
        <v>0.66790000000000005</v>
      </c>
      <c r="Z37" s="56">
        <v>0.78390000000000004</v>
      </c>
      <c r="AA37" s="56">
        <v>0.72789999999999999</v>
      </c>
      <c r="AB37" s="56">
        <v>0.66290000000000004</v>
      </c>
      <c r="AC37" s="56">
        <v>0.68820000000000003</v>
      </c>
      <c r="AD37" s="56">
        <v>0.51670000000000005</v>
      </c>
      <c r="AE37" s="56">
        <v>0.75970000000000004</v>
      </c>
      <c r="AF37" s="56">
        <v>0.5696</v>
      </c>
      <c r="AG37" s="56">
        <v>0.57750000000000001</v>
      </c>
      <c r="AH37" s="56">
        <v>0.78879999999999995</v>
      </c>
      <c r="AI37" s="56">
        <v>0.68310000000000004</v>
      </c>
      <c r="AJ37" s="56">
        <v>0.66249999999999998</v>
      </c>
      <c r="AK37" s="56">
        <v>0.70520000000000005</v>
      </c>
      <c r="AL37" s="56">
        <v>0.628</v>
      </c>
      <c r="AM37" s="56">
        <v>0.59499999999999997</v>
      </c>
      <c r="AN37" s="56">
        <v>0.57150000000000001</v>
      </c>
      <c r="AO37" s="56">
        <v>0.43590000000000001</v>
      </c>
      <c r="AP37" s="56">
        <v>0.4824</v>
      </c>
      <c r="AQ37" s="56">
        <v>0.44290000000000002</v>
      </c>
      <c r="AR37" s="56">
        <v>0.32479999999999998</v>
      </c>
      <c r="AS37" s="56">
        <v>0.49909999999999999</v>
      </c>
      <c r="AT37" s="56">
        <v>0.36809999999999998</v>
      </c>
      <c r="AU37" s="56">
        <v>0.41810000000000003</v>
      </c>
      <c r="AV37" s="56">
        <v>0.31590000000000001</v>
      </c>
      <c r="AW37" s="56">
        <v>0.41070000000000001</v>
      </c>
      <c r="AX37" s="56">
        <v>0.40060000000000001</v>
      </c>
      <c r="AY37" s="56">
        <v>0.3271</v>
      </c>
      <c r="AZ37" s="56">
        <v>0.45319999999999999</v>
      </c>
      <c r="BA37" s="56">
        <v>0.47270000000000001</v>
      </c>
      <c r="BB37" s="56">
        <v>0.3342</v>
      </c>
      <c r="BC37" s="56">
        <v>0.48249999999999998</v>
      </c>
    </row>
    <row r="38" spans="1:55" customFormat="1" hidden="1" x14ac:dyDescent="0.4">
      <c r="A38" t="str">
        <f t="shared" si="0"/>
        <v>quality</v>
      </c>
      <c r="B38" s="51" t="str">
        <f t="shared" si="1"/>
        <v>GBT</v>
      </c>
      <c r="C38" s="51" t="str">
        <f t="shared" si="2"/>
        <v>GBT092</v>
      </c>
      <c r="D38" t="s">
        <v>4786</v>
      </c>
      <c r="E38">
        <f t="shared" si="3"/>
        <v>80</v>
      </c>
      <c r="F38">
        <v>80</v>
      </c>
      <c r="G38">
        <v>80</v>
      </c>
      <c r="H38">
        <v>80</v>
      </c>
      <c r="I38">
        <v>80</v>
      </c>
      <c r="J38">
        <v>80</v>
      </c>
      <c r="K38">
        <v>80</v>
      </c>
      <c r="L38">
        <v>80</v>
      </c>
      <c r="M38">
        <v>80</v>
      </c>
      <c r="N38">
        <v>80</v>
      </c>
      <c r="O38">
        <v>80</v>
      </c>
      <c r="P38">
        <v>80</v>
      </c>
      <c r="Q38">
        <v>80</v>
      </c>
      <c r="R38">
        <v>80</v>
      </c>
      <c r="S38">
        <v>80</v>
      </c>
      <c r="T38">
        <v>80</v>
      </c>
      <c r="U38">
        <v>80</v>
      </c>
      <c r="V38">
        <v>80</v>
      </c>
      <c r="W38">
        <v>80</v>
      </c>
      <c r="X38">
        <v>80</v>
      </c>
      <c r="Y38">
        <v>80</v>
      </c>
      <c r="Z38">
        <v>80</v>
      </c>
      <c r="AA38">
        <v>80</v>
      </c>
      <c r="AB38">
        <v>80</v>
      </c>
      <c r="AC38">
        <v>80</v>
      </c>
      <c r="AD38">
        <v>80</v>
      </c>
      <c r="AE38">
        <v>80</v>
      </c>
      <c r="AF38">
        <v>80</v>
      </c>
      <c r="AG38">
        <v>80</v>
      </c>
      <c r="AH38">
        <v>80</v>
      </c>
      <c r="AI38">
        <v>80</v>
      </c>
      <c r="AJ38">
        <v>80</v>
      </c>
      <c r="AK38">
        <v>80</v>
      </c>
      <c r="AL38">
        <v>80</v>
      </c>
      <c r="AM38">
        <v>80</v>
      </c>
      <c r="AN38">
        <v>80</v>
      </c>
      <c r="AO38">
        <v>80</v>
      </c>
      <c r="AP38">
        <v>80</v>
      </c>
      <c r="AQ38">
        <v>80</v>
      </c>
      <c r="AR38">
        <v>80</v>
      </c>
      <c r="AS38">
        <v>80</v>
      </c>
      <c r="AT38">
        <v>80</v>
      </c>
      <c r="AU38">
        <v>80</v>
      </c>
      <c r="AV38">
        <v>80</v>
      </c>
      <c r="AW38">
        <v>80</v>
      </c>
      <c r="AX38">
        <v>80</v>
      </c>
      <c r="AY38">
        <v>80</v>
      </c>
      <c r="AZ38">
        <v>80</v>
      </c>
      <c r="BA38">
        <v>80</v>
      </c>
      <c r="BB38">
        <v>80</v>
      </c>
      <c r="BC38">
        <v>80</v>
      </c>
    </row>
    <row r="39" spans="1:55" customFormat="1" hidden="1" x14ac:dyDescent="0.4">
      <c r="A39" t="str">
        <f t="shared" si="0"/>
        <v>match_rate</v>
      </c>
      <c r="B39" s="51" t="str">
        <f t="shared" si="1"/>
        <v>GBT</v>
      </c>
      <c r="C39" s="51" t="str">
        <f t="shared" si="2"/>
        <v>GBT092</v>
      </c>
      <c r="D39" t="s">
        <v>4787</v>
      </c>
      <c r="E39">
        <f t="shared" si="3"/>
        <v>46.42022399999999</v>
      </c>
      <c r="F39">
        <v>43.849899999999998</v>
      </c>
      <c r="G39">
        <v>53.066099999999999</v>
      </c>
      <c r="H39">
        <v>50.091799999999999</v>
      </c>
      <c r="I39">
        <v>57.473100000000002</v>
      </c>
      <c r="J39">
        <v>51.939599999999999</v>
      </c>
      <c r="K39">
        <v>54.499400000000001</v>
      </c>
      <c r="L39">
        <v>55.103099999999998</v>
      </c>
      <c r="M39">
        <v>52.3247</v>
      </c>
      <c r="N39">
        <v>47.466500000000003</v>
      </c>
      <c r="O39">
        <v>59.101999999999997</v>
      </c>
      <c r="P39">
        <v>48.944499999999998</v>
      </c>
      <c r="Q39">
        <v>50.422600000000003</v>
      </c>
      <c r="R39">
        <v>48.296900000000001</v>
      </c>
      <c r="S39">
        <v>55.971800000000002</v>
      </c>
      <c r="T39">
        <v>54.702599999999997</v>
      </c>
      <c r="U39">
        <v>50.308300000000003</v>
      </c>
      <c r="V39">
        <v>49.249400000000001</v>
      </c>
      <c r="W39">
        <v>53.056399999999996</v>
      </c>
      <c r="X39">
        <v>44.625900000000001</v>
      </c>
      <c r="Y39">
        <v>53.434100000000001</v>
      </c>
      <c r="Z39">
        <v>62.711399999999998</v>
      </c>
      <c r="AA39">
        <v>58.228499999999997</v>
      </c>
      <c r="AB39">
        <v>53.034500000000001</v>
      </c>
      <c r="AC39">
        <v>55.057200000000002</v>
      </c>
      <c r="AD39">
        <v>41.334000000000003</v>
      </c>
      <c r="AE39">
        <v>60.7727</v>
      </c>
      <c r="AF39">
        <v>45.569299999999998</v>
      </c>
      <c r="AG39">
        <v>46.199100000000001</v>
      </c>
      <c r="AH39">
        <v>63.101700000000001</v>
      </c>
      <c r="AI39">
        <v>54.651299999999999</v>
      </c>
      <c r="AJ39">
        <v>52.998199999999997</v>
      </c>
      <c r="AK39">
        <v>56.412300000000002</v>
      </c>
      <c r="AL39">
        <v>50.241100000000003</v>
      </c>
      <c r="AM39">
        <v>47.602200000000003</v>
      </c>
      <c r="AN39">
        <v>45.718499999999999</v>
      </c>
      <c r="AO39">
        <v>34.872399999999999</v>
      </c>
      <c r="AP39">
        <v>38.588200000000001</v>
      </c>
      <c r="AQ39">
        <v>35.429400000000001</v>
      </c>
      <c r="AR39">
        <v>25.9846</v>
      </c>
      <c r="AS39">
        <v>39.93</v>
      </c>
      <c r="AT39">
        <v>29.446899999999999</v>
      </c>
      <c r="AU39">
        <v>33.445</v>
      </c>
      <c r="AV39">
        <v>25.269500000000001</v>
      </c>
      <c r="AW39">
        <v>32.858899999999998</v>
      </c>
      <c r="AX39">
        <v>32.051099999999998</v>
      </c>
      <c r="AY39">
        <v>26.166399999999999</v>
      </c>
      <c r="AZ39">
        <v>36.258800000000001</v>
      </c>
      <c r="BA39">
        <v>37.813400000000001</v>
      </c>
      <c r="BB39">
        <v>26.7364</v>
      </c>
      <c r="BC39">
        <v>38.599499999999999</v>
      </c>
    </row>
    <row r="40" spans="1:55" customFormat="1" hidden="1" x14ac:dyDescent="0.4">
      <c r="A40" t="str">
        <f t="shared" si="0"/>
        <v>bleu</v>
      </c>
      <c r="B40" s="51" t="str">
        <f t="shared" si="1"/>
        <v>GBT</v>
      </c>
      <c r="C40" s="51" t="str">
        <f t="shared" si="2"/>
        <v>GBT092</v>
      </c>
      <c r="D40" t="s">
        <v>4788</v>
      </c>
      <c r="E40">
        <f t="shared" si="3"/>
        <v>1.5357999999999998E-2</v>
      </c>
      <c r="F40">
        <v>6.1999999999999998E-3</v>
      </c>
      <c r="G40">
        <v>1.9300000000000001E-2</v>
      </c>
      <c r="H40">
        <v>1.3299999999999999E-2</v>
      </c>
      <c r="I40">
        <v>1.34E-2</v>
      </c>
      <c r="J40">
        <v>1.17E-2</v>
      </c>
      <c r="K40">
        <v>9.1000000000000004E-3</v>
      </c>
      <c r="L40">
        <v>8.5000000000000006E-3</v>
      </c>
      <c r="M40">
        <v>6.7999999999999996E-3</v>
      </c>
      <c r="N40">
        <v>2.0199999999999999E-2</v>
      </c>
      <c r="O40">
        <v>4.8500000000000001E-2</v>
      </c>
      <c r="P40">
        <v>8.6E-3</v>
      </c>
      <c r="Q40">
        <v>9.1000000000000004E-3</v>
      </c>
      <c r="R40">
        <v>5.1999999999999998E-3</v>
      </c>
      <c r="S40">
        <v>3.95E-2</v>
      </c>
      <c r="T40">
        <v>5.3600000000000002E-2</v>
      </c>
      <c r="U40">
        <v>4.24E-2</v>
      </c>
      <c r="V40">
        <v>8.6999999999999994E-3</v>
      </c>
      <c r="W40">
        <v>1.01E-2</v>
      </c>
      <c r="X40">
        <v>1.1900000000000001E-2</v>
      </c>
      <c r="Y40">
        <v>2.8400000000000002E-2</v>
      </c>
      <c r="Z40">
        <v>4.0500000000000001E-2</v>
      </c>
      <c r="AA40">
        <v>3.3500000000000002E-2</v>
      </c>
      <c r="AB40">
        <v>1.2E-2</v>
      </c>
      <c r="AC40">
        <v>5.5999999999999999E-3</v>
      </c>
      <c r="AD40">
        <v>3.0099999999999998E-2</v>
      </c>
      <c r="AE40">
        <v>1.61E-2</v>
      </c>
      <c r="AF40">
        <v>8.9999999999999993E-3</v>
      </c>
      <c r="AG40">
        <v>9.7999999999999997E-3</v>
      </c>
      <c r="AH40">
        <v>4.1700000000000001E-2</v>
      </c>
      <c r="AI40">
        <v>1.0800000000000001E-2</v>
      </c>
      <c r="AJ40">
        <v>5.1000000000000004E-3</v>
      </c>
      <c r="AK40">
        <v>4.3400000000000001E-2</v>
      </c>
      <c r="AL40">
        <v>1.6899999999999998E-2</v>
      </c>
      <c r="AM40">
        <v>6.0000000000000001E-3</v>
      </c>
      <c r="AN40">
        <v>1.12E-2</v>
      </c>
      <c r="AO40">
        <v>0</v>
      </c>
      <c r="AP40">
        <v>6.7000000000000002E-3</v>
      </c>
      <c r="AQ40">
        <v>7.4999999999999997E-3</v>
      </c>
      <c r="AR40">
        <v>5.5999999999999999E-3</v>
      </c>
      <c r="AS40">
        <v>1.0800000000000001E-2</v>
      </c>
      <c r="AT40">
        <v>3.3999999999999998E-3</v>
      </c>
      <c r="AU40">
        <v>6.1999999999999998E-3</v>
      </c>
      <c r="AV40">
        <v>5.1000000000000004E-3</v>
      </c>
      <c r="AW40">
        <v>2.01E-2</v>
      </c>
      <c r="AX40">
        <v>5.1999999999999998E-3</v>
      </c>
      <c r="AY40">
        <v>5.0000000000000001E-3</v>
      </c>
      <c r="AZ40">
        <v>8.6999999999999994E-3</v>
      </c>
      <c r="BA40">
        <v>5.3E-3</v>
      </c>
      <c r="BB40">
        <v>5.4000000000000003E-3</v>
      </c>
      <c r="BC40">
        <v>6.7000000000000002E-3</v>
      </c>
    </row>
    <row r="41" spans="1:55" customFormat="1" hidden="1" x14ac:dyDescent="0.4">
      <c r="A41" t="str">
        <f t="shared" si="0"/>
        <v>rougeL</v>
      </c>
      <c r="B41" s="51" t="str">
        <f t="shared" si="1"/>
        <v>GBT</v>
      </c>
      <c r="C41" s="51" t="str">
        <f t="shared" si="2"/>
        <v>GBT092</v>
      </c>
      <c r="D41" t="s">
        <v>4789</v>
      </c>
      <c r="E41">
        <f t="shared" si="3"/>
        <v>9.6590000000000023E-2</v>
      </c>
      <c r="F41">
        <v>3.6400000000000002E-2</v>
      </c>
      <c r="G41">
        <v>7.6899999999999996E-2</v>
      </c>
      <c r="H41">
        <v>0.1081</v>
      </c>
      <c r="I41">
        <v>9.3700000000000006E-2</v>
      </c>
      <c r="J41">
        <v>0.129</v>
      </c>
      <c r="K41">
        <v>7.0199999999999999E-2</v>
      </c>
      <c r="L41">
        <v>0.1333</v>
      </c>
      <c r="M41">
        <v>9.5200000000000007E-2</v>
      </c>
      <c r="N41">
        <v>0.15090000000000001</v>
      </c>
      <c r="O41">
        <v>0.2069</v>
      </c>
      <c r="P41">
        <v>7.0199999999999999E-2</v>
      </c>
      <c r="Q41">
        <v>7.1400000000000005E-2</v>
      </c>
      <c r="R41">
        <v>5.9700000000000003E-2</v>
      </c>
      <c r="S41">
        <v>0.1724</v>
      </c>
      <c r="T41">
        <v>0.18179999999999999</v>
      </c>
      <c r="U41">
        <v>0.21740000000000001</v>
      </c>
      <c r="V41">
        <v>8.9599999999999999E-2</v>
      </c>
      <c r="W41">
        <v>8.1600000000000006E-2</v>
      </c>
      <c r="X41">
        <v>6.1499999999999999E-2</v>
      </c>
      <c r="Y41">
        <v>5.4800000000000001E-2</v>
      </c>
      <c r="Z41">
        <v>0.22220000000000001</v>
      </c>
      <c r="AA41">
        <v>0.20899999999999999</v>
      </c>
      <c r="AB41">
        <v>0.15870000000000001</v>
      </c>
      <c r="AC41">
        <v>7.0599999999999996E-2</v>
      </c>
      <c r="AD41">
        <v>0.2</v>
      </c>
      <c r="AE41">
        <v>0.1724</v>
      </c>
      <c r="AF41">
        <v>5.6300000000000003E-2</v>
      </c>
      <c r="AG41">
        <v>0.1</v>
      </c>
      <c r="AH41">
        <v>0.18870000000000001</v>
      </c>
      <c r="AI41">
        <v>8.1600000000000006E-2</v>
      </c>
      <c r="AJ41">
        <v>5.33E-2</v>
      </c>
      <c r="AK41">
        <v>0.2</v>
      </c>
      <c r="AL41">
        <v>0.1404</v>
      </c>
      <c r="AM41">
        <v>7.2300000000000003E-2</v>
      </c>
      <c r="AN41">
        <v>0.1013</v>
      </c>
      <c r="AO41">
        <v>0</v>
      </c>
      <c r="AP41">
        <v>6.6699999999999995E-2</v>
      </c>
      <c r="AQ41">
        <v>8.5699999999999998E-2</v>
      </c>
      <c r="AR41">
        <v>2.9399999999999999E-2</v>
      </c>
      <c r="AS41">
        <v>5.4800000000000001E-2</v>
      </c>
      <c r="AT41">
        <v>2.1700000000000001E-2</v>
      </c>
      <c r="AU41">
        <v>6.1499999999999999E-2</v>
      </c>
      <c r="AV41">
        <v>2.7E-2</v>
      </c>
      <c r="AW41">
        <v>7.1400000000000005E-2</v>
      </c>
      <c r="AX41">
        <v>5.6300000000000003E-2</v>
      </c>
      <c r="AY41">
        <v>2.5999999999999999E-2</v>
      </c>
      <c r="AZ41">
        <v>2.1999999999999999E-2</v>
      </c>
      <c r="BA41">
        <v>0</v>
      </c>
      <c r="BB41">
        <v>6.9800000000000001E-2</v>
      </c>
      <c r="BC41">
        <v>4.9399999999999999E-2</v>
      </c>
    </row>
    <row r="42" spans="1:55" customFormat="1" hidden="1" x14ac:dyDescent="0.4">
      <c r="A42" t="str">
        <f t="shared" si="0"/>
        <v>similarity</v>
      </c>
      <c r="B42" s="55" t="str">
        <f t="shared" si="1"/>
        <v>GBT</v>
      </c>
      <c r="C42" s="55" t="str">
        <f t="shared" si="2"/>
        <v>GBT093</v>
      </c>
      <c r="D42" s="56" t="s">
        <v>4790</v>
      </c>
      <c r="E42" s="56">
        <f t="shared" si="3"/>
        <v>0.56860200000000016</v>
      </c>
      <c r="F42" s="56">
        <v>0.51659999999999995</v>
      </c>
      <c r="G42" s="56">
        <v>0.70579999999999998</v>
      </c>
      <c r="H42" s="56">
        <v>0.64739999999999998</v>
      </c>
      <c r="I42" s="56">
        <v>0.44440000000000002</v>
      </c>
      <c r="J42" s="56">
        <v>0.61219999999999997</v>
      </c>
      <c r="K42" s="56">
        <v>0.66349999999999998</v>
      </c>
      <c r="L42" s="56">
        <v>0.62719999999999998</v>
      </c>
      <c r="M42" s="56">
        <v>0.66739999999999999</v>
      </c>
      <c r="N42" s="56">
        <v>0.62209999999999999</v>
      </c>
      <c r="O42" s="56">
        <v>0.7339</v>
      </c>
      <c r="P42" s="56">
        <v>0.59799999999999998</v>
      </c>
      <c r="Q42" s="56">
        <v>0.61529999999999996</v>
      </c>
      <c r="R42" s="56">
        <v>0.61629999999999996</v>
      </c>
      <c r="S42" s="56">
        <v>0.68289999999999995</v>
      </c>
      <c r="T42" s="56">
        <v>0.74850000000000005</v>
      </c>
      <c r="U42" s="56">
        <v>0.70530000000000004</v>
      </c>
      <c r="V42" s="56">
        <v>0.48670000000000002</v>
      </c>
      <c r="W42" s="56">
        <v>0.60489999999999999</v>
      </c>
      <c r="X42" s="56">
        <v>0.53590000000000004</v>
      </c>
      <c r="Y42" s="56">
        <v>0.68089999999999995</v>
      </c>
      <c r="Z42" s="56">
        <v>0.77949999999999997</v>
      </c>
      <c r="AA42" s="56">
        <v>0.71579999999999999</v>
      </c>
      <c r="AB42" s="56">
        <v>0.66320000000000001</v>
      </c>
      <c r="AC42" s="56">
        <v>0.74199999999999999</v>
      </c>
      <c r="AD42" s="56">
        <v>0.59279999999999999</v>
      </c>
      <c r="AE42" s="56">
        <v>0.68830000000000002</v>
      </c>
      <c r="AF42" s="56">
        <v>0.55649999999999999</v>
      </c>
      <c r="AG42" s="56">
        <v>0.59919999999999995</v>
      </c>
      <c r="AH42" s="56">
        <v>0.80459999999999998</v>
      </c>
      <c r="AI42" s="56">
        <v>0.78620000000000001</v>
      </c>
      <c r="AJ42" s="56">
        <v>0.54659999999999997</v>
      </c>
      <c r="AK42" s="56">
        <v>0.62909999999999999</v>
      </c>
      <c r="AL42" s="56">
        <v>0.61299999999999999</v>
      </c>
      <c r="AM42" s="56">
        <v>0.57999999999999996</v>
      </c>
      <c r="AN42" s="56">
        <v>0.6593</v>
      </c>
      <c r="AO42" s="56">
        <v>0.38340000000000002</v>
      </c>
      <c r="AP42" s="56">
        <v>0.48049999999999998</v>
      </c>
      <c r="AQ42" s="56">
        <v>0.42830000000000001</v>
      </c>
      <c r="AR42" s="56">
        <v>0.2757</v>
      </c>
      <c r="AS42" s="56">
        <v>0.50419999999999998</v>
      </c>
      <c r="AT42" s="56">
        <v>0.34889999999999999</v>
      </c>
      <c r="AU42" s="56">
        <v>0.38119999999999998</v>
      </c>
      <c r="AV42" s="56">
        <v>0.46400000000000002</v>
      </c>
      <c r="AW42" s="56">
        <v>0.37180000000000002</v>
      </c>
      <c r="AX42" s="56">
        <v>0.36780000000000002</v>
      </c>
      <c r="AY42" s="56">
        <v>0.33910000000000001</v>
      </c>
      <c r="AZ42" s="56">
        <v>0.41720000000000002</v>
      </c>
      <c r="BA42" s="56">
        <v>0.4622</v>
      </c>
      <c r="BB42" s="56">
        <v>0.3261</v>
      </c>
      <c r="BC42" s="56">
        <v>0.40839999999999999</v>
      </c>
    </row>
    <row r="43" spans="1:55" customFormat="1" hidden="1" x14ac:dyDescent="0.4">
      <c r="A43" t="str">
        <f t="shared" si="0"/>
        <v>quality</v>
      </c>
      <c r="B43" s="51" t="str">
        <f t="shared" si="1"/>
        <v>GBT</v>
      </c>
      <c r="C43" s="51" t="str">
        <f t="shared" si="2"/>
        <v>GBT093</v>
      </c>
      <c r="D43" t="s">
        <v>4791</v>
      </c>
      <c r="E43">
        <f t="shared" si="3"/>
        <v>79.8</v>
      </c>
      <c r="F43">
        <v>80</v>
      </c>
      <c r="G43">
        <v>80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80</v>
      </c>
      <c r="O43">
        <v>80</v>
      </c>
      <c r="P43">
        <v>80</v>
      </c>
      <c r="Q43">
        <v>80</v>
      </c>
      <c r="R43">
        <v>80</v>
      </c>
      <c r="S43">
        <v>80</v>
      </c>
      <c r="T43">
        <v>80</v>
      </c>
      <c r="U43">
        <v>80</v>
      </c>
      <c r="V43">
        <v>80</v>
      </c>
      <c r="W43">
        <v>80</v>
      </c>
      <c r="X43">
        <v>80</v>
      </c>
      <c r="Y43">
        <v>80</v>
      </c>
      <c r="Z43">
        <v>80</v>
      </c>
      <c r="AA43">
        <v>80</v>
      </c>
      <c r="AB43">
        <v>80</v>
      </c>
      <c r="AC43">
        <v>80</v>
      </c>
      <c r="AD43">
        <v>80</v>
      </c>
      <c r="AE43">
        <v>80</v>
      </c>
      <c r="AF43">
        <v>80</v>
      </c>
      <c r="AG43">
        <v>80</v>
      </c>
      <c r="AH43">
        <v>80</v>
      </c>
      <c r="AI43">
        <v>70</v>
      </c>
      <c r="AJ43">
        <v>80</v>
      </c>
      <c r="AK43">
        <v>80</v>
      </c>
      <c r="AL43">
        <v>80</v>
      </c>
      <c r="AM43">
        <v>80</v>
      </c>
      <c r="AN43">
        <v>80</v>
      </c>
      <c r="AO43">
        <v>80</v>
      </c>
      <c r="AP43">
        <v>80</v>
      </c>
      <c r="AQ43">
        <v>80</v>
      </c>
      <c r="AR43">
        <v>80</v>
      </c>
      <c r="AS43">
        <v>80</v>
      </c>
      <c r="AT43">
        <v>80</v>
      </c>
      <c r="AU43">
        <v>80</v>
      </c>
      <c r="AV43">
        <v>80</v>
      </c>
      <c r="AW43">
        <v>80</v>
      </c>
      <c r="AX43">
        <v>80</v>
      </c>
      <c r="AY43">
        <v>80</v>
      </c>
      <c r="AZ43">
        <v>80</v>
      </c>
      <c r="BA43">
        <v>80</v>
      </c>
      <c r="BB43">
        <v>80</v>
      </c>
      <c r="BC43">
        <v>80</v>
      </c>
    </row>
    <row r="44" spans="1:55" customFormat="1" hidden="1" x14ac:dyDescent="0.4">
      <c r="A44" t="str">
        <f t="shared" si="0"/>
        <v>match_rate</v>
      </c>
      <c r="B44" s="51" t="str">
        <f t="shared" si="1"/>
        <v>GBT</v>
      </c>
      <c r="C44" s="51" t="str">
        <f t="shared" si="2"/>
        <v>GBT093</v>
      </c>
      <c r="D44" t="s">
        <v>4792</v>
      </c>
      <c r="E44">
        <f t="shared" si="3"/>
        <v>45.331508000000007</v>
      </c>
      <c r="F44">
        <v>41.331200000000003</v>
      </c>
      <c r="G44">
        <v>56.465200000000003</v>
      </c>
      <c r="H44">
        <v>51.791699999999999</v>
      </c>
      <c r="I44">
        <v>35.553899999999999</v>
      </c>
      <c r="J44">
        <v>48.972799999999999</v>
      </c>
      <c r="K44">
        <v>53.081400000000002</v>
      </c>
      <c r="L44">
        <v>50.176099999999998</v>
      </c>
      <c r="M44">
        <v>53.393900000000002</v>
      </c>
      <c r="N44">
        <v>49.764899999999997</v>
      </c>
      <c r="O44">
        <v>58.715000000000003</v>
      </c>
      <c r="P44">
        <v>47.843800000000002</v>
      </c>
      <c r="Q44">
        <v>49.224699999999999</v>
      </c>
      <c r="R44">
        <v>49.3035</v>
      </c>
      <c r="S44">
        <v>54.634300000000003</v>
      </c>
      <c r="T44">
        <v>59.882899999999999</v>
      </c>
      <c r="U44">
        <v>56.420200000000001</v>
      </c>
      <c r="V44">
        <v>38.939900000000002</v>
      </c>
      <c r="W44">
        <v>48.392400000000002</v>
      </c>
      <c r="X44">
        <v>42.870199999999997</v>
      </c>
      <c r="Y44">
        <v>54.473999999999997</v>
      </c>
      <c r="Z44">
        <v>62.356099999999998</v>
      </c>
      <c r="AA44">
        <v>57.2639</v>
      </c>
      <c r="AB44">
        <v>53.058900000000001</v>
      </c>
      <c r="AC44">
        <v>59.360799999999998</v>
      </c>
      <c r="AD44">
        <v>47.426299999999998</v>
      </c>
      <c r="AE44">
        <v>55.065899999999999</v>
      </c>
      <c r="AF44">
        <v>44.523200000000003</v>
      </c>
      <c r="AG44">
        <v>47.936599999999999</v>
      </c>
      <c r="AH44">
        <v>64.370500000000007</v>
      </c>
      <c r="AI44">
        <v>55.032200000000003</v>
      </c>
      <c r="AJ44">
        <v>43.731299999999997</v>
      </c>
      <c r="AK44">
        <v>50.326099999999997</v>
      </c>
      <c r="AL44">
        <v>49.038899999999998</v>
      </c>
      <c r="AM44">
        <v>46.402700000000003</v>
      </c>
      <c r="AN44">
        <v>52.743600000000001</v>
      </c>
      <c r="AO44">
        <v>30.674700000000001</v>
      </c>
      <c r="AP44">
        <v>38.441699999999997</v>
      </c>
      <c r="AQ44">
        <v>34.260599999999997</v>
      </c>
      <c r="AR44">
        <v>22.052399999999999</v>
      </c>
      <c r="AS44">
        <v>40.336500000000001</v>
      </c>
      <c r="AT44">
        <v>27.9129</v>
      </c>
      <c r="AU44">
        <v>30.4955</v>
      </c>
      <c r="AV44">
        <v>37.119399999999999</v>
      </c>
      <c r="AW44">
        <v>29.7423</v>
      </c>
      <c r="AX44">
        <v>29.423200000000001</v>
      </c>
      <c r="AY44">
        <v>27.1295</v>
      </c>
      <c r="AZ44">
        <v>33.377400000000002</v>
      </c>
      <c r="BA44">
        <v>36.978400000000001</v>
      </c>
      <c r="BB44">
        <v>26.0899</v>
      </c>
      <c r="BC44">
        <v>32.671999999999997</v>
      </c>
    </row>
    <row r="45" spans="1:55" customFormat="1" hidden="1" x14ac:dyDescent="0.4">
      <c r="A45" t="str">
        <f t="shared" si="0"/>
        <v>bleu</v>
      </c>
      <c r="B45" s="51" t="str">
        <f t="shared" si="1"/>
        <v>GBT</v>
      </c>
      <c r="C45" s="51" t="str">
        <f t="shared" si="2"/>
        <v>GBT093</v>
      </c>
      <c r="D45" t="s">
        <v>4793</v>
      </c>
      <c r="E45">
        <f t="shared" si="3"/>
        <v>1.6392E-2</v>
      </c>
      <c r="F45">
        <v>0</v>
      </c>
      <c r="G45">
        <v>1.7100000000000001E-2</v>
      </c>
      <c r="H45">
        <v>1.26E-2</v>
      </c>
      <c r="I45">
        <v>7.7000000000000002E-3</v>
      </c>
      <c r="J45">
        <v>3.04E-2</v>
      </c>
      <c r="K45">
        <v>9.4999999999999998E-3</v>
      </c>
      <c r="L45">
        <v>6.4000000000000003E-3</v>
      </c>
      <c r="M45">
        <v>1.1599999999999999E-2</v>
      </c>
      <c r="N45">
        <v>1.7600000000000001E-2</v>
      </c>
      <c r="O45">
        <v>4.3999999999999997E-2</v>
      </c>
      <c r="P45">
        <v>1.61E-2</v>
      </c>
      <c r="Q45">
        <v>9.4000000000000004E-3</v>
      </c>
      <c r="R45">
        <v>5.4000000000000003E-3</v>
      </c>
      <c r="S45">
        <v>3.6900000000000002E-2</v>
      </c>
      <c r="T45">
        <v>1.17E-2</v>
      </c>
      <c r="U45">
        <v>7.9799999999999996E-2</v>
      </c>
      <c r="V45">
        <v>1.2500000000000001E-2</v>
      </c>
      <c r="W45">
        <v>1.49E-2</v>
      </c>
      <c r="X45">
        <v>6.4000000000000003E-3</v>
      </c>
      <c r="Y45">
        <v>1.9300000000000001E-2</v>
      </c>
      <c r="Z45">
        <v>4.6699999999999998E-2</v>
      </c>
      <c r="AA45">
        <v>4.0500000000000001E-2</v>
      </c>
      <c r="AB45">
        <v>1.7999999999999999E-2</v>
      </c>
      <c r="AC45">
        <v>2.2599999999999999E-2</v>
      </c>
      <c r="AD45">
        <v>4.7800000000000002E-2</v>
      </c>
      <c r="AE45">
        <v>1.06E-2</v>
      </c>
      <c r="AF45">
        <v>5.4000000000000003E-3</v>
      </c>
      <c r="AG45">
        <v>3.7100000000000001E-2</v>
      </c>
      <c r="AH45">
        <v>0.03</v>
      </c>
      <c r="AI45">
        <v>1.04E-2</v>
      </c>
      <c r="AJ45">
        <v>8.6E-3</v>
      </c>
      <c r="AK45">
        <v>9.4000000000000004E-3</v>
      </c>
      <c r="AL45">
        <v>1.9199999999999998E-2</v>
      </c>
      <c r="AM45">
        <v>8.8999999999999999E-3</v>
      </c>
      <c r="AN45">
        <v>1.5699999999999999E-2</v>
      </c>
      <c r="AO45">
        <v>7.6E-3</v>
      </c>
      <c r="AP45">
        <v>4.4000000000000003E-3</v>
      </c>
      <c r="AQ45">
        <v>8.3000000000000001E-3</v>
      </c>
      <c r="AR45">
        <v>0.01</v>
      </c>
      <c r="AS45">
        <v>1.4200000000000001E-2</v>
      </c>
      <c r="AT45">
        <v>7.4999999999999997E-3</v>
      </c>
      <c r="AU45">
        <v>6.1999999999999998E-3</v>
      </c>
      <c r="AV45">
        <v>1.9199999999999998E-2</v>
      </c>
      <c r="AW45">
        <v>5.4000000000000003E-3</v>
      </c>
      <c r="AX45">
        <v>6.7999999999999996E-3</v>
      </c>
      <c r="AY45">
        <v>4.7999999999999996E-3</v>
      </c>
      <c r="AZ45">
        <v>7.7000000000000002E-3</v>
      </c>
      <c r="BA45">
        <v>7.0000000000000001E-3</v>
      </c>
      <c r="BB45">
        <v>5.4999999999999997E-3</v>
      </c>
      <c r="BC45">
        <v>4.7999999999999996E-3</v>
      </c>
    </row>
    <row r="46" spans="1:55" customFormat="1" hidden="1" x14ac:dyDescent="0.4">
      <c r="A46" t="str">
        <f t="shared" si="0"/>
        <v>rougeL</v>
      </c>
      <c r="B46" s="51" t="str">
        <f t="shared" si="1"/>
        <v>GBT</v>
      </c>
      <c r="C46" s="51" t="str">
        <f t="shared" si="2"/>
        <v>GBT093</v>
      </c>
      <c r="D46" t="s">
        <v>4794</v>
      </c>
      <c r="E46">
        <f t="shared" si="3"/>
        <v>9.8625999999999991E-2</v>
      </c>
      <c r="F46">
        <v>0</v>
      </c>
      <c r="G46">
        <v>0.1231</v>
      </c>
      <c r="H46">
        <v>0.1081</v>
      </c>
      <c r="I46">
        <v>3.2300000000000002E-2</v>
      </c>
      <c r="J46">
        <v>0.15</v>
      </c>
      <c r="K46">
        <v>7.6899999999999996E-2</v>
      </c>
      <c r="L46">
        <v>0.1333</v>
      </c>
      <c r="M46">
        <v>6.7799999999999999E-2</v>
      </c>
      <c r="N46">
        <v>0.18459999999999999</v>
      </c>
      <c r="O46">
        <v>0.22950000000000001</v>
      </c>
      <c r="P46">
        <v>0.129</v>
      </c>
      <c r="Q46">
        <v>4.3499999999999997E-2</v>
      </c>
      <c r="R46">
        <v>6.25E-2</v>
      </c>
      <c r="S46">
        <v>0.1111</v>
      </c>
      <c r="T46">
        <v>0.15690000000000001</v>
      </c>
      <c r="U46">
        <v>0.20619999999999999</v>
      </c>
      <c r="V46">
        <v>0.1026</v>
      </c>
      <c r="W46">
        <v>6.6699999999999995E-2</v>
      </c>
      <c r="X46">
        <v>6.4500000000000002E-2</v>
      </c>
      <c r="Y46">
        <v>2.9899999999999999E-2</v>
      </c>
      <c r="Z46">
        <v>0.24690000000000001</v>
      </c>
      <c r="AA46">
        <v>0.21049999999999999</v>
      </c>
      <c r="AB46">
        <v>8.8200000000000001E-2</v>
      </c>
      <c r="AC46">
        <v>0.18870000000000001</v>
      </c>
      <c r="AD46">
        <v>0.23380000000000001</v>
      </c>
      <c r="AE46">
        <v>0.1231</v>
      </c>
      <c r="AF46">
        <v>5.0599999999999999E-2</v>
      </c>
      <c r="AG46">
        <v>0.15620000000000001</v>
      </c>
      <c r="AH46">
        <v>0.25</v>
      </c>
      <c r="AI46">
        <v>0.16950000000000001</v>
      </c>
      <c r="AJ46">
        <v>7.0199999999999999E-2</v>
      </c>
      <c r="AK46">
        <v>0.1154</v>
      </c>
      <c r="AL46">
        <v>0.1053</v>
      </c>
      <c r="AM46">
        <v>7.5499999999999998E-2</v>
      </c>
      <c r="AN46">
        <v>0.1096</v>
      </c>
      <c r="AO46">
        <v>3.5700000000000003E-2</v>
      </c>
      <c r="AP46">
        <v>5.2600000000000001E-2</v>
      </c>
      <c r="AQ46">
        <v>6.1499999999999999E-2</v>
      </c>
      <c r="AR46">
        <v>0.05</v>
      </c>
      <c r="AS46">
        <v>8.8200000000000001E-2</v>
      </c>
      <c r="AT46">
        <v>3.3300000000000003E-2</v>
      </c>
      <c r="AU46">
        <v>5.2600000000000001E-2</v>
      </c>
      <c r="AV46">
        <v>6.25E-2</v>
      </c>
      <c r="AW46">
        <v>2.86E-2</v>
      </c>
      <c r="AX46">
        <v>6.7799999999999999E-2</v>
      </c>
      <c r="AY46">
        <v>2.7E-2</v>
      </c>
      <c r="AZ46">
        <v>4.82E-2</v>
      </c>
      <c r="BA46">
        <v>0</v>
      </c>
      <c r="BB46">
        <v>2.53E-2</v>
      </c>
      <c r="BC46">
        <v>2.5999999999999999E-2</v>
      </c>
    </row>
    <row r="47" spans="1:55" customFormat="1" hidden="1" x14ac:dyDescent="0.4">
      <c r="A47" t="str">
        <f t="shared" si="0"/>
        <v>similarity</v>
      </c>
      <c r="B47" s="40" t="str">
        <f t="shared" si="1"/>
        <v>CLD</v>
      </c>
      <c r="C47" s="40" t="str">
        <f t="shared" si="2"/>
        <v>CLD001</v>
      </c>
      <c r="D47" s="9" t="s">
        <v>4795</v>
      </c>
      <c r="E47" s="9">
        <f t="shared" si="3"/>
        <v>0.52524000000000015</v>
      </c>
      <c r="F47" s="9">
        <v>0.36870000000000003</v>
      </c>
      <c r="G47" s="9">
        <v>0.56100000000000005</v>
      </c>
      <c r="H47" s="9">
        <v>0.4592</v>
      </c>
      <c r="I47" s="9">
        <v>0.55159999999999998</v>
      </c>
      <c r="J47" s="9">
        <v>0.61029999999999995</v>
      </c>
      <c r="K47" s="9">
        <v>0.63439999999999996</v>
      </c>
      <c r="L47" s="9">
        <v>0.52259999999999995</v>
      </c>
      <c r="M47" s="9">
        <v>0.61260000000000003</v>
      </c>
      <c r="N47" s="9">
        <v>0.58889999999999998</v>
      </c>
      <c r="O47" s="9">
        <v>0.61950000000000005</v>
      </c>
      <c r="P47" s="9">
        <v>0.62109999999999999</v>
      </c>
      <c r="Q47" s="9">
        <v>0.55769999999999997</v>
      </c>
      <c r="R47" s="9">
        <v>0.5</v>
      </c>
      <c r="S47" s="9">
        <v>0.66259999999999997</v>
      </c>
      <c r="T47" s="9">
        <v>0.53080000000000005</v>
      </c>
      <c r="U47" s="9">
        <v>0.40500000000000003</v>
      </c>
      <c r="V47" s="9">
        <v>0.51319999999999999</v>
      </c>
      <c r="W47" s="9">
        <v>0.58989999999999998</v>
      </c>
      <c r="X47" s="9">
        <v>0.56510000000000005</v>
      </c>
      <c r="Y47" s="9">
        <v>0.70850000000000002</v>
      </c>
      <c r="Z47" s="9">
        <v>0.67190000000000005</v>
      </c>
      <c r="AA47" s="9">
        <v>0.66800000000000004</v>
      </c>
      <c r="AB47" s="9">
        <v>0.54279999999999995</v>
      </c>
      <c r="AC47" s="9">
        <v>0.67400000000000004</v>
      </c>
      <c r="AD47" s="9">
        <v>0.42330000000000001</v>
      </c>
      <c r="AE47" s="9">
        <v>0.68269999999999997</v>
      </c>
      <c r="AF47" s="9">
        <v>0.52390000000000003</v>
      </c>
      <c r="AG47" s="9">
        <v>0.45419999999999999</v>
      </c>
      <c r="AH47" s="9">
        <v>0.72750000000000004</v>
      </c>
      <c r="AI47" s="9">
        <v>0.54959999999999998</v>
      </c>
      <c r="AJ47" s="9">
        <v>0.63429999999999997</v>
      </c>
      <c r="AK47" s="9">
        <v>0.64590000000000003</v>
      </c>
      <c r="AL47" s="9">
        <v>0.56020000000000003</v>
      </c>
      <c r="AM47" s="9">
        <v>0.5585</v>
      </c>
      <c r="AN47" s="9">
        <v>0.52539999999999998</v>
      </c>
      <c r="AO47" s="9">
        <v>0.40820000000000001</v>
      </c>
      <c r="AP47" s="9">
        <v>0.47260000000000002</v>
      </c>
      <c r="AQ47" s="9">
        <v>0.45440000000000003</v>
      </c>
      <c r="AR47" s="9">
        <v>0.38119999999999998</v>
      </c>
      <c r="AS47" s="9">
        <v>0.44719999999999999</v>
      </c>
      <c r="AT47" s="9">
        <v>0.42009999999999997</v>
      </c>
      <c r="AU47" s="9">
        <v>0.47139999999999999</v>
      </c>
      <c r="AV47" s="9">
        <v>0.34989999999999999</v>
      </c>
      <c r="AW47" s="9">
        <v>0.37209999999999999</v>
      </c>
      <c r="AX47" s="9">
        <v>0.45689999999999997</v>
      </c>
      <c r="AY47" s="9">
        <v>0.34210000000000002</v>
      </c>
      <c r="AZ47" s="9">
        <v>0.40960000000000002</v>
      </c>
      <c r="BA47" s="9">
        <v>0.40949999999999998</v>
      </c>
      <c r="BB47" s="9">
        <v>0.43530000000000002</v>
      </c>
      <c r="BC47" s="9">
        <v>0.40660000000000002</v>
      </c>
    </row>
    <row r="48" spans="1:55" customFormat="1" hidden="1" x14ac:dyDescent="0.4">
      <c r="A48" t="str">
        <f t="shared" si="0"/>
        <v>quality</v>
      </c>
      <c r="B48" s="51" t="str">
        <f t="shared" si="1"/>
        <v>CLD</v>
      </c>
      <c r="C48" s="51" t="str">
        <f t="shared" si="2"/>
        <v>CLD001</v>
      </c>
      <c r="D48" t="s">
        <v>4796</v>
      </c>
      <c r="E48">
        <f t="shared" si="3"/>
        <v>79.8</v>
      </c>
      <c r="F48">
        <v>80</v>
      </c>
      <c r="G48">
        <v>80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80</v>
      </c>
      <c r="O48">
        <v>80</v>
      </c>
      <c r="P48">
        <v>80</v>
      </c>
      <c r="Q48">
        <v>80</v>
      </c>
      <c r="R48">
        <v>80</v>
      </c>
      <c r="S48">
        <v>80</v>
      </c>
      <c r="T48">
        <v>80</v>
      </c>
      <c r="U48">
        <v>80</v>
      </c>
      <c r="V48">
        <v>80</v>
      </c>
      <c r="W48">
        <v>80</v>
      </c>
      <c r="X48">
        <v>80</v>
      </c>
      <c r="Y48">
        <v>80</v>
      </c>
      <c r="Z48">
        <v>80</v>
      </c>
      <c r="AA48">
        <v>80</v>
      </c>
      <c r="AB48">
        <v>80</v>
      </c>
      <c r="AC48">
        <v>80</v>
      </c>
      <c r="AD48">
        <v>80</v>
      </c>
      <c r="AE48">
        <v>80</v>
      </c>
      <c r="AF48">
        <v>80</v>
      </c>
      <c r="AG48">
        <v>80</v>
      </c>
      <c r="AH48">
        <v>80</v>
      </c>
      <c r="AI48">
        <v>80</v>
      </c>
      <c r="AJ48">
        <v>80</v>
      </c>
      <c r="AK48">
        <v>70</v>
      </c>
      <c r="AL48">
        <v>80</v>
      </c>
      <c r="AM48">
        <v>80</v>
      </c>
      <c r="AN48">
        <v>80</v>
      </c>
      <c r="AO48">
        <v>80</v>
      </c>
      <c r="AP48">
        <v>80</v>
      </c>
      <c r="AQ48">
        <v>80</v>
      </c>
      <c r="AR48">
        <v>80</v>
      </c>
      <c r="AS48">
        <v>80</v>
      </c>
      <c r="AT48">
        <v>80</v>
      </c>
      <c r="AU48">
        <v>80</v>
      </c>
      <c r="AV48">
        <v>80</v>
      </c>
      <c r="AW48">
        <v>80</v>
      </c>
      <c r="AX48">
        <v>80</v>
      </c>
      <c r="AY48">
        <v>80</v>
      </c>
      <c r="AZ48">
        <v>80</v>
      </c>
      <c r="BA48">
        <v>80</v>
      </c>
      <c r="BB48">
        <v>80</v>
      </c>
      <c r="BC48">
        <v>80</v>
      </c>
    </row>
    <row r="49" spans="1:55" x14ac:dyDescent="0.4">
      <c r="A49" t="str">
        <f t="shared" si="0"/>
        <v>match_rate</v>
      </c>
      <c r="B49" s="52" t="str">
        <f t="shared" si="1"/>
        <v>CLD</v>
      </c>
      <c r="C49" s="52" t="str">
        <f t="shared" si="2"/>
        <v>CLD001</v>
      </c>
      <c r="D49" s="11" t="s">
        <v>4797</v>
      </c>
      <c r="E49" s="11">
        <f t="shared" si="3"/>
        <v>41.889904000000008</v>
      </c>
      <c r="F49" s="11">
        <v>29.495999999999999</v>
      </c>
      <c r="G49" s="11">
        <v>44.878599999999999</v>
      </c>
      <c r="H49" s="11">
        <v>36.739699999999999</v>
      </c>
      <c r="I49" s="11">
        <v>44.131</v>
      </c>
      <c r="J49" s="11">
        <v>48.820399999999999</v>
      </c>
      <c r="K49" s="11">
        <v>50.752699999999997</v>
      </c>
      <c r="L49" s="11">
        <v>41.806199999999997</v>
      </c>
      <c r="M49" s="11">
        <v>49.0107</v>
      </c>
      <c r="N49" s="11">
        <v>47.113399999999999</v>
      </c>
      <c r="O49" s="11">
        <v>49.560299999999998</v>
      </c>
      <c r="P49" s="11">
        <v>49.691499999999998</v>
      </c>
      <c r="Q49" s="11">
        <v>44.613599999999998</v>
      </c>
      <c r="R49" s="11">
        <v>40.003500000000003</v>
      </c>
      <c r="S49" s="11">
        <v>53.009099999999997</v>
      </c>
      <c r="T49" s="11">
        <v>42.46</v>
      </c>
      <c r="U49" s="11">
        <v>32.4009</v>
      </c>
      <c r="V49" s="11">
        <v>41.0535</v>
      </c>
      <c r="W49" s="11">
        <v>47.190899999999999</v>
      </c>
      <c r="X49" s="11">
        <v>45.206600000000002</v>
      </c>
      <c r="Y49" s="11">
        <v>56.683199999999999</v>
      </c>
      <c r="Z49" s="11">
        <v>53.753100000000003</v>
      </c>
      <c r="AA49" s="11">
        <v>53.438499999999998</v>
      </c>
      <c r="AB49" s="11">
        <v>43.421599999999998</v>
      </c>
      <c r="AC49" s="11">
        <v>53.918999999999997</v>
      </c>
      <c r="AD49" s="11">
        <v>33.866799999999998</v>
      </c>
      <c r="AE49" s="11">
        <v>54.612000000000002</v>
      </c>
      <c r="AF49" s="11">
        <v>41.915900000000001</v>
      </c>
      <c r="AG49" s="11">
        <v>36.337000000000003</v>
      </c>
      <c r="AH49" s="11">
        <v>58.197099999999999</v>
      </c>
      <c r="AI49" s="11">
        <v>43.966999999999999</v>
      </c>
      <c r="AJ49" s="11">
        <v>50.744</v>
      </c>
      <c r="AK49" s="11">
        <v>45.209699999999998</v>
      </c>
      <c r="AL49" s="11">
        <v>44.814500000000002</v>
      </c>
      <c r="AM49" s="11">
        <v>44.680100000000003</v>
      </c>
      <c r="AN49" s="11">
        <v>42.030099999999997</v>
      </c>
      <c r="AO49" s="11">
        <v>32.6541</v>
      </c>
      <c r="AP49" s="11">
        <v>37.8108</v>
      </c>
      <c r="AQ49" s="11">
        <v>36.351900000000001</v>
      </c>
      <c r="AR49" s="11">
        <v>30.495699999999999</v>
      </c>
      <c r="AS49" s="11">
        <v>35.774099999999997</v>
      </c>
      <c r="AT49" s="11">
        <v>33.610700000000001</v>
      </c>
      <c r="AU49" s="11">
        <v>37.709600000000002</v>
      </c>
      <c r="AV49" s="11">
        <v>27.991099999999999</v>
      </c>
      <c r="AW49" s="11">
        <v>29.771000000000001</v>
      </c>
      <c r="AX49" s="11">
        <v>36.553600000000003</v>
      </c>
      <c r="AY49" s="11">
        <v>27.369399999999999</v>
      </c>
      <c r="AZ49" s="11">
        <v>32.7667</v>
      </c>
      <c r="BA49" s="11">
        <v>32.759700000000002</v>
      </c>
      <c r="BB49" s="11">
        <v>34.821300000000001</v>
      </c>
      <c r="BC49" s="11">
        <v>32.527299999999997</v>
      </c>
    </row>
    <row r="50" spans="1:55" customFormat="1" hidden="1" x14ac:dyDescent="0.4">
      <c r="A50" t="str">
        <f t="shared" si="0"/>
        <v>bleu</v>
      </c>
      <c r="B50" s="51" t="str">
        <f t="shared" si="1"/>
        <v>CLD</v>
      </c>
      <c r="C50" s="51" t="str">
        <f t="shared" si="2"/>
        <v>CLD001</v>
      </c>
      <c r="D50" t="s">
        <v>4798</v>
      </c>
      <c r="E50">
        <f t="shared" si="3"/>
        <v>9.7960000000000009E-3</v>
      </c>
      <c r="F50">
        <v>4.8999999999999998E-3</v>
      </c>
      <c r="G50">
        <v>1.34E-2</v>
      </c>
      <c r="H50">
        <v>6.7999999999999996E-3</v>
      </c>
      <c r="I50">
        <v>4.7000000000000002E-3</v>
      </c>
      <c r="J50">
        <v>7.9000000000000008E-3</v>
      </c>
      <c r="K50">
        <v>5.3E-3</v>
      </c>
      <c r="L50">
        <v>5.7000000000000002E-3</v>
      </c>
      <c r="M50">
        <v>9.9000000000000008E-3</v>
      </c>
      <c r="N50">
        <v>8.9999999999999993E-3</v>
      </c>
      <c r="O50">
        <v>1.34E-2</v>
      </c>
      <c r="P50">
        <v>5.1000000000000004E-3</v>
      </c>
      <c r="Q50">
        <v>6.1000000000000004E-3</v>
      </c>
      <c r="R50">
        <v>4.1999999999999997E-3</v>
      </c>
      <c r="S50">
        <v>1.1900000000000001E-2</v>
      </c>
      <c r="T50">
        <v>1.95E-2</v>
      </c>
      <c r="U50">
        <v>4.7999999999999996E-3</v>
      </c>
      <c r="V50">
        <v>6.8999999999999999E-3</v>
      </c>
      <c r="W50">
        <v>5.7999999999999996E-3</v>
      </c>
      <c r="X50">
        <v>1.5800000000000002E-2</v>
      </c>
      <c r="Y50">
        <v>1.7399999999999999E-2</v>
      </c>
      <c r="Z50">
        <v>1.61E-2</v>
      </c>
      <c r="AA50">
        <v>2.0299999999999999E-2</v>
      </c>
      <c r="AB50">
        <v>6.1000000000000004E-3</v>
      </c>
      <c r="AC50">
        <v>0.01</v>
      </c>
      <c r="AD50">
        <v>5.4999999999999997E-3</v>
      </c>
      <c r="AE50">
        <v>1.12E-2</v>
      </c>
      <c r="AF50">
        <v>8.5000000000000006E-3</v>
      </c>
      <c r="AG50">
        <v>7.9000000000000008E-3</v>
      </c>
      <c r="AH50">
        <v>8.5000000000000006E-3</v>
      </c>
      <c r="AI50">
        <v>1.46E-2</v>
      </c>
      <c r="AJ50">
        <v>4.1999999999999997E-3</v>
      </c>
      <c r="AK50">
        <v>5.1999999999999998E-3</v>
      </c>
      <c r="AL50">
        <v>6.4000000000000003E-3</v>
      </c>
      <c r="AM50">
        <v>6.1999999999999998E-3</v>
      </c>
      <c r="AN50">
        <v>1.01E-2</v>
      </c>
      <c r="AO50">
        <v>4.3499999999999997E-2</v>
      </c>
      <c r="AP50">
        <v>4.4000000000000003E-3</v>
      </c>
      <c r="AQ50">
        <v>1.3899999999999999E-2</v>
      </c>
      <c r="AR50">
        <v>9.4999999999999998E-3</v>
      </c>
      <c r="AS50">
        <v>5.1000000000000004E-3</v>
      </c>
      <c r="AT50">
        <v>1.46E-2</v>
      </c>
      <c r="AU50">
        <v>1.4500000000000001E-2</v>
      </c>
      <c r="AV50">
        <v>8.3999999999999995E-3</v>
      </c>
      <c r="AW50">
        <v>7.7999999999999996E-3</v>
      </c>
      <c r="AX50">
        <v>4.7000000000000002E-3</v>
      </c>
      <c r="AY50">
        <v>5.5999999999999999E-3</v>
      </c>
      <c r="AZ50">
        <v>1.29E-2</v>
      </c>
      <c r="BA50">
        <v>5.5999999999999999E-3</v>
      </c>
      <c r="BB50">
        <v>1.55E-2</v>
      </c>
      <c r="BC50">
        <v>4.4999999999999997E-3</v>
      </c>
    </row>
    <row r="51" spans="1:55" customFormat="1" hidden="1" x14ac:dyDescent="0.4">
      <c r="A51" t="str">
        <f t="shared" si="0"/>
        <v>rougeL</v>
      </c>
      <c r="B51" s="51" t="str">
        <f t="shared" si="1"/>
        <v>CLD</v>
      </c>
      <c r="C51" s="51" t="str">
        <f t="shared" si="2"/>
        <v>CLD001</v>
      </c>
      <c r="D51" t="s">
        <v>4799</v>
      </c>
      <c r="E51">
        <f t="shared" si="3"/>
        <v>7.3162000000000005E-2</v>
      </c>
      <c r="F51">
        <v>3.4500000000000003E-2</v>
      </c>
      <c r="G51">
        <v>9.6799999999999997E-2</v>
      </c>
      <c r="H51">
        <v>7.2700000000000001E-2</v>
      </c>
      <c r="I51">
        <v>7.3200000000000001E-2</v>
      </c>
      <c r="J51">
        <v>0.1017</v>
      </c>
      <c r="K51">
        <v>5.5599999999999997E-2</v>
      </c>
      <c r="L51">
        <v>0.1075</v>
      </c>
      <c r="M51">
        <v>5.4800000000000001E-2</v>
      </c>
      <c r="N51">
        <v>0.14080000000000001</v>
      </c>
      <c r="O51">
        <v>4.2099999999999999E-2</v>
      </c>
      <c r="P51">
        <v>7.7899999999999997E-2</v>
      </c>
      <c r="Q51">
        <v>5.4800000000000001E-2</v>
      </c>
      <c r="R51">
        <v>2.41E-2</v>
      </c>
      <c r="S51">
        <v>0.1</v>
      </c>
      <c r="T51">
        <v>9.0899999999999995E-2</v>
      </c>
      <c r="U51">
        <v>9.2600000000000002E-2</v>
      </c>
      <c r="V51">
        <v>5.0599999999999999E-2</v>
      </c>
      <c r="W51">
        <v>0.1205</v>
      </c>
      <c r="X51">
        <v>6.9000000000000006E-2</v>
      </c>
      <c r="Y51">
        <v>9.7600000000000006E-2</v>
      </c>
      <c r="Z51">
        <v>0.14460000000000001</v>
      </c>
      <c r="AA51">
        <v>0.18179999999999999</v>
      </c>
      <c r="AB51">
        <v>7.2300000000000003E-2</v>
      </c>
      <c r="AC51">
        <v>0.1205</v>
      </c>
      <c r="AD51">
        <v>0</v>
      </c>
      <c r="AE51">
        <v>3.5400000000000001E-2</v>
      </c>
      <c r="AF51">
        <v>7.0599999999999996E-2</v>
      </c>
      <c r="AG51">
        <v>0.08</v>
      </c>
      <c r="AH51">
        <v>5.7099999999999998E-2</v>
      </c>
      <c r="AI51">
        <v>0.23330000000000001</v>
      </c>
      <c r="AJ51">
        <v>4.7600000000000003E-2</v>
      </c>
      <c r="AK51">
        <v>3.2800000000000003E-2</v>
      </c>
      <c r="AL51">
        <v>6.6699999999999995E-2</v>
      </c>
      <c r="AM51">
        <v>2.9399999999999999E-2</v>
      </c>
      <c r="AN51">
        <v>9.5200000000000007E-2</v>
      </c>
      <c r="AO51">
        <v>0.1333</v>
      </c>
      <c r="AP51">
        <v>2.5999999999999999E-2</v>
      </c>
      <c r="AQ51">
        <v>6.8199999999999997E-2</v>
      </c>
      <c r="AR51">
        <v>4.65E-2</v>
      </c>
      <c r="AS51">
        <v>7.4999999999999997E-2</v>
      </c>
      <c r="AT51">
        <v>6.25E-2</v>
      </c>
      <c r="AU51">
        <v>7.0599999999999996E-2</v>
      </c>
      <c r="AV51">
        <v>5.0599999999999999E-2</v>
      </c>
      <c r="AW51">
        <v>3.6700000000000003E-2</v>
      </c>
      <c r="AX51">
        <v>4.3999999999999997E-2</v>
      </c>
      <c r="AY51">
        <v>6.59E-2</v>
      </c>
      <c r="AZ51">
        <v>5.1299999999999998E-2</v>
      </c>
      <c r="BA51">
        <v>3.9600000000000003E-2</v>
      </c>
      <c r="BB51">
        <v>2.0799999999999999E-2</v>
      </c>
      <c r="BC51">
        <v>4.2099999999999999E-2</v>
      </c>
    </row>
    <row r="52" spans="1:55" customFormat="1" hidden="1" x14ac:dyDescent="0.4">
      <c r="A52" t="str">
        <f t="shared" si="0"/>
        <v>similarity</v>
      </c>
      <c r="B52" s="40" t="str">
        <f t="shared" si="1"/>
        <v>CLD</v>
      </c>
      <c r="C52" s="40" t="str">
        <f t="shared" si="2"/>
        <v>CLD002</v>
      </c>
      <c r="D52" s="9" t="s">
        <v>4800</v>
      </c>
      <c r="E52" s="9">
        <f t="shared" si="3"/>
        <v>0.52485800000000005</v>
      </c>
      <c r="F52" s="9">
        <v>0.37340000000000001</v>
      </c>
      <c r="G52" s="9">
        <v>0.56100000000000005</v>
      </c>
      <c r="H52" s="9">
        <v>0.52229999999999999</v>
      </c>
      <c r="I52" s="9">
        <v>0.51849999999999996</v>
      </c>
      <c r="J52" s="9">
        <v>0.61029999999999995</v>
      </c>
      <c r="K52" s="9">
        <v>0.61509999999999998</v>
      </c>
      <c r="L52" s="9">
        <v>0.55410000000000004</v>
      </c>
      <c r="M52" s="9">
        <v>0.63229999999999997</v>
      </c>
      <c r="N52" s="9">
        <v>0.56930000000000003</v>
      </c>
      <c r="O52" s="9">
        <v>0.61950000000000005</v>
      </c>
      <c r="P52" s="9">
        <v>0.62770000000000004</v>
      </c>
      <c r="Q52" s="9">
        <v>0.50870000000000004</v>
      </c>
      <c r="R52" s="9">
        <v>0.57969999999999999</v>
      </c>
      <c r="S52" s="9">
        <v>0.66259999999999997</v>
      </c>
      <c r="T52" s="9">
        <v>0.53080000000000005</v>
      </c>
      <c r="U52" s="9">
        <v>0.45229999999999998</v>
      </c>
      <c r="V52" s="9">
        <v>0.54</v>
      </c>
      <c r="W52" s="9">
        <v>0.49519999999999997</v>
      </c>
      <c r="X52" s="9">
        <v>0.5645</v>
      </c>
      <c r="Y52" s="9">
        <v>0.73260000000000003</v>
      </c>
      <c r="Z52" s="9">
        <v>0.6593</v>
      </c>
      <c r="AA52" s="9">
        <v>0.69420000000000004</v>
      </c>
      <c r="AB52" s="9">
        <v>0.52700000000000002</v>
      </c>
      <c r="AC52" s="9">
        <v>0.68430000000000002</v>
      </c>
      <c r="AD52" s="9">
        <v>0.4199</v>
      </c>
      <c r="AE52" s="9">
        <v>0.70709999999999995</v>
      </c>
      <c r="AF52" s="9">
        <v>0.52390000000000003</v>
      </c>
      <c r="AG52" s="9">
        <v>0.45419999999999999</v>
      </c>
      <c r="AH52" s="9">
        <v>0.70009999999999994</v>
      </c>
      <c r="AI52" s="9">
        <v>0.54959999999999998</v>
      </c>
      <c r="AJ52" s="9">
        <v>0.63429999999999997</v>
      </c>
      <c r="AK52" s="9">
        <v>0.67220000000000002</v>
      </c>
      <c r="AL52" s="9">
        <v>0.55169999999999997</v>
      </c>
      <c r="AM52" s="9">
        <v>0.5585</v>
      </c>
      <c r="AN52" s="9">
        <v>0.52539999999999998</v>
      </c>
      <c r="AO52" s="9">
        <v>0.4012</v>
      </c>
      <c r="AP52" s="9">
        <v>0.46850000000000003</v>
      </c>
      <c r="AQ52" s="9">
        <v>0.44369999999999998</v>
      </c>
      <c r="AR52" s="9">
        <v>0.39529999999999998</v>
      </c>
      <c r="AS52" s="9">
        <v>0.48470000000000002</v>
      </c>
      <c r="AT52" s="9">
        <v>0.433</v>
      </c>
      <c r="AU52" s="9">
        <v>0.47139999999999999</v>
      </c>
      <c r="AV52" s="9">
        <v>0.34989999999999999</v>
      </c>
      <c r="AW52" s="9">
        <v>0.28899999999999998</v>
      </c>
      <c r="AX52" s="9">
        <v>0.41649999999999998</v>
      </c>
      <c r="AY52" s="9">
        <v>0.31879999999999997</v>
      </c>
      <c r="AZ52" s="9">
        <v>0.40960000000000002</v>
      </c>
      <c r="BA52" s="9">
        <v>0.40949999999999998</v>
      </c>
      <c r="BB52" s="9">
        <v>0.41360000000000002</v>
      </c>
      <c r="BC52" s="9">
        <v>0.40660000000000002</v>
      </c>
    </row>
    <row r="53" spans="1:55" customFormat="1" hidden="1" x14ac:dyDescent="0.4">
      <c r="A53" t="str">
        <f t="shared" si="0"/>
        <v>quality</v>
      </c>
      <c r="B53" s="51" t="str">
        <f t="shared" si="1"/>
        <v>CLD</v>
      </c>
      <c r="C53" s="51" t="str">
        <f t="shared" si="2"/>
        <v>CLD002</v>
      </c>
      <c r="D53" t="s">
        <v>4801</v>
      </c>
      <c r="E53">
        <f t="shared" si="3"/>
        <v>80</v>
      </c>
      <c r="F53">
        <v>80</v>
      </c>
      <c r="G53">
        <v>80</v>
      </c>
      <c r="H53">
        <v>80</v>
      </c>
      <c r="I53">
        <v>80</v>
      </c>
      <c r="J53">
        <v>80</v>
      </c>
      <c r="K53">
        <v>80</v>
      </c>
      <c r="L53">
        <v>80</v>
      </c>
      <c r="M53">
        <v>80</v>
      </c>
      <c r="N53">
        <v>80</v>
      </c>
      <c r="O53">
        <v>80</v>
      </c>
      <c r="P53">
        <v>80</v>
      </c>
      <c r="Q53">
        <v>80</v>
      </c>
      <c r="R53">
        <v>80</v>
      </c>
      <c r="S53">
        <v>80</v>
      </c>
      <c r="T53">
        <v>80</v>
      </c>
      <c r="U53">
        <v>80</v>
      </c>
      <c r="V53">
        <v>80</v>
      </c>
      <c r="W53">
        <v>80</v>
      </c>
      <c r="X53">
        <v>80</v>
      </c>
      <c r="Y53">
        <v>80</v>
      </c>
      <c r="Z53">
        <v>80</v>
      </c>
      <c r="AA53">
        <v>80</v>
      </c>
      <c r="AB53">
        <v>80</v>
      </c>
      <c r="AC53">
        <v>80</v>
      </c>
      <c r="AD53">
        <v>80</v>
      </c>
      <c r="AE53">
        <v>80</v>
      </c>
      <c r="AF53">
        <v>80</v>
      </c>
      <c r="AG53">
        <v>80</v>
      </c>
      <c r="AH53">
        <v>80</v>
      </c>
      <c r="AI53">
        <v>80</v>
      </c>
      <c r="AJ53">
        <v>80</v>
      </c>
      <c r="AK53">
        <v>80</v>
      </c>
      <c r="AL53">
        <v>80</v>
      </c>
      <c r="AM53">
        <v>80</v>
      </c>
      <c r="AN53">
        <v>80</v>
      </c>
      <c r="AO53">
        <v>80</v>
      </c>
      <c r="AP53">
        <v>80</v>
      </c>
      <c r="AQ53">
        <v>80</v>
      </c>
      <c r="AR53">
        <v>80</v>
      </c>
      <c r="AS53">
        <v>80</v>
      </c>
      <c r="AT53">
        <v>80</v>
      </c>
      <c r="AU53">
        <v>80</v>
      </c>
      <c r="AV53">
        <v>80</v>
      </c>
      <c r="AW53">
        <v>80</v>
      </c>
      <c r="AX53">
        <v>80</v>
      </c>
      <c r="AY53">
        <v>80</v>
      </c>
      <c r="AZ53">
        <v>80</v>
      </c>
      <c r="BA53">
        <v>80</v>
      </c>
      <c r="BB53">
        <v>80</v>
      </c>
      <c r="BC53">
        <v>80</v>
      </c>
    </row>
    <row r="54" spans="1:55" x14ac:dyDescent="0.4">
      <c r="A54" t="str">
        <f t="shared" si="0"/>
        <v>match_rate</v>
      </c>
      <c r="B54" s="52" t="str">
        <f t="shared" si="1"/>
        <v>CLD</v>
      </c>
      <c r="C54" s="52" t="str">
        <f t="shared" si="2"/>
        <v>CLD002</v>
      </c>
      <c r="D54" s="11" t="s">
        <v>4802</v>
      </c>
      <c r="E54" s="11">
        <f t="shared" si="3"/>
        <v>41.988766000000005</v>
      </c>
      <c r="F54" s="11">
        <v>29.874400000000001</v>
      </c>
      <c r="G54" s="11">
        <v>44.878599999999999</v>
      </c>
      <c r="H54" s="11">
        <v>41.782499999999999</v>
      </c>
      <c r="I54" s="11">
        <v>41.480699999999999</v>
      </c>
      <c r="J54" s="11">
        <v>48.820399999999999</v>
      </c>
      <c r="K54" s="11">
        <v>49.212000000000003</v>
      </c>
      <c r="L54" s="11">
        <v>44.330599999999997</v>
      </c>
      <c r="M54" s="11">
        <v>50.587699999999998</v>
      </c>
      <c r="N54" s="11">
        <v>45.545200000000001</v>
      </c>
      <c r="O54" s="11">
        <v>49.560299999999998</v>
      </c>
      <c r="P54" s="11">
        <v>50.219000000000001</v>
      </c>
      <c r="Q54" s="11">
        <v>40.695300000000003</v>
      </c>
      <c r="R54" s="11">
        <v>46.377699999999997</v>
      </c>
      <c r="S54" s="11">
        <v>53.009099999999997</v>
      </c>
      <c r="T54" s="11">
        <v>42.46</v>
      </c>
      <c r="U54" s="11">
        <v>36.18</v>
      </c>
      <c r="V54" s="11">
        <v>43.198900000000002</v>
      </c>
      <c r="W54" s="11">
        <v>39.612499999999997</v>
      </c>
      <c r="X54" s="11">
        <v>45.156599999999997</v>
      </c>
      <c r="Y54" s="11">
        <v>58.604799999999997</v>
      </c>
      <c r="Z54" s="11">
        <v>52.747700000000002</v>
      </c>
      <c r="AA54" s="11">
        <v>55.539200000000001</v>
      </c>
      <c r="AB54" s="11">
        <v>42.160400000000003</v>
      </c>
      <c r="AC54" s="11">
        <v>54.740499999999997</v>
      </c>
      <c r="AD54" s="11">
        <v>33.591799999999999</v>
      </c>
      <c r="AE54" s="11">
        <v>56.571199999999997</v>
      </c>
      <c r="AF54" s="11">
        <v>41.915900000000001</v>
      </c>
      <c r="AG54" s="11">
        <v>36.337000000000003</v>
      </c>
      <c r="AH54" s="11">
        <v>56.0105</v>
      </c>
      <c r="AI54" s="11">
        <v>43.966999999999999</v>
      </c>
      <c r="AJ54" s="11">
        <v>50.744</v>
      </c>
      <c r="AK54" s="11">
        <v>53.773699999999998</v>
      </c>
      <c r="AL54" s="11">
        <v>44.132100000000001</v>
      </c>
      <c r="AM54" s="11">
        <v>44.680100000000003</v>
      </c>
      <c r="AN54" s="11">
        <v>42.030099999999997</v>
      </c>
      <c r="AO54" s="11">
        <v>32.095799999999997</v>
      </c>
      <c r="AP54" s="11">
        <v>37.482300000000002</v>
      </c>
      <c r="AQ54" s="11">
        <v>35.499000000000002</v>
      </c>
      <c r="AR54" s="11">
        <v>31.626000000000001</v>
      </c>
      <c r="AS54" s="11">
        <v>38.777000000000001</v>
      </c>
      <c r="AT54" s="11">
        <v>34.642800000000001</v>
      </c>
      <c r="AU54" s="11">
        <v>37.709600000000002</v>
      </c>
      <c r="AV54" s="11">
        <v>27.991099999999999</v>
      </c>
      <c r="AW54" s="11">
        <v>23.122199999999999</v>
      </c>
      <c r="AX54" s="11">
        <v>33.321399999999997</v>
      </c>
      <c r="AY54" s="11">
        <v>25.5047</v>
      </c>
      <c r="AZ54" s="11">
        <v>32.7667</v>
      </c>
      <c r="BA54" s="11">
        <v>32.759700000000002</v>
      </c>
      <c r="BB54" s="11">
        <v>33.0852</v>
      </c>
      <c r="BC54" s="11">
        <v>32.527299999999997</v>
      </c>
    </row>
    <row r="55" spans="1:55" customFormat="1" hidden="1" x14ac:dyDescent="0.4">
      <c r="A55" t="str">
        <f t="shared" si="0"/>
        <v>bleu</v>
      </c>
      <c r="B55" s="51" t="str">
        <f t="shared" si="1"/>
        <v>CLD</v>
      </c>
      <c r="C55" s="51" t="str">
        <f t="shared" si="2"/>
        <v>CLD002</v>
      </c>
      <c r="D55" t="s">
        <v>4803</v>
      </c>
      <c r="E55">
        <f t="shared" si="3"/>
        <v>9.5259999999999997E-3</v>
      </c>
      <c r="F55">
        <v>4.7000000000000002E-3</v>
      </c>
      <c r="G55">
        <v>1.34E-2</v>
      </c>
      <c r="H55">
        <v>6.7000000000000002E-3</v>
      </c>
      <c r="I55">
        <v>8.8999999999999999E-3</v>
      </c>
      <c r="J55">
        <v>7.9000000000000008E-3</v>
      </c>
      <c r="K55">
        <v>5.8999999999999999E-3</v>
      </c>
      <c r="L55">
        <v>5.0000000000000001E-3</v>
      </c>
      <c r="M55">
        <v>1.01E-2</v>
      </c>
      <c r="N55">
        <v>9.7000000000000003E-3</v>
      </c>
      <c r="O55">
        <v>1.34E-2</v>
      </c>
      <c r="P55">
        <v>4.1000000000000003E-3</v>
      </c>
      <c r="Q55">
        <v>5.7000000000000002E-3</v>
      </c>
      <c r="R55">
        <v>4.1999999999999997E-3</v>
      </c>
      <c r="S55">
        <v>1.1900000000000001E-2</v>
      </c>
      <c r="T55">
        <v>1.95E-2</v>
      </c>
      <c r="U55">
        <v>5.4000000000000003E-3</v>
      </c>
      <c r="V55">
        <v>7.1000000000000004E-3</v>
      </c>
      <c r="W55">
        <v>9.4000000000000004E-3</v>
      </c>
      <c r="X55">
        <v>1.32E-2</v>
      </c>
      <c r="Y55">
        <v>1.7600000000000001E-2</v>
      </c>
      <c r="Z55">
        <v>1.61E-2</v>
      </c>
      <c r="AA55">
        <v>1.8700000000000001E-2</v>
      </c>
      <c r="AB55">
        <v>5.4000000000000003E-3</v>
      </c>
      <c r="AC55">
        <v>1.1599999999999999E-2</v>
      </c>
      <c r="AD55">
        <v>5.5999999999999999E-3</v>
      </c>
      <c r="AE55">
        <v>1.21E-2</v>
      </c>
      <c r="AF55">
        <v>8.5000000000000006E-3</v>
      </c>
      <c r="AG55">
        <v>7.9000000000000008E-3</v>
      </c>
      <c r="AH55">
        <v>6.7000000000000002E-3</v>
      </c>
      <c r="AI55">
        <v>1.46E-2</v>
      </c>
      <c r="AJ55">
        <v>4.1999999999999997E-3</v>
      </c>
      <c r="AK55">
        <v>5.7000000000000002E-3</v>
      </c>
      <c r="AL55">
        <v>6.4000000000000003E-3</v>
      </c>
      <c r="AM55">
        <v>6.1999999999999998E-3</v>
      </c>
      <c r="AN55">
        <v>1.01E-2</v>
      </c>
      <c r="AO55">
        <v>3.1199999999999999E-2</v>
      </c>
      <c r="AP55">
        <v>4.4999999999999997E-3</v>
      </c>
      <c r="AQ55">
        <v>1.46E-2</v>
      </c>
      <c r="AR55">
        <v>9.5999999999999992E-3</v>
      </c>
      <c r="AS55">
        <v>4.4000000000000003E-3</v>
      </c>
      <c r="AT55">
        <v>1.18E-2</v>
      </c>
      <c r="AU55">
        <v>1.4500000000000001E-2</v>
      </c>
      <c r="AV55">
        <v>8.3999999999999995E-3</v>
      </c>
      <c r="AW55">
        <v>4.1000000000000003E-3</v>
      </c>
      <c r="AX55">
        <v>5.3E-3</v>
      </c>
      <c r="AY55">
        <v>5.7000000000000002E-3</v>
      </c>
      <c r="AZ55">
        <v>1.29E-2</v>
      </c>
      <c r="BA55">
        <v>5.5999999999999999E-3</v>
      </c>
      <c r="BB55">
        <v>1.5599999999999999E-2</v>
      </c>
      <c r="BC55">
        <v>4.4999999999999997E-3</v>
      </c>
    </row>
    <row r="56" spans="1:55" customFormat="1" hidden="1" x14ac:dyDescent="0.4">
      <c r="A56" t="str">
        <f t="shared" si="0"/>
        <v>rougeL</v>
      </c>
      <c r="B56" s="51" t="str">
        <f t="shared" si="1"/>
        <v>CLD</v>
      </c>
      <c r="C56" s="51" t="str">
        <f t="shared" si="2"/>
        <v>CLD002</v>
      </c>
      <c r="D56" t="s">
        <v>4804</v>
      </c>
      <c r="E56">
        <f t="shared" si="3"/>
        <v>7.1692000000000006E-2</v>
      </c>
      <c r="F56">
        <v>3.1199999999999999E-2</v>
      </c>
      <c r="G56">
        <v>9.6799999999999997E-2</v>
      </c>
      <c r="H56">
        <v>0.1017</v>
      </c>
      <c r="I56">
        <v>9.0899999999999995E-2</v>
      </c>
      <c r="J56">
        <v>0.1017</v>
      </c>
      <c r="K56">
        <v>5.6300000000000003E-2</v>
      </c>
      <c r="L56">
        <v>0.1176</v>
      </c>
      <c r="M56">
        <v>5.5599999999999997E-2</v>
      </c>
      <c r="N56">
        <v>0.1096</v>
      </c>
      <c r="O56">
        <v>4.2099999999999999E-2</v>
      </c>
      <c r="P56">
        <v>7.2300000000000003E-2</v>
      </c>
      <c r="Q56">
        <v>5.6300000000000003E-2</v>
      </c>
      <c r="R56">
        <v>5.4800000000000001E-2</v>
      </c>
      <c r="S56">
        <v>0.1</v>
      </c>
      <c r="T56">
        <v>9.0899999999999995E-2</v>
      </c>
      <c r="U56">
        <v>0.12</v>
      </c>
      <c r="V56">
        <v>5.1900000000000002E-2</v>
      </c>
      <c r="W56">
        <v>8.8900000000000007E-2</v>
      </c>
      <c r="X56">
        <v>6.5600000000000006E-2</v>
      </c>
      <c r="Y56">
        <v>9.7600000000000006E-2</v>
      </c>
      <c r="Z56">
        <v>0.1163</v>
      </c>
      <c r="AA56">
        <v>0.125</v>
      </c>
      <c r="AB56">
        <v>7.0599999999999996E-2</v>
      </c>
      <c r="AC56">
        <v>8.1100000000000005E-2</v>
      </c>
      <c r="AD56">
        <v>0</v>
      </c>
      <c r="AE56">
        <v>3.6700000000000003E-2</v>
      </c>
      <c r="AF56">
        <v>7.0599999999999996E-2</v>
      </c>
      <c r="AG56">
        <v>0.08</v>
      </c>
      <c r="AH56">
        <v>5.1299999999999998E-2</v>
      </c>
      <c r="AI56">
        <v>0.23330000000000001</v>
      </c>
      <c r="AJ56">
        <v>4.7600000000000003E-2</v>
      </c>
      <c r="AK56">
        <v>3.5099999999999999E-2</v>
      </c>
      <c r="AL56">
        <v>6.6699999999999995E-2</v>
      </c>
      <c r="AM56">
        <v>2.9399999999999999E-2</v>
      </c>
      <c r="AN56">
        <v>9.5200000000000007E-2</v>
      </c>
      <c r="AO56">
        <v>0.12659999999999999</v>
      </c>
      <c r="AP56">
        <v>2.6700000000000002E-2</v>
      </c>
      <c r="AQ56">
        <v>9.64E-2</v>
      </c>
      <c r="AR56">
        <v>4.65E-2</v>
      </c>
      <c r="AS56">
        <v>8.8900000000000007E-2</v>
      </c>
      <c r="AT56">
        <v>5.33E-2</v>
      </c>
      <c r="AU56">
        <v>7.0599999999999996E-2</v>
      </c>
      <c r="AV56">
        <v>5.0599999999999999E-2</v>
      </c>
      <c r="AW56">
        <v>3.85E-2</v>
      </c>
      <c r="AX56">
        <v>2.35E-2</v>
      </c>
      <c r="AY56">
        <v>6.8199999999999997E-2</v>
      </c>
      <c r="AZ56">
        <v>5.1299999999999998E-2</v>
      </c>
      <c r="BA56">
        <v>3.9600000000000003E-2</v>
      </c>
      <c r="BB56">
        <v>2.1100000000000001E-2</v>
      </c>
      <c r="BC56">
        <v>4.2099999999999999E-2</v>
      </c>
    </row>
    <row r="57" spans="1:55" customFormat="1" hidden="1" x14ac:dyDescent="0.4">
      <c r="A57" t="str">
        <f t="shared" si="0"/>
        <v>similarity</v>
      </c>
      <c r="B57" s="40" t="str">
        <f t="shared" si="1"/>
        <v>CLD</v>
      </c>
      <c r="C57" s="40" t="str">
        <f t="shared" si="2"/>
        <v>CLD003</v>
      </c>
      <c r="D57" s="9" t="s">
        <v>4805</v>
      </c>
      <c r="E57" s="9">
        <f t="shared" si="3"/>
        <v>0.52373800000000015</v>
      </c>
      <c r="F57" s="9">
        <v>0.36870000000000003</v>
      </c>
      <c r="G57" s="9">
        <v>0.63749999999999996</v>
      </c>
      <c r="H57" s="9">
        <v>0.52229999999999999</v>
      </c>
      <c r="I57" s="9">
        <v>0.51849999999999996</v>
      </c>
      <c r="J57" s="9">
        <v>0.51219999999999999</v>
      </c>
      <c r="K57" s="9">
        <v>0.61909999999999998</v>
      </c>
      <c r="L57" s="9">
        <v>0.53959999999999997</v>
      </c>
      <c r="M57" s="9">
        <v>0.61899999999999999</v>
      </c>
      <c r="N57" s="9">
        <v>0.56930000000000003</v>
      </c>
      <c r="O57" s="9">
        <v>0.51180000000000003</v>
      </c>
      <c r="P57" s="9">
        <v>0.62109999999999999</v>
      </c>
      <c r="Q57" s="9">
        <v>0.6109</v>
      </c>
      <c r="R57" s="9">
        <v>0.61399999999999999</v>
      </c>
      <c r="S57" s="9">
        <v>0.66259999999999997</v>
      </c>
      <c r="T57" s="9">
        <v>0.58350000000000002</v>
      </c>
      <c r="U57" s="9">
        <v>0.45229999999999998</v>
      </c>
      <c r="V57" s="9">
        <v>0.50729999999999997</v>
      </c>
      <c r="W57" s="9">
        <v>0.49519999999999997</v>
      </c>
      <c r="X57" s="9">
        <v>0.51290000000000002</v>
      </c>
      <c r="Y57" s="9">
        <v>0.68600000000000005</v>
      </c>
      <c r="Z57" s="9">
        <v>0.6593</v>
      </c>
      <c r="AA57" s="9">
        <v>0.62509999999999999</v>
      </c>
      <c r="AB57" s="9">
        <v>0.5615</v>
      </c>
      <c r="AC57" s="9">
        <v>0.68100000000000005</v>
      </c>
      <c r="AD57" s="9">
        <v>0.41860000000000003</v>
      </c>
      <c r="AE57" s="9">
        <v>0.70709999999999995</v>
      </c>
      <c r="AF57" s="9">
        <v>0.51339999999999997</v>
      </c>
      <c r="AG57" s="9">
        <v>0.50429999999999997</v>
      </c>
      <c r="AH57" s="9">
        <v>0.69820000000000004</v>
      </c>
      <c r="AI57" s="9">
        <v>0.54959999999999998</v>
      </c>
      <c r="AJ57" s="9">
        <v>0.62390000000000001</v>
      </c>
      <c r="AK57" s="9">
        <v>0.65310000000000001</v>
      </c>
      <c r="AL57" s="9">
        <v>0.55169999999999997</v>
      </c>
      <c r="AM57" s="9">
        <v>0.5585</v>
      </c>
      <c r="AN57" s="9">
        <v>0.52539999999999998</v>
      </c>
      <c r="AO57" s="9">
        <v>0.40820000000000001</v>
      </c>
      <c r="AP57" s="9">
        <v>0.46850000000000003</v>
      </c>
      <c r="AQ57" s="9">
        <v>0.37890000000000001</v>
      </c>
      <c r="AR57" s="9">
        <v>0.38119999999999998</v>
      </c>
      <c r="AS57" s="9">
        <v>0.41660000000000003</v>
      </c>
      <c r="AT57" s="9">
        <v>0.44600000000000001</v>
      </c>
      <c r="AU57" s="9">
        <v>0.39850000000000002</v>
      </c>
      <c r="AV57" s="9">
        <v>0.34989999999999999</v>
      </c>
      <c r="AW57" s="9">
        <v>0.38009999999999999</v>
      </c>
      <c r="AX57" s="9">
        <v>0.45689999999999997</v>
      </c>
      <c r="AY57" s="9">
        <v>0.40150000000000002</v>
      </c>
      <c r="AZ57" s="9">
        <v>0.40960000000000002</v>
      </c>
      <c r="BA57" s="9">
        <v>0.40949999999999998</v>
      </c>
      <c r="BB57" s="9">
        <v>0.43530000000000002</v>
      </c>
      <c r="BC57" s="9">
        <v>0.45169999999999999</v>
      </c>
    </row>
    <row r="58" spans="1:55" customFormat="1" hidden="1" x14ac:dyDescent="0.4">
      <c r="A58" t="str">
        <f t="shared" si="0"/>
        <v>quality</v>
      </c>
      <c r="B58" s="51" t="str">
        <f t="shared" si="1"/>
        <v>CLD</v>
      </c>
      <c r="C58" s="51" t="str">
        <f t="shared" si="2"/>
        <v>CLD003</v>
      </c>
      <c r="D58" t="s">
        <v>4806</v>
      </c>
      <c r="E58">
        <f t="shared" si="3"/>
        <v>79.8</v>
      </c>
      <c r="F58">
        <v>80</v>
      </c>
      <c r="G58">
        <v>80</v>
      </c>
      <c r="H58">
        <v>80</v>
      </c>
      <c r="I58">
        <v>80</v>
      </c>
      <c r="J58">
        <v>80</v>
      </c>
      <c r="K58">
        <v>80</v>
      </c>
      <c r="L58">
        <v>80</v>
      </c>
      <c r="M58">
        <v>80</v>
      </c>
      <c r="N58">
        <v>80</v>
      </c>
      <c r="O58">
        <v>80</v>
      </c>
      <c r="P58">
        <v>80</v>
      </c>
      <c r="Q58">
        <v>80</v>
      </c>
      <c r="R58">
        <v>80</v>
      </c>
      <c r="S58">
        <v>80</v>
      </c>
      <c r="T58">
        <v>80</v>
      </c>
      <c r="U58">
        <v>80</v>
      </c>
      <c r="V58">
        <v>80</v>
      </c>
      <c r="W58">
        <v>80</v>
      </c>
      <c r="X58">
        <v>80</v>
      </c>
      <c r="Y58">
        <v>80</v>
      </c>
      <c r="Z58">
        <v>80</v>
      </c>
      <c r="AA58">
        <v>80</v>
      </c>
      <c r="AB58">
        <v>80</v>
      </c>
      <c r="AC58">
        <v>80</v>
      </c>
      <c r="AD58">
        <v>80</v>
      </c>
      <c r="AE58">
        <v>80</v>
      </c>
      <c r="AF58">
        <v>80</v>
      </c>
      <c r="AG58">
        <v>80</v>
      </c>
      <c r="AH58">
        <v>80</v>
      </c>
      <c r="AI58">
        <v>80</v>
      </c>
      <c r="AJ58">
        <v>80</v>
      </c>
      <c r="AK58">
        <v>70</v>
      </c>
      <c r="AL58">
        <v>80</v>
      </c>
      <c r="AM58">
        <v>80</v>
      </c>
      <c r="AN58">
        <v>80</v>
      </c>
      <c r="AO58">
        <v>80</v>
      </c>
      <c r="AP58">
        <v>80</v>
      </c>
      <c r="AQ58">
        <v>80</v>
      </c>
      <c r="AR58">
        <v>80</v>
      </c>
      <c r="AS58">
        <v>80</v>
      </c>
      <c r="AT58">
        <v>80</v>
      </c>
      <c r="AU58">
        <v>80</v>
      </c>
      <c r="AV58">
        <v>80</v>
      </c>
      <c r="AW58">
        <v>80</v>
      </c>
      <c r="AX58">
        <v>80</v>
      </c>
      <c r="AY58">
        <v>80</v>
      </c>
      <c r="AZ58">
        <v>80</v>
      </c>
      <c r="BA58">
        <v>80</v>
      </c>
      <c r="BB58">
        <v>80</v>
      </c>
      <c r="BC58">
        <v>80</v>
      </c>
    </row>
    <row r="59" spans="1:55" x14ac:dyDescent="0.4">
      <c r="A59" t="str">
        <f t="shared" si="0"/>
        <v>match_rate</v>
      </c>
      <c r="B59" s="52" t="str">
        <f t="shared" si="1"/>
        <v>CLD</v>
      </c>
      <c r="C59" s="52" t="str">
        <f t="shared" si="2"/>
        <v>CLD003</v>
      </c>
      <c r="D59" s="11" t="s">
        <v>4807</v>
      </c>
      <c r="E59" s="11">
        <f t="shared" si="3"/>
        <v>41.768121999999991</v>
      </c>
      <c r="F59" s="11">
        <v>29.495999999999999</v>
      </c>
      <c r="G59" s="11">
        <v>51.000799999999998</v>
      </c>
      <c r="H59" s="11">
        <v>41.782499999999999</v>
      </c>
      <c r="I59" s="11">
        <v>41.480699999999999</v>
      </c>
      <c r="J59" s="11">
        <v>40.975999999999999</v>
      </c>
      <c r="K59" s="11">
        <v>49.530700000000003</v>
      </c>
      <c r="L59" s="11">
        <v>43.1693</v>
      </c>
      <c r="M59" s="11">
        <v>49.523699999999998</v>
      </c>
      <c r="N59" s="11">
        <v>45.545200000000001</v>
      </c>
      <c r="O59" s="11">
        <v>40.945599999999999</v>
      </c>
      <c r="P59" s="11">
        <v>49.691499999999998</v>
      </c>
      <c r="Q59" s="11">
        <v>48.874200000000002</v>
      </c>
      <c r="R59" s="11">
        <v>49.117699999999999</v>
      </c>
      <c r="S59" s="11">
        <v>53.009099999999997</v>
      </c>
      <c r="T59" s="11">
        <v>46.676400000000001</v>
      </c>
      <c r="U59" s="11">
        <v>36.18</v>
      </c>
      <c r="V59" s="11">
        <v>40.580500000000001</v>
      </c>
      <c r="W59" s="11">
        <v>39.612499999999997</v>
      </c>
      <c r="X59" s="11">
        <v>41.029600000000002</v>
      </c>
      <c r="Y59" s="11">
        <v>54.883600000000001</v>
      </c>
      <c r="Z59" s="11">
        <v>52.747700000000002</v>
      </c>
      <c r="AA59" s="11">
        <v>50.005899999999997</v>
      </c>
      <c r="AB59" s="11">
        <v>44.918700000000001</v>
      </c>
      <c r="AC59" s="11">
        <v>54.478200000000001</v>
      </c>
      <c r="AD59" s="11">
        <v>33.485900000000001</v>
      </c>
      <c r="AE59" s="11">
        <v>56.571199999999997</v>
      </c>
      <c r="AF59" s="11">
        <v>41.068199999999997</v>
      </c>
      <c r="AG59" s="11">
        <v>40.344799999999999</v>
      </c>
      <c r="AH59" s="11">
        <v>55.856099999999998</v>
      </c>
      <c r="AI59" s="11">
        <v>43.966999999999999</v>
      </c>
      <c r="AJ59" s="11">
        <v>49.911200000000001</v>
      </c>
      <c r="AK59" s="11">
        <v>45.714700000000001</v>
      </c>
      <c r="AL59" s="11">
        <v>44.132100000000001</v>
      </c>
      <c r="AM59" s="11">
        <v>44.680100000000003</v>
      </c>
      <c r="AN59" s="11">
        <v>42.030099999999997</v>
      </c>
      <c r="AO59" s="11">
        <v>32.6541</v>
      </c>
      <c r="AP59" s="11">
        <v>37.482300000000002</v>
      </c>
      <c r="AQ59" s="11">
        <v>30.310700000000001</v>
      </c>
      <c r="AR59" s="11">
        <v>30.495699999999999</v>
      </c>
      <c r="AS59" s="11">
        <v>33.328200000000002</v>
      </c>
      <c r="AT59" s="11">
        <v>35.679200000000002</v>
      </c>
      <c r="AU59" s="11">
        <v>31.8766</v>
      </c>
      <c r="AV59" s="11">
        <v>27.991099999999999</v>
      </c>
      <c r="AW59" s="11">
        <v>30.407</v>
      </c>
      <c r="AX59" s="11">
        <v>36.553600000000003</v>
      </c>
      <c r="AY59" s="11">
        <v>32.122399999999999</v>
      </c>
      <c r="AZ59" s="11">
        <v>32.7667</v>
      </c>
      <c r="BA59" s="11">
        <v>32.759700000000002</v>
      </c>
      <c r="BB59" s="11">
        <v>34.821300000000001</v>
      </c>
      <c r="BC59" s="11">
        <v>36.14</v>
      </c>
    </row>
    <row r="60" spans="1:55" customFormat="1" hidden="1" x14ac:dyDescent="0.4">
      <c r="A60" t="str">
        <f t="shared" si="0"/>
        <v>bleu</v>
      </c>
      <c r="B60" s="51" t="str">
        <f t="shared" si="1"/>
        <v>CLD</v>
      </c>
      <c r="C60" s="51" t="str">
        <f t="shared" si="2"/>
        <v>CLD003</v>
      </c>
      <c r="D60" t="s">
        <v>4808</v>
      </c>
      <c r="E60">
        <f t="shared" si="3"/>
        <v>9.4259999999999986E-3</v>
      </c>
      <c r="F60">
        <v>4.8999999999999998E-3</v>
      </c>
      <c r="G60">
        <v>1.8100000000000002E-2</v>
      </c>
      <c r="H60">
        <v>6.7000000000000002E-3</v>
      </c>
      <c r="I60">
        <v>8.8999999999999999E-3</v>
      </c>
      <c r="J60">
        <v>7.4000000000000003E-3</v>
      </c>
      <c r="K60">
        <v>6.1999999999999998E-3</v>
      </c>
      <c r="L60">
        <v>9.7000000000000003E-3</v>
      </c>
      <c r="M60">
        <v>1.01E-2</v>
      </c>
      <c r="N60">
        <v>9.7000000000000003E-3</v>
      </c>
      <c r="O60">
        <v>1.0500000000000001E-2</v>
      </c>
      <c r="P60">
        <v>5.1000000000000004E-3</v>
      </c>
      <c r="Q60">
        <v>6.4000000000000003E-3</v>
      </c>
      <c r="R60">
        <v>4.7000000000000002E-3</v>
      </c>
      <c r="S60">
        <v>1.1900000000000001E-2</v>
      </c>
      <c r="T60">
        <v>7.4000000000000003E-3</v>
      </c>
      <c r="U60">
        <v>5.4000000000000003E-3</v>
      </c>
      <c r="V60">
        <v>6.1000000000000004E-3</v>
      </c>
      <c r="W60">
        <v>9.4000000000000004E-3</v>
      </c>
      <c r="X60">
        <v>5.5999999999999999E-3</v>
      </c>
      <c r="Y60">
        <v>5.4999999999999997E-3</v>
      </c>
      <c r="Z60">
        <v>1.61E-2</v>
      </c>
      <c r="AA60">
        <v>1.67E-2</v>
      </c>
      <c r="AB60">
        <v>6.4999999999999997E-3</v>
      </c>
      <c r="AC60">
        <v>6.3E-3</v>
      </c>
      <c r="AD60">
        <v>5.5999999999999999E-3</v>
      </c>
      <c r="AE60">
        <v>1.21E-2</v>
      </c>
      <c r="AF60">
        <v>4.8999999999999998E-3</v>
      </c>
      <c r="AG60">
        <v>1.5100000000000001E-2</v>
      </c>
      <c r="AH60">
        <v>6.7000000000000002E-3</v>
      </c>
      <c r="AI60">
        <v>1.46E-2</v>
      </c>
      <c r="AJ60">
        <v>4.4999999999999997E-3</v>
      </c>
      <c r="AK60">
        <v>2.3199999999999998E-2</v>
      </c>
      <c r="AL60">
        <v>6.4000000000000003E-3</v>
      </c>
      <c r="AM60">
        <v>6.1999999999999998E-3</v>
      </c>
      <c r="AN60">
        <v>1.01E-2</v>
      </c>
      <c r="AO60">
        <v>4.3499999999999997E-2</v>
      </c>
      <c r="AP60">
        <v>4.4999999999999997E-3</v>
      </c>
      <c r="AQ60">
        <v>4.4000000000000003E-3</v>
      </c>
      <c r="AR60">
        <v>9.4999999999999998E-3</v>
      </c>
      <c r="AS60">
        <v>5.5999999999999999E-3</v>
      </c>
      <c r="AT60">
        <v>1.43E-2</v>
      </c>
      <c r="AU60">
        <v>5.3E-3</v>
      </c>
      <c r="AV60">
        <v>8.3999999999999995E-3</v>
      </c>
      <c r="AW60">
        <v>8.3000000000000001E-3</v>
      </c>
      <c r="AX60">
        <v>4.7000000000000002E-3</v>
      </c>
      <c r="AY60">
        <v>9.2999999999999992E-3</v>
      </c>
      <c r="AZ60">
        <v>1.29E-2</v>
      </c>
      <c r="BA60">
        <v>5.5999999999999999E-3</v>
      </c>
      <c r="BB60">
        <v>1.55E-2</v>
      </c>
      <c r="BC60">
        <v>4.7999999999999996E-3</v>
      </c>
    </row>
    <row r="61" spans="1:55" customFormat="1" hidden="1" x14ac:dyDescent="0.4">
      <c r="A61" t="str">
        <f t="shared" si="0"/>
        <v>rougeL</v>
      </c>
      <c r="B61" s="51" t="str">
        <f t="shared" si="1"/>
        <v>CLD</v>
      </c>
      <c r="C61" s="51" t="str">
        <f t="shared" si="2"/>
        <v>CLD003</v>
      </c>
      <c r="D61" t="s">
        <v>4809</v>
      </c>
      <c r="E61">
        <f t="shared" si="3"/>
        <v>7.3564000000000004E-2</v>
      </c>
      <c r="F61">
        <v>3.4500000000000003E-2</v>
      </c>
      <c r="G61">
        <v>0.122</v>
      </c>
      <c r="H61">
        <v>0.1017</v>
      </c>
      <c r="I61">
        <v>9.0899999999999995E-2</v>
      </c>
      <c r="J61">
        <v>9.5200000000000007E-2</v>
      </c>
      <c r="K61">
        <v>5.4100000000000002E-2</v>
      </c>
      <c r="L61">
        <v>0.13039999999999999</v>
      </c>
      <c r="M61">
        <v>5.7099999999999998E-2</v>
      </c>
      <c r="N61">
        <v>0.1096</v>
      </c>
      <c r="O61">
        <v>4.3499999999999997E-2</v>
      </c>
      <c r="P61">
        <v>7.7899999999999997E-2</v>
      </c>
      <c r="Q61">
        <v>8.4500000000000006E-2</v>
      </c>
      <c r="R61">
        <v>5.1900000000000002E-2</v>
      </c>
      <c r="S61">
        <v>0.1</v>
      </c>
      <c r="T61">
        <v>7.6899999999999996E-2</v>
      </c>
      <c r="U61">
        <v>0.12</v>
      </c>
      <c r="V61">
        <v>0.05</v>
      </c>
      <c r="W61">
        <v>8.8900000000000007E-2</v>
      </c>
      <c r="X61">
        <v>2.41E-2</v>
      </c>
      <c r="Y61">
        <v>7.1400000000000005E-2</v>
      </c>
      <c r="Z61">
        <v>0.1163</v>
      </c>
      <c r="AA61">
        <v>0.15379999999999999</v>
      </c>
      <c r="AB61">
        <v>9.64E-2</v>
      </c>
      <c r="AC61">
        <v>7.6899999999999996E-2</v>
      </c>
      <c r="AD61">
        <v>0</v>
      </c>
      <c r="AE61">
        <v>3.6700000000000003E-2</v>
      </c>
      <c r="AF61">
        <v>7.5899999999999995E-2</v>
      </c>
      <c r="AG61">
        <v>9.0899999999999995E-2</v>
      </c>
      <c r="AH61">
        <v>5.1299999999999998E-2</v>
      </c>
      <c r="AI61">
        <v>0.23330000000000001</v>
      </c>
      <c r="AJ61">
        <v>0.05</v>
      </c>
      <c r="AK61">
        <v>0.125</v>
      </c>
      <c r="AL61">
        <v>6.6699999999999995E-2</v>
      </c>
      <c r="AM61">
        <v>2.9399999999999999E-2</v>
      </c>
      <c r="AN61">
        <v>9.5200000000000007E-2</v>
      </c>
      <c r="AO61">
        <v>0.1333</v>
      </c>
      <c r="AP61">
        <v>2.6700000000000002E-2</v>
      </c>
      <c r="AQ61">
        <v>4.9399999999999999E-2</v>
      </c>
      <c r="AR61">
        <v>4.65E-2</v>
      </c>
      <c r="AS61">
        <v>8.1100000000000005E-2</v>
      </c>
      <c r="AT61">
        <v>6.1499999999999999E-2</v>
      </c>
      <c r="AU61">
        <v>6.8199999999999997E-2</v>
      </c>
      <c r="AV61">
        <v>5.0599999999999999E-2</v>
      </c>
      <c r="AW61">
        <v>3.8100000000000002E-2</v>
      </c>
      <c r="AX61">
        <v>4.3999999999999997E-2</v>
      </c>
      <c r="AY61">
        <v>4.3499999999999997E-2</v>
      </c>
      <c r="AZ61">
        <v>5.1299999999999998E-2</v>
      </c>
      <c r="BA61">
        <v>3.9600000000000003E-2</v>
      </c>
      <c r="BB61">
        <v>2.0799999999999999E-2</v>
      </c>
      <c r="BC61">
        <v>4.1200000000000001E-2</v>
      </c>
    </row>
    <row r="62" spans="1:55" customFormat="1" hidden="1" x14ac:dyDescent="0.4">
      <c r="A62" t="str">
        <f t="shared" si="0"/>
        <v>similarity</v>
      </c>
      <c r="B62" s="53" t="str">
        <f t="shared" si="1"/>
        <v>CLD</v>
      </c>
      <c r="C62" s="53" t="str">
        <f t="shared" si="2"/>
        <v>CLD051</v>
      </c>
      <c r="D62" s="54" t="s">
        <v>4810</v>
      </c>
      <c r="E62" s="54">
        <f t="shared" si="3"/>
        <v>0.52072199999999991</v>
      </c>
      <c r="F62" s="54">
        <v>0.43469999999999998</v>
      </c>
      <c r="G62" s="54">
        <v>0.55830000000000002</v>
      </c>
      <c r="H62" s="54">
        <v>0.52829999999999999</v>
      </c>
      <c r="I62" s="54">
        <v>0.60589999999999999</v>
      </c>
      <c r="J62" s="54">
        <v>0.58850000000000002</v>
      </c>
      <c r="K62" s="54">
        <v>0.56200000000000006</v>
      </c>
      <c r="L62" s="54">
        <v>0.41849999999999998</v>
      </c>
      <c r="M62" s="54">
        <v>0.59940000000000004</v>
      </c>
      <c r="N62" s="54">
        <v>0.58830000000000005</v>
      </c>
      <c r="O62" s="54">
        <v>0.59850000000000003</v>
      </c>
      <c r="P62" s="54">
        <v>0.63719999999999999</v>
      </c>
      <c r="Q62" s="54">
        <v>0.45960000000000001</v>
      </c>
      <c r="R62" s="54">
        <v>0.57240000000000002</v>
      </c>
      <c r="S62" s="54">
        <v>0.64129999999999998</v>
      </c>
      <c r="T62" s="54">
        <v>0.51500000000000001</v>
      </c>
      <c r="U62" s="54">
        <v>0.3654</v>
      </c>
      <c r="V62" s="54">
        <v>0.40949999999999998</v>
      </c>
      <c r="W62" s="54">
        <v>0.44330000000000003</v>
      </c>
      <c r="X62" s="54">
        <v>0.53390000000000004</v>
      </c>
      <c r="Y62" s="54">
        <v>0.64710000000000001</v>
      </c>
      <c r="Z62" s="54">
        <v>0.67469999999999997</v>
      </c>
      <c r="AA62" s="54">
        <v>0.77910000000000001</v>
      </c>
      <c r="AB62" s="54">
        <v>0.59350000000000003</v>
      </c>
      <c r="AC62" s="54">
        <v>0.61260000000000003</v>
      </c>
      <c r="AD62" s="54">
        <v>0.35949999999999999</v>
      </c>
      <c r="AE62" s="54">
        <v>0.69540000000000002</v>
      </c>
      <c r="AF62" s="54">
        <v>0.53120000000000001</v>
      </c>
      <c r="AG62" s="54">
        <v>0.53320000000000001</v>
      </c>
      <c r="AH62" s="54">
        <v>0.55969999999999998</v>
      </c>
      <c r="AI62" s="54">
        <v>0.58679999999999999</v>
      </c>
      <c r="AJ62" s="54">
        <v>0.57250000000000001</v>
      </c>
      <c r="AK62" s="54">
        <v>0.56089999999999995</v>
      </c>
      <c r="AL62" s="54">
        <v>0.57310000000000005</v>
      </c>
      <c r="AM62" s="54">
        <v>0.60829999999999995</v>
      </c>
      <c r="AN62" s="54">
        <v>0.58609999999999995</v>
      </c>
      <c r="AO62" s="54">
        <v>0.3664</v>
      </c>
      <c r="AP62" s="54">
        <v>0.52080000000000004</v>
      </c>
      <c r="AQ62" s="54">
        <v>0.43640000000000001</v>
      </c>
      <c r="AR62" s="54">
        <v>0.38690000000000002</v>
      </c>
      <c r="AS62" s="54">
        <v>0.50349999999999995</v>
      </c>
      <c r="AT62" s="54">
        <v>0.44550000000000001</v>
      </c>
      <c r="AU62" s="54">
        <v>0.51590000000000003</v>
      </c>
      <c r="AV62" s="54">
        <v>0.27250000000000002</v>
      </c>
      <c r="AW62" s="54">
        <v>0.34889999999999999</v>
      </c>
      <c r="AX62" s="54">
        <v>0.46300000000000002</v>
      </c>
      <c r="AY62" s="54">
        <v>0.3931</v>
      </c>
      <c r="AZ62" s="54">
        <v>0.43659999999999999</v>
      </c>
      <c r="BA62" s="54">
        <v>0.52110000000000001</v>
      </c>
      <c r="BB62" s="54">
        <v>0.41820000000000002</v>
      </c>
      <c r="BC62" s="54">
        <v>0.47360000000000002</v>
      </c>
    </row>
    <row r="63" spans="1:55" customFormat="1" hidden="1" x14ac:dyDescent="0.4">
      <c r="A63" t="str">
        <f t="shared" si="0"/>
        <v>quality</v>
      </c>
      <c r="B63" s="51" t="str">
        <f t="shared" si="1"/>
        <v>CLD</v>
      </c>
      <c r="C63" s="51" t="str">
        <f t="shared" si="2"/>
        <v>CLD051</v>
      </c>
      <c r="D63" t="s">
        <v>4811</v>
      </c>
      <c r="E63">
        <f t="shared" si="3"/>
        <v>80</v>
      </c>
      <c r="F63">
        <v>80</v>
      </c>
      <c r="G63">
        <v>80</v>
      </c>
      <c r="H63">
        <v>80</v>
      </c>
      <c r="I63">
        <v>80</v>
      </c>
      <c r="J63">
        <v>80</v>
      </c>
      <c r="K63">
        <v>80</v>
      </c>
      <c r="L63">
        <v>80</v>
      </c>
      <c r="M63">
        <v>80</v>
      </c>
      <c r="N63">
        <v>80</v>
      </c>
      <c r="O63">
        <v>80</v>
      </c>
      <c r="P63">
        <v>80</v>
      </c>
      <c r="Q63">
        <v>80</v>
      </c>
      <c r="R63">
        <v>80</v>
      </c>
      <c r="S63">
        <v>80</v>
      </c>
      <c r="T63">
        <v>80</v>
      </c>
      <c r="U63">
        <v>80</v>
      </c>
      <c r="V63">
        <v>80</v>
      </c>
      <c r="W63">
        <v>80</v>
      </c>
      <c r="X63">
        <v>80</v>
      </c>
      <c r="Y63">
        <v>80</v>
      </c>
      <c r="Z63">
        <v>80</v>
      </c>
      <c r="AA63">
        <v>80</v>
      </c>
      <c r="AB63">
        <v>80</v>
      </c>
      <c r="AC63">
        <v>80</v>
      </c>
      <c r="AD63">
        <v>80</v>
      </c>
      <c r="AE63">
        <v>80</v>
      </c>
      <c r="AF63">
        <v>80</v>
      </c>
      <c r="AG63">
        <v>80</v>
      </c>
      <c r="AH63">
        <v>80</v>
      </c>
      <c r="AI63">
        <v>80</v>
      </c>
      <c r="AJ63">
        <v>80</v>
      </c>
      <c r="AK63">
        <v>80</v>
      </c>
      <c r="AL63">
        <v>80</v>
      </c>
      <c r="AM63">
        <v>80</v>
      </c>
      <c r="AN63">
        <v>80</v>
      </c>
      <c r="AO63">
        <v>80</v>
      </c>
      <c r="AP63">
        <v>80</v>
      </c>
      <c r="AQ63">
        <v>80</v>
      </c>
      <c r="AR63">
        <v>80</v>
      </c>
      <c r="AS63">
        <v>80</v>
      </c>
      <c r="AT63">
        <v>80</v>
      </c>
      <c r="AU63">
        <v>80</v>
      </c>
      <c r="AV63">
        <v>80</v>
      </c>
      <c r="AW63">
        <v>80</v>
      </c>
      <c r="AX63">
        <v>80</v>
      </c>
      <c r="AY63">
        <v>80</v>
      </c>
      <c r="AZ63">
        <v>80</v>
      </c>
      <c r="BA63">
        <v>80</v>
      </c>
      <c r="BB63">
        <v>80</v>
      </c>
      <c r="BC63">
        <v>80</v>
      </c>
    </row>
    <row r="64" spans="1:55" customFormat="1" x14ac:dyDescent="0.4">
      <c r="A64" t="str">
        <f t="shared" si="0"/>
        <v>match_rate</v>
      </c>
      <c r="B64" s="51" t="str">
        <f t="shared" si="1"/>
        <v>CLD</v>
      </c>
      <c r="C64" s="51" t="str">
        <f t="shared" si="2"/>
        <v>CLD051</v>
      </c>
      <c r="D64" t="s">
        <v>4812</v>
      </c>
      <c r="E64">
        <f t="shared" si="3"/>
        <v>41.658121999999992</v>
      </c>
      <c r="F64">
        <v>34.776200000000003</v>
      </c>
      <c r="G64">
        <v>44.663899999999998</v>
      </c>
      <c r="H64">
        <v>42.260199999999998</v>
      </c>
      <c r="I64">
        <v>48.474800000000002</v>
      </c>
      <c r="J64">
        <v>47.078499999999998</v>
      </c>
      <c r="K64">
        <v>44.956699999999998</v>
      </c>
      <c r="L64">
        <v>33.482700000000001</v>
      </c>
      <c r="M64">
        <v>47.951500000000003</v>
      </c>
      <c r="N64">
        <v>47.065199999999997</v>
      </c>
      <c r="O64">
        <v>47.881100000000004</v>
      </c>
      <c r="P64">
        <v>50.978400000000001</v>
      </c>
      <c r="Q64">
        <v>36.770299999999999</v>
      </c>
      <c r="R64">
        <v>45.792299999999997</v>
      </c>
      <c r="S64">
        <v>51.301200000000001</v>
      </c>
      <c r="T64">
        <v>41.197600000000001</v>
      </c>
      <c r="U64">
        <v>29.228999999999999</v>
      </c>
      <c r="V64">
        <v>32.763100000000001</v>
      </c>
      <c r="W64">
        <v>35.463000000000001</v>
      </c>
      <c r="X64">
        <v>42.710099999999997</v>
      </c>
      <c r="Y64">
        <v>51.766599999999997</v>
      </c>
      <c r="Z64">
        <v>53.974699999999999</v>
      </c>
      <c r="AA64">
        <v>62.325400000000002</v>
      </c>
      <c r="AB64">
        <v>47.483199999999997</v>
      </c>
      <c r="AC64">
        <v>49.005600000000001</v>
      </c>
      <c r="AD64">
        <v>28.759399999999999</v>
      </c>
      <c r="AE64">
        <v>55.630400000000002</v>
      </c>
      <c r="AF64">
        <v>42.494100000000003</v>
      </c>
      <c r="AG64">
        <v>42.656399999999998</v>
      </c>
      <c r="AH64">
        <v>44.777299999999997</v>
      </c>
      <c r="AI64">
        <v>46.947600000000001</v>
      </c>
      <c r="AJ64">
        <v>45.803400000000003</v>
      </c>
      <c r="AK64">
        <v>44.8752</v>
      </c>
      <c r="AL64">
        <v>45.847099999999998</v>
      </c>
      <c r="AM64">
        <v>48.666899999999998</v>
      </c>
      <c r="AN64">
        <v>46.889099999999999</v>
      </c>
      <c r="AO64">
        <v>29.309899999999999</v>
      </c>
      <c r="AP64">
        <v>41.665999999999997</v>
      </c>
      <c r="AQ64">
        <v>34.913400000000003</v>
      </c>
      <c r="AR64">
        <v>30.9557</v>
      </c>
      <c r="AS64">
        <v>40.2791</v>
      </c>
      <c r="AT64">
        <v>35.6432</v>
      </c>
      <c r="AU64">
        <v>41.274999999999999</v>
      </c>
      <c r="AV64">
        <v>21.8019</v>
      </c>
      <c r="AW64">
        <v>27.911100000000001</v>
      </c>
      <c r="AX64">
        <v>37.036099999999998</v>
      </c>
      <c r="AY64">
        <v>31.450500000000002</v>
      </c>
      <c r="AZ64">
        <v>34.931899999999999</v>
      </c>
      <c r="BA64">
        <v>41.686799999999998</v>
      </c>
      <c r="BB64">
        <v>33.459699999999998</v>
      </c>
      <c r="BC64">
        <v>37.887599999999999</v>
      </c>
    </row>
    <row r="65" spans="1:55" customFormat="1" hidden="1" x14ac:dyDescent="0.4">
      <c r="A65" t="str">
        <f t="shared" si="0"/>
        <v>bleu</v>
      </c>
      <c r="B65" s="51" t="str">
        <f t="shared" si="1"/>
        <v>CLD</v>
      </c>
      <c r="C65" s="51" t="str">
        <f t="shared" si="2"/>
        <v>CLD051</v>
      </c>
      <c r="D65" t="s">
        <v>4813</v>
      </c>
      <c r="E65">
        <f t="shared" si="3"/>
        <v>1.0843999999999998E-2</v>
      </c>
      <c r="F65">
        <v>1.09E-2</v>
      </c>
      <c r="G65">
        <v>2.41E-2</v>
      </c>
      <c r="H65">
        <v>4.8999999999999998E-3</v>
      </c>
      <c r="I65">
        <v>6.1999999999999998E-3</v>
      </c>
      <c r="J65">
        <v>3.8E-3</v>
      </c>
      <c r="K65">
        <v>4.7000000000000002E-3</v>
      </c>
      <c r="L65">
        <v>4.7999999999999996E-3</v>
      </c>
      <c r="M65">
        <v>5.0000000000000001E-3</v>
      </c>
      <c r="N65">
        <v>7.9000000000000008E-3</v>
      </c>
      <c r="O65">
        <v>9.4999999999999998E-3</v>
      </c>
      <c r="P65">
        <v>4.1999999999999997E-3</v>
      </c>
      <c r="Q65">
        <v>4.4000000000000003E-3</v>
      </c>
      <c r="R65">
        <v>4.1999999999999997E-3</v>
      </c>
      <c r="S65">
        <v>1.5699999999999999E-2</v>
      </c>
      <c r="T65">
        <v>9.9000000000000008E-3</v>
      </c>
      <c r="U65">
        <v>5.8999999999999999E-3</v>
      </c>
      <c r="V65">
        <v>9.7000000000000003E-3</v>
      </c>
      <c r="W65">
        <v>6.7000000000000002E-3</v>
      </c>
      <c r="X65">
        <v>6.1000000000000004E-3</v>
      </c>
      <c r="Y65">
        <v>2.92E-2</v>
      </c>
      <c r="Z65">
        <v>1.7000000000000001E-2</v>
      </c>
      <c r="AA65">
        <v>6.8500000000000005E-2</v>
      </c>
      <c r="AB65">
        <v>5.7999999999999996E-3</v>
      </c>
      <c r="AC65">
        <v>9.4000000000000004E-3</v>
      </c>
      <c r="AD65">
        <v>4.8999999999999998E-3</v>
      </c>
      <c r="AE65">
        <v>1.0699999999999999E-2</v>
      </c>
      <c r="AF65">
        <v>8.8000000000000005E-3</v>
      </c>
      <c r="AG65">
        <v>1.04E-2</v>
      </c>
      <c r="AH65">
        <v>1.8100000000000002E-2</v>
      </c>
      <c r="AI65">
        <v>3.0599999999999999E-2</v>
      </c>
      <c r="AJ65">
        <v>3.3999999999999998E-3</v>
      </c>
      <c r="AK65">
        <v>4.5999999999999999E-3</v>
      </c>
      <c r="AL65">
        <v>1.0999999999999999E-2</v>
      </c>
      <c r="AM65">
        <v>4.4999999999999997E-3</v>
      </c>
      <c r="AN65">
        <v>5.7000000000000002E-3</v>
      </c>
      <c r="AO65">
        <v>3.04E-2</v>
      </c>
      <c r="AP65">
        <v>6.8999999999999999E-3</v>
      </c>
      <c r="AQ65">
        <v>1.03E-2</v>
      </c>
      <c r="AR65">
        <v>6.4999999999999997E-3</v>
      </c>
      <c r="AS65">
        <v>8.8999999999999999E-3</v>
      </c>
      <c r="AT65">
        <v>1.2999999999999999E-2</v>
      </c>
      <c r="AU65">
        <v>1.23E-2</v>
      </c>
      <c r="AV65">
        <v>4.7999999999999996E-3</v>
      </c>
      <c r="AW65">
        <v>3.5999999999999999E-3</v>
      </c>
      <c r="AX65">
        <v>7.1999999999999998E-3</v>
      </c>
      <c r="AY65">
        <v>6.8999999999999999E-3</v>
      </c>
      <c r="AZ65">
        <v>7.3000000000000001E-3</v>
      </c>
      <c r="BA65">
        <v>6.4000000000000003E-3</v>
      </c>
      <c r="BB65">
        <v>1.41E-2</v>
      </c>
      <c r="BC65">
        <v>1.24E-2</v>
      </c>
    </row>
    <row r="66" spans="1:55" customFormat="1" hidden="1" x14ac:dyDescent="0.4">
      <c r="A66" t="str">
        <f t="shared" si="0"/>
        <v>rougeL</v>
      </c>
      <c r="B66" s="51" t="str">
        <f t="shared" si="1"/>
        <v>CLD</v>
      </c>
      <c r="C66" s="51" t="str">
        <f t="shared" si="2"/>
        <v>CLD051</v>
      </c>
      <c r="D66" t="s">
        <v>4814</v>
      </c>
      <c r="E66">
        <f t="shared" si="3"/>
        <v>8.8055999999999995E-2</v>
      </c>
      <c r="F66">
        <v>0.1111</v>
      </c>
      <c r="G66">
        <v>0.1087</v>
      </c>
      <c r="H66">
        <v>7.5899999999999995E-2</v>
      </c>
      <c r="I66">
        <v>9.0899999999999995E-2</v>
      </c>
      <c r="J66">
        <v>6.8400000000000002E-2</v>
      </c>
      <c r="K66">
        <v>8.2500000000000004E-2</v>
      </c>
      <c r="L66">
        <v>8.6999999999999994E-2</v>
      </c>
      <c r="M66">
        <v>6.1899999999999997E-2</v>
      </c>
      <c r="N66">
        <v>9.5200000000000007E-2</v>
      </c>
      <c r="O66">
        <v>9.0899999999999995E-2</v>
      </c>
      <c r="P66">
        <v>0.1111</v>
      </c>
      <c r="Q66">
        <v>4.7600000000000003E-2</v>
      </c>
      <c r="R66">
        <v>6.8199999999999997E-2</v>
      </c>
      <c r="S66">
        <v>0.13730000000000001</v>
      </c>
      <c r="T66">
        <v>0.10199999999999999</v>
      </c>
      <c r="U66">
        <v>5.4399999999999997E-2</v>
      </c>
      <c r="V66">
        <v>0.125</v>
      </c>
      <c r="W66">
        <v>6.7799999999999999E-2</v>
      </c>
      <c r="X66">
        <v>7.3200000000000001E-2</v>
      </c>
      <c r="Y66">
        <v>0.1</v>
      </c>
      <c r="Z66">
        <v>0.18179999999999999</v>
      </c>
      <c r="AA66">
        <v>0.27160000000000001</v>
      </c>
      <c r="AB66">
        <v>8.3299999999999999E-2</v>
      </c>
      <c r="AC66">
        <v>0.1124</v>
      </c>
      <c r="AD66">
        <v>7.2099999999999997E-2</v>
      </c>
      <c r="AE66">
        <v>0.1842</v>
      </c>
      <c r="AF66">
        <v>6.6699999999999995E-2</v>
      </c>
      <c r="AG66">
        <v>0.1348</v>
      </c>
      <c r="AH66">
        <v>0.15909999999999999</v>
      </c>
      <c r="AI66">
        <v>0.1205</v>
      </c>
      <c r="AJ66">
        <v>6.8199999999999997E-2</v>
      </c>
      <c r="AK66">
        <v>5.1299999999999998E-2</v>
      </c>
      <c r="AL66">
        <v>8.6999999999999994E-2</v>
      </c>
      <c r="AM66">
        <v>4.0399999999999998E-2</v>
      </c>
      <c r="AN66">
        <v>8.5999999999999993E-2</v>
      </c>
      <c r="AO66">
        <v>0.13639999999999999</v>
      </c>
      <c r="AP66">
        <v>5.0799999999999998E-2</v>
      </c>
      <c r="AQ66">
        <v>5.3100000000000001E-2</v>
      </c>
      <c r="AR66">
        <v>3.8100000000000002E-2</v>
      </c>
      <c r="AS66">
        <v>0.1053</v>
      </c>
      <c r="AT66">
        <v>9.35E-2</v>
      </c>
      <c r="AU66">
        <v>6.0600000000000001E-2</v>
      </c>
      <c r="AV66">
        <v>5.5599999999999997E-2</v>
      </c>
      <c r="AW66">
        <v>3.0800000000000001E-2</v>
      </c>
      <c r="AX66">
        <v>1.9199999999999998E-2</v>
      </c>
      <c r="AY66">
        <v>3.5700000000000003E-2</v>
      </c>
      <c r="AZ66">
        <v>6.6100000000000006E-2</v>
      </c>
      <c r="BA66">
        <v>3.3099999999999997E-2</v>
      </c>
      <c r="BB66">
        <v>4.8000000000000001E-2</v>
      </c>
      <c r="BC66">
        <v>9.8000000000000004E-2</v>
      </c>
    </row>
    <row r="67" spans="1:55" customFormat="1" hidden="1" x14ac:dyDescent="0.4">
      <c r="A67" t="str">
        <f t="shared" ref="A67:A130" si="4">MID(D67,15,20)</f>
        <v>similarity</v>
      </c>
      <c r="B67" s="53" t="str">
        <f t="shared" ref="B67:B130" si="5">MID(D67,8,3)</f>
        <v>CLD</v>
      </c>
      <c r="C67" s="53" t="str">
        <f t="shared" ref="C67:C130" si="6">MID(D67,8,6)</f>
        <v>CLD052</v>
      </c>
      <c r="D67" s="54" t="s">
        <v>4815</v>
      </c>
      <c r="E67" s="54">
        <f t="shared" ref="E67:E130" si="7">AVERAGE(F67:BC67)</f>
        <v>0.52284200000000003</v>
      </c>
      <c r="F67" s="54">
        <v>0.41739999999999999</v>
      </c>
      <c r="G67" s="54">
        <v>0.41370000000000001</v>
      </c>
      <c r="H67" s="54">
        <v>0.51</v>
      </c>
      <c r="I67" s="54">
        <v>0.60419999999999996</v>
      </c>
      <c r="J67" s="54">
        <v>0.65700000000000003</v>
      </c>
      <c r="K67" s="54">
        <v>0.46489999999999998</v>
      </c>
      <c r="L67" s="54">
        <v>0.48110000000000003</v>
      </c>
      <c r="M67" s="54">
        <v>0.64229999999999998</v>
      </c>
      <c r="N67" s="54">
        <v>0.53820000000000001</v>
      </c>
      <c r="O67" s="54">
        <v>0.5948</v>
      </c>
      <c r="P67" s="54">
        <v>0.6472</v>
      </c>
      <c r="Q67" s="54">
        <v>0.46910000000000002</v>
      </c>
      <c r="R67" s="54">
        <v>0.58250000000000002</v>
      </c>
      <c r="S67" s="54">
        <v>0.67789999999999995</v>
      </c>
      <c r="T67" s="54">
        <v>0.48020000000000002</v>
      </c>
      <c r="U67" s="54">
        <v>0.38200000000000001</v>
      </c>
      <c r="V67" s="54">
        <v>0.43669999999999998</v>
      </c>
      <c r="W67" s="54">
        <v>0.47699999999999998</v>
      </c>
      <c r="X67" s="54">
        <v>0.52470000000000006</v>
      </c>
      <c r="Y67" s="54">
        <v>0.60140000000000005</v>
      </c>
      <c r="Z67" s="54">
        <v>0.67300000000000004</v>
      </c>
      <c r="AA67" s="54">
        <v>0.57650000000000001</v>
      </c>
      <c r="AB67" s="54">
        <v>0.57110000000000005</v>
      </c>
      <c r="AC67" s="54">
        <v>0.66180000000000005</v>
      </c>
      <c r="AD67" s="54">
        <v>0.46410000000000001</v>
      </c>
      <c r="AE67" s="54">
        <v>0.6875</v>
      </c>
      <c r="AF67" s="54">
        <v>0.52480000000000004</v>
      </c>
      <c r="AG67" s="54">
        <v>0.52529999999999999</v>
      </c>
      <c r="AH67" s="54">
        <v>0.70389999999999997</v>
      </c>
      <c r="AI67" s="54">
        <v>0.6694</v>
      </c>
      <c r="AJ67" s="54">
        <v>0.5645</v>
      </c>
      <c r="AK67" s="54">
        <v>0.65920000000000001</v>
      </c>
      <c r="AL67" s="54">
        <v>0.57310000000000005</v>
      </c>
      <c r="AM67" s="54">
        <v>0.5726</v>
      </c>
      <c r="AN67" s="54">
        <v>0.57089999999999996</v>
      </c>
      <c r="AO67" s="54">
        <v>0.39240000000000003</v>
      </c>
      <c r="AP67" s="54">
        <v>0.47049999999999997</v>
      </c>
      <c r="AQ67" s="54">
        <v>0.42730000000000001</v>
      </c>
      <c r="AR67" s="54">
        <v>0.36820000000000003</v>
      </c>
      <c r="AS67" s="54">
        <v>0.51470000000000005</v>
      </c>
      <c r="AT67" s="54">
        <v>0.46610000000000001</v>
      </c>
      <c r="AU67" s="54">
        <v>0.5151</v>
      </c>
      <c r="AV67" s="54">
        <v>0.44479999999999997</v>
      </c>
      <c r="AW67" s="54">
        <v>0.35289999999999999</v>
      </c>
      <c r="AX67" s="54">
        <v>0.45329999999999998</v>
      </c>
      <c r="AY67" s="54">
        <v>0.36840000000000001</v>
      </c>
      <c r="AZ67" s="54">
        <v>0.41170000000000001</v>
      </c>
      <c r="BA67" s="54">
        <v>0.49669999999999997</v>
      </c>
      <c r="BB67" s="54">
        <v>0.39340000000000003</v>
      </c>
      <c r="BC67" s="54">
        <v>0.46660000000000001</v>
      </c>
    </row>
    <row r="68" spans="1:55" customFormat="1" hidden="1" x14ac:dyDescent="0.4">
      <c r="A68" t="str">
        <f t="shared" si="4"/>
        <v>quality</v>
      </c>
      <c r="B68" s="51" t="str">
        <f t="shared" si="5"/>
        <v>CLD</v>
      </c>
      <c r="C68" s="51" t="str">
        <f t="shared" si="6"/>
        <v>CLD052</v>
      </c>
      <c r="D68" t="s">
        <v>4816</v>
      </c>
      <c r="E68">
        <f t="shared" si="7"/>
        <v>80</v>
      </c>
      <c r="F68">
        <v>80</v>
      </c>
      <c r="G68">
        <v>80</v>
      </c>
      <c r="H68">
        <v>80</v>
      </c>
      <c r="I68">
        <v>80</v>
      </c>
      <c r="J68">
        <v>80</v>
      </c>
      <c r="K68">
        <v>80</v>
      </c>
      <c r="L68">
        <v>80</v>
      </c>
      <c r="M68">
        <v>80</v>
      </c>
      <c r="N68">
        <v>80</v>
      </c>
      <c r="O68">
        <v>80</v>
      </c>
      <c r="P68">
        <v>80</v>
      </c>
      <c r="Q68">
        <v>80</v>
      </c>
      <c r="R68">
        <v>80</v>
      </c>
      <c r="S68">
        <v>80</v>
      </c>
      <c r="T68">
        <v>80</v>
      </c>
      <c r="U68">
        <v>80</v>
      </c>
      <c r="V68">
        <v>80</v>
      </c>
      <c r="W68">
        <v>80</v>
      </c>
      <c r="X68">
        <v>80</v>
      </c>
      <c r="Y68">
        <v>80</v>
      </c>
      <c r="Z68">
        <v>80</v>
      </c>
      <c r="AA68">
        <v>80</v>
      </c>
      <c r="AB68">
        <v>80</v>
      </c>
      <c r="AC68">
        <v>80</v>
      </c>
      <c r="AD68">
        <v>80</v>
      </c>
      <c r="AE68">
        <v>80</v>
      </c>
      <c r="AF68">
        <v>80</v>
      </c>
      <c r="AG68">
        <v>80</v>
      </c>
      <c r="AH68">
        <v>80</v>
      </c>
      <c r="AI68">
        <v>80</v>
      </c>
      <c r="AJ68">
        <v>80</v>
      </c>
      <c r="AK68">
        <v>80</v>
      </c>
      <c r="AL68">
        <v>80</v>
      </c>
      <c r="AM68">
        <v>80</v>
      </c>
      <c r="AN68">
        <v>80</v>
      </c>
      <c r="AO68">
        <v>80</v>
      </c>
      <c r="AP68">
        <v>80</v>
      </c>
      <c r="AQ68">
        <v>80</v>
      </c>
      <c r="AR68">
        <v>80</v>
      </c>
      <c r="AS68">
        <v>80</v>
      </c>
      <c r="AT68">
        <v>80</v>
      </c>
      <c r="AU68">
        <v>80</v>
      </c>
      <c r="AV68">
        <v>80</v>
      </c>
      <c r="AW68">
        <v>80</v>
      </c>
      <c r="AX68">
        <v>80</v>
      </c>
      <c r="AY68">
        <v>80</v>
      </c>
      <c r="AZ68">
        <v>80</v>
      </c>
      <c r="BA68">
        <v>80</v>
      </c>
      <c r="BB68">
        <v>80</v>
      </c>
      <c r="BC68">
        <v>80</v>
      </c>
    </row>
    <row r="69" spans="1:55" customFormat="1" x14ac:dyDescent="0.4">
      <c r="A69" t="str">
        <f t="shared" si="4"/>
        <v>match_rate</v>
      </c>
      <c r="B69" s="51" t="str">
        <f t="shared" si="5"/>
        <v>CLD</v>
      </c>
      <c r="C69" s="51" t="str">
        <f t="shared" si="6"/>
        <v>CLD052</v>
      </c>
      <c r="D69" t="s">
        <v>4817</v>
      </c>
      <c r="E69">
        <f t="shared" si="7"/>
        <v>41.828024000000006</v>
      </c>
      <c r="F69">
        <v>33.3949</v>
      </c>
      <c r="G69">
        <v>33.094099999999997</v>
      </c>
      <c r="H69">
        <v>40.803899999999999</v>
      </c>
      <c r="I69">
        <v>48.3337</v>
      </c>
      <c r="J69">
        <v>52.558399999999999</v>
      </c>
      <c r="K69">
        <v>37.191499999999998</v>
      </c>
      <c r="L69">
        <v>38.489800000000002</v>
      </c>
      <c r="M69">
        <v>51.387099999999997</v>
      </c>
      <c r="N69">
        <v>43.053800000000003</v>
      </c>
      <c r="O69">
        <v>47.582700000000003</v>
      </c>
      <c r="P69">
        <v>51.774700000000003</v>
      </c>
      <c r="Q69">
        <v>37.526299999999999</v>
      </c>
      <c r="R69">
        <v>46.603700000000003</v>
      </c>
      <c r="S69">
        <v>54.229100000000003</v>
      </c>
      <c r="T69">
        <v>38.418599999999998</v>
      </c>
      <c r="U69">
        <v>30.5625</v>
      </c>
      <c r="V69">
        <v>34.9392</v>
      </c>
      <c r="W69">
        <v>38.161900000000003</v>
      </c>
      <c r="X69">
        <v>41.975200000000001</v>
      </c>
      <c r="Y69">
        <v>48.1098</v>
      </c>
      <c r="Z69">
        <v>53.840600000000002</v>
      </c>
      <c r="AA69">
        <v>46.119399999999999</v>
      </c>
      <c r="AB69">
        <v>45.691400000000002</v>
      </c>
      <c r="AC69">
        <v>52.946100000000001</v>
      </c>
      <c r="AD69">
        <v>37.127800000000001</v>
      </c>
      <c r="AE69">
        <v>55.000500000000002</v>
      </c>
      <c r="AF69">
        <v>41.985500000000002</v>
      </c>
      <c r="AG69">
        <v>42.027000000000001</v>
      </c>
      <c r="AH69">
        <v>56.3127</v>
      </c>
      <c r="AI69">
        <v>53.551699999999997</v>
      </c>
      <c r="AJ69">
        <v>45.160499999999999</v>
      </c>
      <c r="AK69">
        <v>52.738100000000003</v>
      </c>
      <c r="AL69">
        <v>45.847099999999998</v>
      </c>
      <c r="AM69">
        <v>45.811599999999999</v>
      </c>
      <c r="AN69">
        <v>45.675600000000003</v>
      </c>
      <c r="AO69">
        <v>31.392700000000001</v>
      </c>
      <c r="AP69">
        <v>37.6372</v>
      </c>
      <c r="AQ69">
        <v>34.187800000000003</v>
      </c>
      <c r="AR69">
        <v>29.4543</v>
      </c>
      <c r="AS69">
        <v>41.178400000000003</v>
      </c>
      <c r="AT69">
        <v>37.284399999999998</v>
      </c>
      <c r="AU69">
        <v>41.205800000000004</v>
      </c>
      <c r="AV69">
        <v>35.586300000000001</v>
      </c>
      <c r="AW69">
        <v>28.2315</v>
      </c>
      <c r="AX69">
        <v>36.267800000000001</v>
      </c>
      <c r="AY69">
        <v>29.4758</v>
      </c>
      <c r="AZ69">
        <v>32.9345</v>
      </c>
      <c r="BA69">
        <v>39.736199999999997</v>
      </c>
      <c r="BB69">
        <v>31.471699999999998</v>
      </c>
      <c r="BC69">
        <v>37.330300000000001</v>
      </c>
    </row>
    <row r="70" spans="1:55" customFormat="1" hidden="1" x14ac:dyDescent="0.4">
      <c r="A70" t="str">
        <f t="shared" si="4"/>
        <v>bleu</v>
      </c>
      <c r="B70" s="51" t="str">
        <f t="shared" si="5"/>
        <v>CLD</v>
      </c>
      <c r="C70" s="51" t="str">
        <f t="shared" si="6"/>
        <v>CLD052</v>
      </c>
      <c r="D70" t="s">
        <v>4818</v>
      </c>
      <c r="E70">
        <f t="shared" si="7"/>
        <v>9.7680000000000006E-3</v>
      </c>
      <c r="F70">
        <v>1.04E-2</v>
      </c>
      <c r="G70">
        <v>1.32E-2</v>
      </c>
      <c r="H70">
        <v>5.1999999999999998E-3</v>
      </c>
      <c r="I70">
        <v>5.8999999999999999E-3</v>
      </c>
      <c r="J70">
        <v>4.7999999999999996E-3</v>
      </c>
      <c r="K70">
        <v>4.5999999999999999E-3</v>
      </c>
      <c r="L70">
        <v>4.4999999999999997E-3</v>
      </c>
      <c r="M70">
        <v>5.5999999999999999E-3</v>
      </c>
      <c r="N70">
        <v>7.4000000000000003E-3</v>
      </c>
      <c r="O70">
        <v>9.9000000000000008E-3</v>
      </c>
      <c r="P70">
        <v>4.3E-3</v>
      </c>
      <c r="Q70">
        <v>4.7000000000000002E-3</v>
      </c>
      <c r="R70">
        <v>4.1999999999999997E-3</v>
      </c>
      <c r="S70">
        <v>1.46E-2</v>
      </c>
      <c r="T70">
        <v>9.4999999999999998E-3</v>
      </c>
      <c r="U70">
        <v>4.0000000000000001E-3</v>
      </c>
      <c r="V70">
        <v>7.9000000000000008E-3</v>
      </c>
      <c r="W70">
        <v>6.1000000000000004E-3</v>
      </c>
      <c r="X70">
        <v>5.5999999999999999E-3</v>
      </c>
      <c r="Y70">
        <v>1.0999999999999999E-2</v>
      </c>
      <c r="Z70">
        <v>1.7100000000000001E-2</v>
      </c>
      <c r="AA70">
        <v>1.8499999999999999E-2</v>
      </c>
      <c r="AB70">
        <v>6.1000000000000004E-3</v>
      </c>
      <c r="AC70">
        <v>2.1899999999999999E-2</v>
      </c>
      <c r="AD70">
        <v>4.4999999999999997E-3</v>
      </c>
      <c r="AE70">
        <v>9.2999999999999992E-3</v>
      </c>
      <c r="AF70">
        <v>5.3E-3</v>
      </c>
      <c r="AG70">
        <v>2.07E-2</v>
      </c>
      <c r="AH70">
        <v>1.7899999999999999E-2</v>
      </c>
      <c r="AI70">
        <v>2.6700000000000002E-2</v>
      </c>
      <c r="AJ70">
        <v>3.5999999999999999E-3</v>
      </c>
      <c r="AK70">
        <v>2.7400000000000001E-2</v>
      </c>
      <c r="AL70">
        <v>1.0999999999999999E-2</v>
      </c>
      <c r="AM70">
        <v>4.5999999999999999E-3</v>
      </c>
      <c r="AN70">
        <v>9.1000000000000004E-3</v>
      </c>
      <c r="AO70">
        <v>2.81E-2</v>
      </c>
      <c r="AP70">
        <v>4.8999999999999998E-3</v>
      </c>
      <c r="AQ70">
        <v>1.0500000000000001E-2</v>
      </c>
      <c r="AR70">
        <v>6.3E-3</v>
      </c>
      <c r="AS70">
        <v>7.0000000000000001E-3</v>
      </c>
      <c r="AT70">
        <v>1.26E-2</v>
      </c>
      <c r="AU70">
        <v>1.32E-2</v>
      </c>
      <c r="AV70">
        <v>5.5999999999999999E-3</v>
      </c>
      <c r="AW70">
        <v>3.7000000000000002E-3</v>
      </c>
      <c r="AX70">
        <v>7.1999999999999998E-3</v>
      </c>
      <c r="AY70">
        <v>3.5999999999999999E-3</v>
      </c>
      <c r="AZ70">
        <v>5.4000000000000003E-3</v>
      </c>
      <c r="BA70">
        <v>6.7000000000000002E-3</v>
      </c>
      <c r="BB70">
        <v>1.5100000000000001E-2</v>
      </c>
      <c r="BC70">
        <v>1.14E-2</v>
      </c>
    </row>
    <row r="71" spans="1:55" customFormat="1" hidden="1" x14ac:dyDescent="0.4">
      <c r="A71" t="str">
        <f t="shared" si="4"/>
        <v>rougeL</v>
      </c>
      <c r="B71" s="51" t="str">
        <f t="shared" si="5"/>
        <v>CLD</v>
      </c>
      <c r="C71" s="51" t="str">
        <f t="shared" si="6"/>
        <v>CLD052</v>
      </c>
      <c r="D71" t="s">
        <v>4819</v>
      </c>
      <c r="E71">
        <f t="shared" si="7"/>
        <v>8.9439999999999992E-2</v>
      </c>
      <c r="F71">
        <v>0.1053</v>
      </c>
      <c r="G71">
        <v>0.1449</v>
      </c>
      <c r="H71">
        <v>6.4500000000000002E-2</v>
      </c>
      <c r="I71">
        <v>6.9000000000000006E-2</v>
      </c>
      <c r="J71">
        <v>0.1075</v>
      </c>
      <c r="K71">
        <v>6.8199999999999997E-2</v>
      </c>
      <c r="L71">
        <v>0.127</v>
      </c>
      <c r="M71">
        <v>0.06</v>
      </c>
      <c r="N71">
        <v>9.8799999999999999E-2</v>
      </c>
      <c r="O71">
        <v>8.2600000000000007E-2</v>
      </c>
      <c r="P71">
        <v>0.1149</v>
      </c>
      <c r="Q71">
        <v>6.9800000000000001E-2</v>
      </c>
      <c r="R71">
        <v>6.8199999999999997E-2</v>
      </c>
      <c r="S71">
        <v>0.122</v>
      </c>
      <c r="T71">
        <v>9.9000000000000005E-2</v>
      </c>
      <c r="U71">
        <v>8.1600000000000006E-2</v>
      </c>
      <c r="V71">
        <v>9.0899999999999995E-2</v>
      </c>
      <c r="W71">
        <v>3.3300000000000003E-2</v>
      </c>
      <c r="X71">
        <v>8.5999999999999993E-2</v>
      </c>
      <c r="Y71">
        <v>0.125</v>
      </c>
      <c r="Z71">
        <v>0.1835</v>
      </c>
      <c r="AA71">
        <v>0.1628</v>
      </c>
      <c r="AB71">
        <v>6.5199999999999994E-2</v>
      </c>
      <c r="AC71">
        <v>0.17280000000000001</v>
      </c>
      <c r="AD71">
        <v>3.3300000000000003E-2</v>
      </c>
      <c r="AE71">
        <v>0.1208</v>
      </c>
      <c r="AF71">
        <v>8.9300000000000004E-2</v>
      </c>
      <c r="AG71">
        <v>0.125</v>
      </c>
      <c r="AH71">
        <v>0.12239999999999999</v>
      </c>
      <c r="AI71">
        <v>0.19439999999999999</v>
      </c>
      <c r="AJ71">
        <v>7.1400000000000005E-2</v>
      </c>
      <c r="AK71">
        <v>0.15379999999999999</v>
      </c>
      <c r="AL71">
        <v>8.6999999999999994E-2</v>
      </c>
      <c r="AM71">
        <v>6.1899999999999997E-2</v>
      </c>
      <c r="AN71">
        <v>8.0799999999999997E-2</v>
      </c>
      <c r="AO71">
        <v>0.1333</v>
      </c>
      <c r="AP71">
        <v>4.8000000000000001E-2</v>
      </c>
      <c r="AQ71">
        <v>5.3100000000000001E-2</v>
      </c>
      <c r="AR71">
        <v>3.85E-2</v>
      </c>
      <c r="AS71">
        <v>6.9599999999999995E-2</v>
      </c>
      <c r="AT71">
        <v>9.35E-2</v>
      </c>
      <c r="AU71">
        <v>5.7700000000000001E-2</v>
      </c>
      <c r="AV71">
        <v>5.3699999999999998E-2</v>
      </c>
      <c r="AW71">
        <v>3.5999999999999997E-2</v>
      </c>
      <c r="AX71">
        <v>0.02</v>
      </c>
      <c r="AY71">
        <v>5.2600000000000001E-2</v>
      </c>
      <c r="AZ71">
        <v>8.2799999999999999E-2</v>
      </c>
      <c r="BA71">
        <v>7.0199999999999999E-2</v>
      </c>
      <c r="BB71">
        <v>4.8000000000000001E-2</v>
      </c>
      <c r="BC71">
        <v>7.2099999999999997E-2</v>
      </c>
    </row>
    <row r="72" spans="1:55" customFormat="1" hidden="1" x14ac:dyDescent="0.4">
      <c r="A72" t="str">
        <f t="shared" si="4"/>
        <v>similarity</v>
      </c>
      <c r="B72" s="53" t="str">
        <f t="shared" si="5"/>
        <v>CLD</v>
      </c>
      <c r="C72" s="53" t="str">
        <f t="shared" si="6"/>
        <v>CLD053</v>
      </c>
      <c r="D72" s="54" t="s">
        <v>4820</v>
      </c>
      <c r="E72" s="54">
        <f t="shared" si="7"/>
        <v>0.52792799999999984</v>
      </c>
      <c r="F72" s="54">
        <v>0.43469999999999998</v>
      </c>
      <c r="G72" s="54">
        <v>0.58819999999999995</v>
      </c>
      <c r="H72" s="54">
        <v>0.57820000000000005</v>
      </c>
      <c r="I72" s="54">
        <v>0.49719999999999998</v>
      </c>
      <c r="J72" s="54">
        <v>0.63539999999999996</v>
      </c>
      <c r="K72" s="54">
        <v>0.55710000000000004</v>
      </c>
      <c r="L72" s="54">
        <v>0.42120000000000002</v>
      </c>
      <c r="M72" s="54">
        <v>0.62260000000000004</v>
      </c>
      <c r="N72" s="54">
        <v>0.56089999999999995</v>
      </c>
      <c r="O72" s="54">
        <v>0.62519999999999998</v>
      </c>
      <c r="P72" s="54">
        <v>0.65090000000000003</v>
      </c>
      <c r="Q72" s="54">
        <v>0.47349999999999998</v>
      </c>
      <c r="R72" s="54">
        <v>0.59219999999999995</v>
      </c>
      <c r="S72" s="54">
        <v>0.65910000000000002</v>
      </c>
      <c r="T72" s="54">
        <v>0.55220000000000002</v>
      </c>
      <c r="U72" s="54">
        <v>0.43309999999999998</v>
      </c>
      <c r="V72" s="54">
        <v>0.47660000000000002</v>
      </c>
      <c r="W72" s="54">
        <v>0.47960000000000003</v>
      </c>
      <c r="X72" s="54">
        <v>0.51749999999999996</v>
      </c>
      <c r="Y72" s="54">
        <v>0.63009999999999999</v>
      </c>
      <c r="Z72" s="54">
        <v>0.66979999999999995</v>
      </c>
      <c r="AA72" s="54">
        <v>0.67659999999999998</v>
      </c>
      <c r="AB72" s="54">
        <v>0.57020000000000004</v>
      </c>
      <c r="AC72" s="54">
        <v>0.70389999999999997</v>
      </c>
      <c r="AD72" s="54">
        <v>0.37469999999999998</v>
      </c>
      <c r="AE72" s="54">
        <v>0.69340000000000002</v>
      </c>
      <c r="AF72" s="54">
        <v>0.49990000000000001</v>
      </c>
      <c r="AG72" s="54">
        <v>0.50939999999999996</v>
      </c>
      <c r="AH72" s="54">
        <v>0.70620000000000005</v>
      </c>
      <c r="AI72" s="54">
        <v>0.55720000000000003</v>
      </c>
      <c r="AJ72" s="54">
        <v>0.57250000000000001</v>
      </c>
      <c r="AK72" s="54">
        <v>0.58220000000000005</v>
      </c>
      <c r="AL72" s="54">
        <v>0.57310000000000005</v>
      </c>
      <c r="AM72" s="54">
        <v>0.54320000000000002</v>
      </c>
      <c r="AN72" s="54">
        <v>0.58609999999999995</v>
      </c>
      <c r="AO72" s="54">
        <v>0.38150000000000001</v>
      </c>
      <c r="AP72" s="54">
        <v>0.45190000000000002</v>
      </c>
      <c r="AQ72" s="54">
        <v>0.47849999999999998</v>
      </c>
      <c r="AR72" s="54">
        <v>0.35980000000000001</v>
      </c>
      <c r="AS72" s="54">
        <v>0.55069999999999997</v>
      </c>
      <c r="AT72" s="54">
        <v>0.44240000000000002</v>
      </c>
      <c r="AU72" s="54">
        <v>0.50900000000000001</v>
      </c>
      <c r="AV72" s="54">
        <v>0.27460000000000001</v>
      </c>
      <c r="AW72" s="54">
        <v>0.43009999999999998</v>
      </c>
      <c r="AX72" s="54">
        <v>0.46300000000000002</v>
      </c>
      <c r="AY72" s="54">
        <v>0.39190000000000003</v>
      </c>
      <c r="AZ72" s="54">
        <v>0.4279</v>
      </c>
      <c r="BA72" s="54">
        <v>0.49159999999999998</v>
      </c>
      <c r="BB72" s="54">
        <v>0.39489999999999997</v>
      </c>
      <c r="BC72" s="54">
        <v>0.54469999999999996</v>
      </c>
    </row>
    <row r="73" spans="1:55" customFormat="1" hidden="1" x14ac:dyDescent="0.4">
      <c r="A73" t="str">
        <f t="shared" si="4"/>
        <v>quality</v>
      </c>
      <c r="B73" s="51" t="str">
        <f t="shared" si="5"/>
        <v>CLD</v>
      </c>
      <c r="C73" s="51" t="str">
        <f t="shared" si="6"/>
        <v>CLD053</v>
      </c>
      <c r="D73" t="s">
        <v>4821</v>
      </c>
      <c r="E73">
        <f t="shared" si="7"/>
        <v>80</v>
      </c>
      <c r="F73">
        <v>80</v>
      </c>
      <c r="G73">
        <v>80</v>
      </c>
      <c r="H73">
        <v>80</v>
      </c>
      <c r="I73">
        <v>80</v>
      </c>
      <c r="J73">
        <v>80</v>
      </c>
      <c r="K73">
        <v>80</v>
      </c>
      <c r="L73">
        <v>80</v>
      </c>
      <c r="M73">
        <v>80</v>
      </c>
      <c r="N73">
        <v>80</v>
      </c>
      <c r="O73">
        <v>80</v>
      </c>
      <c r="P73">
        <v>80</v>
      </c>
      <c r="Q73">
        <v>80</v>
      </c>
      <c r="R73">
        <v>80</v>
      </c>
      <c r="S73">
        <v>80</v>
      </c>
      <c r="T73">
        <v>80</v>
      </c>
      <c r="U73">
        <v>80</v>
      </c>
      <c r="V73">
        <v>80</v>
      </c>
      <c r="W73">
        <v>80</v>
      </c>
      <c r="X73">
        <v>80</v>
      </c>
      <c r="Y73">
        <v>80</v>
      </c>
      <c r="Z73">
        <v>80</v>
      </c>
      <c r="AA73">
        <v>80</v>
      </c>
      <c r="AB73">
        <v>80</v>
      </c>
      <c r="AC73">
        <v>80</v>
      </c>
      <c r="AD73">
        <v>80</v>
      </c>
      <c r="AE73">
        <v>80</v>
      </c>
      <c r="AF73">
        <v>80</v>
      </c>
      <c r="AG73">
        <v>80</v>
      </c>
      <c r="AH73">
        <v>80</v>
      </c>
      <c r="AI73">
        <v>80</v>
      </c>
      <c r="AJ73">
        <v>80</v>
      </c>
      <c r="AK73">
        <v>80</v>
      </c>
      <c r="AL73">
        <v>80</v>
      </c>
      <c r="AM73">
        <v>80</v>
      </c>
      <c r="AN73">
        <v>80</v>
      </c>
      <c r="AO73">
        <v>80</v>
      </c>
      <c r="AP73">
        <v>80</v>
      </c>
      <c r="AQ73">
        <v>80</v>
      </c>
      <c r="AR73">
        <v>80</v>
      </c>
      <c r="AS73">
        <v>80</v>
      </c>
      <c r="AT73">
        <v>80</v>
      </c>
      <c r="AU73">
        <v>80</v>
      </c>
      <c r="AV73">
        <v>80</v>
      </c>
      <c r="AW73">
        <v>80</v>
      </c>
      <c r="AX73">
        <v>80</v>
      </c>
      <c r="AY73">
        <v>80</v>
      </c>
      <c r="AZ73">
        <v>80</v>
      </c>
      <c r="BA73">
        <v>80</v>
      </c>
      <c r="BB73">
        <v>80</v>
      </c>
      <c r="BC73">
        <v>80</v>
      </c>
    </row>
    <row r="74" spans="1:55" customFormat="1" x14ac:dyDescent="0.4">
      <c r="A74" t="str">
        <f t="shared" si="4"/>
        <v>match_rate</v>
      </c>
      <c r="B74" s="51" t="str">
        <f t="shared" si="5"/>
        <v>CLD</v>
      </c>
      <c r="C74" s="51" t="str">
        <f t="shared" si="6"/>
        <v>CLD053</v>
      </c>
      <c r="D74" t="s">
        <v>4822</v>
      </c>
      <c r="E74">
        <f t="shared" si="7"/>
        <v>42.234220000000008</v>
      </c>
      <c r="F74">
        <v>34.776200000000003</v>
      </c>
      <c r="G74">
        <v>47.053100000000001</v>
      </c>
      <c r="H74">
        <v>46.253500000000003</v>
      </c>
      <c r="I74">
        <v>39.779400000000003</v>
      </c>
      <c r="J74">
        <v>50.831099999999999</v>
      </c>
      <c r="K74">
        <v>44.570399999999999</v>
      </c>
      <c r="L74">
        <v>33.696100000000001</v>
      </c>
      <c r="M74">
        <v>49.811199999999999</v>
      </c>
      <c r="N74">
        <v>44.872599999999998</v>
      </c>
      <c r="O74">
        <v>50.012099999999997</v>
      </c>
      <c r="P74">
        <v>52.0702</v>
      </c>
      <c r="Q74">
        <v>37.8812</v>
      </c>
      <c r="R74">
        <v>47.372500000000002</v>
      </c>
      <c r="S74">
        <v>52.7271</v>
      </c>
      <c r="T74">
        <v>44.177199999999999</v>
      </c>
      <c r="U74">
        <v>34.647599999999997</v>
      </c>
      <c r="V74">
        <v>38.125599999999999</v>
      </c>
      <c r="W74">
        <v>38.3703</v>
      </c>
      <c r="X74">
        <v>41.403799999999997</v>
      </c>
      <c r="Y74">
        <v>50.41</v>
      </c>
      <c r="Z74">
        <v>53.584600000000002</v>
      </c>
      <c r="AA74">
        <v>54.1312</v>
      </c>
      <c r="AB74">
        <v>45.617400000000004</v>
      </c>
      <c r="AC74">
        <v>56.311</v>
      </c>
      <c r="AD74">
        <v>29.974499999999999</v>
      </c>
      <c r="AE74">
        <v>55.470799999999997</v>
      </c>
      <c r="AF74">
        <v>39.993899999999996</v>
      </c>
      <c r="AG74">
        <v>40.753900000000002</v>
      </c>
      <c r="AH74">
        <v>56.499299999999998</v>
      </c>
      <c r="AI74">
        <v>44.5749</v>
      </c>
      <c r="AJ74">
        <v>45.803400000000003</v>
      </c>
      <c r="AK74">
        <v>46.574800000000003</v>
      </c>
      <c r="AL74">
        <v>45.847099999999998</v>
      </c>
      <c r="AM74">
        <v>43.456299999999999</v>
      </c>
      <c r="AN74">
        <v>46.889099999999999</v>
      </c>
      <c r="AO74">
        <v>30.516300000000001</v>
      </c>
      <c r="AP74">
        <v>36.154200000000003</v>
      </c>
      <c r="AQ74">
        <v>38.281300000000002</v>
      </c>
      <c r="AR74">
        <v>28.7836</v>
      </c>
      <c r="AS74">
        <v>44.054200000000002</v>
      </c>
      <c r="AT74">
        <v>35.388500000000001</v>
      </c>
      <c r="AU74">
        <v>40.717500000000001</v>
      </c>
      <c r="AV74">
        <v>21.966999999999999</v>
      </c>
      <c r="AW74">
        <v>34.408200000000001</v>
      </c>
      <c r="AX74">
        <v>37.036099999999998</v>
      </c>
      <c r="AY74">
        <v>31.3506</v>
      </c>
      <c r="AZ74">
        <v>34.234200000000001</v>
      </c>
      <c r="BA74">
        <v>39.331099999999999</v>
      </c>
      <c r="BB74">
        <v>31.59</v>
      </c>
      <c r="BC74">
        <v>43.574800000000003</v>
      </c>
    </row>
    <row r="75" spans="1:55" customFormat="1" hidden="1" x14ac:dyDescent="0.4">
      <c r="A75" t="str">
        <f t="shared" si="4"/>
        <v>bleu</v>
      </c>
      <c r="B75" s="51" t="str">
        <f t="shared" si="5"/>
        <v>CLD</v>
      </c>
      <c r="C75" s="51" t="str">
        <f t="shared" si="6"/>
        <v>CLD053</v>
      </c>
      <c r="D75" t="s">
        <v>4823</v>
      </c>
      <c r="E75">
        <f t="shared" si="7"/>
        <v>9.5980000000000006E-3</v>
      </c>
      <c r="F75">
        <v>1.09E-2</v>
      </c>
      <c r="G75">
        <v>2.47E-2</v>
      </c>
      <c r="H75">
        <v>3.3E-3</v>
      </c>
      <c r="I75">
        <v>6.7999999999999996E-3</v>
      </c>
      <c r="J75">
        <v>4.5999999999999999E-3</v>
      </c>
      <c r="K75">
        <v>8.0000000000000002E-3</v>
      </c>
      <c r="L75">
        <v>6.1999999999999998E-3</v>
      </c>
      <c r="M75">
        <v>5.7999999999999996E-3</v>
      </c>
      <c r="N75">
        <v>8.0000000000000002E-3</v>
      </c>
      <c r="O75">
        <v>1.12E-2</v>
      </c>
      <c r="P75">
        <v>1.26E-2</v>
      </c>
      <c r="Q75">
        <v>4.1000000000000003E-3</v>
      </c>
      <c r="R75">
        <v>3.5999999999999999E-3</v>
      </c>
      <c r="S75">
        <v>1.54E-2</v>
      </c>
      <c r="T75">
        <v>9.7999999999999997E-3</v>
      </c>
      <c r="U75">
        <v>4.4999999999999997E-3</v>
      </c>
      <c r="V75">
        <v>7.7999999999999996E-3</v>
      </c>
      <c r="W75">
        <v>6.6E-3</v>
      </c>
      <c r="X75">
        <v>6.4000000000000003E-3</v>
      </c>
      <c r="Y75">
        <v>8.3999999999999995E-3</v>
      </c>
      <c r="Z75">
        <v>1.72E-2</v>
      </c>
      <c r="AA75">
        <v>3.0200000000000001E-2</v>
      </c>
      <c r="AB75">
        <v>6.6E-3</v>
      </c>
      <c r="AC75">
        <v>6.7999999999999996E-3</v>
      </c>
      <c r="AD75">
        <v>4.5999999999999999E-3</v>
      </c>
      <c r="AE75">
        <v>1.2500000000000001E-2</v>
      </c>
      <c r="AF75">
        <v>5.4000000000000003E-3</v>
      </c>
      <c r="AG75">
        <v>1.77E-2</v>
      </c>
      <c r="AH75">
        <v>1.7100000000000001E-2</v>
      </c>
      <c r="AI75">
        <v>1.3599999999999999E-2</v>
      </c>
      <c r="AJ75">
        <v>3.3999999999999998E-3</v>
      </c>
      <c r="AK75">
        <v>5.1999999999999998E-3</v>
      </c>
      <c r="AL75">
        <v>1.0999999999999999E-2</v>
      </c>
      <c r="AM75">
        <v>3.8999999999999998E-3</v>
      </c>
      <c r="AN75">
        <v>5.7000000000000002E-3</v>
      </c>
      <c r="AO75">
        <v>2.87E-2</v>
      </c>
      <c r="AP75">
        <v>5.4999999999999997E-3</v>
      </c>
      <c r="AQ75">
        <v>1.38E-2</v>
      </c>
      <c r="AR75">
        <v>3.5000000000000001E-3</v>
      </c>
      <c r="AS75">
        <v>8.3999999999999995E-3</v>
      </c>
      <c r="AT75">
        <v>1.3599999999999999E-2</v>
      </c>
      <c r="AU75">
        <v>1.24E-2</v>
      </c>
      <c r="AV75">
        <v>5.4000000000000003E-3</v>
      </c>
      <c r="AW75">
        <v>2.7000000000000001E-3</v>
      </c>
      <c r="AX75">
        <v>7.1999999999999998E-3</v>
      </c>
      <c r="AY75">
        <v>7.3000000000000001E-3</v>
      </c>
      <c r="AZ75">
        <v>7.0000000000000001E-3</v>
      </c>
      <c r="BA75">
        <v>6.7000000000000002E-3</v>
      </c>
      <c r="BB75">
        <v>1.37E-2</v>
      </c>
      <c r="BC75">
        <v>1.44E-2</v>
      </c>
    </row>
    <row r="76" spans="1:55" customFormat="1" hidden="1" x14ac:dyDescent="0.4">
      <c r="A76" t="str">
        <f t="shared" si="4"/>
        <v>rougeL</v>
      </c>
      <c r="B76" s="51" t="str">
        <f t="shared" si="5"/>
        <v>CLD</v>
      </c>
      <c r="C76" s="51" t="str">
        <f t="shared" si="6"/>
        <v>CLD053</v>
      </c>
      <c r="D76" t="s">
        <v>4824</v>
      </c>
      <c r="E76">
        <f t="shared" si="7"/>
        <v>8.9079999999999965E-2</v>
      </c>
      <c r="F76">
        <v>0.1111</v>
      </c>
      <c r="G76">
        <v>9.7100000000000006E-2</v>
      </c>
      <c r="H76">
        <v>7.3400000000000007E-2</v>
      </c>
      <c r="I76">
        <v>0.10340000000000001</v>
      </c>
      <c r="J76">
        <v>0.1</v>
      </c>
      <c r="K76">
        <v>8.2500000000000004E-2</v>
      </c>
      <c r="L76">
        <v>0.14000000000000001</v>
      </c>
      <c r="M76">
        <v>6.9000000000000006E-2</v>
      </c>
      <c r="N76">
        <v>9.2999999999999999E-2</v>
      </c>
      <c r="O76">
        <v>9.1700000000000004E-2</v>
      </c>
      <c r="P76">
        <v>0.1149</v>
      </c>
      <c r="Q76">
        <v>6.8199999999999997E-2</v>
      </c>
      <c r="R76">
        <v>3.9600000000000003E-2</v>
      </c>
      <c r="S76">
        <v>0.11650000000000001</v>
      </c>
      <c r="T76">
        <v>9.5200000000000007E-2</v>
      </c>
      <c r="U76">
        <v>6.25E-2</v>
      </c>
      <c r="V76">
        <v>7.4800000000000005E-2</v>
      </c>
      <c r="W76">
        <v>9.3700000000000006E-2</v>
      </c>
      <c r="X76">
        <v>5.8799999999999998E-2</v>
      </c>
      <c r="Y76">
        <v>0.1075</v>
      </c>
      <c r="Z76">
        <v>0.18179999999999999</v>
      </c>
      <c r="AA76">
        <v>0.18390000000000001</v>
      </c>
      <c r="AB76">
        <v>0.125</v>
      </c>
      <c r="AC76">
        <v>8.5699999999999998E-2</v>
      </c>
      <c r="AD76">
        <v>6.8400000000000002E-2</v>
      </c>
      <c r="AE76">
        <v>0.20549999999999999</v>
      </c>
      <c r="AF76">
        <v>8.8499999999999995E-2</v>
      </c>
      <c r="AG76">
        <v>0.1348</v>
      </c>
      <c r="AH76">
        <v>0.14430000000000001</v>
      </c>
      <c r="AI76">
        <v>0.1739</v>
      </c>
      <c r="AJ76">
        <v>6.8199999999999997E-2</v>
      </c>
      <c r="AK76">
        <v>5.8000000000000003E-2</v>
      </c>
      <c r="AL76">
        <v>8.6999999999999994E-2</v>
      </c>
      <c r="AM76">
        <v>2.1999999999999999E-2</v>
      </c>
      <c r="AN76">
        <v>8.5999999999999993E-2</v>
      </c>
      <c r="AO76">
        <v>0.1149</v>
      </c>
      <c r="AP76">
        <v>5.1299999999999998E-2</v>
      </c>
      <c r="AQ76">
        <v>6.5199999999999994E-2</v>
      </c>
      <c r="AR76">
        <v>3.6400000000000002E-2</v>
      </c>
      <c r="AS76">
        <v>8.5999999999999993E-2</v>
      </c>
      <c r="AT76">
        <v>9.4299999999999995E-2</v>
      </c>
      <c r="AU76">
        <v>6.1199999999999997E-2</v>
      </c>
      <c r="AV76">
        <v>5.6099999999999997E-2</v>
      </c>
      <c r="AW76">
        <v>2.6499999999999999E-2</v>
      </c>
      <c r="AX76">
        <v>1.9199999999999998E-2</v>
      </c>
      <c r="AY76">
        <v>3.7699999999999997E-2</v>
      </c>
      <c r="AZ76">
        <v>9.01E-2</v>
      </c>
      <c r="BA76">
        <v>6.6100000000000006E-2</v>
      </c>
      <c r="BB76">
        <v>4.8800000000000003E-2</v>
      </c>
      <c r="BC76">
        <v>9.4299999999999995E-2</v>
      </c>
    </row>
    <row r="77" spans="1:55" customFormat="1" hidden="1" x14ac:dyDescent="0.4">
      <c r="A77" t="str">
        <f t="shared" si="4"/>
        <v>similarity</v>
      </c>
      <c r="B77" s="55" t="str">
        <f t="shared" si="5"/>
        <v>CLD</v>
      </c>
      <c r="C77" s="55" t="str">
        <f t="shared" si="6"/>
        <v>CLD091</v>
      </c>
      <c r="D77" s="56" t="s">
        <v>4825</v>
      </c>
      <c r="E77" s="56">
        <f t="shared" si="7"/>
        <v>0.51935799999999999</v>
      </c>
      <c r="F77" s="56">
        <v>0.37340000000000001</v>
      </c>
      <c r="G77" s="56">
        <v>0.58560000000000001</v>
      </c>
      <c r="H77" s="56">
        <v>0.41449999999999998</v>
      </c>
      <c r="I77" s="56">
        <v>0.41110000000000002</v>
      </c>
      <c r="J77" s="56">
        <v>0.57679999999999998</v>
      </c>
      <c r="K77" s="56">
        <v>0.62780000000000002</v>
      </c>
      <c r="L77" s="56">
        <v>0.45700000000000002</v>
      </c>
      <c r="M77" s="56">
        <v>0.65890000000000004</v>
      </c>
      <c r="N77" s="56">
        <v>0.56120000000000003</v>
      </c>
      <c r="O77" s="56">
        <v>0.5988</v>
      </c>
      <c r="P77" s="56">
        <v>0.67420000000000002</v>
      </c>
      <c r="Q77" s="56">
        <v>0.56640000000000001</v>
      </c>
      <c r="R77" s="56">
        <v>0.57079999999999997</v>
      </c>
      <c r="S77" s="56">
        <v>0.67220000000000002</v>
      </c>
      <c r="T77" s="56">
        <v>0.61</v>
      </c>
      <c r="U77" s="56">
        <v>0.45950000000000002</v>
      </c>
      <c r="V77" s="56">
        <v>0.44019999999999998</v>
      </c>
      <c r="W77" s="56">
        <v>0.46339999999999998</v>
      </c>
      <c r="X77" s="56">
        <v>0.47860000000000003</v>
      </c>
      <c r="Y77" s="56">
        <v>0.66139999999999999</v>
      </c>
      <c r="Z77" s="56">
        <v>0.6321</v>
      </c>
      <c r="AA77" s="56">
        <v>0.60360000000000003</v>
      </c>
      <c r="AB77" s="56">
        <v>0.54520000000000002</v>
      </c>
      <c r="AC77" s="56">
        <v>0.67989999999999995</v>
      </c>
      <c r="AD77" s="56">
        <v>0.41689999999999999</v>
      </c>
      <c r="AE77" s="56">
        <v>0.70630000000000004</v>
      </c>
      <c r="AF77" s="56">
        <v>0.49159999999999998</v>
      </c>
      <c r="AG77" s="56">
        <v>0.40589999999999998</v>
      </c>
      <c r="AH77" s="56">
        <v>0.70340000000000003</v>
      </c>
      <c r="AI77" s="56">
        <v>0.65410000000000001</v>
      </c>
      <c r="AJ77" s="56">
        <v>0.60589999999999999</v>
      </c>
      <c r="AK77" s="56">
        <v>0.62970000000000004</v>
      </c>
      <c r="AL77" s="56">
        <v>0.52569999999999995</v>
      </c>
      <c r="AM77" s="56">
        <v>0.59209999999999996</v>
      </c>
      <c r="AN77" s="56">
        <v>0.60240000000000005</v>
      </c>
      <c r="AO77" s="56">
        <v>0.47639999999999999</v>
      </c>
      <c r="AP77" s="56">
        <v>0.51619999999999999</v>
      </c>
      <c r="AQ77" s="56">
        <v>0.45440000000000003</v>
      </c>
      <c r="AR77" s="56">
        <v>0.38629999999999998</v>
      </c>
      <c r="AS77" s="56">
        <v>0.42220000000000002</v>
      </c>
      <c r="AT77" s="56">
        <v>0.41689999999999999</v>
      </c>
      <c r="AU77" s="56">
        <v>0.44950000000000001</v>
      </c>
      <c r="AV77" s="56">
        <v>0.36030000000000001</v>
      </c>
      <c r="AW77" s="56">
        <v>0.30590000000000001</v>
      </c>
      <c r="AX77" s="56">
        <v>0.4118</v>
      </c>
      <c r="AY77" s="56">
        <v>0.34339999999999998</v>
      </c>
      <c r="AZ77" s="56">
        <v>0.41510000000000002</v>
      </c>
      <c r="BA77" s="56">
        <v>0.4481</v>
      </c>
      <c r="BB77" s="56">
        <v>0.41289999999999999</v>
      </c>
      <c r="BC77" s="56">
        <v>0.4919</v>
      </c>
    </row>
    <row r="78" spans="1:55" customFormat="1" hidden="1" x14ac:dyDescent="0.4">
      <c r="A78" t="str">
        <f t="shared" si="4"/>
        <v>quality</v>
      </c>
      <c r="B78" s="51" t="str">
        <f t="shared" si="5"/>
        <v>CLD</v>
      </c>
      <c r="C78" s="51" t="str">
        <f t="shared" si="6"/>
        <v>CLD091</v>
      </c>
      <c r="D78" t="s">
        <v>4826</v>
      </c>
      <c r="E78">
        <f t="shared" si="7"/>
        <v>80</v>
      </c>
      <c r="F78">
        <v>80</v>
      </c>
      <c r="G78">
        <v>80</v>
      </c>
      <c r="H78">
        <v>80</v>
      </c>
      <c r="I78">
        <v>80</v>
      </c>
      <c r="J78">
        <v>80</v>
      </c>
      <c r="K78">
        <v>80</v>
      </c>
      <c r="L78">
        <v>80</v>
      </c>
      <c r="M78">
        <v>80</v>
      </c>
      <c r="N78">
        <v>80</v>
      </c>
      <c r="O78">
        <v>80</v>
      </c>
      <c r="P78">
        <v>80</v>
      </c>
      <c r="Q78">
        <v>80</v>
      </c>
      <c r="R78">
        <v>80</v>
      </c>
      <c r="S78">
        <v>80</v>
      </c>
      <c r="T78">
        <v>80</v>
      </c>
      <c r="U78">
        <v>80</v>
      </c>
      <c r="V78">
        <v>80</v>
      </c>
      <c r="W78">
        <v>80</v>
      </c>
      <c r="X78">
        <v>80</v>
      </c>
      <c r="Y78">
        <v>80</v>
      </c>
      <c r="Z78">
        <v>80</v>
      </c>
      <c r="AA78">
        <v>80</v>
      </c>
      <c r="AB78">
        <v>80</v>
      </c>
      <c r="AC78">
        <v>80</v>
      </c>
      <c r="AD78">
        <v>80</v>
      </c>
      <c r="AE78">
        <v>80</v>
      </c>
      <c r="AF78">
        <v>80</v>
      </c>
      <c r="AG78">
        <v>80</v>
      </c>
      <c r="AH78">
        <v>80</v>
      </c>
      <c r="AI78">
        <v>80</v>
      </c>
      <c r="AJ78">
        <v>80</v>
      </c>
      <c r="AK78">
        <v>80</v>
      </c>
      <c r="AL78">
        <v>80</v>
      </c>
      <c r="AM78">
        <v>80</v>
      </c>
      <c r="AN78">
        <v>80</v>
      </c>
      <c r="AO78">
        <v>80</v>
      </c>
      <c r="AP78">
        <v>80</v>
      </c>
      <c r="AQ78">
        <v>80</v>
      </c>
      <c r="AR78">
        <v>80</v>
      </c>
      <c r="AS78">
        <v>80</v>
      </c>
      <c r="AT78">
        <v>80</v>
      </c>
      <c r="AU78">
        <v>80</v>
      </c>
      <c r="AV78">
        <v>80</v>
      </c>
      <c r="AW78">
        <v>80</v>
      </c>
      <c r="AX78">
        <v>80</v>
      </c>
      <c r="AY78">
        <v>80</v>
      </c>
      <c r="AZ78">
        <v>80</v>
      </c>
      <c r="BA78">
        <v>80</v>
      </c>
      <c r="BB78">
        <v>80</v>
      </c>
      <c r="BC78">
        <v>80</v>
      </c>
    </row>
    <row r="79" spans="1:55" customFormat="1" x14ac:dyDescent="0.4">
      <c r="A79" t="str">
        <f t="shared" si="4"/>
        <v>match_rate</v>
      </c>
      <c r="B79" s="51" t="str">
        <f t="shared" si="5"/>
        <v>CLD</v>
      </c>
      <c r="C79" s="51" t="str">
        <f t="shared" si="6"/>
        <v>CLD091</v>
      </c>
      <c r="D79" t="s">
        <v>4827</v>
      </c>
      <c r="E79">
        <f t="shared" si="7"/>
        <v>41.549374000000007</v>
      </c>
      <c r="F79">
        <v>29.874400000000001</v>
      </c>
      <c r="G79">
        <v>46.850299999999997</v>
      </c>
      <c r="H79">
        <v>33.158499999999997</v>
      </c>
      <c r="I79">
        <v>32.889400000000002</v>
      </c>
      <c r="J79">
        <v>46.141599999999997</v>
      </c>
      <c r="K79">
        <v>50.226399999999998</v>
      </c>
      <c r="L79">
        <v>36.563400000000001</v>
      </c>
      <c r="M79">
        <v>52.710099999999997</v>
      </c>
      <c r="N79">
        <v>44.898000000000003</v>
      </c>
      <c r="O79">
        <v>47.907899999999998</v>
      </c>
      <c r="P79">
        <v>53.936799999999998</v>
      </c>
      <c r="Q79">
        <v>45.308799999999998</v>
      </c>
      <c r="R79">
        <v>45.665999999999997</v>
      </c>
      <c r="S79">
        <v>53.772199999999998</v>
      </c>
      <c r="T79">
        <v>48.803199999999997</v>
      </c>
      <c r="U79">
        <v>36.760899999999999</v>
      </c>
      <c r="V79">
        <v>35.218600000000002</v>
      </c>
      <c r="W79">
        <v>37.073099999999997</v>
      </c>
      <c r="X79">
        <v>38.2911</v>
      </c>
      <c r="Y79">
        <v>52.915100000000002</v>
      </c>
      <c r="Z79">
        <v>50.569600000000001</v>
      </c>
      <c r="AA79">
        <v>48.285200000000003</v>
      </c>
      <c r="AB79">
        <v>43.614400000000003</v>
      </c>
      <c r="AC79">
        <v>54.391599999999997</v>
      </c>
      <c r="AD79">
        <v>33.354900000000001</v>
      </c>
      <c r="AE79">
        <v>56.500500000000002</v>
      </c>
      <c r="AF79">
        <v>39.325200000000002</v>
      </c>
      <c r="AG79">
        <v>32.471499999999999</v>
      </c>
      <c r="AH79">
        <v>56.273000000000003</v>
      </c>
      <c r="AI79">
        <v>52.327100000000002</v>
      </c>
      <c r="AJ79">
        <v>48.469700000000003</v>
      </c>
      <c r="AK79">
        <v>50.3782</v>
      </c>
      <c r="AL79">
        <v>42.056800000000003</v>
      </c>
      <c r="AM79">
        <v>47.3705</v>
      </c>
      <c r="AN79">
        <v>48.193199999999997</v>
      </c>
      <c r="AO79">
        <v>38.110599999999998</v>
      </c>
      <c r="AP79">
        <v>41.295299999999997</v>
      </c>
      <c r="AQ79">
        <v>36.351900000000001</v>
      </c>
      <c r="AR79">
        <v>30.907499999999999</v>
      </c>
      <c r="AS79">
        <v>33.779899999999998</v>
      </c>
      <c r="AT79">
        <v>33.353299999999997</v>
      </c>
      <c r="AU79">
        <v>35.961500000000001</v>
      </c>
      <c r="AV79">
        <v>28.8277</v>
      </c>
      <c r="AW79">
        <v>24.473500000000001</v>
      </c>
      <c r="AX79">
        <v>32.944600000000001</v>
      </c>
      <c r="AY79">
        <v>27.470400000000001</v>
      </c>
      <c r="AZ79">
        <v>33.210599999999999</v>
      </c>
      <c r="BA79">
        <v>35.848300000000002</v>
      </c>
      <c r="BB79">
        <v>33.0351</v>
      </c>
      <c r="BC79">
        <v>39.351300000000002</v>
      </c>
    </row>
    <row r="80" spans="1:55" customFormat="1" hidden="1" x14ac:dyDescent="0.4">
      <c r="A80" t="str">
        <f t="shared" si="4"/>
        <v>bleu</v>
      </c>
      <c r="B80" s="51" t="str">
        <f t="shared" si="5"/>
        <v>CLD</v>
      </c>
      <c r="C80" s="51" t="str">
        <f t="shared" si="6"/>
        <v>CLD091</v>
      </c>
      <c r="D80" t="s">
        <v>4828</v>
      </c>
      <c r="E80">
        <f t="shared" si="7"/>
        <v>9.7280000000000023E-3</v>
      </c>
      <c r="F80">
        <v>4.7000000000000002E-3</v>
      </c>
      <c r="G80">
        <v>3.4700000000000002E-2</v>
      </c>
      <c r="H80">
        <v>5.1000000000000004E-3</v>
      </c>
      <c r="I80">
        <v>4.8999999999999998E-3</v>
      </c>
      <c r="J80">
        <v>8.2000000000000007E-3</v>
      </c>
      <c r="K80">
        <v>1.0800000000000001E-2</v>
      </c>
      <c r="L80">
        <v>5.4000000000000003E-3</v>
      </c>
      <c r="M80">
        <v>7.4999999999999997E-3</v>
      </c>
      <c r="N80">
        <v>9.2999999999999992E-3</v>
      </c>
      <c r="O80">
        <v>1.6E-2</v>
      </c>
      <c r="P80">
        <v>7.7000000000000002E-3</v>
      </c>
      <c r="Q80">
        <v>4.7999999999999996E-3</v>
      </c>
      <c r="R80">
        <v>4.5999999999999999E-3</v>
      </c>
      <c r="S80">
        <v>1.4500000000000001E-2</v>
      </c>
      <c r="T80">
        <v>1.4999999999999999E-2</v>
      </c>
      <c r="U80">
        <v>5.7000000000000002E-3</v>
      </c>
      <c r="V80">
        <v>5.0000000000000001E-3</v>
      </c>
      <c r="W80">
        <v>9.1999999999999998E-3</v>
      </c>
      <c r="X80">
        <v>1.18E-2</v>
      </c>
      <c r="Y80">
        <v>1.21E-2</v>
      </c>
      <c r="Z80">
        <v>1.3299999999999999E-2</v>
      </c>
      <c r="AA80">
        <v>1.78E-2</v>
      </c>
      <c r="AB80">
        <v>4.7000000000000002E-3</v>
      </c>
      <c r="AC80">
        <v>1.12E-2</v>
      </c>
      <c r="AD80">
        <v>5.0000000000000001E-3</v>
      </c>
      <c r="AE80">
        <v>1.24E-2</v>
      </c>
      <c r="AF80">
        <v>4.1999999999999997E-3</v>
      </c>
      <c r="AG80">
        <v>6.1999999999999998E-3</v>
      </c>
      <c r="AH80">
        <v>1.49E-2</v>
      </c>
      <c r="AI80">
        <v>1.67E-2</v>
      </c>
      <c r="AJ80">
        <v>3.8999999999999998E-3</v>
      </c>
      <c r="AK80">
        <v>5.4999999999999997E-3</v>
      </c>
      <c r="AL80">
        <v>7.3000000000000001E-3</v>
      </c>
      <c r="AM80">
        <v>5.3E-3</v>
      </c>
      <c r="AN80">
        <v>1.2999999999999999E-2</v>
      </c>
      <c r="AO80">
        <v>3.1600000000000003E-2</v>
      </c>
      <c r="AP80">
        <v>8.0999999999999996E-3</v>
      </c>
      <c r="AQ80">
        <v>1.3899999999999999E-2</v>
      </c>
      <c r="AR80">
        <v>8.8000000000000005E-3</v>
      </c>
      <c r="AS80">
        <v>5.5999999999999999E-3</v>
      </c>
      <c r="AT80">
        <v>1.2E-2</v>
      </c>
      <c r="AU80">
        <v>5.1000000000000004E-3</v>
      </c>
      <c r="AV80">
        <v>8.8999999999999999E-3</v>
      </c>
      <c r="AW80">
        <v>8.8000000000000005E-3</v>
      </c>
      <c r="AX80">
        <v>4.1000000000000003E-3</v>
      </c>
      <c r="AY80">
        <v>5.3E-3</v>
      </c>
      <c r="AZ80">
        <v>1.3100000000000001E-2</v>
      </c>
      <c r="BA80">
        <v>6.7000000000000002E-3</v>
      </c>
      <c r="BB80">
        <v>3.8E-3</v>
      </c>
      <c r="BC80">
        <v>1.2200000000000001E-2</v>
      </c>
    </row>
    <row r="81" spans="1:55" customFormat="1" hidden="1" x14ac:dyDescent="0.4">
      <c r="A81" t="str">
        <f t="shared" si="4"/>
        <v>rougeL</v>
      </c>
      <c r="B81" s="51" t="str">
        <f t="shared" si="5"/>
        <v>CLD</v>
      </c>
      <c r="C81" s="51" t="str">
        <f t="shared" si="6"/>
        <v>CLD091</v>
      </c>
      <c r="D81" t="s">
        <v>4829</v>
      </c>
      <c r="E81">
        <f t="shared" si="7"/>
        <v>7.0522000000000029E-2</v>
      </c>
      <c r="F81">
        <v>3.1199999999999999E-2</v>
      </c>
      <c r="G81">
        <v>8.5699999999999998E-2</v>
      </c>
      <c r="H81">
        <v>3.0800000000000001E-2</v>
      </c>
      <c r="I81">
        <v>8.7900000000000006E-2</v>
      </c>
      <c r="J81">
        <v>9.6799999999999997E-2</v>
      </c>
      <c r="K81">
        <v>4.7600000000000003E-2</v>
      </c>
      <c r="L81">
        <v>7.8399999999999997E-2</v>
      </c>
      <c r="M81">
        <v>7.3200000000000001E-2</v>
      </c>
      <c r="N81">
        <v>0.1389</v>
      </c>
      <c r="O81">
        <v>0.1149</v>
      </c>
      <c r="P81">
        <v>0.10340000000000001</v>
      </c>
      <c r="Q81">
        <v>5.1900000000000002E-2</v>
      </c>
      <c r="R81">
        <v>5.4800000000000001E-2</v>
      </c>
      <c r="S81">
        <v>0.1053</v>
      </c>
      <c r="T81">
        <v>6.25E-2</v>
      </c>
      <c r="U81">
        <v>9.35E-2</v>
      </c>
      <c r="V81">
        <v>4.4400000000000002E-2</v>
      </c>
      <c r="W81">
        <v>8.5099999999999995E-2</v>
      </c>
      <c r="X81">
        <v>2.7400000000000001E-2</v>
      </c>
      <c r="Y81">
        <v>0.1067</v>
      </c>
      <c r="Z81">
        <v>0.10199999999999999</v>
      </c>
      <c r="AA81">
        <v>0.13789999999999999</v>
      </c>
      <c r="AB81">
        <v>2.7E-2</v>
      </c>
      <c r="AC81">
        <v>0.08</v>
      </c>
      <c r="AD81">
        <v>4.1700000000000001E-2</v>
      </c>
      <c r="AE81">
        <v>3.2300000000000002E-2</v>
      </c>
      <c r="AF81">
        <v>4.82E-2</v>
      </c>
      <c r="AG81">
        <v>9.7600000000000006E-2</v>
      </c>
      <c r="AH81">
        <v>9.5200000000000007E-2</v>
      </c>
      <c r="AI81">
        <v>0.2545</v>
      </c>
      <c r="AJ81">
        <v>5.4100000000000002E-2</v>
      </c>
      <c r="AK81">
        <v>3.4500000000000003E-2</v>
      </c>
      <c r="AL81">
        <v>0.1053</v>
      </c>
      <c r="AM81">
        <v>2.7E-2</v>
      </c>
      <c r="AN81">
        <v>7.5899999999999995E-2</v>
      </c>
      <c r="AO81">
        <v>9.64E-2</v>
      </c>
      <c r="AP81">
        <v>5.4800000000000001E-2</v>
      </c>
      <c r="AQ81">
        <v>6.8199999999999997E-2</v>
      </c>
      <c r="AR81">
        <v>4.65E-2</v>
      </c>
      <c r="AS81">
        <v>7.6899999999999996E-2</v>
      </c>
      <c r="AT81">
        <v>5.33E-2</v>
      </c>
      <c r="AU81">
        <v>4.5999999999999999E-2</v>
      </c>
      <c r="AV81">
        <v>5.33E-2</v>
      </c>
      <c r="AW81">
        <v>3.6700000000000003E-2</v>
      </c>
      <c r="AX81">
        <v>4.4400000000000002E-2</v>
      </c>
      <c r="AY81">
        <v>6.59E-2</v>
      </c>
      <c r="AZ81">
        <v>5.0599999999999999E-2</v>
      </c>
      <c r="BA81">
        <v>4.3999999999999997E-2</v>
      </c>
      <c r="BB81">
        <v>1.7399999999999999E-2</v>
      </c>
      <c r="BC81">
        <v>3.8100000000000002E-2</v>
      </c>
    </row>
    <row r="82" spans="1:55" customFormat="1" hidden="1" x14ac:dyDescent="0.4">
      <c r="A82" t="str">
        <f t="shared" si="4"/>
        <v>similarity</v>
      </c>
      <c r="B82" s="55" t="str">
        <f t="shared" si="5"/>
        <v>CLD</v>
      </c>
      <c r="C82" s="55" t="str">
        <f t="shared" si="6"/>
        <v>CLD092</v>
      </c>
      <c r="D82" s="56" t="s">
        <v>4830</v>
      </c>
      <c r="E82" s="56">
        <f t="shared" si="7"/>
        <v>0.52135199999999993</v>
      </c>
      <c r="F82" s="56">
        <v>0.39050000000000001</v>
      </c>
      <c r="G82" s="56">
        <v>0.53010000000000002</v>
      </c>
      <c r="H82" s="56">
        <v>0.45629999999999998</v>
      </c>
      <c r="I82" s="56">
        <v>0.60880000000000001</v>
      </c>
      <c r="J82" s="56">
        <v>0.66080000000000005</v>
      </c>
      <c r="K82" s="56">
        <v>0.60489999999999999</v>
      </c>
      <c r="L82" s="56">
        <v>0.52729999999999999</v>
      </c>
      <c r="M82" s="56">
        <v>0.64729999999999999</v>
      </c>
      <c r="N82" s="56">
        <v>0.60270000000000001</v>
      </c>
      <c r="O82" s="56">
        <v>0.61050000000000004</v>
      </c>
      <c r="P82" s="56">
        <v>0.626</v>
      </c>
      <c r="Q82" s="56">
        <v>0.4501</v>
      </c>
      <c r="R82" s="56">
        <v>0.56469999999999998</v>
      </c>
      <c r="S82" s="56">
        <v>0.63429999999999997</v>
      </c>
      <c r="T82" s="56">
        <v>0.60970000000000002</v>
      </c>
      <c r="U82" s="56">
        <v>0.53200000000000003</v>
      </c>
      <c r="V82" s="56">
        <v>0.5262</v>
      </c>
      <c r="W82" s="56">
        <v>0.46079999999999999</v>
      </c>
      <c r="X82" s="56">
        <v>0.5877</v>
      </c>
      <c r="Y82" s="56">
        <v>0.67910000000000004</v>
      </c>
      <c r="Z82" s="56">
        <v>0.62</v>
      </c>
      <c r="AA82" s="56">
        <v>0.60360000000000003</v>
      </c>
      <c r="AB82" s="56">
        <v>0.56089999999999995</v>
      </c>
      <c r="AC82" s="56">
        <v>0.60129999999999995</v>
      </c>
      <c r="AD82" s="56">
        <v>0.27639999999999998</v>
      </c>
      <c r="AE82" s="56">
        <v>0.72519999999999996</v>
      </c>
      <c r="AF82" s="56">
        <v>0.49919999999999998</v>
      </c>
      <c r="AG82" s="56">
        <v>0.4355</v>
      </c>
      <c r="AH82" s="56">
        <v>0.71060000000000001</v>
      </c>
      <c r="AI82" s="56">
        <v>0.67369999999999997</v>
      </c>
      <c r="AJ82" s="56">
        <v>0.58850000000000002</v>
      </c>
      <c r="AK82" s="56">
        <v>0.625</v>
      </c>
      <c r="AL82" s="56">
        <v>0.55930000000000002</v>
      </c>
      <c r="AM82" s="56">
        <v>0.5141</v>
      </c>
      <c r="AN82" s="56">
        <v>0.58730000000000004</v>
      </c>
      <c r="AO82" s="56">
        <v>0.41670000000000001</v>
      </c>
      <c r="AP82" s="56">
        <v>0.46850000000000003</v>
      </c>
      <c r="AQ82" s="56">
        <v>0.4158</v>
      </c>
      <c r="AR82" s="56">
        <v>0.34139999999999998</v>
      </c>
      <c r="AS82" s="56">
        <v>0.48380000000000001</v>
      </c>
      <c r="AT82" s="56">
        <v>0.44969999999999999</v>
      </c>
      <c r="AU82" s="56">
        <v>0.38109999999999999</v>
      </c>
      <c r="AV82" s="56">
        <v>0.35680000000000001</v>
      </c>
      <c r="AW82" s="56">
        <v>0.37219999999999998</v>
      </c>
      <c r="AX82" s="56">
        <v>0.40660000000000002</v>
      </c>
      <c r="AY82" s="56">
        <v>0.30559999999999998</v>
      </c>
      <c r="AZ82" s="56">
        <v>0.50719999999999998</v>
      </c>
      <c r="BA82" s="56">
        <v>0.45</v>
      </c>
      <c r="BB82" s="56">
        <v>0.40760000000000002</v>
      </c>
      <c r="BC82" s="56">
        <v>0.41420000000000001</v>
      </c>
    </row>
    <row r="83" spans="1:55" customFormat="1" hidden="1" x14ac:dyDescent="0.4">
      <c r="A83" t="str">
        <f t="shared" si="4"/>
        <v>quality</v>
      </c>
      <c r="B83" s="51" t="str">
        <f t="shared" si="5"/>
        <v>CLD</v>
      </c>
      <c r="C83" s="51" t="str">
        <f t="shared" si="6"/>
        <v>CLD092</v>
      </c>
      <c r="D83" t="s">
        <v>4831</v>
      </c>
      <c r="E83">
        <f t="shared" si="7"/>
        <v>80</v>
      </c>
      <c r="F83">
        <v>80</v>
      </c>
      <c r="G83">
        <v>80</v>
      </c>
      <c r="H83">
        <v>80</v>
      </c>
      <c r="I83">
        <v>80</v>
      </c>
      <c r="J83">
        <v>80</v>
      </c>
      <c r="K83">
        <v>80</v>
      </c>
      <c r="L83">
        <v>80</v>
      </c>
      <c r="M83">
        <v>80</v>
      </c>
      <c r="N83">
        <v>80</v>
      </c>
      <c r="O83">
        <v>80</v>
      </c>
      <c r="P83">
        <v>80</v>
      </c>
      <c r="Q83">
        <v>80</v>
      </c>
      <c r="R83">
        <v>80</v>
      </c>
      <c r="S83">
        <v>80</v>
      </c>
      <c r="T83">
        <v>80</v>
      </c>
      <c r="U83">
        <v>80</v>
      </c>
      <c r="V83">
        <v>80</v>
      </c>
      <c r="W83">
        <v>80</v>
      </c>
      <c r="X83">
        <v>80</v>
      </c>
      <c r="Y83">
        <v>80</v>
      </c>
      <c r="Z83">
        <v>80</v>
      </c>
      <c r="AA83">
        <v>80</v>
      </c>
      <c r="AB83">
        <v>80</v>
      </c>
      <c r="AC83">
        <v>80</v>
      </c>
      <c r="AD83">
        <v>80</v>
      </c>
      <c r="AE83">
        <v>80</v>
      </c>
      <c r="AF83">
        <v>80</v>
      </c>
      <c r="AG83">
        <v>80</v>
      </c>
      <c r="AH83">
        <v>80</v>
      </c>
      <c r="AI83">
        <v>80</v>
      </c>
      <c r="AJ83">
        <v>80</v>
      </c>
      <c r="AK83">
        <v>80</v>
      </c>
      <c r="AL83">
        <v>80</v>
      </c>
      <c r="AM83">
        <v>80</v>
      </c>
      <c r="AN83">
        <v>80</v>
      </c>
      <c r="AO83">
        <v>80</v>
      </c>
      <c r="AP83">
        <v>80</v>
      </c>
      <c r="AQ83">
        <v>80</v>
      </c>
      <c r="AR83">
        <v>80</v>
      </c>
      <c r="AS83">
        <v>80</v>
      </c>
      <c r="AT83">
        <v>80</v>
      </c>
      <c r="AU83">
        <v>80</v>
      </c>
      <c r="AV83">
        <v>80</v>
      </c>
      <c r="AW83">
        <v>80</v>
      </c>
      <c r="AX83">
        <v>80</v>
      </c>
      <c r="AY83">
        <v>80</v>
      </c>
      <c r="AZ83">
        <v>80</v>
      </c>
      <c r="BA83">
        <v>80</v>
      </c>
      <c r="BB83">
        <v>80</v>
      </c>
      <c r="BC83">
        <v>80</v>
      </c>
    </row>
    <row r="84" spans="1:55" customFormat="1" x14ac:dyDescent="0.4">
      <c r="A84" t="str">
        <f t="shared" si="4"/>
        <v>match_rate</v>
      </c>
      <c r="B84" s="51" t="str">
        <f t="shared" si="5"/>
        <v>CLD</v>
      </c>
      <c r="C84" s="51" t="str">
        <f t="shared" si="6"/>
        <v>CLD092</v>
      </c>
      <c r="D84" t="s">
        <v>4832</v>
      </c>
      <c r="E84">
        <f t="shared" si="7"/>
        <v>41.708937999999996</v>
      </c>
      <c r="F84">
        <v>31.241099999999999</v>
      </c>
      <c r="G84">
        <v>42.404699999999998</v>
      </c>
      <c r="H84">
        <v>36.503399999999999</v>
      </c>
      <c r="I84">
        <v>48.707099999999997</v>
      </c>
      <c r="J84">
        <v>52.8626</v>
      </c>
      <c r="K84">
        <v>48.392400000000002</v>
      </c>
      <c r="L84">
        <v>42.181800000000003</v>
      </c>
      <c r="M84">
        <v>51.786099999999998</v>
      </c>
      <c r="N84">
        <v>48.218000000000004</v>
      </c>
      <c r="O84">
        <v>48.838700000000003</v>
      </c>
      <c r="P84">
        <v>50.082999999999998</v>
      </c>
      <c r="Q84">
        <v>36.011400000000002</v>
      </c>
      <c r="R84">
        <v>45.179699999999997</v>
      </c>
      <c r="S84">
        <v>50.741900000000001</v>
      </c>
      <c r="T84">
        <v>48.7789</v>
      </c>
      <c r="U84">
        <v>42.560400000000001</v>
      </c>
      <c r="V84">
        <v>42.093800000000002</v>
      </c>
      <c r="W84">
        <v>36.867199999999997</v>
      </c>
      <c r="X84">
        <v>47.018599999999999</v>
      </c>
      <c r="Y84">
        <v>54.3277</v>
      </c>
      <c r="Z84">
        <v>49.601799999999997</v>
      </c>
      <c r="AA84">
        <v>48.285200000000003</v>
      </c>
      <c r="AB84">
        <v>44.8752</v>
      </c>
      <c r="AC84">
        <v>48.103700000000003</v>
      </c>
      <c r="AD84">
        <v>22.111899999999999</v>
      </c>
      <c r="AE84">
        <v>58.0182</v>
      </c>
      <c r="AF84">
        <v>39.939300000000003</v>
      </c>
      <c r="AG84">
        <v>34.841999999999999</v>
      </c>
      <c r="AH84">
        <v>56.846499999999999</v>
      </c>
      <c r="AI84">
        <v>53.897500000000001</v>
      </c>
      <c r="AJ84">
        <v>47.0807</v>
      </c>
      <c r="AK84">
        <v>50.003700000000002</v>
      </c>
      <c r="AL84">
        <v>44.747300000000003</v>
      </c>
      <c r="AM84">
        <v>41.127099999999999</v>
      </c>
      <c r="AN84">
        <v>46.983600000000003</v>
      </c>
      <c r="AO84">
        <v>33.3352</v>
      </c>
      <c r="AP84">
        <v>37.482300000000002</v>
      </c>
      <c r="AQ84">
        <v>33.2639</v>
      </c>
      <c r="AR84">
        <v>27.313700000000001</v>
      </c>
      <c r="AS84">
        <v>38.701500000000003</v>
      </c>
      <c r="AT84">
        <v>35.976599999999998</v>
      </c>
      <c r="AU84">
        <v>30.485700000000001</v>
      </c>
      <c r="AV84">
        <v>28.546399999999998</v>
      </c>
      <c r="AW84">
        <v>29.775600000000001</v>
      </c>
      <c r="AX84">
        <v>32.528399999999998</v>
      </c>
      <c r="AY84">
        <v>24.4499</v>
      </c>
      <c r="AZ84">
        <v>40.576099999999997</v>
      </c>
      <c r="BA84">
        <v>36.0015</v>
      </c>
      <c r="BB84">
        <v>32.610599999999998</v>
      </c>
      <c r="BC84">
        <v>33.137300000000003</v>
      </c>
    </row>
    <row r="85" spans="1:55" customFormat="1" hidden="1" x14ac:dyDescent="0.4">
      <c r="A85" t="str">
        <f t="shared" si="4"/>
        <v>bleu</v>
      </c>
      <c r="B85" s="51" t="str">
        <f t="shared" si="5"/>
        <v>CLD</v>
      </c>
      <c r="C85" s="51" t="str">
        <f t="shared" si="6"/>
        <v>CLD092</v>
      </c>
      <c r="D85" t="s">
        <v>4833</v>
      </c>
      <c r="E85">
        <f t="shared" si="7"/>
        <v>8.6700000000000006E-3</v>
      </c>
      <c r="F85">
        <v>4.7999999999999996E-3</v>
      </c>
      <c r="G85">
        <v>1.7999999999999999E-2</v>
      </c>
      <c r="H85">
        <v>4.8999999999999998E-3</v>
      </c>
      <c r="I85">
        <v>5.1000000000000004E-3</v>
      </c>
      <c r="J85">
        <v>7.7000000000000002E-3</v>
      </c>
      <c r="K85">
        <v>5.4999999999999997E-3</v>
      </c>
      <c r="L85">
        <v>5.5999999999999999E-3</v>
      </c>
      <c r="M85">
        <v>8.3000000000000001E-3</v>
      </c>
      <c r="N85">
        <v>5.5999999999999999E-3</v>
      </c>
      <c r="O85">
        <v>1.2999999999999999E-2</v>
      </c>
      <c r="P85">
        <v>5.3E-3</v>
      </c>
      <c r="Q85">
        <v>4.0000000000000001E-3</v>
      </c>
      <c r="R85">
        <v>5.4000000000000003E-3</v>
      </c>
      <c r="S85">
        <v>5.8999999999999999E-3</v>
      </c>
      <c r="T85">
        <v>7.1000000000000004E-3</v>
      </c>
      <c r="U85">
        <v>5.4000000000000003E-3</v>
      </c>
      <c r="V85">
        <v>6.3E-3</v>
      </c>
      <c r="W85">
        <v>9.4000000000000004E-3</v>
      </c>
      <c r="X85">
        <v>7.6E-3</v>
      </c>
      <c r="Y85">
        <v>6.1000000000000004E-3</v>
      </c>
      <c r="Z85">
        <v>1.03E-2</v>
      </c>
      <c r="AA85">
        <v>1.78E-2</v>
      </c>
      <c r="AB85">
        <v>6.0000000000000001E-3</v>
      </c>
      <c r="AC85">
        <v>5.7000000000000002E-3</v>
      </c>
      <c r="AD85">
        <v>4.3E-3</v>
      </c>
      <c r="AE85">
        <v>1.1299999999999999E-2</v>
      </c>
      <c r="AF85">
        <v>4.7000000000000002E-3</v>
      </c>
      <c r="AG85">
        <v>1.1299999999999999E-2</v>
      </c>
      <c r="AH85">
        <v>1.15E-2</v>
      </c>
      <c r="AI85">
        <v>3.9800000000000002E-2</v>
      </c>
      <c r="AJ85">
        <v>3.8999999999999998E-3</v>
      </c>
      <c r="AK85">
        <v>6.6E-3</v>
      </c>
      <c r="AL85">
        <v>6.1999999999999998E-3</v>
      </c>
      <c r="AM85">
        <v>6.3E-3</v>
      </c>
      <c r="AN85">
        <v>1.3599999999999999E-2</v>
      </c>
      <c r="AO85">
        <v>3.8899999999999997E-2</v>
      </c>
      <c r="AP85">
        <v>4.4999999999999997E-3</v>
      </c>
      <c r="AQ85">
        <v>1.54E-2</v>
      </c>
      <c r="AR85">
        <v>3.5000000000000001E-3</v>
      </c>
      <c r="AS85">
        <v>4.1000000000000003E-3</v>
      </c>
      <c r="AT85">
        <v>1.3599999999999999E-2</v>
      </c>
      <c r="AU85">
        <v>5.4999999999999997E-3</v>
      </c>
      <c r="AV85">
        <v>7.7000000000000002E-3</v>
      </c>
      <c r="AW85">
        <v>4.1000000000000003E-3</v>
      </c>
      <c r="AX85">
        <v>4.4999999999999997E-3</v>
      </c>
      <c r="AY85">
        <v>4.8999999999999998E-3</v>
      </c>
      <c r="AZ85">
        <v>1.23E-2</v>
      </c>
      <c r="BA85">
        <v>5.7999999999999996E-3</v>
      </c>
      <c r="BB85">
        <v>4.1000000000000003E-3</v>
      </c>
      <c r="BC85">
        <v>4.3E-3</v>
      </c>
    </row>
    <row r="86" spans="1:55" customFormat="1" hidden="1" x14ac:dyDescent="0.4">
      <c r="A86" t="str">
        <f t="shared" si="4"/>
        <v>rougeL</v>
      </c>
      <c r="B86" s="51" t="str">
        <f t="shared" si="5"/>
        <v>CLD</v>
      </c>
      <c r="C86" s="51" t="str">
        <f t="shared" si="6"/>
        <v>CLD092</v>
      </c>
      <c r="D86" t="s">
        <v>4834</v>
      </c>
      <c r="E86">
        <f t="shared" si="7"/>
        <v>6.4342000000000024E-2</v>
      </c>
      <c r="F86">
        <v>3.2300000000000002E-2</v>
      </c>
      <c r="G86">
        <v>0.1176</v>
      </c>
      <c r="H86">
        <v>3.39E-2</v>
      </c>
      <c r="I86">
        <v>9.0899999999999995E-2</v>
      </c>
      <c r="J86">
        <v>0.1351</v>
      </c>
      <c r="K86">
        <v>6.0600000000000001E-2</v>
      </c>
      <c r="L86">
        <v>8.0799999999999997E-2</v>
      </c>
      <c r="M86">
        <v>7.4999999999999997E-2</v>
      </c>
      <c r="N86">
        <v>9.8799999999999999E-2</v>
      </c>
      <c r="O86">
        <v>8.4199999999999997E-2</v>
      </c>
      <c r="P86">
        <v>8.8200000000000001E-2</v>
      </c>
      <c r="Q86">
        <v>5.8000000000000003E-2</v>
      </c>
      <c r="R86">
        <v>2.63E-2</v>
      </c>
      <c r="S86">
        <v>4.5499999999999999E-2</v>
      </c>
      <c r="T86">
        <v>0.1</v>
      </c>
      <c r="U86">
        <v>8.8499999999999995E-2</v>
      </c>
      <c r="V86">
        <v>4.9399999999999999E-2</v>
      </c>
      <c r="W86">
        <v>8.6999999999999994E-2</v>
      </c>
      <c r="X86">
        <v>3.0800000000000001E-2</v>
      </c>
      <c r="Y86">
        <v>7.4099999999999999E-2</v>
      </c>
      <c r="Z86">
        <v>7.7700000000000005E-2</v>
      </c>
      <c r="AA86">
        <v>0.13789999999999999</v>
      </c>
      <c r="AB86">
        <v>5.6300000000000003E-2</v>
      </c>
      <c r="AC86">
        <v>2.3300000000000001E-2</v>
      </c>
      <c r="AD86">
        <v>0</v>
      </c>
      <c r="AE86">
        <v>5.0799999999999998E-2</v>
      </c>
      <c r="AF86">
        <v>4.3999999999999997E-2</v>
      </c>
      <c r="AG86">
        <v>8.6999999999999994E-2</v>
      </c>
      <c r="AH86">
        <v>8.2199999999999995E-2</v>
      </c>
      <c r="AI86">
        <v>6.25E-2</v>
      </c>
      <c r="AJ86">
        <v>4.82E-2</v>
      </c>
      <c r="AK86">
        <v>9.8400000000000001E-2</v>
      </c>
      <c r="AL86">
        <v>6.4500000000000002E-2</v>
      </c>
      <c r="AM86">
        <v>3.39E-2</v>
      </c>
      <c r="AN86">
        <v>7.8899999999999998E-2</v>
      </c>
      <c r="AO86">
        <v>0.1053</v>
      </c>
      <c r="AP86">
        <v>2.6700000000000002E-2</v>
      </c>
      <c r="AQ86">
        <v>9.8799999999999999E-2</v>
      </c>
      <c r="AR86">
        <v>4.5499999999999999E-2</v>
      </c>
      <c r="AS86">
        <v>7.0599999999999996E-2</v>
      </c>
      <c r="AT86">
        <v>7.7899999999999997E-2</v>
      </c>
      <c r="AU86">
        <v>4.9399999999999999E-2</v>
      </c>
      <c r="AV86">
        <v>7.2300000000000003E-2</v>
      </c>
      <c r="AW86">
        <v>3.6700000000000003E-2</v>
      </c>
      <c r="AX86">
        <v>2.35E-2</v>
      </c>
      <c r="AY86">
        <v>4.2999999999999997E-2</v>
      </c>
      <c r="AZ86">
        <v>6.6699999999999995E-2</v>
      </c>
      <c r="BA86">
        <v>2.0400000000000001E-2</v>
      </c>
      <c r="BB86">
        <v>2.06E-2</v>
      </c>
      <c r="BC86">
        <v>5.7099999999999998E-2</v>
      </c>
    </row>
    <row r="87" spans="1:55" customFormat="1" hidden="1" x14ac:dyDescent="0.4">
      <c r="A87" t="str">
        <f t="shared" si="4"/>
        <v>similarity</v>
      </c>
      <c r="B87" s="55" t="str">
        <f t="shared" si="5"/>
        <v>CLD</v>
      </c>
      <c r="C87" s="55" t="str">
        <f t="shared" si="6"/>
        <v>CLD093</v>
      </c>
      <c r="D87" s="56" t="s">
        <v>4835</v>
      </c>
      <c r="E87" s="56">
        <f t="shared" si="7"/>
        <v>0.51458799999999993</v>
      </c>
      <c r="F87" s="56">
        <v>0.41660000000000003</v>
      </c>
      <c r="G87" s="56">
        <v>0.58679999999999999</v>
      </c>
      <c r="H87" s="56">
        <v>0.4602</v>
      </c>
      <c r="I87" s="56">
        <v>0.63570000000000004</v>
      </c>
      <c r="J87" s="56">
        <v>0.58750000000000002</v>
      </c>
      <c r="K87" s="56">
        <v>0.56430000000000002</v>
      </c>
      <c r="L87" s="56">
        <v>0.53010000000000002</v>
      </c>
      <c r="M87" s="56">
        <v>0.57030000000000003</v>
      </c>
      <c r="N87" s="56">
        <v>0.59819999999999995</v>
      </c>
      <c r="O87" s="56">
        <v>0.58740000000000003</v>
      </c>
      <c r="P87" s="56">
        <v>0.62019999999999997</v>
      </c>
      <c r="Q87" s="56">
        <v>0.45989999999999998</v>
      </c>
      <c r="R87" s="56">
        <v>0.54710000000000003</v>
      </c>
      <c r="S87" s="56">
        <v>0.6452</v>
      </c>
      <c r="T87" s="56">
        <v>0.57599999999999996</v>
      </c>
      <c r="U87" s="56">
        <v>0.42859999999999998</v>
      </c>
      <c r="V87" s="56">
        <v>0.442</v>
      </c>
      <c r="W87" s="56">
        <v>0.46079999999999999</v>
      </c>
      <c r="X87" s="56">
        <v>0.49619999999999997</v>
      </c>
      <c r="Y87" s="56">
        <v>0.67630000000000001</v>
      </c>
      <c r="Z87" s="56">
        <v>0.62370000000000003</v>
      </c>
      <c r="AA87" s="56">
        <v>0.71609999999999996</v>
      </c>
      <c r="AB87" s="56">
        <v>0.40910000000000002</v>
      </c>
      <c r="AC87" s="56">
        <v>0.67879999999999996</v>
      </c>
      <c r="AD87" s="56">
        <v>0.46989999999999998</v>
      </c>
      <c r="AE87" s="56">
        <v>0.65769999999999995</v>
      </c>
      <c r="AF87" s="56">
        <v>0.45929999999999999</v>
      </c>
      <c r="AG87" s="56">
        <v>0.53190000000000004</v>
      </c>
      <c r="AH87" s="56">
        <v>0.65739999999999998</v>
      </c>
      <c r="AI87" s="56">
        <v>0.71020000000000005</v>
      </c>
      <c r="AJ87" s="56">
        <v>0.60250000000000004</v>
      </c>
      <c r="AK87" s="56">
        <v>0.5615</v>
      </c>
      <c r="AL87" s="56">
        <v>0.55059999999999998</v>
      </c>
      <c r="AM87" s="56">
        <v>0.50860000000000005</v>
      </c>
      <c r="AN87" s="56">
        <v>0.50260000000000005</v>
      </c>
      <c r="AO87" s="56">
        <v>0.39939999999999998</v>
      </c>
      <c r="AP87" s="56">
        <v>0.46150000000000002</v>
      </c>
      <c r="AQ87" s="56">
        <v>0.48020000000000002</v>
      </c>
      <c r="AR87" s="56">
        <v>0.35959999999999998</v>
      </c>
      <c r="AS87" s="56">
        <v>0.44350000000000001</v>
      </c>
      <c r="AT87" s="56">
        <v>0.4733</v>
      </c>
      <c r="AU87" s="56">
        <v>0.45629999999999998</v>
      </c>
      <c r="AV87" s="56">
        <v>0.37090000000000001</v>
      </c>
      <c r="AW87" s="56">
        <v>0.312</v>
      </c>
      <c r="AX87" s="56">
        <v>0.40089999999999998</v>
      </c>
      <c r="AY87" s="56">
        <v>0.31680000000000003</v>
      </c>
      <c r="AZ87" s="56">
        <v>0.41510000000000002</v>
      </c>
      <c r="BA87" s="56">
        <v>0.4803</v>
      </c>
      <c r="BB87" s="56">
        <v>0.41820000000000002</v>
      </c>
      <c r="BC87" s="56">
        <v>0.41210000000000002</v>
      </c>
    </row>
    <row r="88" spans="1:55" customFormat="1" hidden="1" x14ac:dyDescent="0.4">
      <c r="A88" t="str">
        <f t="shared" si="4"/>
        <v>quality</v>
      </c>
      <c r="B88" s="51" t="str">
        <f t="shared" si="5"/>
        <v>CLD</v>
      </c>
      <c r="C88" s="51" t="str">
        <f t="shared" si="6"/>
        <v>CLD093</v>
      </c>
      <c r="D88" t="s">
        <v>4836</v>
      </c>
      <c r="E88">
        <f t="shared" si="7"/>
        <v>80</v>
      </c>
      <c r="F88">
        <v>80</v>
      </c>
      <c r="G88">
        <v>80</v>
      </c>
      <c r="H88">
        <v>80</v>
      </c>
      <c r="I88">
        <v>80</v>
      </c>
      <c r="J88">
        <v>80</v>
      </c>
      <c r="K88">
        <v>80</v>
      </c>
      <c r="L88">
        <v>80</v>
      </c>
      <c r="M88">
        <v>80</v>
      </c>
      <c r="N88">
        <v>80</v>
      </c>
      <c r="O88">
        <v>80</v>
      </c>
      <c r="P88">
        <v>80</v>
      </c>
      <c r="Q88">
        <v>80</v>
      </c>
      <c r="R88">
        <v>80</v>
      </c>
      <c r="S88">
        <v>80</v>
      </c>
      <c r="T88">
        <v>80</v>
      </c>
      <c r="U88">
        <v>80</v>
      </c>
      <c r="V88">
        <v>80</v>
      </c>
      <c r="W88">
        <v>80</v>
      </c>
      <c r="X88">
        <v>80</v>
      </c>
      <c r="Y88">
        <v>80</v>
      </c>
      <c r="Z88">
        <v>80</v>
      </c>
      <c r="AA88">
        <v>80</v>
      </c>
      <c r="AB88">
        <v>80</v>
      </c>
      <c r="AC88">
        <v>80</v>
      </c>
      <c r="AD88">
        <v>80</v>
      </c>
      <c r="AE88">
        <v>80</v>
      </c>
      <c r="AF88">
        <v>80</v>
      </c>
      <c r="AG88">
        <v>80</v>
      </c>
      <c r="AH88">
        <v>80</v>
      </c>
      <c r="AI88">
        <v>80</v>
      </c>
      <c r="AJ88">
        <v>80</v>
      </c>
      <c r="AK88">
        <v>80</v>
      </c>
      <c r="AL88">
        <v>80</v>
      </c>
      <c r="AM88">
        <v>80</v>
      </c>
      <c r="AN88">
        <v>80</v>
      </c>
      <c r="AO88">
        <v>80</v>
      </c>
      <c r="AP88">
        <v>80</v>
      </c>
      <c r="AQ88">
        <v>80</v>
      </c>
      <c r="AR88">
        <v>80</v>
      </c>
      <c r="AS88">
        <v>80</v>
      </c>
      <c r="AT88">
        <v>80</v>
      </c>
      <c r="AU88">
        <v>80</v>
      </c>
      <c r="AV88">
        <v>80</v>
      </c>
      <c r="AW88">
        <v>80</v>
      </c>
      <c r="AX88">
        <v>80</v>
      </c>
      <c r="AY88">
        <v>80</v>
      </c>
      <c r="AZ88">
        <v>80</v>
      </c>
      <c r="BA88">
        <v>80</v>
      </c>
      <c r="BB88">
        <v>80</v>
      </c>
      <c r="BC88">
        <v>80</v>
      </c>
    </row>
    <row r="89" spans="1:55" customFormat="1" x14ac:dyDescent="0.4">
      <c r="A89" t="str">
        <f t="shared" si="4"/>
        <v>match_rate</v>
      </c>
      <c r="B89" s="51" t="str">
        <f t="shared" si="5"/>
        <v>CLD</v>
      </c>
      <c r="C89" s="51" t="str">
        <f t="shared" si="6"/>
        <v>CLD093</v>
      </c>
      <c r="D89" t="s">
        <v>4837</v>
      </c>
      <c r="E89">
        <f t="shared" si="7"/>
        <v>41.167101999999993</v>
      </c>
      <c r="F89">
        <v>33.328899999999997</v>
      </c>
      <c r="G89">
        <v>46.9407</v>
      </c>
      <c r="H89">
        <v>36.818199999999997</v>
      </c>
      <c r="I89">
        <v>50.852699999999999</v>
      </c>
      <c r="J89">
        <v>47.0015</v>
      </c>
      <c r="K89">
        <v>45.140799999999999</v>
      </c>
      <c r="L89">
        <v>42.406799999999997</v>
      </c>
      <c r="M89">
        <v>45.6265</v>
      </c>
      <c r="N89">
        <v>47.853200000000001</v>
      </c>
      <c r="O89">
        <v>46.9955</v>
      </c>
      <c r="P89">
        <v>49.62</v>
      </c>
      <c r="Q89">
        <v>36.791800000000002</v>
      </c>
      <c r="R89">
        <v>43.7652</v>
      </c>
      <c r="S89">
        <v>51.615000000000002</v>
      </c>
      <c r="T89">
        <v>46.0794</v>
      </c>
      <c r="U89">
        <v>34.284500000000001</v>
      </c>
      <c r="V89">
        <v>35.3596</v>
      </c>
      <c r="W89">
        <v>36.867199999999997</v>
      </c>
      <c r="X89">
        <v>39.6965</v>
      </c>
      <c r="Y89">
        <v>54.107700000000001</v>
      </c>
      <c r="Z89">
        <v>49.895899999999997</v>
      </c>
      <c r="AA89">
        <v>57.288800000000002</v>
      </c>
      <c r="AB89">
        <v>32.7271</v>
      </c>
      <c r="AC89">
        <v>54.301499999999997</v>
      </c>
      <c r="AD89">
        <v>37.589100000000002</v>
      </c>
      <c r="AE89">
        <v>52.615000000000002</v>
      </c>
      <c r="AF89">
        <v>36.747900000000001</v>
      </c>
      <c r="AG89">
        <v>42.555700000000002</v>
      </c>
      <c r="AH89">
        <v>52.591200000000001</v>
      </c>
      <c r="AI89">
        <v>56.813899999999997</v>
      </c>
      <c r="AJ89">
        <v>48.1982</v>
      </c>
      <c r="AK89">
        <v>44.919899999999998</v>
      </c>
      <c r="AL89">
        <v>44.048999999999999</v>
      </c>
      <c r="AM89">
        <v>40.688400000000001</v>
      </c>
      <c r="AN89">
        <v>40.209600000000002</v>
      </c>
      <c r="AO89">
        <v>31.953299999999999</v>
      </c>
      <c r="AP89">
        <v>36.919699999999999</v>
      </c>
      <c r="AQ89">
        <v>38.416600000000003</v>
      </c>
      <c r="AR89">
        <v>28.765499999999999</v>
      </c>
      <c r="AS89">
        <v>35.481000000000002</v>
      </c>
      <c r="AT89">
        <v>37.8626</v>
      </c>
      <c r="AU89">
        <v>36.500999999999998</v>
      </c>
      <c r="AV89">
        <v>29.6724</v>
      </c>
      <c r="AW89">
        <v>24.961300000000001</v>
      </c>
      <c r="AX89">
        <v>32.070399999999999</v>
      </c>
      <c r="AY89">
        <v>25.3444</v>
      </c>
      <c r="AZ89">
        <v>33.210599999999999</v>
      </c>
      <c r="BA89">
        <v>38.426299999999998</v>
      </c>
      <c r="BB89">
        <v>33.455800000000004</v>
      </c>
      <c r="BC89">
        <v>32.971299999999999</v>
      </c>
    </row>
    <row r="90" spans="1:55" customFormat="1" hidden="1" x14ac:dyDescent="0.4">
      <c r="A90" t="str">
        <f t="shared" si="4"/>
        <v>bleu</v>
      </c>
      <c r="B90" s="51" t="str">
        <f t="shared" si="5"/>
        <v>CLD</v>
      </c>
      <c r="C90" s="51" t="str">
        <f t="shared" si="6"/>
        <v>CLD093</v>
      </c>
      <c r="D90" t="s">
        <v>4838</v>
      </c>
      <c r="E90">
        <f t="shared" si="7"/>
        <v>9.7959999999999974E-3</v>
      </c>
      <c r="F90">
        <v>4.4999999999999997E-3</v>
      </c>
      <c r="G90">
        <v>1.8499999999999999E-2</v>
      </c>
      <c r="H90">
        <v>7.3000000000000001E-3</v>
      </c>
      <c r="I90">
        <v>7.6E-3</v>
      </c>
      <c r="J90">
        <v>5.7999999999999996E-3</v>
      </c>
      <c r="K90">
        <v>5.8999999999999999E-3</v>
      </c>
      <c r="L90">
        <v>5.4999999999999997E-3</v>
      </c>
      <c r="M90">
        <v>4.1999999999999997E-3</v>
      </c>
      <c r="N90">
        <v>9.1000000000000004E-3</v>
      </c>
      <c r="O90">
        <v>1.37E-2</v>
      </c>
      <c r="P90">
        <v>4.7999999999999996E-3</v>
      </c>
      <c r="Q90">
        <v>4.0000000000000001E-3</v>
      </c>
      <c r="R90">
        <v>5.1000000000000004E-3</v>
      </c>
      <c r="S90">
        <v>6.4999999999999997E-3</v>
      </c>
      <c r="T90">
        <v>1.15E-2</v>
      </c>
      <c r="U90">
        <v>5.1000000000000004E-3</v>
      </c>
      <c r="V90">
        <v>6.0000000000000001E-3</v>
      </c>
      <c r="W90">
        <v>9.4000000000000004E-3</v>
      </c>
      <c r="X90">
        <v>9.9000000000000008E-3</v>
      </c>
      <c r="Y90">
        <v>2.2800000000000001E-2</v>
      </c>
      <c r="Z90">
        <v>2.2499999999999999E-2</v>
      </c>
      <c r="AA90">
        <v>2.0400000000000001E-2</v>
      </c>
      <c r="AB90">
        <v>6.1000000000000004E-3</v>
      </c>
      <c r="AC90">
        <v>5.8999999999999999E-3</v>
      </c>
      <c r="AD90">
        <v>4.3E-3</v>
      </c>
      <c r="AE90">
        <v>1.2200000000000001E-2</v>
      </c>
      <c r="AF90">
        <v>3.7000000000000002E-3</v>
      </c>
      <c r="AG90">
        <v>2.6499999999999999E-2</v>
      </c>
      <c r="AH90">
        <v>5.7999999999999996E-3</v>
      </c>
      <c r="AI90">
        <v>4.58E-2</v>
      </c>
      <c r="AJ90">
        <v>4.0000000000000001E-3</v>
      </c>
      <c r="AK90">
        <v>5.1999999999999998E-3</v>
      </c>
      <c r="AL90">
        <v>6.7000000000000002E-3</v>
      </c>
      <c r="AM90">
        <v>5.4000000000000003E-3</v>
      </c>
      <c r="AN90">
        <v>5.4000000000000003E-3</v>
      </c>
      <c r="AO90">
        <v>1.14E-2</v>
      </c>
      <c r="AP90">
        <v>4.4000000000000003E-3</v>
      </c>
      <c r="AQ90">
        <v>2.0400000000000001E-2</v>
      </c>
      <c r="AR90">
        <v>9.2999999999999992E-3</v>
      </c>
      <c r="AS90">
        <v>5.1999999999999998E-3</v>
      </c>
      <c r="AT90">
        <v>1.38E-2</v>
      </c>
      <c r="AU90">
        <v>1.7000000000000001E-2</v>
      </c>
      <c r="AV90">
        <v>8.2000000000000007E-3</v>
      </c>
      <c r="AW90">
        <v>6.7000000000000002E-3</v>
      </c>
      <c r="AX90">
        <v>4.1000000000000003E-3</v>
      </c>
      <c r="AY90">
        <v>4.7999999999999996E-3</v>
      </c>
      <c r="AZ90">
        <v>1.3100000000000001E-2</v>
      </c>
      <c r="BA90">
        <v>4.1000000000000003E-3</v>
      </c>
      <c r="BB90">
        <v>1.6299999999999999E-2</v>
      </c>
      <c r="BC90">
        <v>3.8999999999999998E-3</v>
      </c>
    </row>
    <row r="91" spans="1:55" customFormat="1" hidden="1" x14ac:dyDescent="0.4">
      <c r="A91" t="str">
        <f t="shared" si="4"/>
        <v>rougeL</v>
      </c>
      <c r="B91" s="51" t="str">
        <f t="shared" si="5"/>
        <v>CLD</v>
      </c>
      <c r="C91" s="51" t="str">
        <f t="shared" si="6"/>
        <v>CLD093</v>
      </c>
      <c r="D91" t="s">
        <v>4839</v>
      </c>
      <c r="E91">
        <f t="shared" si="7"/>
        <v>6.7825999999999984E-2</v>
      </c>
      <c r="F91">
        <v>2.9399999999999999E-2</v>
      </c>
      <c r="G91">
        <v>9.64E-2</v>
      </c>
      <c r="H91">
        <v>4.4400000000000002E-2</v>
      </c>
      <c r="I91">
        <v>6.4500000000000002E-2</v>
      </c>
      <c r="J91">
        <v>0.1212</v>
      </c>
      <c r="K91">
        <v>3.3300000000000003E-2</v>
      </c>
      <c r="L91">
        <v>8.4199999999999997E-2</v>
      </c>
      <c r="M91">
        <v>5.1900000000000002E-2</v>
      </c>
      <c r="N91">
        <v>0.14080000000000001</v>
      </c>
      <c r="O91">
        <v>8.5099999999999995E-2</v>
      </c>
      <c r="P91">
        <v>8.2199999999999995E-2</v>
      </c>
      <c r="Q91">
        <v>5.1900000000000002E-2</v>
      </c>
      <c r="R91">
        <v>5.6300000000000003E-2</v>
      </c>
      <c r="S91">
        <v>4.9399999999999999E-2</v>
      </c>
      <c r="T91">
        <v>8.1100000000000005E-2</v>
      </c>
      <c r="U91">
        <v>9.9199999999999997E-2</v>
      </c>
      <c r="V91">
        <v>7.0599999999999996E-2</v>
      </c>
      <c r="W91">
        <v>8.6999999999999994E-2</v>
      </c>
      <c r="X91">
        <v>7.4999999999999997E-2</v>
      </c>
      <c r="Y91">
        <v>0.1096</v>
      </c>
      <c r="Z91">
        <v>0.10199999999999999</v>
      </c>
      <c r="AA91">
        <v>0.12989999999999999</v>
      </c>
      <c r="AB91">
        <v>5.4800000000000001E-2</v>
      </c>
      <c r="AC91">
        <v>4.5999999999999999E-2</v>
      </c>
      <c r="AD91">
        <v>0.06</v>
      </c>
      <c r="AE91">
        <v>3.7400000000000003E-2</v>
      </c>
      <c r="AF91">
        <v>4.2099999999999999E-2</v>
      </c>
      <c r="AG91">
        <v>0.15790000000000001</v>
      </c>
      <c r="AH91">
        <v>8.2199999999999995E-2</v>
      </c>
      <c r="AI91">
        <v>0.1176</v>
      </c>
      <c r="AJ91">
        <v>4.82E-2</v>
      </c>
      <c r="AK91">
        <v>3.2300000000000002E-2</v>
      </c>
      <c r="AL91">
        <v>6.7799999999999999E-2</v>
      </c>
      <c r="AM91">
        <v>2.9399999999999999E-2</v>
      </c>
      <c r="AN91">
        <v>2.5999999999999999E-2</v>
      </c>
      <c r="AO91">
        <v>0.1163</v>
      </c>
      <c r="AP91">
        <v>2.5600000000000001E-2</v>
      </c>
      <c r="AQ91">
        <v>8.3299999999999999E-2</v>
      </c>
      <c r="AR91">
        <v>4.5999999999999999E-2</v>
      </c>
      <c r="AS91">
        <v>0.08</v>
      </c>
      <c r="AT91">
        <v>6.0600000000000001E-2</v>
      </c>
      <c r="AU91">
        <v>7.2300000000000003E-2</v>
      </c>
      <c r="AV91">
        <v>0.05</v>
      </c>
      <c r="AW91">
        <v>3.5099999999999999E-2</v>
      </c>
      <c r="AX91">
        <v>4.65E-2</v>
      </c>
      <c r="AY91">
        <v>0.06</v>
      </c>
      <c r="AZ91">
        <v>5.0599999999999999E-2</v>
      </c>
      <c r="BA91">
        <v>3.6999999999999998E-2</v>
      </c>
      <c r="BB91">
        <v>2.3800000000000002E-2</v>
      </c>
      <c r="BC91">
        <v>5.7099999999999998E-2</v>
      </c>
    </row>
    <row r="92" spans="1:55" customFormat="1" hidden="1" x14ac:dyDescent="0.4">
      <c r="A92" t="str">
        <f t="shared" si="4"/>
        <v>similarity</v>
      </c>
      <c r="B92" s="40" t="str">
        <f t="shared" si="5"/>
        <v>DPS</v>
      </c>
      <c r="C92" s="40" t="str">
        <f t="shared" si="6"/>
        <v>DPS001</v>
      </c>
      <c r="D92" s="9" t="s">
        <v>4840</v>
      </c>
      <c r="E92" s="9">
        <f t="shared" si="7"/>
        <v>0.53917999999999999</v>
      </c>
      <c r="F92" s="9">
        <v>0.37830000000000003</v>
      </c>
      <c r="G92" s="9">
        <v>0.4642</v>
      </c>
      <c r="H92" s="9">
        <v>0.48130000000000001</v>
      </c>
      <c r="I92" s="9">
        <v>0.71409999999999996</v>
      </c>
      <c r="J92" s="9">
        <v>0.48849999999999999</v>
      </c>
      <c r="K92" s="9">
        <v>0.6835</v>
      </c>
      <c r="L92" s="9">
        <v>0.55069999999999997</v>
      </c>
      <c r="M92" s="9">
        <v>0.60089999999999999</v>
      </c>
      <c r="N92" s="9">
        <v>0.63229999999999997</v>
      </c>
      <c r="O92" s="9">
        <v>0.56210000000000004</v>
      </c>
      <c r="P92" s="9">
        <v>0.57389999999999997</v>
      </c>
      <c r="Q92" s="9">
        <v>0.50390000000000001</v>
      </c>
      <c r="R92" s="9">
        <v>0.48820000000000002</v>
      </c>
      <c r="S92" s="9">
        <v>0.66569999999999996</v>
      </c>
      <c r="T92" s="9">
        <v>0.72150000000000003</v>
      </c>
      <c r="U92" s="9">
        <v>0.34889999999999999</v>
      </c>
      <c r="V92" s="9">
        <v>0.45119999999999999</v>
      </c>
      <c r="W92" s="9">
        <v>0.4798</v>
      </c>
      <c r="X92" s="9">
        <v>0.4219</v>
      </c>
      <c r="Y92" s="9">
        <v>0.61370000000000002</v>
      </c>
      <c r="Z92" s="9">
        <v>0.42180000000000001</v>
      </c>
      <c r="AA92" s="9">
        <v>0.75260000000000005</v>
      </c>
      <c r="AB92" s="9">
        <v>0.55730000000000002</v>
      </c>
      <c r="AC92" s="9">
        <v>0.59050000000000002</v>
      </c>
      <c r="AD92" s="9">
        <v>0.52639999999999998</v>
      </c>
      <c r="AE92" s="9">
        <v>0.7006</v>
      </c>
      <c r="AF92" s="9">
        <v>0.6361</v>
      </c>
      <c r="AG92" s="9">
        <v>0.61240000000000006</v>
      </c>
      <c r="AH92" s="9">
        <v>0.71009999999999995</v>
      </c>
      <c r="AI92" s="9">
        <v>0.75529999999999997</v>
      </c>
      <c r="AJ92" s="9">
        <v>0.5212</v>
      </c>
      <c r="AK92" s="9">
        <v>0.65429999999999999</v>
      </c>
      <c r="AL92" s="9">
        <v>0.56930000000000003</v>
      </c>
      <c r="AM92" s="9">
        <v>0.56310000000000004</v>
      </c>
      <c r="AN92" s="9">
        <v>0.62370000000000003</v>
      </c>
      <c r="AO92" s="9">
        <v>0.43930000000000002</v>
      </c>
      <c r="AP92" s="9">
        <v>0.51039999999999996</v>
      </c>
      <c r="AQ92" s="9">
        <v>0.53779999999999994</v>
      </c>
      <c r="AR92" s="9">
        <v>0.58650000000000002</v>
      </c>
      <c r="AS92" s="9">
        <v>0.44280000000000003</v>
      </c>
      <c r="AT92" s="9">
        <v>0.33639999999999998</v>
      </c>
      <c r="AU92" s="9">
        <v>0.43430000000000002</v>
      </c>
      <c r="AV92" s="9">
        <v>0.28270000000000001</v>
      </c>
      <c r="AW92" s="9">
        <v>0.37980000000000003</v>
      </c>
      <c r="AX92" s="9">
        <v>0.45069999999999999</v>
      </c>
      <c r="AY92" s="9">
        <v>0.55669999999999997</v>
      </c>
      <c r="AZ92" s="9">
        <v>0.4506</v>
      </c>
      <c r="BA92" s="9">
        <v>0.65049999999999997</v>
      </c>
      <c r="BB92" s="9">
        <v>0.39729999999999999</v>
      </c>
      <c r="BC92" s="9">
        <v>0.4839</v>
      </c>
    </row>
    <row r="93" spans="1:55" customFormat="1" hidden="1" x14ac:dyDescent="0.4">
      <c r="A93" t="str">
        <f t="shared" si="4"/>
        <v>quality</v>
      </c>
      <c r="B93" s="51" t="str">
        <f t="shared" si="5"/>
        <v>DPS</v>
      </c>
      <c r="C93" s="51" t="str">
        <f t="shared" si="6"/>
        <v>DPS001</v>
      </c>
      <c r="D93" t="s">
        <v>4841</v>
      </c>
      <c r="E93">
        <f t="shared" si="7"/>
        <v>80</v>
      </c>
      <c r="F93">
        <v>80</v>
      </c>
      <c r="G93">
        <v>80</v>
      </c>
      <c r="H93">
        <v>80</v>
      </c>
      <c r="I93">
        <v>80</v>
      </c>
      <c r="J93">
        <v>80</v>
      </c>
      <c r="K93">
        <v>80</v>
      </c>
      <c r="L93">
        <v>80</v>
      </c>
      <c r="M93">
        <v>80</v>
      </c>
      <c r="N93">
        <v>80</v>
      </c>
      <c r="O93">
        <v>80</v>
      </c>
      <c r="P93">
        <v>80</v>
      </c>
      <c r="Q93">
        <v>80</v>
      </c>
      <c r="R93">
        <v>80</v>
      </c>
      <c r="S93">
        <v>80</v>
      </c>
      <c r="T93">
        <v>80</v>
      </c>
      <c r="U93">
        <v>80</v>
      </c>
      <c r="V93">
        <v>80</v>
      </c>
      <c r="W93">
        <v>80</v>
      </c>
      <c r="X93">
        <v>80</v>
      </c>
      <c r="Y93">
        <v>80</v>
      </c>
      <c r="Z93">
        <v>80</v>
      </c>
      <c r="AA93">
        <v>80</v>
      </c>
      <c r="AB93">
        <v>80</v>
      </c>
      <c r="AC93">
        <v>80</v>
      </c>
      <c r="AD93">
        <v>80</v>
      </c>
      <c r="AE93">
        <v>80</v>
      </c>
      <c r="AF93">
        <v>80</v>
      </c>
      <c r="AG93">
        <v>80</v>
      </c>
      <c r="AH93">
        <v>80</v>
      </c>
      <c r="AI93">
        <v>80</v>
      </c>
      <c r="AJ93">
        <v>80</v>
      </c>
      <c r="AK93">
        <v>80</v>
      </c>
      <c r="AL93">
        <v>80</v>
      </c>
      <c r="AM93">
        <v>80</v>
      </c>
      <c r="AN93">
        <v>80</v>
      </c>
      <c r="AO93">
        <v>80</v>
      </c>
      <c r="AP93">
        <v>80</v>
      </c>
      <c r="AQ93">
        <v>80</v>
      </c>
      <c r="AR93">
        <v>80</v>
      </c>
      <c r="AS93">
        <v>80</v>
      </c>
      <c r="AT93">
        <v>80</v>
      </c>
      <c r="AU93">
        <v>80</v>
      </c>
      <c r="AV93">
        <v>80</v>
      </c>
      <c r="AW93">
        <v>80</v>
      </c>
      <c r="AX93">
        <v>80</v>
      </c>
      <c r="AY93">
        <v>80</v>
      </c>
      <c r="AZ93">
        <v>80</v>
      </c>
      <c r="BA93">
        <v>80</v>
      </c>
      <c r="BB93">
        <v>80</v>
      </c>
      <c r="BC93">
        <v>80</v>
      </c>
    </row>
    <row r="94" spans="1:55" hidden="1" x14ac:dyDescent="0.4">
      <c r="A94" t="str">
        <f t="shared" si="4"/>
        <v>match_rate</v>
      </c>
      <c r="B94" s="52" t="str">
        <f t="shared" si="5"/>
        <v>DPS</v>
      </c>
      <c r="C94" s="52" t="str">
        <f t="shared" si="6"/>
        <v>DPS001</v>
      </c>
      <c r="D94" s="11" t="s">
        <v>4842</v>
      </c>
      <c r="E94" s="11">
        <f t="shared" si="7"/>
        <v>43.134019999999992</v>
      </c>
      <c r="F94" s="11">
        <v>30.262599999999999</v>
      </c>
      <c r="G94" s="11">
        <v>37.139600000000002</v>
      </c>
      <c r="H94" s="11">
        <v>38.500300000000003</v>
      </c>
      <c r="I94" s="11">
        <v>57.125</v>
      </c>
      <c r="J94" s="11">
        <v>39.076799999999999</v>
      </c>
      <c r="K94" s="11">
        <v>54.681899999999999</v>
      </c>
      <c r="L94" s="11">
        <v>44.053899999999999</v>
      </c>
      <c r="M94" s="11">
        <v>48.073599999999999</v>
      </c>
      <c r="N94" s="11">
        <v>50.5867</v>
      </c>
      <c r="O94" s="11">
        <v>44.969200000000001</v>
      </c>
      <c r="P94" s="11">
        <v>45.909500000000001</v>
      </c>
      <c r="Q94" s="11">
        <v>40.309199999999997</v>
      </c>
      <c r="R94" s="11">
        <v>39.055999999999997</v>
      </c>
      <c r="S94" s="11">
        <v>53.255800000000001</v>
      </c>
      <c r="T94" s="11">
        <v>57.716099999999997</v>
      </c>
      <c r="U94" s="11">
        <v>27.9133</v>
      </c>
      <c r="V94" s="11">
        <v>36.097000000000001</v>
      </c>
      <c r="W94" s="11">
        <v>38.380600000000001</v>
      </c>
      <c r="X94" s="11">
        <v>33.755200000000002</v>
      </c>
      <c r="Y94" s="11">
        <v>49.097000000000001</v>
      </c>
      <c r="Z94" s="11">
        <v>33.741700000000002</v>
      </c>
      <c r="AA94" s="11">
        <v>60.206499999999998</v>
      </c>
      <c r="AB94" s="11">
        <v>44.587499999999999</v>
      </c>
      <c r="AC94" s="11">
        <v>47.2376</v>
      </c>
      <c r="AD94" s="11">
        <v>42.109400000000001</v>
      </c>
      <c r="AE94" s="11">
        <v>56.048999999999999</v>
      </c>
      <c r="AF94" s="11">
        <v>50.885800000000003</v>
      </c>
      <c r="AG94" s="11">
        <v>48.994599999999998</v>
      </c>
      <c r="AH94" s="11">
        <v>56.804499999999997</v>
      </c>
      <c r="AI94" s="11">
        <v>60.423499999999997</v>
      </c>
      <c r="AJ94" s="11">
        <v>41.693600000000004</v>
      </c>
      <c r="AK94" s="11">
        <v>52.3446</v>
      </c>
      <c r="AL94" s="11">
        <v>45.5428</v>
      </c>
      <c r="AM94" s="11">
        <v>45.049900000000001</v>
      </c>
      <c r="AN94" s="11">
        <v>49.897500000000001</v>
      </c>
      <c r="AO94" s="11">
        <v>35.146700000000003</v>
      </c>
      <c r="AP94" s="11">
        <v>40.829700000000003</v>
      </c>
      <c r="AQ94" s="11">
        <v>43.025500000000001</v>
      </c>
      <c r="AR94" s="11">
        <v>46.916600000000003</v>
      </c>
      <c r="AS94" s="11">
        <v>35.427300000000002</v>
      </c>
      <c r="AT94" s="11">
        <v>26.912099999999999</v>
      </c>
      <c r="AU94" s="11">
        <v>34.740299999999998</v>
      </c>
      <c r="AV94" s="11">
        <v>22.613800000000001</v>
      </c>
      <c r="AW94" s="11">
        <v>30.380800000000001</v>
      </c>
      <c r="AX94" s="11">
        <v>36.057499999999997</v>
      </c>
      <c r="AY94" s="11">
        <v>44.5396</v>
      </c>
      <c r="AZ94" s="11">
        <v>36.049300000000002</v>
      </c>
      <c r="BA94" s="11">
        <v>52.041600000000003</v>
      </c>
      <c r="BB94" s="11">
        <v>31.783200000000001</v>
      </c>
      <c r="BC94" s="11">
        <v>38.709200000000003</v>
      </c>
    </row>
    <row r="95" spans="1:55" customFormat="1" hidden="1" x14ac:dyDescent="0.4">
      <c r="A95" t="str">
        <f t="shared" si="4"/>
        <v>bleu</v>
      </c>
      <c r="B95" s="51" t="str">
        <f t="shared" si="5"/>
        <v>DPS</v>
      </c>
      <c r="C95" s="51" t="str">
        <f t="shared" si="6"/>
        <v>DPS001</v>
      </c>
      <c r="D95" t="s">
        <v>4843</v>
      </c>
      <c r="E95">
        <f t="shared" si="7"/>
        <v>1.5100000000000001E-2</v>
      </c>
      <c r="F95">
        <v>8.0999999999999996E-3</v>
      </c>
      <c r="G95">
        <v>1.5900000000000001E-2</v>
      </c>
      <c r="H95">
        <v>7.0000000000000001E-3</v>
      </c>
      <c r="I95">
        <v>1.6899999999999998E-2</v>
      </c>
      <c r="J95">
        <v>6.7000000000000002E-3</v>
      </c>
      <c r="K95">
        <v>9.5999999999999992E-3</v>
      </c>
      <c r="L95">
        <v>7.6E-3</v>
      </c>
      <c r="M95">
        <v>6.4999999999999997E-3</v>
      </c>
      <c r="N95">
        <v>2.0799999999999999E-2</v>
      </c>
      <c r="O95">
        <v>1.5299999999999999E-2</v>
      </c>
      <c r="P95">
        <v>7.6E-3</v>
      </c>
      <c r="Q95">
        <v>6.1999999999999998E-3</v>
      </c>
      <c r="R95">
        <v>4.4999999999999997E-3</v>
      </c>
      <c r="S95">
        <v>8.3999999999999995E-3</v>
      </c>
      <c r="T95">
        <v>2.07E-2</v>
      </c>
      <c r="U95">
        <v>5.1999999999999998E-3</v>
      </c>
      <c r="V95">
        <v>0.01</v>
      </c>
      <c r="W95">
        <v>1.0200000000000001E-2</v>
      </c>
      <c r="X95">
        <v>1.6899999999999998E-2</v>
      </c>
      <c r="Y95">
        <v>1.5100000000000001E-2</v>
      </c>
      <c r="Z95">
        <v>1.41E-2</v>
      </c>
      <c r="AA95">
        <v>2.23E-2</v>
      </c>
      <c r="AB95">
        <v>1.06E-2</v>
      </c>
      <c r="AC95">
        <v>1.0800000000000001E-2</v>
      </c>
      <c r="AD95">
        <v>1.0800000000000001E-2</v>
      </c>
      <c r="AE95">
        <v>1.2999999999999999E-2</v>
      </c>
      <c r="AF95">
        <v>4.8999999999999998E-3</v>
      </c>
      <c r="AG95">
        <v>3.7900000000000003E-2</v>
      </c>
      <c r="AH95">
        <v>3.7400000000000003E-2</v>
      </c>
      <c r="AI95">
        <v>2.5000000000000001E-2</v>
      </c>
      <c r="AJ95">
        <v>4.1999999999999997E-3</v>
      </c>
      <c r="AK95">
        <v>4.4900000000000002E-2</v>
      </c>
      <c r="AL95">
        <v>1.7399999999999999E-2</v>
      </c>
      <c r="AM95">
        <v>7.9000000000000008E-3</v>
      </c>
      <c r="AN95">
        <v>2.4199999999999999E-2</v>
      </c>
      <c r="AO95">
        <v>4.9500000000000002E-2</v>
      </c>
      <c r="AP95">
        <v>8.2000000000000007E-3</v>
      </c>
      <c r="AQ95">
        <v>1.7000000000000001E-2</v>
      </c>
      <c r="AR95">
        <v>9.7000000000000003E-3</v>
      </c>
      <c r="AS95">
        <v>6.4999999999999997E-3</v>
      </c>
      <c r="AT95">
        <v>5.8999999999999999E-3</v>
      </c>
      <c r="AU95">
        <v>2.5899999999999999E-2</v>
      </c>
      <c r="AV95">
        <v>7.1000000000000004E-3</v>
      </c>
      <c r="AW95">
        <v>4.4299999999999999E-2</v>
      </c>
      <c r="AX95">
        <v>6.1000000000000004E-3</v>
      </c>
      <c r="AY95">
        <v>1.4800000000000001E-2</v>
      </c>
      <c r="AZ95">
        <v>7.1999999999999998E-3</v>
      </c>
      <c r="BA95">
        <v>1.49E-2</v>
      </c>
      <c r="BB95">
        <v>1.9099999999999999E-2</v>
      </c>
      <c r="BC95">
        <v>1.4200000000000001E-2</v>
      </c>
    </row>
    <row r="96" spans="1:55" customFormat="1" hidden="1" x14ac:dyDescent="0.4">
      <c r="A96" t="str">
        <f t="shared" si="4"/>
        <v>rougeL</v>
      </c>
      <c r="B96" s="51" t="str">
        <f t="shared" si="5"/>
        <v>DPS</v>
      </c>
      <c r="C96" s="51" t="str">
        <f t="shared" si="6"/>
        <v>DPS001</v>
      </c>
      <c r="D96" t="s">
        <v>4844</v>
      </c>
      <c r="E96">
        <f t="shared" si="7"/>
        <v>0.100746</v>
      </c>
      <c r="F96">
        <v>9.3700000000000006E-2</v>
      </c>
      <c r="G96">
        <v>0.13789999999999999</v>
      </c>
      <c r="H96">
        <v>6.1499999999999999E-2</v>
      </c>
      <c r="I96">
        <v>0.1</v>
      </c>
      <c r="J96">
        <v>0.1132</v>
      </c>
      <c r="K96">
        <v>0.10340000000000001</v>
      </c>
      <c r="L96">
        <v>0.1</v>
      </c>
      <c r="M96">
        <v>6.4500000000000002E-2</v>
      </c>
      <c r="N96">
        <v>0.1091</v>
      </c>
      <c r="O96">
        <v>0.1111</v>
      </c>
      <c r="P96">
        <v>6.5600000000000006E-2</v>
      </c>
      <c r="Q96">
        <v>5.7099999999999998E-2</v>
      </c>
      <c r="R96">
        <v>5.1900000000000002E-2</v>
      </c>
      <c r="S96">
        <v>0.1</v>
      </c>
      <c r="T96">
        <v>0.1356</v>
      </c>
      <c r="U96">
        <v>7.2700000000000001E-2</v>
      </c>
      <c r="V96">
        <v>0.14630000000000001</v>
      </c>
      <c r="W96">
        <v>9.2999999999999999E-2</v>
      </c>
      <c r="X96">
        <v>0.14549999999999999</v>
      </c>
      <c r="Y96">
        <v>9.0899999999999995E-2</v>
      </c>
      <c r="Z96">
        <v>0.11899999999999999</v>
      </c>
      <c r="AA96">
        <v>0.1633</v>
      </c>
      <c r="AB96">
        <v>3.3300000000000003E-2</v>
      </c>
      <c r="AC96">
        <v>8.1600000000000006E-2</v>
      </c>
      <c r="AD96">
        <v>0.125</v>
      </c>
      <c r="AE96">
        <v>0.2031</v>
      </c>
      <c r="AF96">
        <v>5.2600000000000001E-2</v>
      </c>
      <c r="AG96">
        <v>0.1714</v>
      </c>
      <c r="AH96">
        <v>0.19670000000000001</v>
      </c>
      <c r="AI96">
        <v>0.30430000000000001</v>
      </c>
      <c r="AJ96">
        <v>2.7400000000000001E-2</v>
      </c>
      <c r="AK96">
        <v>0.17780000000000001</v>
      </c>
      <c r="AL96">
        <v>8.8200000000000001E-2</v>
      </c>
      <c r="AM96">
        <v>7.5499999999999998E-2</v>
      </c>
      <c r="AN96">
        <v>0.125</v>
      </c>
      <c r="AO96">
        <v>0.1613</v>
      </c>
      <c r="AP96">
        <v>5.6300000000000003E-2</v>
      </c>
      <c r="AQ96">
        <v>0.1205</v>
      </c>
      <c r="AR96">
        <v>5.8299999999999998E-2</v>
      </c>
      <c r="AS96">
        <v>6.25E-2</v>
      </c>
      <c r="AT96">
        <v>3.1199999999999999E-2</v>
      </c>
      <c r="AU96">
        <v>9.3700000000000006E-2</v>
      </c>
      <c r="AV96">
        <v>4.1700000000000001E-2</v>
      </c>
      <c r="AW96">
        <v>0.15790000000000001</v>
      </c>
      <c r="AX96">
        <v>5.6300000000000003E-2</v>
      </c>
      <c r="AY96">
        <v>8.7900000000000006E-2</v>
      </c>
      <c r="AZ96">
        <v>0.10340000000000001</v>
      </c>
      <c r="BA96">
        <v>2.5999999999999999E-2</v>
      </c>
      <c r="BB96">
        <v>2.2499999999999999E-2</v>
      </c>
      <c r="BC96">
        <v>6.0600000000000001E-2</v>
      </c>
    </row>
    <row r="97" spans="1:55" customFormat="1" hidden="1" x14ac:dyDescent="0.4">
      <c r="A97" t="str">
        <f t="shared" si="4"/>
        <v>similarity</v>
      </c>
      <c r="B97" s="40" t="str">
        <f t="shared" si="5"/>
        <v>DPS</v>
      </c>
      <c r="C97" s="40" t="str">
        <f t="shared" si="6"/>
        <v>DPS002</v>
      </c>
      <c r="D97" s="9" t="s">
        <v>4845</v>
      </c>
      <c r="E97" s="9">
        <f t="shared" si="7"/>
        <v>0.56321800000000022</v>
      </c>
      <c r="F97" s="9">
        <v>0.38040000000000002</v>
      </c>
      <c r="G97" s="9">
        <v>0.43309999999999998</v>
      </c>
      <c r="H97" s="9">
        <v>0.63160000000000005</v>
      </c>
      <c r="I97" s="9">
        <v>0.67630000000000001</v>
      </c>
      <c r="J97" s="9">
        <v>0.48849999999999999</v>
      </c>
      <c r="K97" s="9">
        <v>0.70860000000000001</v>
      </c>
      <c r="L97" s="9">
        <v>0.47599999999999998</v>
      </c>
      <c r="M97" s="9">
        <v>0.6381</v>
      </c>
      <c r="N97" s="9">
        <v>0.59719999999999995</v>
      </c>
      <c r="O97" s="9">
        <v>0.71079999999999999</v>
      </c>
      <c r="P97" s="9">
        <v>0.57830000000000004</v>
      </c>
      <c r="Q97" s="9">
        <v>0.54890000000000005</v>
      </c>
      <c r="R97" s="9">
        <v>0.63639999999999997</v>
      </c>
      <c r="S97" s="9">
        <v>0.71389999999999998</v>
      </c>
      <c r="T97" s="9">
        <v>0.67210000000000003</v>
      </c>
      <c r="U97" s="9">
        <v>0.44800000000000001</v>
      </c>
      <c r="V97" s="9">
        <v>0.4</v>
      </c>
      <c r="W97" s="9">
        <v>0.5181</v>
      </c>
      <c r="X97" s="9">
        <v>0.44440000000000002</v>
      </c>
      <c r="Y97" s="9">
        <v>0.6008</v>
      </c>
      <c r="Z97" s="9">
        <v>0.63400000000000001</v>
      </c>
      <c r="AA97" s="9">
        <v>0.75349999999999995</v>
      </c>
      <c r="AB97" s="9">
        <v>0.61099999999999999</v>
      </c>
      <c r="AC97" s="9">
        <v>0.64749999999999996</v>
      </c>
      <c r="AD97" s="9">
        <v>0.62190000000000001</v>
      </c>
      <c r="AE97" s="9">
        <v>0.73029999999999995</v>
      </c>
      <c r="AF97" s="9">
        <v>0.63639999999999997</v>
      </c>
      <c r="AG97" s="9">
        <v>0.64500000000000002</v>
      </c>
      <c r="AH97" s="9">
        <v>0.64990000000000003</v>
      </c>
      <c r="AI97" s="9">
        <v>0.75529999999999997</v>
      </c>
      <c r="AJ97" s="9">
        <v>0.64580000000000004</v>
      </c>
      <c r="AK97" s="9">
        <v>0.57279999999999998</v>
      </c>
      <c r="AL97" s="9">
        <v>0.53159999999999996</v>
      </c>
      <c r="AM97" s="9">
        <v>0.48370000000000002</v>
      </c>
      <c r="AN97" s="9">
        <v>0.62929999999999997</v>
      </c>
      <c r="AO97" s="9">
        <v>0.4647</v>
      </c>
      <c r="AP97" s="9">
        <v>0.51219999999999999</v>
      </c>
      <c r="AQ97" s="9">
        <v>0.52880000000000005</v>
      </c>
      <c r="AR97" s="9">
        <v>0.4924</v>
      </c>
      <c r="AS97" s="9">
        <v>0.62780000000000002</v>
      </c>
      <c r="AT97" s="9">
        <v>0.3735</v>
      </c>
      <c r="AU97" s="9">
        <v>0.47639999999999999</v>
      </c>
      <c r="AV97" s="9">
        <v>0.40329999999999999</v>
      </c>
      <c r="AW97" s="9">
        <v>0.4083</v>
      </c>
      <c r="AX97" s="9">
        <v>0.39450000000000002</v>
      </c>
      <c r="AY97" s="9">
        <v>0.56510000000000005</v>
      </c>
      <c r="AZ97" s="9">
        <v>0.45079999999999998</v>
      </c>
      <c r="BA97" s="9">
        <v>0.63480000000000003</v>
      </c>
      <c r="BB97" s="9">
        <v>0.4541</v>
      </c>
      <c r="BC97" s="9">
        <v>0.52470000000000006</v>
      </c>
    </row>
    <row r="98" spans="1:55" customFormat="1" hidden="1" x14ac:dyDescent="0.4">
      <c r="A98" t="str">
        <f t="shared" si="4"/>
        <v>quality</v>
      </c>
      <c r="B98" s="51" t="str">
        <f t="shared" si="5"/>
        <v>DPS</v>
      </c>
      <c r="C98" s="51" t="str">
        <f t="shared" si="6"/>
        <v>DPS002</v>
      </c>
      <c r="D98" t="s">
        <v>4846</v>
      </c>
      <c r="E98">
        <f t="shared" si="7"/>
        <v>80</v>
      </c>
      <c r="F98">
        <v>80</v>
      </c>
      <c r="G98">
        <v>80</v>
      </c>
      <c r="H98">
        <v>80</v>
      </c>
      <c r="I98">
        <v>80</v>
      </c>
      <c r="J98">
        <v>80</v>
      </c>
      <c r="K98">
        <v>80</v>
      </c>
      <c r="L98">
        <v>80</v>
      </c>
      <c r="M98">
        <v>80</v>
      </c>
      <c r="N98">
        <v>80</v>
      </c>
      <c r="O98">
        <v>80</v>
      </c>
      <c r="P98">
        <v>80</v>
      </c>
      <c r="Q98">
        <v>80</v>
      </c>
      <c r="R98">
        <v>80</v>
      </c>
      <c r="S98">
        <v>80</v>
      </c>
      <c r="T98">
        <v>80</v>
      </c>
      <c r="U98">
        <v>80</v>
      </c>
      <c r="V98">
        <v>80</v>
      </c>
      <c r="W98">
        <v>80</v>
      </c>
      <c r="X98">
        <v>80</v>
      </c>
      <c r="Y98">
        <v>80</v>
      </c>
      <c r="Z98">
        <v>80</v>
      </c>
      <c r="AA98">
        <v>80</v>
      </c>
      <c r="AB98">
        <v>80</v>
      </c>
      <c r="AC98">
        <v>80</v>
      </c>
      <c r="AD98">
        <v>80</v>
      </c>
      <c r="AE98">
        <v>80</v>
      </c>
      <c r="AF98">
        <v>80</v>
      </c>
      <c r="AG98">
        <v>80</v>
      </c>
      <c r="AH98">
        <v>80</v>
      </c>
      <c r="AI98">
        <v>80</v>
      </c>
      <c r="AJ98">
        <v>80</v>
      </c>
      <c r="AK98">
        <v>80</v>
      </c>
      <c r="AL98">
        <v>80</v>
      </c>
      <c r="AM98">
        <v>80</v>
      </c>
      <c r="AN98">
        <v>80</v>
      </c>
      <c r="AO98">
        <v>80</v>
      </c>
      <c r="AP98">
        <v>80</v>
      </c>
      <c r="AQ98">
        <v>80</v>
      </c>
      <c r="AR98">
        <v>80</v>
      </c>
      <c r="AS98">
        <v>80</v>
      </c>
      <c r="AT98">
        <v>80</v>
      </c>
      <c r="AU98">
        <v>80</v>
      </c>
      <c r="AV98">
        <v>80</v>
      </c>
      <c r="AW98">
        <v>80</v>
      </c>
      <c r="AX98">
        <v>80</v>
      </c>
      <c r="AY98">
        <v>80</v>
      </c>
      <c r="AZ98">
        <v>80</v>
      </c>
      <c r="BA98">
        <v>80</v>
      </c>
      <c r="BB98">
        <v>80</v>
      </c>
      <c r="BC98">
        <v>80</v>
      </c>
    </row>
    <row r="99" spans="1:55" hidden="1" x14ac:dyDescent="0.4">
      <c r="A99" t="str">
        <f t="shared" si="4"/>
        <v>match_rate</v>
      </c>
      <c r="B99" s="52" t="str">
        <f t="shared" si="5"/>
        <v>DPS</v>
      </c>
      <c r="C99" s="52" t="str">
        <f t="shared" si="6"/>
        <v>DPS002</v>
      </c>
      <c r="D99" s="11" t="s">
        <v>4847</v>
      </c>
      <c r="E99" s="11">
        <f t="shared" si="7"/>
        <v>45.057007999999996</v>
      </c>
      <c r="F99" s="11">
        <v>30.434999999999999</v>
      </c>
      <c r="G99" s="11">
        <v>34.6449</v>
      </c>
      <c r="H99" s="11">
        <v>50.531100000000002</v>
      </c>
      <c r="I99" s="11">
        <v>54.107100000000003</v>
      </c>
      <c r="J99" s="11">
        <v>39.076799999999999</v>
      </c>
      <c r="K99" s="11">
        <v>56.689799999999998</v>
      </c>
      <c r="L99" s="11">
        <v>38.0762</v>
      </c>
      <c r="M99" s="11">
        <v>51.046599999999998</v>
      </c>
      <c r="N99" s="11">
        <v>47.772799999999997</v>
      </c>
      <c r="O99" s="11">
        <v>56.861899999999999</v>
      </c>
      <c r="P99" s="11">
        <v>46.265500000000003</v>
      </c>
      <c r="Q99" s="11">
        <v>43.911799999999999</v>
      </c>
      <c r="R99" s="11">
        <v>50.9114</v>
      </c>
      <c r="S99" s="11">
        <v>57.108499999999999</v>
      </c>
      <c r="T99" s="11">
        <v>53.771099999999997</v>
      </c>
      <c r="U99" s="11">
        <v>35.840699999999998</v>
      </c>
      <c r="V99" s="11">
        <v>31.998799999999999</v>
      </c>
      <c r="W99" s="11">
        <v>41.444299999999998</v>
      </c>
      <c r="X99" s="11">
        <v>35.551600000000001</v>
      </c>
      <c r="Y99" s="11">
        <v>48.066200000000002</v>
      </c>
      <c r="Z99" s="11">
        <v>50.717700000000001</v>
      </c>
      <c r="AA99" s="11">
        <v>60.2804</v>
      </c>
      <c r="AB99" s="11">
        <v>48.880299999999998</v>
      </c>
      <c r="AC99" s="11">
        <v>51.799399999999999</v>
      </c>
      <c r="AD99" s="11">
        <v>49.748600000000003</v>
      </c>
      <c r="AE99" s="11">
        <v>58.423999999999999</v>
      </c>
      <c r="AF99" s="11">
        <v>50.908099999999997</v>
      </c>
      <c r="AG99" s="11">
        <v>51.599899999999998</v>
      </c>
      <c r="AH99" s="11">
        <v>51.993299999999998</v>
      </c>
      <c r="AI99" s="11">
        <v>60.423499999999997</v>
      </c>
      <c r="AJ99" s="11">
        <v>51.665100000000002</v>
      </c>
      <c r="AK99" s="11">
        <v>45.820799999999998</v>
      </c>
      <c r="AL99" s="11">
        <v>42.5274</v>
      </c>
      <c r="AM99" s="11">
        <v>38.6937</v>
      </c>
      <c r="AN99" s="11">
        <v>50.346699999999998</v>
      </c>
      <c r="AO99" s="11">
        <v>37.174300000000002</v>
      </c>
      <c r="AP99" s="11">
        <v>40.9726</v>
      </c>
      <c r="AQ99" s="11">
        <v>42.301699999999997</v>
      </c>
      <c r="AR99" s="11">
        <v>39.393300000000004</v>
      </c>
      <c r="AS99" s="11">
        <v>50.227200000000003</v>
      </c>
      <c r="AT99" s="11">
        <v>29.881499999999999</v>
      </c>
      <c r="AU99" s="11">
        <v>38.11</v>
      </c>
      <c r="AV99" s="11">
        <v>32.2667</v>
      </c>
      <c r="AW99" s="11">
        <v>32.6631</v>
      </c>
      <c r="AX99" s="11">
        <v>31.562100000000001</v>
      </c>
      <c r="AY99" s="11">
        <v>45.205300000000001</v>
      </c>
      <c r="AZ99" s="11">
        <v>36.066200000000002</v>
      </c>
      <c r="BA99" s="11">
        <v>50.784100000000002</v>
      </c>
      <c r="BB99" s="11">
        <v>36.328099999999999</v>
      </c>
      <c r="BC99" s="11">
        <v>41.973199999999999</v>
      </c>
    </row>
    <row r="100" spans="1:55" customFormat="1" hidden="1" x14ac:dyDescent="0.4">
      <c r="A100" t="str">
        <f t="shared" si="4"/>
        <v>bleu</v>
      </c>
      <c r="B100" s="51" t="str">
        <f t="shared" si="5"/>
        <v>DPS</v>
      </c>
      <c r="C100" s="51" t="str">
        <f t="shared" si="6"/>
        <v>DPS002</v>
      </c>
      <c r="D100" t="s">
        <v>4848</v>
      </c>
      <c r="E100">
        <f t="shared" si="7"/>
        <v>1.524E-2</v>
      </c>
      <c r="F100">
        <v>7.9000000000000008E-3</v>
      </c>
      <c r="G100">
        <v>1.04E-2</v>
      </c>
      <c r="H100">
        <v>8.6999999999999994E-3</v>
      </c>
      <c r="I100">
        <v>1.3100000000000001E-2</v>
      </c>
      <c r="J100">
        <v>6.7000000000000002E-3</v>
      </c>
      <c r="K100">
        <v>9.1000000000000004E-3</v>
      </c>
      <c r="L100">
        <v>6.3E-3</v>
      </c>
      <c r="M100">
        <v>1.0500000000000001E-2</v>
      </c>
      <c r="N100">
        <v>2.0199999999999999E-2</v>
      </c>
      <c r="O100">
        <v>1.52E-2</v>
      </c>
      <c r="P100">
        <v>7.4999999999999997E-3</v>
      </c>
      <c r="Q100">
        <v>9.1000000000000004E-3</v>
      </c>
      <c r="R100">
        <v>2.3199999999999998E-2</v>
      </c>
      <c r="S100">
        <v>2.93E-2</v>
      </c>
      <c r="T100">
        <v>1.6199999999999999E-2</v>
      </c>
      <c r="U100">
        <v>5.8999999999999999E-3</v>
      </c>
      <c r="V100">
        <v>5.8999999999999999E-3</v>
      </c>
      <c r="W100">
        <v>9.4999999999999998E-3</v>
      </c>
      <c r="X100">
        <v>9.4000000000000004E-3</v>
      </c>
      <c r="Y100">
        <v>1.38E-2</v>
      </c>
      <c r="Z100">
        <v>3.7199999999999997E-2</v>
      </c>
      <c r="AA100">
        <v>4.2900000000000001E-2</v>
      </c>
      <c r="AB100">
        <v>9.1999999999999998E-3</v>
      </c>
      <c r="AC100">
        <v>1.1599999999999999E-2</v>
      </c>
      <c r="AD100">
        <v>1.35E-2</v>
      </c>
      <c r="AE100">
        <v>1.54E-2</v>
      </c>
      <c r="AF100">
        <v>5.8999999999999999E-3</v>
      </c>
      <c r="AG100">
        <v>3.3500000000000002E-2</v>
      </c>
      <c r="AH100">
        <v>1.52E-2</v>
      </c>
      <c r="AI100">
        <v>2.5000000000000001E-2</v>
      </c>
      <c r="AJ100">
        <v>7.4999999999999997E-3</v>
      </c>
      <c r="AK100">
        <v>1.0500000000000001E-2</v>
      </c>
      <c r="AL100">
        <v>1.4800000000000001E-2</v>
      </c>
      <c r="AM100">
        <v>4.4999999999999997E-3</v>
      </c>
      <c r="AN100">
        <v>4.1700000000000001E-2</v>
      </c>
      <c r="AO100">
        <v>4.58E-2</v>
      </c>
      <c r="AP100">
        <v>7.4999999999999997E-3</v>
      </c>
      <c r="AQ100">
        <v>1.9400000000000001E-2</v>
      </c>
      <c r="AR100">
        <v>8.8000000000000005E-3</v>
      </c>
      <c r="AS100">
        <v>1.3599999999999999E-2</v>
      </c>
      <c r="AT100">
        <v>7.0000000000000001E-3</v>
      </c>
      <c r="AU100">
        <v>2.1899999999999999E-2</v>
      </c>
      <c r="AV100">
        <v>1.23E-2</v>
      </c>
      <c r="AW100">
        <v>2.07E-2</v>
      </c>
      <c r="AX100">
        <v>6.7999999999999996E-3</v>
      </c>
      <c r="AY100">
        <v>1.4800000000000001E-2</v>
      </c>
      <c r="AZ100">
        <v>9.9000000000000008E-3</v>
      </c>
      <c r="BA100">
        <v>1.54E-2</v>
      </c>
      <c r="BB100">
        <v>1.61E-2</v>
      </c>
      <c r="BC100">
        <v>1.5699999999999999E-2</v>
      </c>
    </row>
    <row r="101" spans="1:55" customFormat="1" hidden="1" x14ac:dyDescent="0.4">
      <c r="A101" t="str">
        <f t="shared" si="4"/>
        <v>rougeL</v>
      </c>
      <c r="B101" s="51" t="str">
        <f t="shared" si="5"/>
        <v>DPS</v>
      </c>
      <c r="C101" s="51" t="str">
        <f t="shared" si="6"/>
        <v>DPS002</v>
      </c>
      <c r="D101" t="s">
        <v>4849</v>
      </c>
      <c r="E101">
        <f t="shared" si="7"/>
        <v>0.10266199999999996</v>
      </c>
      <c r="F101">
        <v>9.3700000000000006E-2</v>
      </c>
      <c r="G101">
        <v>9.6799999999999997E-2</v>
      </c>
      <c r="H101">
        <v>0.1071</v>
      </c>
      <c r="I101">
        <v>8.8200000000000001E-2</v>
      </c>
      <c r="J101">
        <v>0.1132</v>
      </c>
      <c r="K101">
        <v>9.6799999999999997E-2</v>
      </c>
      <c r="L101">
        <v>4.2599999999999999E-2</v>
      </c>
      <c r="M101">
        <v>9.5200000000000007E-2</v>
      </c>
      <c r="N101">
        <v>0.14810000000000001</v>
      </c>
      <c r="O101">
        <v>0.12820000000000001</v>
      </c>
      <c r="P101">
        <v>0.1017</v>
      </c>
      <c r="Q101">
        <v>7.1400000000000005E-2</v>
      </c>
      <c r="R101">
        <v>0.15379999999999999</v>
      </c>
      <c r="S101">
        <v>0.16439999999999999</v>
      </c>
      <c r="T101">
        <v>0.1449</v>
      </c>
      <c r="U101">
        <v>6.1199999999999997E-2</v>
      </c>
      <c r="V101">
        <v>0.1124</v>
      </c>
      <c r="W101">
        <v>8.6999999999999994E-2</v>
      </c>
      <c r="X101">
        <v>0.1081</v>
      </c>
      <c r="Y101">
        <v>8.9599999999999999E-2</v>
      </c>
      <c r="Z101">
        <v>0.16439999999999999</v>
      </c>
      <c r="AA101">
        <v>0.15379999999999999</v>
      </c>
      <c r="AB101">
        <v>3.1699999999999999E-2</v>
      </c>
      <c r="AC101">
        <v>4.1700000000000001E-2</v>
      </c>
      <c r="AD101">
        <v>0.1235</v>
      </c>
      <c r="AE101">
        <v>0.2276</v>
      </c>
      <c r="AF101">
        <v>3.5099999999999999E-2</v>
      </c>
      <c r="AG101">
        <v>0.1515</v>
      </c>
      <c r="AH101">
        <v>9.2999999999999999E-2</v>
      </c>
      <c r="AI101">
        <v>0.30430000000000001</v>
      </c>
      <c r="AJ101">
        <v>0.127</v>
      </c>
      <c r="AK101">
        <v>8.6999999999999994E-2</v>
      </c>
      <c r="AL101">
        <v>6.1499999999999999E-2</v>
      </c>
      <c r="AM101">
        <v>5.9700000000000003E-2</v>
      </c>
      <c r="AN101">
        <v>0.1905</v>
      </c>
      <c r="AO101">
        <v>0.1613</v>
      </c>
      <c r="AP101">
        <v>5.1299999999999998E-2</v>
      </c>
      <c r="AQ101">
        <v>0.1067</v>
      </c>
      <c r="AR101">
        <v>4.2099999999999999E-2</v>
      </c>
      <c r="AS101">
        <v>6.9000000000000006E-2</v>
      </c>
      <c r="AT101">
        <v>6.25E-2</v>
      </c>
      <c r="AU101">
        <v>8.8200000000000001E-2</v>
      </c>
      <c r="AV101">
        <v>0.11899999999999999</v>
      </c>
      <c r="AW101">
        <v>9.64E-2</v>
      </c>
      <c r="AX101">
        <v>6.4500000000000002E-2</v>
      </c>
      <c r="AY101">
        <v>8.6999999999999994E-2</v>
      </c>
      <c r="AZ101">
        <v>7.6200000000000004E-2</v>
      </c>
      <c r="BA101">
        <v>0.05</v>
      </c>
      <c r="BB101">
        <v>2.06E-2</v>
      </c>
      <c r="BC101">
        <v>8.1600000000000006E-2</v>
      </c>
    </row>
    <row r="102" spans="1:55" customFormat="1" hidden="1" x14ac:dyDescent="0.4">
      <c r="A102" t="str">
        <f t="shared" si="4"/>
        <v>similarity</v>
      </c>
      <c r="B102" s="40" t="str">
        <f t="shared" si="5"/>
        <v>DPS</v>
      </c>
      <c r="C102" s="40" t="str">
        <f t="shared" si="6"/>
        <v>DPS003</v>
      </c>
      <c r="D102" s="9" t="s">
        <v>4850</v>
      </c>
      <c r="E102" s="9">
        <f t="shared" si="7"/>
        <v>0.55657200000000007</v>
      </c>
      <c r="F102" s="9">
        <v>0.38379999999999997</v>
      </c>
      <c r="G102" s="9">
        <v>0.57150000000000001</v>
      </c>
      <c r="H102" s="9">
        <v>0.54210000000000003</v>
      </c>
      <c r="I102" s="9">
        <v>0.67900000000000005</v>
      </c>
      <c r="J102" s="9">
        <v>0.56940000000000002</v>
      </c>
      <c r="K102" s="9">
        <v>0.69320000000000004</v>
      </c>
      <c r="L102" s="9">
        <v>0.58560000000000001</v>
      </c>
      <c r="M102" s="9">
        <v>0.6371</v>
      </c>
      <c r="N102" s="9">
        <v>0.58340000000000003</v>
      </c>
      <c r="O102" s="9">
        <v>0.53600000000000003</v>
      </c>
      <c r="P102" s="9">
        <v>0.61319999999999997</v>
      </c>
      <c r="Q102" s="9">
        <v>0.57520000000000004</v>
      </c>
      <c r="R102" s="9">
        <v>0.57350000000000001</v>
      </c>
      <c r="S102" s="9">
        <v>0.68210000000000004</v>
      </c>
      <c r="T102" s="9">
        <v>0.70830000000000004</v>
      </c>
      <c r="U102" s="9">
        <v>0.38490000000000002</v>
      </c>
      <c r="V102" s="9">
        <v>0.41299999999999998</v>
      </c>
      <c r="W102" s="9">
        <v>0.5111</v>
      </c>
      <c r="X102" s="9">
        <v>0.40150000000000002</v>
      </c>
      <c r="Y102" s="9">
        <v>0.58130000000000004</v>
      </c>
      <c r="Z102" s="9">
        <v>0.64529999999999998</v>
      </c>
      <c r="AA102" s="9">
        <v>0.75349999999999995</v>
      </c>
      <c r="AB102" s="9">
        <v>0.62990000000000002</v>
      </c>
      <c r="AC102" s="9">
        <v>0.65380000000000005</v>
      </c>
      <c r="AD102" s="9">
        <v>0.60780000000000001</v>
      </c>
      <c r="AE102" s="9">
        <v>0.74519999999999997</v>
      </c>
      <c r="AF102" s="9">
        <v>0.58309999999999995</v>
      </c>
      <c r="AG102" s="9">
        <v>0.68100000000000005</v>
      </c>
      <c r="AH102" s="9">
        <v>0.63570000000000004</v>
      </c>
      <c r="AI102" s="9">
        <v>0.69969999999999999</v>
      </c>
      <c r="AJ102" s="9">
        <v>0.62839999999999996</v>
      </c>
      <c r="AK102" s="9">
        <v>0.59150000000000003</v>
      </c>
      <c r="AL102" s="9">
        <v>0.63380000000000003</v>
      </c>
      <c r="AM102" s="9">
        <v>0.56020000000000003</v>
      </c>
      <c r="AN102" s="9">
        <v>0.63049999999999995</v>
      </c>
      <c r="AO102" s="9">
        <v>0.43930000000000002</v>
      </c>
      <c r="AP102" s="9">
        <v>0.47339999999999999</v>
      </c>
      <c r="AQ102" s="9">
        <v>0.54730000000000001</v>
      </c>
      <c r="AR102" s="9">
        <v>0.59440000000000004</v>
      </c>
      <c r="AS102" s="9">
        <v>0.62019999999999997</v>
      </c>
      <c r="AT102" s="9">
        <v>0.33910000000000001</v>
      </c>
      <c r="AU102" s="9">
        <v>0.43169999999999997</v>
      </c>
      <c r="AV102" s="9">
        <v>0.32190000000000002</v>
      </c>
      <c r="AW102" s="9">
        <v>0.40949999999999998</v>
      </c>
      <c r="AX102" s="9">
        <v>0.45069999999999999</v>
      </c>
      <c r="AY102" s="9">
        <v>0.41610000000000003</v>
      </c>
      <c r="AZ102" s="9">
        <v>0.3765</v>
      </c>
      <c r="BA102" s="9">
        <v>0.62480000000000002</v>
      </c>
      <c r="BB102" s="9">
        <v>0.37540000000000001</v>
      </c>
      <c r="BC102" s="9">
        <v>0.50370000000000004</v>
      </c>
    </row>
    <row r="103" spans="1:55" customFormat="1" hidden="1" x14ac:dyDescent="0.4">
      <c r="A103" t="str">
        <f t="shared" si="4"/>
        <v>quality</v>
      </c>
      <c r="B103" s="51" t="str">
        <f t="shared" si="5"/>
        <v>DPS</v>
      </c>
      <c r="C103" s="51" t="str">
        <f t="shared" si="6"/>
        <v>DPS003</v>
      </c>
      <c r="D103" t="s">
        <v>4851</v>
      </c>
      <c r="E103">
        <f t="shared" si="7"/>
        <v>80</v>
      </c>
      <c r="F103">
        <v>80</v>
      </c>
      <c r="G103">
        <v>80</v>
      </c>
      <c r="H103">
        <v>80</v>
      </c>
      <c r="I103">
        <v>80</v>
      </c>
      <c r="J103">
        <v>80</v>
      </c>
      <c r="K103">
        <v>80</v>
      </c>
      <c r="L103">
        <v>80</v>
      </c>
      <c r="M103">
        <v>80</v>
      </c>
      <c r="N103">
        <v>80</v>
      </c>
      <c r="O103">
        <v>80</v>
      </c>
      <c r="P103">
        <v>80</v>
      </c>
      <c r="Q103">
        <v>80</v>
      </c>
      <c r="R103">
        <v>80</v>
      </c>
      <c r="S103">
        <v>80</v>
      </c>
      <c r="T103">
        <v>80</v>
      </c>
      <c r="U103">
        <v>80</v>
      </c>
      <c r="V103">
        <v>80</v>
      </c>
      <c r="W103">
        <v>80</v>
      </c>
      <c r="X103">
        <v>80</v>
      </c>
      <c r="Y103">
        <v>80</v>
      </c>
      <c r="Z103">
        <v>80</v>
      </c>
      <c r="AA103">
        <v>80</v>
      </c>
      <c r="AB103">
        <v>80</v>
      </c>
      <c r="AC103">
        <v>80</v>
      </c>
      <c r="AD103">
        <v>80</v>
      </c>
      <c r="AE103">
        <v>80</v>
      </c>
      <c r="AF103">
        <v>80</v>
      </c>
      <c r="AG103">
        <v>80</v>
      </c>
      <c r="AH103">
        <v>80</v>
      </c>
      <c r="AI103">
        <v>80</v>
      </c>
      <c r="AJ103">
        <v>80</v>
      </c>
      <c r="AK103">
        <v>80</v>
      </c>
      <c r="AL103">
        <v>80</v>
      </c>
      <c r="AM103">
        <v>80</v>
      </c>
      <c r="AN103">
        <v>80</v>
      </c>
      <c r="AO103">
        <v>80</v>
      </c>
      <c r="AP103">
        <v>80</v>
      </c>
      <c r="AQ103">
        <v>80</v>
      </c>
      <c r="AR103">
        <v>80</v>
      </c>
      <c r="AS103">
        <v>80</v>
      </c>
      <c r="AT103">
        <v>80</v>
      </c>
      <c r="AU103">
        <v>80</v>
      </c>
      <c r="AV103">
        <v>80</v>
      </c>
      <c r="AW103">
        <v>80</v>
      </c>
      <c r="AX103">
        <v>80</v>
      </c>
      <c r="AY103">
        <v>80</v>
      </c>
      <c r="AZ103">
        <v>80</v>
      </c>
      <c r="BA103">
        <v>80</v>
      </c>
      <c r="BB103">
        <v>80</v>
      </c>
      <c r="BC103">
        <v>80</v>
      </c>
    </row>
    <row r="104" spans="1:55" hidden="1" x14ac:dyDescent="0.4">
      <c r="A104" t="str">
        <f t="shared" si="4"/>
        <v>match_rate</v>
      </c>
      <c r="B104" s="52" t="str">
        <f t="shared" si="5"/>
        <v>DPS</v>
      </c>
      <c r="C104" s="52" t="str">
        <f t="shared" si="6"/>
        <v>DPS003</v>
      </c>
      <c r="D104" s="11" t="s">
        <v>4852</v>
      </c>
      <c r="E104" s="11">
        <f t="shared" si="7"/>
        <v>44.525295999999997</v>
      </c>
      <c r="F104" s="11">
        <v>30.702400000000001</v>
      </c>
      <c r="G104" s="11">
        <v>45.717599999999997</v>
      </c>
      <c r="H104" s="11">
        <v>43.365400000000001</v>
      </c>
      <c r="I104" s="11">
        <v>54.318100000000001</v>
      </c>
      <c r="J104" s="11">
        <v>45.552399999999999</v>
      </c>
      <c r="K104" s="11">
        <v>55.456099999999999</v>
      </c>
      <c r="L104" s="11">
        <v>46.849499999999999</v>
      </c>
      <c r="M104" s="11">
        <v>50.965600000000002</v>
      </c>
      <c r="N104" s="11">
        <v>46.672600000000003</v>
      </c>
      <c r="O104" s="11">
        <v>42.879300000000001</v>
      </c>
      <c r="P104" s="11">
        <v>49.052799999999998</v>
      </c>
      <c r="Q104" s="11">
        <v>46.0152</v>
      </c>
      <c r="R104" s="11">
        <v>45.877099999999999</v>
      </c>
      <c r="S104" s="11">
        <v>54.570999999999998</v>
      </c>
      <c r="T104" s="11">
        <v>56.663400000000003</v>
      </c>
      <c r="U104" s="11">
        <v>30.7897</v>
      </c>
      <c r="V104" s="11">
        <v>33.039099999999998</v>
      </c>
      <c r="W104" s="11">
        <v>40.8919</v>
      </c>
      <c r="X104" s="11">
        <v>32.117199999999997</v>
      </c>
      <c r="Y104" s="11">
        <v>46.504899999999999</v>
      </c>
      <c r="Z104" s="11">
        <v>51.621699999999997</v>
      </c>
      <c r="AA104" s="11">
        <v>60.2804</v>
      </c>
      <c r="AB104" s="11">
        <v>50.389099999999999</v>
      </c>
      <c r="AC104" s="11">
        <v>52.306399999999996</v>
      </c>
      <c r="AD104" s="11">
        <v>48.627099999999999</v>
      </c>
      <c r="AE104" s="11">
        <v>59.613900000000001</v>
      </c>
      <c r="AF104" s="11">
        <v>46.643999999999998</v>
      </c>
      <c r="AG104" s="11">
        <v>54.482500000000002</v>
      </c>
      <c r="AH104" s="11">
        <v>50.8598</v>
      </c>
      <c r="AI104" s="11">
        <v>55.972700000000003</v>
      </c>
      <c r="AJ104" s="11">
        <v>50.2729</v>
      </c>
      <c r="AK104" s="11">
        <v>47.320399999999999</v>
      </c>
      <c r="AL104" s="11">
        <v>50.700200000000002</v>
      </c>
      <c r="AM104" s="11">
        <v>44.817599999999999</v>
      </c>
      <c r="AN104" s="11">
        <v>50.438600000000001</v>
      </c>
      <c r="AO104" s="11">
        <v>35.146700000000003</v>
      </c>
      <c r="AP104" s="11">
        <v>37.872100000000003</v>
      </c>
      <c r="AQ104" s="11">
        <v>43.780099999999997</v>
      </c>
      <c r="AR104" s="11">
        <v>47.549500000000002</v>
      </c>
      <c r="AS104" s="11">
        <v>49.613700000000001</v>
      </c>
      <c r="AT104" s="11">
        <v>27.129899999999999</v>
      </c>
      <c r="AU104" s="11">
        <v>34.533799999999999</v>
      </c>
      <c r="AV104" s="11">
        <v>25.750399999999999</v>
      </c>
      <c r="AW104" s="11">
        <v>32.7607</v>
      </c>
      <c r="AX104" s="11">
        <v>36.057499999999997</v>
      </c>
      <c r="AY104" s="11">
        <v>33.289499999999997</v>
      </c>
      <c r="AZ104" s="11">
        <v>30.119</v>
      </c>
      <c r="BA104" s="11">
        <v>49.983499999999999</v>
      </c>
      <c r="BB104" s="11">
        <v>30.0322</v>
      </c>
      <c r="BC104" s="11">
        <v>40.297600000000003</v>
      </c>
    </row>
    <row r="105" spans="1:55" customFormat="1" hidden="1" x14ac:dyDescent="0.4">
      <c r="A105" t="str">
        <f t="shared" si="4"/>
        <v>bleu</v>
      </c>
      <c r="B105" s="51" t="str">
        <f t="shared" si="5"/>
        <v>DPS</v>
      </c>
      <c r="C105" s="51" t="str">
        <f t="shared" si="6"/>
        <v>DPS003</v>
      </c>
      <c r="D105" t="s">
        <v>4853</v>
      </c>
      <c r="E105">
        <f t="shared" si="7"/>
        <v>1.542E-2</v>
      </c>
      <c r="F105">
        <v>6.0000000000000001E-3</v>
      </c>
      <c r="G105">
        <v>2.1100000000000001E-2</v>
      </c>
      <c r="H105">
        <v>8.2000000000000007E-3</v>
      </c>
      <c r="I105">
        <v>1.3100000000000001E-2</v>
      </c>
      <c r="J105">
        <v>1.0200000000000001E-2</v>
      </c>
      <c r="K105">
        <v>8.6999999999999994E-3</v>
      </c>
      <c r="L105">
        <v>7.3000000000000001E-3</v>
      </c>
      <c r="M105">
        <v>6.4999999999999997E-3</v>
      </c>
      <c r="N105">
        <v>1.37E-2</v>
      </c>
      <c r="O105">
        <v>1.6199999999999999E-2</v>
      </c>
      <c r="P105">
        <v>7.7999999999999996E-3</v>
      </c>
      <c r="Q105">
        <v>9.4000000000000004E-3</v>
      </c>
      <c r="R105">
        <v>6.7000000000000002E-3</v>
      </c>
      <c r="S105">
        <v>8.3000000000000001E-3</v>
      </c>
      <c r="T105">
        <v>2.0899999999999998E-2</v>
      </c>
      <c r="U105">
        <v>4.8999999999999998E-3</v>
      </c>
      <c r="V105">
        <v>1.4200000000000001E-2</v>
      </c>
      <c r="W105">
        <v>1.0200000000000001E-2</v>
      </c>
      <c r="X105">
        <v>1.4999999999999999E-2</v>
      </c>
      <c r="Y105">
        <v>7.7000000000000002E-3</v>
      </c>
      <c r="Z105">
        <v>2.4E-2</v>
      </c>
      <c r="AA105">
        <v>4.2900000000000001E-2</v>
      </c>
      <c r="AB105">
        <v>8.6999999999999994E-3</v>
      </c>
      <c r="AC105">
        <v>1.5599999999999999E-2</v>
      </c>
      <c r="AD105">
        <v>7.4999999999999997E-3</v>
      </c>
      <c r="AE105">
        <v>5.4800000000000001E-2</v>
      </c>
      <c r="AF105">
        <v>5.5999999999999999E-3</v>
      </c>
      <c r="AG105">
        <v>3.61E-2</v>
      </c>
      <c r="AH105">
        <v>1.37E-2</v>
      </c>
      <c r="AI105">
        <v>2.2100000000000002E-2</v>
      </c>
      <c r="AJ105">
        <v>1.21E-2</v>
      </c>
      <c r="AK105">
        <v>1.1299999999999999E-2</v>
      </c>
      <c r="AL105">
        <v>1.83E-2</v>
      </c>
      <c r="AM105">
        <v>7.7000000000000002E-3</v>
      </c>
      <c r="AN105">
        <v>3.9800000000000002E-2</v>
      </c>
      <c r="AO105">
        <v>4.9500000000000002E-2</v>
      </c>
      <c r="AP105">
        <v>7.0000000000000001E-3</v>
      </c>
      <c r="AQ105">
        <v>2.1899999999999999E-2</v>
      </c>
      <c r="AR105">
        <v>1.2E-2</v>
      </c>
      <c r="AS105">
        <v>1.41E-2</v>
      </c>
      <c r="AT105">
        <v>5.5999999999999999E-3</v>
      </c>
      <c r="AU105">
        <v>1.66E-2</v>
      </c>
      <c r="AV105">
        <v>1.0699999999999999E-2</v>
      </c>
      <c r="AW105">
        <v>2.4199999999999999E-2</v>
      </c>
      <c r="AX105">
        <v>6.1000000000000004E-3</v>
      </c>
      <c r="AY105">
        <v>1.11E-2</v>
      </c>
      <c r="AZ105">
        <v>1.0500000000000001E-2</v>
      </c>
      <c r="BA105">
        <v>1.46E-2</v>
      </c>
      <c r="BB105">
        <v>1.49E-2</v>
      </c>
      <c r="BC105">
        <v>1.5900000000000001E-2</v>
      </c>
    </row>
    <row r="106" spans="1:55" customFormat="1" hidden="1" x14ac:dyDescent="0.4">
      <c r="A106" t="str">
        <f t="shared" si="4"/>
        <v>rougeL</v>
      </c>
      <c r="B106" s="51" t="str">
        <f t="shared" si="5"/>
        <v>DPS</v>
      </c>
      <c r="C106" s="51" t="str">
        <f t="shared" si="6"/>
        <v>DPS003</v>
      </c>
      <c r="D106" t="s">
        <v>4854</v>
      </c>
      <c r="E106">
        <f t="shared" si="7"/>
        <v>9.7943999999999976E-2</v>
      </c>
      <c r="F106">
        <v>0.04</v>
      </c>
      <c r="G106">
        <v>0.1053</v>
      </c>
      <c r="H106">
        <v>4.5499999999999999E-2</v>
      </c>
      <c r="I106">
        <v>9.0899999999999995E-2</v>
      </c>
      <c r="J106">
        <v>0.13039999999999999</v>
      </c>
      <c r="K106">
        <v>6.7799999999999999E-2</v>
      </c>
      <c r="L106">
        <v>6.6699999999999995E-2</v>
      </c>
      <c r="M106">
        <v>0.10340000000000001</v>
      </c>
      <c r="N106">
        <v>0.1333</v>
      </c>
      <c r="O106">
        <v>0.1389</v>
      </c>
      <c r="P106">
        <v>6.6699999999999995E-2</v>
      </c>
      <c r="Q106">
        <v>7.1400000000000005E-2</v>
      </c>
      <c r="R106">
        <v>6.9000000000000006E-2</v>
      </c>
      <c r="S106">
        <v>9.8400000000000001E-2</v>
      </c>
      <c r="T106">
        <v>0.1404</v>
      </c>
      <c r="U106">
        <v>4.0800000000000003E-2</v>
      </c>
      <c r="V106">
        <v>0.15579999999999999</v>
      </c>
      <c r="W106">
        <v>9.2999999999999999E-2</v>
      </c>
      <c r="X106">
        <v>0.10340000000000001</v>
      </c>
      <c r="Y106">
        <v>8.9599999999999999E-2</v>
      </c>
      <c r="Z106">
        <v>0.18390000000000001</v>
      </c>
      <c r="AA106">
        <v>0.15379999999999999</v>
      </c>
      <c r="AB106">
        <v>6.0600000000000001E-2</v>
      </c>
      <c r="AC106">
        <v>0.1905</v>
      </c>
      <c r="AD106">
        <v>0.1081</v>
      </c>
      <c r="AE106">
        <v>0.24590000000000001</v>
      </c>
      <c r="AF106">
        <v>4.8800000000000003E-2</v>
      </c>
      <c r="AG106">
        <v>0.1739</v>
      </c>
      <c r="AH106">
        <v>0.12820000000000001</v>
      </c>
      <c r="AI106">
        <v>0.1852</v>
      </c>
      <c r="AJ106">
        <v>8.8200000000000001E-2</v>
      </c>
      <c r="AK106">
        <v>9.2999999999999999E-2</v>
      </c>
      <c r="AL106">
        <v>0.1053</v>
      </c>
      <c r="AM106">
        <v>7.2700000000000001E-2</v>
      </c>
      <c r="AN106">
        <v>0.1875</v>
      </c>
      <c r="AO106">
        <v>0.1613</v>
      </c>
      <c r="AP106">
        <v>6.0600000000000001E-2</v>
      </c>
      <c r="AQ106">
        <v>0.1351</v>
      </c>
      <c r="AR106">
        <v>4.4400000000000002E-2</v>
      </c>
      <c r="AS106">
        <v>7.4099999999999999E-2</v>
      </c>
      <c r="AT106">
        <v>3.2800000000000003E-2</v>
      </c>
      <c r="AU106">
        <v>7.4099999999999999E-2</v>
      </c>
      <c r="AV106">
        <v>5.2600000000000001E-2</v>
      </c>
      <c r="AW106">
        <v>7.5899999999999995E-2</v>
      </c>
      <c r="AX106">
        <v>5.6300000000000003E-2</v>
      </c>
      <c r="AY106">
        <v>2.3800000000000002E-2</v>
      </c>
      <c r="AZ106">
        <v>0.122</v>
      </c>
      <c r="BA106">
        <v>2.5600000000000001E-2</v>
      </c>
      <c r="BB106">
        <v>2.0400000000000001E-2</v>
      </c>
      <c r="BC106">
        <v>6.1899999999999997E-2</v>
      </c>
    </row>
    <row r="107" spans="1:55" customFormat="1" hidden="1" x14ac:dyDescent="0.4">
      <c r="A107" t="str">
        <f t="shared" si="4"/>
        <v>similarity</v>
      </c>
      <c r="B107" s="53" t="str">
        <f t="shared" si="5"/>
        <v>DPS</v>
      </c>
      <c r="C107" s="53" t="str">
        <f t="shared" si="6"/>
        <v>DPS051</v>
      </c>
      <c r="D107" s="54" t="s">
        <v>4855</v>
      </c>
      <c r="E107" s="54">
        <f t="shared" si="7"/>
        <v>0.56332999999999989</v>
      </c>
      <c r="F107" s="54">
        <v>0.50660000000000005</v>
      </c>
      <c r="G107" s="54">
        <v>0.43490000000000001</v>
      </c>
      <c r="H107" s="54">
        <v>0.55289999999999995</v>
      </c>
      <c r="I107" s="54">
        <v>0.70169999999999999</v>
      </c>
      <c r="J107" s="54">
        <v>0.56910000000000005</v>
      </c>
      <c r="K107" s="54">
        <v>0.64300000000000002</v>
      </c>
      <c r="L107" s="54">
        <v>0.54659999999999997</v>
      </c>
      <c r="M107" s="54">
        <v>0.65359999999999996</v>
      </c>
      <c r="N107" s="54">
        <v>0.56840000000000002</v>
      </c>
      <c r="O107" s="54">
        <v>0.69330000000000003</v>
      </c>
      <c r="P107" s="54">
        <v>0.57750000000000001</v>
      </c>
      <c r="Q107" s="54">
        <v>0.53390000000000004</v>
      </c>
      <c r="R107" s="54">
        <v>0.5877</v>
      </c>
      <c r="S107" s="54">
        <v>0.65669999999999995</v>
      </c>
      <c r="T107" s="54">
        <v>0.66039999999999999</v>
      </c>
      <c r="U107" s="54">
        <v>0.38829999999999998</v>
      </c>
      <c r="V107" s="54">
        <v>0.43890000000000001</v>
      </c>
      <c r="W107" s="54">
        <v>0.61909999999999998</v>
      </c>
      <c r="X107" s="54">
        <v>0.47810000000000002</v>
      </c>
      <c r="Y107" s="54">
        <v>0.66449999999999998</v>
      </c>
      <c r="Z107" s="54">
        <v>0.58579999999999999</v>
      </c>
      <c r="AA107" s="54">
        <v>0.75819999999999999</v>
      </c>
      <c r="AB107" s="54">
        <v>0.61160000000000003</v>
      </c>
      <c r="AC107" s="54">
        <v>0.59599999999999997</v>
      </c>
      <c r="AD107" s="54">
        <v>0.6532</v>
      </c>
      <c r="AE107" s="54">
        <v>0.72629999999999995</v>
      </c>
      <c r="AF107" s="54">
        <v>0.67420000000000002</v>
      </c>
      <c r="AG107" s="54">
        <v>0.63</v>
      </c>
      <c r="AH107" s="54">
        <v>0.62019999999999997</v>
      </c>
      <c r="AI107" s="54">
        <v>0.69569999999999999</v>
      </c>
      <c r="AJ107" s="54">
        <v>0.63290000000000002</v>
      </c>
      <c r="AK107" s="54">
        <v>0.63590000000000002</v>
      </c>
      <c r="AL107" s="54">
        <v>0.51419999999999999</v>
      </c>
      <c r="AM107" s="54">
        <v>0.56310000000000004</v>
      </c>
      <c r="AN107" s="54">
        <v>0.64739999999999998</v>
      </c>
      <c r="AO107" s="54">
        <v>0.3911</v>
      </c>
      <c r="AP107" s="54">
        <v>0.50490000000000002</v>
      </c>
      <c r="AQ107" s="54">
        <v>0.50760000000000005</v>
      </c>
      <c r="AR107" s="54">
        <v>0.54790000000000005</v>
      </c>
      <c r="AS107" s="54">
        <v>0.62170000000000003</v>
      </c>
      <c r="AT107" s="54">
        <v>0.42030000000000001</v>
      </c>
      <c r="AU107" s="54">
        <v>0.46479999999999999</v>
      </c>
      <c r="AV107" s="54">
        <v>0.35610000000000003</v>
      </c>
      <c r="AW107" s="54">
        <v>0.37219999999999998</v>
      </c>
      <c r="AX107" s="54">
        <v>0.4405</v>
      </c>
      <c r="AY107" s="54">
        <v>0.52569999999999995</v>
      </c>
      <c r="AZ107" s="54">
        <v>0.43480000000000002</v>
      </c>
      <c r="BA107" s="54">
        <v>0.6623</v>
      </c>
      <c r="BB107" s="54">
        <v>0.3997</v>
      </c>
      <c r="BC107" s="54">
        <v>0.497</v>
      </c>
    </row>
    <row r="108" spans="1:55" customFormat="1" hidden="1" x14ac:dyDescent="0.4">
      <c r="A108" t="str">
        <f t="shared" si="4"/>
        <v>quality</v>
      </c>
      <c r="B108" s="51" t="str">
        <f t="shared" si="5"/>
        <v>DPS</v>
      </c>
      <c r="C108" s="51" t="str">
        <f t="shared" si="6"/>
        <v>DPS051</v>
      </c>
      <c r="D108" t="s">
        <v>4856</v>
      </c>
      <c r="E108">
        <f t="shared" si="7"/>
        <v>80</v>
      </c>
      <c r="F108">
        <v>80</v>
      </c>
      <c r="G108">
        <v>80</v>
      </c>
      <c r="H108">
        <v>80</v>
      </c>
      <c r="I108">
        <v>80</v>
      </c>
      <c r="J108">
        <v>80</v>
      </c>
      <c r="K108">
        <v>80</v>
      </c>
      <c r="L108">
        <v>80</v>
      </c>
      <c r="M108">
        <v>80</v>
      </c>
      <c r="N108">
        <v>80</v>
      </c>
      <c r="O108">
        <v>80</v>
      </c>
      <c r="P108">
        <v>80</v>
      </c>
      <c r="Q108">
        <v>80</v>
      </c>
      <c r="R108">
        <v>80</v>
      </c>
      <c r="S108">
        <v>80</v>
      </c>
      <c r="T108">
        <v>80</v>
      </c>
      <c r="U108">
        <v>80</v>
      </c>
      <c r="V108">
        <v>80</v>
      </c>
      <c r="W108">
        <v>80</v>
      </c>
      <c r="X108">
        <v>80</v>
      </c>
      <c r="Y108">
        <v>80</v>
      </c>
      <c r="Z108">
        <v>80</v>
      </c>
      <c r="AA108">
        <v>80</v>
      </c>
      <c r="AB108">
        <v>80</v>
      </c>
      <c r="AC108">
        <v>80</v>
      </c>
      <c r="AD108">
        <v>80</v>
      </c>
      <c r="AE108">
        <v>80</v>
      </c>
      <c r="AF108">
        <v>80</v>
      </c>
      <c r="AG108">
        <v>80</v>
      </c>
      <c r="AH108">
        <v>80</v>
      </c>
      <c r="AI108">
        <v>80</v>
      </c>
      <c r="AJ108">
        <v>80</v>
      </c>
      <c r="AK108">
        <v>80</v>
      </c>
      <c r="AL108">
        <v>80</v>
      </c>
      <c r="AM108">
        <v>80</v>
      </c>
      <c r="AN108">
        <v>80</v>
      </c>
      <c r="AO108">
        <v>80</v>
      </c>
      <c r="AP108">
        <v>80</v>
      </c>
      <c r="AQ108">
        <v>80</v>
      </c>
      <c r="AR108">
        <v>80</v>
      </c>
      <c r="AS108">
        <v>80</v>
      </c>
      <c r="AT108">
        <v>80</v>
      </c>
      <c r="AU108">
        <v>80</v>
      </c>
      <c r="AV108">
        <v>80</v>
      </c>
      <c r="AW108">
        <v>80</v>
      </c>
      <c r="AX108">
        <v>80</v>
      </c>
      <c r="AY108">
        <v>80</v>
      </c>
      <c r="AZ108">
        <v>80</v>
      </c>
      <c r="BA108">
        <v>80</v>
      </c>
      <c r="BB108">
        <v>80</v>
      </c>
      <c r="BC108">
        <v>80</v>
      </c>
    </row>
    <row r="109" spans="1:55" customFormat="1" hidden="1" x14ac:dyDescent="0.4">
      <c r="A109" t="str">
        <f t="shared" si="4"/>
        <v>match_rate</v>
      </c>
      <c r="B109" s="51" t="str">
        <f t="shared" si="5"/>
        <v>DPS</v>
      </c>
      <c r="C109" s="51" t="str">
        <f t="shared" si="6"/>
        <v>DPS051</v>
      </c>
      <c r="D109" t="s">
        <v>4857</v>
      </c>
      <c r="E109">
        <f t="shared" si="7"/>
        <v>45.066688000000006</v>
      </c>
      <c r="F109">
        <v>40.530200000000001</v>
      </c>
      <c r="G109">
        <v>34.793500000000002</v>
      </c>
      <c r="H109">
        <v>44.2348</v>
      </c>
      <c r="I109">
        <v>56.133099999999999</v>
      </c>
      <c r="J109">
        <v>45.5291</v>
      </c>
      <c r="K109">
        <v>51.439</v>
      </c>
      <c r="L109">
        <v>43.727800000000002</v>
      </c>
      <c r="M109">
        <v>52.291899999999998</v>
      </c>
      <c r="N109">
        <v>45.472299999999997</v>
      </c>
      <c r="O109">
        <v>55.4621</v>
      </c>
      <c r="P109">
        <v>46.203800000000001</v>
      </c>
      <c r="Q109">
        <v>42.709499999999998</v>
      </c>
      <c r="R109">
        <v>47.0182</v>
      </c>
      <c r="S109">
        <v>52.538600000000002</v>
      </c>
      <c r="T109">
        <v>52.831699999999998</v>
      </c>
      <c r="U109">
        <v>31.0609</v>
      </c>
      <c r="V109">
        <v>35.115299999999998</v>
      </c>
      <c r="W109">
        <v>49.529699999999998</v>
      </c>
      <c r="X109">
        <v>38.2455</v>
      </c>
      <c r="Y109">
        <v>53.161200000000001</v>
      </c>
      <c r="Z109">
        <v>46.860300000000002</v>
      </c>
      <c r="AA109">
        <v>60.657400000000003</v>
      </c>
      <c r="AB109">
        <v>48.931399999999996</v>
      </c>
      <c r="AC109">
        <v>47.6798</v>
      </c>
      <c r="AD109">
        <v>52.259399999999999</v>
      </c>
      <c r="AE109">
        <v>58.101399999999998</v>
      </c>
      <c r="AF109">
        <v>53.933199999999999</v>
      </c>
      <c r="AG109">
        <v>50.396299999999997</v>
      </c>
      <c r="AH109">
        <v>49.619399999999999</v>
      </c>
      <c r="AI109">
        <v>55.6541</v>
      </c>
      <c r="AJ109">
        <v>50.630800000000001</v>
      </c>
      <c r="AK109">
        <v>50.872700000000002</v>
      </c>
      <c r="AL109">
        <v>41.135800000000003</v>
      </c>
      <c r="AM109">
        <v>45.049900000000001</v>
      </c>
      <c r="AN109">
        <v>51.788800000000002</v>
      </c>
      <c r="AO109">
        <v>31.289100000000001</v>
      </c>
      <c r="AP109">
        <v>40.391100000000002</v>
      </c>
      <c r="AQ109">
        <v>40.607100000000003</v>
      </c>
      <c r="AR109">
        <v>43.8339</v>
      </c>
      <c r="AS109">
        <v>49.734900000000003</v>
      </c>
      <c r="AT109">
        <v>33.625999999999998</v>
      </c>
      <c r="AU109">
        <v>37.186199999999999</v>
      </c>
      <c r="AV109">
        <v>28.488700000000001</v>
      </c>
      <c r="AW109">
        <v>29.777999999999999</v>
      </c>
      <c r="AX109">
        <v>35.238</v>
      </c>
      <c r="AY109">
        <v>42.058300000000003</v>
      </c>
      <c r="AZ109">
        <v>34.785699999999999</v>
      </c>
      <c r="BA109">
        <v>52.983199999999997</v>
      </c>
      <c r="BB109">
        <v>31.977799999999998</v>
      </c>
      <c r="BC109">
        <v>39.7575</v>
      </c>
    </row>
    <row r="110" spans="1:55" customFormat="1" hidden="1" x14ac:dyDescent="0.4">
      <c r="A110" t="str">
        <f t="shared" si="4"/>
        <v>bleu</v>
      </c>
      <c r="B110" s="51" t="str">
        <f t="shared" si="5"/>
        <v>DPS</v>
      </c>
      <c r="C110" s="51" t="str">
        <f t="shared" si="6"/>
        <v>DPS051</v>
      </c>
      <c r="D110" t="s">
        <v>4858</v>
      </c>
      <c r="E110">
        <f t="shared" si="7"/>
        <v>1.5498000000000001E-2</v>
      </c>
      <c r="F110">
        <v>6.6E-3</v>
      </c>
      <c r="G110">
        <v>1.8700000000000001E-2</v>
      </c>
      <c r="H110">
        <v>8.6999999999999994E-3</v>
      </c>
      <c r="I110">
        <v>1.4200000000000001E-2</v>
      </c>
      <c r="J110">
        <v>8.6E-3</v>
      </c>
      <c r="K110">
        <v>6.6E-3</v>
      </c>
      <c r="L110">
        <v>1.04E-2</v>
      </c>
      <c r="M110">
        <v>9.9000000000000008E-3</v>
      </c>
      <c r="N110">
        <v>2.07E-2</v>
      </c>
      <c r="O110">
        <v>2.06E-2</v>
      </c>
      <c r="P110">
        <v>7.0000000000000001E-3</v>
      </c>
      <c r="Q110">
        <v>5.7999999999999996E-3</v>
      </c>
      <c r="R110">
        <v>2.5999999999999999E-2</v>
      </c>
      <c r="S110">
        <v>2.5899999999999999E-2</v>
      </c>
      <c r="T110">
        <v>2.0500000000000001E-2</v>
      </c>
      <c r="U110">
        <v>9.1000000000000004E-3</v>
      </c>
      <c r="V110">
        <v>1.47E-2</v>
      </c>
      <c r="W110">
        <v>0.01</v>
      </c>
      <c r="X110">
        <v>1.1299999999999999E-2</v>
      </c>
      <c r="Y110">
        <v>2.63E-2</v>
      </c>
      <c r="Z110">
        <v>2.3699999999999999E-2</v>
      </c>
      <c r="AA110">
        <v>4.2900000000000001E-2</v>
      </c>
      <c r="AB110">
        <v>7.7999999999999996E-3</v>
      </c>
      <c r="AC110">
        <v>2.06E-2</v>
      </c>
      <c r="AD110">
        <v>9.1000000000000004E-3</v>
      </c>
      <c r="AE110">
        <v>1.72E-2</v>
      </c>
      <c r="AF110">
        <v>6.8999999999999999E-3</v>
      </c>
      <c r="AG110">
        <v>3.7100000000000001E-2</v>
      </c>
      <c r="AH110">
        <v>1.2200000000000001E-2</v>
      </c>
      <c r="AI110">
        <v>1.5900000000000001E-2</v>
      </c>
      <c r="AJ110">
        <v>4.7000000000000002E-3</v>
      </c>
      <c r="AK110">
        <v>1.0800000000000001E-2</v>
      </c>
      <c r="AL110">
        <v>1.54E-2</v>
      </c>
      <c r="AM110">
        <v>7.9000000000000008E-3</v>
      </c>
      <c r="AN110">
        <v>3.3500000000000002E-2</v>
      </c>
      <c r="AO110">
        <v>3.56E-2</v>
      </c>
      <c r="AP110">
        <v>7.7000000000000002E-3</v>
      </c>
      <c r="AQ110">
        <v>1.38E-2</v>
      </c>
      <c r="AR110">
        <v>1.06E-2</v>
      </c>
      <c r="AS110">
        <v>1.2699999999999999E-2</v>
      </c>
      <c r="AT110">
        <v>2.3800000000000002E-2</v>
      </c>
      <c r="AU110">
        <v>2.3400000000000001E-2</v>
      </c>
      <c r="AV110">
        <v>8.3000000000000001E-3</v>
      </c>
      <c r="AW110">
        <v>1.89E-2</v>
      </c>
      <c r="AX110">
        <v>9.1000000000000004E-3</v>
      </c>
      <c r="AY110">
        <v>1.3100000000000001E-2</v>
      </c>
      <c r="AZ110">
        <v>1.0699999999999999E-2</v>
      </c>
      <c r="BA110">
        <v>1.21E-2</v>
      </c>
      <c r="BB110">
        <v>1.4500000000000001E-2</v>
      </c>
      <c r="BC110">
        <v>1.3299999999999999E-2</v>
      </c>
    </row>
    <row r="111" spans="1:55" customFormat="1" hidden="1" x14ac:dyDescent="0.4">
      <c r="A111" t="str">
        <f t="shared" si="4"/>
        <v>rougeL</v>
      </c>
      <c r="B111" s="51" t="str">
        <f t="shared" si="5"/>
        <v>DPS</v>
      </c>
      <c r="C111" s="51" t="str">
        <f t="shared" si="6"/>
        <v>DPS051</v>
      </c>
      <c r="D111" t="s">
        <v>4859</v>
      </c>
      <c r="E111">
        <f t="shared" si="7"/>
        <v>9.8018000000000036E-2</v>
      </c>
      <c r="F111">
        <v>7.1400000000000005E-2</v>
      </c>
      <c r="G111">
        <v>0.1176</v>
      </c>
      <c r="H111">
        <v>8.1600000000000006E-2</v>
      </c>
      <c r="I111">
        <v>0.1067</v>
      </c>
      <c r="J111">
        <v>8.6999999999999994E-2</v>
      </c>
      <c r="K111">
        <v>8.4500000000000006E-2</v>
      </c>
      <c r="L111">
        <v>0.1081</v>
      </c>
      <c r="M111">
        <v>6.0600000000000001E-2</v>
      </c>
      <c r="N111">
        <v>0.14810000000000001</v>
      </c>
      <c r="O111">
        <v>0.1159</v>
      </c>
      <c r="P111">
        <v>6.9000000000000006E-2</v>
      </c>
      <c r="Q111">
        <v>5.4800000000000001E-2</v>
      </c>
      <c r="R111">
        <v>0.13109999999999999</v>
      </c>
      <c r="S111">
        <v>0.125</v>
      </c>
      <c r="T111">
        <v>0.1905</v>
      </c>
      <c r="U111">
        <v>8.77E-2</v>
      </c>
      <c r="V111">
        <v>0.15190000000000001</v>
      </c>
      <c r="W111">
        <v>8.6999999999999994E-2</v>
      </c>
      <c r="X111">
        <v>8.4500000000000006E-2</v>
      </c>
      <c r="Y111">
        <v>0.1231</v>
      </c>
      <c r="Z111">
        <v>0.16</v>
      </c>
      <c r="AA111">
        <v>0.15379999999999999</v>
      </c>
      <c r="AB111">
        <v>8.1100000000000005E-2</v>
      </c>
      <c r="AC111">
        <v>8.1600000000000006E-2</v>
      </c>
      <c r="AD111">
        <v>5.33E-2</v>
      </c>
      <c r="AE111">
        <v>0.2087</v>
      </c>
      <c r="AF111">
        <v>0.1017</v>
      </c>
      <c r="AG111">
        <v>0.1739</v>
      </c>
      <c r="AH111">
        <v>0.1091</v>
      </c>
      <c r="AI111">
        <v>0.1754</v>
      </c>
      <c r="AJ111">
        <v>5.1900000000000002E-2</v>
      </c>
      <c r="AK111">
        <v>8.8900000000000007E-2</v>
      </c>
      <c r="AL111">
        <v>0.127</v>
      </c>
      <c r="AM111">
        <v>7.5499999999999998E-2</v>
      </c>
      <c r="AN111">
        <v>0.2059</v>
      </c>
      <c r="AO111">
        <v>0.1515</v>
      </c>
      <c r="AP111">
        <v>5.6300000000000003E-2</v>
      </c>
      <c r="AQ111">
        <v>8.6999999999999994E-2</v>
      </c>
      <c r="AR111">
        <v>4.2999999999999997E-2</v>
      </c>
      <c r="AS111">
        <v>4.9399999999999999E-2</v>
      </c>
      <c r="AT111">
        <v>0.1096</v>
      </c>
      <c r="AU111">
        <v>9.2299999999999993E-2</v>
      </c>
      <c r="AV111">
        <v>4.4400000000000002E-2</v>
      </c>
      <c r="AW111">
        <v>2.5600000000000001E-2</v>
      </c>
      <c r="AX111">
        <v>6.4500000000000002E-2</v>
      </c>
      <c r="AY111">
        <v>2.5600000000000001E-2</v>
      </c>
      <c r="AZ111">
        <v>0.1149</v>
      </c>
      <c r="BA111">
        <v>0</v>
      </c>
      <c r="BB111">
        <v>2.0400000000000001E-2</v>
      </c>
      <c r="BC111">
        <v>8.2500000000000004E-2</v>
      </c>
    </row>
    <row r="112" spans="1:55" customFormat="1" hidden="1" x14ac:dyDescent="0.4">
      <c r="A112" t="str">
        <f t="shared" si="4"/>
        <v>similarity</v>
      </c>
      <c r="B112" s="53" t="str">
        <f t="shared" si="5"/>
        <v>DPS</v>
      </c>
      <c r="C112" s="53" t="str">
        <f t="shared" si="6"/>
        <v>DPS052</v>
      </c>
      <c r="D112" s="54" t="s">
        <v>4860</v>
      </c>
      <c r="E112" s="54">
        <f t="shared" si="7"/>
        <v>0.55910000000000015</v>
      </c>
      <c r="F112" s="54">
        <v>0.38379999999999997</v>
      </c>
      <c r="G112" s="54">
        <v>0.47360000000000002</v>
      </c>
      <c r="H112" s="54">
        <v>0.55969999999999998</v>
      </c>
      <c r="I112" s="54">
        <v>0.67810000000000004</v>
      </c>
      <c r="J112" s="54">
        <v>0.48110000000000003</v>
      </c>
      <c r="K112" s="54">
        <v>0.69079999999999997</v>
      </c>
      <c r="L112" s="54">
        <v>0.53680000000000005</v>
      </c>
      <c r="M112" s="54">
        <v>0.66739999999999999</v>
      </c>
      <c r="N112" s="54">
        <v>0.58179999999999998</v>
      </c>
      <c r="O112" s="54">
        <v>0.5363</v>
      </c>
      <c r="P112" s="54">
        <v>0.56569999999999998</v>
      </c>
      <c r="Q112" s="54">
        <v>0.58199999999999996</v>
      </c>
      <c r="R112" s="54">
        <v>0.56220000000000003</v>
      </c>
      <c r="S112" s="54">
        <v>0.6462</v>
      </c>
      <c r="T112" s="54">
        <v>0.70989999999999998</v>
      </c>
      <c r="U112" s="54">
        <v>0.40039999999999998</v>
      </c>
      <c r="V112" s="54">
        <v>0.46139999999999998</v>
      </c>
      <c r="W112" s="54">
        <v>0.52539999999999998</v>
      </c>
      <c r="X112" s="54">
        <v>0.4884</v>
      </c>
      <c r="Y112" s="54">
        <v>0.63890000000000002</v>
      </c>
      <c r="Z112" s="54">
        <v>0.61860000000000004</v>
      </c>
      <c r="AA112" s="54">
        <v>0.75349999999999995</v>
      </c>
      <c r="AB112" s="54">
        <v>0.60160000000000002</v>
      </c>
      <c r="AC112" s="54">
        <v>0.59050000000000002</v>
      </c>
      <c r="AD112" s="54">
        <v>0.63849999999999996</v>
      </c>
      <c r="AE112" s="54">
        <v>0.6956</v>
      </c>
      <c r="AF112" s="54">
        <v>0.68049999999999999</v>
      </c>
      <c r="AG112" s="54">
        <v>0.64180000000000004</v>
      </c>
      <c r="AH112" s="54">
        <v>0.73750000000000004</v>
      </c>
      <c r="AI112" s="54">
        <v>0.76049999999999995</v>
      </c>
      <c r="AJ112" s="54">
        <v>0.64119999999999999</v>
      </c>
      <c r="AK112" s="54">
        <v>0.5605</v>
      </c>
      <c r="AL112" s="54">
        <v>0.59350000000000003</v>
      </c>
      <c r="AM112" s="54">
        <v>0.55379999999999996</v>
      </c>
      <c r="AN112" s="54">
        <v>0.62209999999999999</v>
      </c>
      <c r="AO112" s="54">
        <v>0.42970000000000003</v>
      </c>
      <c r="AP112" s="54">
        <v>0.51139999999999997</v>
      </c>
      <c r="AQ112" s="54">
        <v>0.53159999999999996</v>
      </c>
      <c r="AR112" s="54">
        <v>0.58679999999999999</v>
      </c>
      <c r="AS112" s="54">
        <v>0.59179999999999999</v>
      </c>
      <c r="AT112" s="54">
        <v>0.4531</v>
      </c>
      <c r="AU112" s="54">
        <v>0.42499999999999999</v>
      </c>
      <c r="AV112" s="54">
        <v>0.3579</v>
      </c>
      <c r="AW112" s="54">
        <v>0.39240000000000003</v>
      </c>
      <c r="AX112" s="54">
        <v>0.38240000000000002</v>
      </c>
      <c r="AY112" s="54">
        <v>0.42149999999999999</v>
      </c>
      <c r="AZ112" s="54">
        <v>0.4491</v>
      </c>
      <c r="BA112" s="54">
        <v>0.59399999999999997</v>
      </c>
      <c r="BB112" s="54">
        <v>0.44130000000000003</v>
      </c>
      <c r="BC112" s="54">
        <v>0.52739999999999998</v>
      </c>
    </row>
    <row r="113" spans="1:55" customFormat="1" hidden="1" x14ac:dyDescent="0.4">
      <c r="A113" t="str">
        <f t="shared" si="4"/>
        <v>quality</v>
      </c>
      <c r="B113" s="51" t="str">
        <f t="shared" si="5"/>
        <v>DPS</v>
      </c>
      <c r="C113" s="51" t="str">
        <f t="shared" si="6"/>
        <v>DPS052</v>
      </c>
      <c r="D113" t="s">
        <v>4861</v>
      </c>
      <c r="E113">
        <f t="shared" si="7"/>
        <v>80</v>
      </c>
      <c r="F113">
        <v>80</v>
      </c>
      <c r="G113">
        <v>80</v>
      </c>
      <c r="H113">
        <v>80</v>
      </c>
      <c r="I113">
        <v>80</v>
      </c>
      <c r="J113">
        <v>80</v>
      </c>
      <c r="K113">
        <v>80</v>
      </c>
      <c r="L113">
        <v>80</v>
      </c>
      <c r="M113">
        <v>80</v>
      </c>
      <c r="N113">
        <v>80</v>
      </c>
      <c r="O113">
        <v>80</v>
      </c>
      <c r="P113">
        <v>80</v>
      </c>
      <c r="Q113">
        <v>80</v>
      </c>
      <c r="R113">
        <v>80</v>
      </c>
      <c r="S113">
        <v>80</v>
      </c>
      <c r="T113">
        <v>80</v>
      </c>
      <c r="U113">
        <v>80</v>
      </c>
      <c r="V113">
        <v>80</v>
      </c>
      <c r="W113">
        <v>80</v>
      </c>
      <c r="X113">
        <v>80</v>
      </c>
      <c r="Y113">
        <v>80</v>
      </c>
      <c r="Z113">
        <v>80</v>
      </c>
      <c r="AA113">
        <v>80</v>
      </c>
      <c r="AB113">
        <v>80</v>
      </c>
      <c r="AC113">
        <v>80</v>
      </c>
      <c r="AD113">
        <v>80</v>
      </c>
      <c r="AE113">
        <v>80</v>
      </c>
      <c r="AF113">
        <v>80</v>
      </c>
      <c r="AG113">
        <v>80</v>
      </c>
      <c r="AH113">
        <v>80</v>
      </c>
      <c r="AI113">
        <v>80</v>
      </c>
      <c r="AJ113">
        <v>80</v>
      </c>
      <c r="AK113">
        <v>80</v>
      </c>
      <c r="AL113">
        <v>80</v>
      </c>
      <c r="AM113">
        <v>80</v>
      </c>
      <c r="AN113">
        <v>80</v>
      </c>
      <c r="AO113">
        <v>80</v>
      </c>
      <c r="AP113">
        <v>80</v>
      </c>
      <c r="AQ113">
        <v>80</v>
      </c>
      <c r="AR113">
        <v>80</v>
      </c>
      <c r="AS113">
        <v>80</v>
      </c>
      <c r="AT113">
        <v>80</v>
      </c>
      <c r="AU113">
        <v>80</v>
      </c>
      <c r="AV113">
        <v>80</v>
      </c>
      <c r="AW113">
        <v>80</v>
      </c>
      <c r="AX113">
        <v>80</v>
      </c>
      <c r="AY113">
        <v>80</v>
      </c>
      <c r="AZ113">
        <v>80</v>
      </c>
      <c r="BA113">
        <v>80</v>
      </c>
      <c r="BB113">
        <v>80</v>
      </c>
      <c r="BC113">
        <v>80</v>
      </c>
    </row>
    <row r="114" spans="1:55" customFormat="1" hidden="1" x14ac:dyDescent="0.4">
      <c r="A114" t="str">
        <f t="shared" si="4"/>
        <v>match_rate</v>
      </c>
      <c r="B114" s="51" t="str">
        <f t="shared" si="5"/>
        <v>DPS</v>
      </c>
      <c r="C114" s="51" t="str">
        <f t="shared" si="6"/>
        <v>DPS052</v>
      </c>
      <c r="D114" t="s">
        <v>4862</v>
      </c>
      <c r="E114">
        <f t="shared" si="7"/>
        <v>44.72769199999999</v>
      </c>
      <c r="F114">
        <v>30.702400000000001</v>
      </c>
      <c r="G114">
        <v>37.890999999999998</v>
      </c>
      <c r="H114">
        <v>44.773800000000001</v>
      </c>
      <c r="I114">
        <v>54.245800000000003</v>
      </c>
      <c r="J114">
        <v>38.488500000000002</v>
      </c>
      <c r="K114">
        <v>55.260399999999997</v>
      </c>
      <c r="L114">
        <v>42.942</v>
      </c>
      <c r="M114">
        <v>53.3902</v>
      </c>
      <c r="N114">
        <v>46.543399999999998</v>
      </c>
      <c r="O114">
        <v>42.902900000000002</v>
      </c>
      <c r="P114">
        <v>45.258000000000003</v>
      </c>
      <c r="Q114">
        <v>46.557600000000001</v>
      </c>
      <c r="R114">
        <v>44.9739</v>
      </c>
      <c r="S114">
        <v>51.695099999999996</v>
      </c>
      <c r="T114">
        <v>56.789000000000001</v>
      </c>
      <c r="U114">
        <v>32.0336</v>
      </c>
      <c r="V114">
        <v>36.911499999999997</v>
      </c>
      <c r="W114">
        <v>42.031700000000001</v>
      </c>
      <c r="X114">
        <v>39.071899999999999</v>
      </c>
      <c r="Y114">
        <v>51.110300000000002</v>
      </c>
      <c r="Z114">
        <v>49.486899999999999</v>
      </c>
      <c r="AA114">
        <v>60.2804</v>
      </c>
      <c r="AB114">
        <v>48.126300000000001</v>
      </c>
      <c r="AC114">
        <v>47.2376</v>
      </c>
      <c r="AD114">
        <v>51.077500000000001</v>
      </c>
      <c r="AE114">
        <v>55.645200000000003</v>
      </c>
      <c r="AF114">
        <v>54.437100000000001</v>
      </c>
      <c r="AG114">
        <v>51.347900000000003</v>
      </c>
      <c r="AH114">
        <v>59.002699999999997</v>
      </c>
      <c r="AI114">
        <v>60.836799999999997</v>
      </c>
      <c r="AJ114">
        <v>51.297400000000003</v>
      </c>
      <c r="AK114">
        <v>44.8371</v>
      </c>
      <c r="AL114">
        <v>47.477899999999998</v>
      </c>
      <c r="AM114">
        <v>44.301699999999997</v>
      </c>
      <c r="AN114">
        <v>49.768900000000002</v>
      </c>
      <c r="AO114">
        <v>34.379399999999997</v>
      </c>
      <c r="AP114">
        <v>40.909700000000001</v>
      </c>
      <c r="AQ114">
        <v>42.528700000000001</v>
      </c>
      <c r="AR114">
        <v>46.942999999999998</v>
      </c>
      <c r="AS114">
        <v>47.345999999999997</v>
      </c>
      <c r="AT114">
        <v>36.251199999999997</v>
      </c>
      <c r="AU114">
        <v>33.998399999999997</v>
      </c>
      <c r="AV114">
        <v>28.6342</v>
      </c>
      <c r="AW114">
        <v>31.395800000000001</v>
      </c>
      <c r="AX114">
        <v>30.592400000000001</v>
      </c>
      <c r="AY114">
        <v>33.7224</v>
      </c>
      <c r="AZ114">
        <v>35.930500000000002</v>
      </c>
      <c r="BA114">
        <v>47.516300000000001</v>
      </c>
      <c r="BB114">
        <v>35.306600000000003</v>
      </c>
      <c r="BC114">
        <v>42.195599999999999</v>
      </c>
    </row>
    <row r="115" spans="1:55" customFormat="1" hidden="1" x14ac:dyDescent="0.4">
      <c r="A115" t="str">
        <f t="shared" si="4"/>
        <v>bleu</v>
      </c>
      <c r="B115" s="51" t="str">
        <f t="shared" si="5"/>
        <v>DPS</v>
      </c>
      <c r="C115" s="51" t="str">
        <f t="shared" si="6"/>
        <v>DPS052</v>
      </c>
      <c r="D115" t="s">
        <v>4863</v>
      </c>
      <c r="E115">
        <f t="shared" si="7"/>
        <v>1.3892000000000002E-2</v>
      </c>
      <c r="F115">
        <v>6.0000000000000001E-3</v>
      </c>
      <c r="G115">
        <v>1.18E-2</v>
      </c>
      <c r="H115">
        <v>8.2000000000000007E-3</v>
      </c>
      <c r="I115">
        <v>1.35E-2</v>
      </c>
      <c r="J115">
        <v>7.1000000000000004E-3</v>
      </c>
      <c r="K115">
        <v>9.1999999999999998E-3</v>
      </c>
      <c r="L115">
        <v>6.8999999999999999E-3</v>
      </c>
      <c r="M115">
        <v>8.8999999999999999E-3</v>
      </c>
      <c r="N115">
        <v>1.5699999999999999E-2</v>
      </c>
      <c r="O115">
        <v>0.01</v>
      </c>
      <c r="P115">
        <v>7.4999999999999997E-3</v>
      </c>
      <c r="Q115">
        <v>1.18E-2</v>
      </c>
      <c r="R115">
        <v>7.0000000000000001E-3</v>
      </c>
      <c r="S115">
        <v>8.6999999999999994E-3</v>
      </c>
      <c r="T115">
        <v>2.0500000000000001E-2</v>
      </c>
      <c r="U115">
        <v>5.1999999999999998E-3</v>
      </c>
      <c r="V115">
        <v>1.0999999999999999E-2</v>
      </c>
      <c r="W115">
        <v>1.0200000000000001E-2</v>
      </c>
      <c r="X115">
        <v>9.4000000000000004E-3</v>
      </c>
      <c r="Y115">
        <v>1.44E-2</v>
      </c>
      <c r="Z115">
        <v>2.1000000000000001E-2</v>
      </c>
      <c r="AA115">
        <v>4.2900000000000001E-2</v>
      </c>
      <c r="AB115">
        <v>9.4000000000000004E-3</v>
      </c>
      <c r="AC115">
        <v>1.0800000000000001E-2</v>
      </c>
      <c r="AD115">
        <v>7.7000000000000002E-3</v>
      </c>
      <c r="AE115">
        <v>1.0800000000000001E-2</v>
      </c>
      <c r="AF115">
        <v>7.4000000000000003E-3</v>
      </c>
      <c r="AG115">
        <v>9.9000000000000008E-3</v>
      </c>
      <c r="AH115">
        <v>3.3300000000000003E-2</v>
      </c>
      <c r="AI115">
        <v>2.1600000000000001E-2</v>
      </c>
      <c r="AJ115">
        <v>1.04E-2</v>
      </c>
      <c r="AK115">
        <v>1.0999999999999999E-2</v>
      </c>
      <c r="AL115">
        <v>1.84E-2</v>
      </c>
      <c r="AM115">
        <v>1.7500000000000002E-2</v>
      </c>
      <c r="AN115">
        <v>1.7100000000000001E-2</v>
      </c>
      <c r="AO115">
        <v>4.5100000000000001E-2</v>
      </c>
      <c r="AP115">
        <v>8.3999999999999995E-3</v>
      </c>
      <c r="AQ115">
        <v>1.9300000000000001E-2</v>
      </c>
      <c r="AR115">
        <v>1.2E-2</v>
      </c>
      <c r="AS115">
        <v>1.44E-2</v>
      </c>
      <c r="AT115">
        <v>1.17E-2</v>
      </c>
      <c r="AU115">
        <v>2.8000000000000001E-2</v>
      </c>
      <c r="AV115">
        <v>1.1299999999999999E-2</v>
      </c>
      <c r="AW115">
        <v>2.2100000000000002E-2</v>
      </c>
      <c r="AX115">
        <v>6.4999999999999997E-3</v>
      </c>
      <c r="AY115">
        <v>8.6E-3</v>
      </c>
      <c r="AZ115">
        <v>8.6E-3</v>
      </c>
      <c r="BA115">
        <v>1.5100000000000001E-2</v>
      </c>
      <c r="BB115">
        <v>1.3899999999999999E-2</v>
      </c>
      <c r="BC115">
        <v>1.7399999999999999E-2</v>
      </c>
    </row>
    <row r="116" spans="1:55" customFormat="1" hidden="1" x14ac:dyDescent="0.4">
      <c r="A116" t="str">
        <f t="shared" si="4"/>
        <v>rougeL</v>
      </c>
      <c r="B116" s="51" t="str">
        <f t="shared" si="5"/>
        <v>DPS</v>
      </c>
      <c r="C116" s="51" t="str">
        <f t="shared" si="6"/>
        <v>DPS052</v>
      </c>
      <c r="D116" t="s">
        <v>4864</v>
      </c>
      <c r="E116">
        <f t="shared" si="7"/>
        <v>9.8095999999999975E-2</v>
      </c>
      <c r="F116">
        <v>0.04</v>
      </c>
      <c r="G116">
        <v>0.1404</v>
      </c>
      <c r="H116">
        <v>4.5499999999999999E-2</v>
      </c>
      <c r="I116">
        <v>0.1081</v>
      </c>
      <c r="J116">
        <v>7.5499999999999998E-2</v>
      </c>
      <c r="K116">
        <v>0.1</v>
      </c>
      <c r="L116">
        <v>9.0899999999999995E-2</v>
      </c>
      <c r="M116">
        <v>8.1100000000000005E-2</v>
      </c>
      <c r="N116">
        <v>0.13789999999999999</v>
      </c>
      <c r="O116">
        <v>6.4500000000000002E-2</v>
      </c>
      <c r="P116">
        <v>6.5600000000000006E-2</v>
      </c>
      <c r="Q116">
        <v>8.1600000000000006E-2</v>
      </c>
      <c r="R116">
        <v>3.7699999999999997E-2</v>
      </c>
      <c r="S116">
        <v>0.1017</v>
      </c>
      <c r="T116">
        <v>0.13789999999999999</v>
      </c>
      <c r="U116">
        <v>8.3299999999999999E-2</v>
      </c>
      <c r="V116">
        <v>0.14119999999999999</v>
      </c>
      <c r="W116">
        <v>9.2999999999999999E-2</v>
      </c>
      <c r="X116">
        <v>8.5699999999999998E-2</v>
      </c>
      <c r="Y116">
        <v>8.6999999999999994E-2</v>
      </c>
      <c r="Z116">
        <v>0.1842</v>
      </c>
      <c r="AA116">
        <v>0.15379999999999999</v>
      </c>
      <c r="AB116">
        <v>6.25E-2</v>
      </c>
      <c r="AC116">
        <v>8.1600000000000006E-2</v>
      </c>
      <c r="AD116">
        <v>9.64E-2</v>
      </c>
      <c r="AE116">
        <v>0.16789999999999999</v>
      </c>
      <c r="AF116">
        <v>9.8400000000000001E-2</v>
      </c>
      <c r="AG116">
        <v>0.1143</v>
      </c>
      <c r="AH116">
        <v>0.25</v>
      </c>
      <c r="AI116">
        <v>0.29170000000000001</v>
      </c>
      <c r="AJ116">
        <v>0.1143</v>
      </c>
      <c r="AK116">
        <v>9.2999999999999999E-2</v>
      </c>
      <c r="AL116">
        <v>0.1053</v>
      </c>
      <c r="AM116">
        <v>7.2700000000000001E-2</v>
      </c>
      <c r="AN116">
        <v>0.1231</v>
      </c>
      <c r="AO116">
        <v>0.1875</v>
      </c>
      <c r="AP116">
        <v>5.7099999999999998E-2</v>
      </c>
      <c r="AQ116">
        <v>0.08</v>
      </c>
      <c r="AR116">
        <v>4.3999999999999997E-2</v>
      </c>
      <c r="AS116">
        <v>7.7899999999999997E-2</v>
      </c>
      <c r="AT116">
        <v>0.10100000000000001</v>
      </c>
      <c r="AU116">
        <v>0.1</v>
      </c>
      <c r="AV116">
        <v>5.1299999999999998E-2</v>
      </c>
      <c r="AW116">
        <v>6.9000000000000006E-2</v>
      </c>
      <c r="AX116">
        <v>3.39E-2</v>
      </c>
      <c r="AY116">
        <v>0.08</v>
      </c>
      <c r="AZ116">
        <v>8.8900000000000007E-2</v>
      </c>
      <c r="BA116">
        <v>0</v>
      </c>
      <c r="BB116">
        <v>4.0399999999999998E-2</v>
      </c>
      <c r="BC116">
        <v>8.5999999999999993E-2</v>
      </c>
    </row>
    <row r="117" spans="1:55" customFormat="1" hidden="1" x14ac:dyDescent="0.4">
      <c r="A117" t="str">
        <f t="shared" si="4"/>
        <v>similarity</v>
      </c>
      <c r="B117" s="53" t="str">
        <f t="shared" si="5"/>
        <v>DPS</v>
      </c>
      <c r="C117" s="53" t="str">
        <f t="shared" si="6"/>
        <v>DPS053</v>
      </c>
      <c r="D117" s="54" t="s">
        <v>4865</v>
      </c>
      <c r="E117" s="54">
        <f t="shared" si="7"/>
        <v>0.5430799999999999</v>
      </c>
      <c r="F117" s="54">
        <v>0.37380000000000002</v>
      </c>
      <c r="G117" s="54">
        <v>0.4587</v>
      </c>
      <c r="H117" s="54">
        <v>0.60570000000000002</v>
      </c>
      <c r="I117" s="54">
        <v>0.68240000000000001</v>
      </c>
      <c r="J117" s="54">
        <v>0.59399999999999997</v>
      </c>
      <c r="K117" s="54">
        <v>0.69410000000000005</v>
      </c>
      <c r="L117" s="54">
        <v>0.48120000000000002</v>
      </c>
      <c r="M117" s="54">
        <v>0.59619999999999995</v>
      </c>
      <c r="N117" s="54">
        <v>0.64670000000000005</v>
      </c>
      <c r="O117" s="54">
        <v>0.5363</v>
      </c>
      <c r="P117" s="54">
        <v>0.62129999999999996</v>
      </c>
      <c r="Q117" s="54">
        <v>0.4118</v>
      </c>
      <c r="R117" s="54">
        <v>0.48120000000000002</v>
      </c>
      <c r="S117" s="54">
        <v>0.63780000000000003</v>
      </c>
      <c r="T117" s="54">
        <v>0.62439999999999996</v>
      </c>
      <c r="U117" s="54">
        <v>0.41149999999999998</v>
      </c>
      <c r="V117" s="54">
        <v>0.3901</v>
      </c>
      <c r="W117" s="54">
        <v>0.55800000000000005</v>
      </c>
      <c r="X117" s="54">
        <v>0.45069999999999999</v>
      </c>
      <c r="Y117" s="54">
        <v>0.63929999999999998</v>
      </c>
      <c r="Z117" s="54">
        <v>0.66269999999999996</v>
      </c>
      <c r="AA117" s="54">
        <v>0.75349999999999995</v>
      </c>
      <c r="AB117" s="54">
        <v>0.58889999999999998</v>
      </c>
      <c r="AC117" s="54">
        <v>0.68100000000000005</v>
      </c>
      <c r="AD117" s="54">
        <v>0.54159999999999997</v>
      </c>
      <c r="AE117" s="54">
        <v>0.72709999999999997</v>
      </c>
      <c r="AF117" s="54">
        <v>0.57030000000000003</v>
      </c>
      <c r="AG117" s="54">
        <v>0.59570000000000001</v>
      </c>
      <c r="AH117" s="54">
        <v>0.62860000000000005</v>
      </c>
      <c r="AI117" s="54">
        <v>0.7591</v>
      </c>
      <c r="AJ117" s="54">
        <v>0.66659999999999997</v>
      </c>
      <c r="AK117" s="54">
        <v>0.55520000000000003</v>
      </c>
      <c r="AL117" s="54">
        <v>0.64249999999999996</v>
      </c>
      <c r="AM117" s="54">
        <v>0.38269999999999998</v>
      </c>
      <c r="AN117" s="54">
        <v>0.63480000000000003</v>
      </c>
      <c r="AO117" s="54">
        <v>0.41870000000000002</v>
      </c>
      <c r="AP117" s="54">
        <v>0.47339999999999999</v>
      </c>
      <c r="AQ117" s="54">
        <v>0.53039999999999998</v>
      </c>
      <c r="AR117" s="54">
        <v>0.54339999999999999</v>
      </c>
      <c r="AS117" s="54">
        <v>0.63380000000000003</v>
      </c>
      <c r="AT117" s="54">
        <v>0.34870000000000001</v>
      </c>
      <c r="AU117" s="54">
        <v>0.43430000000000002</v>
      </c>
      <c r="AV117" s="54">
        <v>0.36799999999999999</v>
      </c>
      <c r="AW117" s="54">
        <v>0.41020000000000001</v>
      </c>
      <c r="AX117" s="54">
        <v>0.43909999999999999</v>
      </c>
      <c r="AY117" s="54">
        <v>0.45479999999999998</v>
      </c>
      <c r="AZ117" s="54">
        <v>0.45429999999999998</v>
      </c>
      <c r="BA117" s="54">
        <v>0.42970000000000003</v>
      </c>
      <c r="BB117" s="54">
        <v>0.44769999999999999</v>
      </c>
      <c r="BC117" s="54">
        <v>0.48199999999999998</v>
      </c>
    </row>
    <row r="118" spans="1:55" customFormat="1" hidden="1" x14ac:dyDescent="0.4">
      <c r="A118" t="str">
        <f t="shared" si="4"/>
        <v>quality</v>
      </c>
      <c r="B118" s="51" t="str">
        <f t="shared" si="5"/>
        <v>DPS</v>
      </c>
      <c r="C118" s="51" t="str">
        <f t="shared" si="6"/>
        <v>DPS053</v>
      </c>
      <c r="D118" t="s">
        <v>4866</v>
      </c>
      <c r="E118">
        <f t="shared" si="7"/>
        <v>80</v>
      </c>
      <c r="F118">
        <v>80</v>
      </c>
      <c r="G118">
        <v>80</v>
      </c>
      <c r="H118">
        <v>80</v>
      </c>
      <c r="I118">
        <v>80</v>
      </c>
      <c r="J118">
        <v>80</v>
      </c>
      <c r="K118">
        <v>80</v>
      </c>
      <c r="L118">
        <v>80</v>
      </c>
      <c r="M118">
        <v>80</v>
      </c>
      <c r="N118">
        <v>80</v>
      </c>
      <c r="O118">
        <v>80</v>
      </c>
      <c r="P118">
        <v>80</v>
      </c>
      <c r="Q118">
        <v>80</v>
      </c>
      <c r="R118">
        <v>80</v>
      </c>
      <c r="S118">
        <v>80</v>
      </c>
      <c r="T118">
        <v>80</v>
      </c>
      <c r="U118">
        <v>80</v>
      </c>
      <c r="V118">
        <v>80</v>
      </c>
      <c r="W118">
        <v>80</v>
      </c>
      <c r="X118">
        <v>80</v>
      </c>
      <c r="Y118">
        <v>80</v>
      </c>
      <c r="Z118">
        <v>80</v>
      </c>
      <c r="AA118">
        <v>80</v>
      </c>
      <c r="AB118">
        <v>80</v>
      </c>
      <c r="AC118">
        <v>80</v>
      </c>
      <c r="AD118">
        <v>80</v>
      </c>
      <c r="AE118">
        <v>80</v>
      </c>
      <c r="AF118">
        <v>80</v>
      </c>
      <c r="AG118">
        <v>80</v>
      </c>
      <c r="AH118">
        <v>80</v>
      </c>
      <c r="AI118">
        <v>80</v>
      </c>
      <c r="AJ118">
        <v>80</v>
      </c>
      <c r="AK118">
        <v>80</v>
      </c>
      <c r="AL118">
        <v>80</v>
      </c>
      <c r="AM118">
        <v>80</v>
      </c>
      <c r="AN118">
        <v>80</v>
      </c>
      <c r="AO118">
        <v>80</v>
      </c>
      <c r="AP118">
        <v>80</v>
      </c>
      <c r="AQ118">
        <v>80</v>
      </c>
      <c r="AR118">
        <v>80</v>
      </c>
      <c r="AS118">
        <v>80</v>
      </c>
      <c r="AT118">
        <v>80</v>
      </c>
      <c r="AU118">
        <v>80</v>
      </c>
      <c r="AV118">
        <v>80</v>
      </c>
      <c r="AW118">
        <v>80</v>
      </c>
      <c r="AX118">
        <v>80</v>
      </c>
      <c r="AY118">
        <v>80</v>
      </c>
      <c r="AZ118">
        <v>80</v>
      </c>
      <c r="BA118">
        <v>80</v>
      </c>
      <c r="BB118">
        <v>80</v>
      </c>
      <c r="BC118">
        <v>80</v>
      </c>
    </row>
    <row r="119" spans="1:55" customFormat="1" hidden="1" x14ac:dyDescent="0.4">
      <c r="A119" t="str">
        <f t="shared" si="4"/>
        <v>match_rate</v>
      </c>
      <c r="B119" s="51" t="str">
        <f t="shared" si="5"/>
        <v>DPS</v>
      </c>
      <c r="C119" s="51" t="str">
        <f t="shared" si="6"/>
        <v>DPS053</v>
      </c>
      <c r="D119" t="s">
        <v>4867</v>
      </c>
      <c r="E119">
        <f t="shared" si="7"/>
        <v>43.446102000000003</v>
      </c>
      <c r="F119">
        <v>29.904499999999999</v>
      </c>
      <c r="G119">
        <v>36.699100000000001</v>
      </c>
      <c r="H119">
        <v>48.455500000000001</v>
      </c>
      <c r="I119">
        <v>54.589399999999998</v>
      </c>
      <c r="J119">
        <v>47.522799999999997</v>
      </c>
      <c r="K119">
        <v>55.526499999999999</v>
      </c>
      <c r="L119">
        <v>38.494</v>
      </c>
      <c r="M119">
        <v>47.692900000000002</v>
      </c>
      <c r="N119">
        <v>51.734000000000002</v>
      </c>
      <c r="O119">
        <v>42.902900000000002</v>
      </c>
      <c r="P119">
        <v>49.704999999999998</v>
      </c>
      <c r="Q119">
        <v>32.947299999999998</v>
      </c>
      <c r="R119">
        <v>38.493400000000001</v>
      </c>
      <c r="S119">
        <v>51.02</v>
      </c>
      <c r="T119">
        <v>49.949199999999998</v>
      </c>
      <c r="U119">
        <v>32.918900000000001</v>
      </c>
      <c r="V119">
        <v>31.210599999999999</v>
      </c>
      <c r="W119">
        <v>44.642899999999997</v>
      </c>
      <c r="X119">
        <v>36.058999999999997</v>
      </c>
      <c r="Y119">
        <v>51.147599999999997</v>
      </c>
      <c r="Z119">
        <v>53.017400000000002</v>
      </c>
      <c r="AA119">
        <v>60.2804</v>
      </c>
      <c r="AB119">
        <v>47.111600000000003</v>
      </c>
      <c r="AC119">
        <v>54.478000000000002</v>
      </c>
      <c r="AD119">
        <v>43.327800000000003</v>
      </c>
      <c r="AE119">
        <v>58.169199999999996</v>
      </c>
      <c r="AF119">
        <v>45.625500000000002</v>
      </c>
      <c r="AG119">
        <v>47.656100000000002</v>
      </c>
      <c r="AH119">
        <v>50.289000000000001</v>
      </c>
      <c r="AI119">
        <v>60.7301</v>
      </c>
      <c r="AJ119">
        <v>53.3307</v>
      </c>
      <c r="AK119">
        <v>44.417200000000001</v>
      </c>
      <c r="AL119">
        <v>51.400799999999997</v>
      </c>
      <c r="AM119">
        <v>30.615600000000001</v>
      </c>
      <c r="AN119">
        <v>50.780299999999997</v>
      </c>
      <c r="AO119">
        <v>33.4955</v>
      </c>
      <c r="AP119">
        <v>37.872100000000003</v>
      </c>
      <c r="AQ119">
        <v>42.434199999999997</v>
      </c>
      <c r="AR119">
        <v>43.470599999999997</v>
      </c>
      <c r="AS119">
        <v>50.705300000000001</v>
      </c>
      <c r="AT119">
        <v>27.892299999999999</v>
      </c>
      <c r="AU119">
        <v>34.740299999999998</v>
      </c>
      <c r="AV119">
        <v>29.437999999999999</v>
      </c>
      <c r="AW119">
        <v>32.814700000000002</v>
      </c>
      <c r="AX119">
        <v>35.125700000000002</v>
      </c>
      <c r="AY119">
        <v>36.383099999999999</v>
      </c>
      <c r="AZ119">
        <v>36.344499999999996</v>
      </c>
      <c r="BA119">
        <v>34.374000000000002</v>
      </c>
      <c r="BB119">
        <v>35.812100000000001</v>
      </c>
      <c r="BC119">
        <v>38.557499999999997</v>
      </c>
    </row>
    <row r="120" spans="1:55" customFormat="1" hidden="1" x14ac:dyDescent="0.4">
      <c r="A120" t="str">
        <f t="shared" si="4"/>
        <v>bleu</v>
      </c>
      <c r="B120" s="51" t="str">
        <f t="shared" si="5"/>
        <v>DPS</v>
      </c>
      <c r="C120" s="51" t="str">
        <f t="shared" si="6"/>
        <v>DPS053</v>
      </c>
      <c r="D120" t="s">
        <v>4868</v>
      </c>
      <c r="E120">
        <f t="shared" si="7"/>
        <v>1.7252000000000003E-2</v>
      </c>
      <c r="F120">
        <v>3.8E-3</v>
      </c>
      <c r="G120">
        <v>1.0999999999999999E-2</v>
      </c>
      <c r="H120">
        <v>7.3000000000000001E-3</v>
      </c>
      <c r="I120">
        <v>1.1299999999999999E-2</v>
      </c>
      <c r="J120">
        <v>8.8999999999999999E-3</v>
      </c>
      <c r="K120">
        <v>9.4000000000000004E-3</v>
      </c>
      <c r="L120">
        <v>7.6E-3</v>
      </c>
      <c r="M120">
        <v>1.0500000000000001E-2</v>
      </c>
      <c r="N120">
        <v>2.2100000000000002E-2</v>
      </c>
      <c r="O120">
        <v>0.01</v>
      </c>
      <c r="P120">
        <v>7.4000000000000003E-3</v>
      </c>
      <c r="Q120">
        <v>6.1000000000000004E-3</v>
      </c>
      <c r="R120">
        <v>5.4000000000000003E-3</v>
      </c>
      <c r="S120">
        <v>0.1108</v>
      </c>
      <c r="T120">
        <v>1.8700000000000001E-2</v>
      </c>
      <c r="U120">
        <v>5.4000000000000003E-3</v>
      </c>
      <c r="V120">
        <v>5.7999999999999996E-3</v>
      </c>
      <c r="W120">
        <v>9.7000000000000003E-3</v>
      </c>
      <c r="X120">
        <v>9.1999999999999998E-3</v>
      </c>
      <c r="Y120">
        <v>2.6499999999999999E-2</v>
      </c>
      <c r="Z120">
        <v>3.4299999999999997E-2</v>
      </c>
      <c r="AA120">
        <v>4.2900000000000001E-2</v>
      </c>
      <c r="AB120">
        <v>8.6E-3</v>
      </c>
      <c r="AC120">
        <v>1.01E-2</v>
      </c>
      <c r="AD120">
        <v>2.12E-2</v>
      </c>
      <c r="AE120">
        <v>1.7899999999999999E-2</v>
      </c>
      <c r="AF120">
        <v>5.8999999999999999E-3</v>
      </c>
      <c r="AG120">
        <v>3.7199999999999997E-2</v>
      </c>
      <c r="AH120">
        <v>1.2800000000000001E-2</v>
      </c>
      <c r="AI120">
        <v>2.47E-2</v>
      </c>
      <c r="AJ120">
        <v>1.23E-2</v>
      </c>
      <c r="AK120">
        <v>1.0800000000000001E-2</v>
      </c>
      <c r="AL120">
        <v>2.7199999999999998E-2</v>
      </c>
      <c r="AM120">
        <v>1.5599999999999999E-2</v>
      </c>
      <c r="AN120">
        <v>2.8899999999999999E-2</v>
      </c>
      <c r="AO120">
        <v>4.7600000000000003E-2</v>
      </c>
      <c r="AP120">
        <v>7.0000000000000001E-3</v>
      </c>
      <c r="AQ120">
        <v>1.8800000000000001E-2</v>
      </c>
      <c r="AR120">
        <v>1.3299999999999999E-2</v>
      </c>
      <c r="AS120">
        <v>1.5900000000000001E-2</v>
      </c>
      <c r="AT120">
        <v>5.3E-3</v>
      </c>
      <c r="AU120">
        <v>2.5899999999999999E-2</v>
      </c>
      <c r="AV120">
        <v>0.01</v>
      </c>
      <c r="AW120">
        <v>3.2399999999999998E-2</v>
      </c>
      <c r="AX120">
        <v>6.3E-3</v>
      </c>
      <c r="AY120">
        <v>1.2200000000000001E-2</v>
      </c>
      <c r="AZ120">
        <v>7.7000000000000002E-3</v>
      </c>
      <c r="BA120">
        <v>8.0000000000000002E-3</v>
      </c>
      <c r="BB120">
        <v>1.6E-2</v>
      </c>
      <c r="BC120">
        <v>1.89E-2</v>
      </c>
    </row>
    <row r="121" spans="1:55" customFormat="1" hidden="1" x14ac:dyDescent="0.4">
      <c r="A121" t="str">
        <f t="shared" si="4"/>
        <v>rougeL</v>
      </c>
      <c r="B121" s="51" t="str">
        <f t="shared" si="5"/>
        <v>DPS</v>
      </c>
      <c r="C121" s="51" t="str">
        <f t="shared" si="6"/>
        <v>DPS053</v>
      </c>
      <c r="D121" t="s">
        <v>4869</v>
      </c>
      <c r="E121">
        <f t="shared" si="7"/>
        <v>9.6186000000000049E-2</v>
      </c>
      <c r="F121">
        <v>5.1900000000000002E-2</v>
      </c>
      <c r="G121">
        <v>0.1404</v>
      </c>
      <c r="H121">
        <v>9.8400000000000001E-2</v>
      </c>
      <c r="I121">
        <v>0.1515</v>
      </c>
      <c r="J121">
        <v>0.1176</v>
      </c>
      <c r="K121">
        <v>0.1</v>
      </c>
      <c r="L121">
        <v>0.1053</v>
      </c>
      <c r="M121">
        <v>5.4100000000000002E-2</v>
      </c>
      <c r="N121">
        <v>0.18179999999999999</v>
      </c>
      <c r="O121">
        <v>3.2300000000000002E-2</v>
      </c>
      <c r="P121">
        <v>7.0199999999999999E-2</v>
      </c>
      <c r="Q121">
        <v>5.4100000000000002E-2</v>
      </c>
      <c r="R121">
        <v>5.1299999999999998E-2</v>
      </c>
      <c r="S121">
        <v>0.21429999999999999</v>
      </c>
      <c r="T121">
        <v>0.15870000000000001</v>
      </c>
      <c r="U121">
        <v>6.5199999999999994E-2</v>
      </c>
      <c r="V121">
        <v>9.0899999999999995E-2</v>
      </c>
      <c r="W121">
        <v>0</v>
      </c>
      <c r="X121">
        <v>8.1100000000000005E-2</v>
      </c>
      <c r="Y121">
        <v>0.125</v>
      </c>
      <c r="Z121">
        <v>0.18179999999999999</v>
      </c>
      <c r="AA121">
        <v>0.15379999999999999</v>
      </c>
      <c r="AB121">
        <v>5.7099999999999998E-2</v>
      </c>
      <c r="AC121">
        <v>3.9199999999999999E-2</v>
      </c>
      <c r="AD121">
        <v>0.1429</v>
      </c>
      <c r="AE121">
        <v>0.18690000000000001</v>
      </c>
      <c r="AF121">
        <v>6.3500000000000001E-2</v>
      </c>
      <c r="AG121">
        <v>0.1714</v>
      </c>
      <c r="AH121">
        <v>7.5499999999999998E-2</v>
      </c>
      <c r="AI121">
        <v>0.26669999999999999</v>
      </c>
      <c r="AJ121">
        <v>8.8200000000000001E-2</v>
      </c>
      <c r="AK121">
        <v>9.0899999999999995E-2</v>
      </c>
      <c r="AL121">
        <v>0.1111</v>
      </c>
      <c r="AM121">
        <v>6.7799999999999999E-2</v>
      </c>
      <c r="AN121">
        <v>0.1918</v>
      </c>
      <c r="AO121">
        <v>0.15870000000000001</v>
      </c>
      <c r="AP121">
        <v>6.0600000000000001E-2</v>
      </c>
      <c r="AQ121">
        <v>0.08</v>
      </c>
      <c r="AR121">
        <v>4.8800000000000003E-2</v>
      </c>
      <c r="AS121">
        <v>7.8899999999999998E-2</v>
      </c>
      <c r="AT121">
        <v>3.0300000000000001E-2</v>
      </c>
      <c r="AU121">
        <v>9.3700000000000006E-2</v>
      </c>
      <c r="AV121">
        <v>9.7600000000000006E-2</v>
      </c>
      <c r="AW121">
        <v>5.2600000000000001E-2</v>
      </c>
      <c r="AX121">
        <v>2.7400000000000001E-2</v>
      </c>
      <c r="AY121">
        <v>2.5000000000000001E-2</v>
      </c>
      <c r="AZ121">
        <v>0.10199999999999999</v>
      </c>
      <c r="BA121">
        <v>2.6700000000000002E-2</v>
      </c>
      <c r="BB121">
        <v>2.1100000000000001E-2</v>
      </c>
      <c r="BC121">
        <v>7.3200000000000001E-2</v>
      </c>
    </row>
    <row r="122" spans="1:55" customFormat="1" hidden="1" x14ac:dyDescent="0.4">
      <c r="A122" t="str">
        <f t="shared" si="4"/>
        <v>similarity</v>
      </c>
      <c r="B122" s="55" t="str">
        <f t="shared" si="5"/>
        <v>DPS</v>
      </c>
      <c r="C122" s="55" t="str">
        <f t="shared" si="6"/>
        <v>DPS091</v>
      </c>
      <c r="D122" s="56" t="s">
        <v>4870</v>
      </c>
      <c r="E122" s="56">
        <f t="shared" si="7"/>
        <v>0.55832800000000005</v>
      </c>
      <c r="F122" s="56">
        <v>0.40760000000000002</v>
      </c>
      <c r="G122" s="56">
        <v>0.40129999999999999</v>
      </c>
      <c r="H122" s="56">
        <v>0.54210000000000003</v>
      </c>
      <c r="I122" s="56">
        <v>0.70599999999999996</v>
      </c>
      <c r="J122" s="56">
        <v>0.52080000000000004</v>
      </c>
      <c r="K122" s="56">
        <v>0.69569999999999999</v>
      </c>
      <c r="L122" s="56">
        <v>0.54479999999999995</v>
      </c>
      <c r="M122" s="56">
        <v>0.69879999999999998</v>
      </c>
      <c r="N122" s="56">
        <v>0.57899999999999996</v>
      </c>
      <c r="O122" s="56">
        <v>0.72009999999999996</v>
      </c>
      <c r="P122" s="56">
        <v>0.6119</v>
      </c>
      <c r="Q122" s="56">
        <v>0.4995</v>
      </c>
      <c r="R122" s="56">
        <v>0.59830000000000005</v>
      </c>
      <c r="S122" s="56">
        <v>0.76529999999999998</v>
      </c>
      <c r="T122" s="56">
        <v>0.64680000000000004</v>
      </c>
      <c r="U122" s="56">
        <v>0.42849999999999999</v>
      </c>
      <c r="V122" s="56">
        <v>0.44669999999999999</v>
      </c>
      <c r="W122" s="56">
        <v>0.50949999999999995</v>
      </c>
      <c r="X122" s="56">
        <v>0.43909999999999999</v>
      </c>
      <c r="Y122" s="56">
        <v>0.59709999999999996</v>
      </c>
      <c r="Z122" s="56">
        <v>0.63390000000000002</v>
      </c>
      <c r="AA122" s="56">
        <v>0.75349999999999995</v>
      </c>
      <c r="AB122" s="56">
        <v>0.61160000000000003</v>
      </c>
      <c r="AC122" s="56">
        <v>0.5796</v>
      </c>
      <c r="AD122" s="56">
        <v>0.63439999999999996</v>
      </c>
      <c r="AE122" s="56">
        <v>0.7742</v>
      </c>
      <c r="AF122" s="56">
        <v>0.6724</v>
      </c>
      <c r="AG122" s="56">
        <v>0.59909999999999997</v>
      </c>
      <c r="AH122" s="56">
        <v>0.60780000000000001</v>
      </c>
      <c r="AI122" s="56">
        <v>0.75670000000000004</v>
      </c>
      <c r="AJ122" s="56">
        <v>0.65910000000000002</v>
      </c>
      <c r="AK122" s="56">
        <v>0.55779999999999996</v>
      </c>
      <c r="AL122" s="56">
        <v>0.60529999999999995</v>
      </c>
      <c r="AM122" s="56">
        <v>0.54800000000000004</v>
      </c>
      <c r="AN122" s="56">
        <v>0.60840000000000005</v>
      </c>
      <c r="AO122" s="56">
        <v>0.43930000000000002</v>
      </c>
      <c r="AP122" s="56">
        <v>0.501</v>
      </c>
      <c r="AQ122" s="56">
        <v>0.47960000000000003</v>
      </c>
      <c r="AR122" s="56">
        <v>0.54720000000000002</v>
      </c>
      <c r="AS122" s="56">
        <v>0.62749999999999995</v>
      </c>
      <c r="AT122" s="56">
        <v>0.35520000000000002</v>
      </c>
      <c r="AU122" s="56">
        <v>0.45700000000000002</v>
      </c>
      <c r="AV122" s="56">
        <v>0.35439999999999999</v>
      </c>
      <c r="AW122" s="56">
        <v>0.40789999999999998</v>
      </c>
      <c r="AX122" s="56">
        <v>0.38440000000000002</v>
      </c>
      <c r="AY122" s="56">
        <v>0.43669999999999998</v>
      </c>
      <c r="AZ122" s="56">
        <v>0.38669999999999999</v>
      </c>
      <c r="BA122" s="56">
        <v>0.65490000000000004</v>
      </c>
      <c r="BB122" s="56">
        <v>0.43090000000000001</v>
      </c>
      <c r="BC122" s="56">
        <v>0.49299999999999999</v>
      </c>
    </row>
    <row r="123" spans="1:55" customFormat="1" hidden="1" x14ac:dyDescent="0.4">
      <c r="A123" t="str">
        <f t="shared" si="4"/>
        <v>quality</v>
      </c>
      <c r="B123" s="51" t="str">
        <f t="shared" si="5"/>
        <v>DPS</v>
      </c>
      <c r="C123" s="51" t="str">
        <f t="shared" si="6"/>
        <v>DPS091</v>
      </c>
      <c r="D123" t="s">
        <v>4871</v>
      </c>
      <c r="E123">
        <f t="shared" si="7"/>
        <v>80</v>
      </c>
      <c r="F123">
        <v>80</v>
      </c>
      <c r="G123">
        <v>80</v>
      </c>
      <c r="H123">
        <v>80</v>
      </c>
      <c r="I123">
        <v>80</v>
      </c>
      <c r="J123">
        <v>80</v>
      </c>
      <c r="K123">
        <v>80</v>
      </c>
      <c r="L123">
        <v>80</v>
      </c>
      <c r="M123">
        <v>80</v>
      </c>
      <c r="N123">
        <v>80</v>
      </c>
      <c r="O123">
        <v>80</v>
      </c>
      <c r="P123">
        <v>80</v>
      </c>
      <c r="Q123">
        <v>80</v>
      </c>
      <c r="R123">
        <v>80</v>
      </c>
      <c r="S123">
        <v>80</v>
      </c>
      <c r="T123">
        <v>80</v>
      </c>
      <c r="U123">
        <v>80</v>
      </c>
      <c r="V123">
        <v>80</v>
      </c>
      <c r="W123">
        <v>80</v>
      </c>
      <c r="X123">
        <v>80</v>
      </c>
      <c r="Y123">
        <v>80</v>
      </c>
      <c r="Z123">
        <v>80</v>
      </c>
      <c r="AA123">
        <v>80</v>
      </c>
      <c r="AB123">
        <v>80</v>
      </c>
      <c r="AC123">
        <v>80</v>
      </c>
      <c r="AD123">
        <v>80</v>
      </c>
      <c r="AE123">
        <v>80</v>
      </c>
      <c r="AF123">
        <v>80</v>
      </c>
      <c r="AG123">
        <v>80</v>
      </c>
      <c r="AH123">
        <v>80</v>
      </c>
      <c r="AI123">
        <v>80</v>
      </c>
      <c r="AJ123">
        <v>80</v>
      </c>
      <c r="AK123">
        <v>80</v>
      </c>
      <c r="AL123">
        <v>80</v>
      </c>
      <c r="AM123">
        <v>80</v>
      </c>
      <c r="AN123">
        <v>80</v>
      </c>
      <c r="AO123">
        <v>80</v>
      </c>
      <c r="AP123">
        <v>80</v>
      </c>
      <c r="AQ123">
        <v>80</v>
      </c>
      <c r="AR123">
        <v>80</v>
      </c>
      <c r="AS123">
        <v>80</v>
      </c>
      <c r="AT123">
        <v>80</v>
      </c>
      <c r="AU123">
        <v>80</v>
      </c>
      <c r="AV123">
        <v>80</v>
      </c>
      <c r="AW123">
        <v>80</v>
      </c>
      <c r="AX123">
        <v>80</v>
      </c>
      <c r="AY123">
        <v>80</v>
      </c>
      <c r="AZ123">
        <v>80</v>
      </c>
      <c r="BA123">
        <v>80</v>
      </c>
      <c r="BB123">
        <v>80</v>
      </c>
      <c r="BC123">
        <v>80</v>
      </c>
    </row>
    <row r="124" spans="1:55" customFormat="1" hidden="1" x14ac:dyDescent="0.4">
      <c r="A124" t="str">
        <f t="shared" si="4"/>
        <v>match_rate</v>
      </c>
      <c r="B124" s="51" t="str">
        <f t="shared" si="5"/>
        <v>DPS</v>
      </c>
      <c r="C124" s="51" t="str">
        <f t="shared" si="6"/>
        <v>DPS091</v>
      </c>
      <c r="D124" t="s">
        <v>4872</v>
      </c>
      <c r="E124">
        <f t="shared" si="7"/>
        <v>44.666665999999992</v>
      </c>
      <c r="F124">
        <v>32.606699999999996</v>
      </c>
      <c r="G124">
        <v>32.105800000000002</v>
      </c>
      <c r="H124">
        <v>43.365400000000001</v>
      </c>
      <c r="I124">
        <v>56.483699999999999</v>
      </c>
      <c r="J124">
        <v>41.665700000000001</v>
      </c>
      <c r="K124">
        <v>55.657200000000003</v>
      </c>
      <c r="L124">
        <v>43.581800000000001</v>
      </c>
      <c r="M124">
        <v>55.904400000000003</v>
      </c>
      <c r="N124">
        <v>46.317300000000003</v>
      </c>
      <c r="O124">
        <v>57.606400000000001</v>
      </c>
      <c r="P124">
        <v>48.951900000000002</v>
      </c>
      <c r="Q124">
        <v>39.958399999999997</v>
      </c>
      <c r="R124">
        <v>47.866599999999998</v>
      </c>
      <c r="S124">
        <v>61.226599999999998</v>
      </c>
      <c r="T124">
        <v>51.744900000000001</v>
      </c>
      <c r="U124">
        <v>34.278799999999997</v>
      </c>
      <c r="V124">
        <v>35.734699999999997</v>
      </c>
      <c r="W124">
        <v>40.760300000000001</v>
      </c>
      <c r="X124">
        <v>35.130499999999998</v>
      </c>
      <c r="Y124">
        <v>47.770400000000002</v>
      </c>
      <c r="Z124">
        <v>50.715600000000002</v>
      </c>
      <c r="AA124">
        <v>60.2804</v>
      </c>
      <c r="AB124">
        <v>48.931399999999996</v>
      </c>
      <c r="AC124">
        <v>46.370399999999997</v>
      </c>
      <c r="AD124">
        <v>50.753999999999998</v>
      </c>
      <c r="AE124">
        <v>61.933399999999999</v>
      </c>
      <c r="AF124">
        <v>53.793300000000002</v>
      </c>
      <c r="AG124">
        <v>47.930199999999999</v>
      </c>
      <c r="AH124">
        <v>48.624499999999998</v>
      </c>
      <c r="AI124">
        <v>60.532200000000003</v>
      </c>
      <c r="AJ124">
        <v>52.728499999999997</v>
      </c>
      <c r="AK124">
        <v>44.622199999999999</v>
      </c>
      <c r="AL124">
        <v>48.427</v>
      </c>
      <c r="AM124">
        <v>43.836300000000001</v>
      </c>
      <c r="AN124">
        <v>48.670900000000003</v>
      </c>
      <c r="AO124">
        <v>35.146700000000003</v>
      </c>
      <c r="AP124">
        <v>40.078200000000002</v>
      </c>
      <c r="AQ124">
        <v>38.365900000000003</v>
      </c>
      <c r="AR124">
        <v>43.779800000000002</v>
      </c>
      <c r="AS124">
        <v>50.204000000000001</v>
      </c>
      <c r="AT124">
        <v>28.4194</v>
      </c>
      <c r="AU124">
        <v>36.559600000000003</v>
      </c>
      <c r="AV124">
        <v>28.348500000000001</v>
      </c>
      <c r="AW124">
        <v>32.630200000000002</v>
      </c>
      <c r="AX124">
        <v>30.755099999999999</v>
      </c>
      <c r="AY124">
        <v>34.932400000000001</v>
      </c>
      <c r="AZ124">
        <v>30.934999999999999</v>
      </c>
      <c r="BA124">
        <v>52.395400000000002</v>
      </c>
      <c r="BB124">
        <v>34.473100000000002</v>
      </c>
      <c r="BC124">
        <v>39.4422</v>
      </c>
    </row>
    <row r="125" spans="1:55" customFormat="1" hidden="1" x14ac:dyDescent="0.4">
      <c r="A125" t="str">
        <f t="shared" si="4"/>
        <v>bleu</v>
      </c>
      <c r="B125" s="51" t="str">
        <f t="shared" si="5"/>
        <v>DPS</v>
      </c>
      <c r="C125" s="51" t="str">
        <f t="shared" si="6"/>
        <v>DPS091</v>
      </c>
      <c r="D125" t="s">
        <v>4873</v>
      </c>
      <c r="E125">
        <f t="shared" si="7"/>
        <v>1.5402000000000001E-2</v>
      </c>
      <c r="F125">
        <v>6.0000000000000001E-3</v>
      </c>
      <c r="G125">
        <v>1.6500000000000001E-2</v>
      </c>
      <c r="H125">
        <v>8.2000000000000007E-3</v>
      </c>
      <c r="I125">
        <v>6.7000000000000002E-3</v>
      </c>
      <c r="J125">
        <v>1.46E-2</v>
      </c>
      <c r="K125">
        <v>8.8999999999999999E-3</v>
      </c>
      <c r="L125">
        <v>8.3999999999999995E-3</v>
      </c>
      <c r="M125">
        <v>1.21E-2</v>
      </c>
      <c r="N125">
        <v>1.41E-2</v>
      </c>
      <c r="O125">
        <v>1.0500000000000001E-2</v>
      </c>
      <c r="P125">
        <v>1.0500000000000001E-2</v>
      </c>
      <c r="Q125">
        <v>5.8999999999999999E-3</v>
      </c>
      <c r="R125">
        <v>7.1999999999999998E-3</v>
      </c>
      <c r="S125">
        <v>3.2399999999999998E-2</v>
      </c>
      <c r="T125">
        <v>1.9900000000000001E-2</v>
      </c>
      <c r="U125">
        <v>5.4999999999999997E-3</v>
      </c>
      <c r="V125">
        <v>7.1999999999999998E-3</v>
      </c>
      <c r="W125">
        <v>1.0800000000000001E-2</v>
      </c>
      <c r="X125">
        <v>1.21E-2</v>
      </c>
      <c r="Y125">
        <v>8.0999999999999996E-3</v>
      </c>
      <c r="Z125">
        <v>3.5700000000000003E-2</v>
      </c>
      <c r="AA125">
        <v>4.2900000000000001E-2</v>
      </c>
      <c r="AB125">
        <v>7.7999999999999996E-3</v>
      </c>
      <c r="AC125">
        <v>1.0800000000000001E-2</v>
      </c>
      <c r="AD125">
        <v>6.7000000000000002E-3</v>
      </c>
      <c r="AE125">
        <v>6.3700000000000007E-2</v>
      </c>
      <c r="AF125">
        <v>6.4999999999999997E-3</v>
      </c>
      <c r="AG125">
        <v>3.7199999999999997E-2</v>
      </c>
      <c r="AH125">
        <v>1.9E-2</v>
      </c>
      <c r="AI125">
        <v>2.64E-2</v>
      </c>
      <c r="AJ125">
        <v>1.26E-2</v>
      </c>
      <c r="AK125">
        <v>1.1900000000000001E-2</v>
      </c>
      <c r="AL125">
        <v>1.4800000000000001E-2</v>
      </c>
      <c r="AM125">
        <v>9.1999999999999998E-3</v>
      </c>
      <c r="AN125">
        <v>1.3899999999999999E-2</v>
      </c>
      <c r="AO125">
        <v>4.9500000000000002E-2</v>
      </c>
      <c r="AP125">
        <v>8.3000000000000001E-3</v>
      </c>
      <c r="AQ125">
        <v>1.7000000000000001E-2</v>
      </c>
      <c r="AR125">
        <v>1.17E-2</v>
      </c>
      <c r="AS125">
        <v>1.3599999999999999E-2</v>
      </c>
      <c r="AT125">
        <v>6.6E-3</v>
      </c>
      <c r="AU125">
        <v>2.01E-2</v>
      </c>
      <c r="AV125">
        <v>7.4000000000000003E-3</v>
      </c>
      <c r="AW125">
        <v>2.1000000000000001E-2</v>
      </c>
      <c r="AX125">
        <v>5.7000000000000002E-3</v>
      </c>
      <c r="AY125">
        <v>1.21E-2</v>
      </c>
      <c r="AZ125">
        <v>8.0999999999999996E-3</v>
      </c>
      <c r="BA125">
        <v>1.43E-2</v>
      </c>
      <c r="BB125">
        <v>1.61E-2</v>
      </c>
      <c r="BC125">
        <v>1.3899999999999999E-2</v>
      </c>
    </row>
    <row r="126" spans="1:55" customFormat="1" hidden="1" x14ac:dyDescent="0.4">
      <c r="A126" t="str">
        <f t="shared" si="4"/>
        <v>rougeL</v>
      </c>
      <c r="B126" s="51" t="str">
        <f t="shared" si="5"/>
        <v>DPS</v>
      </c>
      <c r="C126" s="51" t="str">
        <f t="shared" si="6"/>
        <v>DPS091</v>
      </c>
      <c r="D126" t="s">
        <v>4874</v>
      </c>
      <c r="E126">
        <f t="shared" si="7"/>
        <v>9.3973999999999974E-2</v>
      </c>
      <c r="F126">
        <v>6.6699999999999995E-2</v>
      </c>
      <c r="G126">
        <v>0.129</v>
      </c>
      <c r="H126">
        <v>4.5499999999999999E-2</v>
      </c>
      <c r="I126">
        <v>5.1900000000000002E-2</v>
      </c>
      <c r="J126">
        <v>0.17860000000000001</v>
      </c>
      <c r="K126">
        <v>0.1</v>
      </c>
      <c r="L126">
        <v>8.2199999999999995E-2</v>
      </c>
      <c r="M126">
        <v>6.5600000000000006E-2</v>
      </c>
      <c r="N126">
        <v>0.1356</v>
      </c>
      <c r="O126">
        <v>8.9899999999999994E-2</v>
      </c>
      <c r="P126">
        <v>4.1700000000000001E-2</v>
      </c>
      <c r="Q126">
        <v>5.6300000000000003E-2</v>
      </c>
      <c r="R126">
        <v>6.4500000000000002E-2</v>
      </c>
      <c r="S126">
        <v>0.16669999999999999</v>
      </c>
      <c r="T126">
        <v>0.23530000000000001</v>
      </c>
      <c r="U126">
        <v>0.04</v>
      </c>
      <c r="V126">
        <v>0.1</v>
      </c>
      <c r="W126">
        <v>9.2999999999999999E-2</v>
      </c>
      <c r="X126">
        <v>0.1</v>
      </c>
      <c r="Y126">
        <v>3.4500000000000003E-2</v>
      </c>
      <c r="Z126">
        <v>0.19719999999999999</v>
      </c>
      <c r="AA126">
        <v>0.15379999999999999</v>
      </c>
      <c r="AB126">
        <v>8.1100000000000005E-2</v>
      </c>
      <c r="AC126">
        <v>4.0800000000000003E-2</v>
      </c>
      <c r="AD126">
        <v>2.4400000000000002E-2</v>
      </c>
      <c r="AE126">
        <v>0.26229999999999998</v>
      </c>
      <c r="AF126">
        <v>6.9000000000000006E-2</v>
      </c>
      <c r="AG126">
        <v>0.16900000000000001</v>
      </c>
      <c r="AH126">
        <v>3.4500000000000003E-2</v>
      </c>
      <c r="AI126">
        <v>0.31109999999999999</v>
      </c>
      <c r="AJ126">
        <v>9.3700000000000006E-2</v>
      </c>
      <c r="AK126">
        <v>9.5200000000000007E-2</v>
      </c>
      <c r="AL126">
        <v>9.8400000000000001E-2</v>
      </c>
      <c r="AM126">
        <v>7.0199999999999999E-2</v>
      </c>
      <c r="AN126">
        <v>0.1026</v>
      </c>
      <c r="AO126">
        <v>0.1613</v>
      </c>
      <c r="AP126">
        <v>5.6300000000000003E-2</v>
      </c>
      <c r="AQ126">
        <v>7.1400000000000005E-2</v>
      </c>
      <c r="AR126">
        <v>4.3499999999999997E-2</v>
      </c>
      <c r="AS126">
        <v>6.6699999999999995E-2</v>
      </c>
      <c r="AT126">
        <v>6.0600000000000001E-2</v>
      </c>
      <c r="AU126">
        <v>8.6999999999999994E-2</v>
      </c>
      <c r="AV126">
        <v>6.3799999999999996E-2</v>
      </c>
      <c r="AW126">
        <v>0.1163</v>
      </c>
      <c r="AX126">
        <v>3.2800000000000003E-2</v>
      </c>
      <c r="AY126">
        <v>4.65E-2</v>
      </c>
      <c r="AZ126">
        <v>0.1</v>
      </c>
      <c r="BA126">
        <v>2.5999999999999999E-2</v>
      </c>
      <c r="BB126">
        <v>2.1700000000000001E-2</v>
      </c>
      <c r="BC126">
        <v>6.4500000000000002E-2</v>
      </c>
    </row>
    <row r="127" spans="1:55" customFormat="1" hidden="1" x14ac:dyDescent="0.4">
      <c r="A127" t="str">
        <f t="shared" si="4"/>
        <v>similarity</v>
      </c>
      <c r="B127" s="55" t="str">
        <f t="shared" si="5"/>
        <v>DPS</v>
      </c>
      <c r="C127" s="55" t="str">
        <f t="shared" si="6"/>
        <v>DPS092</v>
      </c>
      <c r="D127" s="56" t="s">
        <v>4875</v>
      </c>
      <c r="E127" s="56">
        <f t="shared" si="7"/>
        <v>0.56540400000000002</v>
      </c>
      <c r="F127" s="56">
        <v>0.39510000000000001</v>
      </c>
      <c r="G127" s="56">
        <v>0.41520000000000001</v>
      </c>
      <c r="H127" s="56">
        <v>0.64610000000000001</v>
      </c>
      <c r="I127" s="56">
        <v>0.64359999999999995</v>
      </c>
      <c r="J127" s="56">
        <v>0.53090000000000004</v>
      </c>
      <c r="K127" s="56">
        <v>0.70940000000000003</v>
      </c>
      <c r="L127" s="56">
        <v>0.57530000000000003</v>
      </c>
      <c r="M127" s="56">
        <v>0.66490000000000005</v>
      </c>
      <c r="N127" s="56">
        <v>0.59919999999999995</v>
      </c>
      <c r="O127" s="56">
        <v>0.69750000000000001</v>
      </c>
      <c r="P127" s="56">
        <v>0.57350000000000001</v>
      </c>
      <c r="Q127" s="56">
        <v>0.55500000000000005</v>
      </c>
      <c r="R127" s="56">
        <v>0.47099999999999997</v>
      </c>
      <c r="S127" s="56">
        <v>0.70940000000000003</v>
      </c>
      <c r="T127" s="56">
        <v>0.62649999999999995</v>
      </c>
      <c r="U127" s="56">
        <v>0.60899999999999999</v>
      </c>
      <c r="V127" s="56">
        <v>0.41749999999999998</v>
      </c>
      <c r="W127" s="56">
        <v>0.4798</v>
      </c>
      <c r="X127" s="56">
        <v>0.49380000000000002</v>
      </c>
      <c r="Y127" s="56">
        <v>0.66969999999999996</v>
      </c>
      <c r="Z127" s="56">
        <v>0.56599999999999995</v>
      </c>
      <c r="AA127" s="56">
        <v>0.76139999999999997</v>
      </c>
      <c r="AB127" s="56">
        <v>0.56689999999999996</v>
      </c>
      <c r="AC127" s="56">
        <v>0.64890000000000003</v>
      </c>
      <c r="AD127" s="56">
        <v>0.61119999999999997</v>
      </c>
      <c r="AE127" s="56">
        <v>0.74529999999999996</v>
      </c>
      <c r="AF127" s="56">
        <v>0.58960000000000001</v>
      </c>
      <c r="AG127" s="56">
        <v>0.60980000000000001</v>
      </c>
      <c r="AH127" s="56">
        <v>0.72599999999999998</v>
      </c>
      <c r="AI127" s="56">
        <v>0.65100000000000002</v>
      </c>
      <c r="AJ127" s="56">
        <v>0.59389999999999998</v>
      </c>
      <c r="AK127" s="56">
        <v>0.57310000000000005</v>
      </c>
      <c r="AL127" s="56">
        <v>0.53410000000000002</v>
      </c>
      <c r="AM127" s="56">
        <v>0.56310000000000004</v>
      </c>
      <c r="AN127" s="56">
        <v>0.63739999999999997</v>
      </c>
      <c r="AO127" s="56">
        <v>0.48020000000000002</v>
      </c>
      <c r="AP127" s="56">
        <v>0.52070000000000005</v>
      </c>
      <c r="AQ127" s="56">
        <v>0.4874</v>
      </c>
      <c r="AR127" s="56">
        <v>0.57630000000000003</v>
      </c>
      <c r="AS127" s="56">
        <v>0.62360000000000004</v>
      </c>
      <c r="AT127" s="56">
        <v>0.35599999999999998</v>
      </c>
      <c r="AU127" s="56">
        <v>0.45700000000000002</v>
      </c>
      <c r="AV127" s="56">
        <v>0.34799999999999998</v>
      </c>
      <c r="AW127" s="56">
        <v>0.375</v>
      </c>
      <c r="AX127" s="56">
        <v>0.67869999999999997</v>
      </c>
      <c r="AY127" s="56">
        <v>0.57369999999999999</v>
      </c>
      <c r="AZ127" s="56">
        <v>0.47249999999999998</v>
      </c>
      <c r="BA127" s="56">
        <v>0.52339999999999998</v>
      </c>
      <c r="BB127" s="56">
        <v>0.44840000000000002</v>
      </c>
      <c r="BC127" s="56">
        <v>0.48920000000000002</v>
      </c>
    </row>
    <row r="128" spans="1:55" customFormat="1" hidden="1" x14ac:dyDescent="0.4">
      <c r="A128" t="str">
        <f t="shared" si="4"/>
        <v>quality</v>
      </c>
      <c r="B128" s="51" t="str">
        <f t="shared" si="5"/>
        <v>DPS</v>
      </c>
      <c r="C128" s="51" t="str">
        <f t="shared" si="6"/>
        <v>DPS092</v>
      </c>
      <c r="D128" t="s">
        <v>4876</v>
      </c>
      <c r="E128">
        <f t="shared" si="7"/>
        <v>80</v>
      </c>
      <c r="F128">
        <v>80</v>
      </c>
      <c r="G128">
        <v>80</v>
      </c>
      <c r="H128">
        <v>80</v>
      </c>
      <c r="I128">
        <v>80</v>
      </c>
      <c r="J128">
        <v>80</v>
      </c>
      <c r="K128">
        <v>80</v>
      </c>
      <c r="L128">
        <v>80</v>
      </c>
      <c r="M128">
        <v>80</v>
      </c>
      <c r="N128">
        <v>80</v>
      </c>
      <c r="O128">
        <v>80</v>
      </c>
      <c r="P128">
        <v>80</v>
      </c>
      <c r="Q128">
        <v>80</v>
      </c>
      <c r="R128">
        <v>80</v>
      </c>
      <c r="S128">
        <v>80</v>
      </c>
      <c r="T128">
        <v>80</v>
      </c>
      <c r="U128">
        <v>80</v>
      </c>
      <c r="V128">
        <v>80</v>
      </c>
      <c r="W128">
        <v>80</v>
      </c>
      <c r="X128">
        <v>80</v>
      </c>
      <c r="Y128">
        <v>80</v>
      </c>
      <c r="Z128">
        <v>80</v>
      </c>
      <c r="AA128">
        <v>80</v>
      </c>
      <c r="AB128">
        <v>80</v>
      </c>
      <c r="AC128">
        <v>80</v>
      </c>
      <c r="AD128">
        <v>80</v>
      </c>
      <c r="AE128">
        <v>80</v>
      </c>
      <c r="AF128">
        <v>80</v>
      </c>
      <c r="AG128">
        <v>80</v>
      </c>
      <c r="AH128">
        <v>80</v>
      </c>
      <c r="AI128">
        <v>80</v>
      </c>
      <c r="AJ128">
        <v>80</v>
      </c>
      <c r="AK128">
        <v>80</v>
      </c>
      <c r="AL128">
        <v>80</v>
      </c>
      <c r="AM128">
        <v>80</v>
      </c>
      <c r="AN128">
        <v>80</v>
      </c>
      <c r="AO128">
        <v>80</v>
      </c>
      <c r="AP128">
        <v>80</v>
      </c>
      <c r="AQ128">
        <v>80</v>
      </c>
      <c r="AR128">
        <v>80</v>
      </c>
      <c r="AS128">
        <v>80</v>
      </c>
      <c r="AT128">
        <v>80</v>
      </c>
      <c r="AU128">
        <v>80</v>
      </c>
      <c r="AV128">
        <v>80</v>
      </c>
      <c r="AW128">
        <v>80</v>
      </c>
      <c r="AX128">
        <v>80</v>
      </c>
      <c r="AY128">
        <v>80</v>
      </c>
      <c r="AZ128">
        <v>80</v>
      </c>
      <c r="BA128">
        <v>80</v>
      </c>
      <c r="BB128">
        <v>80</v>
      </c>
      <c r="BC128">
        <v>80</v>
      </c>
    </row>
    <row r="129" spans="1:55" customFormat="1" hidden="1" x14ac:dyDescent="0.4">
      <c r="A129" t="str">
        <f t="shared" si="4"/>
        <v>match_rate</v>
      </c>
      <c r="B129" s="51" t="str">
        <f t="shared" si="5"/>
        <v>DPS</v>
      </c>
      <c r="C129" s="51" t="str">
        <f t="shared" si="6"/>
        <v>DPS092</v>
      </c>
      <c r="D129" t="s">
        <v>4877</v>
      </c>
      <c r="E129">
        <f t="shared" si="7"/>
        <v>45.231703999999979</v>
      </c>
      <c r="F129">
        <v>31.607700000000001</v>
      </c>
      <c r="G129">
        <v>33.212499999999999</v>
      </c>
      <c r="H129">
        <v>51.686</v>
      </c>
      <c r="I129">
        <v>51.484400000000001</v>
      </c>
      <c r="J129">
        <v>42.473199999999999</v>
      </c>
      <c r="K129">
        <v>56.749400000000001</v>
      </c>
      <c r="L129">
        <v>46.024299999999997</v>
      </c>
      <c r="M129">
        <v>53.194400000000002</v>
      </c>
      <c r="N129">
        <v>47.9375</v>
      </c>
      <c r="O129">
        <v>55.7971</v>
      </c>
      <c r="P129">
        <v>45.876600000000003</v>
      </c>
      <c r="Q129">
        <v>44.396299999999997</v>
      </c>
      <c r="R129">
        <v>37.683199999999999</v>
      </c>
      <c r="S129">
        <v>56.753599999999999</v>
      </c>
      <c r="T129">
        <v>50.120899999999999</v>
      </c>
      <c r="U129">
        <v>48.716200000000001</v>
      </c>
      <c r="V129">
        <v>33.396599999999999</v>
      </c>
      <c r="W129">
        <v>38.380600000000001</v>
      </c>
      <c r="X129">
        <v>39.5002</v>
      </c>
      <c r="Y129">
        <v>53.575600000000001</v>
      </c>
      <c r="Z129">
        <v>45.280299999999997</v>
      </c>
      <c r="AA129">
        <v>60.912100000000002</v>
      </c>
      <c r="AB129">
        <v>45.3538</v>
      </c>
      <c r="AC129">
        <v>51.914299999999997</v>
      </c>
      <c r="AD129">
        <v>48.898400000000002</v>
      </c>
      <c r="AE129">
        <v>59.621000000000002</v>
      </c>
      <c r="AF129">
        <v>47.167000000000002</v>
      </c>
      <c r="AG129">
        <v>48.787399999999998</v>
      </c>
      <c r="AH129">
        <v>58.082900000000002</v>
      </c>
      <c r="AI129">
        <v>52.079799999999999</v>
      </c>
      <c r="AJ129">
        <v>47.512</v>
      </c>
      <c r="AK129">
        <v>45.844299999999997</v>
      </c>
      <c r="AL129">
        <v>42.728400000000001</v>
      </c>
      <c r="AM129">
        <v>45.049900000000001</v>
      </c>
      <c r="AN129">
        <v>50.994500000000002</v>
      </c>
      <c r="AO129">
        <v>38.415300000000002</v>
      </c>
      <c r="AP129">
        <v>41.652200000000001</v>
      </c>
      <c r="AQ129">
        <v>38.988999999999997</v>
      </c>
      <c r="AR129">
        <v>46.106099999999998</v>
      </c>
      <c r="AS129">
        <v>49.8872</v>
      </c>
      <c r="AT129">
        <v>28.476700000000001</v>
      </c>
      <c r="AU129">
        <v>36.559600000000003</v>
      </c>
      <c r="AV129">
        <v>27.8369</v>
      </c>
      <c r="AW129">
        <v>29.999099999999999</v>
      </c>
      <c r="AX129">
        <v>54.295499999999997</v>
      </c>
      <c r="AY129">
        <v>45.8932</v>
      </c>
      <c r="AZ129">
        <v>37.798699999999997</v>
      </c>
      <c r="BA129">
        <v>41.871099999999998</v>
      </c>
      <c r="BB129">
        <v>35.874000000000002</v>
      </c>
      <c r="BC129">
        <v>39.138199999999998</v>
      </c>
    </row>
    <row r="130" spans="1:55" customFormat="1" hidden="1" x14ac:dyDescent="0.4">
      <c r="A130" t="str">
        <f t="shared" si="4"/>
        <v>bleu</v>
      </c>
      <c r="B130" s="51" t="str">
        <f t="shared" si="5"/>
        <v>DPS</v>
      </c>
      <c r="C130" s="51" t="str">
        <f t="shared" si="6"/>
        <v>DPS092</v>
      </c>
      <c r="D130" t="s">
        <v>4878</v>
      </c>
      <c r="E130">
        <f t="shared" si="7"/>
        <v>1.5885999999999997E-2</v>
      </c>
      <c r="F130">
        <v>4.0000000000000001E-3</v>
      </c>
      <c r="G130">
        <v>1.35E-2</v>
      </c>
      <c r="H130">
        <v>6.7999999999999996E-3</v>
      </c>
      <c r="I130">
        <v>1.17E-2</v>
      </c>
      <c r="J130">
        <v>7.7000000000000002E-3</v>
      </c>
      <c r="K130">
        <v>0.01</v>
      </c>
      <c r="L130">
        <v>1.0699999999999999E-2</v>
      </c>
      <c r="M130">
        <v>2.0799999999999999E-2</v>
      </c>
      <c r="N130">
        <v>1.61E-2</v>
      </c>
      <c r="O130">
        <v>1.29E-2</v>
      </c>
      <c r="P130">
        <v>7.4999999999999997E-3</v>
      </c>
      <c r="Q130">
        <v>1.15E-2</v>
      </c>
      <c r="R130">
        <v>5.0000000000000001E-3</v>
      </c>
      <c r="S130">
        <v>9.4899999999999998E-2</v>
      </c>
      <c r="T130">
        <v>1.89E-2</v>
      </c>
      <c r="U130">
        <v>6.7000000000000002E-3</v>
      </c>
      <c r="V130">
        <v>1.06E-2</v>
      </c>
      <c r="W130">
        <v>1.0200000000000001E-2</v>
      </c>
      <c r="X130">
        <v>1.03E-2</v>
      </c>
      <c r="Y130">
        <v>2.7699999999999999E-2</v>
      </c>
      <c r="Z130">
        <v>2.0500000000000001E-2</v>
      </c>
      <c r="AA130">
        <v>2.23E-2</v>
      </c>
      <c r="AB130">
        <v>9.9000000000000008E-3</v>
      </c>
      <c r="AC130">
        <v>2.3400000000000001E-2</v>
      </c>
      <c r="AD130">
        <v>7.7999999999999996E-3</v>
      </c>
      <c r="AE130">
        <v>2.6700000000000002E-2</v>
      </c>
      <c r="AF130">
        <v>4.3E-3</v>
      </c>
      <c r="AG130">
        <v>3.0700000000000002E-2</v>
      </c>
      <c r="AH130">
        <v>2.4899999999999999E-2</v>
      </c>
      <c r="AI130">
        <v>3.1399999999999997E-2</v>
      </c>
      <c r="AJ130">
        <v>3.8E-3</v>
      </c>
      <c r="AK130">
        <v>1.0500000000000001E-2</v>
      </c>
      <c r="AL130">
        <v>1.21E-2</v>
      </c>
      <c r="AM130">
        <v>7.9000000000000008E-3</v>
      </c>
      <c r="AN130">
        <v>2.98E-2</v>
      </c>
      <c r="AO130">
        <v>4.8500000000000001E-2</v>
      </c>
      <c r="AP130">
        <v>8.2000000000000007E-3</v>
      </c>
      <c r="AQ130">
        <v>1.52E-2</v>
      </c>
      <c r="AR130">
        <v>1.49E-2</v>
      </c>
      <c r="AS130">
        <v>1.41E-2</v>
      </c>
      <c r="AT130">
        <v>6.7999999999999996E-3</v>
      </c>
      <c r="AU130">
        <v>2.01E-2</v>
      </c>
      <c r="AV130">
        <v>8.3000000000000001E-3</v>
      </c>
      <c r="AW130">
        <v>0</v>
      </c>
      <c r="AX130">
        <v>1.5699999999999999E-2</v>
      </c>
      <c r="AY130">
        <v>1.15E-2</v>
      </c>
      <c r="AZ130">
        <v>9.4999999999999998E-3</v>
      </c>
      <c r="BA130">
        <v>9.1000000000000004E-3</v>
      </c>
      <c r="BB130">
        <v>1.6400000000000001E-2</v>
      </c>
      <c r="BC130">
        <v>1.2500000000000001E-2</v>
      </c>
    </row>
    <row r="131" spans="1:55" customFormat="1" hidden="1" x14ac:dyDescent="0.4">
      <c r="A131" t="str">
        <f t="shared" ref="A131:A194" si="8">MID(D131,15,20)</f>
        <v>rougeL</v>
      </c>
      <c r="B131" s="51" t="str">
        <f t="shared" ref="B131:B194" si="9">MID(D131,8,3)</f>
        <v>DPS</v>
      </c>
      <c r="C131" s="51" t="str">
        <f t="shared" ref="C131:C194" si="10">MID(D131,8,6)</f>
        <v>DPS092</v>
      </c>
      <c r="D131" t="s">
        <v>4879</v>
      </c>
      <c r="E131">
        <f t="shared" ref="E131:E194" si="11">AVERAGE(F131:BC131)</f>
        <v>9.7345999999999988E-2</v>
      </c>
      <c r="F131">
        <v>3.39E-2</v>
      </c>
      <c r="G131">
        <v>9.5200000000000007E-2</v>
      </c>
      <c r="H131">
        <v>0.125</v>
      </c>
      <c r="I131">
        <v>8.3299999999999999E-2</v>
      </c>
      <c r="J131">
        <v>7.4099999999999999E-2</v>
      </c>
      <c r="K131">
        <v>0.10340000000000001</v>
      </c>
      <c r="L131">
        <v>0.1096</v>
      </c>
      <c r="M131">
        <v>0.13159999999999999</v>
      </c>
      <c r="N131">
        <v>0.1</v>
      </c>
      <c r="O131">
        <v>7.2300000000000003E-2</v>
      </c>
      <c r="P131">
        <v>0.1017</v>
      </c>
      <c r="Q131">
        <v>0.1</v>
      </c>
      <c r="R131">
        <v>5.4800000000000001E-2</v>
      </c>
      <c r="S131">
        <v>0.2258</v>
      </c>
      <c r="T131">
        <v>0.18179999999999999</v>
      </c>
      <c r="U131">
        <v>5.1299999999999998E-2</v>
      </c>
      <c r="V131">
        <v>0.13950000000000001</v>
      </c>
      <c r="W131">
        <v>9.2999999999999999E-2</v>
      </c>
      <c r="X131">
        <v>0.1026</v>
      </c>
      <c r="Y131">
        <v>0.127</v>
      </c>
      <c r="Z131">
        <v>0.12839999999999999</v>
      </c>
      <c r="AA131">
        <v>0.1633</v>
      </c>
      <c r="AB131">
        <v>8.9599999999999999E-2</v>
      </c>
      <c r="AC131">
        <v>0.16</v>
      </c>
      <c r="AD131">
        <v>9.8799999999999999E-2</v>
      </c>
      <c r="AE131">
        <v>0.26229999999999998</v>
      </c>
      <c r="AF131">
        <v>6.59E-2</v>
      </c>
      <c r="AG131">
        <v>0.16220000000000001</v>
      </c>
      <c r="AH131">
        <v>0.16669999999999999</v>
      </c>
      <c r="AI131">
        <v>0.16220000000000001</v>
      </c>
      <c r="AJ131">
        <v>2.53E-2</v>
      </c>
      <c r="AK131">
        <v>8.6999999999999994E-2</v>
      </c>
      <c r="AL131">
        <v>9.3700000000000006E-2</v>
      </c>
      <c r="AM131">
        <v>7.5499999999999998E-2</v>
      </c>
      <c r="AN131">
        <v>0.18920000000000001</v>
      </c>
      <c r="AO131">
        <v>0.15870000000000001</v>
      </c>
      <c r="AP131">
        <v>5.6300000000000003E-2</v>
      </c>
      <c r="AQ131">
        <v>6.9000000000000006E-2</v>
      </c>
      <c r="AR131">
        <v>0.05</v>
      </c>
      <c r="AS131">
        <v>7.4999999999999997E-2</v>
      </c>
      <c r="AT131">
        <v>3.3300000000000003E-2</v>
      </c>
      <c r="AU131">
        <v>8.6999999999999994E-2</v>
      </c>
      <c r="AV131">
        <v>4.1200000000000001E-2</v>
      </c>
      <c r="AW131">
        <v>0</v>
      </c>
      <c r="AX131">
        <v>2.7400000000000001E-2</v>
      </c>
      <c r="AY131">
        <v>4.65E-2</v>
      </c>
      <c r="AZ131">
        <v>7.8399999999999997E-2</v>
      </c>
      <c r="BA131">
        <v>2.86E-2</v>
      </c>
      <c r="BB131">
        <v>2.1100000000000001E-2</v>
      </c>
      <c r="BC131">
        <v>5.8799999999999998E-2</v>
      </c>
    </row>
    <row r="132" spans="1:55" customFormat="1" hidden="1" x14ac:dyDescent="0.4">
      <c r="A132" t="str">
        <f t="shared" si="8"/>
        <v>similarity</v>
      </c>
      <c r="B132" s="55" t="str">
        <f t="shared" si="9"/>
        <v>DPS</v>
      </c>
      <c r="C132" s="55" t="str">
        <f t="shared" si="10"/>
        <v>DPS093</v>
      </c>
      <c r="D132" s="56" t="s">
        <v>4880</v>
      </c>
      <c r="E132" s="56">
        <f t="shared" si="11"/>
        <v>0.56877600000000006</v>
      </c>
      <c r="F132" s="56">
        <v>0.38169999999999998</v>
      </c>
      <c r="G132" s="56">
        <v>0.45750000000000002</v>
      </c>
      <c r="H132" s="56">
        <v>0.60109999999999997</v>
      </c>
      <c r="I132" s="56">
        <v>0.66790000000000005</v>
      </c>
      <c r="J132" s="56">
        <v>0.50309999999999999</v>
      </c>
      <c r="K132" s="56">
        <v>0.70069999999999999</v>
      </c>
      <c r="L132" s="56">
        <v>0.46489999999999998</v>
      </c>
      <c r="M132" s="56">
        <v>0.67989999999999995</v>
      </c>
      <c r="N132" s="56">
        <v>0.56840000000000002</v>
      </c>
      <c r="O132" s="56">
        <v>0.5363</v>
      </c>
      <c r="P132" s="56">
        <v>0.69979999999999998</v>
      </c>
      <c r="Q132" s="56">
        <v>0.50670000000000004</v>
      </c>
      <c r="R132" s="56">
        <v>0.51619999999999999</v>
      </c>
      <c r="S132" s="56">
        <v>0.75060000000000004</v>
      </c>
      <c r="T132" s="56">
        <v>0.72150000000000003</v>
      </c>
      <c r="U132" s="56">
        <v>0.51890000000000003</v>
      </c>
      <c r="V132" s="56">
        <v>0.42930000000000001</v>
      </c>
      <c r="W132" s="56">
        <v>0.48730000000000001</v>
      </c>
      <c r="X132" s="56">
        <v>0.496</v>
      </c>
      <c r="Y132" s="56">
        <v>0.64970000000000006</v>
      </c>
      <c r="Z132" s="56">
        <v>0.59789999999999999</v>
      </c>
      <c r="AA132" s="56">
        <v>0.77990000000000004</v>
      </c>
      <c r="AB132" s="56">
        <v>0.6583</v>
      </c>
      <c r="AC132" s="56">
        <v>0.70730000000000004</v>
      </c>
      <c r="AD132" s="56">
        <v>0.58140000000000003</v>
      </c>
      <c r="AE132" s="56">
        <v>0.73519999999999996</v>
      </c>
      <c r="AF132" s="56">
        <v>0.61129999999999995</v>
      </c>
      <c r="AG132" s="56">
        <v>0.60019999999999996</v>
      </c>
      <c r="AH132" s="56">
        <v>0.74890000000000001</v>
      </c>
      <c r="AI132" s="56">
        <v>0.71230000000000004</v>
      </c>
      <c r="AJ132" s="56">
        <v>0.627</v>
      </c>
      <c r="AK132" s="56">
        <v>0.55779999999999996</v>
      </c>
      <c r="AL132" s="56">
        <v>0.54600000000000004</v>
      </c>
      <c r="AM132" s="56">
        <v>0.57289999999999996</v>
      </c>
      <c r="AN132" s="56">
        <v>0.59719999999999995</v>
      </c>
      <c r="AO132" s="56">
        <v>0.44059999999999999</v>
      </c>
      <c r="AP132" s="56">
        <v>0.52239999999999998</v>
      </c>
      <c r="AQ132" s="56">
        <v>0.54859999999999998</v>
      </c>
      <c r="AR132" s="56">
        <v>0.54800000000000004</v>
      </c>
      <c r="AS132" s="56">
        <v>0.63360000000000005</v>
      </c>
      <c r="AT132" s="56">
        <v>0.32540000000000002</v>
      </c>
      <c r="AU132" s="56">
        <v>0.63429999999999997</v>
      </c>
      <c r="AV132" s="56">
        <v>0.4133</v>
      </c>
      <c r="AW132" s="56">
        <v>0.43690000000000001</v>
      </c>
      <c r="AX132" s="56">
        <v>0.4471</v>
      </c>
      <c r="AY132" s="56">
        <v>0.55059999999999998</v>
      </c>
      <c r="AZ132" s="56">
        <v>0.35220000000000001</v>
      </c>
      <c r="BA132" s="56">
        <v>0.66539999999999999</v>
      </c>
      <c r="BB132" s="56">
        <v>0.4551</v>
      </c>
      <c r="BC132" s="56">
        <v>0.49419999999999997</v>
      </c>
    </row>
    <row r="133" spans="1:55" customFormat="1" hidden="1" x14ac:dyDescent="0.4">
      <c r="A133" t="str">
        <f t="shared" si="8"/>
        <v>quality</v>
      </c>
      <c r="B133" s="51" t="str">
        <f t="shared" si="9"/>
        <v>DPS</v>
      </c>
      <c r="C133" s="51" t="str">
        <f t="shared" si="10"/>
        <v>DPS093</v>
      </c>
      <c r="D133" t="s">
        <v>4881</v>
      </c>
      <c r="E133">
        <f t="shared" si="11"/>
        <v>80</v>
      </c>
      <c r="F133">
        <v>80</v>
      </c>
      <c r="G133">
        <v>80</v>
      </c>
      <c r="H133">
        <v>80</v>
      </c>
      <c r="I133">
        <v>80</v>
      </c>
      <c r="J133">
        <v>80</v>
      </c>
      <c r="K133">
        <v>80</v>
      </c>
      <c r="L133">
        <v>80</v>
      </c>
      <c r="M133">
        <v>80</v>
      </c>
      <c r="N133">
        <v>80</v>
      </c>
      <c r="O133">
        <v>80</v>
      </c>
      <c r="P133">
        <v>80</v>
      </c>
      <c r="Q133">
        <v>80</v>
      </c>
      <c r="R133">
        <v>80</v>
      </c>
      <c r="S133">
        <v>80</v>
      </c>
      <c r="T133">
        <v>80</v>
      </c>
      <c r="U133">
        <v>80</v>
      </c>
      <c r="V133">
        <v>80</v>
      </c>
      <c r="W133">
        <v>80</v>
      </c>
      <c r="X133">
        <v>80</v>
      </c>
      <c r="Y133">
        <v>80</v>
      </c>
      <c r="Z133">
        <v>80</v>
      </c>
      <c r="AA133">
        <v>80</v>
      </c>
      <c r="AB133">
        <v>80</v>
      </c>
      <c r="AC133">
        <v>80</v>
      </c>
      <c r="AD133">
        <v>80</v>
      </c>
      <c r="AE133">
        <v>80</v>
      </c>
      <c r="AF133">
        <v>80</v>
      </c>
      <c r="AG133">
        <v>80</v>
      </c>
      <c r="AH133">
        <v>80</v>
      </c>
      <c r="AI133">
        <v>80</v>
      </c>
      <c r="AJ133">
        <v>80</v>
      </c>
      <c r="AK133">
        <v>80</v>
      </c>
      <c r="AL133">
        <v>80</v>
      </c>
      <c r="AM133">
        <v>80</v>
      </c>
      <c r="AN133">
        <v>80</v>
      </c>
      <c r="AO133">
        <v>80</v>
      </c>
      <c r="AP133">
        <v>80</v>
      </c>
      <c r="AQ133">
        <v>80</v>
      </c>
      <c r="AR133">
        <v>80</v>
      </c>
      <c r="AS133">
        <v>80</v>
      </c>
      <c r="AT133">
        <v>80</v>
      </c>
      <c r="AU133">
        <v>80</v>
      </c>
      <c r="AV133">
        <v>80</v>
      </c>
      <c r="AW133">
        <v>80</v>
      </c>
      <c r="AX133">
        <v>80</v>
      </c>
      <c r="AY133">
        <v>80</v>
      </c>
      <c r="AZ133">
        <v>80</v>
      </c>
      <c r="BA133">
        <v>80</v>
      </c>
      <c r="BB133">
        <v>80</v>
      </c>
      <c r="BC133">
        <v>80</v>
      </c>
    </row>
    <row r="134" spans="1:55" customFormat="1" hidden="1" x14ac:dyDescent="0.4">
      <c r="A134" t="str">
        <f t="shared" si="8"/>
        <v>match_rate</v>
      </c>
      <c r="B134" s="51" t="str">
        <f t="shared" si="9"/>
        <v>DPS</v>
      </c>
      <c r="C134" s="51" t="str">
        <f t="shared" si="10"/>
        <v>DPS093</v>
      </c>
      <c r="D134" t="s">
        <v>4882</v>
      </c>
      <c r="E134">
        <f t="shared" si="11"/>
        <v>45.50179</v>
      </c>
      <c r="F134">
        <v>30.535900000000002</v>
      </c>
      <c r="G134">
        <v>36.597700000000003</v>
      </c>
      <c r="H134">
        <v>48.084400000000002</v>
      </c>
      <c r="I134">
        <v>53.434399999999997</v>
      </c>
      <c r="J134">
        <v>40.248100000000001</v>
      </c>
      <c r="K134">
        <v>56.058</v>
      </c>
      <c r="L134">
        <v>37.188899999999997</v>
      </c>
      <c r="M134">
        <v>54.3947</v>
      </c>
      <c r="N134">
        <v>45.472299999999997</v>
      </c>
      <c r="O134">
        <v>42.902900000000002</v>
      </c>
      <c r="P134">
        <v>55.982999999999997</v>
      </c>
      <c r="Q134">
        <v>40.535899999999998</v>
      </c>
      <c r="R134">
        <v>41.297600000000003</v>
      </c>
      <c r="S134">
        <v>60.046399999999998</v>
      </c>
      <c r="T134">
        <v>57.720700000000001</v>
      </c>
      <c r="U134">
        <v>41.5105</v>
      </c>
      <c r="V134">
        <v>34.342500000000001</v>
      </c>
      <c r="W134">
        <v>38.982500000000002</v>
      </c>
      <c r="X134">
        <v>39.676299999999998</v>
      </c>
      <c r="Y134">
        <v>51.976599999999998</v>
      </c>
      <c r="Z134">
        <v>47.831699999999998</v>
      </c>
      <c r="AA134">
        <v>62.394500000000001</v>
      </c>
      <c r="AB134">
        <v>52.660699999999999</v>
      </c>
      <c r="AC134">
        <v>56.583100000000002</v>
      </c>
      <c r="AD134">
        <v>46.510599999999997</v>
      </c>
      <c r="AE134">
        <v>58.815100000000001</v>
      </c>
      <c r="AF134">
        <v>48.9056</v>
      </c>
      <c r="AG134">
        <v>48.013500000000001</v>
      </c>
      <c r="AH134">
        <v>59.9129</v>
      </c>
      <c r="AI134">
        <v>56.984099999999998</v>
      </c>
      <c r="AJ134">
        <v>50.163200000000003</v>
      </c>
      <c r="AK134">
        <v>44.622199999999999</v>
      </c>
      <c r="AL134">
        <v>43.683599999999998</v>
      </c>
      <c r="AM134">
        <v>45.829700000000003</v>
      </c>
      <c r="AN134">
        <v>47.774500000000003</v>
      </c>
      <c r="AO134">
        <v>35.249000000000002</v>
      </c>
      <c r="AP134">
        <v>41.7896</v>
      </c>
      <c r="AQ134">
        <v>43.890999999999998</v>
      </c>
      <c r="AR134">
        <v>43.837200000000003</v>
      </c>
      <c r="AS134">
        <v>50.686500000000002</v>
      </c>
      <c r="AT134">
        <v>26.028099999999998</v>
      </c>
      <c r="AU134">
        <v>50.742600000000003</v>
      </c>
      <c r="AV134">
        <v>33.0627</v>
      </c>
      <c r="AW134">
        <v>34.954099999999997</v>
      </c>
      <c r="AX134">
        <v>35.768799999999999</v>
      </c>
      <c r="AY134">
        <v>44.049700000000001</v>
      </c>
      <c r="AZ134">
        <v>28.178599999999999</v>
      </c>
      <c r="BA134">
        <v>53.232199999999999</v>
      </c>
      <c r="BB134">
        <v>36.411200000000001</v>
      </c>
      <c r="BC134">
        <v>39.533900000000003</v>
      </c>
    </row>
    <row r="135" spans="1:55" customFormat="1" hidden="1" x14ac:dyDescent="0.4">
      <c r="A135" t="str">
        <f t="shared" si="8"/>
        <v>bleu</v>
      </c>
      <c r="B135" s="51" t="str">
        <f t="shared" si="9"/>
        <v>DPS</v>
      </c>
      <c r="C135" s="51" t="str">
        <f t="shared" si="10"/>
        <v>DPS093</v>
      </c>
      <c r="D135" t="s">
        <v>4883</v>
      </c>
      <c r="E135">
        <f t="shared" si="11"/>
        <v>1.4843999999999998E-2</v>
      </c>
      <c r="F135">
        <v>4.0000000000000001E-3</v>
      </c>
      <c r="G135">
        <v>1.83E-2</v>
      </c>
      <c r="H135">
        <v>6.8999999999999999E-3</v>
      </c>
      <c r="I135">
        <v>1.35E-2</v>
      </c>
      <c r="J135">
        <v>5.8999999999999999E-3</v>
      </c>
      <c r="K135">
        <v>1.03E-2</v>
      </c>
      <c r="L135">
        <v>6.6E-3</v>
      </c>
      <c r="M135">
        <v>1.26E-2</v>
      </c>
      <c r="N135">
        <v>2.07E-2</v>
      </c>
      <c r="O135">
        <v>0.01</v>
      </c>
      <c r="P135">
        <v>1.1599999999999999E-2</v>
      </c>
      <c r="Q135">
        <v>4.7000000000000002E-3</v>
      </c>
      <c r="R135">
        <v>6.1000000000000004E-3</v>
      </c>
      <c r="S135">
        <v>3.1E-2</v>
      </c>
      <c r="T135">
        <v>1.09E-2</v>
      </c>
      <c r="U135">
        <v>6.4000000000000003E-3</v>
      </c>
      <c r="V135">
        <v>1.09E-2</v>
      </c>
      <c r="W135">
        <v>9.4000000000000004E-3</v>
      </c>
      <c r="X135">
        <v>1.5100000000000001E-2</v>
      </c>
      <c r="Y135">
        <v>1.4800000000000001E-2</v>
      </c>
      <c r="Z135">
        <v>7.4000000000000003E-3</v>
      </c>
      <c r="AA135">
        <v>4.4200000000000003E-2</v>
      </c>
      <c r="AB135">
        <v>9.4000000000000004E-3</v>
      </c>
      <c r="AC135">
        <v>1.18E-2</v>
      </c>
      <c r="AD135">
        <v>7.1999999999999998E-3</v>
      </c>
      <c r="AE135">
        <v>6.4399999999999999E-2</v>
      </c>
      <c r="AF135">
        <v>5.8999999999999999E-3</v>
      </c>
      <c r="AG135">
        <v>3.7900000000000003E-2</v>
      </c>
      <c r="AH135">
        <v>2.2800000000000001E-2</v>
      </c>
      <c r="AI135">
        <v>2.1299999999999999E-2</v>
      </c>
      <c r="AJ135">
        <v>4.7999999999999996E-3</v>
      </c>
      <c r="AK135">
        <v>1.1599999999999999E-2</v>
      </c>
      <c r="AL135">
        <v>1.43E-2</v>
      </c>
      <c r="AM135">
        <v>7.7000000000000002E-3</v>
      </c>
      <c r="AN135">
        <v>1.32E-2</v>
      </c>
      <c r="AO135">
        <v>3.9899999999999998E-2</v>
      </c>
      <c r="AP135">
        <v>8.0999999999999996E-3</v>
      </c>
      <c r="AQ135">
        <v>2.1899999999999999E-2</v>
      </c>
      <c r="AR135">
        <v>1.2500000000000001E-2</v>
      </c>
      <c r="AS135">
        <v>1.49E-2</v>
      </c>
      <c r="AT135">
        <v>6.4000000000000003E-3</v>
      </c>
      <c r="AU135">
        <v>2.7300000000000001E-2</v>
      </c>
      <c r="AV135">
        <v>9.4999999999999998E-3</v>
      </c>
      <c r="AW135">
        <v>2.1999999999999999E-2</v>
      </c>
      <c r="AX135">
        <v>5.8999999999999999E-3</v>
      </c>
      <c r="AY135">
        <v>1.1299999999999999E-2</v>
      </c>
      <c r="AZ135">
        <v>8.5000000000000006E-3</v>
      </c>
      <c r="BA135">
        <v>1.09E-2</v>
      </c>
      <c r="BB135">
        <v>1.6199999999999999E-2</v>
      </c>
      <c r="BC135">
        <v>1.3299999999999999E-2</v>
      </c>
    </row>
    <row r="136" spans="1:55" customFormat="1" hidden="1" x14ac:dyDescent="0.4">
      <c r="A136" t="str">
        <f t="shared" si="8"/>
        <v>rougeL</v>
      </c>
      <c r="B136" s="51" t="str">
        <f t="shared" si="9"/>
        <v>DPS</v>
      </c>
      <c r="C136" s="51" t="str">
        <f t="shared" si="10"/>
        <v>DPS093</v>
      </c>
      <c r="D136" t="s">
        <v>4884</v>
      </c>
      <c r="E136">
        <f t="shared" si="11"/>
        <v>9.2776000000000025E-2</v>
      </c>
      <c r="F136">
        <v>3.2800000000000003E-2</v>
      </c>
      <c r="G136">
        <v>0.1154</v>
      </c>
      <c r="H136">
        <v>0.127</v>
      </c>
      <c r="I136">
        <v>8.1100000000000005E-2</v>
      </c>
      <c r="J136">
        <v>0.1091</v>
      </c>
      <c r="K136">
        <v>0.1053</v>
      </c>
      <c r="L136">
        <v>6.6699999999999995E-2</v>
      </c>
      <c r="M136">
        <v>9.2299999999999993E-2</v>
      </c>
      <c r="N136">
        <v>0.14810000000000001</v>
      </c>
      <c r="O136">
        <v>3.2300000000000002E-2</v>
      </c>
      <c r="P136">
        <v>4.2599999999999999E-2</v>
      </c>
      <c r="Q136">
        <v>5.8799999999999998E-2</v>
      </c>
      <c r="R136">
        <v>3.85E-2</v>
      </c>
      <c r="S136">
        <v>0.1842</v>
      </c>
      <c r="T136">
        <v>0.1905</v>
      </c>
      <c r="U136">
        <v>4.7600000000000003E-2</v>
      </c>
      <c r="V136">
        <v>0.16</v>
      </c>
      <c r="W136">
        <v>4.0800000000000003E-2</v>
      </c>
      <c r="X136">
        <v>0.10340000000000001</v>
      </c>
      <c r="Y136">
        <v>6.4500000000000002E-2</v>
      </c>
      <c r="Z136">
        <v>6.6699999999999995E-2</v>
      </c>
      <c r="AA136">
        <v>0.15690000000000001</v>
      </c>
      <c r="AB136">
        <v>8.3299999999999999E-2</v>
      </c>
      <c r="AC136">
        <v>4.0800000000000003E-2</v>
      </c>
      <c r="AD136">
        <v>9.5200000000000007E-2</v>
      </c>
      <c r="AE136">
        <v>0.25640000000000002</v>
      </c>
      <c r="AF136">
        <v>0.1053</v>
      </c>
      <c r="AG136">
        <v>0.1714</v>
      </c>
      <c r="AH136">
        <v>0.1875</v>
      </c>
      <c r="AI136">
        <v>0.2</v>
      </c>
      <c r="AJ136">
        <v>5.1299999999999998E-2</v>
      </c>
      <c r="AK136">
        <v>9.2999999999999999E-2</v>
      </c>
      <c r="AL136">
        <v>9.5200000000000007E-2</v>
      </c>
      <c r="AM136">
        <v>8.3299999999999999E-2</v>
      </c>
      <c r="AN136">
        <v>0.1053</v>
      </c>
      <c r="AO136">
        <v>0.129</v>
      </c>
      <c r="AP136">
        <v>5.4800000000000001E-2</v>
      </c>
      <c r="AQ136">
        <v>0.11269999999999999</v>
      </c>
      <c r="AR136">
        <v>4.4900000000000002E-2</v>
      </c>
      <c r="AS136">
        <v>6.8199999999999997E-2</v>
      </c>
      <c r="AT136">
        <v>3.2300000000000002E-2</v>
      </c>
      <c r="AU136">
        <v>8.3299999999999999E-2</v>
      </c>
      <c r="AV136">
        <v>4.5999999999999999E-2</v>
      </c>
      <c r="AW136">
        <v>0.1176</v>
      </c>
      <c r="AX136">
        <v>5.6300000000000003E-2</v>
      </c>
      <c r="AY136">
        <v>4.2999999999999997E-2</v>
      </c>
      <c r="AZ136">
        <v>0.12659999999999999</v>
      </c>
      <c r="BA136">
        <v>2.3300000000000001E-2</v>
      </c>
      <c r="BB136">
        <v>2.1700000000000001E-2</v>
      </c>
      <c r="BC136">
        <v>4.65E-2</v>
      </c>
    </row>
    <row r="137" spans="1:55" customFormat="1" hidden="1" x14ac:dyDescent="0.4">
      <c r="A137" t="str">
        <f t="shared" si="8"/>
        <v>similarity</v>
      </c>
      <c r="B137" s="40" t="str">
        <f t="shared" si="9"/>
        <v>GBN</v>
      </c>
      <c r="C137" s="40" t="str">
        <f t="shared" si="10"/>
        <v>GBN001</v>
      </c>
      <c r="D137" s="9" t="s">
        <v>4885</v>
      </c>
      <c r="E137" s="9">
        <f t="shared" si="11"/>
        <v>0.44279600000000002</v>
      </c>
      <c r="F137" s="9">
        <v>0.59330000000000005</v>
      </c>
      <c r="G137" s="9">
        <v>0.26750000000000002</v>
      </c>
      <c r="H137" s="9">
        <v>0.4148</v>
      </c>
      <c r="I137" s="9">
        <v>0.43869999999999998</v>
      </c>
      <c r="J137" s="9">
        <v>0.27329999999999999</v>
      </c>
      <c r="K137" s="9">
        <v>0.34200000000000003</v>
      </c>
      <c r="L137" s="9">
        <v>0.39090000000000003</v>
      </c>
      <c r="M137" s="9">
        <v>0.62580000000000002</v>
      </c>
      <c r="N137" s="9">
        <v>0.56910000000000005</v>
      </c>
      <c r="O137" s="9">
        <v>0.53480000000000005</v>
      </c>
      <c r="P137" s="9">
        <v>0.58440000000000003</v>
      </c>
      <c r="Q137" s="9">
        <v>0.50209999999999999</v>
      </c>
      <c r="R137" s="9">
        <v>0.40570000000000001</v>
      </c>
      <c r="S137" s="9">
        <v>0.40210000000000001</v>
      </c>
      <c r="T137" s="9">
        <v>0.2974</v>
      </c>
      <c r="U137" s="9">
        <v>0.2455</v>
      </c>
      <c r="V137" s="9">
        <v>0.34520000000000001</v>
      </c>
      <c r="W137" s="9">
        <v>0.53310000000000002</v>
      </c>
      <c r="X137" s="9">
        <v>0.50860000000000005</v>
      </c>
      <c r="Y137" s="9">
        <v>0.48759999999999998</v>
      </c>
      <c r="Z137" s="9">
        <v>0.47420000000000001</v>
      </c>
      <c r="AA137" s="9">
        <v>0.62280000000000002</v>
      </c>
      <c r="AB137" s="9">
        <v>0.60050000000000003</v>
      </c>
      <c r="AC137" s="9">
        <v>0.53600000000000003</v>
      </c>
      <c r="AD137" s="9">
        <v>0.29880000000000001</v>
      </c>
      <c r="AE137" s="9">
        <v>0.57799999999999996</v>
      </c>
      <c r="AF137" s="9">
        <v>0.49719999999999998</v>
      </c>
      <c r="AG137" s="9">
        <v>0.50429999999999997</v>
      </c>
      <c r="AH137" s="9">
        <v>0.54120000000000001</v>
      </c>
      <c r="AI137" s="9">
        <v>0.53420000000000001</v>
      </c>
      <c r="AJ137" s="9">
        <v>0.58620000000000005</v>
      </c>
      <c r="AK137" s="9">
        <v>0.52310000000000001</v>
      </c>
      <c r="AL137" s="9">
        <v>0.49590000000000001</v>
      </c>
      <c r="AM137" s="9">
        <v>0.47270000000000001</v>
      </c>
      <c r="AN137" s="9">
        <v>0.34</v>
      </c>
      <c r="AO137" s="9">
        <v>0.52259999999999995</v>
      </c>
      <c r="AP137" s="9">
        <v>0.40639999999999998</v>
      </c>
      <c r="AQ137" s="9">
        <v>0.28270000000000001</v>
      </c>
      <c r="AR137" s="9">
        <v>0.33110000000000001</v>
      </c>
      <c r="AS137" s="9">
        <v>0.38700000000000001</v>
      </c>
      <c r="AT137" s="9">
        <v>0.33250000000000002</v>
      </c>
      <c r="AU137" s="9">
        <v>0.3604</v>
      </c>
      <c r="AV137" s="9">
        <v>0.29220000000000002</v>
      </c>
      <c r="AW137" s="9">
        <v>0.44440000000000002</v>
      </c>
      <c r="AX137" s="9">
        <v>0.50970000000000004</v>
      </c>
      <c r="AY137" s="9">
        <v>0.36459999999999998</v>
      </c>
      <c r="AZ137" s="9">
        <v>0.43580000000000002</v>
      </c>
      <c r="BA137" s="9">
        <v>0.3881</v>
      </c>
      <c r="BB137" s="9">
        <v>0.26290000000000002</v>
      </c>
      <c r="BC137" s="9">
        <v>0.45240000000000002</v>
      </c>
    </row>
    <row r="138" spans="1:55" customFormat="1" hidden="1" x14ac:dyDescent="0.4">
      <c r="A138" t="str">
        <f t="shared" si="8"/>
        <v>quality</v>
      </c>
      <c r="B138" s="51" t="str">
        <f t="shared" si="9"/>
        <v>GBN</v>
      </c>
      <c r="C138" s="51" t="str">
        <f t="shared" si="10"/>
        <v>GBN001</v>
      </c>
      <c r="D138" t="s">
        <v>4886</v>
      </c>
      <c r="E138">
        <f t="shared" si="11"/>
        <v>80</v>
      </c>
      <c r="F138">
        <v>80</v>
      </c>
      <c r="G138">
        <v>80</v>
      </c>
      <c r="H138">
        <v>80</v>
      </c>
      <c r="I138">
        <v>80</v>
      </c>
      <c r="J138">
        <v>80</v>
      </c>
      <c r="K138">
        <v>80</v>
      </c>
      <c r="L138">
        <v>80</v>
      </c>
      <c r="M138">
        <v>80</v>
      </c>
      <c r="N138">
        <v>80</v>
      </c>
      <c r="O138">
        <v>80</v>
      </c>
      <c r="P138">
        <v>80</v>
      </c>
      <c r="Q138">
        <v>80</v>
      </c>
      <c r="R138">
        <v>80</v>
      </c>
      <c r="S138">
        <v>80</v>
      </c>
      <c r="T138">
        <v>80</v>
      </c>
      <c r="U138">
        <v>80</v>
      </c>
      <c r="V138">
        <v>80</v>
      </c>
      <c r="W138">
        <v>80</v>
      </c>
      <c r="X138">
        <v>80</v>
      </c>
      <c r="Y138">
        <v>80</v>
      </c>
      <c r="Z138">
        <v>80</v>
      </c>
      <c r="AA138">
        <v>80</v>
      </c>
      <c r="AB138">
        <v>80</v>
      </c>
      <c r="AC138">
        <v>80</v>
      </c>
      <c r="AD138">
        <v>80</v>
      </c>
      <c r="AE138">
        <v>80</v>
      </c>
      <c r="AF138">
        <v>80</v>
      </c>
      <c r="AG138">
        <v>80</v>
      </c>
      <c r="AH138">
        <v>80</v>
      </c>
      <c r="AI138">
        <v>80</v>
      </c>
      <c r="AJ138">
        <v>80</v>
      </c>
      <c r="AK138">
        <v>80</v>
      </c>
      <c r="AL138">
        <v>80</v>
      </c>
      <c r="AM138">
        <v>80</v>
      </c>
      <c r="AN138">
        <v>80</v>
      </c>
      <c r="AO138">
        <v>80</v>
      </c>
      <c r="AP138">
        <v>80</v>
      </c>
      <c r="AQ138">
        <v>80</v>
      </c>
      <c r="AR138">
        <v>80</v>
      </c>
      <c r="AS138">
        <v>80</v>
      </c>
      <c r="AT138">
        <v>80</v>
      </c>
      <c r="AU138">
        <v>80</v>
      </c>
      <c r="AV138">
        <v>80</v>
      </c>
      <c r="AW138">
        <v>80</v>
      </c>
      <c r="AX138">
        <v>80</v>
      </c>
      <c r="AY138">
        <v>80</v>
      </c>
      <c r="AZ138">
        <v>80</v>
      </c>
      <c r="BA138">
        <v>80</v>
      </c>
      <c r="BB138">
        <v>80</v>
      </c>
      <c r="BC138">
        <v>80</v>
      </c>
    </row>
    <row r="139" spans="1:55" hidden="1" x14ac:dyDescent="0.4">
      <c r="A139" t="str">
        <f t="shared" si="8"/>
        <v>match_rate</v>
      </c>
      <c r="B139" s="52" t="str">
        <f t="shared" si="9"/>
        <v>GBN</v>
      </c>
      <c r="C139" s="52" t="str">
        <f t="shared" si="10"/>
        <v>GBN001</v>
      </c>
      <c r="D139" s="11" t="s">
        <v>4887</v>
      </c>
      <c r="E139" s="11">
        <f t="shared" si="11"/>
        <v>35.423651999999997</v>
      </c>
      <c r="F139" s="11">
        <v>47.4666</v>
      </c>
      <c r="G139" s="11">
        <v>21.403600000000001</v>
      </c>
      <c r="H139" s="11">
        <v>33.1873</v>
      </c>
      <c r="I139" s="11">
        <v>35.099400000000003</v>
      </c>
      <c r="J139" s="11">
        <v>21.860399999999998</v>
      </c>
      <c r="K139" s="11">
        <v>27.360499999999998</v>
      </c>
      <c r="L139" s="11">
        <v>31.2682</v>
      </c>
      <c r="M139" s="11">
        <v>50.065600000000003</v>
      </c>
      <c r="N139" s="11">
        <v>45.527299999999997</v>
      </c>
      <c r="O139" s="11">
        <v>42.782499999999999</v>
      </c>
      <c r="P139" s="11">
        <v>46.75</v>
      </c>
      <c r="Q139" s="11">
        <v>40.170999999999999</v>
      </c>
      <c r="R139" s="11">
        <v>32.4529</v>
      </c>
      <c r="S139" s="11">
        <v>32.167700000000004</v>
      </c>
      <c r="T139" s="11">
        <v>23.793600000000001</v>
      </c>
      <c r="U139" s="11">
        <v>19.638300000000001</v>
      </c>
      <c r="V139" s="11">
        <v>27.619499999999999</v>
      </c>
      <c r="W139" s="11">
        <v>42.649900000000002</v>
      </c>
      <c r="X139" s="11">
        <v>40.687399999999997</v>
      </c>
      <c r="Y139" s="11">
        <v>39.004100000000001</v>
      </c>
      <c r="Z139" s="11">
        <v>37.936</v>
      </c>
      <c r="AA139" s="11">
        <v>49.8249</v>
      </c>
      <c r="AB139" s="11">
        <v>48.037199999999999</v>
      </c>
      <c r="AC139" s="11">
        <v>42.877699999999997</v>
      </c>
      <c r="AD139" s="11">
        <v>23.901199999999999</v>
      </c>
      <c r="AE139" s="11">
        <v>46.241399999999999</v>
      </c>
      <c r="AF139" s="11">
        <v>39.776400000000002</v>
      </c>
      <c r="AG139" s="11">
        <v>40.344200000000001</v>
      </c>
      <c r="AH139" s="11">
        <v>43.299599999999998</v>
      </c>
      <c r="AI139" s="11">
        <v>42.732399999999998</v>
      </c>
      <c r="AJ139" s="11">
        <v>46.896000000000001</v>
      </c>
      <c r="AK139" s="11">
        <v>41.845700000000001</v>
      </c>
      <c r="AL139" s="11">
        <v>39.6736</v>
      </c>
      <c r="AM139" s="11">
        <v>37.8142</v>
      </c>
      <c r="AN139" s="11">
        <v>27.196200000000001</v>
      </c>
      <c r="AO139" s="11">
        <v>41.806800000000003</v>
      </c>
      <c r="AP139" s="11">
        <v>32.508499999999998</v>
      </c>
      <c r="AQ139" s="11">
        <v>22.617999999999999</v>
      </c>
      <c r="AR139" s="11">
        <v>26.489599999999999</v>
      </c>
      <c r="AS139" s="11">
        <v>30.959599999999998</v>
      </c>
      <c r="AT139" s="11">
        <v>26.6</v>
      </c>
      <c r="AU139" s="11">
        <v>28.8355</v>
      </c>
      <c r="AV139" s="11">
        <v>23.378799999999998</v>
      </c>
      <c r="AW139" s="11">
        <v>35.550899999999999</v>
      </c>
      <c r="AX139" s="11">
        <v>40.776299999999999</v>
      </c>
      <c r="AY139" s="11">
        <v>29.169799999999999</v>
      </c>
      <c r="AZ139" s="11">
        <v>34.864699999999999</v>
      </c>
      <c r="BA139" s="11">
        <v>31.048400000000001</v>
      </c>
      <c r="BB139" s="11">
        <v>21.029299999999999</v>
      </c>
      <c r="BC139" s="11">
        <v>36.193899999999999</v>
      </c>
    </row>
    <row r="140" spans="1:55" customFormat="1" hidden="1" x14ac:dyDescent="0.4">
      <c r="A140" t="str">
        <f t="shared" si="8"/>
        <v>bleu</v>
      </c>
      <c r="B140" s="51" t="str">
        <f t="shared" si="9"/>
        <v>GBN</v>
      </c>
      <c r="C140" s="51" t="str">
        <f t="shared" si="10"/>
        <v>GBN001</v>
      </c>
      <c r="D140" t="s">
        <v>4888</v>
      </c>
      <c r="E140">
        <f t="shared" si="11"/>
        <v>7.7980000000000002E-3</v>
      </c>
      <c r="F140">
        <v>3.8999999999999998E-3</v>
      </c>
      <c r="G140">
        <v>1.04E-2</v>
      </c>
      <c r="H140">
        <v>2.5999999999999999E-3</v>
      </c>
      <c r="I140">
        <v>2.2000000000000001E-3</v>
      </c>
      <c r="J140">
        <v>2.3E-3</v>
      </c>
      <c r="K140">
        <v>2.7000000000000001E-3</v>
      </c>
      <c r="L140">
        <v>2.5000000000000001E-3</v>
      </c>
      <c r="M140">
        <v>5.1000000000000004E-3</v>
      </c>
      <c r="N140">
        <v>7.4000000000000003E-3</v>
      </c>
      <c r="O140">
        <v>9.5999999999999992E-3</v>
      </c>
      <c r="P140">
        <v>1.04E-2</v>
      </c>
      <c r="Q140">
        <v>2.8E-3</v>
      </c>
      <c r="R140">
        <v>2.5000000000000001E-3</v>
      </c>
      <c r="S140">
        <v>2.8999999999999998E-3</v>
      </c>
      <c r="T140">
        <v>8.0000000000000002E-3</v>
      </c>
      <c r="U140">
        <v>9.2999999999999992E-3</v>
      </c>
      <c r="V140">
        <v>2.8E-3</v>
      </c>
      <c r="W140">
        <v>1.2800000000000001E-2</v>
      </c>
      <c r="X140">
        <v>6.8999999999999999E-3</v>
      </c>
      <c r="Y140">
        <v>2.2599999999999999E-2</v>
      </c>
      <c r="Z140">
        <v>5.7999999999999996E-3</v>
      </c>
      <c r="AA140">
        <v>2.86E-2</v>
      </c>
      <c r="AB140">
        <v>4.1999999999999997E-3</v>
      </c>
      <c r="AC140">
        <v>9.7999999999999997E-3</v>
      </c>
      <c r="AD140">
        <v>0.01</v>
      </c>
      <c r="AE140">
        <v>1.4200000000000001E-2</v>
      </c>
      <c r="AF140">
        <v>3.3E-3</v>
      </c>
      <c r="AG140">
        <v>2.1100000000000001E-2</v>
      </c>
      <c r="AH140">
        <v>5.1000000000000004E-3</v>
      </c>
      <c r="AI140">
        <v>6.4999999999999997E-3</v>
      </c>
      <c r="AJ140">
        <v>2.2000000000000001E-3</v>
      </c>
      <c r="AK140">
        <v>2.2800000000000001E-2</v>
      </c>
      <c r="AL140">
        <v>3.5999999999999999E-3</v>
      </c>
      <c r="AM140">
        <v>7.6E-3</v>
      </c>
      <c r="AN140">
        <v>6.1999999999999998E-3</v>
      </c>
      <c r="AO140">
        <v>2.6100000000000002E-2</v>
      </c>
      <c r="AP140">
        <v>3.7000000000000002E-3</v>
      </c>
      <c r="AQ140">
        <v>3.3999999999999998E-3</v>
      </c>
      <c r="AR140">
        <v>3.0000000000000001E-3</v>
      </c>
      <c r="AS140">
        <v>3.3999999999999998E-3</v>
      </c>
      <c r="AT140">
        <v>3.8999999999999998E-3</v>
      </c>
      <c r="AU140">
        <v>3.8999999999999998E-3</v>
      </c>
      <c r="AV140">
        <v>2.8999999999999998E-3</v>
      </c>
      <c r="AW140">
        <v>5.5999999999999999E-3</v>
      </c>
      <c r="AX140">
        <v>4.1000000000000003E-3</v>
      </c>
      <c r="AY140">
        <v>3.8999999999999998E-3</v>
      </c>
      <c r="AZ140">
        <v>3.0999999999999999E-3</v>
      </c>
      <c r="BA140">
        <v>1.9199999999999998E-2</v>
      </c>
      <c r="BB140">
        <v>1.72E-2</v>
      </c>
      <c r="BC140">
        <v>5.7999999999999996E-3</v>
      </c>
    </row>
    <row r="141" spans="1:55" customFormat="1" hidden="1" x14ac:dyDescent="0.4">
      <c r="A141" t="str">
        <f t="shared" si="8"/>
        <v>rougeL</v>
      </c>
      <c r="B141" s="51" t="str">
        <f t="shared" si="9"/>
        <v>GBN</v>
      </c>
      <c r="C141" s="51" t="str">
        <f t="shared" si="10"/>
        <v>GBN001</v>
      </c>
      <c r="D141" t="s">
        <v>4889</v>
      </c>
      <c r="E141">
        <f t="shared" si="11"/>
        <v>6.593800000000001E-2</v>
      </c>
      <c r="F141">
        <v>2.1299999999999999E-2</v>
      </c>
      <c r="G141">
        <v>6.9000000000000006E-2</v>
      </c>
      <c r="H141">
        <v>4.8800000000000003E-2</v>
      </c>
      <c r="I141">
        <v>3.8699999999999998E-2</v>
      </c>
      <c r="J141">
        <v>5.2999999999999999E-2</v>
      </c>
      <c r="K141">
        <v>4.7600000000000003E-2</v>
      </c>
      <c r="L141">
        <v>9.2299999999999993E-2</v>
      </c>
      <c r="M141">
        <v>3.3099999999999997E-2</v>
      </c>
      <c r="N141">
        <v>6.7199999999999996E-2</v>
      </c>
      <c r="O141">
        <v>6.25E-2</v>
      </c>
      <c r="P141">
        <v>7.1400000000000005E-2</v>
      </c>
      <c r="Q141">
        <v>5.1700000000000003E-2</v>
      </c>
      <c r="R141">
        <v>5.2299999999999999E-2</v>
      </c>
      <c r="S141">
        <v>5.8400000000000001E-2</v>
      </c>
      <c r="T141">
        <v>6.9800000000000001E-2</v>
      </c>
      <c r="U141">
        <v>8.2900000000000001E-2</v>
      </c>
      <c r="V141">
        <v>7.9500000000000001E-2</v>
      </c>
      <c r="W141">
        <v>2.86E-2</v>
      </c>
      <c r="X141">
        <v>1.7100000000000001E-2</v>
      </c>
      <c r="Y141">
        <v>0.1391</v>
      </c>
      <c r="Z141">
        <v>9.0399999999999994E-2</v>
      </c>
      <c r="AA141">
        <v>0.17480000000000001</v>
      </c>
      <c r="AB141">
        <v>5.7700000000000001E-2</v>
      </c>
      <c r="AC141">
        <v>8.2799999999999999E-2</v>
      </c>
      <c r="AD141">
        <v>8.2799999999999999E-2</v>
      </c>
      <c r="AE141">
        <v>0.1724</v>
      </c>
      <c r="AF141">
        <v>5.8400000000000001E-2</v>
      </c>
      <c r="AG141">
        <v>0.1333</v>
      </c>
      <c r="AH141">
        <v>8.8900000000000007E-2</v>
      </c>
      <c r="AI141">
        <v>9.2999999999999999E-2</v>
      </c>
      <c r="AJ141">
        <v>2.6800000000000001E-2</v>
      </c>
      <c r="AK141">
        <v>0.12770000000000001</v>
      </c>
      <c r="AL141">
        <v>2.1999999999999999E-2</v>
      </c>
      <c r="AM141">
        <v>5.3100000000000001E-2</v>
      </c>
      <c r="AN141">
        <v>0.1074</v>
      </c>
      <c r="AO141">
        <v>0.1042</v>
      </c>
      <c r="AP141">
        <v>3.4099999999999998E-2</v>
      </c>
      <c r="AQ141">
        <v>3.5299999999999998E-2</v>
      </c>
      <c r="AR141">
        <v>3.1399999999999997E-2</v>
      </c>
      <c r="AS141">
        <v>5.2900000000000003E-2</v>
      </c>
      <c r="AT141">
        <v>5.4100000000000002E-2</v>
      </c>
      <c r="AU141">
        <v>4.4400000000000002E-2</v>
      </c>
      <c r="AV141">
        <v>3.0599999999999999E-2</v>
      </c>
      <c r="AW141">
        <v>5.91E-2</v>
      </c>
      <c r="AX141">
        <v>0.05</v>
      </c>
      <c r="AY141">
        <v>3.2399999999999998E-2</v>
      </c>
      <c r="AZ141">
        <v>5.5199999999999999E-2</v>
      </c>
      <c r="BA141">
        <v>6.8000000000000005E-2</v>
      </c>
      <c r="BB141">
        <v>4.0800000000000003E-2</v>
      </c>
      <c r="BC141">
        <v>4.8599999999999997E-2</v>
      </c>
    </row>
    <row r="142" spans="1:55" customFormat="1" hidden="1" x14ac:dyDescent="0.4">
      <c r="A142" t="str">
        <f t="shared" si="8"/>
        <v>similarity</v>
      </c>
      <c r="B142" s="40" t="str">
        <f t="shared" si="9"/>
        <v>GBN</v>
      </c>
      <c r="C142" s="40" t="str">
        <f t="shared" si="10"/>
        <v>GBN002</v>
      </c>
      <c r="D142" s="9" t="s">
        <v>4890</v>
      </c>
      <c r="E142" s="9">
        <f t="shared" si="11"/>
        <v>0.467472</v>
      </c>
      <c r="F142" s="9">
        <v>0.38080000000000003</v>
      </c>
      <c r="G142" s="9">
        <v>0.42949999999999999</v>
      </c>
      <c r="H142" s="9">
        <v>0.33929999999999999</v>
      </c>
      <c r="I142" s="9">
        <v>0.64870000000000005</v>
      </c>
      <c r="J142" s="9">
        <v>0.4415</v>
      </c>
      <c r="K142" s="9">
        <v>0.31919999999999998</v>
      </c>
      <c r="L142" s="9">
        <v>0.40300000000000002</v>
      </c>
      <c r="M142" s="9">
        <v>0.6462</v>
      </c>
      <c r="N142" s="9">
        <v>0.5222</v>
      </c>
      <c r="O142" s="9">
        <v>0.46839999999999998</v>
      </c>
      <c r="P142" s="9">
        <v>0.49380000000000002</v>
      </c>
      <c r="Q142" s="9">
        <v>0.4758</v>
      </c>
      <c r="R142" s="9">
        <v>0.47239999999999999</v>
      </c>
      <c r="S142" s="9">
        <v>0.4834</v>
      </c>
      <c r="T142" s="9">
        <v>0.47120000000000001</v>
      </c>
      <c r="U142" s="9">
        <v>0.19769999999999999</v>
      </c>
      <c r="V142" s="9">
        <v>0.2898</v>
      </c>
      <c r="W142" s="9">
        <v>0.53659999999999997</v>
      </c>
      <c r="X142" s="9">
        <v>0.2344</v>
      </c>
      <c r="Y142" s="9">
        <v>0.48570000000000002</v>
      </c>
      <c r="Z142" s="9">
        <v>0.64410000000000001</v>
      </c>
      <c r="AA142" s="9">
        <v>0.6855</v>
      </c>
      <c r="AB142" s="9">
        <v>0.55420000000000003</v>
      </c>
      <c r="AC142" s="9">
        <v>0.59519999999999995</v>
      </c>
      <c r="AD142" s="9">
        <v>0.28699999999999998</v>
      </c>
      <c r="AE142" s="9">
        <v>0.71779999999999999</v>
      </c>
      <c r="AF142" s="9">
        <v>0.307</v>
      </c>
      <c r="AG142" s="9">
        <v>0.66410000000000002</v>
      </c>
      <c r="AH142" s="9">
        <v>0.6109</v>
      </c>
      <c r="AI142" s="9">
        <v>0.64390000000000003</v>
      </c>
      <c r="AJ142" s="9">
        <v>0.55520000000000003</v>
      </c>
      <c r="AK142" s="9">
        <v>0.55969999999999998</v>
      </c>
      <c r="AL142" s="9">
        <v>0.65429999999999999</v>
      </c>
      <c r="AM142" s="9">
        <v>0.56399999999999995</v>
      </c>
      <c r="AN142" s="9">
        <v>0.64319999999999999</v>
      </c>
      <c r="AO142" s="9">
        <v>0.437</v>
      </c>
      <c r="AP142" s="9">
        <v>0.4103</v>
      </c>
      <c r="AQ142" s="9">
        <v>0.38500000000000001</v>
      </c>
      <c r="AR142" s="9">
        <v>0.37709999999999999</v>
      </c>
      <c r="AS142" s="9">
        <v>0.56169999999999998</v>
      </c>
      <c r="AT142" s="9">
        <v>0.39910000000000001</v>
      </c>
      <c r="AU142" s="9">
        <v>0.38929999999999998</v>
      </c>
      <c r="AV142" s="9">
        <v>0.3125</v>
      </c>
      <c r="AW142" s="9">
        <v>0.47660000000000002</v>
      </c>
      <c r="AX142" s="9">
        <v>0.4345</v>
      </c>
      <c r="AY142" s="9">
        <v>0.34770000000000001</v>
      </c>
      <c r="AZ142" s="9">
        <v>0.37840000000000001</v>
      </c>
      <c r="BA142" s="9">
        <v>0.49890000000000001</v>
      </c>
      <c r="BB142" s="9">
        <v>0.2336</v>
      </c>
      <c r="BC142" s="9">
        <v>0.30620000000000003</v>
      </c>
    </row>
    <row r="143" spans="1:55" customFormat="1" hidden="1" x14ac:dyDescent="0.4">
      <c r="A143" t="str">
        <f t="shared" si="8"/>
        <v>quality</v>
      </c>
      <c r="B143" s="51" t="str">
        <f t="shared" si="9"/>
        <v>GBN</v>
      </c>
      <c r="C143" s="51" t="str">
        <f t="shared" si="10"/>
        <v>GBN002</v>
      </c>
      <c r="D143" t="s">
        <v>4891</v>
      </c>
      <c r="E143">
        <f t="shared" si="11"/>
        <v>80</v>
      </c>
      <c r="F143">
        <v>80</v>
      </c>
      <c r="G143">
        <v>80</v>
      </c>
      <c r="H143">
        <v>80</v>
      </c>
      <c r="I143">
        <v>80</v>
      </c>
      <c r="J143">
        <v>80</v>
      </c>
      <c r="K143">
        <v>80</v>
      </c>
      <c r="L143">
        <v>80</v>
      </c>
      <c r="M143">
        <v>80</v>
      </c>
      <c r="N143">
        <v>80</v>
      </c>
      <c r="O143">
        <v>80</v>
      </c>
      <c r="P143">
        <v>80</v>
      </c>
      <c r="Q143">
        <v>80</v>
      </c>
      <c r="R143">
        <v>80</v>
      </c>
      <c r="S143">
        <v>80</v>
      </c>
      <c r="T143">
        <v>80</v>
      </c>
      <c r="U143">
        <v>80</v>
      </c>
      <c r="V143">
        <v>80</v>
      </c>
      <c r="W143">
        <v>80</v>
      </c>
      <c r="X143">
        <v>80</v>
      </c>
      <c r="Y143">
        <v>80</v>
      </c>
      <c r="Z143">
        <v>80</v>
      </c>
      <c r="AA143">
        <v>80</v>
      </c>
      <c r="AB143">
        <v>80</v>
      </c>
      <c r="AC143">
        <v>80</v>
      </c>
      <c r="AD143">
        <v>80</v>
      </c>
      <c r="AE143">
        <v>80</v>
      </c>
      <c r="AF143">
        <v>80</v>
      </c>
      <c r="AG143">
        <v>80</v>
      </c>
      <c r="AH143">
        <v>80</v>
      </c>
      <c r="AI143">
        <v>80</v>
      </c>
      <c r="AJ143">
        <v>80</v>
      </c>
      <c r="AK143">
        <v>80</v>
      </c>
      <c r="AL143">
        <v>80</v>
      </c>
      <c r="AM143">
        <v>80</v>
      </c>
      <c r="AN143">
        <v>80</v>
      </c>
      <c r="AO143">
        <v>80</v>
      </c>
      <c r="AP143">
        <v>80</v>
      </c>
      <c r="AQ143">
        <v>80</v>
      </c>
      <c r="AR143">
        <v>80</v>
      </c>
      <c r="AS143">
        <v>80</v>
      </c>
      <c r="AT143">
        <v>80</v>
      </c>
      <c r="AU143">
        <v>80</v>
      </c>
      <c r="AV143">
        <v>80</v>
      </c>
      <c r="AW143">
        <v>80</v>
      </c>
      <c r="AX143">
        <v>80</v>
      </c>
      <c r="AY143">
        <v>80</v>
      </c>
      <c r="AZ143">
        <v>80</v>
      </c>
      <c r="BA143">
        <v>80</v>
      </c>
      <c r="BB143">
        <v>80</v>
      </c>
      <c r="BC143">
        <v>80</v>
      </c>
    </row>
    <row r="144" spans="1:55" hidden="1" x14ac:dyDescent="0.4">
      <c r="A144" t="str">
        <f t="shared" si="8"/>
        <v>match_rate</v>
      </c>
      <c r="B144" s="52" t="str">
        <f t="shared" si="9"/>
        <v>GBN</v>
      </c>
      <c r="C144" s="52" t="str">
        <f t="shared" si="10"/>
        <v>GBN002</v>
      </c>
      <c r="D144" s="11" t="s">
        <v>4892</v>
      </c>
      <c r="E144" s="11">
        <f t="shared" si="11"/>
        <v>37.397661999999997</v>
      </c>
      <c r="F144" s="11">
        <v>30.467300000000002</v>
      </c>
      <c r="G144" s="11">
        <v>34.357599999999998</v>
      </c>
      <c r="H144" s="11">
        <v>27.142299999999999</v>
      </c>
      <c r="I144" s="11">
        <v>51.895800000000001</v>
      </c>
      <c r="J144" s="11">
        <v>35.3187</v>
      </c>
      <c r="K144" s="11">
        <v>25.538499999999999</v>
      </c>
      <c r="L144" s="11">
        <v>32.2423</v>
      </c>
      <c r="M144" s="11">
        <v>51.695</v>
      </c>
      <c r="N144" s="11">
        <v>41.7727</v>
      </c>
      <c r="O144" s="11">
        <v>37.4696</v>
      </c>
      <c r="P144" s="11">
        <v>39.506599999999999</v>
      </c>
      <c r="Q144" s="11">
        <v>38.065899999999999</v>
      </c>
      <c r="R144" s="11">
        <v>37.793900000000001</v>
      </c>
      <c r="S144" s="11">
        <v>38.672400000000003</v>
      </c>
      <c r="T144" s="11">
        <v>37.6999</v>
      </c>
      <c r="U144" s="11">
        <v>15.814399999999999</v>
      </c>
      <c r="V144" s="11">
        <v>23.183599999999998</v>
      </c>
      <c r="W144" s="11">
        <v>42.924599999999998</v>
      </c>
      <c r="X144" s="11">
        <v>18.751100000000001</v>
      </c>
      <c r="Y144" s="11">
        <v>38.857999999999997</v>
      </c>
      <c r="Z144" s="11">
        <v>51.5259</v>
      </c>
      <c r="AA144" s="11">
        <v>54.837600000000002</v>
      </c>
      <c r="AB144" s="11">
        <v>44.3367</v>
      </c>
      <c r="AC144" s="11">
        <v>47.619599999999998</v>
      </c>
      <c r="AD144" s="11">
        <v>22.962700000000002</v>
      </c>
      <c r="AE144" s="11">
        <v>57.4255</v>
      </c>
      <c r="AF144" s="11">
        <v>24.559899999999999</v>
      </c>
      <c r="AG144" s="11">
        <v>53.1252</v>
      </c>
      <c r="AH144" s="11">
        <v>48.868299999999998</v>
      </c>
      <c r="AI144" s="11">
        <v>51.509300000000003</v>
      </c>
      <c r="AJ144" s="11">
        <v>44.418500000000002</v>
      </c>
      <c r="AK144" s="11">
        <v>44.776499999999999</v>
      </c>
      <c r="AL144" s="11">
        <v>52.347999999999999</v>
      </c>
      <c r="AM144" s="11">
        <v>45.122700000000002</v>
      </c>
      <c r="AN144" s="11">
        <v>51.454900000000002</v>
      </c>
      <c r="AO144" s="11">
        <v>34.958799999999997</v>
      </c>
      <c r="AP144" s="11">
        <v>32.820599999999999</v>
      </c>
      <c r="AQ144" s="11">
        <v>30.797999999999998</v>
      </c>
      <c r="AR144" s="11">
        <v>30.170400000000001</v>
      </c>
      <c r="AS144" s="11">
        <v>44.935299999999998</v>
      </c>
      <c r="AT144" s="11">
        <v>31.928999999999998</v>
      </c>
      <c r="AU144" s="11">
        <v>31.142800000000001</v>
      </c>
      <c r="AV144" s="11">
        <v>24.998799999999999</v>
      </c>
      <c r="AW144" s="11">
        <v>38.1312</v>
      </c>
      <c r="AX144" s="11">
        <v>34.756999999999998</v>
      </c>
      <c r="AY144" s="11">
        <v>27.812999999999999</v>
      </c>
      <c r="AZ144" s="11">
        <v>30.268699999999999</v>
      </c>
      <c r="BA144" s="11">
        <v>39.911700000000003</v>
      </c>
      <c r="BB144" s="11">
        <v>18.691099999999999</v>
      </c>
      <c r="BC144" s="11">
        <v>24.495200000000001</v>
      </c>
    </row>
    <row r="145" spans="1:55" customFormat="1" hidden="1" x14ac:dyDescent="0.4">
      <c r="A145" t="str">
        <f t="shared" si="8"/>
        <v>bleu</v>
      </c>
      <c r="B145" s="51" t="str">
        <f t="shared" si="9"/>
        <v>GBN</v>
      </c>
      <c r="C145" s="51" t="str">
        <f t="shared" si="10"/>
        <v>GBN002</v>
      </c>
      <c r="D145" t="s">
        <v>4893</v>
      </c>
      <c r="E145">
        <f t="shared" si="11"/>
        <v>1.0576E-2</v>
      </c>
      <c r="F145">
        <v>3.3E-3</v>
      </c>
      <c r="G145">
        <v>1.7000000000000001E-2</v>
      </c>
      <c r="H145">
        <v>2.5999999999999999E-3</v>
      </c>
      <c r="I145">
        <v>8.5000000000000006E-3</v>
      </c>
      <c r="J145">
        <v>4.4999999999999997E-3</v>
      </c>
      <c r="K145">
        <v>2.5000000000000001E-3</v>
      </c>
      <c r="L145">
        <v>3.0000000000000001E-3</v>
      </c>
      <c r="M145">
        <v>4.7999999999999996E-3</v>
      </c>
      <c r="N145">
        <v>4.1399999999999999E-2</v>
      </c>
      <c r="O145">
        <v>5.7000000000000002E-3</v>
      </c>
      <c r="P145">
        <v>6.4000000000000003E-3</v>
      </c>
      <c r="Q145">
        <v>3.0999999999999999E-3</v>
      </c>
      <c r="R145">
        <v>2.5999999999999999E-3</v>
      </c>
      <c r="S145">
        <v>1.3899999999999999E-2</v>
      </c>
      <c r="T145">
        <v>1.35E-2</v>
      </c>
      <c r="U145">
        <v>7.7999999999999996E-3</v>
      </c>
      <c r="V145">
        <v>5.1999999999999998E-3</v>
      </c>
      <c r="W145">
        <v>1.9099999999999999E-2</v>
      </c>
      <c r="X145">
        <v>4.7000000000000002E-3</v>
      </c>
      <c r="Y145">
        <v>1.1299999999999999E-2</v>
      </c>
      <c r="Z145">
        <v>1.04E-2</v>
      </c>
      <c r="AA145">
        <v>6.4699999999999994E-2</v>
      </c>
      <c r="AB145">
        <v>4.1999999999999997E-3</v>
      </c>
      <c r="AC145">
        <v>1.11E-2</v>
      </c>
      <c r="AD145">
        <v>5.0000000000000001E-3</v>
      </c>
      <c r="AE145">
        <v>1.9199999999999998E-2</v>
      </c>
      <c r="AF145">
        <v>3.5999999999999999E-3</v>
      </c>
      <c r="AG145">
        <v>4.4200000000000003E-2</v>
      </c>
      <c r="AH145">
        <v>5.8999999999999999E-3</v>
      </c>
      <c r="AI145">
        <v>1.34E-2</v>
      </c>
      <c r="AJ145">
        <v>2.2000000000000001E-3</v>
      </c>
      <c r="AK145">
        <v>2.8400000000000002E-2</v>
      </c>
      <c r="AL145">
        <v>2.3699999999999999E-2</v>
      </c>
      <c r="AM145">
        <v>2.86E-2</v>
      </c>
      <c r="AN145">
        <v>6.1000000000000004E-3</v>
      </c>
      <c r="AO145">
        <v>1.23E-2</v>
      </c>
      <c r="AP145">
        <v>4.0000000000000001E-3</v>
      </c>
      <c r="AQ145">
        <v>4.7999999999999996E-3</v>
      </c>
      <c r="AR145">
        <v>3.8999999999999998E-3</v>
      </c>
      <c r="AS145">
        <v>6.6E-3</v>
      </c>
      <c r="AT145">
        <v>3.5000000000000001E-3</v>
      </c>
      <c r="AU145">
        <v>7.0000000000000001E-3</v>
      </c>
      <c r="AV145">
        <v>4.0000000000000001E-3</v>
      </c>
      <c r="AW145">
        <v>6.7999999999999996E-3</v>
      </c>
      <c r="AX145">
        <v>2.8999999999999998E-3</v>
      </c>
      <c r="AY145">
        <v>4.4000000000000003E-3</v>
      </c>
      <c r="AZ145">
        <v>3.5999999999999999E-3</v>
      </c>
      <c r="BA145">
        <v>4.0000000000000001E-3</v>
      </c>
      <c r="BB145">
        <v>4.8999999999999998E-3</v>
      </c>
      <c r="BC145">
        <v>4.4999999999999997E-3</v>
      </c>
    </row>
    <row r="146" spans="1:55" customFormat="1" hidden="1" x14ac:dyDescent="0.4">
      <c r="A146" t="str">
        <f t="shared" si="8"/>
        <v>rougeL</v>
      </c>
      <c r="B146" s="51" t="str">
        <f t="shared" si="9"/>
        <v>GBN</v>
      </c>
      <c r="C146" s="51" t="str">
        <f t="shared" si="10"/>
        <v>GBN002</v>
      </c>
      <c r="D146" t="s">
        <v>4894</v>
      </c>
      <c r="E146">
        <f t="shared" si="11"/>
        <v>7.3916000000000009E-2</v>
      </c>
      <c r="F146">
        <v>2.0799999999999999E-2</v>
      </c>
      <c r="G146">
        <v>0.13009999999999999</v>
      </c>
      <c r="H146">
        <v>3.85E-2</v>
      </c>
      <c r="I146">
        <v>6.25E-2</v>
      </c>
      <c r="J146">
        <v>6.25E-2</v>
      </c>
      <c r="K146">
        <v>4.8800000000000003E-2</v>
      </c>
      <c r="L146">
        <v>6.6100000000000006E-2</v>
      </c>
      <c r="M146">
        <v>5.6500000000000002E-2</v>
      </c>
      <c r="N146">
        <v>0.1593</v>
      </c>
      <c r="O146">
        <v>9.2999999999999999E-2</v>
      </c>
      <c r="P146">
        <v>8.3299999999999999E-2</v>
      </c>
      <c r="Q146">
        <v>5.8799999999999998E-2</v>
      </c>
      <c r="R146">
        <v>3.6999999999999998E-2</v>
      </c>
      <c r="S146">
        <v>0.155</v>
      </c>
      <c r="T146">
        <v>9.1700000000000004E-2</v>
      </c>
      <c r="U146">
        <v>7.2499999999999995E-2</v>
      </c>
      <c r="V146">
        <v>0.11559999999999999</v>
      </c>
      <c r="W146">
        <v>4.0800000000000003E-2</v>
      </c>
      <c r="X146">
        <v>3.5700000000000003E-2</v>
      </c>
      <c r="Y146">
        <v>5.5E-2</v>
      </c>
      <c r="Z146">
        <v>9.1999999999999998E-2</v>
      </c>
      <c r="AA146">
        <v>0.19819999999999999</v>
      </c>
      <c r="AB146">
        <v>7.0800000000000002E-2</v>
      </c>
      <c r="AC146">
        <v>9.5200000000000007E-2</v>
      </c>
      <c r="AD146">
        <v>4.5999999999999999E-2</v>
      </c>
      <c r="AE146">
        <v>0.16</v>
      </c>
      <c r="AF146">
        <v>4.7100000000000003E-2</v>
      </c>
      <c r="AG146">
        <v>0.16259999999999999</v>
      </c>
      <c r="AH146">
        <v>0.1096</v>
      </c>
      <c r="AI146">
        <v>0.1017</v>
      </c>
      <c r="AJ146">
        <v>2.5600000000000001E-2</v>
      </c>
      <c r="AK146">
        <v>0.15379999999999999</v>
      </c>
      <c r="AL146">
        <v>9.6199999999999994E-2</v>
      </c>
      <c r="AM146">
        <v>4.2599999999999999E-2</v>
      </c>
      <c r="AN146">
        <v>0.1</v>
      </c>
      <c r="AO146">
        <v>7.46E-2</v>
      </c>
      <c r="AP146">
        <v>3.8699999999999998E-2</v>
      </c>
      <c r="AQ146">
        <v>4.1399999999999999E-2</v>
      </c>
      <c r="AR146">
        <v>3.1199999999999999E-2</v>
      </c>
      <c r="AS146">
        <v>6.8500000000000005E-2</v>
      </c>
      <c r="AT146">
        <v>6.0600000000000001E-2</v>
      </c>
      <c r="AU146">
        <v>5.0299999999999997E-2</v>
      </c>
      <c r="AV146">
        <v>3.85E-2</v>
      </c>
      <c r="AW146">
        <v>4.1500000000000002E-2</v>
      </c>
      <c r="AX146">
        <v>3.6700000000000003E-2</v>
      </c>
      <c r="AY146">
        <v>4.1000000000000002E-2</v>
      </c>
      <c r="AZ146">
        <v>4.8500000000000001E-2</v>
      </c>
      <c r="BA146">
        <v>6.13E-2</v>
      </c>
      <c r="BB146">
        <v>2.7300000000000001E-2</v>
      </c>
      <c r="BC146">
        <v>5.0799999999999998E-2</v>
      </c>
    </row>
    <row r="147" spans="1:55" customFormat="1" hidden="1" x14ac:dyDescent="0.4">
      <c r="A147" t="str">
        <f t="shared" si="8"/>
        <v>similarity</v>
      </c>
      <c r="B147" s="40" t="str">
        <f t="shared" si="9"/>
        <v>GBN</v>
      </c>
      <c r="C147" s="40" t="str">
        <f t="shared" si="10"/>
        <v>GBN003</v>
      </c>
      <c r="D147" s="9" t="s">
        <v>4895</v>
      </c>
      <c r="E147" s="9">
        <f t="shared" si="11"/>
        <v>0.41270800000000007</v>
      </c>
      <c r="F147" s="9">
        <v>0.35539999999999999</v>
      </c>
      <c r="G147" s="9">
        <v>0.2661</v>
      </c>
      <c r="H147" s="9">
        <v>0.3201</v>
      </c>
      <c r="I147" s="9">
        <v>0.4113</v>
      </c>
      <c r="J147" s="9">
        <v>0.4113</v>
      </c>
      <c r="K147" s="9">
        <v>0.46029999999999999</v>
      </c>
      <c r="L147" s="9">
        <v>0.39789999999999998</v>
      </c>
      <c r="M147" s="9">
        <v>0.53820000000000001</v>
      </c>
      <c r="N147" s="9">
        <v>0.42020000000000002</v>
      </c>
      <c r="O147" s="9">
        <v>0.50439999999999996</v>
      </c>
      <c r="P147" s="9">
        <v>0.53169999999999995</v>
      </c>
      <c r="Q147" s="9">
        <v>0.40129999999999999</v>
      </c>
      <c r="R147" s="9">
        <v>0.53539999999999999</v>
      </c>
      <c r="S147" s="9">
        <v>0.40870000000000001</v>
      </c>
      <c r="T147" s="9">
        <v>0.52339999999999998</v>
      </c>
      <c r="U147" s="9">
        <v>0.16750000000000001</v>
      </c>
      <c r="V147" s="9">
        <v>0.31259999999999999</v>
      </c>
      <c r="W147" s="9">
        <v>0.48580000000000001</v>
      </c>
      <c r="X147" s="9">
        <v>0.35539999999999999</v>
      </c>
      <c r="Y147" s="9">
        <v>0.22559999999999999</v>
      </c>
      <c r="Z147" s="9">
        <v>0.53859999999999997</v>
      </c>
      <c r="AA147" s="9">
        <v>0.55820000000000003</v>
      </c>
      <c r="AB147" s="9">
        <v>0.46060000000000001</v>
      </c>
      <c r="AC147" s="9">
        <v>0.45979999999999999</v>
      </c>
      <c r="AD147" s="9">
        <v>0.43540000000000001</v>
      </c>
      <c r="AE147" s="9">
        <v>0.45619999999999999</v>
      </c>
      <c r="AF147" s="9">
        <v>0.4572</v>
      </c>
      <c r="AG147" s="9">
        <v>0.3085</v>
      </c>
      <c r="AH147" s="9">
        <v>0.48670000000000002</v>
      </c>
      <c r="AI147" s="9">
        <v>0.50380000000000003</v>
      </c>
      <c r="AJ147" s="9">
        <v>0.45329999999999998</v>
      </c>
      <c r="AK147" s="9">
        <v>0.34079999999999999</v>
      </c>
      <c r="AL147" s="9">
        <v>0.40739999999999998</v>
      </c>
      <c r="AM147" s="9">
        <v>0.4582</v>
      </c>
      <c r="AN147" s="9">
        <v>0.30070000000000002</v>
      </c>
      <c r="AO147" s="9">
        <v>0.38019999999999998</v>
      </c>
      <c r="AP147" s="9">
        <v>0.36380000000000001</v>
      </c>
      <c r="AQ147" s="9">
        <v>0.29570000000000002</v>
      </c>
      <c r="AR147" s="9">
        <v>0.39439999999999997</v>
      </c>
      <c r="AS147" s="9">
        <v>0.47060000000000002</v>
      </c>
      <c r="AT147" s="9">
        <v>0.32850000000000001</v>
      </c>
      <c r="AU147" s="9">
        <v>0.4965</v>
      </c>
      <c r="AV147" s="9">
        <v>0.30869999999999997</v>
      </c>
      <c r="AW147" s="9">
        <v>0.33119999999999999</v>
      </c>
      <c r="AX147" s="9">
        <v>0.38869999999999999</v>
      </c>
      <c r="AY147" s="9">
        <v>0.35220000000000001</v>
      </c>
      <c r="AZ147" s="9">
        <v>0.42659999999999998</v>
      </c>
      <c r="BA147" s="9">
        <v>0.57769999999999999</v>
      </c>
      <c r="BB147" s="9">
        <v>0.42959999999999998</v>
      </c>
      <c r="BC147" s="9">
        <v>0.433</v>
      </c>
    </row>
    <row r="148" spans="1:55" customFormat="1" hidden="1" x14ac:dyDescent="0.4">
      <c r="A148" t="str">
        <f t="shared" si="8"/>
        <v>quality</v>
      </c>
      <c r="B148" s="51" t="str">
        <f t="shared" si="9"/>
        <v>GBN</v>
      </c>
      <c r="C148" s="51" t="str">
        <f t="shared" si="10"/>
        <v>GBN003</v>
      </c>
      <c r="D148" t="s">
        <v>4896</v>
      </c>
      <c r="E148">
        <f t="shared" si="11"/>
        <v>79.8</v>
      </c>
      <c r="F148">
        <v>80</v>
      </c>
      <c r="G148">
        <v>80</v>
      </c>
      <c r="H148">
        <v>80</v>
      </c>
      <c r="I148">
        <v>80</v>
      </c>
      <c r="J148">
        <v>80</v>
      </c>
      <c r="K148">
        <v>80</v>
      </c>
      <c r="L148">
        <v>80</v>
      </c>
      <c r="M148">
        <v>80</v>
      </c>
      <c r="N148">
        <v>80</v>
      </c>
      <c r="O148">
        <v>80</v>
      </c>
      <c r="P148">
        <v>80</v>
      </c>
      <c r="Q148">
        <v>80</v>
      </c>
      <c r="R148">
        <v>80</v>
      </c>
      <c r="S148">
        <v>80</v>
      </c>
      <c r="T148">
        <v>80</v>
      </c>
      <c r="U148">
        <v>80</v>
      </c>
      <c r="V148">
        <v>80</v>
      </c>
      <c r="W148">
        <v>80</v>
      </c>
      <c r="X148">
        <v>80</v>
      </c>
      <c r="Y148">
        <v>80</v>
      </c>
      <c r="Z148">
        <v>80</v>
      </c>
      <c r="AA148">
        <v>80</v>
      </c>
      <c r="AB148">
        <v>80</v>
      </c>
      <c r="AC148">
        <v>80</v>
      </c>
      <c r="AD148">
        <v>80</v>
      </c>
      <c r="AE148">
        <v>80</v>
      </c>
      <c r="AF148">
        <v>80</v>
      </c>
      <c r="AG148">
        <v>80</v>
      </c>
      <c r="AH148">
        <v>80</v>
      </c>
      <c r="AI148">
        <v>80</v>
      </c>
      <c r="AJ148">
        <v>80</v>
      </c>
      <c r="AK148">
        <v>80</v>
      </c>
      <c r="AL148">
        <v>80</v>
      </c>
      <c r="AM148">
        <v>80</v>
      </c>
      <c r="AN148">
        <v>80</v>
      </c>
      <c r="AO148">
        <v>80</v>
      </c>
      <c r="AP148">
        <v>80</v>
      </c>
      <c r="AQ148">
        <v>80</v>
      </c>
      <c r="AR148">
        <v>80</v>
      </c>
      <c r="AS148">
        <v>80</v>
      </c>
      <c r="AT148">
        <v>70</v>
      </c>
      <c r="AU148">
        <v>80</v>
      </c>
      <c r="AV148">
        <v>80</v>
      </c>
      <c r="AW148">
        <v>80</v>
      </c>
      <c r="AX148">
        <v>80</v>
      </c>
      <c r="AY148">
        <v>80</v>
      </c>
      <c r="AZ148">
        <v>80</v>
      </c>
      <c r="BA148">
        <v>80</v>
      </c>
      <c r="BB148">
        <v>80</v>
      </c>
      <c r="BC148">
        <v>80</v>
      </c>
    </row>
    <row r="149" spans="1:55" hidden="1" x14ac:dyDescent="0.4">
      <c r="A149" t="str">
        <f t="shared" si="8"/>
        <v>match_rate</v>
      </c>
      <c r="B149" s="52" t="str">
        <f t="shared" si="9"/>
        <v>GBN</v>
      </c>
      <c r="C149" s="52" t="str">
        <f t="shared" si="10"/>
        <v>GBN003</v>
      </c>
      <c r="D149" s="11" t="s">
        <v>4897</v>
      </c>
      <c r="E149" s="11">
        <f t="shared" si="11"/>
        <v>32.951569999999997</v>
      </c>
      <c r="F149" s="11">
        <v>28.4329</v>
      </c>
      <c r="G149" s="11">
        <v>21.289100000000001</v>
      </c>
      <c r="H149" s="11">
        <v>25.610299999999999</v>
      </c>
      <c r="I149" s="11">
        <v>32.9069</v>
      </c>
      <c r="J149" s="11">
        <v>32.907899999999998</v>
      </c>
      <c r="K149" s="11">
        <v>36.827199999999998</v>
      </c>
      <c r="L149" s="11">
        <v>31.831499999999998</v>
      </c>
      <c r="M149" s="11">
        <v>43.052399999999999</v>
      </c>
      <c r="N149" s="11">
        <v>33.616700000000002</v>
      </c>
      <c r="O149" s="11">
        <v>40.350099999999998</v>
      </c>
      <c r="P149" s="11">
        <v>42.536700000000003</v>
      </c>
      <c r="Q149" s="11">
        <v>32.106400000000001</v>
      </c>
      <c r="R149" s="11">
        <v>42.831499999999998</v>
      </c>
      <c r="S149" s="11">
        <v>32.697400000000002</v>
      </c>
      <c r="T149" s="11">
        <v>41.870800000000003</v>
      </c>
      <c r="U149" s="11">
        <v>13.397500000000001</v>
      </c>
      <c r="V149" s="11">
        <v>25.005600000000001</v>
      </c>
      <c r="W149" s="11">
        <v>38.861400000000003</v>
      </c>
      <c r="X149" s="11">
        <v>28.4328</v>
      </c>
      <c r="Y149" s="11">
        <v>18.046700000000001</v>
      </c>
      <c r="Z149" s="11">
        <v>43.085500000000003</v>
      </c>
      <c r="AA149" s="11">
        <v>44.657800000000002</v>
      </c>
      <c r="AB149" s="11">
        <v>36.850299999999997</v>
      </c>
      <c r="AC149" s="11">
        <v>36.784300000000002</v>
      </c>
      <c r="AD149" s="11">
        <v>34.834200000000003</v>
      </c>
      <c r="AE149" s="11">
        <v>36.4953</v>
      </c>
      <c r="AF149" s="11">
        <v>36.574800000000003</v>
      </c>
      <c r="AG149" s="11">
        <v>24.682200000000002</v>
      </c>
      <c r="AH149" s="11">
        <v>38.935499999999998</v>
      </c>
      <c r="AI149" s="11">
        <v>40.307600000000001</v>
      </c>
      <c r="AJ149" s="11">
        <v>36.266300000000001</v>
      </c>
      <c r="AK149" s="11">
        <v>27.263400000000001</v>
      </c>
      <c r="AL149" s="11">
        <v>32.592700000000001</v>
      </c>
      <c r="AM149" s="11">
        <v>36.658799999999999</v>
      </c>
      <c r="AN149" s="11">
        <v>24.052399999999999</v>
      </c>
      <c r="AO149" s="11">
        <v>30.417400000000001</v>
      </c>
      <c r="AP149" s="11">
        <v>29.1068</v>
      </c>
      <c r="AQ149" s="11">
        <v>23.659700000000001</v>
      </c>
      <c r="AR149" s="11">
        <v>31.552900000000001</v>
      </c>
      <c r="AS149" s="11">
        <v>37.650799999999997</v>
      </c>
      <c r="AT149" s="11">
        <v>22.995100000000001</v>
      </c>
      <c r="AU149" s="11">
        <v>39.723799999999997</v>
      </c>
      <c r="AV149" s="11">
        <v>24.696100000000001</v>
      </c>
      <c r="AW149" s="11">
        <v>26.4923</v>
      </c>
      <c r="AX149" s="11">
        <v>31.096599999999999</v>
      </c>
      <c r="AY149" s="11">
        <v>28.174199999999999</v>
      </c>
      <c r="AZ149" s="11">
        <v>34.131500000000003</v>
      </c>
      <c r="BA149" s="11">
        <v>46.214300000000001</v>
      </c>
      <c r="BB149" s="11">
        <v>34.3718</v>
      </c>
      <c r="BC149" s="11">
        <v>34.642299999999999</v>
      </c>
    </row>
    <row r="150" spans="1:55" customFormat="1" hidden="1" x14ac:dyDescent="0.4">
      <c r="A150" t="str">
        <f t="shared" si="8"/>
        <v>bleu</v>
      </c>
      <c r="B150" s="51" t="str">
        <f t="shared" si="9"/>
        <v>GBN</v>
      </c>
      <c r="C150" s="51" t="str">
        <f t="shared" si="10"/>
        <v>GBN003</v>
      </c>
      <c r="D150" t="s">
        <v>4898</v>
      </c>
      <c r="E150">
        <f t="shared" si="11"/>
        <v>7.1080000000000006E-3</v>
      </c>
      <c r="F150">
        <v>2.7000000000000001E-3</v>
      </c>
      <c r="G150">
        <v>6.6E-3</v>
      </c>
      <c r="H150">
        <v>2.0999999999999999E-3</v>
      </c>
      <c r="I150">
        <v>2E-3</v>
      </c>
      <c r="J150">
        <v>4.7999999999999996E-3</v>
      </c>
      <c r="K150">
        <v>5.8999999999999999E-3</v>
      </c>
      <c r="L150">
        <v>4.4000000000000003E-3</v>
      </c>
      <c r="M150">
        <v>4.0000000000000001E-3</v>
      </c>
      <c r="N150">
        <v>1.03E-2</v>
      </c>
      <c r="O150">
        <v>1.23E-2</v>
      </c>
      <c r="P150">
        <v>6.0000000000000001E-3</v>
      </c>
      <c r="Q150">
        <v>3.0000000000000001E-3</v>
      </c>
      <c r="R150">
        <v>2.3999999999999998E-3</v>
      </c>
      <c r="S150">
        <v>6.8999999999999999E-3</v>
      </c>
      <c r="T150">
        <v>9.9000000000000008E-3</v>
      </c>
      <c r="U150">
        <v>3.3E-3</v>
      </c>
      <c r="V150">
        <v>1.1900000000000001E-2</v>
      </c>
      <c r="W150">
        <v>4.7999999999999996E-3</v>
      </c>
      <c r="X150">
        <v>7.1000000000000004E-3</v>
      </c>
      <c r="Y150">
        <v>6.8999999999999999E-3</v>
      </c>
      <c r="Z150">
        <v>1.3899999999999999E-2</v>
      </c>
      <c r="AA150">
        <v>1.83E-2</v>
      </c>
      <c r="AB150">
        <v>4.0000000000000001E-3</v>
      </c>
      <c r="AC150">
        <v>0.01</v>
      </c>
      <c r="AD150">
        <v>4.4999999999999997E-3</v>
      </c>
      <c r="AE150">
        <v>8.0000000000000002E-3</v>
      </c>
      <c r="AF150">
        <v>2.5000000000000001E-3</v>
      </c>
      <c r="AG150">
        <v>2.0899999999999998E-2</v>
      </c>
      <c r="AH150">
        <v>4.1999999999999997E-3</v>
      </c>
      <c r="AI150">
        <v>1.7100000000000001E-2</v>
      </c>
      <c r="AJ150">
        <v>2.5000000000000001E-3</v>
      </c>
      <c r="AK150">
        <v>1.3100000000000001E-2</v>
      </c>
      <c r="AL150">
        <v>1.66E-2</v>
      </c>
      <c r="AM150">
        <v>1.5599999999999999E-2</v>
      </c>
      <c r="AN150">
        <v>2.8999999999999998E-3</v>
      </c>
      <c r="AO150">
        <v>1.09E-2</v>
      </c>
      <c r="AP150">
        <v>3.5999999999999999E-3</v>
      </c>
      <c r="AQ150">
        <v>4.1999999999999997E-3</v>
      </c>
      <c r="AR150">
        <v>4.1999999999999997E-3</v>
      </c>
      <c r="AS150">
        <v>4.8999999999999998E-3</v>
      </c>
      <c r="AT150">
        <v>3.8E-3</v>
      </c>
      <c r="AU150">
        <v>8.3000000000000001E-3</v>
      </c>
      <c r="AV150">
        <v>3.2000000000000002E-3</v>
      </c>
      <c r="AW150">
        <v>5.3E-3</v>
      </c>
      <c r="AX150">
        <v>2.5000000000000001E-3</v>
      </c>
      <c r="AY150">
        <v>5.1999999999999998E-3</v>
      </c>
      <c r="AZ150">
        <v>4.5999999999999999E-3</v>
      </c>
      <c r="BA150">
        <v>6.8999999999999999E-3</v>
      </c>
      <c r="BB150">
        <v>8.2000000000000007E-3</v>
      </c>
      <c r="BC150">
        <v>8.2000000000000007E-3</v>
      </c>
    </row>
    <row r="151" spans="1:55" customFormat="1" hidden="1" x14ac:dyDescent="0.4">
      <c r="A151" t="str">
        <f t="shared" si="8"/>
        <v>rougeL</v>
      </c>
      <c r="B151" s="51" t="str">
        <f t="shared" si="9"/>
        <v>GBN</v>
      </c>
      <c r="C151" s="51" t="str">
        <f t="shared" si="10"/>
        <v>GBN003</v>
      </c>
      <c r="D151" t="s">
        <v>4899</v>
      </c>
      <c r="E151">
        <f t="shared" si="11"/>
        <v>6.6517999999999994E-2</v>
      </c>
      <c r="F151">
        <v>0</v>
      </c>
      <c r="G151">
        <v>9.2999999999999999E-2</v>
      </c>
      <c r="H151">
        <v>4.1099999999999998E-2</v>
      </c>
      <c r="I151">
        <v>4.0599999999999997E-2</v>
      </c>
      <c r="J151">
        <v>6.4000000000000001E-2</v>
      </c>
      <c r="K151">
        <v>6.8500000000000005E-2</v>
      </c>
      <c r="L151">
        <v>5.0799999999999998E-2</v>
      </c>
      <c r="M151">
        <v>3.9199999999999999E-2</v>
      </c>
      <c r="N151">
        <v>8.7499999999999994E-2</v>
      </c>
      <c r="O151">
        <v>9.2100000000000001E-2</v>
      </c>
      <c r="P151">
        <v>6.25E-2</v>
      </c>
      <c r="Q151">
        <v>3.6999999999999998E-2</v>
      </c>
      <c r="R151">
        <v>4.3200000000000002E-2</v>
      </c>
      <c r="S151">
        <v>9.9000000000000005E-2</v>
      </c>
      <c r="T151">
        <v>7.7899999999999997E-2</v>
      </c>
      <c r="U151">
        <v>7.1400000000000005E-2</v>
      </c>
      <c r="V151">
        <v>0.1404</v>
      </c>
      <c r="W151">
        <v>2.8799999999999999E-2</v>
      </c>
      <c r="X151">
        <v>6.0600000000000001E-2</v>
      </c>
      <c r="Y151">
        <v>7.2700000000000001E-2</v>
      </c>
      <c r="Z151">
        <v>0.12740000000000001</v>
      </c>
      <c r="AA151">
        <v>8.77E-2</v>
      </c>
      <c r="AB151">
        <v>6.4000000000000001E-2</v>
      </c>
      <c r="AC151">
        <v>8.9599999999999999E-2</v>
      </c>
      <c r="AD151">
        <v>3.0599999999999999E-2</v>
      </c>
      <c r="AE151">
        <v>9.8900000000000002E-2</v>
      </c>
      <c r="AF151">
        <v>7.0900000000000005E-2</v>
      </c>
      <c r="AG151">
        <v>0.1268</v>
      </c>
      <c r="AH151">
        <v>9.1499999999999998E-2</v>
      </c>
      <c r="AI151">
        <v>0.1217</v>
      </c>
      <c r="AJ151">
        <v>4.2299999999999997E-2</v>
      </c>
      <c r="AK151">
        <v>0.1081</v>
      </c>
      <c r="AL151">
        <v>9.8799999999999999E-2</v>
      </c>
      <c r="AM151">
        <v>0.1273</v>
      </c>
      <c r="AN151">
        <v>7.9399999999999998E-2</v>
      </c>
      <c r="AO151">
        <v>6.0600000000000001E-2</v>
      </c>
      <c r="AP151">
        <v>4.1700000000000001E-2</v>
      </c>
      <c r="AQ151">
        <v>3.6600000000000001E-2</v>
      </c>
      <c r="AR151">
        <v>3.9199999999999999E-2</v>
      </c>
      <c r="AS151">
        <v>5.9200000000000003E-2</v>
      </c>
      <c r="AT151">
        <v>5.62E-2</v>
      </c>
      <c r="AU151">
        <v>4.9099999999999998E-2</v>
      </c>
      <c r="AV151">
        <v>3.3000000000000002E-2</v>
      </c>
      <c r="AW151">
        <v>5.6099999999999997E-2</v>
      </c>
      <c r="AX151">
        <v>3.3099999999999997E-2</v>
      </c>
      <c r="AY151">
        <v>2.23E-2</v>
      </c>
      <c r="AZ151">
        <v>4.9099999999999998E-2</v>
      </c>
      <c r="BA151">
        <v>4.6199999999999998E-2</v>
      </c>
      <c r="BB151">
        <v>3.9199999999999999E-2</v>
      </c>
      <c r="BC151">
        <v>6.9000000000000006E-2</v>
      </c>
    </row>
    <row r="152" spans="1:55" customFormat="1" hidden="1" x14ac:dyDescent="0.4">
      <c r="A152" t="str">
        <f t="shared" si="8"/>
        <v>similarity</v>
      </c>
      <c r="B152" s="57" t="str">
        <f t="shared" si="9"/>
        <v>CLM</v>
      </c>
      <c r="C152" s="57" t="str">
        <f t="shared" si="10"/>
        <v>CLM001</v>
      </c>
      <c r="D152" s="57" t="s">
        <v>4900</v>
      </c>
      <c r="E152" s="9">
        <f t="shared" si="11"/>
        <v>0.52595799999999993</v>
      </c>
      <c r="F152" s="57">
        <v>0.42159999999999997</v>
      </c>
      <c r="G152" s="57">
        <v>0.4304</v>
      </c>
      <c r="H152" s="57">
        <v>0.52680000000000005</v>
      </c>
      <c r="I152" s="57">
        <v>0.55520000000000003</v>
      </c>
      <c r="J152" s="57">
        <v>0.50519999999999998</v>
      </c>
      <c r="K152" s="57">
        <v>0.49469999999999997</v>
      </c>
      <c r="L152" s="57">
        <v>0.501</v>
      </c>
      <c r="M152" s="57">
        <v>0.52359999999999995</v>
      </c>
      <c r="N152" s="57">
        <v>0.6048</v>
      </c>
      <c r="O152" s="57">
        <v>0.67910000000000004</v>
      </c>
      <c r="P152" s="57">
        <v>0.4254</v>
      </c>
      <c r="Q152" s="57">
        <v>0.53080000000000005</v>
      </c>
      <c r="R152" s="57">
        <v>0.57379999999999998</v>
      </c>
      <c r="S152" s="57">
        <v>0.55840000000000001</v>
      </c>
      <c r="T152" s="57">
        <v>0.63570000000000004</v>
      </c>
      <c r="U152" s="57">
        <v>0.4577</v>
      </c>
      <c r="V152" s="57">
        <v>0.48139999999999999</v>
      </c>
      <c r="W152" s="57">
        <v>0.29339999999999999</v>
      </c>
      <c r="X152" s="57">
        <v>0.45710000000000001</v>
      </c>
      <c r="Y152" s="57">
        <v>0.59009999999999996</v>
      </c>
      <c r="Z152" s="57">
        <v>0.65249999999999997</v>
      </c>
      <c r="AA152" s="57">
        <v>0.53120000000000001</v>
      </c>
      <c r="AB152" s="57">
        <v>0.52429999999999999</v>
      </c>
      <c r="AC152" s="57">
        <v>0.69240000000000002</v>
      </c>
      <c r="AD152" s="57">
        <v>0.6139</v>
      </c>
      <c r="AE152" s="57">
        <v>0.6321</v>
      </c>
      <c r="AF152" s="57">
        <v>0.4486</v>
      </c>
      <c r="AG152" s="57">
        <v>0.4834</v>
      </c>
      <c r="AH152" s="57">
        <v>0.59889999999999999</v>
      </c>
      <c r="AI152" s="57">
        <v>0.43290000000000001</v>
      </c>
      <c r="AJ152" s="57">
        <v>0.53369999999999995</v>
      </c>
      <c r="AK152" s="57">
        <v>0.55120000000000002</v>
      </c>
      <c r="AL152" s="57">
        <v>0.47110000000000002</v>
      </c>
      <c r="AM152" s="57">
        <v>0.49830000000000002</v>
      </c>
      <c r="AN152" s="57">
        <v>0.62109999999999999</v>
      </c>
      <c r="AO152" s="57">
        <v>0.55300000000000005</v>
      </c>
      <c r="AP152" s="57">
        <v>0.50680000000000003</v>
      </c>
      <c r="AQ152" s="57">
        <v>0.58830000000000005</v>
      </c>
      <c r="AR152" s="57">
        <v>0.4617</v>
      </c>
      <c r="AS152" s="57">
        <v>0.57079999999999997</v>
      </c>
      <c r="AT152" s="57">
        <v>0.51349999999999996</v>
      </c>
      <c r="AU152" s="57">
        <v>0.54659999999999997</v>
      </c>
      <c r="AV152" s="57">
        <v>0.45689999999999997</v>
      </c>
      <c r="AW152" s="57">
        <v>0.54930000000000001</v>
      </c>
      <c r="AX152" s="57">
        <v>0.51500000000000001</v>
      </c>
      <c r="AY152" s="57">
        <v>0.4652</v>
      </c>
      <c r="AZ152" s="57">
        <v>0.51949999999999996</v>
      </c>
      <c r="BA152" s="57">
        <v>0.48830000000000001</v>
      </c>
      <c r="BB152" s="57">
        <v>0.55059999999999998</v>
      </c>
      <c r="BC152" s="57">
        <v>0.48060000000000003</v>
      </c>
    </row>
    <row r="153" spans="1:55" customFormat="1" hidden="1" x14ac:dyDescent="0.4">
      <c r="A153" t="str">
        <f t="shared" si="8"/>
        <v>quality</v>
      </c>
      <c r="B153" s="58" t="str">
        <f t="shared" si="9"/>
        <v>CLM</v>
      </c>
      <c r="C153" s="58" t="str">
        <f t="shared" si="10"/>
        <v>CLM001</v>
      </c>
      <c r="D153" s="58" t="s">
        <v>4901</v>
      </c>
      <c r="E153">
        <f t="shared" si="11"/>
        <v>80</v>
      </c>
      <c r="F153" s="58">
        <v>80</v>
      </c>
      <c r="G153" s="58">
        <v>80</v>
      </c>
      <c r="H153" s="58">
        <v>80</v>
      </c>
      <c r="I153" s="58">
        <v>80</v>
      </c>
      <c r="J153" s="58">
        <v>80</v>
      </c>
      <c r="K153" s="58">
        <v>80</v>
      </c>
      <c r="L153" s="58">
        <v>80</v>
      </c>
      <c r="M153" s="58">
        <v>80</v>
      </c>
      <c r="N153" s="58">
        <v>80</v>
      </c>
      <c r="O153" s="58">
        <v>80</v>
      </c>
      <c r="P153" s="58">
        <v>80</v>
      </c>
      <c r="Q153" s="58">
        <v>80</v>
      </c>
      <c r="R153" s="58">
        <v>80</v>
      </c>
      <c r="S153" s="58">
        <v>80</v>
      </c>
      <c r="T153" s="58">
        <v>80</v>
      </c>
      <c r="U153" s="58">
        <v>80</v>
      </c>
      <c r="V153" s="58">
        <v>80</v>
      </c>
      <c r="W153" s="58">
        <v>80</v>
      </c>
      <c r="X153" s="58">
        <v>80</v>
      </c>
      <c r="Y153" s="58">
        <v>80</v>
      </c>
      <c r="Z153" s="58">
        <v>80</v>
      </c>
      <c r="AA153" s="58">
        <v>80</v>
      </c>
      <c r="AB153" s="58">
        <v>80</v>
      </c>
      <c r="AC153" s="58">
        <v>80</v>
      </c>
      <c r="AD153" s="58">
        <v>80</v>
      </c>
      <c r="AE153" s="58">
        <v>80</v>
      </c>
      <c r="AF153" s="58">
        <v>80</v>
      </c>
      <c r="AG153" s="58">
        <v>80</v>
      </c>
      <c r="AH153" s="58">
        <v>80</v>
      </c>
      <c r="AI153" s="58">
        <v>80</v>
      </c>
      <c r="AJ153" s="58">
        <v>80</v>
      </c>
      <c r="AK153" s="58">
        <v>80</v>
      </c>
      <c r="AL153" s="58">
        <v>80</v>
      </c>
      <c r="AM153" s="58">
        <v>80</v>
      </c>
      <c r="AN153" s="58">
        <v>80</v>
      </c>
      <c r="AO153" s="58">
        <v>80</v>
      </c>
      <c r="AP153" s="58">
        <v>80</v>
      </c>
      <c r="AQ153" s="58">
        <v>80</v>
      </c>
      <c r="AR153" s="58">
        <v>80</v>
      </c>
      <c r="AS153" s="58">
        <v>80</v>
      </c>
      <c r="AT153" s="58">
        <v>80</v>
      </c>
      <c r="AU153" s="58">
        <v>80</v>
      </c>
      <c r="AV153" s="58">
        <v>80</v>
      </c>
      <c r="AW153" s="58">
        <v>80</v>
      </c>
      <c r="AX153" s="58">
        <v>80</v>
      </c>
      <c r="AY153" s="58">
        <v>80</v>
      </c>
      <c r="AZ153" s="58">
        <v>80</v>
      </c>
      <c r="BA153" s="58">
        <v>80</v>
      </c>
      <c r="BB153" s="58">
        <v>80</v>
      </c>
      <c r="BC153" s="58">
        <v>80</v>
      </c>
    </row>
    <row r="154" spans="1:55" hidden="1" x14ac:dyDescent="0.4">
      <c r="A154" t="str">
        <f t="shared" si="8"/>
        <v>match_rate</v>
      </c>
      <c r="B154" s="59" t="str">
        <f t="shared" si="9"/>
        <v>CLM</v>
      </c>
      <c r="C154" s="59" t="str">
        <f t="shared" si="10"/>
        <v>CLM001</v>
      </c>
      <c r="D154" s="59" t="s">
        <v>4902</v>
      </c>
      <c r="E154" s="11">
        <f t="shared" si="11"/>
        <v>42.076900000000002</v>
      </c>
      <c r="F154" s="59">
        <v>33.726199999999999</v>
      </c>
      <c r="G154" s="59">
        <v>34.4328</v>
      </c>
      <c r="H154" s="59">
        <v>42.1449</v>
      </c>
      <c r="I154" s="59">
        <v>44.419699999999999</v>
      </c>
      <c r="J154" s="59">
        <v>40.412100000000002</v>
      </c>
      <c r="K154" s="59">
        <v>39.578000000000003</v>
      </c>
      <c r="L154" s="59">
        <v>40.077399999999997</v>
      </c>
      <c r="M154" s="59">
        <v>41.887900000000002</v>
      </c>
      <c r="N154" s="59">
        <v>48.381999999999998</v>
      </c>
      <c r="O154" s="59">
        <v>54.326000000000001</v>
      </c>
      <c r="P154" s="59">
        <v>34.030999999999999</v>
      </c>
      <c r="Q154" s="59">
        <v>42.460700000000003</v>
      </c>
      <c r="R154" s="59">
        <v>45.901800000000001</v>
      </c>
      <c r="S154" s="59">
        <v>44.671900000000001</v>
      </c>
      <c r="T154" s="59">
        <v>50.859699999999997</v>
      </c>
      <c r="U154" s="59">
        <v>36.6126</v>
      </c>
      <c r="V154" s="59">
        <v>38.513500000000001</v>
      </c>
      <c r="W154" s="59">
        <v>23.4709</v>
      </c>
      <c r="X154" s="59">
        <v>36.569600000000001</v>
      </c>
      <c r="Y154" s="59">
        <v>47.210599999999999</v>
      </c>
      <c r="Z154" s="59">
        <v>52.198999999999998</v>
      </c>
      <c r="AA154" s="59">
        <v>42.4983</v>
      </c>
      <c r="AB154" s="59">
        <v>41.9452</v>
      </c>
      <c r="AC154" s="59">
        <v>55.395600000000002</v>
      </c>
      <c r="AD154" s="59">
        <v>49.112900000000003</v>
      </c>
      <c r="AE154" s="59">
        <v>50.568399999999997</v>
      </c>
      <c r="AF154" s="59">
        <v>35.885300000000001</v>
      </c>
      <c r="AG154" s="59">
        <v>38.669800000000002</v>
      </c>
      <c r="AH154" s="59">
        <v>47.913499999999999</v>
      </c>
      <c r="AI154" s="59">
        <v>34.634599999999999</v>
      </c>
      <c r="AJ154" s="59">
        <v>42.692700000000002</v>
      </c>
      <c r="AK154" s="59">
        <v>44.0944</v>
      </c>
      <c r="AL154" s="59">
        <v>37.689500000000002</v>
      </c>
      <c r="AM154" s="59">
        <v>39.864899999999999</v>
      </c>
      <c r="AN154" s="59">
        <v>49.686500000000002</v>
      </c>
      <c r="AO154" s="59">
        <v>44.242600000000003</v>
      </c>
      <c r="AP154" s="59">
        <v>40.545400000000001</v>
      </c>
      <c r="AQ154" s="59">
        <v>47.066800000000001</v>
      </c>
      <c r="AR154" s="59">
        <v>36.938099999999999</v>
      </c>
      <c r="AS154" s="59">
        <v>45.6616</v>
      </c>
      <c r="AT154" s="59">
        <v>41.078600000000002</v>
      </c>
      <c r="AU154" s="59">
        <v>43.728000000000002</v>
      </c>
      <c r="AV154" s="59">
        <v>36.552900000000001</v>
      </c>
      <c r="AW154" s="59">
        <v>43.944299999999998</v>
      </c>
      <c r="AX154" s="59">
        <v>41.203000000000003</v>
      </c>
      <c r="AY154" s="59">
        <v>37.217300000000002</v>
      </c>
      <c r="AZ154" s="59">
        <v>41.559199999999997</v>
      </c>
      <c r="BA154" s="59">
        <v>39.066200000000002</v>
      </c>
      <c r="BB154" s="59">
        <v>44.049900000000001</v>
      </c>
      <c r="BC154" s="59">
        <v>38.4512</v>
      </c>
    </row>
    <row r="155" spans="1:55" customFormat="1" hidden="1" x14ac:dyDescent="0.4">
      <c r="A155" t="str">
        <f t="shared" si="8"/>
        <v>bleu</v>
      </c>
      <c r="B155" s="58" t="str">
        <f t="shared" si="9"/>
        <v>CLM</v>
      </c>
      <c r="C155" s="58" t="str">
        <f t="shared" si="10"/>
        <v>CLM001</v>
      </c>
      <c r="D155" s="58" t="s">
        <v>4903</v>
      </c>
      <c r="E155">
        <f t="shared" si="11"/>
        <v>1.4498000000000002E-2</v>
      </c>
      <c r="F155" s="58">
        <v>6.4000000000000003E-3</v>
      </c>
      <c r="G155" s="58">
        <v>2.6100000000000002E-2</v>
      </c>
      <c r="H155" s="58">
        <v>5.1999999999999998E-3</v>
      </c>
      <c r="I155" s="58">
        <v>9.7999999999999997E-3</v>
      </c>
      <c r="J155" s="58">
        <v>5.4999999999999997E-3</v>
      </c>
      <c r="K155" s="58">
        <v>0.1244</v>
      </c>
      <c r="L155" s="58">
        <v>9.1999999999999998E-3</v>
      </c>
      <c r="M155" s="58">
        <v>7.0000000000000001E-3</v>
      </c>
      <c r="N155" s="58">
        <v>9.1999999999999998E-3</v>
      </c>
      <c r="O155" s="58">
        <v>7.6E-3</v>
      </c>
      <c r="P155" s="58">
        <v>7.0000000000000001E-3</v>
      </c>
      <c r="Q155" s="58">
        <v>6.1000000000000004E-3</v>
      </c>
      <c r="R155" s="58">
        <v>5.3E-3</v>
      </c>
      <c r="S155" s="58">
        <v>8.3999999999999995E-3</v>
      </c>
      <c r="T155" s="58">
        <v>1.32E-2</v>
      </c>
      <c r="U155" s="58">
        <v>5.7000000000000002E-3</v>
      </c>
      <c r="V155" s="58">
        <v>4.8999999999999998E-3</v>
      </c>
      <c r="W155" s="58">
        <v>2.5499999999999998E-2</v>
      </c>
      <c r="X155" s="58">
        <v>6.7000000000000002E-3</v>
      </c>
      <c r="Y155" s="58">
        <v>1.15E-2</v>
      </c>
      <c r="Z155" s="58">
        <v>8.0000000000000002E-3</v>
      </c>
      <c r="AA155" s="58">
        <v>3.1099999999999999E-2</v>
      </c>
      <c r="AB155" s="58">
        <v>7.7999999999999996E-3</v>
      </c>
      <c r="AC155" s="58">
        <v>1.6299999999999999E-2</v>
      </c>
      <c r="AD155" s="58">
        <v>3.0000000000000001E-3</v>
      </c>
      <c r="AE155" s="58">
        <v>1.2200000000000001E-2</v>
      </c>
      <c r="AF155" s="58">
        <v>5.5999999999999999E-3</v>
      </c>
      <c r="AG155" s="58">
        <v>1.0200000000000001E-2</v>
      </c>
      <c r="AH155" s="58">
        <v>1.2E-2</v>
      </c>
      <c r="AI155" s="58">
        <v>8.4000000000000005E-2</v>
      </c>
      <c r="AJ155" s="58">
        <v>6.3E-3</v>
      </c>
      <c r="AK155" s="58">
        <v>5.3E-3</v>
      </c>
      <c r="AL155" s="58">
        <v>1.5299999999999999E-2</v>
      </c>
      <c r="AM155" s="58">
        <v>6.1999999999999998E-3</v>
      </c>
      <c r="AN155" s="58">
        <v>1.6199999999999999E-2</v>
      </c>
      <c r="AO155" s="58">
        <v>1.89E-2</v>
      </c>
      <c r="AP155" s="58">
        <v>6.8999999999999999E-3</v>
      </c>
      <c r="AQ155" s="58">
        <v>3.0300000000000001E-2</v>
      </c>
      <c r="AR155" s="58">
        <v>1.61E-2</v>
      </c>
      <c r="AS155" s="58">
        <v>1.09E-2</v>
      </c>
      <c r="AT155" s="58">
        <v>1.12E-2</v>
      </c>
      <c r="AU155" s="58">
        <v>1.03E-2</v>
      </c>
      <c r="AV155" s="58">
        <v>6.8999999999999999E-3</v>
      </c>
      <c r="AW155" s="58">
        <v>6.3E-3</v>
      </c>
      <c r="AX155" s="58">
        <v>7.9000000000000008E-3</v>
      </c>
      <c r="AY155" s="58">
        <v>7.7999999999999996E-3</v>
      </c>
      <c r="AZ155" s="58">
        <v>7.6E-3</v>
      </c>
      <c r="BA155" s="58">
        <v>5.7000000000000002E-3</v>
      </c>
      <c r="BB155" s="58">
        <v>1.9900000000000001E-2</v>
      </c>
      <c r="BC155" s="58">
        <v>1.4E-2</v>
      </c>
    </row>
    <row r="156" spans="1:55" customFormat="1" hidden="1" x14ac:dyDescent="0.4">
      <c r="A156" t="str">
        <f t="shared" si="8"/>
        <v>rougeL</v>
      </c>
      <c r="B156" s="58" t="str">
        <f t="shared" si="9"/>
        <v>CLM</v>
      </c>
      <c r="C156" s="58" t="str">
        <f t="shared" si="10"/>
        <v>CLM001</v>
      </c>
      <c r="D156" s="58" t="s">
        <v>4904</v>
      </c>
      <c r="E156">
        <f t="shared" si="11"/>
        <v>0.12428199999999995</v>
      </c>
      <c r="F156" s="58">
        <v>9.0499999999999997E-2</v>
      </c>
      <c r="G156" s="58">
        <v>0.1696</v>
      </c>
      <c r="H156" s="58">
        <v>0.1004</v>
      </c>
      <c r="I156" s="58">
        <v>0.1065</v>
      </c>
      <c r="J156" s="58">
        <v>0.1231</v>
      </c>
      <c r="K156" s="58">
        <v>0.26019999999999999</v>
      </c>
      <c r="L156" s="58">
        <v>0.1191</v>
      </c>
      <c r="M156" s="58">
        <v>0.10970000000000001</v>
      </c>
      <c r="N156" s="58">
        <v>0.15140000000000001</v>
      </c>
      <c r="O156" s="58">
        <v>0.1</v>
      </c>
      <c r="P156" s="58">
        <v>0.13059999999999999</v>
      </c>
      <c r="Q156" s="58">
        <v>9.6000000000000002E-2</v>
      </c>
      <c r="R156" s="58">
        <v>0.1241</v>
      </c>
      <c r="S156" s="58">
        <v>0.1195</v>
      </c>
      <c r="T156" s="58">
        <v>0.13789999999999999</v>
      </c>
      <c r="U156" s="58">
        <v>9.1499999999999998E-2</v>
      </c>
      <c r="V156" s="58">
        <v>0.1176</v>
      </c>
      <c r="W156" s="58">
        <v>0.1198</v>
      </c>
      <c r="X156" s="58">
        <v>0.1167</v>
      </c>
      <c r="Y156" s="58">
        <v>0.126</v>
      </c>
      <c r="Z156" s="58">
        <v>0.122</v>
      </c>
      <c r="AA156" s="58">
        <v>0.16739999999999999</v>
      </c>
      <c r="AB156" s="58">
        <v>0.1353</v>
      </c>
      <c r="AC156" s="58">
        <v>0.15809999999999999</v>
      </c>
      <c r="AD156" s="58">
        <v>8.1600000000000006E-2</v>
      </c>
      <c r="AE156" s="58">
        <v>7.4300000000000005E-2</v>
      </c>
      <c r="AF156" s="58">
        <v>9.4500000000000001E-2</v>
      </c>
      <c r="AG156" s="58">
        <v>0.1148</v>
      </c>
      <c r="AH156" s="58">
        <v>0.1149</v>
      </c>
      <c r="AI156" s="58">
        <v>0.252</v>
      </c>
      <c r="AJ156" s="58">
        <v>9.2700000000000005E-2</v>
      </c>
      <c r="AK156" s="58">
        <v>0.1303</v>
      </c>
      <c r="AL156" s="58">
        <v>0.12559999999999999</v>
      </c>
      <c r="AM156" s="58">
        <v>0.1024</v>
      </c>
      <c r="AN156" s="58">
        <v>0.13619999999999999</v>
      </c>
      <c r="AO156" s="58">
        <v>0.1186</v>
      </c>
      <c r="AP156" s="58">
        <v>0.1308</v>
      </c>
      <c r="AQ156" s="58">
        <v>0.1444</v>
      </c>
      <c r="AR156" s="58">
        <v>0.12239999999999999</v>
      </c>
      <c r="AS156" s="58">
        <v>0.16669999999999999</v>
      </c>
      <c r="AT156" s="58">
        <v>0.15329999999999999</v>
      </c>
      <c r="AU156" s="58">
        <v>7.3300000000000004E-2</v>
      </c>
      <c r="AV156" s="58">
        <v>0.1095</v>
      </c>
      <c r="AW156" s="58">
        <v>8.2799999999999999E-2</v>
      </c>
      <c r="AX156" s="58">
        <v>7.6300000000000007E-2</v>
      </c>
      <c r="AY156" s="58">
        <v>0.10489999999999999</v>
      </c>
      <c r="AZ156" s="58">
        <v>0.1037</v>
      </c>
      <c r="BA156" s="58">
        <v>0.1361</v>
      </c>
      <c r="BB156" s="58">
        <v>0.1404</v>
      </c>
      <c r="BC156" s="58">
        <v>0.1386</v>
      </c>
    </row>
    <row r="157" spans="1:55" customFormat="1" hidden="1" x14ac:dyDescent="0.4">
      <c r="A157" t="str">
        <f t="shared" si="8"/>
        <v>similarity</v>
      </c>
      <c r="B157" s="60" t="str">
        <f t="shared" si="9"/>
        <v>CLM</v>
      </c>
      <c r="C157" s="60" t="str">
        <f t="shared" si="10"/>
        <v>CLM051</v>
      </c>
      <c r="D157" s="60" t="s">
        <v>4905</v>
      </c>
      <c r="E157" s="54">
        <f t="shared" si="11"/>
        <v>0.52577399999999985</v>
      </c>
      <c r="F157" s="60">
        <v>0.46800000000000003</v>
      </c>
      <c r="G157" s="60">
        <v>0.433</v>
      </c>
      <c r="H157" s="60">
        <v>0.52090000000000003</v>
      </c>
      <c r="I157" s="60">
        <v>0.53959999999999997</v>
      </c>
      <c r="J157" s="60">
        <v>0.48420000000000002</v>
      </c>
      <c r="K157" s="60">
        <v>0.50860000000000005</v>
      </c>
      <c r="L157" s="60">
        <v>0.48049999999999998</v>
      </c>
      <c r="M157" s="60">
        <v>0.54339999999999999</v>
      </c>
      <c r="N157" s="60">
        <v>0.54320000000000002</v>
      </c>
      <c r="O157" s="60">
        <v>0.63539999999999996</v>
      </c>
      <c r="P157" s="60">
        <v>0.43630000000000002</v>
      </c>
      <c r="Q157" s="60">
        <v>0.5071</v>
      </c>
      <c r="R157" s="60">
        <v>0.54879999999999995</v>
      </c>
      <c r="S157" s="60">
        <v>0.6089</v>
      </c>
      <c r="T157" s="60">
        <v>0.57250000000000001</v>
      </c>
      <c r="U157" s="60">
        <v>0.49930000000000002</v>
      </c>
      <c r="V157" s="60">
        <v>0.51939999999999997</v>
      </c>
      <c r="W157" s="60">
        <v>0.43730000000000002</v>
      </c>
      <c r="X157" s="60">
        <v>0.48</v>
      </c>
      <c r="Y157" s="60">
        <v>0.58320000000000005</v>
      </c>
      <c r="Z157" s="60">
        <v>0.64900000000000002</v>
      </c>
      <c r="AA157" s="60">
        <v>0.58340000000000003</v>
      </c>
      <c r="AB157" s="60">
        <v>0.47270000000000001</v>
      </c>
      <c r="AC157" s="60">
        <v>0.65539999999999998</v>
      </c>
      <c r="AD157" s="60">
        <v>0.58860000000000001</v>
      </c>
      <c r="AE157" s="60">
        <v>0.65229999999999999</v>
      </c>
      <c r="AF157" s="60">
        <v>0.47060000000000002</v>
      </c>
      <c r="AG157" s="60">
        <v>0.47349999999999998</v>
      </c>
      <c r="AH157" s="60">
        <v>0.5877</v>
      </c>
      <c r="AI157" s="60">
        <v>0.44850000000000001</v>
      </c>
      <c r="AJ157" s="60">
        <v>0.55659999999999998</v>
      </c>
      <c r="AK157" s="60">
        <v>0.53549999999999998</v>
      </c>
      <c r="AL157" s="60">
        <v>0.53339999999999999</v>
      </c>
      <c r="AM157" s="60">
        <v>0.47449999999999998</v>
      </c>
      <c r="AN157" s="60">
        <v>0.61750000000000005</v>
      </c>
      <c r="AO157" s="60">
        <v>0.52500000000000002</v>
      </c>
      <c r="AP157" s="60">
        <v>0.49969999999999998</v>
      </c>
      <c r="AQ157" s="60">
        <v>0.53969999999999996</v>
      </c>
      <c r="AR157" s="60">
        <v>0.45479999999999998</v>
      </c>
      <c r="AS157" s="60">
        <v>0.51880000000000004</v>
      </c>
      <c r="AT157" s="60">
        <v>0.54720000000000002</v>
      </c>
      <c r="AU157" s="60">
        <v>0.56620000000000004</v>
      </c>
      <c r="AV157" s="60">
        <v>0.42670000000000002</v>
      </c>
      <c r="AW157" s="60">
        <v>0.56389999999999996</v>
      </c>
      <c r="AX157" s="60">
        <v>0.54720000000000002</v>
      </c>
      <c r="AY157" s="60">
        <v>0.49340000000000001</v>
      </c>
      <c r="AZ157" s="60">
        <v>0.47520000000000001</v>
      </c>
      <c r="BA157" s="60">
        <v>0.48920000000000002</v>
      </c>
      <c r="BB157" s="60">
        <v>0.48580000000000001</v>
      </c>
      <c r="BC157" s="60">
        <v>0.5071</v>
      </c>
    </row>
    <row r="158" spans="1:55" customFormat="1" hidden="1" x14ac:dyDescent="0.4">
      <c r="A158" t="str">
        <f t="shared" si="8"/>
        <v>quality</v>
      </c>
      <c r="B158" s="58" t="str">
        <f t="shared" si="9"/>
        <v>CLM</v>
      </c>
      <c r="C158" s="58" t="str">
        <f t="shared" si="10"/>
        <v>CLM051</v>
      </c>
      <c r="D158" s="58" t="s">
        <v>4906</v>
      </c>
      <c r="E158">
        <f t="shared" si="11"/>
        <v>80</v>
      </c>
      <c r="F158" s="58">
        <v>80</v>
      </c>
      <c r="G158" s="58">
        <v>80</v>
      </c>
      <c r="H158" s="58">
        <v>80</v>
      </c>
      <c r="I158" s="58">
        <v>80</v>
      </c>
      <c r="J158" s="58">
        <v>80</v>
      </c>
      <c r="K158" s="58">
        <v>80</v>
      </c>
      <c r="L158" s="58">
        <v>80</v>
      </c>
      <c r="M158" s="58">
        <v>80</v>
      </c>
      <c r="N158" s="58">
        <v>80</v>
      </c>
      <c r="O158" s="58">
        <v>80</v>
      </c>
      <c r="P158" s="58">
        <v>80</v>
      </c>
      <c r="Q158" s="58">
        <v>80</v>
      </c>
      <c r="R158" s="58">
        <v>80</v>
      </c>
      <c r="S158" s="58">
        <v>80</v>
      </c>
      <c r="T158" s="58">
        <v>80</v>
      </c>
      <c r="U158" s="58">
        <v>80</v>
      </c>
      <c r="V158" s="58">
        <v>80</v>
      </c>
      <c r="W158" s="58">
        <v>80</v>
      </c>
      <c r="X158" s="58">
        <v>80</v>
      </c>
      <c r="Y158" s="58">
        <v>80</v>
      </c>
      <c r="Z158" s="58">
        <v>80</v>
      </c>
      <c r="AA158" s="58">
        <v>80</v>
      </c>
      <c r="AB158" s="58">
        <v>80</v>
      </c>
      <c r="AC158" s="58">
        <v>80</v>
      </c>
      <c r="AD158" s="58">
        <v>80</v>
      </c>
      <c r="AE158" s="58">
        <v>80</v>
      </c>
      <c r="AF158" s="58">
        <v>80</v>
      </c>
      <c r="AG158" s="58">
        <v>80</v>
      </c>
      <c r="AH158" s="58">
        <v>80</v>
      </c>
      <c r="AI158" s="58">
        <v>80</v>
      </c>
      <c r="AJ158" s="58">
        <v>80</v>
      </c>
      <c r="AK158" s="58">
        <v>80</v>
      </c>
      <c r="AL158" s="58">
        <v>80</v>
      </c>
      <c r="AM158" s="58">
        <v>80</v>
      </c>
      <c r="AN158" s="58">
        <v>80</v>
      </c>
      <c r="AO158" s="58">
        <v>80</v>
      </c>
      <c r="AP158" s="58">
        <v>80</v>
      </c>
      <c r="AQ158" s="58">
        <v>80</v>
      </c>
      <c r="AR158" s="58">
        <v>80</v>
      </c>
      <c r="AS158" s="58">
        <v>80</v>
      </c>
      <c r="AT158" s="58">
        <v>80</v>
      </c>
      <c r="AU158" s="58">
        <v>80</v>
      </c>
      <c r="AV158" s="58">
        <v>80</v>
      </c>
      <c r="AW158" s="58">
        <v>80</v>
      </c>
      <c r="AX158" s="58">
        <v>80</v>
      </c>
      <c r="AY158" s="58">
        <v>80</v>
      </c>
      <c r="AZ158" s="58">
        <v>80</v>
      </c>
      <c r="BA158" s="58">
        <v>80</v>
      </c>
      <c r="BB158" s="58">
        <v>80</v>
      </c>
      <c r="BC158" s="58">
        <v>80</v>
      </c>
    </row>
    <row r="159" spans="1:55" customFormat="1" hidden="1" x14ac:dyDescent="0.4">
      <c r="A159" t="str">
        <f t="shared" si="8"/>
        <v>match_rate</v>
      </c>
      <c r="B159" s="58" t="str">
        <f t="shared" si="9"/>
        <v>CLM</v>
      </c>
      <c r="C159" s="58" t="str">
        <f t="shared" si="10"/>
        <v>CLM051</v>
      </c>
      <c r="D159" s="58" t="s">
        <v>4907</v>
      </c>
      <c r="E159">
        <f t="shared" si="11"/>
        <v>42.062020000000018</v>
      </c>
      <c r="F159" s="58">
        <v>37.442</v>
      </c>
      <c r="G159" s="58">
        <v>34.643799999999999</v>
      </c>
      <c r="H159" s="58">
        <v>41.6721</v>
      </c>
      <c r="I159" s="58">
        <v>43.171399999999998</v>
      </c>
      <c r="J159" s="58">
        <v>38.737699999999997</v>
      </c>
      <c r="K159" s="58">
        <v>40.689399999999999</v>
      </c>
      <c r="L159" s="58">
        <v>38.443600000000004</v>
      </c>
      <c r="M159" s="58">
        <v>43.475299999999997</v>
      </c>
      <c r="N159" s="58">
        <v>43.456000000000003</v>
      </c>
      <c r="O159" s="58">
        <v>50.828800000000001</v>
      </c>
      <c r="P159" s="58">
        <v>34.901200000000003</v>
      </c>
      <c r="Q159" s="58">
        <v>40.564399999999999</v>
      </c>
      <c r="R159" s="58">
        <v>43.902099999999997</v>
      </c>
      <c r="S159" s="58">
        <v>48.709200000000003</v>
      </c>
      <c r="T159" s="58">
        <v>45.800699999999999</v>
      </c>
      <c r="U159" s="58">
        <v>39.945300000000003</v>
      </c>
      <c r="V159" s="58">
        <v>41.550600000000003</v>
      </c>
      <c r="W159" s="58">
        <v>34.981299999999997</v>
      </c>
      <c r="X159" s="58">
        <v>38.403599999999997</v>
      </c>
      <c r="Y159" s="58">
        <v>46.658200000000001</v>
      </c>
      <c r="Z159" s="58">
        <v>51.922800000000002</v>
      </c>
      <c r="AA159" s="58">
        <v>46.672899999999998</v>
      </c>
      <c r="AB159" s="58">
        <v>37.813299999999998</v>
      </c>
      <c r="AC159" s="58">
        <v>52.435899999999997</v>
      </c>
      <c r="AD159" s="58">
        <v>47.0854</v>
      </c>
      <c r="AE159" s="58">
        <v>52.186399999999999</v>
      </c>
      <c r="AF159" s="58">
        <v>37.6447</v>
      </c>
      <c r="AG159" s="58">
        <v>37.877299999999998</v>
      </c>
      <c r="AH159" s="58">
        <v>47.0124</v>
      </c>
      <c r="AI159" s="58">
        <v>35.876600000000003</v>
      </c>
      <c r="AJ159" s="58">
        <v>44.528300000000002</v>
      </c>
      <c r="AK159" s="58">
        <v>42.836799999999997</v>
      </c>
      <c r="AL159" s="58">
        <v>42.671399999999998</v>
      </c>
      <c r="AM159" s="58">
        <v>37.958300000000001</v>
      </c>
      <c r="AN159" s="58">
        <v>49.403700000000001</v>
      </c>
      <c r="AO159" s="58">
        <v>42.0015</v>
      </c>
      <c r="AP159" s="58">
        <v>39.979700000000001</v>
      </c>
      <c r="AQ159" s="58">
        <v>43.177599999999998</v>
      </c>
      <c r="AR159" s="58">
        <v>36.383600000000001</v>
      </c>
      <c r="AS159" s="58">
        <v>41.502800000000001</v>
      </c>
      <c r="AT159" s="58">
        <v>43.779499999999999</v>
      </c>
      <c r="AU159" s="58">
        <v>45.293999999999997</v>
      </c>
      <c r="AV159" s="58">
        <v>34.133200000000002</v>
      </c>
      <c r="AW159" s="58">
        <v>45.108499999999999</v>
      </c>
      <c r="AX159" s="58">
        <v>43.779499999999999</v>
      </c>
      <c r="AY159" s="58">
        <v>39.472900000000003</v>
      </c>
      <c r="AZ159" s="58">
        <v>38.014299999999999</v>
      </c>
      <c r="BA159" s="58">
        <v>39.135899999999999</v>
      </c>
      <c r="BB159" s="58">
        <v>38.864899999999999</v>
      </c>
      <c r="BC159" s="58">
        <v>40.5702</v>
      </c>
    </row>
    <row r="160" spans="1:55" customFormat="1" hidden="1" x14ac:dyDescent="0.4">
      <c r="A160" t="str">
        <f t="shared" si="8"/>
        <v>bleu</v>
      </c>
      <c r="B160" s="58" t="str">
        <f t="shared" si="9"/>
        <v>CLM</v>
      </c>
      <c r="C160" s="58" t="str">
        <f t="shared" si="10"/>
        <v>CLM051</v>
      </c>
      <c r="D160" s="58" t="s">
        <v>4908</v>
      </c>
      <c r="E160">
        <f t="shared" si="11"/>
        <v>1.4749999999999999E-2</v>
      </c>
      <c r="F160" s="58">
        <v>5.5999999999999999E-3</v>
      </c>
      <c r="G160" s="58">
        <v>3.4700000000000002E-2</v>
      </c>
      <c r="H160" s="58">
        <v>5.8999999999999999E-3</v>
      </c>
      <c r="I160" s="58">
        <v>3.8E-3</v>
      </c>
      <c r="J160" s="58">
        <v>4.1000000000000003E-3</v>
      </c>
      <c r="K160" s="58">
        <v>6.7000000000000002E-3</v>
      </c>
      <c r="L160" s="58">
        <v>4.1999999999999997E-3</v>
      </c>
      <c r="M160" s="58">
        <v>2.4500000000000001E-2</v>
      </c>
      <c r="N160" s="58">
        <v>6.1000000000000004E-3</v>
      </c>
      <c r="O160" s="58">
        <v>6.7999999999999996E-3</v>
      </c>
      <c r="P160" s="58">
        <v>7.7999999999999996E-3</v>
      </c>
      <c r="Q160" s="58">
        <v>4.3E-3</v>
      </c>
      <c r="R160" s="58">
        <v>5.3E-3</v>
      </c>
      <c r="S160" s="58">
        <v>8.8000000000000005E-3</v>
      </c>
      <c r="T160" s="58">
        <v>1.29E-2</v>
      </c>
      <c r="U160" s="58">
        <v>2.8999999999999998E-3</v>
      </c>
      <c r="V160" s="58">
        <v>8.8000000000000005E-3</v>
      </c>
      <c r="W160" s="58">
        <v>2.12E-2</v>
      </c>
      <c r="X160" s="58">
        <v>8.0999999999999996E-3</v>
      </c>
      <c r="Y160" s="58">
        <v>8.2000000000000007E-3</v>
      </c>
      <c r="Z160" s="58">
        <v>4.1200000000000001E-2</v>
      </c>
      <c r="AA160" s="58">
        <v>9.2799999999999994E-2</v>
      </c>
      <c r="AB160" s="58">
        <v>3.8999999999999998E-3</v>
      </c>
      <c r="AC160" s="58">
        <v>5.7000000000000002E-3</v>
      </c>
      <c r="AD160" s="58">
        <v>5.1999999999999998E-3</v>
      </c>
      <c r="AE160" s="58">
        <v>9.9000000000000008E-3</v>
      </c>
      <c r="AF160" s="58">
        <v>5.4000000000000003E-3</v>
      </c>
      <c r="AG160" s="58">
        <v>8.3999999999999995E-3</v>
      </c>
      <c r="AH160" s="58">
        <v>1.2999999999999999E-2</v>
      </c>
      <c r="AI160" s="58">
        <v>2.3900000000000001E-2</v>
      </c>
      <c r="AJ160" s="58">
        <v>8.5000000000000006E-3</v>
      </c>
      <c r="AK160" s="58">
        <v>5.79E-2</v>
      </c>
      <c r="AL160" s="58">
        <v>0.12590000000000001</v>
      </c>
      <c r="AM160" s="58">
        <v>3.5000000000000001E-3</v>
      </c>
      <c r="AN160" s="58">
        <v>1.04E-2</v>
      </c>
      <c r="AO160" s="58">
        <v>1.6299999999999999E-2</v>
      </c>
      <c r="AP160" s="58">
        <v>5.8999999999999999E-3</v>
      </c>
      <c r="AQ160" s="58">
        <v>1.2500000000000001E-2</v>
      </c>
      <c r="AR160" s="58">
        <v>4.8999999999999998E-3</v>
      </c>
      <c r="AS160" s="58">
        <v>7.6E-3</v>
      </c>
      <c r="AT160" s="58">
        <v>7.0000000000000001E-3</v>
      </c>
      <c r="AU160" s="58">
        <v>7.7999999999999996E-3</v>
      </c>
      <c r="AV160" s="58">
        <v>6.7000000000000002E-3</v>
      </c>
      <c r="AW160" s="58">
        <v>7.1999999999999998E-3</v>
      </c>
      <c r="AX160" s="58">
        <v>8.3999999999999995E-3</v>
      </c>
      <c r="AY160" s="58">
        <v>1.3899999999999999E-2</v>
      </c>
      <c r="AZ160" s="58">
        <v>7.4999999999999997E-3</v>
      </c>
      <c r="BA160" s="58">
        <v>5.1000000000000004E-3</v>
      </c>
      <c r="BB160" s="58">
        <v>1.1299999999999999E-2</v>
      </c>
      <c r="BC160" s="58">
        <v>9.1000000000000004E-3</v>
      </c>
    </row>
    <row r="161" spans="1:55" customFormat="1" hidden="1" x14ac:dyDescent="0.4">
      <c r="A161" t="str">
        <f t="shared" si="8"/>
        <v>rougeL</v>
      </c>
      <c r="B161" s="58" t="str">
        <f t="shared" si="9"/>
        <v>CLM</v>
      </c>
      <c r="C161" s="58" t="str">
        <f t="shared" si="10"/>
        <v>CLM051</v>
      </c>
      <c r="D161" s="58" t="s">
        <v>4909</v>
      </c>
      <c r="E161">
        <f t="shared" si="11"/>
        <v>0.12009200000000002</v>
      </c>
      <c r="F161" s="58">
        <v>7.8399999999999997E-2</v>
      </c>
      <c r="G161" s="58">
        <v>0.1933</v>
      </c>
      <c r="H161" s="58">
        <v>0.1057</v>
      </c>
      <c r="I161" s="58">
        <v>0.1096</v>
      </c>
      <c r="J161" s="58">
        <v>9.2100000000000001E-2</v>
      </c>
      <c r="K161" s="58">
        <v>0.11409999999999999</v>
      </c>
      <c r="L161" s="58">
        <v>0.1167</v>
      </c>
      <c r="M161" s="58">
        <v>0.13969999999999999</v>
      </c>
      <c r="N161" s="58">
        <v>0.13059999999999999</v>
      </c>
      <c r="O161" s="58">
        <v>9.5200000000000007E-2</v>
      </c>
      <c r="P161" s="58">
        <v>0.1484</v>
      </c>
      <c r="Q161" s="58">
        <v>0.1115</v>
      </c>
      <c r="R161" s="58">
        <v>0.13</v>
      </c>
      <c r="S161" s="58">
        <v>0.1527</v>
      </c>
      <c r="T161" s="58">
        <v>0.14119999999999999</v>
      </c>
      <c r="U161" s="58">
        <v>9.64E-2</v>
      </c>
      <c r="V161" s="58">
        <v>0.1152</v>
      </c>
      <c r="W161" s="58">
        <v>0.1288</v>
      </c>
      <c r="X161" s="58">
        <v>0.10970000000000001</v>
      </c>
      <c r="Y161" s="58">
        <v>0.13789999999999999</v>
      </c>
      <c r="Z161" s="58">
        <v>0.1736</v>
      </c>
      <c r="AA161" s="58">
        <v>0.23330000000000001</v>
      </c>
      <c r="AB161" s="58">
        <v>0.1048</v>
      </c>
      <c r="AC161" s="58">
        <v>0.12690000000000001</v>
      </c>
      <c r="AD161" s="58">
        <v>8.3900000000000002E-2</v>
      </c>
      <c r="AE161" s="58">
        <v>9.5899999999999999E-2</v>
      </c>
      <c r="AF161" s="58">
        <v>0.11269999999999999</v>
      </c>
      <c r="AG161" s="58">
        <v>0.1245</v>
      </c>
      <c r="AH161" s="58">
        <v>0.13009999999999999</v>
      </c>
      <c r="AI161" s="58">
        <v>0.22120000000000001</v>
      </c>
      <c r="AJ161" s="58">
        <v>8.2600000000000007E-2</v>
      </c>
      <c r="AK161" s="58">
        <v>0.18110000000000001</v>
      </c>
      <c r="AL161" s="58">
        <v>0.26050000000000001</v>
      </c>
      <c r="AM161" s="58">
        <v>0.1149</v>
      </c>
      <c r="AN161" s="58">
        <v>0.1095</v>
      </c>
      <c r="AO161" s="58">
        <v>0.12239999999999999</v>
      </c>
      <c r="AP161" s="58">
        <v>8.2000000000000003E-2</v>
      </c>
      <c r="AQ161" s="58">
        <v>0.1061</v>
      </c>
      <c r="AR161" s="58">
        <v>8.4599999999999995E-2</v>
      </c>
      <c r="AS161" s="58">
        <v>8.2299999999999998E-2</v>
      </c>
      <c r="AT161" s="58">
        <v>8.9800000000000005E-2</v>
      </c>
      <c r="AU161" s="58">
        <v>7.7700000000000005E-2</v>
      </c>
      <c r="AV161" s="58">
        <v>9.4500000000000001E-2</v>
      </c>
      <c r="AW161" s="58">
        <v>9.74E-2</v>
      </c>
      <c r="AX161" s="58">
        <v>0.1043</v>
      </c>
      <c r="AY161" s="58">
        <v>8.9399999999999993E-2</v>
      </c>
      <c r="AZ161" s="58">
        <v>0.1134</v>
      </c>
      <c r="BA161" s="58">
        <v>9.0300000000000005E-2</v>
      </c>
      <c r="BB161" s="58">
        <v>6.8000000000000005E-2</v>
      </c>
      <c r="BC161" s="58">
        <v>9.9699999999999997E-2</v>
      </c>
    </row>
    <row r="162" spans="1:55" customFormat="1" hidden="1" x14ac:dyDescent="0.4">
      <c r="A162" t="str">
        <f t="shared" si="8"/>
        <v>similarity</v>
      </c>
      <c r="B162" s="61" t="str">
        <f t="shared" si="9"/>
        <v>CLM</v>
      </c>
      <c r="C162" s="61" t="str">
        <f t="shared" si="10"/>
        <v>CLM091</v>
      </c>
      <c r="D162" s="61" t="s">
        <v>4910</v>
      </c>
      <c r="E162" s="56">
        <f t="shared" si="11"/>
        <v>0.53206799999999999</v>
      </c>
      <c r="F162" s="61">
        <v>0.48049999999999998</v>
      </c>
      <c r="G162" s="61">
        <v>0.47</v>
      </c>
      <c r="H162" s="61">
        <v>0.50619999999999998</v>
      </c>
      <c r="I162" s="61">
        <v>0.54679999999999995</v>
      </c>
      <c r="J162" s="61">
        <v>0.51329999999999998</v>
      </c>
      <c r="K162" s="61">
        <v>0.434</v>
      </c>
      <c r="L162" s="61">
        <v>0.56710000000000005</v>
      </c>
      <c r="M162" s="61">
        <v>0.52700000000000002</v>
      </c>
      <c r="N162" s="61">
        <v>0.58260000000000001</v>
      </c>
      <c r="O162" s="61">
        <v>0.61029999999999995</v>
      </c>
      <c r="P162" s="61">
        <v>0.45419999999999999</v>
      </c>
      <c r="Q162" s="61">
        <v>0.5554</v>
      </c>
      <c r="R162" s="61">
        <v>0.55869999999999997</v>
      </c>
      <c r="S162" s="61">
        <v>0.6401</v>
      </c>
      <c r="T162" s="61">
        <v>0.61360000000000003</v>
      </c>
      <c r="U162" s="61">
        <v>0.49569999999999997</v>
      </c>
      <c r="V162" s="61">
        <v>0.56179999999999997</v>
      </c>
      <c r="W162" s="61">
        <v>0.33489999999999998</v>
      </c>
      <c r="X162" s="61">
        <v>0.39019999999999999</v>
      </c>
      <c r="Y162" s="61">
        <v>0.66149999999999998</v>
      </c>
      <c r="Z162" s="61">
        <v>0.67190000000000005</v>
      </c>
      <c r="AA162" s="61">
        <v>0.54520000000000002</v>
      </c>
      <c r="AB162" s="61">
        <v>0.52839999999999998</v>
      </c>
      <c r="AC162" s="61">
        <v>0.73729999999999996</v>
      </c>
      <c r="AD162" s="61">
        <v>0.65600000000000003</v>
      </c>
      <c r="AE162" s="61">
        <v>0.58169999999999999</v>
      </c>
      <c r="AF162" s="61">
        <v>0.41189999999999999</v>
      </c>
      <c r="AG162" s="61">
        <v>0.55030000000000001</v>
      </c>
      <c r="AH162" s="61">
        <v>0.52800000000000002</v>
      </c>
      <c r="AI162" s="61">
        <v>0.38030000000000003</v>
      </c>
      <c r="AJ162" s="61">
        <v>0.58440000000000003</v>
      </c>
      <c r="AK162" s="61">
        <v>0.56740000000000002</v>
      </c>
      <c r="AL162" s="61">
        <v>0.44629999999999997</v>
      </c>
      <c r="AM162" s="61">
        <v>0.46389999999999998</v>
      </c>
      <c r="AN162" s="61">
        <v>0.62029999999999996</v>
      </c>
      <c r="AO162" s="61">
        <v>0.56030000000000002</v>
      </c>
      <c r="AP162" s="61">
        <v>0.5091</v>
      </c>
      <c r="AQ162" s="61">
        <v>0.57679999999999998</v>
      </c>
      <c r="AR162" s="61">
        <v>0.48270000000000002</v>
      </c>
      <c r="AS162" s="61">
        <v>0.54479999999999995</v>
      </c>
      <c r="AT162" s="61">
        <v>0.57150000000000001</v>
      </c>
      <c r="AU162" s="61">
        <v>0.54310000000000003</v>
      </c>
      <c r="AV162" s="61">
        <v>0.42859999999999998</v>
      </c>
      <c r="AW162" s="61">
        <v>0.55610000000000004</v>
      </c>
      <c r="AX162" s="61">
        <v>0.51180000000000003</v>
      </c>
      <c r="AY162" s="61">
        <v>0.48480000000000001</v>
      </c>
      <c r="AZ162" s="61">
        <v>0.54549999999999998</v>
      </c>
      <c r="BA162" s="61">
        <v>0.50890000000000002</v>
      </c>
      <c r="BB162" s="61">
        <v>0.48580000000000001</v>
      </c>
      <c r="BC162" s="61">
        <v>0.51639999999999997</v>
      </c>
    </row>
    <row r="163" spans="1:55" customFormat="1" hidden="1" x14ac:dyDescent="0.4">
      <c r="A163" t="str">
        <f t="shared" si="8"/>
        <v>quality</v>
      </c>
      <c r="B163" s="58" t="str">
        <f t="shared" si="9"/>
        <v>CLM</v>
      </c>
      <c r="C163" s="58" t="str">
        <f t="shared" si="10"/>
        <v>CLM091</v>
      </c>
      <c r="D163" s="58" t="s">
        <v>4911</v>
      </c>
      <c r="E163">
        <f t="shared" si="11"/>
        <v>80</v>
      </c>
      <c r="F163" s="58">
        <v>80</v>
      </c>
      <c r="G163" s="58">
        <v>80</v>
      </c>
      <c r="H163" s="58">
        <v>80</v>
      </c>
      <c r="I163" s="58">
        <v>80</v>
      </c>
      <c r="J163" s="58">
        <v>80</v>
      </c>
      <c r="K163" s="58">
        <v>80</v>
      </c>
      <c r="L163" s="58">
        <v>80</v>
      </c>
      <c r="M163" s="58">
        <v>80</v>
      </c>
      <c r="N163" s="58">
        <v>80</v>
      </c>
      <c r="O163" s="58">
        <v>80</v>
      </c>
      <c r="P163" s="58">
        <v>80</v>
      </c>
      <c r="Q163" s="58">
        <v>80</v>
      </c>
      <c r="R163" s="58">
        <v>80</v>
      </c>
      <c r="S163" s="58">
        <v>80</v>
      </c>
      <c r="T163" s="58">
        <v>80</v>
      </c>
      <c r="U163" s="58">
        <v>80</v>
      </c>
      <c r="V163" s="58">
        <v>80</v>
      </c>
      <c r="W163" s="58">
        <v>80</v>
      </c>
      <c r="X163" s="58">
        <v>80</v>
      </c>
      <c r="Y163" s="58">
        <v>80</v>
      </c>
      <c r="Z163" s="58">
        <v>80</v>
      </c>
      <c r="AA163" s="58">
        <v>80</v>
      </c>
      <c r="AB163" s="58">
        <v>80</v>
      </c>
      <c r="AC163" s="58">
        <v>80</v>
      </c>
      <c r="AD163" s="58">
        <v>80</v>
      </c>
      <c r="AE163" s="58">
        <v>80</v>
      </c>
      <c r="AF163" s="58">
        <v>80</v>
      </c>
      <c r="AG163" s="58">
        <v>80</v>
      </c>
      <c r="AH163" s="58">
        <v>80</v>
      </c>
      <c r="AI163" s="58">
        <v>80</v>
      </c>
      <c r="AJ163" s="58">
        <v>80</v>
      </c>
      <c r="AK163" s="58">
        <v>80</v>
      </c>
      <c r="AL163" s="58">
        <v>80</v>
      </c>
      <c r="AM163" s="58">
        <v>80</v>
      </c>
      <c r="AN163" s="58">
        <v>80</v>
      </c>
      <c r="AO163" s="58">
        <v>80</v>
      </c>
      <c r="AP163" s="58">
        <v>80</v>
      </c>
      <c r="AQ163" s="58">
        <v>80</v>
      </c>
      <c r="AR163" s="58">
        <v>80</v>
      </c>
      <c r="AS163" s="58">
        <v>80</v>
      </c>
      <c r="AT163" s="58">
        <v>80</v>
      </c>
      <c r="AU163" s="58">
        <v>80</v>
      </c>
      <c r="AV163" s="58">
        <v>80</v>
      </c>
      <c r="AW163" s="58">
        <v>80</v>
      </c>
      <c r="AX163" s="58">
        <v>80</v>
      </c>
      <c r="AY163" s="58">
        <v>80</v>
      </c>
      <c r="AZ163" s="58">
        <v>80</v>
      </c>
      <c r="BA163" s="58">
        <v>80</v>
      </c>
      <c r="BB163" s="58">
        <v>80</v>
      </c>
      <c r="BC163" s="58">
        <v>80</v>
      </c>
    </row>
    <row r="164" spans="1:55" customFormat="1" hidden="1" x14ac:dyDescent="0.4">
      <c r="A164" t="str">
        <f t="shared" si="8"/>
        <v>match_rate</v>
      </c>
      <c r="B164" s="58" t="str">
        <f t="shared" si="9"/>
        <v>CLM</v>
      </c>
      <c r="C164" s="58" t="str">
        <f t="shared" si="10"/>
        <v>CLM091</v>
      </c>
      <c r="D164" s="58" t="s">
        <v>4912</v>
      </c>
      <c r="E164">
        <f t="shared" si="11"/>
        <v>42.564852000000016</v>
      </c>
      <c r="F164" s="58">
        <v>38.439599999999999</v>
      </c>
      <c r="G164" s="58">
        <v>37.603200000000001</v>
      </c>
      <c r="H164" s="58">
        <v>40.4953</v>
      </c>
      <c r="I164" s="58">
        <v>43.741599999999998</v>
      </c>
      <c r="J164" s="58">
        <v>41.064300000000003</v>
      </c>
      <c r="K164" s="58">
        <v>34.719900000000003</v>
      </c>
      <c r="L164" s="58">
        <v>45.366500000000002</v>
      </c>
      <c r="M164" s="58">
        <v>42.157600000000002</v>
      </c>
      <c r="N164" s="58">
        <v>46.6053</v>
      </c>
      <c r="O164" s="58">
        <v>48.8264</v>
      </c>
      <c r="P164" s="58">
        <v>36.333199999999998</v>
      </c>
      <c r="Q164" s="58">
        <v>44.432299999999998</v>
      </c>
      <c r="R164" s="58">
        <v>44.699399999999997</v>
      </c>
      <c r="S164" s="58">
        <v>51.2072</v>
      </c>
      <c r="T164" s="58">
        <v>49.0914</v>
      </c>
      <c r="U164" s="58">
        <v>39.658799999999999</v>
      </c>
      <c r="V164" s="58">
        <v>44.940600000000003</v>
      </c>
      <c r="W164" s="58">
        <v>26.789899999999999</v>
      </c>
      <c r="X164" s="58">
        <v>31.217199999999998</v>
      </c>
      <c r="Y164" s="58">
        <v>52.9208</v>
      </c>
      <c r="Z164" s="58">
        <v>53.750500000000002</v>
      </c>
      <c r="AA164" s="58">
        <v>43.618699999999997</v>
      </c>
      <c r="AB164" s="58">
        <v>42.268099999999997</v>
      </c>
      <c r="AC164" s="58">
        <v>58.987400000000001</v>
      </c>
      <c r="AD164" s="58">
        <v>52.480800000000002</v>
      </c>
      <c r="AE164" s="58">
        <v>46.535200000000003</v>
      </c>
      <c r="AF164" s="58">
        <v>32.954799999999999</v>
      </c>
      <c r="AG164" s="58">
        <v>44.0214</v>
      </c>
      <c r="AH164" s="58">
        <v>42.2376</v>
      </c>
      <c r="AI164" s="58">
        <v>30.420200000000001</v>
      </c>
      <c r="AJ164" s="58">
        <v>46.750599999999999</v>
      </c>
      <c r="AK164" s="58">
        <v>45.389699999999998</v>
      </c>
      <c r="AL164" s="58">
        <v>35.705599999999997</v>
      </c>
      <c r="AM164" s="58">
        <v>37.110300000000002</v>
      </c>
      <c r="AN164" s="58">
        <v>49.622199999999999</v>
      </c>
      <c r="AO164" s="58">
        <v>44.821300000000001</v>
      </c>
      <c r="AP164" s="58">
        <v>40.725299999999997</v>
      </c>
      <c r="AQ164" s="58">
        <v>46.140300000000003</v>
      </c>
      <c r="AR164" s="58">
        <v>38.613599999999998</v>
      </c>
      <c r="AS164" s="58">
        <v>43.580300000000001</v>
      </c>
      <c r="AT164" s="58">
        <v>45.716700000000003</v>
      </c>
      <c r="AU164" s="58">
        <v>43.447099999999999</v>
      </c>
      <c r="AV164" s="58">
        <v>34.2849</v>
      </c>
      <c r="AW164" s="58">
        <v>44.490099999999998</v>
      </c>
      <c r="AX164" s="58">
        <v>40.944499999999998</v>
      </c>
      <c r="AY164" s="58">
        <v>38.786000000000001</v>
      </c>
      <c r="AZ164" s="58">
        <v>43.637300000000003</v>
      </c>
      <c r="BA164" s="58">
        <v>40.713900000000002</v>
      </c>
      <c r="BB164" s="58">
        <v>38.864899999999999</v>
      </c>
      <c r="BC164" s="58">
        <v>41.312800000000003</v>
      </c>
    </row>
    <row r="165" spans="1:55" customFormat="1" hidden="1" x14ac:dyDescent="0.4">
      <c r="A165" t="str">
        <f t="shared" si="8"/>
        <v>bleu</v>
      </c>
      <c r="B165" s="58" t="str">
        <f t="shared" si="9"/>
        <v>CLM</v>
      </c>
      <c r="C165" s="58" t="str">
        <f t="shared" si="10"/>
        <v>CLM091</v>
      </c>
      <c r="D165" s="58" t="s">
        <v>4913</v>
      </c>
      <c r="E165">
        <f t="shared" si="11"/>
        <v>1.1983999999999996E-2</v>
      </c>
      <c r="F165" s="58">
        <v>6.8999999999999999E-3</v>
      </c>
      <c r="G165" s="58">
        <v>1.24E-2</v>
      </c>
      <c r="H165" s="58">
        <v>4.4999999999999997E-3</v>
      </c>
      <c r="I165" s="58">
        <v>7.7000000000000002E-3</v>
      </c>
      <c r="J165" s="58">
        <v>4.3E-3</v>
      </c>
      <c r="K165" s="58">
        <v>8.5000000000000006E-3</v>
      </c>
      <c r="L165" s="58">
        <v>6.7000000000000002E-3</v>
      </c>
      <c r="M165" s="58">
        <v>6.1000000000000004E-3</v>
      </c>
      <c r="N165" s="58">
        <v>1.1599999999999999E-2</v>
      </c>
      <c r="O165" s="58">
        <v>5.4999999999999997E-3</v>
      </c>
      <c r="P165" s="58">
        <v>1.06E-2</v>
      </c>
      <c r="Q165" s="58">
        <v>3.2000000000000002E-3</v>
      </c>
      <c r="R165" s="58">
        <v>3.0999999999999999E-3</v>
      </c>
      <c r="S165" s="58">
        <v>7.9000000000000008E-3</v>
      </c>
      <c r="T165" s="58">
        <v>1.2500000000000001E-2</v>
      </c>
      <c r="U165" s="58">
        <v>1.2E-2</v>
      </c>
      <c r="V165" s="58">
        <v>3.3999999999999998E-3</v>
      </c>
      <c r="W165" s="58">
        <v>1.9400000000000001E-2</v>
      </c>
      <c r="X165" s="58">
        <v>8.2000000000000007E-3</v>
      </c>
      <c r="Y165" s="58">
        <v>6.7000000000000002E-3</v>
      </c>
      <c r="Z165" s="58">
        <v>1.8100000000000002E-2</v>
      </c>
      <c r="AA165" s="58">
        <v>4.1200000000000001E-2</v>
      </c>
      <c r="AB165" s="58">
        <v>2.53E-2</v>
      </c>
      <c r="AC165" s="58">
        <v>1.04E-2</v>
      </c>
      <c r="AD165" s="58">
        <v>6.0000000000000001E-3</v>
      </c>
      <c r="AE165" s="58">
        <v>8.3000000000000001E-3</v>
      </c>
      <c r="AF165" s="58">
        <v>4.8999999999999998E-3</v>
      </c>
      <c r="AG165" s="58">
        <v>9.4999999999999998E-3</v>
      </c>
      <c r="AH165" s="58">
        <v>9.7000000000000003E-3</v>
      </c>
      <c r="AI165" s="58">
        <v>0.1104</v>
      </c>
      <c r="AJ165" s="58">
        <v>7.1000000000000004E-3</v>
      </c>
      <c r="AK165" s="58">
        <v>6.7000000000000002E-3</v>
      </c>
      <c r="AL165" s="58">
        <v>2.8199999999999999E-2</v>
      </c>
      <c r="AM165" s="58">
        <v>3.7000000000000002E-3</v>
      </c>
      <c r="AN165" s="58">
        <v>6.0000000000000001E-3</v>
      </c>
      <c r="AO165" s="58">
        <v>1.9300000000000001E-2</v>
      </c>
      <c r="AP165" s="58">
        <v>5.7000000000000002E-3</v>
      </c>
      <c r="AQ165" s="58">
        <v>1.9699999999999999E-2</v>
      </c>
      <c r="AR165" s="58">
        <v>5.3E-3</v>
      </c>
      <c r="AS165" s="58">
        <v>8.6E-3</v>
      </c>
      <c r="AT165" s="58">
        <v>1.0999999999999999E-2</v>
      </c>
      <c r="AU165" s="58">
        <v>1.0699999999999999E-2</v>
      </c>
      <c r="AV165" s="58">
        <v>5.3E-3</v>
      </c>
      <c r="AW165" s="58">
        <v>2.3999999999999998E-3</v>
      </c>
      <c r="AX165" s="58">
        <v>7.4999999999999997E-3</v>
      </c>
      <c r="AY165" s="58">
        <v>9.1000000000000004E-3</v>
      </c>
      <c r="AZ165" s="58">
        <v>6.7999999999999996E-3</v>
      </c>
      <c r="BA165" s="58">
        <v>6.4000000000000003E-3</v>
      </c>
      <c r="BB165" s="58">
        <v>1.1299999999999999E-2</v>
      </c>
      <c r="BC165" s="58">
        <v>1.34E-2</v>
      </c>
    </row>
    <row r="166" spans="1:55" customFormat="1" hidden="1" x14ac:dyDescent="0.4">
      <c r="A166" t="str">
        <f t="shared" si="8"/>
        <v>rougeL</v>
      </c>
      <c r="B166" s="58" t="str">
        <f t="shared" si="9"/>
        <v>CLM</v>
      </c>
      <c r="C166" s="58" t="str">
        <f t="shared" si="10"/>
        <v>CLM091</v>
      </c>
      <c r="D166" s="58" t="s">
        <v>4914</v>
      </c>
      <c r="E166">
        <f t="shared" si="11"/>
        <v>0.11588599999999999</v>
      </c>
      <c r="F166" s="58">
        <v>7.9600000000000004E-2</v>
      </c>
      <c r="G166" s="58">
        <v>0.14480000000000001</v>
      </c>
      <c r="H166" s="58">
        <v>9.9000000000000005E-2</v>
      </c>
      <c r="I166" s="58">
        <v>0.10290000000000001</v>
      </c>
      <c r="J166" s="58">
        <v>8.6199999999999999E-2</v>
      </c>
      <c r="K166" s="58">
        <v>0.1358</v>
      </c>
      <c r="L166" s="58">
        <v>0.1149</v>
      </c>
      <c r="M166" s="58">
        <v>9.06E-2</v>
      </c>
      <c r="N166" s="58">
        <v>0.1313</v>
      </c>
      <c r="O166" s="58">
        <v>9.7900000000000001E-2</v>
      </c>
      <c r="P166" s="58">
        <v>0.1176</v>
      </c>
      <c r="Q166" s="58">
        <v>9.4100000000000003E-2</v>
      </c>
      <c r="R166" s="58">
        <v>8.5099999999999995E-2</v>
      </c>
      <c r="S166" s="58">
        <v>0.123</v>
      </c>
      <c r="T166" s="58">
        <v>0.1462</v>
      </c>
      <c r="U166" s="58">
        <v>0.1135</v>
      </c>
      <c r="V166" s="58">
        <v>0.15379999999999999</v>
      </c>
      <c r="W166" s="58">
        <v>0.113</v>
      </c>
      <c r="X166" s="58">
        <v>0.14910000000000001</v>
      </c>
      <c r="Y166" s="58">
        <v>0.1163</v>
      </c>
      <c r="Z166" s="58">
        <v>0.13919999999999999</v>
      </c>
      <c r="AA166" s="58">
        <v>0.16950000000000001</v>
      </c>
      <c r="AB166" s="58">
        <v>0.14119999999999999</v>
      </c>
      <c r="AC166" s="58">
        <v>0.1532</v>
      </c>
      <c r="AD166" s="58">
        <v>0.12590000000000001</v>
      </c>
      <c r="AE166" s="58">
        <v>7.8899999999999998E-2</v>
      </c>
      <c r="AF166" s="58">
        <v>9.6600000000000005E-2</v>
      </c>
      <c r="AG166" s="58">
        <v>0.14169999999999999</v>
      </c>
      <c r="AH166" s="58">
        <v>0.1182</v>
      </c>
      <c r="AI166" s="58">
        <v>0.2455</v>
      </c>
      <c r="AJ166" s="58">
        <v>9.8699999999999996E-2</v>
      </c>
      <c r="AK166" s="58">
        <v>0.1026</v>
      </c>
      <c r="AL166" s="58">
        <v>0.12280000000000001</v>
      </c>
      <c r="AM166" s="58">
        <v>0.1154</v>
      </c>
      <c r="AN166" s="58">
        <v>0.1069</v>
      </c>
      <c r="AO166" s="58">
        <v>0.12770000000000001</v>
      </c>
      <c r="AP166" s="58">
        <v>8.43E-2</v>
      </c>
      <c r="AQ166" s="58">
        <v>0.1439</v>
      </c>
      <c r="AR166" s="58">
        <v>8.3699999999999997E-2</v>
      </c>
      <c r="AS166" s="58">
        <v>0.1236</v>
      </c>
      <c r="AT166" s="58">
        <v>0.13819999999999999</v>
      </c>
      <c r="AU166" s="58">
        <v>9.5600000000000004E-2</v>
      </c>
      <c r="AV166" s="58">
        <v>9.1200000000000003E-2</v>
      </c>
      <c r="AW166" s="58">
        <v>8.2000000000000003E-2</v>
      </c>
      <c r="AX166" s="58">
        <v>0.1</v>
      </c>
      <c r="AY166" s="58">
        <v>8.7599999999999997E-2</v>
      </c>
      <c r="AZ166" s="58">
        <v>0.1024</v>
      </c>
      <c r="BA166" s="58">
        <v>0.11650000000000001</v>
      </c>
      <c r="BB166" s="58">
        <v>6.8000000000000005E-2</v>
      </c>
      <c r="BC166" s="58">
        <v>9.8599999999999993E-2</v>
      </c>
    </row>
    <row r="167" spans="1:55" customFormat="1" hidden="1" x14ac:dyDescent="0.4">
      <c r="A167" t="str">
        <f t="shared" si="8"/>
        <v>similarity</v>
      </c>
      <c r="B167" s="57" t="str">
        <f t="shared" si="9"/>
        <v>CLM</v>
      </c>
      <c r="C167" s="57" t="str">
        <f t="shared" si="10"/>
        <v>CLM002</v>
      </c>
      <c r="D167" s="57" t="s">
        <v>4915</v>
      </c>
      <c r="E167" s="9">
        <f t="shared" si="11"/>
        <v>0.5202659999999999</v>
      </c>
      <c r="F167" s="57">
        <v>0.42409999999999998</v>
      </c>
      <c r="G167" s="57">
        <v>0.4304</v>
      </c>
      <c r="H167" s="57">
        <v>0.52680000000000005</v>
      </c>
      <c r="I167" s="57">
        <v>0.49630000000000002</v>
      </c>
      <c r="J167" s="57">
        <v>0.50519999999999998</v>
      </c>
      <c r="K167" s="57">
        <v>0.49469999999999997</v>
      </c>
      <c r="L167" s="57">
        <v>0.501</v>
      </c>
      <c r="M167" s="57">
        <v>0.50580000000000003</v>
      </c>
      <c r="N167" s="57">
        <v>0.6048</v>
      </c>
      <c r="O167" s="57">
        <v>0.67910000000000004</v>
      </c>
      <c r="P167" s="57">
        <v>0.39479999999999998</v>
      </c>
      <c r="Q167" s="57">
        <v>0.53080000000000005</v>
      </c>
      <c r="R167" s="57">
        <v>0.57379999999999998</v>
      </c>
      <c r="S167" s="57">
        <v>0.55840000000000001</v>
      </c>
      <c r="T167" s="57">
        <v>0.63160000000000005</v>
      </c>
      <c r="U167" s="57">
        <v>0.4577</v>
      </c>
      <c r="V167" s="57">
        <v>0.51</v>
      </c>
      <c r="W167" s="57">
        <v>0.29339999999999999</v>
      </c>
      <c r="X167" s="57">
        <v>0.45710000000000001</v>
      </c>
      <c r="Y167" s="57">
        <v>0.59009999999999996</v>
      </c>
      <c r="Z167" s="57">
        <v>0.65249999999999997</v>
      </c>
      <c r="AA167" s="57">
        <v>0.53120000000000001</v>
      </c>
      <c r="AB167" s="57">
        <v>0.54430000000000001</v>
      </c>
      <c r="AC167" s="57">
        <v>0.64449999999999996</v>
      </c>
      <c r="AD167" s="57">
        <v>0.60040000000000004</v>
      </c>
      <c r="AE167" s="57">
        <v>0.6321</v>
      </c>
      <c r="AF167" s="57">
        <v>0.4486</v>
      </c>
      <c r="AG167" s="57">
        <v>0.4834</v>
      </c>
      <c r="AH167" s="57">
        <v>0.59950000000000003</v>
      </c>
      <c r="AI167" s="57">
        <v>0.43290000000000001</v>
      </c>
      <c r="AJ167" s="57">
        <v>0.53369999999999995</v>
      </c>
      <c r="AK167" s="57">
        <v>0.55120000000000002</v>
      </c>
      <c r="AL167" s="57">
        <v>0.47110000000000002</v>
      </c>
      <c r="AM167" s="57">
        <v>0.49830000000000002</v>
      </c>
      <c r="AN167" s="57">
        <v>0.624</v>
      </c>
      <c r="AO167" s="57">
        <v>0.50629999999999997</v>
      </c>
      <c r="AP167" s="57">
        <v>0.50680000000000003</v>
      </c>
      <c r="AQ167" s="57">
        <v>0.50770000000000004</v>
      </c>
      <c r="AR167" s="57">
        <v>0.4617</v>
      </c>
      <c r="AS167" s="57">
        <v>0.57079999999999997</v>
      </c>
      <c r="AT167" s="57">
        <v>0.50949999999999995</v>
      </c>
      <c r="AU167" s="57">
        <v>0.54659999999999997</v>
      </c>
      <c r="AV167" s="57">
        <v>0.4516</v>
      </c>
      <c r="AW167" s="57">
        <v>0.54930000000000001</v>
      </c>
      <c r="AX167" s="57">
        <v>0.49919999999999998</v>
      </c>
      <c r="AY167" s="57">
        <v>0.4652</v>
      </c>
      <c r="AZ167" s="57">
        <v>0.51949999999999996</v>
      </c>
      <c r="BA167" s="57">
        <v>0.48830000000000001</v>
      </c>
      <c r="BB167" s="57">
        <v>0.55159999999999998</v>
      </c>
      <c r="BC167" s="57">
        <v>0.46560000000000001</v>
      </c>
    </row>
    <row r="168" spans="1:55" customFormat="1" hidden="1" x14ac:dyDescent="0.4">
      <c r="A168" t="str">
        <f t="shared" si="8"/>
        <v>quality</v>
      </c>
      <c r="B168" s="58" t="str">
        <f t="shared" si="9"/>
        <v>CLM</v>
      </c>
      <c r="C168" s="58" t="str">
        <f t="shared" si="10"/>
        <v>CLM002</v>
      </c>
      <c r="D168" s="58" t="s">
        <v>4916</v>
      </c>
      <c r="E168">
        <f t="shared" si="11"/>
        <v>80</v>
      </c>
      <c r="F168" s="58">
        <v>80</v>
      </c>
      <c r="G168" s="58">
        <v>80</v>
      </c>
      <c r="H168" s="58">
        <v>80</v>
      </c>
      <c r="I168" s="58">
        <v>80</v>
      </c>
      <c r="J168" s="58">
        <v>80</v>
      </c>
      <c r="K168" s="58">
        <v>80</v>
      </c>
      <c r="L168" s="58">
        <v>80</v>
      </c>
      <c r="M168" s="58">
        <v>80</v>
      </c>
      <c r="N168" s="58">
        <v>80</v>
      </c>
      <c r="O168" s="58">
        <v>80</v>
      </c>
      <c r="P168" s="58">
        <v>80</v>
      </c>
      <c r="Q168" s="58">
        <v>80</v>
      </c>
      <c r="R168" s="58">
        <v>80</v>
      </c>
      <c r="S168" s="58">
        <v>80</v>
      </c>
      <c r="T168" s="58">
        <v>80</v>
      </c>
      <c r="U168" s="58">
        <v>80</v>
      </c>
      <c r="V168" s="58">
        <v>80</v>
      </c>
      <c r="W168" s="58">
        <v>80</v>
      </c>
      <c r="X168" s="58">
        <v>80</v>
      </c>
      <c r="Y168" s="58">
        <v>80</v>
      </c>
      <c r="Z168" s="58">
        <v>80</v>
      </c>
      <c r="AA168" s="58">
        <v>80</v>
      </c>
      <c r="AB168" s="58">
        <v>80</v>
      </c>
      <c r="AC168" s="58">
        <v>80</v>
      </c>
      <c r="AD168" s="58">
        <v>80</v>
      </c>
      <c r="AE168" s="58">
        <v>80</v>
      </c>
      <c r="AF168" s="58">
        <v>80</v>
      </c>
      <c r="AG168" s="58">
        <v>80</v>
      </c>
      <c r="AH168" s="58">
        <v>80</v>
      </c>
      <c r="AI168" s="58">
        <v>80</v>
      </c>
      <c r="AJ168" s="58">
        <v>80</v>
      </c>
      <c r="AK168" s="58">
        <v>80</v>
      </c>
      <c r="AL168" s="58">
        <v>80</v>
      </c>
      <c r="AM168" s="58">
        <v>80</v>
      </c>
      <c r="AN168" s="58">
        <v>80</v>
      </c>
      <c r="AO168" s="58">
        <v>80</v>
      </c>
      <c r="AP168" s="58">
        <v>80</v>
      </c>
      <c r="AQ168" s="58">
        <v>80</v>
      </c>
      <c r="AR168" s="58">
        <v>80</v>
      </c>
      <c r="AS168" s="58">
        <v>80</v>
      </c>
      <c r="AT168" s="58">
        <v>80</v>
      </c>
      <c r="AU168" s="58">
        <v>80</v>
      </c>
      <c r="AV168" s="58">
        <v>80</v>
      </c>
      <c r="AW168" s="58">
        <v>80</v>
      </c>
      <c r="AX168" s="58">
        <v>80</v>
      </c>
      <c r="AY168" s="58">
        <v>80</v>
      </c>
      <c r="AZ168" s="58">
        <v>80</v>
      </c>
      <c r="BA168" s="58">
        <v>80</v>
      </c>
      <c r="BB168" s="58">
        <v>80</v>
      </c>
      <c r="BC168" s="58">
        <v>80</v>
      </c>
    </row>
    <row r="169" spans="1:55" hidden="1" x14ac:dyDescent="0.4">
      <c r="A169" t="str">
        <f t="shared" si="8"/>
        <v>match_rate</v>
      </c>
      <c r="B169" s="59" t="str">
        <f t="shared" si="9"/>
        <v>CLM</v>
      </c>
      <c r="C169" s="59" t="str">
        <f t="shared" si="10"/>
        <v>CLM002</v>
      </c>
      <c r="D169" s="59" t="s">
        <v>4917</v>
      </c>
      <c r="E169" s="11">
        <f t="shared" si="11"/>
        <v>41.620959999999997</v>
      </c>
      <c r="F169" s="59">
        <v>33.929900000000004</v>
      </c>
      <c r="G169" s="59">
        <v>34.4328</v>
      </c>
      <c r="H169" s="59">
        <v>42.1449</v>
      </c>
      <c r="I169" s="59">
        <v>39.701900000000002</v>
      </c>
      <c r="J169" s="59">
        <v>40.412100000000002</v>
      </c>
      <c r="K169" s="59">
        <v>39.578000000000003</v>
      </c>
      <c r="L169" s="59">
        <v>40.077399999999997</v>
      </c>
      <c r="M169" s="59">
        <v>40.4604</v>
      </c>
      <c r="N169" s="59">
        <v>48.381999999999998</v>
      </c>
      <c r="O169" s="59">
        <v>54.326000000000001</v>
      </c>
      <c r="P169" s="59">
        <v>31.587</v>
      </c>
      <c r="Q169" s="59">
        <v>42.460700000000003</v>
      </c>
      <c r="R169" s="59">
        <v>45.901800000000001</v>
      </c>
      <c r="S169" s="59">
        <v>44.671900000000001</v>
      </c>
      <c r="T169" s="59">
        <v>50.525599999999997</v>
      </c>
      <c r="U169" s="59">
        <v>36.6126</v>
      </c>
      <c r="V169" s="59">
        <v>40.8033</v>
      </c>
      <c r="W169" s="59">
        <v>23.4709</v>
      </c>
      <c r="X169" s="59">
        <v>36.569600000000001</v>
      </c>
      <c r="Y169" s="59">
        <v>47.210599999999999</v>
      </c>
      <c r="Z169" s="59">
        <v>52.198999999999998</v>
      </c>
      <c r="AA169" s="59">
        <v>42.4983</v>
      </c>
      <c r="AB169" s="59">
        <v>43.547600000000003</v>
      </c>
      <c r="AC169" s="59">
        <v>51.557099999999998</v>
      </c>
      <c r="AD169" s="59">
        <v>48.031799999999997</v>
      </c>
      <c r="AE169" s="59">
        <v>50.568399999999997</v>
      </c>
      <c r="AF169" s="59">
        <v>35.885300000000001</v>
      </c>
      <c r="AG169" s="59">
        <v>38.669800000000002</v>
      </c>
      <c r="AH169" s="59">
        <v>47.956499999999998</v>
      </c>
      <c r="AI169" s="59">
        <v>34.634599999999999</v>
      </c>
      <c r="AJ169" s="59">
        <v>42.692700000000002</v>
      </c>
      <c r="AK169" s="59">
        <v>44.0944</v>
      </c>
      <c r="AL169" s="59">
        <v>37.689500000000002</v>
      </c>
      <c r="AM169" s="59">
        <v>39.864899999999999</v>
      </c>
      <c r="AN169" s="59">
        <v>49.918500000000002</v>
      </c>
      <c r="AO169" s="59">
        <v>40.506599999999999</v>
      </c>
      <c r="AP169" s="59">
        <v>40.545400000000001</v>
      </c>
      <c r="AQ169" s="59">
        <v>40.615000000000002</v>
      </c>
      <c r="AR169" s="59">
        <v>36.938099999999999</v>
      </c>
      <c r="AS169" s="59">
        <v>45.6616</v>
      </c>
      <c r="AT169" s="59">
        <v>40.756999999999998</v>
      </c>
      <c r="AU169" s="59">
        <v>43.728000000000002</v>
      </c>
      <c r="AV169" s="59">
        <v>36.126399999999997</v>
      </c>
      <c r="AW169" s="59">
        <v>43.944299999999998</v>
      </c>
      <c r="AX169" s="59">
        <v>39.936700000000002</v>
      </c>
      <c r="AY169" s="59">
        <v>37.217300000000002</v>
      </c>
      <c r="AZ169" s="59">
        <v>41.559199999999997</v>
      </c>
      <c r="BA169" s="59">
        <v>39.066200000000002</v>
      </c>
      <c r="BB169" s="59">
        <v>44.1297</v>
      </c>
      <c r="BC169" s="59">
        <v>37.248699999999999</v>
      </c>
    </row>
    <row r="170" spans="1:55" customFormat="1" hidden="1" x14ac:dyDescent="0.4">
      <c r="A170" t="str">
        <f t="shared" si="8"/>
        <v>bleu</v>
      </c>
      <c r="B170" s="58" t="str">
        <f t="shared" si="9"/>
        <v>CLM</v>
      </c>
      <c r="C170" s="58" t="str">
        <f t="shared" si="10"/>
        <v>CLM002</v>
      </c>
      <c r="D170" s="58" t="s">
        <v>4918</v>
      </c>
      <c r="E170">
        <f t="shared" si="11"/>
        <v>1.3698000000000004E-2</v>
      </c>
      <c r="F170" s="58">
        <v>6.4000000000000003E-3</v>
      </c>
      <c r="G170" s="58">
        <v>2.6100000000000002E-2</v>
      </c>
      <c r="H170" s="58">
        <v>5.1999999999999998E-3</v>
      </c>
      <c r="I170" s="58">
        <v>4.8999999999999998E-3</v>
      </c>
      <c r="J170" s="58">
        <v>5.4999999999999997E-3</v>
      </c>
      <c r="K170" s="58">
        <v>0.1244</v>
      </c>
      <c r="L170" s="58">
        <v>9.1999999999999998E-3</v>
      </c>
      <c r="M170" s="58">
        <v>7.0000000000000001E-3</v>
      </c>
      <c r="N170" s="58">
        <v>9.1999999999999998E-3</v>
      </c>
      <c r="O170" s="58">
        <v>7.6E-3</v>
      </c>
      <c r="P170" s="58">
        <v>6.1000000000000004E-3</v>
      </c>
      <c r="Q170" s="58">
        <v>6.1000000000000004E-3</v>
      </c>
      <c r="R170" s="58">
        <v>5.3E-3</v>
      </c>
      <c r="S170" s="58">
        <v>8.3999999999999995E-3</v>
      </c>
      <c r="T170" s="58">
        <v>1.3100000000000001E-2</v>
      </c>
      <c r="U170" s="58">
        <v>5.7000000000000002E-3</v>
      </c>
      <c r="V170" s="58">
        <v>4.7999999999999996E-3</v>
      </c>
      <c r="W170" s="58">
        <v>2.5499999999999998E-2</v>
      </c>
      <c r="X170" s="58">
        <v>6.7000000000000002E-3</v>
      </c>
      <c r="Y170" s="58">
        <v>1.15E-2</v>
      </c>
      <c r="Z170" s="58">
        <v>8.0000000000000002E-3</v>
      </c>
      <c r="AA170" s="58">
        <v>3.1099999999999999E-2</v>
      </c>
      <c r="AB170" s="58">
        <v>6.0000000000000001E-3</v>
      </c>
      <c r="AC170" s="58">
        <v>0.01</v>
      </c>
      <c r="AD170" s="58">
        <v>4.4999999999999997E-3</v>
      </c>
      <c r="AE170" s="58">
        <v>1.2200000000000001E-2</v>
      </c>
      <c r="AF170" s="58">
        <v>5.5999999999999999E-3</v>
      </c>
      <c r="AG170" s="58">
        <v>1.0200000000000001E-2</v>
      </c>
      <c r="AH170" s="58">
        <v>1.2E-2</v>
      </c>
      <c r="AI170" s="58">
        <v>8.4000000000000005E-2</v>
      </c>
      <c r="AJ170" s="58">
        <v>6.3E-3</v>
      </c>
      <c r="AK170" s="58">
        <v>5.3E-3</v>
      </c>
      <c r="AL170" s="58">
        <v>1.5299999999999999E-2</v>
      </c>
      <c r="AM170" s="58">
        <v>6.1999999999999998E-3</v>
      </c>
      <c r="AN170" s="58">
        <v>1.6199999999999999E-2</v>
      </c>
      <c r="AO170" s="58">
        <v>1.9099999999999999E-2</v>
      </c>
      <c r="AP170" s="58">
        <v>6.8999999999999999E-3</v>
      </c>
      <c r="AQ170" s="58">
        <v>1.17E-2</v>
      </c>
      <c r="AR170" s="58">
        <v>1.61E-2</v>
      </c>
      <c r="AS170" s="58">
        <v>1.09E-2</v>
      </c>
      <c r="AT170" s="58">
        <v>8.9999999999999993E-3</v>
      </c>
      <c r="AU170" s="58">
        <v>1.03E-2</v>
      </c>
      <c r="AV170" s="58">
        <v>6.7999999999999996E-3</v>
      </c>
      <c r="AW170" s="58">
        <v>6.3E-3</v>
      </c>
      <c r="AX170" s="58">
        <v>6.1999999999999998E-3</v>
      </c>
      <c r="AY170" s="58">
        <v>7.7999999999999996E-3</v>
      </c>
      <c r="AZ170" s="58">
        <v>7.6E-3</v>
      </c>
      <c r="BA170" s="58">
        <v>5.4000000000000003E-3</v>
      </c>
      <c r="BB170" s="58">
        <v>1.9800000000000002E-2</v>
      </c>
      <c r="BC170" s="58">
        <v>9.4000000000000004E-3</v>
      </c>
    </row>
    <row r="171" spans="1:55" customFormat="1" hidden="1" x14ac:dyDescent="0.4">
      <c r="A171" t="str">
        <f t="shared" si="8"/>
        <v>rougeL</v>
      </c>
      <c r="B171" s="58" t="str">
        <f t="shared" si="9"/>
        <v>CLM</v>
      </c>
      <c r="C171" s="58" t="str">
        <f t="shared" si="10"/>
        <v>CLM002</v>
      </c>
      <c r="D171" s="58" t="s">
        <v>4919</v>
      </c>
      <c r="E171">
        <f t="shared" si="11"/>
        <v>0.12086999999999996</v>
      </c>
      <c r="F171" s="58">
        <v>9.0499999999999997E-2</v>
      </c>
      <c r="G171" s="58">
        <v>0.1696</v>
      </c>
      <c r="H171" s="58">
        <v>0.1004</v>
      </c>
      <c r="I171" s="58">
        <v>0.1172</v>
      </c>
      <c r="J171" s="58">
        <v>0.1231</v>
      </c>
      <c r="K171" s="58">
        <v>0.26019999999999999</v>
      </c>
      <c r="L171" s="58">
        <v>0.1191</v>
      </c>
      <c r="M171" s="58">
        <v>0.1235</v>
      </c>
      <c r="N171" s="58">
        <v>0.15140000000000001</v>
      </c>
      <c r="O171" s="58">
        <v>0.1</v>
      </c>
      <c r="P171" s="58">
        <v>0.13469999999999999</v>
      </c>
      <c r="Q171" s="58">
        <v>9.6000000000000002E-2</v>
      </c>
      <c r="R171" s="58">
        <v>0.1241</v>
      </c>
      <c r="S171" s="58">
        <v>0.1195</v>
      </c>
      <c r="T171" s="58">
        <v>0.13739999999999999</v>
      </c>
      <c r="U171" s="58">
        <v>9.1499999999999998E-2</v>
      </c>
      <c r="V171" s="58">
        <v>7.5200000000000003E-2</v>
      </c>
      <c r="W171" s="58">
        <v>0.1198</v>
      </c>
      <c r="X171" s="58">
        <v>0.1167</v>
      </c>
      <c r="Y171" s="58">
        <v>0.126</v>
      </c>
      <c r="Z171" s="58">
        <v>0.122</v>
      </c>
      <c r="AA171" s="58">
        <v>0.16739999999999999</v>
      </c>
      <c r="AB171" s="58">
        <v>0.129</v>
      </c>
      <c r="AC171" s="58">
        <v>0.12659999999999999</v>
      </c>
      <c r="AD171" s="58">
        <v>8.6099999999999996E-2</v>
      </c>
      <c r="AE171" s="58">
        <v>7.4300000000000005E-2</v>
      </c>
      <c r="AF171" s="58">
        <v>9.4500000000000001E-2</v>
      </c>
      <c r="AG171" s="58">
        <v>0.1148</v>
      </c>
      <c r="AH171" s="58">
        <v>0.1149</v>
      </c>
      <c r="AI171" s="58">
        <v>0.252</v>
      </c>
      <c r="AJ171" s="58">
        <v>9.2700000000000005E-2</v>
      </c>
      <c r="AK171" s="58">
        <v>0.1303</v>
      </c>
      <c r="AL171" s="58">
        <v>0.12559999999999999</v>
      </c>
      <c r="AM171" s="58">
        <v>0.1024</v>
      </c>
      <c r="AN171" s="58">
        <v>0.14019999999999999</v>
      </c>
      <c r="AO171" s="58">
        <v>0.12239999999999999</v>
      </c>
      <c r="AP171" s="58">
        <v>0.1308</v>
      </c>
      <c r="AQ171" s="58">
        <v>9.4899999999999998E-2</v>
      </c>
      <c r="AR171" s="58">
        <v>0.12239999999999999</v>
      </c>
      <c r="AS171" s="58">
        <v>0.16669999999999999</v>
      </c>
      <c r="AT171" s="58">
        <v>9.4899999999999998E-2</v>
      </c>
      <c r="AU171" s="58">
        <v>7.3300000000000004E-2</v>
      </c>
      <c r="AV171" s="58">
        <v>0.1022</v>
      </c>
      <c r="AW171" s="58">
        <v>8.2799999999999999E-2</v>
      </c>
      <c r="AX171" s="58">
        <v>6.7199999999999996E-2</v>
      </c>
      <c r="AY171" s="58">
        <v>0.10489999999999999</v>
      </c>
      <c r="AZ171" s="58">
        <v>0.1037</v>
      </c>
      <c r="BA171" s="58">
        <v>0.1757</v>
      </c>
      <c r="BB171" s="58">
        <v>0.13150000000000001</v>
      </c>
      <c r="BC171" s="58">
        <v>0.1014</v>
      </c>
    </row>
    <row r="172" spans="1:55" customFormat="1" hidden="1" x14ac:dyDescent="0.4">
      <c r="A172" t="str">
        <f t="shared" si="8"/>
        <v>similarity</v>
      </c>
      <c r="B172" s="60" t="str">
        <f t="shared" si="9"/>
        <v>CLM</v>
      </c>
      <c r="C172" s="60" t="str">
        <f t="shared" si="10"/>
        <v>CLM052</v>
      </c>
      <c r="D172" s="60" t="s">
        <v>4920</v>
      </c>
      <c r="E172" s="54">
        <f t="shared" si="11"/>
        <v>0.52583000000000013</v>
      </c>
      <c r="F172" s="60">
        <v>0.46920000000000001</v>
      </c>
      <c r="G172" s="60">
        <v>0.47989999999999999</v>
      </c>
      <c r="H172" s="60">
        <v>0.57950000000000002</v>
      </c>
      <c r="I172" s="60">
        <v>0.57069999999999999</v>
      </c>
      <c r="J172" s="60">
        <v>0.51259999999999994</v>
      </c>
      <c r="K172" s="60">
        <v>0.46899999999999997</v>
      </c>
      <c r="L172" s="60">
        <v>0.58009999999999995</v>
      </c>
      <c r="M172" s="60">
        <v>0.50449999999999995</v>
      </c>
      <c r="N172" s="60">
        <v>0.52549999999999997</v>
      </c>
      <c r="O172" s="60">
        <v>0.63680000000000003</v>
      </c>
      <c r="P172" s="60">
        <v>0.45079999999999998</v>
      </c>
      <c r="Q172" s="60">
        <v>0.47949999999999998</v>
      </c>
      <c r="R172" s="60">
        <v>0.56159999999999999</v>
      </c>
      <c r="S172" s="60">
        <v>0.60160000000000002</v>
      </c>
      <c r="T172" s="60">
        <v>0.6522</v>
      </c>
      <c r="U172" s="60">
        <v>0.46829999999999999</v>
      </c>
      <c r="V172" s="60">
        <v>0.56610000000000005</v>
      </c>
      <c r="W172" s="60">
        <v>0.33400000000000002</v>
      </c>
      <c r="X172" s="60">
        <v>0.45</v>
      </c>
      <c r="Y172" s="60">
        <v>0.62619999999999998</v>
      </c>
      <c r="Z172" s="60">
        <v>0.65229999999999999</v>
      </c>
      <c r="AA172" s="60">
        <v>0.45900000000000002</v>
      </c>
      <c r="AB172" s="60">
        <v>0.4824</v>
      </c>
      <c r="AC172" s="60">
        <v>0.66990000000000005</v>
      </c>
      <c r="AD172" s="60">
        <v>0.62619999999999998</v>
      </c>
      <c r="AE172" s="60">
        <v>0.61350000000000005</v>
      </c>
      <c r="AF172" s="60">
        <v>0.47020000000000001</v>
      </c>
      <c r="AG172" s="60">
        <v>0.48809999999999998</v>
      </c>
      <c r="AH172" s="60">
        <v>0.55189999999999995</v>
      </c>
      <c r="AI172" s="60">
        <v>0.42749999999999999</v>
      </c>
      <c r="AJ172" s="60">
        <v>0.58420000000000005</v>
      </c>
      <c r="AK172" s="60">
        <v>0.5484</v>
      </c>
      <c r="AL172" s="60">
        <v>0.49399999999999999</v>
      </c>
      <c r="AM172" s="60">
        <v>0.47089999999999999</v>
      </c>
      <c r="AN172" s="60">
        <v>0.61150000000000004</v>
      </c>
      <c r="AO172" s="60">
        <v>0.5353</v>
      </c>
      <c r="AP172" s="60">
        <v>0.48599999999999999</v>
      </c>
      <c r="AQ172" s="60">
        <v>0.51970000000000005</v>
      </c>
      <c r="AR172" s="60">
        <v>0.51219999999999999</v>
      </c>
      <c r="AS172" s="60">
        <v>0.5625</v>
      </c>
      <c r="AT172" s="60">
        <v>0.5756</v>
      </c>
      <c r="AU172" s="60">
        <v>0.57299999999999995</v>
      </c>
      <c r="AV172" s="60">
        <v>0.432</v>
      </c>
      <c r="AW172" s="60">
        <v>0.50590000000000002</v>
      </c>
      <c r="AX172" s="60">
        <v>0.46539999999999998</v>
      </c>
      <c r="AY172" s="60">
        <v>0.48409999999999997</v>
      </c>
      <c r="AZ172" s="60">
        <v>0.47570000000000001</v>
      </c>
      <c r="BA172" s="60">
        <v>0.46820000000000001</v>
      </c>
      <c r="BB172" s="60">
        <v>0.53600000000000003</v>
      </c>
      <c r="BC172" s="60">
        <v>0.49180000000000001</v>
      </c>
    </row>
    <row r="173" spans="1:55" customFormat="1" hidden="1" x14ac:dyDescent="0.4">
      <c r="A173" t="str">
        <f t="shared" si="8"/>
        <v>quality</v>
      </c>
      <c r="B173" s="58" t="str">
        <f t="shared" si="9"/>
        <v>CLM</v>
      </c>
      <c r="C173" s="58" t="str">
        <f t="shared" si="10"/>
        <v>CLM052</v>
      </c>
      <c r="D173" s="58" t="s">
        <v>4921</v>
      </c>
      <c r="E173">
        <f t="shared" si="11"/>
        <v>80</v>
      </c>
      <c r="F173" s="58">
        <v>80</v>
      </c>
      <c r="G173" s="58">
        <v>80</v>
      </c>
      <c r="H173" s="58">
        <v>80</v>
      </c>
      <c r="I173" s="58">
        <v>80</v>
      </c>
      <c r="J173" s="58">
        <v>80</v>
      </c>
      <c r="K173" s="58">
        <v>80</v>
      </c>
      <c r="L173" s="58">
        <v>80</v>
      </c>
      <c r="M173" s="58">
        <v>80</v>
      </c>
      <c r="N173" s="58">
        <v>80</v>
      </c>
      <c r="O173" s="58">
        <v>80</v>
      </c>
      <c r="P173" s="58">
        <v>80</v>
      </c>
      <c r="Q173" s="58">
        <v>80</v>
      </c>
      <c r="R173" s="58">
        <v>80</v>
      </c>
      <c r="S173" s="58">
        <v>80</v>
      </c>
      <c r="T173" s="58">
        <v>80</v>
      </c>
      <c r="U173" s="58">
        <v>80</v>
      </c>
      <c r="V173" s="58">
        <v>80</v>
      </c>
      <c r="W173" s="58">
        <v>80</v>
      </c>
      <c r="X173" s="58">
        <v>80</v>
      </c>
      <c r="Y173" s="58">
        <v>80</v>
      </c>
      <c r="Z173" s="58">
        <v>80</v>
      </c>
      <c r="AA173" s="58">
        <v>80</v>
      </c>
      <c r="AB173" s="58">
        <v>80</v>
      </c>
      <c r="AC173" s="58">
        <v>80</v>
      </c>
      <c r="AD173" s="58">
        <v>80</v>
      </c>
      <c r="AE173" s="58">
        <v>80</v>
      </c>
      <c r="AF173" s="58">
        <v>80</v>
      </c>
      <c r="AG173" s="58">
        <v>80</v>
      </c>
      <c r="AH173" s="58">
        <v>80</v>
      </c>
      <c r="AI173" s="58">
        <v>80</v>
      </c>
      <c r="AJ173" s="58">
        <v>80</v>
      </c>
      <c r="AK173" s="58">
        <v>80</v>
      </c>
      <c r="AL173" s="58">
        <v>80</v>
      </c>
      <c r="AM173" s="58">
        <v>80</v>
      </c>
      <c r="AN173" s="58">
        <v>80</v>
      </c>
      <c r="AO173" s="58">
        <v>80</v>
      </c>
      <c r="AP173" s="58">
        <v>80</v>
      </c>
      <c r="AQ173" s="58">
        <v>80</v>
      </c>
      <c r="AR173" s="58">
        <v>80</v>
      </c>
      <c r="AS173" s="58">
        <v>80</v>
      </c>
      <c r="AT173" s="58">
        <v>80</v>
      </c>
      <c r="AU173" s="58">
        <v>80</v>
      </c>
      <c r="AV173" s="58">
        <v>80</v>
      </c>
      <c r="AW173" s="58">
        <v>80</v>
      </c>
      <c r="AX173" s="58">
        <v>80</v>
      </c>
      <c r="AY173" s="58">
        <v>80</v>
      </c>
      <c r="AZ173" s="58">
        <v>80</v>
      </c>
      <c r="BA173" s="58">
        <v>80</v>
      </c>
      <c r="BB173" s="58">
        <v>80</v>
      </c>
      <c r="BC173" s="58">
        <v>80</v>
      </c>
    </row>
    <row r="174" spans="1:55" customFormat="1" hidden="1" x14ac:dyDescent="0.4">
      <c r="A174" t="str">
        <f t="shared" si="8"/>
        <v>match_rate</v>
      </c>
      <c r="B174" s="58" t="str">
        <f t="shared" si="9"/>
        <v>CLM</v>
      </c>
      <c r="C174" s="58" t="str">
        <f t="shared" si="10"/>
        <v>CLM052</v>
      </c>
      <c r="D174" s="58" t="s">
        <v>4922</v>
      </c>
      <c r="E174">
        <f t="shared" si="11"/>
        <v>42.066234000000001</v>
      </c>
      <c r="F174" s="58">
        <v>37.532200000000003</v>
      </c>
      <c r="G174" s="58">
        <v>38.388500000000001</v>
      </c>
      <c r="H174" s="58">
        <v>46.358499999999999</v>
      </c>
      <c r="I174" s="58">
        <v>45.655299999999997</v>
      </c>
      <c r="J174" s="58">
        <v>41.0105</v>
      </c>
      <c r="K174" s="58">
        <v>37.517299999999999</v>
      </c>
      <c r="L174" s="58">
        <v>46.410200000000003</v>
      </c>
      <c r="M174" s="58">
        <v>40.357500000000002</v>
      </c>
      <c r="N174" s="58">
        <v>42.041200000000003</v>
      </c>
      <c r="O174" s="58">
        <v>50.9452</v>
      </c>
      <c r="P174" s="58">
        <v>36.064900000000002</v>
      </c>
      <c r="Q174" s="58">
        <v>38.362200000000001</v>
      </c>
      <c r="R174" s="58">
        <v>44.9255</v>
      </c>
      <c r="S174" s="58">
        <v>48.131500000000003</v>
      </c>
      <c r="T174" s="58">
        <v>52.177300000000002</v>
      </c>
      <c r="U174" s="58">
        <v>37.463000000000001</v>
      </c>
      <c r="V174" s="58">
        <v>45.291400000000003</v>
      </c>
      <c r="W174" s="58">
        <v>26.719200000000001</v>
      </c>
      <c r="X174" s="58">
        <v>35.996099999999998</v>
      </c>
      <c r="Y174" s="58">
        <v>50.096400000000003</v>
      </c>
      <c r="Z174" s="58">
        <v>52.183500000000002</v>
      </c>
      <c r="AA174" s="58">
        <v>36.723700000000001</v>
      </c>
      <c r="AB174" s="58">
        <v>38.589399999999998</v>
      </c>
      <c r="AC174" s="58">
        <v>53.594099999999997</v>
      </c>
      <c r="AD174" s="58">
        <v>50.093899999999998</v>
      </c>
      <c r="AE174" s="58">
        <v>49.078600000000002</v>
      </c>
      <c r="AF174" s="58">
        <v>37.612000000000002</v>
      </c>
      <c r="AG174" s="58">
        <v>39.0503</v>
      </c>
      <c r="AH174" s="58">
        <v>44.1541</v>
      </c>
      <c r="AI174" s="58">
        <v>34.201599999999999</v>
      </c>
      <c r="AJ174" s="58">
        <v>46.732100000000003</v>
      </c>
      <c r="AK174" s="58">
        <v>43.872700000000002</v>
      </c>
      <c r="AL174" s="58">
        <v>39.520000000000003</v>
      </c>
      <c r="AM174" s="58">
        <v>37.668100000000003</v>
      </c>
      <c r="AN174" s="58">
        <v>48.918399999999998</v>
      </c>
      <c r="AO174" s="58">
        <v>42.822200000000002</v>
      </c>
      <c r="AP174" s="58">
        <v>38.877200000000002</v>
      </c>
      <c r="AQ174" s="58">
        <v>41.575499999999998</v>
      </c>
      <c r="AR174" s="58">
        <v>40.975200000000001</v>
      </c>
      <c r="AS174" s="58">
        <v>44.999699999999997</v>
      </c>
      <c r="AT174" s="58">
        <v>46.0503</v>
      </c>
      <c r="AU174" s="58">
        <v>45.843899999999998</v>
      </c>
      <c r="AV174" s="58">
        <v>34.560600000000001</v>
      </c>
      <c r="AW174" s="58">
        <v>40.4754</v>
      </c>
      <c r="AX174" s="58">
        <v>37.234699999999997</v>
      </c>
      <c r="AY174" s="58">
        <v>38.7258</v>
      </c>
      <c r="AZ174" s="58">
        <v>38.054400000000001</v>
      </c>
      <c r="BA174" s="58">
        <v>37.4542</v>
      </c>
      <c r="BB174" s="58">
        <v>42.883400000000002</v>
      </c>
      <c r="BC174" s="58">
        <v>39.342799999999997</v>
      </c>
    </row>
    <row r="175" spans="1:55" customFormat="1" hidden="1" x14ac:dyDescent="0.4">
      <c r="A175" t="str">
        <f t="shared" si="8"/>
        <v>bleu</v>
      </c>
      <c r="B175" s="58" t="str">
        <f t="shared" si="9"/>
        <v>CLM</v>
      </c>
      <c r="C175" s="58" t="str">
        <f t="shared" si="10"/>
        <v>CLM052</v>
      </c>
      <c r="D175" s="58" t="s">
        <v>4923</v>
      </c>
      <c r="E175">
        <f t="shared" si="11"/>
        <v>1.6116000000000002E-2</v>
      </c>
      <c r="F175" s="58">
        <v>1.01E-2</v>
      </c>
      <c r="G175" s="58">
        <v>1.43E-2</v>
      </c>
      <c r="H175" s="58">
        <v>2.6800000000000001E-2</v>
      </c>
      <c r="I175" s="58">
        <v>3.0000000000000001E-3</v>
      </c>
      <c r="J175" s="58">
        <v>8.9300000000000004E-2</v>
      </c>
      <c r="K175" s="58">
        <v>1.04E-2</v>
      </c>
      <c r="L175" s="58">
        <v>4.5900000000000003E-2</v>
      </c>
      <c r="M175" s="58">
        <v>5.5999999999999999E-3</v>
      </c>
      <c r="N175" s="58">
        <v>6.1999999999999998E-3</v>
      </c>
      <c r="O175" s="58">
        <v>9.1000000000000004E-3</v>
      </c>
      <c r="P175" s="58">
        <v>9.9000000000000008E-3</v>
      </c>
      <c r="Q175" s="58">
        <v>6.7000000000000002E-3</v>
      </c>
      <c r="R175" s="58">
        <v>5.7999999999999996E-3</v>
      </c>
      <c r="S175" s="58">
        <v>1.1299999999999999E-2</v>
      </c>
      <c r="T175" s="58">
        <v>1.04E-2</v>
      </c>
      <c r="U175" s="58">
        <v>6.1000000000000004E-3</v>
      </c>
      <c r="V175" s="58">
        <v>9.4000000000000004E-3</v>
      </c>
      <c r="W175" s="58">
        <v>5.91E-2</v>
      </c>
      <c r="X175" s="58">
        <v>6.4000000000000003E-3</v>
      </c>
      <c r="Y175" s="58">
        <v>9.4999999999999998E-3</v>
      </c>
      <c r="Z175" s="58">
        <v>1.2800000000000001E-2</v>
      </c>
      <c r="AA175" s="58">
        <v>8.0299999999999996E-2</v>
      </c>
      <c r="AB175" s="58">
        <v>1.18E-2</v>
      </c>
      <c r="AC175" s="58">
        <v>1.26E-2</v>
      </c>
      <c r="AD175" s="58">
        <v>5.7999999999999996E-3</v>
      </c>
      <c r="AE175" s="58">
        <v>7.3000000000000001E-3</v>
      </c>
      <c r="AF175" s="58">
        <v>7.0000000000000001E-3</v>
      </c>
      <c r="AG175" s="58">
        <v>4.7000000000000002E-3</v>
      </c>
      <c r="AH175" s="58">
        <v>7.0000000000000001E-3</v>
      </c>
      <c r="AI175" s="58">
        <v>2.3699999999999999E-2</v>
      </c>
      <c r="AJ175" s="58">
        <v>7.6E-3</v>
      </c>
      <c r="AK175" s="58">
        <v>6.6E-3</v>
      </c>
      <c r="AL175" s="58">
        <v>0.1203</v>
      </c>
      <c r="AM175" s="58">
        <v>5.7000000000000002E-3</v>
      </c>
      <c r="AN175" s="58">
        <v>5.4000000000000003E-3</v>
      </c>
      <c r="AO175" s="58">
        <v>1.7999999999999999E-2</v>
      </c>
      <c r="AP175" s="58">
        <v>5.8999999999999999E-3</v>
      </c>
      <c r="AQ175" s="58">
        <v>1.0200000000000001E-2</v>
      </c>
      <c r="AR175" s="58">
        <v>7.1000000000000004E-3</v>
      </c>
      <c r="AS175" s="58">
        <v>8.3999999999999995E-3</v>
      </c>
      <c r="AT175" s="58">
        <v>6.4999999999999997E-3</v>
      </c>
      <c r="AU175" s="58">
        <v>1.14E-2</v>
      </c>
      <c r="AV175" s="58">
        <v>6.6E-3</v>
      </c>
      <c r="AW175" s="58">
        <v>7.1999999999999998E-3</v>
      </c>
      <c r="AX175" s="58">
        <v>5.7999999999999996E-3</v>
      </c>
      <c r="AY175" s="58">
        <v>7.4000000000000003E-3</v>
      </c>
      <c r="AZ175" s="58">
        <v>5.5999999999999999E-3</v>
      </c>
      <c r="BA175" s="58">
        <v>9.4000000000000004E-3</v>
      </c>
      <c r="BB175" s="58">
        <v>1.0800000000000001E-2</v>
      </c>
      <c r="BC175" s="58">
        <v>1.1599999999999999E-2</v>
      </c>
    </row>
    <row r="176" spans="1:55" customFormat="1" hidden="1" x14ac:dyDescent="0.4">
      <c r="A176" t="str">
        <f t="shared" si="8"/>
        <v>rougeL</v>
      </c>
      <c r="B176" s="58" t="str">
        <f t="shared" si="9"/>
        <v>CLM</v>
      </c>
      <c r="C176" s="58" t="str">
        <f t="shared" si="10"/>
        <v>CLM052</v>
      </c>
      <c r="D176" s="58" t="s">
        <v>4924</v>
      </c>
      <c r="E176">
        <f t="shared" si="11"/>
        <v>0.12479599999999998</v>
      </c>
      <c r="F176" s="58">
        <v>0.1176</v>
      </c>
      <c r="G176" s="58">
        <v>0.1293</v>
      </c>
      <c r="H176" s="58">
        <v>0.1353</v>
      </c>
      <c r="I176" s="58">
        <v>0.10340000000000001</v>
      </c>
      <c r="J176" s="58">
        <v>0.21460000000000001</v>
      </c>
      <c r="K176" s="58">
        <v>0.1338</v>
      </c>
      <c r="L176" s="58">
        <v>0.1938</v>
      </c>
      <c r="M176" s="58">
        <v>9.7000000000000003E-2</v>
      </c>
      <c r="N176" s="58">
        <v>0.14660000000000001</v>
      </c>
      <c r="O176" s="58">
        <v>0.11650000000000001</v>
      </c>
      <c r="P176" s="58">
        <v>0.15079999999999999</v>
      </c>
      <c r="Q176" s="58">
        <v>9.8900000000000002E-2</v>
      </c>
      <c r="R176" s="58">
        <v>0.13569999999999999</v>
      </c>
      <c r="S176" s="58">
        <v>0.1532</v>
      </c>
      <c r="T176" s="58">
        <v>0.1128</v>
      </c>
      <c r="U176" s="58">
        <v>0.1232</v>
      </c>
      <c r="V176" s="58">
        <v>0.14480000000000001</v>
      </c>
      <c r="W176" s="58">
        <v>0.17649999999999999</v>
      </c>
      <c r="X176" s="58">
        <v>0.124</v>
      </c>
      <c r="Y176" s="58">
        <v>0.13059999999999999</v>
      </c>
      <c r="Z176" s="58">
        <v>0.1338</v>
      </c>
      <c r="AA176" s="58">
        <v>0.2366</v>
      </c>
      <c r="AB176" s="58">
        <v>0.121</v>
      </c>
      <c r="AC176" s="58">
        <v>0.1285</v>
      </c>
      <c r="AD176" s="58">
        <v>8.5699999999999998E-2</v>
      </c>
      <c r="AE176" s="58">
        <v>0.1021</v>
      </c>
      <c r="AF176" s="58">
        <v>0.14649999999999999</v>
      </c>
      <c r="AG176" s="58">
        <v>0.1167</v>
      </c>
      <c r="AH176" s="58">
        <v>0.1158</v>
      </c>
      <c r="AI176" s="58">
        <v>0.1545</v>
      </c>
      <c r="AJ176" s="58">
        <v>0.10979999999999999</v>
      </c>
      <c r="AK176" s="58">
        <v>0.12659999999999999</v>
      </c>
      <c r="AL176" s="58">
        <v>0.249</v>
      </c>
      <c r="AM176" s="58">
        <v>0.1439</v>
      </c>
      <c r="AN176" s="58">
        <v>0.1135</v>
      </c>
      <c r="AO176" s="58">
        <v>0.1152</v>
      </c>
      <c r="AP176" s="58">
        <v>9.8500000000000004E-2</v>
      </c>
      <c r="AQ176" s="58">
        <v>9.9599999999999994E-2</v>
      </c>
      <c r="AR176" s="58">
        <v>9.4500000000000001E-2</v>
      </c>
      <c r="AS176" s="58">
        <v>8.8900000000000007E-2</v>
      </c>
      <c r="AT176" s="58">
        <v>8.5699999999999998E-2</v>
      </c>
      <c r="AU176" s="58">
        <v>9.9199999999999997E-2</v>
      </c>
      <c r="AV176" s="58">
        <v>9.4899999999999998E-2</v>
      </c>
      <c r="AW176" s="58">
        <v>7.51E-2</v>
      </c>
      <c r="AX176" s="58">
        <v>7.5300000000000006E-2</v>
      </c>
      <c r="AY176" s="58">
        <v>9.2399999999999996E-2</v>
      </c>
      <c r="AZ176" s="58">
        <v>0.11609999999999999</v>
      </c>
      <c r="BA176" s="58">
        <v>0.12330000000000001</v>
      </c>
      <c r="BB176" s="58">
        <v>8.0799999999999997E-2</v>
      </c>
      <c r="BC176" s="58">
        <v>7.7899999999999997E-2</v>
      </c>
    </row>
    <row r="177" spans="1:55" customFormat="1" hidden="1" x14ac:dyDescent="0.4">
      <c r="A177" t="str">
        <f t="shared" si="8"/>
        <v>similarity</v>
      </c>
      <c r="B177" s="61" t="str">
        <f t="shared" si="9"/>
        <v>CLM</v>
      </c>
      <c r="C177" s="61" t="str">
        <f t="shared" si="10"/>
        <v>CLM092</v>
      </c>
      <c r="D177" s="61" t="s">
        <v>4925</v>
      </c>
      <c r="E177" s="56">
        <f t="shared" si="11"/>
        <v>0.52764</v>
      </c>
      <c r="F177" s="61">
        <v>0.50349999999999995</v>
      </c>
      <c r="G177" s="61">
        <v>0.41</v>
      </c>
      <c r="H177" s="61">
        <v>0.50600000000000001</v>
      </c>
      <c r="I177" s="61">
        <v>0.51049999999999995</v>
      </c>
      <c r="J177" s="61">
        <v>0.46389999999999998</v>
      </c>
      <c r="K177" s="61">
        <v>0.49709999999999999</v>
      </c>
      <c r="L177" s="61">
        <v>0.53549999999999998</v>
      </c>
      <c r="M177" s="61">
        <v>0.49380000000000002</v>
      </c>
      <c r="N177" s="61">
        <v>0.56599999999999995</v>
      </c>
      <c r="O177" s="61">
        <v>0.58550000000000002</v>
      </c>
      <c r="P177" s="61">
        <v>0.43009999999999998</v>
      </c>
      <c r="Q177" s="61">
        <v>0.55179999999999996</v>
      </c>
      <c r="R177" s="61">
        <v>0.60640000000000005</v>
      </c>
      <c r="S177" s="61">
        <v>0.60409999999999997</v>
      </c>
      <c r="T177" s="61">
        <v>0.57420000000000004</v>
      </c>
      <c r="U177" s="61">
        <v>0.5232</v>
      </c>
      <c r="V177" s="61">
        <v>0.59589999999999999</v>
      </c>
      <c r="W177" s="61">
        <v>0.32040000000000002</v>
      </c>
      <c r="X177" s="61">
        <v>0.48409999999999997</v>
      </c>
      <c r="Y177" s="61">
        <v>0.65810000000000002</v>
      </c>
      <c r="Z177" s="61">
        <v>0.67789999999999995</v>
      </c>
      <c r="AA177" s="61">
        <v>0.4965</v>
      </c>
      <c r="AB177" s="61">
        <v>0.58050000000000002</v>
      </c>
      <c r="AC177" s="61">
        <v>0.66800000000000004</v>
      </c>
      <c r="AD177" s="61">
        <v>0.62180000000000002</v>
      </c>
      <c r="AE177" s="61">
        <v>0.62570000000000003</v>
      </c>
      <c r="AF177" s="61">
        <v>0.45929999999999999</v>
      </c>
      <c r="AG177" s="61">
        <v>0.44069999999999998</v>
      </c>
      <c r="AH177" s="61">
        <v>0.63060000000000005</v>
      </c>
      <c r="AI177" s="61">
        <v>0.5343</v>
      </c>
      <c r="AJ177" s="61">
        <v>0.54279999999999995</v>
      </c>
      <c r="AK177" s="61">
        <v>0.4526</v>
      </c>
      <c r="AL177" s="61">
        <v>0.48399999999999999</v>
      </c>
      <c r="AM177" s="61">
        <v>0.47349999999999998</v>
      </c>
      <c r="AN177" s="61">
        <v>0.64200000000000002</v>
      </c>
      <c r="AO177" s="61">
        <v>0.54210000000000003</v>
      </c>
      <c r="AP177" s="61">
        <v>0.52869999999999995</v>
      </c>
      <c r="AQ177" s="61">
        <v>0.51019999999999999</v>
      </c>
      <c r="AR177" s="61">
        <v>0.45779999999999998</v>
      </c>
      <c r="AS177" s="61">
        <v>0.55710000000000004</v>
      </c>
      <c r="AT177" s="61">
        <v>0.48730000000000001</v>
      </c>
      <c r="AU177" s="61">
        <v>0.53469999999999995</v>
      </c>
      <c r="AV177" s="61">
        <v>0.46479999999999999</v>
      </c>
      <c r="AW177" s="61">
        <v>0.52049999999999996</v>
      </c>
      <c r="AX177" s="61">
        <v>0.5464</v>
      </c>
      <c r="AY177" s="61">
        <v>0.48649999999999999</v>
      </c>
      <c r="AZ177" s="61">
        <v>0.53790000000000004</v>
      </c>
      <c r="BA177" s="61">
        <v>0.48780000000000001</v>
      </c>
      <c r="BB177" s="61">
        <v>0.50549999999999995</v>
      </c>
      <c r="BC177" s="61">
        <v>0.46439999999999998</v>
      </c>
    </row>
    <row r="178" spans="1:55" customFormat="1" hidden="1" x14ac:dyDescent="0.4">
      <c r="A178" t="str">
        <f t="shared" si="8"/>
        <v>quality</v>
      </c>
      <c r="B178" s="58" t="str">
        <f t="shared" si="9"/>
        <v>CLM</v>
      </c>
      <c r="C178" s="58" t="str">
        <f t="shared" si="10"/>
        <v>CLM092</v>
      </c>
      <c r="D178" s="58" t="s">
        <v>4926</v>
      </c>
      <c r="E178">
        <f t="shared" si="11"/>
        <v>80</v>
      </c>
      <c r="F178" s="58">
        <v>80</v>
      </c>
      <c r="G178" s="58">
        <v>80</v>
      </c>
      <c r="H178" s="58">
        <v>80</v>
      </c>
      <c r="I178" s="58">
        <v>80</v>
      </c>
      <c r="J178" s="58">
        <v>80</v>
      </c>
      <c r="K178" s="58">
        <v>80</v>
      </c>
      <c r="L178" s="58">
        <v>80</v>
      </c>
      <c r="M178" s="58">
        <v>80</v>
      </c>
      <c r="N178" s="58">
        <v>80</v>
      </c>
      <c r="O178" s="58">
        <v>80</v>
      </c>
      <c r="P178" s="58">
        <v>80</v>
      </c>
      <c r="Q178" s="58">
        <v>80</v>
      </c>
      <c r="R178" s="58">
        <v>80</v>
      </c>
      <c r="S178" s="58">
        <v>80</v>
      </c>
      <c r="T178" s="58">
        <v>80</v>
      </c>
      <c r="U178" s="58">
        <v>80</v>
      </c>
      <c r="V178" s="58">
        <v>80</v>
      </c>
      <c r="W178" s="58">
        <v>80</v>
      </c>
      <c r="X178" s="58">
        <v>80</v>
      </c>
      <c r="Y178" s="58">
        <v>80</v>
      </c>
      <c r="Z178" s="58">
        <v>80</v>
      </c>
      <c r="AA178" s="58">
        <v>80</v>
      </c>
      <c r="AB178" s="58">
        <v>80</v>
      </c>
      <c r="AC178" s="58">
        <v>80</v>
      </c>
      <c r="AD178" s="58">
        <v>80</v>
      </c>
      <c r="AE178" s="58">
        <v>80</v>
      </c>
      <c r="AF178" s="58">
        <v>80</v>
      </c>
      <c r="AG178" s="58">
        <v>80</v>
      </c>
      <c r="AH178" s="58">
        <v>80</v>
      </c>
      <c r="AI178" s="58">
        <v>80</v>
      </c>
      <c r="AJ178" s="58">
        <v>80</v>
      </c>
      <c r="AK178" s="58">
        <v>80</v>
      </c>
      <c r="AL178" s="58">
        <v>80</v>
      </c>
      <c r="AM178" s="58">
        <v>80</v>
      </c>
      <c r="AN178" s="58">
        <v>80</v>
      </c>
      <c r="AO178" s="58">
        <v>80</v>
      </c>
      <c r="AP178" s="58">
        <v>80</v>
      </c>
      <c r="AQ178" s="58">
        <v>80</v>
      </c>
      <c r="AR178" s="58">
        <v>80</v>
      </c>
      <c r="AS178" s="58">
        <v>80</v>
      </c>
      <c r="AT178" s="58">
        <v>80</v>
      </c>
      <c r="AU178" s="58">
        <v>80</v>
      </c>
      <c r="AV178" s="58">
        <v>80</v>
      </c>
      <c r="AW178" s="58">
        <v>80</v>
      </c>
      <c r="AX178" s="58">
        <v>80</v>
      </c>
      <c r="AY178" s="58">
        <v>80</v>
      </c>
      <c r="AZ178" s="58">
        <v>80</v>
      </c>
      <c r="BA178" s="58">
        <v>80</v>
      </c>
      <c r="BB178" s="58">
        <v>80</v>
      </c>
      <c r="BC178" s="58">
        <v>80</v>
      </c>
    </row>
    <row r="179" spans="1:55" customFormat="1" hidden="1" x14ac:dyDescent="0.4">
      <c r="A179" t="str">
        <f t="shared" si="8"/>
        <v>match_rate</v>
      </c>
      <c r="B179" s="58" t="str">
        <f t="shared" si="9"/>
        <v>CLM</v>
      </c>
      <c r="C179" s="58" t="str">
        <f t="shared" si="10"/>
        <v>CLM092</v>
      </c>
      <c r="D179" s="58" t="s">
        <v>4927</v>
      </c>
      <c r="E179">
        <f t="shared" si="11"/>
        <v>42.211258000000001</v>
      </c>
      <c r="F179" s="58">
        <v>40.2774</v>
      </c>
      <c r="G179" s="58">
        <v>32.796599999999998</v>
      </c>
      <c r="H179" s="58">
        <v>40.483600000000003</v>
      </c>
      <c r="I179" s="58">
        <v>40.841299999999997</v>
      </c>
      <c r="J179" s="58">
        <v>37.109000000000002</v>
      </c>
      <c r="K179" s="58">
        <v>39.765500000000003</v>
      </c>
      <c r="L179" s="58">
        <v>42.838700000000003</v>
      </c>
      <c r="M179" s="58">
        <v>39.506</v>
      </c>
      <c r="N179" s="58">
        <v>45.280200000000001</v>
      </c>
      <c r="O179" s="58">
        <v>46.8401</v>
      </c>
      <c r="P179" s="58">
        <v>34.407499999999999</v>
      </c>
      <c r="Q179" s="58">
        <v>44.143300000000004</v>
      </c>
      <c r="R179" s="58">
        <v>48.513800000000003</v>
      </c>
      <c r="S179" s="58">
        <v>48.325200000000002</v>
      </c>
      <c r="T179" s="58">
        <v>45.935000000000002</v>
      </c>
      <c r="U179" s="58">
        <v>41.854199999999999</v>
      </c>
      <c r="V179" s="58">
        <v>47.673499999999997</v>
      </c>
      <c r="W179" s="58">
        <v>25.633500000000002</v>
      </c>
      <c r="X179" s="58">
        <v>38.724600000000002</v>
      </c>
      <c r="Y179" s="58">
        <v>52.649000000000001</v>
      </c>
      <c r="Z179" s="58">
        <v>54.232100000000003</v>
      </c>
      <c r="AA179" s="58">
        <v>39.721200000000003</v>
      </c>
      <c r="AB179" s="58">
        <v>46.440300000000001</v>
      </c>
      <c r="AC179" s="58">
        <v>53.440800000000003</v>
      </c>
      <c r="AD179" s="58">
        <v>49.742800000000003</v>
      </c>
      <c r="AE179" s="58">
        <v>50.054299999999998</v>
      </c>
      <c r="AF179" s="58">
        <v>36.742800000000003</v>
      </c>
      <c r="AG179" s="58">
        <v>35.258600000000001</v>
      </c>
      <c r="AH179" s="58">
        <v>50.450400000000002</v>
      </c>
      <c r="AI179" s="58">
        <v>42.741199999999999</v>
      </c>
      <c r="AJ179" s="58">
        <v>43.4255</v>
      </c>
      <c r="AK179" s="58">
        <v>36.208399999999997</v>
      </c>
      <c r="AL179" s="58">
        <v>38.721299999999999</v>
      </c>
      <c r="AM179" s="58">
        <v>37.882800000000003</v>
      </c>
      <c r="AN179" s="58">
        <v>51.357999999999997</v>
      </c>
      <c r="AO179" s="58">
        <v>43.368000000000002</v>
      </c>
      <c r="AP179" s="58">
        <v>42.2986</v>
      </c>
      <c r="AQ179" s="58">
        <v>40.819299999999998</v>
      </c>
      <c r="AR179" s="58">
        <v>36.621600000000001</v>
      </c>
      <c r="AS179" s="58">
        <v>44.569200000000002</v>
      </c>
      <c r="AT179" s="58">
        <v>38.9878</v>
      </c>
      <c r="AU179" s="58">
        <v>42.779699999999998</v>
      </c>
      <c r="AV179" s="58">
        <v>37.186</v>
      </c>
      <c r="AW179" s="58">
        <v>41.638800000000003</v>
      </c>
      <c r="AX179" s="58">
        <v>43.7102</v>
      </c>
      <c r="AY179" s="58">
        <v>38.916899999999998</v>
      </c>
      <c r="AZ179" s="58">
        <v>43.031700000000001</v>
      </c>
      <c r="BA179" s="58">
        <v>39.0261</v>
      </c>
      <c r="BB179" s="58">
        <v>40.440300000000001</v>
      </c>
      <c r="BC179" s="58">
        <v>37.150199999999998</v>
      </c>
    </row>
    <row r="180" spans="1:55" customFormat="1" hidden="1" x14ac:dyDescent="0.4">
      <c r="A180" t="str">
        <f t="shared" si="8"/>
        <v>bleu</v>
      </c>
      <c r="B180" s="58" t="str">
        <f t="shared" si="9"/>
        <v>CLM</v>
      </c>
      <c r="C180" s="58" t="str">
        <f t="shared" si="10"/>
        <v>CLM092</v>
      </c>
      <c r="D180" s="58" t="s">
        <v>4928</v>
      </c>
      <c r="E180">
        <f t="shared" si="11"/>
        <v>1.1489999999999998E-2</v>
      </c>
      <c r="F180" s="58">
        <v>1.09E-2</v>
      </c>
      <c r="G180" s="58">
        <v>1.0999999999999999E-2</v>
      </c>
      <c r="H180" s="58">
        <v>6.4000000000000003E-3</v>
      </c>
      <c r="I180" s="58">
        <v>5.3E-3</v>
      </c>
      <c r="J180" s="58">
        <v>4.1999999999999997E-3</v>
      </c>
      <c r="K180" s="58">
        <v>6.4999999999999997E-3</v>
      </c>
      <c r="L180" s="58">
        <v>8.6999999999999994E-3</v>
      </c>
      <c r="M180" s="58">
        <v>9.9000000000000008E-3</v>
      </c>
      <c r="N180" s="58">
        <v>9.2999999999999992E-3</v>
      </c>
      <c r="O180" s="58">
        <v>6.7000000000000002E-3</v>
      </c>
      <c r="P180" s="58">
        <v>6.7999999999999996E-3</v>
      </c>
      <c r="Q180" s="58">
        <v>1.47E-2</v>
      </c>
      <c r="R180" s="58">
        <v>1.03E-2</v>
      </c>
      <c r="S180" s="58">
        <v>6.1999999999999998E-3</v>
      </c>
      <c r="T180" s="58">
        <v>8.6999999999999994E-3</v>
      </c>
      <c r="U180" s="58">
        <v>7.4000000000000003E-3</v>
      </c>
      <c r="V180" s="58">
        <v>5.4000000000000003E-3</v>
      </c>
      <c r="W180" s="58">
        <v>5.0200000000000002E-2</v>
      </c>
      <c r="X180" s="58">
        <v>9.9000000000000008E-3</v>
      </c>
      <c r="Y180" s="58">
        <v>1.6899999999999998E-2</v>
      </c>
      <c r="Z180" s="58">
        <v>4.7699999999999999E-2</v>
      </c>
      <c r="AA180" s="58">
        <v>2.8299999999999999E-2</v>
      </c>
      <c r="AB180" s="58">
        <v>2.8000000000000001E-2</v>
      </c>
      <c r="AC180" s="58">
        <v>6.7999999999999996E-3</v>
      </c>
      <c r="AD180" s="58">
        <v>6.6E-3</v>
      </c>
      <c r="AE180" s="58">
        <v>6.8999999999999999E-3</v>
      </c>
      <c r="AF180" s="58">
        <v>5.4999999999999997E-3</v>
      </c>
      <c r="AG180" s="58">
        <v>9.9000000000000008E-3</v>
      </c>
      <c r="AH180" s="58">
        <v>1.37E-2</v>
      </c>
      <c r="AI180" s="58">
        <v>2.1700000000000001E-2</v>
      </c>
      <c r="AJ180" s="58">
        <v>6.1999999999999998E-3</v>
      </c>
      <c r="AK180" s="58">
        <v>9.1999999999999998E-3</v>
      </c>
      <c r="AL180" s="58">
        <v>1.0999999999999999E-2</v>
      </c>
      <c r="AM180" s="58">
        <v>8.0999999999999996E-3</v>
      </c>
      <c r="AN180" s="58">
        <v>3.7000000000000002E-3</v>
      </c>
      <c r="AO180" s="58">
        <v>2.3099999999999999E-2</v>
      </c>
      <c r="AP180" s="58">
        <v>6.3E-3</v>
      </c>
      <c r="AQ180" s="58">
        <v>1.3100000000000001E-2</v>
      </c>
      <c r="AR180" s="58">
        <v>5.4999999999999997E-3</v>
      </c>
      <c r="AS180" s="58">
        <v>5.7999999999999996E-3</v>
      </c>
      <c r="AT180" s="58">
        <v>8.8000000000000005E-3</v>
      </c>
      <c r="AU180" s="58">
        <v>9.9000000000000008E-3</v>
      </c>
      <c r="AV180" s="58">
        <v>6.1000000000000004E-3</v>
      </c>
      <c r="AW180" s="58">
        <v>3.0999999999999999E-3</v>
      </c>
      <c r="AX180" s="58">
        <v>1.18E-2</v>
      </c>
      <c r="AY180" s="58">
        <v>8.2000000000000007E-3</v>
      </c>
      <c r="AZ180" s="58">
        <v>7.1999999999999998E-3</v>
      </c>
      <c r="BA180" s="58">
        <v>1.1599999999999999E-2</v>
      </c>
      <c r="BB180" s="58">
        <v>1.3299999999999999E-2</v>
      </c>
      <c r="BC180" s="58">
        <v>1.2E-2</v>
      </c>
    </row>
    <row r="181" spans="1:55" customFormat="1" hidden="1" x14ac:dyDescent="0.4">
      <c r="A181" t="str">
        <f t="shared" si="8"/>
        <v>rougeL</v>
      </c>
      <c r="B181" s="58" t="str">
        <f t="shared" si="9"/>
        <v>CLM</v>
      </c>
      <c r="C181" s="58" t="str">
        <f t="shared" si="10"/>
        <v>CLM092</v>
      </c>
      <c r="D181" s="58" t="s">
        <v>4929</v>
      </c>
      <c r="E181">
        <f t="shared" si="11"/>
        <v>0.12092600000000001</v>
      </c>
      <c r="F181" s="58">
        <v>0.1138</v>
      </c>
      <c r="G181" s="58">
        <v>0.1245</v>
      </c>
      <c r="H181" s="58">
        <v>0.1021</v>
      </c>
      <c r="I181" s="58">
        <v>0.106</v>
      </c>
      <c r="J181" s="58">
        <v>0.12230000000000001</v>
      </c>
      <c r="K181" s="58">
        <v>8.7999999999999995E-2</v>
      </c>
      <c r="L181" s="58">
        <v>0.107</v>
      </c>
      <c r="M181" s="58">
        <v>0.1041</v>
      </c>
      <c r="N181" s="58">
        <v>0.1293</v>
      </c>
      <c r="O181" s="58">
        <v>0.11219999999999999</v>
      </c>
      <c r="P181" s="58">
        <v>0.11409999999999999</v>
      </c>
      <c r="Q181" s="58">
        <v>0.1308</v>
      </c>
      <c r="R181" s="58">
        <v>0.1069</v>
      </c>
      <c r="S181" s="58">
        <v>0.1434</v>
      </c>
      <c r="T181" s="58">
        <v>0.13100000000000001</v>
      </c>
      <c r="U181" s="58">
        <v>0.11070000000000001</v>
      </c>
      <c r="V181" s="58">
        <v>0.13070000000000001</v>
      </c>
      <c r="W181" s="58">
        <v>0.1784</v>
      </c>
      <c r="X181" s="58">
        <v>0.1389</v>
      </c>
      <c r="Y181" s="58">
        <v>0.19420000000000001</v>
      </c>
      <c r="Z181" s="58">
        <v>0.2039</v>
      </c>
      <c r="AA181" s="58">
        <v>0.16589999999999999</v>
      </c>
      <c r="AB181" s="58">
        <v>0.16220000000000001</v>
      </c>
      <c r="AC181" s="58">
        <v>0.1116</v>
      </c>
      <c r="AD181" s="58">
        <v>9.1499999999999998E-2</v>
      </c>
      <c r="AE181" s="58">
        <v>8.6999999999999994E-2</v>
      </c>
      <c r="AF181" s="58">
        <v>8.7599999999999997E-2</v>
      </c>
      <c r="AG181" s="58">
        <v>0.1298</v>
      </c>
      <c r="AH181" s="58">
        <v>0.16420000000000001</v>
      </c>
      <c r="AI181" s="58">
        <v>0.1893</v>
      </c>
      <c r="AJ181" s="58">
        <v>7.5600000000000001E-2</v>
      </c>
      <c r="AK181" s="58">
        <v>0.14230000000000001</v>
      </c>
      <c r="AL181" s="58">
        <v>0.1434</v>
      </c>
      <c r="AM181" s="58">
        <v>0.1162</v>
      </c>
      <c r="AN181" s="58">
        <v>0.1124</v>
      </c>
      <c r="AO181" s="58">
        <v>0.13639999999999999</v>
      </c>
      <c r="AP181" s="58">
        <v>0.1148</v>
      </c>
      <c r="AQ181" s="58">
        <v>0.112</v>
      </c>
      <c r="AR181" s="58">
        <v>7.2599999999999998E-2</v>
      </c>
      <c r="AS181" s="58">
        <v>9.5899999999999999E-2</v>
      </c>
      <c r="AT181" s="58">
        <v>9.8900000000000002E-2</v>
      </c>
      <c r="AU181" s="58">
        <v>0.1111</v>
      </c>
      <c r="AV181" s="58">
        <v>0.1145</v>
      </c>
      <c r="AW181" s="58">
        <v>7.6700000000000004E-2</v>
      </c>
      <c r="AX181" s="58">
        <v>0.13189999999999999</v>
      </c>
      <c r="AY181" s="58">
        <v>0.08</v>
      </c>
      <c r="AZ181" s="58">
        <v>0.1186</v>
      </c>
      <c r="BA181" s="58">
        <v>9.74E-2</v>
      </c>
      <c r="BB181" s="58">
        <v>0.1007</v>
      </c>
      <c r="BC181" s="58">
        <v>0.1135</v>
      </c>
    </row>
    <row r="182" spans="1:55" customFormat="1" hidden="1" x14ac:dyDescent="0.4">
      <c r="A182" t="str">
        <f t="shared" si="8"/>
        <v>similarity</v>
      </c>
      <c r="B182" s="57" t="str">
        <f t="shared" si="9"/>
        <v>CLM</v>
      </c>
      <c r="C182" s="57" t="str">
        <f t="shared" si="10"/>
        <v>CLM003</v>
      </c>
      <c r="D182" s="57" t="s">
        <v>4930</v>
      </c>
      <c r="E182" s="9">
        <f t="shared" si="11"/>
        <v>0.52218999999999982</v>
      </c>
      <c r="F182" s="57">
        <v>0.42409999999999998</v>
      </c>
      <c r="G182" s="57">
        <v>0.4304</v>
      </c>
      <c r="H182" s="57">
        <v>0.52680000000000005</v>
      </c>
      <c r="I182" s="57">
        <v>0.49630000000000002</v>
      </c>
      <c r="J182" s="57">
        <v>0.52590000000000003</v>
      </c>
      <c r="K182" s="57">
        <v>0.49469999999999997</v>
      </c>
      <c r="L182" s="57">
        <v>0.501</v>
      </c>
      <c r="M182" s="57">
        <v>0.52359999999999995</v>
      </c>
      <c r="N182" s="57">
        <v>0.6048</v>
      </c>
      <c r="O182" s="57">
        <v>0.67910000000000004</v>
      </c>
      <c r="P182" s="57">
        <v>0.39479999999999998</v>
      </c>
      <c r="Q182" s="57">
        <v>0.53259999999999996</v>
      </c>
      <c r="R182" s="57">
        <v>0.57379999999999998</v>
      </c>
      <c r="S182" s="57">
        <v>0.55840000000000001</v>
      </c>
      <c r="T182" s="57">
        <v>0.63160000000000005</v>
      </c>
      <c r="U182" s="57">
        <v>0.4577</v>
      </c>
      <c r="V182" s="57">
        <v>0.51</v>
      </c>
      <c r="W182" s="57">
        <v>0.29339999999999999</v>
      </c>
      <c r="X182" s="57">
        <v>0.45710000000000001</v>
      </c>
      <c r="Y182" s="57">
        <v>0.59009999999999996</v>
      </c>
      <c r="Z182" s="57">
        <v>0.65249999999999997</v>
      </c>
      <c r="AA182" s="57">
        <v>0.53120000000000001</v>
      </c>
      <c r="AB182" s="57">
        <v>0.54430000000000001</v>
      </c>
      <c r="AC182" s="57">
        <v>0.64449999999999996</v>
      </c>
      <c r="AD182" s="57">
        <v>0.6139</v>
      </c>
      <c r="AE182" s="57">
        <v>0.6321</v>
      </c>
      <c r="AF182" s="57">
        <v>0.4486</v>
      </c>
      <c r="AG182" s="57">
        <v>0.4834</v>
      </c>
      <c r="AH182" s="57">
        <v>0.59699999999999998</v>
      </c>
      <c r="AI182" s="57">
        <v>0.44159999999999999</v>
      </c>
      <c r="AJ182" s="57">
        <v>0.53369999999999995</v>
      </c>
      <c r="AK182" s="57">
        <v>0.55120000000000002</v>
      </c>
      <c r="AL182" s="57">
        <v>0.47110000000000002</v>
      </c>
      <c r="AM182" s="57">
        <v>0.48359999999999997</v>
      </c>
      <c r="AN182" s="57">
        <v>0.62109999999999999</v>
      </c>
      <c r="AO182" s="57">
        <v>0.51719999999999999</v>
      </c>
      <c r="AP182" s="57">
        <v>0.50680000000000003</v>
      </c>
      <c r="AQ182" s="57">
        <v>0.5131</v>
      </c>
      <c r="AR182" s="57">
        <v>0.4617</v>
      </c>
      <c r="AS182" s="57">
        <v>0.57079999999999997</v>
      </c>
      <c r="AT182" s="57">
        <v>0.51349999999999996</v>
      </c>
      <c r="AU182" s="57">
        <v>0.54659999999999997</v>
      </c>
      <c r="AV182" s="57">
        <v>0.45689999999999997</v>
      </c>
      <c r="AW182" s="57">
        <v>0.54930000000000001</v>
      </c>
      <c r="AX182" s="57">
        <v>0.51570000000000005</v>
      </c>
      <c r="AY182" s="57">
        <v>0.49309999999999998</v>
      </c>
      <c r="AZ182" s="57">
        <v>0.51949999999999996</v>
      </c>
      <c r="BA182" s="57">
        <v>0.47710000000000002</v>
      </c>
      <c r="BB182" s="57">
        <v>0.55059999999999998</v>
      </c>
      <c r="BC182" s="57">
        <v>0.46160000000000001</v>
      </c>
    </row>
    <row r="183" spans="1:55" customFormat="1" hidden="1" x14ac:dyDescent="0.4">
      <c r="A183" t="str">
        <f t="shared" si="8"/>
        <v>quality</v>
      </c>
      <c r="B183" s="58" t="str">
        <f t="shared" si="9"/>
        <v>CLM</v>
      </c>
      <c r="C183" s="58" t="str">
        <f t="shared" si="10"/>
        <v>CLM003</v>
      </c>
      <c r="D183" s="58" t="s">
        <v>4931</v>
      </c>
      <c r="E183">
        <f t="shared" si="11"/>
        <v>80</v>
      </c>
      <c r="F183" s="58">
        <v>80</v>
      </c>
      <c r="G183" s="58">
        <v>80</v>
      </c>
      <c r="H183" s="58">
        <v>80</v>
      </c>
      <c r="I183" s="58">
        <v>80</v>
      </c>
      <c r="J183" s="58">
        <v>80</v>
      </c>
      <c r="K183" s="58">
        <v>80</v>
      </c>
      <c r="L183" s="58">
        <v>80</v>
      </c>
      <c r="M183" s="58">
        <v>80</v>
      </c>
      <c r="N183" s="58">
        <v>80</v>
      </c>
      <c r="O183" s="58">
        <v>80</v>
      </c>
      <c r="P183" s="58">
        <v>80</v>
      </c>
      <c r="Q183" s="58">
        <v>80</v>
      </c>
      <c r="R183" s="58">
        <v>80</v>
      </c>
      <c r="S183" s="58">
        <v>80</v>
      </c>
      <c r="T183" s="58">
        <v>80</v>
      </c>
      <c r="U183" s="58">
        <v>80</v>
      </c>
      <c r="V183" s="58">
        <v>80</v>
      </c>
      <c r="W183" s="58">
        <v>80</v>
      </c>
      <c r="X183" s="58">
        <v>80</v>
      </c>
      <c r="Y183" s="58">
        <v>80</v>
      </c>
      <c r="Z183" s="58">
        <v>80</v>
      </c>
      <c r="AA183" s="58">
        <v>80</v>
      </c>
      <c r="AB183" s="58">
        <v>80</v>
      </c>
      <c r="AC183" s="58">
        <v>80</v>
      </c>
      <c r="AD183" s="58">
        <v>80</v>
      </c>
      <c r="AE183" s="58">
        <v>80</v>
      </c>
      <c r="AF183" s="58">
        <v>80</v>
      </c>
      <c r="AG183" s="58">
        <v>80</v>
      </c>
      <c r="AH183" s="58">
        <v>80</v>
      </c>
      <c r="AI183" s="58">
        <v>80</v>
      </c>
      <c r="AJ183" s="58">
        <v>80</v>
      </c>
      <c r="AK183" s="58">
        <v>80</v>
      </c>
      <c r="AL183" s="58">
        <v>80</v>
      </c>
      <c r="AM183" s="58">
        <v>80</v>
      </c>
      <c r="AN183" s="58">
        <v>80</v>
      </c>
      <c r="AO183" s="58">
        <v>80</v>
      </c>
      <c r="AP183" s="58">
        <v>80</v>
      </c>
      <c r="AQ183" s="58">
        <v>80</v>
      </c>
      <c r="AR183" s="58">
        <v>80</v>
      </c>
      <c r="AS183" s="58">
        <v>80</v>
      </c>
      <c r="AT183" s="58">
        <v>80</v>
      </c>
      <c r="AU183" s="58">
        <v>80</v>
      </c>
      <c r="AV183" s="58">
        <v>80</v>
      </c>
      <c r="AW183" s="58">
        <v>80</v>
      </c>
      <c r="AX183" s="58">
        <v>80</v>
      </c>
      <c r="AY183" s="58">
        <v>80</v>
      </c>
      <c r="AZ183" s="58">
        <v>80</v>
      </c>
      <c r="BA183" s="58">
        <v>80</v>
      </c>
      <c r="BB183" s="58">
        <v>80</v>
      </c>
      <c r="BC183" s="58">
        <v>80</v>
      </c>
    </row>
    <row r="184" spans="1:55" hidden="1" x14ac:dyDescent="0.4">
      <c r="A184" t="str">
        <f t="shared" si="8"/>
        <v>match_rate</v>
      </c>
      <c r="B184" s="59" t="str">
        <f t="shared" si="9"/>
        <v>CLM</v>
      </c>
      <c r="C184" s="59" t="str">
        <f t="shared" si="10"/>
        <v>CLM003</v>
      </c>
      <c r="D184" s="59" t="s">
        <v>4932</v>
      </c>
      <c r="E184" s="11">
        <f t="shared" si="11"/>
        <v>41.775101999999997</v>
      </c>
      <c r="F184" s="59">
        <v>33.929900000000004</v>
      </c>
      <c r="G184" s="59">
        <v>34.4328</v>
      </c>
      <c r="H184" s="59">
        <v>42.1449</v>
      </c>
      <c r="I184" s="59">
        <v>39.701900000000002</v>
      </c>
      <c r="J184" s="59">
        <v>42.0702</v>
      </c>
      <c r="K184" s="59">
        <v>39.578000000000003</v>
      </c>
      <c r="L184" s="59">
        <v>40.077399999999997</v>
      </c>
      <c r="M184" s="59">
        <v>41.887900000000002</v>
      </c>
      <c r="N184" s="59">
        <v>48.381999999999998</v>
      </c>
      <c r="O184" s="59">
        <v>54.326000000000001</v>
      </c>
      <c r="P184" s="59">
        <v>31.587</v>
      </c>
      <c r="Q184" s="59">
        <v>42.608600000000003</v>
      </c>
      <c r="R184" s="59">
        <v>45.901800000000001</v>
      </c>
      <c r="S184" s="59">
        <v>44.671900000000001</v>
      </c>
      <c r="T184" s="59">
        <v>50.525599999999997</v>
      </c>
      <c r="U184" s="59">
        <v>36.6126</v>
      </c>
      <c r="V184" s="59">
        <v>40.8033</v>
      </c>
      <c r="W184" s="59">
        <v>23.4709</v>
      </c>
      <c r="X184" s="59">
        <v>36.569600000000001</v>
      </c>
      <c r="Y184" s="59">
        <v>47.210599999999999</v>
      </c>
      <c r="Z184" s="59">
        <v>52.198999999999998</v>
      </c>
      <c r="AA184" s="59">
        <v>42.4983</v>
      </c>
      <c r="AB184" s="59">
        <v>43.547600000000003</v>
      </c>
      <c r="AC184" s="59">
        <v>51.557099999999998</v>
      </c>
      <c r="AD184" s="59">
        <v>49.112900000000003</v>
      </c>
      <c r="AE184" s="59">
        <v>50.568399999999997</v>
      </c>
      <c r="AF184" s="59">
        <v>35.885300000000001</v>
      </c>
      <c r="AG184" s="59">
        <v>38.669800000000002</v>
      </c>
      <c r="AH184" s="59">
        <v>47.758000000000003</v>
      </c>
      <c r="AI184" s="59">
        <v>35.327800000000003</v>
      </c>
      <c r="AJ184" s="59">
        <v>42.692700000000002</v>
      </c>
      <c r="AK184" s="59">
        <v>44.0944</v>
      </c>
      <c r="AL184" s="59">
        <v>37.689500000000002</v>
      </c>
      <c r="AM184" s="59">
        <v>38.691299999999998</v>
      </c>
      <c r="AN184" s="59">
        <v>49.686500000000002</v>
      </c>
      <c r="AO184" s="59">
        <v>41.377800000000001</v>
      </c>
      <c r="AP184" s="59">
        <v>40.545400000000001</v>
      </c>
      <c r="AQ184" s="59">
        <v>41.045400000000001</v>
      </c>
      <c r="AR184" s="59">
        <v>36.938099999999999</v>
      </c>
      <c r="AS184" s="59">
        <v>45.6616</v>
      </c>
      <c r="AT184" s="59">
        <v>41.078600000000002</v>
      </c>
      <c r="AU184" s="59">
        <v>43.728000000000002</v>
      </c>
      <c r="AV184" s="59">
        <v>36.552900000000001</v>
      </c>
      <c r="AW184" s="59">
        <v>43.944299999999998</v>
      </c>
      <c r="AX184" s="59">
        <v>41.258800000000001</v>
      </c>
      <c r="AY184" s="59">
        <v>39.444499999999998</v>
      </c>
      <c r="AZ184" s="59">
        <v>41.559199999999997</v>
      </c>
      <c r="BA184" s="59">
        <v>38.170900000000003</v>
      </c>
      <c r="BB184" s="59">
        <v>44.049900000000001</v>
      </c>
      <c r="BC184" s="59">
        <v>36.928199999999997</v>
      </c>
    </row>
    <row r="185" spans="1:55" customFormat="1" hidden="1" x14ac:dyDescent="0.4">
      <c r="A185" t="str">
        <f t="shared" si="8"/>
        <v>bleu</v>
      </c>
      <c r="B185" s="58" t="str">
        <f t="shared" si="9"/>
        <v>CLM</v>
      </c>
      <c r="C185" s="58" t="str">
        <f t="shared" si="10"/>
        <v>CLM003</v>
      </c>
      <c r="D185" s="58" t="s">
        <v>4933</v>
      </c>
      <c r="E185">
        <f t="shared" si="11"/>
        <v>1.2892000000000001E-2</v>
      </c>
      <c r="F185" s="58">
        <v>6.4000000000000003E-3</v>
      </c>
      <c r="G185" s="58">
        <v>2.6100000000000002E-2</v>
      </c>
      <c r="H185" s="58">
        <v>5.1999999999999998E-3</v>
      </c>
      <c r="I185" s="58">
        <v>4.8999999999999998E-3</v>
      </c>
      <c r="J185" s="58">
        <v>3.3999999999999998E-3</v>
      </c>
      <c r="K185" s="58">
        <v>0.1244</v>
      </c>
      <c r="L185" s="58">
        <v>9.1999999999999998E-3</v>
      </c>
      <c r="M185" s="58">
        <v>7.0000000000000001E-3</v>
      </c>
      <c r="N185" s="58">
        <v>9.1999999999999998E-3</v>
      </c>
      <c r="O185" s="58">
        <v>7.6E-3</v>
      </c>
      <c r="P185" s="58">
        <v>6.1000000000000004E-3</v>
      </c>
      <c r="Q185" s="58">
        <v>6.1000000000000004E-3</v>
      </c>
      <c r="R185" s="58">
        <v>5.3E-3</v>
      </c>
      <c r="S185" s="58">
        <v>8.3999999999999995E-3</v>
      </c>
      <c r="T185" s="58">
        <v>1.3100000000000001E-2</v>
      </c>
      <c r="U185" s="58">
        <v>5.7000000000000002E-3</v>
      </c>
      <c r="V185" s="58">
        <v>4.7999999999999996E-3</v>
      </c>
      <c r="W185" s="58">
        <v>2.5499999999999998E-2</v>
      </c>
      <c r="X185" s="58">
        <v>6.7000000000000002E-3</v>
      </c>
      <c r="Y185" s="58">
        <v>1.15E-2</v>
      </c>
      <c r="Z185" s="58">
        <v>8.0000000000000002E-3</v>
      </c>
      <c r="AA185" s="58">
        <v>3.1099999999999999E-2</v>
      </c>
      <c r="AB185" s="58">
        <v>6.0000000000000001E-3</v>
      </c>
      <c r="AC185" s="58">
        <v>0.01</v>
      </c>
      <c r="AD185" s="58">
        <v>3.0000000000000001E-3</v>
      </c>
      <c r="AE185" s="58">
        <v>1.2200000000000001E-2</v>
      </c>
      <c r="AF185" s="58">
        <v>5.5999999999999999E-3</v>
      </c>
      <c r="AG185" s="58">
        <v>1.0200000000000001E-2</v>
      </c>
      <c r="AH185" s="58">
        <v>8.3999999999999995E-3</v>
      </c>
      <c r="AI185" s="58">
        <v>2.5899999999999999E-2</v>
      </c>
      <c r="AJ185" s="58">
        <v>6.3E-3</v>
      </c>
      <c r="AK185" s="58">
        <v>5.3E-3</v>
      </c>
      <c r="AL185" s="58">
        <v>1.5299999999999999E-2</v>
      </c>
      <c r="AM185" s="58">
        <v>6.3E-3</v>
      </c>
      <c r="AN185" s="58">
        <v>1.6199999999999999E-2</v>
      </c>
      <c r="AO185" s="58">
        <v>1.9699999999999999E-2</v>
      </c>
      <c r="AP185" s="58">
        <v>6.8999999999999999E-3</v>
      </c>
      <c r="AQ185" s="58">
        <v>1.12E-2</v>
      </c>
      <c r="AR185" s="58">
        <v>1.61E-2</v>
      </c>
      <c r="AS185" s="58">
        <v>1.09E-2</v>
      </c>
      <c r="AT185" s="58">
        <v>1.12E-2</v>
      </c>
      <c r="AU185" s="58">
        <v>1.03E-2</v>
      </c>
      <c r="AV185" s="58">
        <v>6.8999999999999999E-3</v>
      </c>
      <c r="AW185" s="58">
        <v>6.3E-3</v>
      </c>
      <c r="AX185" s="58">
        <v>6.4999999999999997E-3</v>
      </c>
      <c r="AY185" s="58">
        <v>2.9100000000000001E-2</v>
      </c>
      <c r="AZ185" s="58">
        <v>7.6E-3</v>
      </c>
      <c r="BA185" s="58">
        <v>6.4999999999999997E-3</v>
      </c>
      <c r="BB185" s="58">
        <v>1.9900000000000001E-2</v>
      </c>
      <c r="BC185" s="58">
        <v>9.1000000000000004E-3</v>
      </c>
    </row>
    <row r="186" spans="1:55" customFormat="1" hidden="1" x14ac:dyDescent="0.4">
      <c r="A186" t="str">
        <f t="shared" si="8"/>
        <v>rougeL</v>
      </c>
      <c r="B186" s="58" t="str">
        <f t="shared" si="9"/>
        <v>CLM</v>
      </c>
      <c r="C186" s="58" t="str">
        <f t="shared" si="10"/>
        <v>CLM003</v>
      </c>
      <c r="D186" s="58" t="s">
        <v>4934</v>
      </c>
      <c r="E186">
        <f t="shared" si="11"/>
        <v>0.12115599999999996</v>
      </c>
      <c r="F186" s="58">
        <v>9.0499999999999997E-2</v>
      </c>
      <c r="G186" s="58">
        <v>0.1696</v>
      </c>
      <c r="H186" s="58">
        <v>0.1004</v>
      </c>
      <c r="I186" s="58">
        <v>0.1172</v>
      </c>
      <c r="J186" s="58">
        <v>0.1221</v>
      </c>
      <c r="K186" s="58">
        <v>0.26019999999999999</v>
      </c>
      <c r="L186" s="58">
        <v>0.1191</v>
      </c>
      <c r="M186" s="58">
        <v>0.10970000000000001</v>
      </c>
      <c r="N186" s="58">
        <v>0.15140000000000001</v>
      </c>
      <c r="O186" s="58">
        <v>0.1</v>
      </c>
      <c r="P186" s="58">
        <v>0.13469999999999999</v>
      </c>
      <c r="Q186" s="58">
        <v>9.6000000000000002E-2</v>
      </c>
      <c r="R186" s="58">
        <v>0.1241</v>
      </c>
      <c r="S186" s="58">
        <v>0.1195</v>
      </c>
      <c r="T186" s="58">
        <v>0.13739999999999999</v>
      </c>
      <c r="U186" s="58">
        <v>9.1499999999999998E-2</v>
      </c>
      <c r="V186" s="58">
        <v>7.5200000000000003E-2</v>
      </c>
      <c r="W186" s="58">
        <v>0.1198</v>
      </c>
      <c r="X186" s="58">
        <v>0.1167</v>
      </c>
      <c r="Y186" s="58">
        <v>0.126</v>
      </c>
      <c r="Z186" s="58">
        <v>0.122</v>
      </c>
      <c r="AA186" s="58">
        <v>0.16739999999999999</v>
      </c>
      <c r="AB186" s="58">
        <v>0.129</v>
      </c>
      <c r="AC186" s="58">
        <v>0.12659999999999999</v>
      </c>
      <c r="AD186" s="58">
        <v>8.1600000000000006E-2</v>
      </c>
      <c r="AE186" s="58">
        <v>7.4300000000000005E-2</v>
      </c>
      <c r="AF186" s="58">
        <v>9.4500000000000001E-2</v>
      </c>
      <c r="AG186" s="58">
        <v>0.1148</v>
      </c>
      <c r="AH186" s="58">
        <v>0.12709999999999999</v>
      </c>
      <c r="AI186" s="58">
        <v>0.2152</v>
      </c>
      <c r="AJ186" s="58">
        <v>9.2700000000000005E-2</v>
      </c>
      <c r="AK186" s="58">
        <v>0.1303</v>
      </c>
      <c r="AL186" s="58">
        <v>0.12559999999999999</v>
      </c>
      <c r="AM186" s="58">
        <v>0.1024</v>
      </c>
      <c r="AN186" s="58">
        <v>0.13619999999999999</v>
      </c>
      <c r="AO186" s="58">
        <v>0.1021</v>
      </c>
      <c r="AP186" s="58">
        <v>0.1308</v>
      </c>
      <c r="AQ186" s="58">
        <v>0.1119</v>
      </c>
      <c r="AR186" s="58">
        <v>0.12239999999999999</v>
      </c>
      <c r="AS186" s="58">
        <v>0.16669999999999999</v>
      </c>
      <c r="AT186" s="58">
        <v>0.15329999999999999</v>
      </c>
      <c r="AU186" s="58">
        <v>7.3300000000000004E-2</v>
      </c>
      <c r="AV186" s="58">
        <v>0.1095</v>
      </c>
      <c r="AW186" s="58">
        <v>8.2799999999999999E-2</v>
      </c>
      <c r="AX186" s="58">
        <v>6.8699999999999997E-2</v>
      </c>
      <c r="AY186" s="58">
        <v>0.14649999999999999</v>
      </c>
      <c r="AZ186" s="58">
        <v>0.1037</v>
      </c>
      <c r="BA186" s="58">
        <v>0.14099999999999999</v>
      </c>
      <c r="BB186" s="58">
        <v>0.1404</v>
      </c>
      <c r="BC186" s="58">
        <v>8.3900000000000002E-2</v>
      </c>
    </row>
    <row r="187" spans="1:55" customFormat="1" hidden="1" x14ac:dyDescent="0.4">
      <c r="A187" t="str">
        <f t="shared" si="8"/>
        <v>similarity</v>
      </c>
      <c r="B187" s="60" t="str">
        <f t="shared" si="9"/>
        <v>CLM</v>
      </c>
      <c r="C187" s="60" t="str">
        <f t="shared" si="10"/>
        <v>CLM053</v>
      </c>
      <c r="D187" s="60" t="s">
        <v>4935</v>
      </c>
      <c r="E187" s="54">
        <f t="shared" si="11"/>
        <v>0.52733999999999992</v>
      </c>
      <c r="F187" s="60">
        <v>0.48959999999999998</v>
      </c>
      <c r="G187" s="60">
        <v>0.4551</v>
      </c>
      <c r="H187" s="60">
        <v>0.57240000000000002</v>
      </c>
      <c r="I187" s="60">
        <v>0.50660000000000005</v>
      </c>
      <c r="J187" s="60">
        <v>0.53059999999999996</v>
      </c>
      <c r="K187" s="60">
        <v>0.48609999999999998</v>
      </c>
      <c r="L187" s="60">
        <v>0.56740000000000002</v>
      </c>
      <c r="M187" s="60">
        <v>0.53739999999999999</v>
      </c>
      <c r="N187" s="60">
        <v>0.58050000000000002</v>
      </c>
      <c r="O187" s="60">
        <v>0.62509999999999999</v>
      </c>
      <c r="P187" s="60">
        <v>0.45390000000000003</v>
      </c>
      <c r="Q187" s="60">
        <v>0.52559999999999996</v>
      </c>
      <c r="R187" s="60">
        <v>0.59509999999999996</v>
      </c>
      <c r="S187" s="60">
        <v>0.64559999999999995</v>
      </c>
      <c r="T187" s="60">
        <v>0.54410000000000003</v>
      </c>
      <c r="U187" s="60">
        <v>0.46010000000000001</v>
      </c>
      <c r="V187" s="60">
        <v>0.48899999999999999</v>
      </c>
      <c r="W187" s="60">
        <v>0.34410000000000002</v>
      </c>
      <c r="X187" s="60">
        <v>0.4904</v>
      </c>
      <c r="Y187" s="60">
        <v>0.59360000000000002</v>
      </c>
      <c r="Z187" s="60">
        <v>0.66700000000000004</v>
      </c>
      <c r="AA187" s="60">
        <v>0.58399999999999996</v>
      </c>
      <c r="AB187" s="60">
        <v>0.4763</v>
      </c>
      <c r="AC187" s="60">
        <v>0.66649999999999998</v>
      </c>
      <c r="AD187" s="60">
        <v>0.62219999999999998</v>
      </c>
      <c r="AE187" s="60">
        <v>0.66769999999999996</v>
      </c>
      <c r="AF187" s="60">
        <v>0.40789999999999998</v>
      </c>
      <c r="AG187" s="60">
        <v>0.45200000000000001</v>
      </c>
      <c r="AH187" s="60">
        <v>0.52769999999999995</v>
      </c>
      <c r="AI187" s="60">
        <v>0.4551</v>
      </c>
      <c r="AJ187" s="60">
        <v>0.51939999999999997</v>
      </c>
      <c r="AK187" s="60">
        <v>0.58450000000000002</v>
      </c>
      <c r="AL187" s="60">
        <v>0.48780000000000001</v>
      </c>
      <c r="AM187" s="60">
        <v>0.4304</v>
      </c>
      <c r="AN187" s="60">
        <v>0.63060000000000005</v>
      </c>
      <c r="AO187" s="60">
        <v>0.5202</v>
      </c>
      <c r="AP187" s="60">
        <v>0.52029999999999998</v>
      </c>
      <c r="AQ187" s="60">
        <v>0.55400000000000005</v>
      </c>
      <c r="AR187" s="60">
        <v>0.4955</v>
      </c>
      <c r="AS187" s="60">
        <v>0.54510000000000003</v>
      </c>
      <c r="AT187" s="60">
        <v>0.55359999999999998</v>
      </c>
      <c r="AU187" s="60">
        <v>0.5353</v>
      </c>
      <c r="AV187" s="60">
        <v>0.4763</v>
      </c>
      <c r="AW187" s="60">
        <v>0.54120000000000001</v>
      </c>
      <c r="AX187" s="60">
        <v>0.51229999999999998</v>
      </c>
      <c r="AY187" s="60">
        <v>0.54659999999999997</v>
      </c>
      <c r="AZ187" s="60">
        <v>0.4239</v>
      </c>
      <c r="BA187" s="60">
        <v>0.42649999999999999</v>
      </c>
      <c r="BB187" s="60">
        <v>0.4869</v>
      </c>
      <c r="BC187" s="60">
        <v>0.55789999999999995</v>
      </c>
    </row>
    <row r="188" spans="1:55" customFormat="1" hidden="1" x14ac:dyDescent="0.4">
      <c r="A188" t="str">
        <f t="shared" si="8"/>
        <v>quality</v>
      </c>
      <c r="B188" s="58" t="str">
        <f t="shared" si="9"/>
        <v>CLM</v>
      </c>
      <c r="C188" s="58" t="str">
        <f t="shared" si="10"/>
        <v>CLM053</v>
      </c>
      <c r="D188" s="58" t="s">
        <v>4936</v>
      </c>
      <c r="E188">
        <f t="shared" si="11"/>
        <v>80</v>
      </c>
      <c r="F188" s="58">
        <v>80</v>
      </c>
      <c r="G188" s="58">
        <v>80</v>
      </c>
      <c r="H188" s="58">
        <v>80</v>
      </c>
      <c r="I188" s="58">
        <v>80</v>
      </c>
      <c r="J188" s="58">
        <v>80</v>
      </c>
      <c r="K188" s="58">
        <v>80</v>
      </c>
      <c r="L188" s="58">
        <v>80</v>
      </c>
      <c r="M188" s="58">
        <v>80</v>
      </c>
      <c r="N188" s="58">
        <v>80</v>
      </c>
      <c r="O188" s="58">
        <v>80</v>
      </c>
      <c r="P188" s="58">
        <v>80</v>
      </c>
      <c r="Q188" s="58">
        <v>80</v>
      </c>
      <c r="R188" s="58">
        <v>80</v>
      </c>
      <c r="S188" s="58">
        <v>80</v>
      </c>
      <c r="T188" s="58">
        <v>80</v>
      </c>
      <c r="U188" s="58">
        <v>80</v>
      </c>
      <c r="V188" s="58">
        <v>80</v>
      </c>
      <c r="W188" s="58">
        <v>80</v>
      </c>
      <c r="X188" s="58">
        <v>80</v>
      </c>
      <c r="Y188" s="58">
        <v>80</v>
      </c>
      <c r="Z188" s="58">
        <v>80</v>
      </c>
      <c r="AA188" s="58">
        <v>80</v>
      </c>
      <c r="AB188" s="58">
        <v>80</v>
      </c>
      <c r="AC188" s="58">
        <v>80</v>
      </c>
      <c r="AD188" s="58">
        <v>80</v>
      </c>
      <c r="AE188" s="58">
        <v>80</v>
      </c>
      <c r="AF188" s="58">
        <v>80</v>
      </c>
      <c r="AG188" s="58">
        <v>80</v>
      </c>
      <c r="AH188" s="58">
        <v>80</v>
      </c>
      <c r="AI188" s="58">
        <v>80</v>
      </c>
      <c r="AJ188" s="58">
        <v>80</v>
      </c>
      <c r="AK188" s="58">
        <v>80</v>
      </c>
      <c r="AL188" s="58">
        <v>80</v>
      </c>
      <c r="AM188" s="58">
        <v>80</v>
      </c>
      <c r="AN188" s="58">
        <v>80</v>
      </c>
      <c r="AO188" s="58">
        <v>80</v>
      </c>
      <c r="AP188" s="58">
        <v>80</v>
      </c>
      <c r="AQ188" s="58">
        <v>80</v>
      </c>
      <c r="AR188" s="58">
        <v>80</v>
      </c>
      <c r="AS188" s="58">
        <v>80</v>
      </c>
      <c r="AT188" s="58">
        <v>80</v>
      </c>
      <c r="AU188" s="58">
        <v>80</v>
      </c>
      <c r="AV188" s="58">
        <v>80</v>
      </c>
      <c r="AW188" s="58">
        <v>80</v>
      </c>
      <c r="AX188" s="58">
        <v>80</v>
      </c>
      <c r="AY188" s="58">
        <v>80</v>
      </c>
      <c r="AZ188" s="58">
        <v>80</v>
      </c>
      <c r="BA188" s="58">
        <v>80</v>
      </c>
      <c r="BB188" s="58">
        <v>80</v>
      </c>
      <c r="BC188" s="58">
        <v>80</v>
      </c>
    </row>
    <row r="189" spans="1:55" customFormat="1" hidden="1" x14ac:dyDescent="0.4">
      <c r="A189" t="str">
        <f t="shared" si="8"/>
        <v>match_rate</v>
      </c>
      <c r="B189" s="58" t="str">
        <f t="shared" si="9"/>
        <v>CLM</v>
      </c>
      <c r="C189" s="58" t="str">
        <f t="shared" si="10"/>
        <v>CLM053</v>
      </c>
      <c r="D189" s="58" t="s">
        <v>4937</v>
      </c>
      <c r="E189">
        <f t="shared" si="11"/>
        <v>42.187576</v>
      </c>
      <c r="F189" s="58">
        <v>39.167299999999997</v>
      </c>
      <c r="G189" s="58">
        <v>36.409199999999998</v>
      </c>
      <c r="H189" s="58">
        <v>45.790700000000001</v>
      </c>
      <c r="I189" s="58">
        <v>40.524099999999997</v>
      </c>
      <c r="J189" s="58">
        <v>42.448</v>
      </c>
      <c r="K189" s="58">
        <v>38.887099999999997</v>
      </c>
      <c r="L189" s="58">
        <v>45.392699999999998</v>
      </c>
      <c r="M189" s="58">
        <v>42.994100000000003</v>
      </c>
      <c r="N189" s="58">
        <v>46.44</v>
      </c>
      <c r="O189" s="58">
        <v>50.005800000000001</v>
      </c>
      <c r="P189" s="58">
        <v>36.309899999999999</v>
      </c>
      <c r="Q189" s="58">
        <v>42.047199999999997</v>
      </c>
      <c r="R189" s="58">
        <v>47.604599999999998</v>
      </c>
      <c r="S189" s="58">
        <v>51.6496</v>
      </c>
      <c r="T189" s="58">
        <v>43.526800000000001</v>
      </c>
      <c r="U189" s="58">
        <v>36.808100000000003</v>
      </c>
      <c r="V189" s="58">
        <v>39.119199999999999</v>
      </c>
      <c r="W189" s="58">
        <v>27.53</v>
      </c>
      <c r="X189" s="58">
        <v>39.2288</v>
      </c>
      <c r="Y189" s="58">
        <v>47.486800000000002</v>
      </c>
      <c r="Z189" s="58">
        <v>53.360300000000002</v>
      </c>
      <c r="AA189" s="58">
        <v>46.721800000000002</v>
      </c>
      <c r="AB189" s="58">
        <v>38.107500000000002</v>
      </c>
      <c r="AC189" s="58">
        <v>53.317599999999999</v>
      </c>
      <c r="AD189" s="58">
        <v>49.779800000000002</v>
      </c>
      <c r="AE189" s="58">
        <v>53.417700000000004</v>
      </c>
      <c r="AF189" s="58">
        <v>32.6325</v>
      </c>
      <c r="AG189" s="58">
        <v>36.158499999999997</v>
      </c>
      <c r="AH189" s="58">
        <v>42.219000000000001</v>
      </c>
      <c r="AI189" s="58">
        <v>36.409799999999997</v>
      </c>
      <c r="AJ189" s="58">
        <v>41.555500000000002</v>
      </c>
      <c r="AK189" s="58">
        <v>46.759300000000003</v>
      </c>
      <c r="AL189" s="58">
        <v>39.024700000000003</v>
      </c>
      <c r="AM189" s="58">
        <v>34.432699999999997</v>
      </c>
      <c r="AN189" s="58">
        <v>50.444899999999997</v>
      </c>
      <c r="AO189" s="58">
        <v>41.618699999999997</v>
      </c>
      <c r="AP189" s="58">
        <v>41.625100000000003</v>
      </c>
      <c r="AQ189" s="58">
        <v>44.316299999999998</v>
      </c>
      <c r="AR189" s="58">
        <v>39.642600000000002</v>
      </c>
      <c r="AS189" s="58">
        <v>43.609200000000001</v>
      </c>
      <c r="AT189" s="58">
        <v>44.289700000000003</v>
      </c>
      <c r="AU189" s="58">
        <v>42.8277</v>
      </c>
      <c r="AV189" s="58">
        <v>38.106900000000003</v>
      </c>
      <c r="AW189" s="58">
        <v>43.299500000000002</v>
      </c>
      <c r="AX189" s="58">
        <v>40.984200000000001</v>
      </c>
      <c r="AY189" s="58">
        <v>43.726599999999998</v>
      </c>
      <c r="AZ189" s="58">
        <v>33.914999999999999</v>
      </c>
      <c r="BA189" s="58">
        <v>34.122799999999998</v>
      </c>
      <c r="BB189" s="58">
        <v>38.952399999999997</v>
      </c>
      <c r="BC189" s="58">
        <v>44.630499999999998</v>
      </c>
    </row>
    <row r="190" spans="1:55" customFormat="1" hidden="1" x14ac:dyDescent="0.4">
      <c r="A190" t="str">
        <f t="shared" si="8"/>
        <v>bleu</v>
      </c>
      <c r="B190" s="58" t="str">
        <f t="shared" si="9"/>
        <v>CLM</v>
      </c>
      <c r="C190" s="58" t="str">
        <f t="shared" si="10"/>
        <v>CLM053</v>
      </c>
      <c r="D190" s="58" t="s">
        <v>4938</v>
      </c>
      <c r="E190">
        <f t="shared" si="11"/>
        <v>1.4130000000000005E-2</v>
      </c>
      <c r="F190" s="58">
        <v>6.1000000000000004E-3</v>
      </c>
      <c r="G190" s="58">
        <v>2.4E-2</v>
      </c>
      <c r="H190" s="58">
        <v>6.0000000000000001E-3</v>
      </c>
      <c r="I190" s="58">
        <v>4.7999999999999996E-3</v>
      </c>
      <c r="J190" s="58">
        <v>3.8E-3</v>
      </c>
      <c r="K190" s="58">
        <v>6.6E-3</v>
      </c>
      <c r="L190" s="58">
        <v>6.3E-3</v>
      </c>
      <c r="M190" s="58">
        <v>7.1999999999999998E-3</v>
      </c>
      <c r="N190" s="58">
        <v>7.3000000000000001E-3</v>
      </c>
      <c r="O190" s="58">
        <v>5.0000000000000001E-3</v>
      </c>
      <c r="P190" s="58">
        <v>6.4999999999999997E-3</v>
      </c>
      <c r="Q190" s="58">
        <v>5.4999999999999997E-3</v>
      </c>
      <c r="R190" s="58">
        <v>6.3500000000000001E-2</v>
      </c>
      <c r="S190" s="58">
        <v>1.0699999999999999E-2</v>
      </c>
      <c r="T190" s="58">
        <v>1.09E-2</v>
      </c>
      <c r="U190" s="58">
        <v>7.0000000000000001E-3</v>
      </c>
      <c r="V190" s="58">
        <v>3.3E-3</v>
      </c>
      <c r="W190" s="58">
        <v>1.6799999999999999E-2</v>
      </c>
      <c r="X190" s="58">
        <v>7.0000000000000001E-3</v>
      </c>
      <c r="Y190" s="58">
        <v>1.29E-2</v>
      </c>
      <c r="Z190" s="58">
        <v>5.21E-2</v>
      </c>
      <c r="AA190" s="58">
        <v>3.4599999999999999E-2</v>
      </c>
      <c r="AB190" s="58">
        <v>1.47E-2</v>
      </c>
      <c r="AC190" s="58">
        <v>4.4000000000000003E-3</v>
      </c>
      <c r="AD190" s="58">
        <v>9.1999999999999998E-3</v>
      </c>
      <c r="AE190" s="58">
        <v>9.9000000000000008E-3</v>
      </c>
      <c r="AF190" s="58">
        <v>5.3E-3</v>
      </c>
      <c r="AG190" s="58">
        <v>9.7999999999999997E-3</v>
      </c>
      <c r="AH190" s="58">
        <v>1.0999999999999999E-2</v>
      </c>
      <c r="AI190" s="58">
        <v>2.6800000000000001E-2</v>
      </c>
      <c r="AJ190" s="58">
        <v>8.2000000000000007E-3</v>
      </c>
      <c r="AK190" s="58">
        <v>1.0800000000000001E-2</v>
      </c>
      <c r="AL190" s="58">
        <v>0.13150000000000001</v>
      </c>
      <c r="AM190" s="58">
        <v>6.7000000000000002E-3</v>
      </c>
      <c r="AN190" s="58">
        <v>5.1999999999999998E-3</v>
      </c>
      <c r="AO190" s="58">
        <v>1.9300000000000001E-2</v>
      </c>
      <c r="AP190" s="58">
        <v>7.4000000000000003E-3</v>
      </c>
      <c r="AQ190" s="58">
        <v>1.37E-2</v>
      </c>
      <c r="AR190" s="58">
        <v>5.5999999999999999E-3</v>
      </c>
      <c r="AS190" s="58">
        <v>6.7999999999999996E-3</v>
      </c>
      <c r="AT190" s="58">
        <v>1.0800000000000001E-2</v>
      </c>
      <c r="AU190" s="58">
        <v>1.0800000000000001E-2</v>
      </c>
      <c r="AV190" s="58">
        <v>6.6E-3</v>
      </c>
      <c r="AW190" s="58">
        <v>6.4999999999999997E-3</v>
      </c>
      <c r="AX190" s="58">
        <v>8.0999999999999996E-3</v>
      </c>
      <c r="AY190" s="58">
        <v>8.6E-3</v>
      </c>
      <c r="AZ190" s="58">
        <v>5.1000000000000004E-3</v>
      </c>
      <c r="BA190" s="58">
        <v>8.6999999999999994E-3</v>
      </c>
      <c r="BB190" s="58">
        <v>1.14E-2</v>
      </c>
      <c r="BC190" s="58">
        <v>1.5699999999999999E-2</v>
      </c>
    </row>
    <row r="191" spans="1:55" customFormat="1" hidden="1" x14ac:dyDescent="0.4">
      <c r="A191" t="str">
        <f t="shared" si="8"/>
        <v>rougeL</v>
      </c>
      <c r="B191" s="58" t="str">
        <f t="shared" si="9"/>
        <v>CLM</v>
      </c>
      <c r="C191" s="58" t="str">
        <f t="shared" si="10"/>
        <v>CLM053</v>
      </c>
      <c r="D191" s="58" t="s">
        <v>4939</v>
      </c>
      <c r="E191">
        <f t="shared" si="11"/>
        <v>0.12126399999999998</v>
      </c>
      <c r="F191" s="58">
        <v>8.9099999999999999E-2</v>
      </c>
      <c r="G191" s="58">
        <v>0.1651</v>
      </c>
      <c r="H191" s="58">
        <v>8.7999999999999995E-2</v>
      </c>
      <c r="I191" s="58">
        <v>0.12139999999999999</v>
      </c>
      <c r="J191" s="58">
        <v>0.107</v>
      </c>
      <c r="K191" s="58">
        <v>0.112</v>
      </c>
      <c r="L191" s="58">
        <v>0.1236</v>
      </c>
      <c r="M191" s="58">
        <v>9.5200000000000007E-2</v>
      </c>
      <c r="N191" s="58">
        <v>0.1255</v>
      </c>
      <c r="O191" s="58">
        <v>0.11219999999999999</v>
      </c>
      <c r="P191" s="58">
        <v>0.1133</v>
      </c>
      <c r="Q191" s="58">
        <v>9.2700000000000005E-2</v>
      </c>
      <c r="R191" s="58">
        <v>0.16769999999999999</v>
      </c>
      <c r="S191" s="58">
        <v>0.159</v>
      </c>
      <c r="T191" s="58">
        <v>0.12180000000000001</v>
      </c>
      <c r="U191" s="58">
        <v>9.5600000000000004E-2</v>
      </c>
      <c r="V191" s="58">
        <v>0.1085</v>
      </c>
      <c r="W191" s="58">
        <v>0.13489999999999999</v>
      </c>
      <c r="X191" s="58">
        <v>0.1</v>
      </c>
      <c r="Y191" s="58">
        <v>0.17100000000000001</v>
      </c>
      <c r="Z191" s="58">
        <v>0.1986</v>
      </c>
      <c r="AA191" s="58">
        <v>0.19589999999999999</v>
      </c>
      <c r="AB191" s="58">
        <v>0.13450000000000001</v>
      </c>
      <c r="AC191" s="58">
        <v>0.1162</v>
      </c>
      <c r="AD191" s="58">
        <v>0.107</v>
      </c>
      <c r="AE191" s="58">
        <v>0.13619999999999999</v>
      </c>
      <c r="AF191" s="58">
        <v>0.1075</v>
      </c>
      <c r="AG191" s="58">
        <v>0.1832</v>
      </c>
      <c r="AH191" s="58">
        <v>0.1061</v>
      </c>
      <c r="AI191" s="58">
        <v>0.2172</v>
      </c>
      <c r="AJ191" s="58">
        <v>7.0199999999999999E-2</v>
      </c>
      <c r="AK191" s="58">
        <v>0.1208</v>
      </c>
      <c r="AL191" s="58">
        <v>0.25940000000000002</v>
      </c>
      <c r="AM191" s="58">
        <v>0.12820000000000001</v>
      </c>
      <c r="AN191" s="58">
        <v>8.8700000000000001E-2</v>
      </c>
      <c r="AO191" s="58">
        <v>0.15939999999999999</v>
      </c>
      <c r="AP191" s="58">
        <v>9.5200000000000007E-2</v>
      </c>
      <c r="AQ191" s="58">
        <v>0.1032</v>
      </c>
      <c r="AR191" s="58">
        <v>7.8100000000000003E-2</v>
      </c>
      <c r="AS191" s="58">
        <v>8.5900000000000004E-2</v>
      </c>
      <c r="AT191" s="58">
        <v>0.1149</v>
      </c>
      <c r="AU191" s="58">
        <v>9.74E-2</v>
      </c>
      <c r="AV191" s="58">
        <v>8.3000000000000004E-2</v>
      </c>
      <c r="AW191" s="58">
        <v>7.6499999999999999E-2</v>
      </c>
      <c r="AX191" s="58">
        <v>7.5899999999999995E-2</v>
      </c>
      <c r="AY191" s="58">
        <v>0.1066</v>
      </c>
      <c r="AZ191" s="58">
        <v>9.9000000000000005E-2</v>
      </c>
      <c r="BA191" s="58">
        <v>0.10489999999999999</v>
      </c>
      <c r="BB191" s="58">
        <v>7.7499999999999999E-2</v>
      </c>
      <c r="BC191" s="58">
        <v>0.13239999999999999</v>
      </c>
    </row>
    <row r="192" spans="1:55" customFormat="1" hidden="1" x14ac:dyDescent="0.4">
      <c r="A192" t="str">
        <f t="shared" si="8"/>
        <v>similarity</v>
      </c>
      <c r="B192" s="61" t="str">
        <f t="shared" si="9"/>
        <v>CLM</v>
      </c>
      <c r="C192" s="61" t="str">
        <f t="shared" si="10"/>
        <v>CLM093</v>
      </c>
      <c r="D192" s="61" t="s">
        <v>4940</v>
      </c>
      <c r="E192" s="56">
        <f t="shared" si="11"/>
        <v>0.53347000000000011</v>
      </c>
      <c r="F192" s="61">
        <v>0.5171</v>
      </c>
      <c r="G192" s="61">
        <v>0.45710000000000001</v>
      </c>
      <c r="H192" s="61">
        <v>0.55200000000000005</v>
      </c>
      <c r="I192" s="61">
        <v>0.53480000000000005</v>
      </c>
      <c r="J192" s="61">
        <v>0.52790000000000004</v>
      </c>
      <c r="K192" s="61">
        <v>0.48409999999999997</v>
      </c>
      <c r="L192" s="61">
        <v>0.48209999999999997</v>
      </c>
      <c r="M192" s="61">
        <v>0.5444</v>
      </c>
      <c r="N192" s="61">
        <v>0.60609999999999997</v>
      </c>
      <c r="O192" s="61">
        <v>0.66369999999999996</v>
      </c>
      <c r="P192" s="61">
        <v>0.43680000000000002</v>
      </c>
      <c r="Q192" s="61">
        <v>0.51670000000000005</v>
      </c>
      <c r="R192" s="61">
        <v>0.61370000000000002</v>
      </c>
      <c r="S192" s="61">
        <v>0.64390000000000003</v>
      </c>
      <c r="T192" s="61">
        <v>0.54510000000000003</v>
      </c>
      <c r="U192" s="61">
        <v>0.46279999999999999</v>
      </c>
      <c r="V192" s="61">
        <v>0.48459999999999998</v>
      </c>
      <c r="W192" s="61">
        <v>0.32529999999999998</v>
      </c>
      <c r="X192" s="61">
        <v>0.39760000000000001</v>
      </c>
      <c r="Y192" s="61">
        <v>0.63049999999999995</v>
      </c>
      <c r="Z192" s="61">
        <v>0.61339999999999995</v>
      </c>
      <c r="AA192" s="61">
        <v>0.57530000000000003</v>
      </c>
      <c r="AB192" s="61">
        <v>0.57950000000000002</v>
      </c>
      <c r="AC192" s="61">
        <v>0.69240000000000002</v>
      </c>
      <c r="AD192" s="61">
        <v>0.58989999999999998</v>
      </c>
      <c r="AE192" s="61">
        <v>0.65</v>
      </c>
      <c r="AF192" s="61">
        <v>0.49130000000000001</v>
      </c>
      <c r="AG192" s="61">
        <v>0.49399999999999999</v>
      </c>
      <c r="AH192" s="61">
        <v>0.63119999999999998</v>
      </c>
      <c r="AI192" s="61">
        <v>0.46810000000000002</v>
      </c>
      <c r="AJ192" s="61">
        <v>0.53900000000000003</v>
      </c>
      <c r="AK192" s="61">
        <v>0.56200000000000006</v>
      </c>
      <c r="AL192" s="61">
        <v>0.45140000000000002</v>
      </c>
      <c r="AM192" s="61">
        <v>0.53610000000000002</v>
      </c>
      <c r="AN192" s="61">
        <v>0.60319999999999996</v>
      </c>
      <c r="AO192" s="61">
        <v>0.54469999999999996</v>
      </c>
      <c r="AP192" s="61">
        <v>0.54069999999999996</v>
      </c>
      <c r="AQ192" s="61">
        <v>0.48759999999999998</v>
      </c>
      <c r="AR192" s="61">
        <v>0.47289999999999999</v>
      </c>
      <c r="AS192" s="61">
        <v>0.54659999999999997</v>
      </c>
      <c r="AT192" s="61">
        <v>0.4516</v>
      </c>
      <c r="AU192" s="61">
        <v>0.54759999999999998</v>
      </c>
      <c r="AV192" s="61">
        <v>0.46029999999999999</v>
      </c>
      <c r="AW192" s="61">
        <v>0.58430000000000004</v>
      </c>
      <c r="AX192" s="61">
        <v>0.61350000000000005</v>
      </c>
      <c r="AY192" s="61">
        <v>0.55220000000000002</v>
      </c>
      <c r="AZ192" s="61">
        <v>0.49990000000000001</v>
      </c>
      <c r="BA192" s="61">
        <v>0.51180000000000003</v>
      </c>
      <c r="BB192" s="61">
        <v>0.51449999999999996</v>
      </c>
      <c r="BC192" s="61">
        <v>0.44219999999999998</v>
      </c>
    </row>
    <row r="193" spans="1:55" customFormat="1" hidden="1" x14ac:dyDescent="0.4">
      <c r="A193" t="str">
        <f t="shared" si="8"/>
        <v>quality</v>
      </c>
      <c r="B193" s="58" t="str">
        <f t="shared" si="9"/>
        <v>CLM</v>
      </c>
      <c r="C193" s="58" t="str">
        <f t="shared" si="10"/>
        <v>CLM093</v>
      </c>
      <c r="D193" s="58" t="s">
        <v>4941</v>
      </c>
      <c r="E193">
        <f t="shared" si="11"/>
        <v>80</v>
      </c>
      <c r="F193" s="58">
        <v>80</v>
      </c>
      <c r="G193" s="58">
        <v>80</v>
      </c>
      <c r="H193" s="58">
        <v>80</v>
      </c>
      <c r="I193" s="58">
        <v>80</v>
      </c>
      <c r="J193" s="58">
        <v>80</v>
      </c>
      <c r="K193" s="58">
        <v>80</v>
      </c>
      <c r="L193" s="58">
        <v>80</v>
      </c>
      <c r="M193" s="58">
        <v>80</v>
      </c>
      <c r="N193" s="58">
        <v>80</v>
      </c>
      <c r="O193" s="58">
        <v>80</v>
      </c>
      <c r="P193" s="58">
        <v>80</v>
      </c>
      <c r="Q193" s="58">
        <v>80</v>
      </c>
      <c r="R193" s="58">
        <v>80</v>
      </c>
      <c r="S193" s="58">
        <v>80</v>
      </c>
      <c r="T193" s="58">
        <v>80</v>
      </c>
      <c r="U193" s="58">
        <v>80</v>
      </c>
      <c r="V193" s="58">
        <v>80</v>
      </c>
      <c r="W193" s="58">
        <v>80</v>
      </c>
      <c r="X193" s="58">
        <v>80</v>
      </c>
      <c r="Y193" s="58">
        <v>80</v>
      </c>
      <c r="Z193" s="58">
        <v>80</v>
      </c>
      <c r="AA193" s="58">
        <v>80</v>
      </c>
      <c r="AB193" s="58">
        <v>80</v>
      </c>
      <c r="AC193" s="58">
        <v>80</v>
      </c>
      <c r="AD193" s="58">
        <v>80</v>
      </c>
      <c r="AE193" s="58">
        <v>80</v>
      </c>
      <c r="AF193" s="58">
        <v>80</v>
      </c>
      <c r="AG193" s="58">
        <v>80</v>
      </c>
      <c r="AH193" s="58">
        <v>80</v>
      </c>
      <c r="AI193" s="58">
        <v>80</v>
      </c>
      <c r="AJ193" s="58">
        <v>80</v>
      </c>
      <c r="AK193" s="58">
        <v>80</v>
      </c>
      <c r="AL193" s="58">
        <v>80</v>
      </c>
      <c r="AM193" s="58">
        <v>80</v>
      </c>
      <c r="AN193" s="58">
        <v>80</v>
      </c>
      <c r="AO193" s="58">
        <v>80</v>
      </c>
      <c r="AP193" s="58">
        <v>80</v>
      </c>
      <c r="AQ193" s="58">
        <v>80</v>
      </c>
      <c r="AR193" s="58">
        <v>80</v>
      </c>
      <c r="AS193" s="58">
        <v>80</v>
      </c>
      <c r="AT193" s="58">
        <v>80</v>
      </c>
      <c r="AU193" s="58">
        <v>80</v>
      </c>
      <c r="AV193" s="58">
        <v>80</v>
      </c>
      <c r="AW193" s="58">
        <v>80</v>
      </c>
      <c r="AX193" s="58">
        <v>80</v>
      </c>
      <c r="AY193" s="58">
        <v>80</v>
      </c>
      <c r="AZ193" s="58">
        <v>80</v>
      </c>
      <c r="BA193" s="58">
        <v>80</v>
      </c>
      <c r="BB193" s="58">
        <v>80</v>
      </c>
      <c r="BC193" s="58">
        <v>80</v>
      </c>
    </row>
    <row r="194" spans="1:55" customFormat="1" hidden="1" x14ac:dyDescent="0.4">
      <c r="A194" t="str">
        <f t="shared" si="8"/>
        <v>match_rate</v>
      </c>
      <c r="B194" s="58" t="str">
        <f t="shared" si="9"/>
        <v>CLM</v>
      </c>
      <c r="C194" s="58" t="str">
        <f t="shared" si="10"/>
        <v>CLM093</v>
      </c>
      <c r="D194" s="58" t="s">
        <v>4942</v>
      </c>
      <c r="E194">
        <f t="shared" si="11"/>
        <v>42.678373999999991</v>
      </c>
      <c r="F194" s="58">
        <v>41.371000000000002</v>
      </c>
      <c r="G194" s="58">
        <v>36.5687</v>
      </c>
      <c r="H194" s="58">
        <v>44.164000000000001</v>
      </c>
      <c r="I194" s="58">
        <v>42.787100000000002</v>
      </c>
      <c r="J194" s="58">
        <v>42.231099999999998</v>
      </c>
      <c r="K194" s="58">
        <v>38.728299999999997</v>
      </c>
      <c r="L194" s="58">
        <v>38.570900000000002</v>
      </c>
      <c r="M194" s="58">
        <v>43.553100000000001</v>
      </c>
      <c r="N194" s="58">
        <v>48.489199999999997</v>
      </c>
      <c r="O194" s="58">
        <v>53.099499999999999</v>
      </c>
      <c r="P194" s="58">
        <v>34.947200000000002</v>
      </c>
      <c r="Q194" s="58">
        <v>41.334000000000003</v>
      </c>
      <c r="R194" s="58">
        <v>49.099699999999999</v>
      </c>
      <c r="S194" s="58">
        <v>51.515300000000003</v>
      </c>
      <c r="T194" s="58">
        <v>43.609900000000003</v>
      </c>
      <c r="U194" s="58">
        <v>37.024799999999999</v>
      </c>
      <c r="V194" s="58">
        <v>38.771599999999999</v>
      </c>
      <c r="W194" s="58">
        <v>26.020800000000001</v>
      </c>
      <c r="X194" s="58">
        <v>31.806699999999999</v>
      </c>
      <c r="Y194" s="58">
        <v>50.439</v>
      </c>
      <c r="Z194" s="58">
        <v>49.068800000000003</v>
      </c>
      <c r="AA194" s="58">
        <v>46.027099999999997</v>
      </c>
      <c r="AB194" s="58">
        <v>46.36</v>
      </c>
      <c r="AC194" s="58">
        <v>55.391199999999998</v>
      </c>
      <c r="AD194" s="58">
        <v>47.193300000000001</v>
      </c>
      <c r="AE194" s="58">
        <v>52.0032</v>
      </c>
      <c r="AF194" s="58">
        <v>39.3018</v>
      </c>
      <c r="AG194" s="58">
        <v>39.518099999999997</v>
      </c>
      <c r="AH194" s="58">
        <v>50.495399999999997</v>
      </c>
      <c r="AI194" s="58">
        <v>37.445799999999998</v>
      </c>
      <c r="AJ194" s="58">
        <v>43.123100000000001</v>
      </c>
      <c r="AK194" s="58">
        <v>44.961300000000001</v>
      </c>
      <c r="AL194" s="58">
        <v>36.115900000000003</v>
      </c>
      <c r="AM194" s="58">
        <v>42.886099999999999</v>
      </c>
      <c r="AN194" s="58">
        <v>48.253100000000003</v>
      </c>
      <c r="AO194" s="58">
        <v>43.5745</v>
      </c>
      <c r="AP194" s="58">
        <v>43.259900000000002</v>
      </c>
      <c r="AQ194" s="58">
        <v>39.0107</v>
      </c>
      <c r="AR194" s="58">
        <v>37.834400000000002</v>
      </c>
      <c r="AS194" s="58">
        <v>43.727200000000003</v>
      </c>
      <c r="AT194" s="58">
        <v>36.1265</v>
      </c>
      <c r="AU194" s="58">
        <v>43.811</v>
      </c>
      <c r="AV194" s="58">
        <v>36.825099999999999</v>
      </c>
      <c r="AW194" s="58">
        <v>46.744300000000003</v>
      </c>
      <c r="AX194" s="58">
        <v>49.076500000000003</v>
      </c>
      <c r="AY194" s="58">
        <v>44.173400000000001</v>
      </c>
      <c r="AZ194" s="58">
        <v>39.993000000000002</v>
      </c>
      <c r="BA194" s="58">
        <v>40.942999999999998</v>
      </c>
      <c r="BB194" s="58">
        <v>41.163699999999999</v>
      </c>
      <c r="BC194" s="58">
        <v>35.379399999999997</v>
      </c>
    </row>
    <row r="195" spans="1:55" customFormat="1" hidden="1" x14ac:dyDescent="0.4">
      <c r="A195" t="str">
        <f t="shared" ref="A195:A258" si="12">MID(D195,15,20)</f>
        <v>bleu</v>
      </c>
      <c r="B195" s="58" t="str">
        <f t="shared" ref="B195:B258" si="13">MID(D195,8,3)</f>
        <v>CLM</v>
      </c>
      <c r="C195" s="58" t="str">
        <f t="shared" ref="C195:C258" si="14">MID(D195,8,6)</f>
        <v>CLM093</v>
      </c>
      <c r="D195" s="58" t="s">
        <v>4943</v>
      </c>
      <c r="E195">
        <f t="shared" ref="E195:E258" si="15">AVERAGE(F195:BC195)</f>
        <v>1.1125999999999999E-2</v>
      </c>
      <c r="F195" s="58">
        <v>9.7999999999999997E-3</v>
      </c>
      <c r="G195" s="58">
        <v>1.11E-2</v>
      </c>
      <c r="H195" s="58">
        <v>3.5999999999999999E-3</v>
      </c>
      <c r="I195" s="58">
        <v>3.0000000000000001E-3</v>
      </c>
      <c r="J195" s="58">
        <v>6.0000000000000001E-3</v>
      </c>
      <c r="K195" s="58">
        <v>6.1000000000000004E-3</v>
      </c>
      <c r="L195" s="58">
        <v>4.1000000000000003E-3</v>
      </c>
      <c r="M195" s="58">
        <v>4.7000000000000002E-3</v>
      </c>
      <c r="N195" s="58">
        <v>6.1999999999999998E-3</v>
      </c>
      <c r="O195" s="58">
        <v>7.1000000000000004E-3</v>
      </c>
      <c r="P195" s="58">
        <v>7.4999999999999997E-3</v>
      </c>
      <c r="Q195" s="58">
        <v>5.0000000000000001E-3</v>
      </c>
      <c r="R195" s="58">
        <v>5.8999999999999999E-3</v>
      </c>
      <c r="S195" s="58">
        <v>6.7999999999999996E-3</v>
      </c>
      <c r="T195" s="58">
        <v>5.4000000000000003E-3</v>
      </c>
      <c r="U195" s="58">
        <v>3.3999999999999998E-3</v>
      </c>
      <c r="V195" s="58">
        <v>3.3E-3</v>
      </c>
      <c r="W195" s="58">
        <v>1.2E-2</v>
      </c>
      <c r="X195" s="58">
        <v>7.3000000000000001E-3</v>
      </c>
      <c r="Y195" s="58">
        <v>4.8999999999999998E-3</v>
      </c>
      <c r="Z195" s="58">
        <v>9.1999999999999998E-3</v>
      </c>
      <c r="AA195" s="58">
        <v>0.12130000000000001</v>
      </c>
      <c r="AB195" s="58">
        <v>3.8E-3</v>
      </c>
      <c r="AC195" s="58">
        <v>8.8000000000000005E-3</v>
      </c>
      <c r="AD195" s="58">
        <v>6.6E-3</v>
      </c>
      <c r="AE195" s="58">
        <v>6.4999999999999997E-3</v>
      </c>
      <c r="AF195" s="58">
        <v>5.5999999999999999E-3</v>
      </c>
      <c r="AG195" s="58">
        <v>9.2999999999999992E-3</v>
      </c>
      <c r="AH195" s="58">
        <v>1.23E-2</v>
      </c>
      <c r="AI195" s="58">
        <v>7.3200000000000001E-2</v>
      </c>
      <c r="AJ195" s="58">
        <v>7.7000000000000002E-3</v>
      </c>
      <c r="AK195" s="58">
        <v>5.7000000000000002E-3</v>
      </c>
      <c r="AL195" s="58">
        <v>1.3299999999999999E-2</v>
      </c>
      <c r="AM195" s="58">
        <v>3.8E-3</v>
      </c>
      <c r="AN195" s="58">
        <v>4.5999999999999999E-3</v>
      </c>
      <c r="AO195" s="58">
        <v>2.1999999999999999E-2</v>
      </c>
      <c r="AP195" s="58">
        <v>7.3000000000000001E-3</v>
      </c>
      <c r="AQ195" s="58">
        <v>9.4999999999999998E-3</v>
      </c>
      <c r="AR195" s="58">
        <v>7.3000000000000001E-3</v>
      </c>
      <c r="AS195" s="58">
        <v>7.7000000000000002E-3</v>
      </c>
      <c r="AT195" s="58">
        <v>6.7000000000000002E-3</v>
      </c>
      <c r="AU195" s="58">
        <v>9.7000000000000003E-3</v>
      </c>
      <c r="AV195" s="58">
        <v>6.4000000000000003E-3</v>
      </c>
      <c r="AW195" s="58">
        <v>5.1000000000000004E-3</v>
      </c>
      <c r="AX195" s="58">
        <v>1.5900000000000001E-2</v>
      </c>
      <c r="AY195" s="58">
        <v>8.6E-3</v>
      </c>
      <c r="AZ195" s="58">
        <v>7.7000000000000002E-3</v>
      </c>
      <c r="BA195" s="58">
        <v>7.0000000000000001E-3</v>
      </c>
      <c r="BB195" s="58">
        <v>1.15E-2</v>
      </c>
      <c r="BC195" s="58">
        <v>8.9999999999999993E-3</v>
      </c>
    </row>
    <row r="196" spans="1:55" customFormat="1" hidden="1" x14ac:dyDescent="0.4">
      <c r="A196" t="str">
        <f t="shared" si="12"/>
        <v>rougeL</v>
      </c>
      <c r="B196" s="58" t="str">
        <f t="shared" si="13"/>
        <v>CLM</v>
      </c>
      <c r="C196" s="58" t="str">
        <f t="shared" si="14"/>
        <v>CLM093</v>
      </c>
      <c r="D196" s="58" t="s">
        <v>4944</v>
      </c>
      <c r="E196">
        <f t="shared" si="15"/>
        <v>0.11640799999999997</v>
      </c>
      <c r="F196" s="58">
        <v>0.10979999999999999</v>
      </c>
      <c r="G196" s="58">
        <v>0.13639999999999999</v>
      </c>
      <c r="H196" s="58">
        <v>9.06E-2</v>
      </c>
      <c r="I196" s="58">
        <v>0.10489999999999999</v>
      </c>
      <c r="J196" s="58">
        <v>0.1195</v>
      </c>
      <c r="K196" s="58">
        <v>0.1195</v>
      </c>
      <c r="L196" s="58">
        <v>0.1245</v>
      </c>
      <c r="M196" s="58">
        <v>0.1079</v>
      </c>
      <c r="N196" s="58">
        <v>0.1119</v>
      </c>
      <c r="O196" s="58">
        <v>0.1026</v>
      </c>
      <c r="P196" s="58">
        <v>0.1434</v>
      </c>
      <c r="Q196" s="58">
        <v>9.0899999999999995E-2</v>
      </c>
      <c r="R196" s="58">
        <v>9.5200000000000007E-2</v>
      </c>
      <c r="S196" s="58">
        <v>0.1457</v>
      </c>
      <c r="T196" s="58">
        <v>0.12540000000000001</v>
      </c>
      <c r="U196" s="58">
        <v>9.0300000000000005E-2</v>
      </c>
      <c r="V196" s="58">
        <v>0.1149</v>
      </c>
      <c r="W196" s="58">
        <v>0.12239999999999999</v>
      </c>
      <c r="X196" s="58">
        <v>0.11070000000000001</v>
      </c>
      <c r="Y196" s="58">
        <v>0.1164</v>
      </c>
      <c r="Z196" s="58">
        <v>0.1404</v>
      </c>
      <c r="AA196" s="58">
        <v>0.25640000000000002</v>
      </c>
      <c r="AB196" s="58">
        <v>9.5600000000000004E-2</v>
      </c>
      <c r="AC196" s="58">
        <v>0.125</v>
      </c>
      <c r="AD196" s="58">
        <v>0.1149</v>
      </c>
      <c r="AE196" s="58">
        <v>0.14149999999999999</v>
      </c>
      <c r="AF196" s="58">
        <v>8.7900000000000006E-2</v>
      </c>
      <c r="AG196" s="58">
        <v>0.1163</v>
      </c>
      <c r="AH196" s="58">
        <v>0.1203</v>
      </c>
      <c r="AI196" s="58">
        <v>0.2288</v>
      </c>
      <c r="AJ196" s="58">
        <v>0.10299999999999999</v>
      </c>
      <c r="AK196" s="58">
        <v>0.1124</v>
      </c>
      <c r="AL196" s="58">
        <v>0.1552</v>
      </c>
      <c r="AM196" s="58">
        <v>0.1061</v>
      </c>
      <c r="AN196" s="58">
        <v>0.1094</v>
      </c>
      <c r="AO196" s="58">
        <v>0.1181</v>
      </c>
      <c r="AP196" s="58">
        <v>8.9899999999999994E-2</v>
      </c>
      <c r="AQ196" s="58">
        <v>0.1053</v>
      </c>
      <c r="AR196" s="58">
        <v>8.4599999999999995E-2</v>
      </c>
      <c r="AS196" s="58">
        <v>0.1061</v>
      </c>
      <c r="AT196" s="58">
        <v>9.6299999999999997E-2</v>
      </c>
      <c r="AU196" s="58">
        <v>0.08</v>
      </c>
      <c r="AV196" s="58">
        <v>0.1053</v>
      </c>
      <c r="AW196" s="58">
        <v>8.4000000000000005E-2</v>
      </c>
      <c r="AX196" s="58">
        <v>0.1202</v>
      </c>
      <c r="AY196" s="58">
        <v>0.10489999999999999</v>
      </c>
      <c r="AZ196" s="58">
        <v>0.1065</v>
      </c>
      <c r="BA196" s="58">
        <v>0.1245</v>
      </c>
      <c r="BB196" s="58">
        <v>0.10489999999999999</v>
      </c>
      <c r="BC196" s="58">
        <v>9.3700000000000006E-2</v>
      </c>
    </row>
    <row r="197" spans="1:55" customFormat="1" hidden="1" x14ac:dyDescent="0.4">
      <c r="A197" t="str">
        <f t="shared" si="12"/>
        <v>similarity</v>
      </c>
      <c r="B197" s="57" t="str">
        <f t="shared" si="13"/>
        <v>DPM</v>
      </c>
      <c r="C197" s="57" t="str">
        <f t="shared" si="14"/>
        <v>DPM001</v>
      </c>
      <c r="D197" s="57" t="s">
        <v>4945</v>
      </c>
      <c r="E197" s="9">
        <f t="shared" si="15"/>
        <v>0.52033600000000002</v>
      </c>
      <c r="F197" s="57">
        <v>0.50980000000000003</v>
      </c>
      <c r="G197" s="57">
        <v>0.47470000000000001</v>
      </c>
      <c r="H197" s="57">
        <v>0.47660000000000002</v>
      </c>
      <c r="I197" s="57">
        <v>0.50619999999999998</v>
      </c>
      <c r="J197" s="57">
        <v>0.51939999999999997</v>
      </c>
      <c r="K197" s="57">
        <v>0.37790000000000001</v>
      </c>
      <c r="L197" s="57">
        <v>0.43169999999999997</v>
      </c>
      <c r="M197" s="57">
        <v>0.47320000000000001</v>
      </c>
      <c r="N197" s="57">
        <v>0.53649999999999998</v>
      </c>
      <c r="O197" s="57">
        <v>0.61399999999999999</v>
      </c>
      <c r="P197" s="57">
        <v>0.42370000000000002</v>
      </c>
      <c r="Q197" s="57">
        <v>0.50660000000000005</v>
      </c>
      <c r="R197" s="57">
        <v>0.55169999999999997</v>
      </c>
      <c r="S197" s="57">
        <v>0.6079</v>
      </c>
      <c r="T197" s="57">
        <v>0.63049999999999995</v>
      </c>
      <c r="U197" s="57">
        <v>0.37119999999999997</v>
      </c>
      <c r="V197" s="57">
        <v>0.51060000000000005</v>
      </c>
      <c r="W197" s="57">
        <v>0.28989999999999999</v>
      </c>
      <c r="X197" s="57">
        <v>0.57389999999999997</v>
      </c>
      <c r="Y197" s="57">
        <v>0.56640000000000001</v>
      </c>
      <c r="Z197" s="57">
        <v>0.63890000000000002</v>
      </c>
      <c r="AA197" s="57">
        <v>0.49619999999999997</v>
      </c>
      <c r="AB197" s="57">
        <v>0.45419999999999999</v>
      </c>
      <c r="AC197" s="57">
        <v>0.6149</v>
      </c>
      <c r="AD197" s="57">
        <v>0.65720000000000001</v>
      </c>
      <c r="AE197" s="57">
        <v>0.61960000000000004</v>
      </c>
      <c r="AF197" s="57">
        <v>0.41710000000000003</v>
      </c>
      <c r="AG197" s="57">
        <v>0.48909999999999998</v>
      </c>
      <c r="AH197" s="57">
        <v>0.54069999999999996</v>
      </c>
      <c r="AI197" s="57">
        <v>0.46600000000000003</v>
      </c>
      <c r="AJ197" s="57">
        <v>0.5897</v>
      </c>
      <c r="AK197" s="57">
        <v>0.4536</v>
      </c>
      <c r="AL197" s="57">
        <v>0.51229999999999998</v>
      </c>
      <c r="AM197" s="57">
        <v>0.57809999999999995</v>
      </c>
      <c r="AN197" s="57">
        <v>0.55530000000000002</v>
      </c>
      <c r="AO197" s="57">
        <v>0.5675</v>
      </c>
      <c r="AP197" s="57">
        <v>0.54649999999999999</v>
      </c>
      <c r="AQ197" s="57">
        <v>0.58140000000000003</v>
      </c>
      <c r="AR197" s="57">
        <v>0.51790000000000003</v>
      </c>
      <c r="AS197" s="57">
        <v>0.58009999999999995</v>
      </c>
      <c r="AT197" s="57">
        <v>0.55600000000000005</v>
      </c>
      <c r="AU197" s="57">
        <v>0.57709999999999995</v>
      </c>
      <c r="AV197" s="57">
        <v>0.44800000000000001</v>
      </c>
      <c r="AW197" s="57">
        <v>0.60970000000000002</v>
      </c>
      <c r="AX197" s="57">
        <v>0.5444</v>
      </c>
      <c r="AY197" s="57">
        <v>0.46129999999999999</v>
      </c>
      <c r="AZ197" s="57">
        <v>0.49669999999999997</v>
      </c>
      <c r="BA197" s="57">
        <v>0.46910000000000002</v>
      </c>
      <c r="BB197" s="57">
        <v>0.54059999999999997</v>
      </c>
      <c r="BC197" s="57">
        <v>0.48520000000000002</v>
      </c>
    </row>
    <row r="198" spans="1:55" customFormat="1" hidden="1" x14ac:dyDescent="0.4">
      <c r="A198" t="str">
        <f t="shared" si="12"/>
        <v>quality</v>
      </c>
      <c r="B198" s="58" t="str">
        <f t="shared" si="13"/>
        <v>DPM</v>
      </c>
      <c r="C198" s="58" t="str">
        <f t="shared" si="14"/>
        <v>DPM001</v>
      </c>
      <c r="D198" s="58" t="s">
        <v>4946</v>
      </c>
      <c r="E198">
        <f t="shared" si="15"/>
        <v>72.2</v>
      </c>
      <c r="F198" s="58">
        <v>60</v>
      </c>
      <c r="G198" s="58">
        <v>60</v>
      </c>
      <c r="H198" s="58">
        <v>80</v>
      </c>
      <c r="I198" s="58">
        <v>60</v>
      </c>
      <c r="J198" s="58">
        <v>80</v>
      </c>
      <c r="K198" s="58">
        <v>60</v>
      </c>
      <c r="L198" s="58">
        <v>80</v>
      </c>
      <c r="M198" s="58">
        <v>80</v>
      </c>
      <c r="N198" s="58">
        <v>80</v>
      </c>
      <c r="O198" s="58">
        <v>80</v>
      </c>
      <c r="P198" s="58">
        <v>60</v>
      </c>
      <c r="Q198" s="58">
        <v>80</v>
      </c>
      <c r="R198" s="58">
        <v>80</v>
      </c>
      <c r="S198" s="58">
        <v>80</v>
      </c>
      <c r="T198" s="58">
        <v>60</v>
      </c>
      <c r="U198" s="58">
        <v>80</v>
      </c>
      <c r="V198" s="58">
        <v>80</v>
      </c>
      <c r="W198" s="58">
        <v>80</v>
      </c>
      <c r="X198" s="58">
        <v>60</v>
      </c>
      <c r="Y198" s="58">
        <v>60</v>
      </c>
      <c r="Z198" s="58">
        <v>80</v>
      </c>
      <c r="AA198" s="58">
        <v>80</v>
      </c>
      <c r="AB198" s="58">
        <v>80</v>
      </c>
      <c r="AC198" s="58">
        <v>60</v>
      </c>
      <c r="AD198" s="58">
        <v>80</v>
      </c>
      <c r="AE198" s="58">
        <v>80</v>
      </c>
      <c r="AF198" s="58">
        <v>80</v>
      </c>
      <c r="AG198" s="58">
        <v>80</v>
      </c>
      <c r="AH198" s="58">
        <v>60</v>
      </c>
      <c r="AI198" s="58">
        <v>80</v>
      </c>
      <c r="AJ198" s="58">
        <v>80</v>
      </c>
      <c r="AK198" s="58">
        <v>80</v>
      </c>
      <c r="AL198" s="58">
        <v>80</v>
      </c>
      <c r="AM198" s="58">
        <v>60</v>
      </c>
      <c r="AN198" s="58">
        <v>80</v>
      </c>
      <c r="AO198" s="58">
        <v>60</v>
      </c>
      <c r="AP198" s="58">
        <v>80</v>
      </c>
      <c r="AQ198" s="58">
        <v>80</v>
      </c>
      <c r="AR198" s="58">
        <v>70</v>
      </c>
      <c r="AS198" s="58">
        <v>60</v>
      </c>
      <c r="AT198" s="58">
        <v>60</v>
      </c>
      <c r="AU198" s="58">
        <v>60</v>
      </c>
      <c r="AV198" s="58">
        <v>60</v>
      </c>
      <c r="AW198" s="58">
        <v>60</v>
      </c>
      <c r="AX198" s="58">
        <v>60</v>
      </c>
      <c r="AY198" s="58">
        <v>80</v>
      </c>
      <c r="AZ198" s="58">
        <v>80</v>
      </c>
      <c r="BA198" s="58">
        <v>60</v>
      </c>
      <c r="BB198" s="58">
        <v>80</v>
      </c>
      <c r="BC198" s="58">
        <v>80</v>
      </c>
    </row>
    <row r="199" spans="1:55" hidden="1" x14ac:dyDescent="0.4">
      <c r="A199" t="str">
        <f t="shared" si="12"/>
        <v>match_rate</v>
      </c>
      <c r="B199" s="59" t="str">
        <f t="shared" si="13"/>
        <v>DPM</v>
      </c>
      <c r="C199" s="59" t="str">
        <f t="shared" si="14"/>
        <v>DPM001</v>
      </c>
      <c r="D199" s="59" t="s">
        <v>4947</v>
      </c>
      <c r="E199" s="11">
        <f t="shared" si="15"/>
        <v>37.464323999999998</v>
      </c>
      <c r="F199" s="59">
        <v>30.5898</v>
      </c>
      <c r="G199" s="59">
        <v>28.4848</v>
      </c>
      <c r="H199" s="59">
        <v>38.1295</v>
      </c>
      <c r="I199" s="59">
        <v>30.3736</v>
      </c>
      <c r="J199" s="59">
        <v>41.554900000000004</v>
      </c>
      <c r="K199" s="59">
        <v>22.670999999999999</v>
      </c>
      <c r="L199" s="59">
        <v>34.535200000000003</v>
      </c>
      <c r="M199" s="59">
        <v>37.8551</v>
      </c>
      <c r="N199" s="59">
        <v>42.921900000000001</v>
      </c>
      <c r="O199" s="59">
        <v>49.117600000000003</v>
      </c>
      <c r="P199" s="59">
        <v>25.424800000000001</v>
      </c>
      <c r="Q199" s="59">
        <v>40.529299999999999</v>
      </c>
      <c r="R199" s="59">
        <v>44.137099999999997</v>
      </c>
      <c r="S199" s="59">
        <v>48.630600000000001</v>
      </c>
      <c r="T199" s="59">
        <v>37.829700000000003</v>
      </c>
      <c r="U199" s="59">
        <v>29.694400000000002</v>
      </c>
      <c r="V199" s="59">
        <v>40.848700000000001</v>
      </c>
      <c r="W199" s="59">
        <v>23.193899999999999</v>
      </c>
      <c r="X199" s="59">
        <v>34.435099999999998</v>
      </c>
      <c r="Y199" s="59">
        <v>33.986199999999997</v>
      </c>
      <c r="Z199" s="59">
        <v>51.110599999999998</v>
      </c>
      <c r="AA199" s="59">
        <v>39.698099999999997</v>
      </c>
      <c r="AB199" s="59">
        <v>36.338099999999997</v>
      </c>
      <c r="AC199" s="59">
        <v>36.892099999999999</v>
      </c>
      <c r="AD199" s="59">
        <v>52.579599999999999</v>
      </c>
      <c r="AE199" s="59">
        <v>49.5715</v>
      </c>
      <c r="AF199" s="59">
        <v>33.368099999999998</v>
      </c>
      <c r="AG199" s="59">
        <v>39.127800000000001</v>
      </c>
      <c r="AH199" s="59">
        <v>32.443100000000001</v>
      </c>
      <c r="AI199" s="59">
        <v>37.280999999999999</v>
      </c>
      <c r="AJ199" s="59">
        <v>47.174700000000001</v>
      </c>
      <c r="AK199" s="59">
        <v>36.285699999999999</v>
      </c>
      <c r="AL199" s="59">
        <v>40.986699999999999</v>
      </c>
      <c r="AM199" s="59">
        <v>34.683799999999998</v>
      </c>
      <c r="AN199" s="59">
        <v>44.422199999999997</v>
      </c>
      <c r="AO199" s="59">
        <v>34.051900000000003</v>
      </c>
      <c r="AP199" s="59">
        <v>43.7224</v>
      </c>
      <c r="AQ199" s="59">
        <v>46.513100000000001</v>
      </c>
      <c r="AR199" s="59">
        <v>36.253500000000003</v>
      </c>
      <c r="AS199" s="59">
        <v>34.804600000000001</v>
      </c>
      <c r="AT199" s="59">
        <v>33.362900000000003</v>
      </c>
      <c r="AU199" s="59">
        <v>34.626800000000003</v>
      </c>
      <c r="AV199" s="59">
        <v>26.880199999999999</v>
      </c>
      <c r="AW199" s="59">
        <v>36.584400000000002</v>
      </c>
      <c r="AX199" s="59">
        <v>32.661499999999997</v>
      </c>
      <c r="AY199" s="59">
        <v>36.906500000000001</v>
      </c>
      <c r="AZ199" s="59">
        <v>39.734099999999998</v>
      </c>
      <c r="BA199" s="59">
        <v>28.145</v>
      </c>
      <c r="BB199" s="59">
        <v>43.247999999999998</v>
      </c>
      <c r="BC199" s="59">
        <v>38.814999999999998</v>
      </c>
    </row>
    <row r="200" spans="1:55" customFormat="1" hidden="1" x14ac:dyDescent="0.4">
      <c r="A200" t="str">
        <f t="shared" si="12"/>
        <v>bleu</v>
      </c>
      <c r="B200" s="58" t="str">
        <f t="shared" si="13"/>
        <v>DPM</v>
      </c>
      <c r="C200" s="58" t="str">
        <f t="shared" si="14"/>
        <v>DPM001</v>
      </c>
      <c r="D200" s="58" t="s">
        <v>4948</v>
      </c>
      <c r="E200">
        <f t="shared" si="15"/>
        <v>1.4940000000000002E-2</v>
      </c>
      <c r="F200" s="58">
        <v>1.2200000000000001E-2</v>
      </c>
      <c r="G200" s="58">
        <v>6.7999999999999996E-3</v>
      </c>
      <c r="H200" s="58">
        <v>7.6100000000000001E-2</v>
      </c>
      <c r="I200" s="58">
        <v>1.2500000000000001E-2</v>
      </c>
      <c r="J200" s="58">
        <v>1.6199999999999999E-2</v>
      </c>
      <c r="K200" s="58">
        <v>2.3999999999999998E-3</v>
      </c>
      <c r="L200" s="58">
        <v>3.7000000000000002E-3</v>
      </c>
      <c r="M200" s="58">
        <v>8.3000000000000001E-3</v>
      </c>
      <c r="N200" s="58">
        <v>7.1000000000000004E-3</v>
      </c>
      <c r="O200" s="58">
        <v>8.3000000000000001E-3</v>
      </c>
      <c r="P200" s="58">
        <v>8.6E-3</v>
      </c>
      <c r="Q200" s="58">
        <v>4.0000000000000001E-3</v>
      </c>
      <c r="R200" s="58">
        <v>0.12759999999999999</v>
      </c>
      <c r="S200" s="58">
        <v>2.5000000000000001E-3</v>
      </c>
      <c r="T200" s="58">
        <v>4.3200000000000002E-2</v>
      </c>
      <c r="U200" s="58">
        <v>7.7000000000000002E-3</v>
      </c>
      <c r="V200" s="58">
        <v>1.2999999999999999E-2</v>
      </c>
      <c r="W200" s="58">
        <v>8.8999999999999999E-3</v>
      </c>
      <c r="X200" s="58">
        <v>1.67E-2</v>
      </c>
      <c r="Y200" s="58">
        <v>6.1999999999999998E-3</v>
      </c>
      <c r="Z200" s="58">
        <v>7.3000000000000001E-3</v>
      </c>
      <c r="AA200" s="58">
        <v>1.2E-2</v>
      </c>
      <c r="AB200" s="58">
        <v>4.7000000000000002E-3</v>
      </c>
      <c r="AC200" s="58">
        <v>3.8999999999999998E-3</v>
      </c>
      <c r="AD200" s="58">
        <v>9.7000000000000003E-3</v>
      </c>
      <c r="AE200" s="58">
        <v>7.1999999999999998E-3</v>
      </c>
      <c r="AF200" s="58">
        <v>3.8999999999999998E-3</v>
      </c>
      <c r="AG200" s="58">
        <v>1.17E-2</v>
      </c>
      <c r="AH200" s="58">
        <v>1.2200000000000001E-2</v>
      </c>
      <c r="AI200" s="58">
        <v>1.9900000000000001E-2</v>
      </c>
      <c r="AJ200" s="58">
        <v>1.9300000000000001E-2</v>
      </c>
      <c r="AK200" s="58">
        <v>7.0000000000000001E-3</v>
      </c>
      <c r="AL200" s="58">
        <v>6.0000000000000001E-3</v>
      </c>
      <c r="AM200" s="58">
        <v>1.11E-2</v>
      </c>
      <c r="AN200" s="58">
        <v>2.2000000000000001E-3</v>
      </c>
      <c r="AO200" s="58">
        <v>1.9599999999999999E-2</v>
      </c>
      <c r="AP200" s="58">
        <v>7.9000000000000008E-3</v>
      </c>
      <c r="AQ200" s="58">
        <v>3.7100000000000001E-2</v>
      </c>
      <c r="AR200" s="58">
        <v>1.09E-2</v>
      </c>
      <c r="AS200" s="58">
        <v>1.78E-2</v>
      </c>
      <c r="AT200" s="58">
        <v>1.52E-2</v>
      </c>
      <c r="AU200" s="58">
        <v>1.78E-2</v>
      </c>
      <c r="AV200" s="58">
        <v>2.1899999999999999E-2</v>
      </c>
      <c r="AW200" s="58">
        <v>1.6299999999999999E-2</v>
      </c>
      <c r="AX200" s="58">
        <v>7.0000000000000001E-3</v>
      </c>
      <c r="AY200" s="58">
        <v>7.9000000000000008E-3</v>
      </c>
      <c r="AZ200" s="58">
        <v>7.6E-3</v>
      </c>
      <c r="BA200" s="58">
        <v>5.1000000000000004E-3</v>
      </c>
      <c r="BB200" s="58">
        <v>1.2999999999999999E-2</v>
      </c>
      <c r="BC200" s="58">
        <v>1.18E-2</v>
      </c>
    </row>
    <row r="201" spans="1:55" customFormat="1" hidden="1" x14ac:dyDescent="0.4">
      <c r="A201" t="str">
        <f t="shared" si="12"/>
        <v>rougeL</v>
      </c>
      <c r="B201" s="58" t="str">
        <f t="shared" si="13"/>
        <v>DPM</v>
      </c>
      <c r="C201" s="58" t="str">
        <f t="shared" si="14"/>
        <v>DPM001</v>
      </c>
      <c r="D201" s="58" t="s">
        <v>4949</v>
      </c>
      <c r="E201">
        <f t="shared" si="15"/>
        <v>0.12752199999999994</v>
      </c>
      <c r="F201" s="58">
        <v>0.14349999999999999</v>
      </c>
      <c r="G201" s="58">
        <v>0.12839999999999999</v>
      </c>
      <c r="H201" s="58">
        <v>0.2069</v>
      </c>
      <c r="I201" s="58">
        <v>0.1391</v>
      </c>
      <c r="J201" s="58">
        <v>0.11210000000000001</v>
      </c>
      <c r="K201" s="58">
        <v>0.1091</v>
      </c>
      <c r="L201" s="58">
        <v>0.1033</v>
      </c>
      <c r="M201" s="58">
        <v>8.9599999999999999E-2</v>
      </c>
      <c r="N201" s="58">
        <v>0.1275</v>
      </c>
      <c r="O201" s="58">
        <v>0.11269999999999999</v>
      </c>
      <c r="P201" s="58">
        <v>0.1767</v>
      </c>
      <c r="Q201" s="58">
        <v>0.10299999999999999</v>
      </c>
      <c r="R201" s="58">
        <v>0.2374</v>
      </c>
      <c r="S201" s="58">
        <v>0.12429999999999999</v>
      </c>
      <c r="T201" s="58">
        <v>0.1794</v>
      </c>
      <c r="U201" s="58">
        <v>0.1195</v>
      </c>
      <c r="V201" s="58">
        <v>0.1285</v>
      </c>
      <c r="W201" s="58">
        <v>0.1091</v>
      </c>
      <c r="X201" s="58">
        <v>0.16980000000000001</v>
      </c>
      <c r="Y201" s="58">
        <v>0.13450000000000001</v>
      </c>
      <c r="Z201" s="58">
        <v>0.14430000000000001</v>
      </c>
      <c r="AA201" s="58">
        <v>9.0899999999999995E-2</v>
      </c>
      <c r="AB201" s="58">
        <v>0.1019</v>
      </c>
      <c r="AC201" s="58">
        <v>0.1193</v>
      </c>
      <c r="AD201" s="58">
        <v>0.14480000000000001</v>
      </c>
      <c r="AE201" s="58">
        <v>9.0499999999999997E-2</v>
      </c>
      <c r="AF201" s="58">
        <v>9.4700000000000006E-2</v>
      </c>
      <c r="AG201" s="58">
        <v>0.15859999999999999</v>
      </c>
      <c r="AH201" s="58">
        <v>0.161</v>
      </c>
      <c r="AI201" s="58">
        <v>0.13039999999999999</v>
      </c>
      <c r="AJ201" s="58">
        <v>9.2999999999999999E-2</v>
      </c>
      <c r="AK201" s="58">
        <v>9.4700000000000006E-2</v>
      </c>
      <c r="AL201" s="58">
        <v>0.1081</v>
      </c>
      <c r="AM201" s="58">
        <v>0.16739999999999999</v>
      </c>
      <c r="AN201" s="58">
        <v>0.1183</v>
      </c>
      <c r="AO201" s="58">
        <v>0.1545</v>
      </c>
      <c r="AP201" s="58">
        <v>9.0499999999999997E-2</v>
      </c>
      <c r="AQ201" s="58">
        <v>0.16139999999999999</v>
      </c>
      <c r="AR201" s="58">
        <v>9.1300000000000006E-2</v>
      </c>
      <c r="AS201" s="58">
        <v>0.1681</v>
      </c>
      <c r="AT201" s="58">
        <v>0.1244</v>
      </c>
      <c r="AU201" s="58">
        <v>0.13589999999999999</v>
      </c>
      <c r="AV201" s="58">
        <v>0.1545</v>
      </c>
      <c r="AW201" s="58">
        <v>0.18110000000000001</v>
      </c>
      <c r="AX201" s="58">
        <v>0.13880000000000001</v>
      </c>
      <c r="AY201" s="58">
        <v>6.4500000000000002E-2</v>
      </c>
      <c r="AZ201" s="58">
        <v>7.1099999999999997E-2</v>
      </c>
      <c r="BA201" s="58">
        <v>0.1086</v>
      </c>
      <c r="BB201" s="58">
        <v>7.3200000000000001E-2</v>
      </c>
      <c r="BC201" s="58">
        <v>8.5900000000000004E-2</v>
      </c>
    </row>
    <row r="202" spans="1:55" customFormat="1" hidden="1" x14ac:dyDescent="0.4">
      <c r="A202" t="str">
        <f t="shared" si="12"/>
        <v>similarity</v>
      </c>
      <c r="B202" s="60" t="str">
        <f t="shared" si="13"/>
        <v>DPM</v>
      </c>
      <c r="C202" s="60" t="str">
        <f t="shared" si="14"/>
        <v>DPM051</v>
      </c>
      <c r="D202" s="60" t="s">
        <v>4950</v>
      </c>
      <c r="E202" s="54">
        <f t="shared" si="15"/>
        <v>0.52833400000000008</v>
      </c>
      <c r="F202" s="60">
        <v>0.49730000000000002</v>
      </c>
      <c r="G202" s="60">
        <v>0.55840000000000001</v>
      </c>
      <c r="H202" s="60">
        <v>0.53949999999999998</v>
      </c>
      <c r="I202" s="60">
        <v>0.51600000000000001</v>
      </c>
      <c r="J202" s="60">
        <v>0.52929999999999999</v>
      </c>
      <c r="K202" s="60">
        <v>0.4284</v>
      </c>
      <c r="L202" s="60">
        <v>0.42149999999999999</v>
      </c>
      <c r="M202" s="60">
        <v>0.49740000000000001</v>
      </c>
      <c r="N202" s="60">
        <v>0.53480000000000005</v>
      </c>
      <c r="O202" s="60">
        <v>0.59330000000000005</v>
      </c>
      <c r="P202" s="60">
        <v>0.4698</v>
      </c>
      <c r="Q202" s="60">
        <v>0.44600000000000001</v>
      </c>
      <c r="R202" s="60">
        <v>0.48859999999999998</v>
      </c>
      <c r="S202" s="60">
        <v>0.56059999999999999</v>
      </c>
      <c r="T202" s="60">
        <v>0.63249999999999995</v>
      </c>
      <c r="U202" s="60">
        <v>0.48870000000000002</v>
      </c>
      <c r="V202" s="60">
        <v>0.4894</v>
      </c>
      <c r="W202" s="60">
        <v>0.27660000000000001</v>
      </c>
      <c r="X202" s="60">
        <v>0.54059999999999997</v>
      </c>
      <c r="Y202" s="60">
        <v>0.65010000000000001</v>
      </c>
      <c r="Z202" s="60">
        <v>0.60960000000000003</v>
      </c>
      <c r="AA202" s="60">
        <v>0.39040000000000002</v>
      </c>
      <c r="AB202" s="60">
        <v>0.47589999999999999</v>
      </c>
      <c r="AC202" s="60">
        <v>0.65129999999999999</v>
      </c>
      <c r="AD202" s="60">
        <v>0.69540000000000002</v>
      </c>
      <c r="AE202" s="60">
        <v>0.60489999999999999</v>
      </c>
      <c r="AF202" s="60">
        <v>0.44740000000000002</v>
      </c>
      <c r="AG202" s="60">
        <v>0.52869999999999995</v>
      </c>
      <c r="AH202" s="60">
        <v>0.61380000000000001</v>
      </c>
      <c r="AI202" s="60">
        <v>0.4405</v>
      </c>
      <c r="AJ202" s="60">
        <v>0.47489999999999999</v>
      </c>
      <c r="AK202" s="60">
        <v>0.59399999999999997</v>
      </c>
      <c r="AL202" s="60">
        <v>0.51049999999999995</v>
      </c>
      <c r="AM202" s="60">
        <v>0.43090000000000001</v>
      </c>
      <c r="AN202" s="60">
        <v>0.6401</v>
      </c>
      <c r="AO202" s="60">
        <v>0.55820000000000003</v>
      </c>
      <c r="AP202" s="60">
        <v>0.53839999999999999</v>
      </c>
      <c r="AQ202" s="60">
        <v>0.5383</v>
      </c>
      <c r="AR202" s="60">
        <v>0.51359999999999995</v>
      </c>
      <c r="AS202" s="60">
        <v>0.6764</v>
      </c>
      <c r="AT202" s="60">
        <v>0.5635</v>
      </c>
      <c r="AU202" s="60">
        <v>0.59309999999999996</v>
      </c>
      <c r="AV202" s="60">
        <v>0.39340000000000003</v>
      </c>
      <c r="AW202" s="60">
        <v>0.54400000000000004</v>
      </c>
      <c r="AX202" s="60">
        <v>0.62019999999999997</v>
      </c>
      <c r="AY202" s="60">
        <v>0.53369999999999995</v>
      </c>
      <c r="AZ202" s="60">
        <v>0.57979999999999998</v>
      </c>
      <c r="BA202" s="60">
        <v>0.55189999999999995</v>
      </c>
      <c r="BB202" s="60">
        <v>0.50970000000000004</v>
      </c>
      <c r="BC202" s="60">
        <v>0.43540000000000001</v>
      </c>
    </row>
    <row r="203" spans="1:55" customFormat="1" hidden="1" x14ac:dyDescent="0.4">
      <c r="A203" t="str">
        <f t="shared" si="12"/>
        <v>quality</v>
      </c>
      <c r="B203" s="58" t="str">
        <f t="shared" si="13"/>
        <v>DPM</v>
      </c>
      <c r="C203" s="58" t="str">
        <f t="shared" si="14"/>
        <v>DPM051</v>
      </c>
      <c r="D203" s="58" t="s">
        <v>4951</v>
      </c>
      <c r="E203">
        <f t="shared" si="15"/>
        <v>72.2</v>
      </c>
      <c r="F203" s="58">
        <v>60</v>
      </c>
      <c r="G203" s="58">
        <v>80</v>
      </c>
      <c r="H203" s="58">
        <v>80</v>
      </c>
      <c r="I203" s="58">
        <v>60</v>
      </c>
      <c r="J203" s="58">
        <v>60</v>
      </c>
      <c r="K203" s="58">
        <v>80</v>
      </c>
      <c r="L203" s="58">
        <v>80</v>
      </c>
      <c r="M203" s="58">
        <v>80</v>
      </c>
      <c r="N203" s="58">
        <v>80</v>
      </c>
      <c r="O203" s="58">
        <v>80</v>
      </c>
      <c r="P203" s="58">
        <v>80</v>
      </c>
      <c r="Q203" s="58">
        <v>60</v>
      </c>
      <c r="R203" s="58">
        <v>80</v>
      </c>
      <c r="S203" s="58">
        <v>60</v>
      </c>
      <c r="T203" s="58">
        <v>70</v>
      </c>
      <c r="U203" s="58">
        <v>70</v>
      </c>
      <c r="V203" s="58">
        <v>80</v>
      </c>
      <c r="W203" s="58">
        <v>80</v>
      </c>
      <c r="X203" s="58">
        <v>60</v>
      </c>
      <c r="Y203" s="58">
        <v>80</v>
      </c>
      <c r="Z203" s="58">
        <v>80</v>
      </c>
      <c r="AA203" s="58">
        <v>80</v>
      </c>
      <c r="AB203" s="58">
        <v>80</v>
      </c>
      <c r="AC203" s="58">
        <v>80</v>
      </c>
      <c r="AD203" s="58">
        <v>80</v>
      </c>
      <c r="AE203" s="58">
        <v>80</v>
      </c>
      <c r="AF203" s="58">
        <v>80</v>
      </c>
      <c r="AG203" s="58">
        <v>80</v>
      </c>
      <c r="AH203" s="58">
        <v>80</v>
      </c>
      <c r="AI203" s="58">
        <v>80</v>
      </c>
      <c r="AJ203" s="58">
        <v>60</v>
      </c>
      <c r="AK203" s="58">
        <v>80</v>
      </c>
      <c r="AL203" s="58">
        <v>80</v>
      </c>
      <c r="AM203" s="58">
        <v>80</v>
      </c>
      <c r="AN203" s="58">
        <v>80</v>
      </c>
      <c r="AO203" s="58">
        <v>60</v>
      </c>
      <c r="AP203" s="58">
        <v>60</v>
      </c>
      <c r="AQ203" s="58">
        <v>70</v>
      </c>
      <c r="AR203" s="58">
        <v>60</v>
      </c>
      <c r="AS203" s="58">
        <v>70</v>
      </c>
      <c r="AT203" s="58">
        <v>70</v>
      </c>
      <c r="AU203" s="58">
        <v>80</v>
      </c>
      <c r="AV203" s="58">
        <v>60</v>
      </c>
      <c r="AW203" s="58">
        <v>60</v>
      </c>
      <c r="AX203" s="58">
        <v>60</v>
      </c>
      <c r="AY203" s="58">
        <v>80</v>
      </c>
      <c r="AZ203" s="58">
        <v>60</v>
      </c>
      <c r="BA203" s="58">
        <v>60</v>
      </c>
      <c r="BB203" s="58">
        <v>60</v>
      </c>
      <c r="BC203" s="58">
        <v>60</v>
      </c>
    </row>
    <row r="204" spans="1:55" customFormat="1" hidden="1" x14ac:dyDescent="0.4">
      <c r="A204" t="str">
        <f t="shared" si="12"/>
        <v>match_rate</v>
      </c>
      <c r="B204" s="58" t="str">
        <f t="shared" si="13"/>
        <v>DPM</v>
      </c>
      <c r="C204" s="58" t="str">
        <f t="shared" si="14"/>
        <v>DPM051</v>
      </c>
      <c r="D204" s="58" t="s">
        <v>4952</v>
      </c>
      <c r="E204">
        <f t="shared" si="15"/>
        <v>38.163012000000002</v>
      </c>
      <c r="F204" s="58">
        <v>29.838799999999999</v>
      </c>
      <c r="G204" s="58">
        <v>44.675400000000003</v>
      </c>
      <c r="H204" s="58">
        <v>43.161099999999998</v>
      </c>
      <c r="I204" s="58">
        <v>30.957999999999998</v>
      </c>
      <c r="J204" s="58">
        <v>31.7606</v>
      </c>
      <c r="K204" s="58">
        <v>34.272799999999997</v>
      </c>
      <c r="L204" s="58">
        <v>33.717300000000002</v>
      </c>
      <c r="M204" s="58">
        <v>39.792900000000003</v>
      </c>
      <c r="N204" s="58">
        <v>42.783999999999999</v>
      </c>
      <c r="O204" s="58">
        <v>47.460099999999997</v>
      </c>
      <c r="P204" s="58">
        <v>37.5809</v>
      </c>
      <c r="Q204" s="58">
        <v>26.760899999999999</v>
      </c>
      <c r="R204" s="58">
        <v>39.0899</v>
      </c>
      <c r="S204" s="58">
        <v>33.638500000000001</v>
      </c>
      <c r="T204" s="58">
        <v>44.272199999999998</v>
      </c>
      <c r="U204" s="58">
        <v>34.210299999999997</v>
      </c>
      <c r="V204" s="58">
        <v>39.1509</v>
      </c>
      <c r="W204" s="58">
        <v>22.125699999999998</v>
      </c>
      <c r="X204" s="58">
        <v>32.4358</v>
      </c>
      <c r="Y204" s="58">
        <v>52.005200000000002</v>
      </c>
      <c r="Z204" s="58">
        <v>48.768099999999997</v>
      </c>
      <c r="AA204" s="58">
        <v>31.230499999999999</v>
      </c>
      <c r="AB204" s="58">
        <v>38.071100000000001</v>
      </c>
      <c r="AC204" s="58">
        <v>52.104500000000002</v>
      </c>
      <c r="AD204" s="58">
        <v>55.633299999999998</v>
      </c>
      <c r="AE204" s="58">
        <v>48.3947</v>
      </c>
      <c r="AF204" s="58">
        <v>35.788499999999999</v>
      </c>
      <c r="AG204" s="58">
        <v>42.296300000000002</v>
      </c>
      <c r="AH204" s="58">
        <v>49.105600000000003</v>
      </c>
      <c r="AI204" s="58">
        <v>35.242699999999999</v>
      </c>
      <c r="AJ204" s="58">
        <v>28.4968</v>
      </c>
      <c r="AK204" s="58">
        <v>47.520400000000002</v>
      </c>
      <c r="AL204" s="58">
        <v>40.836399999999998</v>
      </c>
      <c r="AM204" s="58">
        <v>34.4709</v>
      </c>
      <c r="AN204" s="58">
        <v>51.209699999999998</v>
      </c>
      <c r="AO204" s="58">
        <v>33.489800000000002</v>
      </c>
      <c r="AP204" s="58">
        <v>32.3065</v>
      </c>
      <c r="AQ204" s="58">
        <v>37.679900000000004</v>
      </c>
      <c r="AR204" s="58">
        <v>30.8188</v>
      </c>
      <c r="AS204" s="58">
        <v>47.3446</v>
      </c>
      <c r="AT204" s="58">
        <v>39.443100000000001</v>
      </c>
      <c r="AU204" s="58">
        <v>47.449100000000001</v>
      </c>
      <c r="AV204" s="58">
        <v>23.6066</v>
      </c>
      <c r="AW204" s="58">
        <v>32.639299999999999</v>
      </c>
      <c r="AX204" s="58">
        <v>37.211799999999997</v>
      </c>
      <c r="AY204" s="58">
        <v>42.696599999999997</v>
      </c>
      <c r="AZ204" s="58">
        <v>34.787300000000002</v>
      </c>
      <c r="BA204" s="58">
        <v>33.111899999999999</v>
      </c>
      <c r="BB204" s="58">
        <v>30.58</v>
      </c>
      <c r="BC204" s="58">
        <v>26.124500000000001</v>
      </c>
    </row>
    <row r="205" spans="1:55" customFormat="1" hidden="1" x14ac:dyDescent="0.4">
      <c r="A205" t="str">
        <f t="shared" si="12"/>
        <v>bleu</v>
      </c>
      <c r="B205" s="58" t="str">
        <f t="shared" si="13"/>
        <v>DPM</v>
      </c>
      <c r="C205" s="58" t="str">
        <f t="shared" si="14"/>
        <v>DPM051</v>
      </c>
      <c r="D205" s="58" t="s">
        <v>4953</v>
      </c>
      <c r="E205">
        <f t="shared" si="15"/>
        <v>1.6089999999999997E-2</v>
      </c>
      <c r="F205" s="58">
        <v>8.9999999999999993E-3</v>
      </c>
      <c r="G205" s="58">
        <v>8.0999999999999996E-3</v>
      </c>
      <c r="H205" s="58">
        <v>8.9499999999999996E-2</v>
      </c>
      <c r="I205" s="58">
        <v>6.4999999999999997E-3</v>
      </c>
      <c r="J205" s="58">
        <v>3.8199999999999998E-2</v>
      </c>
      <c r="K205" s="58">
        <v>3.7000000000000002E-3</v>
      </c>
      <c r="L205" s="58">
        <v>2.8E-3</v>
      </c>
      <c r="M205" s="58">
        <v>7.4999999999999997E-3</v>
      </c>
      <c r="N205" s="58">
        <v>6.3E-3</v>
      </c>
      <c r="O205" s="58">
        <v>5.3E-3</v>
      </c>
      <c r="P205" s="58">
        <v>9.4000000000000004E-3</v>
      </c>
      <c r="Q205" s="58">
        <v>5.0000000000000001E-3</v>
      </c>
      <c r="R205" s="58">
        <v>1.11E-2</v>
      </c>
      <c r="S205" s="58">
        <v>1.37E-2</v>
      </c>
      <c r="T205" s="58">
        <v>5.04E-2</v>
      </c>
      <c r="U205" s="58">
        <v>0.1181</v>
      </c>
      <c r="V205" s="58">
        <v>4.3E-3</v>
      </c>
      <c r="W205" s="58">
        <v>1.4200000000000001E-2</v>
      </c>
      <c r="X205" s="58">
        <v>1.09E-2</v>
      </c>
      <c r="Y205" s="58">
        <v>8.2000000000000007E-3</v>
      </c>
      <c r="Z205" s="58">
        <v>6.7999999999999996E-3</v>
      </c>
      <c r="AA205" s="58">
        <v>5.7000000000000002E-3</v>
      </c>
      <c r="AB205" s="58">
        <v>7.6E-3</v>
      </c>
      <c r="AC205" s="58">
        <v>8.8000000000000005E-3</v>
      </c>
      <c r="AD205" s="58">
        <v>1.7100000000000001E-2</v>
      </c>
      <c r="AE205" s="58">
        <v>8.3999999999999995E-3</v>
      </c>
      <c r="AF205" s="58">
        <v>3.0999999999999999E-3</v>
      </c>
      <c r="AG205" s="58">
        <v>1.09E-2</v>
      </c>
      <c r="AH205" s="58">
        <v>6.8999999999999999E-3</v>
      </c>
      <c r="AI205" s="58">
        <v>1.6799999999999999E-2</v>
      </c>
      <c r="AJ205" s="58">
        <v>1.5599999999999999E-2</v>
      </c>
      <c r="AK205" s="58">
        <v>2.35E-2</v>
      </c>
      <c r="AL205" s="58">
        <v>2.1700000000000001E-2</v>
      </c>
      <c r="AM205" s="58">
        <v>5.0000000000000001E-3</v>
      </c>
      <c r="AN205" s="58">
        <v>3.3E-3</v>
      </c>
      <c r="AO205" s="58">
        <v>1.44E-2</v>
      </c>
      <c r="AP205" s="58">
        <v>1.21E-2</v>
      </c>
      <c r="AQ205" s="58">
        <v>1.7100000000000001E-2</v>
      </c>
      <c r="AR205" s="58">
        <v>1.2500000000000001E-2</v>
      </c>
      <c r="AS205" s="58">
        <v>3.39E-2</v>
      </c>
      <c r="AT205" s="58">
        <v>1.6500000000000001E-2</v>
      </c>
      <c r="AU205" s="58">
        <v>1.3100000000000001E-2</v>
      </c>
      <c r="AV205" s="58">
        <v>9.7999999999999997E-3</v>
      </c>
      <c r="AW205" s="58">
        <v>2.7099999999999999E-2</v>
      </c>
      <c r="AX205" s="58">
        <v>8.5000000000000006E-3</v>
      </c>
      <c r="AY205" s="58">
        <v>9.7000000000000003E-3</v>
      </c>
      <c r="AZ205" s="58">
        <v>9.7000000000000003E-3</v>
      </c>
      <c r="BA205" s="58">
        <v>1.44E-2</v>
      </c>
      <c r="BB205" s="58">
        <v>8.2000000000000007E-3</v>
      </c>
      <c r="BC205" s="58">
        <v>1.41E-2</v>
      </c>
    </row>
    <row r="206" spans="1:55" customFormat="1" hidden="1" x14ac:dyDescent="0.4">
      <c r="A206" t="str">
        <f t="shared" si="12"/>
        <v>rougeL</v>
      </c>
      <c r="B206" s="58" t="str">
        <f t="shared" si="13"/>
        <v>DPM</v>
      </c>
      <c r="C206" s="58" t="str">
        <f t="shared" si="14"/>
        <v>DPM051</v>
      </c>
      <c r="D206" s="58" t="s">
        <v>4954</v>
      </c>
      <c r="E206">
        <f t="shared" si="15"/>
        <v>0.12647599999999998</v>
      </c>
      <c r="F206" s="58">
        <v>0.13589999999999999</v>
      </c>
      <c r="G206" s="58">
        <v>0.1128</v>
      </c>
      <c r="H206" s="58">
        <v>0.19350000000000001</v>
      </c>
      <c r="I206" s="58">
        <v>0.1106</v>
      </c>
      <c r="J206" s="58">
        <v>0.2069</v>
      </c>
      <c r="K206" s="58">
        <v>0.11700000000000001</v>
      </c>
      <c r="L206" s="58">
        <v>8.1199999999999994E-2</v>
      </c>
      <c r="M206" s="58">
        <v>9.4700000000000006E-2</v>
      </c>
      <c r="N206" s="58">
        <v>0.14360000000000001</v>
      </c>
      <c r="O206" s="58">
        <v>7.0400000000000004E-2</v>
      </c>
      <c r="P206" s="58">
        <v>9.5200000000000007E-2</v>
      </c>
      <c r="Q206" s="58">
        <v>0.12839999999999999</v>
      </c>
      <c r="R206" s="58">
        <v>0.1014</v>
      </c>
      <c r="S206" s="58">
        <v>0.1351</v>
      </c>
      <c r="T206" s="58">
        <v>0.16589999999999999</v>
      </c>
      <c r="U206" s="58">
        <v>0.23480000000000001</v>
      </c>
      <c r="V206" s="58">
        <v>0.115</v>
      </c>
      <c r="W206" s="58">
        <v>0.1026</v>
      </c>
      <c r="X206" s="58">
        <v>0.1421</v>
      </c>
      <c r="Y206" s="58">
        <v>9.9000000000000005E-2</v>
      </c>
      <c r="Z206" s="58">
        <v>0.1182</v>
      </c>
      <c r="AA206" s="58">
        <v>0.10340000000000001</v>
      </c>
      <c r="AB206" s="58">
        <v>6.6400000000000001E-2</v>
      </c>
      <c r="AC206" s="58">
        <v>0.13639999999999999</v>
      </c>
      <c r="AD206" s="58">
        <v>0.15190000000000001</v>
      </c>
      <c r="AE206" s="58">
        <v>9.6000000000000002E-2</v>
      </c>
      <c r="AF206" s="58">
        <v>0.104</v>
      </c>
      <c r="AG206" s="58">
        <v>0.15260000000000001</v>
      </c>
      <c r="AH206" s="58">
        <v>0.1026</v>
      </c>
      <c r="AI206" s="58">
        <v>7.9100000000000004E-2</v>
      </c>
      <c r="AJ206" s="58">
        <v>0.13270000000000001</v>
      </c>
      <c r="AK206" s="58">
        <v>0.2</v>
      </c>
      <c r="AL206" s="58">
        <v>0.125</v>
      </c>
      <c r="AM206" s="58">
        <v>9.0899999999999995E-2</v>
      </c>
      <c r="AN206" s="58">
        <v>0.10050000000000001</v>
      </c>
      <c r="AO206" s="58">
        <v>0.17119999999999999</v>
      </c>
      <c r="AP206" s="58">
        <v>0.13789999999999999</v>
      </c>
      <c r="AQ206" s="58">
        <v>0.1411</v>
      </c>
      <c r="AR206" s="58">
        <v>0.13039999999999999</v>
      </c>
      <c r="AS206" s="58">
        <v>0.16589999999999999</v>
      </c>
      <c r="AT206" s="58">
        <v>0.13730000000000001</v>
      </c>
      <c r="AU206" s="58">
        <v>0.122</v>
      </c>
      <c r="AV206" s="58">
        <v>0.12770000000000001</v>
      </c>
      <c r="AW206" s="58">
        <v>0.1244</v>
      </c>
      <c r="AX206" s="58">
        <v>0.13059999999999999</v>
      </c>
      <c r="AY206" s="58">
        <v>9.4299999999999995E-2</v>
      </c>
      <c r="AZ206" s="58">
        <v>9.9299999999999999E-2</v>
      </c>
      <c r="BA206" s="58">
        <v>0.15579999999999999</v>
      </c>
      <c r="BB206" s="58">
        <v>0.13969999999999999</v>
      </c>
      <c r="BC206" s="58">
        <v>0.1004</v>
      </c>
    </row>
    <row r="207" spans="1:55" customFormat="1" hidden="1" x14ac:dyDescent="0.4">
      <c r="A207" t="str">
        <f t="shared" si="12"/>
        <v>similarity</v>
      </c>
      <c r="B207" s="61" t="str">
        <f t="shared" si="13"/>
        <v>DPM</v>
      </c>
      <c r="C207" s="61" t="str">
        <f t="shared" si="14"/>
        <v>DPM091</v>
      </c>
      <c r="D207" s="61" t="s">
        <v>4955</v>
      </c>
      <c r="E207" s="56">
        <f t="shared" si="15"/>
        <v>0.52498600000000006</v>
      </c>
      <c r="F207" s="61">
        <v>0.54659999999999997</v>
      </c>
      <c r="G207" s="61">
        <v>0.4456</v>
      </c>
      <c r="H207" s="61">
        <v>0.52939999999999998</v>
      </c>
      <c r="I207" s="61">
        <v>0.49540000000000001</v>
      </c>
      <c r="J207" s="61">
        <v>0.39379999999999998</v>
      </c>
      <c r="K207" s="61">
        <v>0.39069999999999999</v>
      </c>
      <c r="L207" s="61">
        <v>0.46860000000000002</v>
      </c>
      <c r="M207" s="61">
        <v>0.52559999999999996</v>
      </c>
      <c r="N207" s="61">
        <v>0.53139999999999998</v>
      </c>
      <c r="O207" s="61">
        <v>0.63939999999999997</v>
      </c>
      <c r="P207" s="61">
        <v>0.53920000000000001</v>
      </c>
      <c r="Q207" s="61">
        <v>0.51149999999999995</v>
      </c>
      <c r="R207" s="61">
        <v>0.58040000000000003</v>
      </c>
      <c r="S207" s="61">
        <v>0.62629999999999997</v>
      </c>
      <c r="T207" s="61">
        <v>0.65529999999999999</v>
      </c>
      <c r="U207" s="61">
        <v>0.4738</v>
      </c>
      <c r="V207" s="61">
        <v>0.50800000000000001</v>
      </c>
      <c r="W207" s="61">
        <v>0.2641</v>
      </c>
      <c r="X207" s="61">
        <v>0.49859999999999999</v>
      </c>
      <c r="Y207" s="61">
        <v>0.56359999999999999</v>
      </c>
      <c r="Z207" s="61">
        <v>0.59889999999999999</v>
      </c>
      <c r="AA207" s="61">
        <v>0.44669999999999999</v>
      </c>
      <c r="AB207" s="61">
        <v>0.40610000000000002</v>
      </c>
      <c r="AC207" s="61">
        <v>0.6331</v>
      </c>
      <c r="AD207" s="61">
        <v>0.68510000000000004</v>
      </c>
      <c r="AE207" s="61">
        <v>0.51370000000000005</v>
      </c>
      <c r="AF207" s="61">
        <v>0.39810000000000001</v>
      </c>
      <c r="AG207" s="61">
        <v>0.52400000000000002</v>
      </c>
      <c r="AH207" s="61">
        <v>0.56259999999999999</v>
      </c>
      <c r="AI207" s="61">
        <v>0.43090000000000001</v>
      </c>
      <c r="AJ207" s="61">
        <v>0.58450000000000002</v>
      </c>
      <c r="AK207" s="61">
        <v>0.47420000000000001</v>
      </c>
      <c r="AL207" s="61">
        <v>0.61909999999999998</v>
      </c>
      <c r="AM207" s="61">
        <v>0.56169999999999998</v>
      </c>
      <c r="AN207" s="61">
        <v>0.61719999999999997</v>
      </c>
      <c r="AO207" s="61">
        <v>0.59950000000000003</v>
      </c>
      <c r="AP207" s="61">
        <v>0.51949999999999996</v>
      </c>
      <c r="AQ207" s="61">
        <v>0.51839999999999997</v>
      </c>
      <c r="AR207" s="61">
        <v>0.50890000000000002</v>
      </c>
      <c r="AS207" s="61">
        <v>0.56430000000000002</v>
      </c>
      <c r="AT207" s="61">
        <v>0.55659999999999998</v>
      </c>
      <c r="AU207" s="61">
        <v>0.61080000000000001</v>
      </c>
      <c r="AV207" s="61">
        <v>0.49719999999999998</v>
      </c>
      <c r="AW207" s="61">
        <v>0.57010000000000005</v>
      </c>
      <c r="AX207" s="61">
        <v>0.5343</v>
      </c>
      <c r="AY207" s="61">
        <v>0.443</v>
      </c>
      <c r="AZ207" s="61">
        <v>0.50580000000000003</v>
      </c>
      <c r="BA207" s="61">
        <v>0.48020000000000002</v>
      </c>
      <c r="BB207" s="61">
        <v>0.64019999999999999</v>
      </c>
      <c r="BC207" s="61">
        <v>0.45729999999999998</v>
      </c>
    </row>
    <row r="208" spans="1:55" customFormat="1" hidden="1" x14ac:dyDescent="0.4">
      <c r="A208" t="str">
        <f t="shared" si="12"/>
        <v>quality</v>
      </c>
      <c r="B208" s="58" t="str">
        <f t="shared" si="13"/>
        <v>DPM</v>
      </c>
      <c r="C208" s="58" t="str">
        <f t="shared" si="14"/>
        <v>DPM091</v>
      </c>
      <c r="D208" s="58" t="s">
        <v>4956</v>
      </c>
      <c r="E208">
        <f t="shared" si="15"/>
        <v>72.2</v>
      </c>
      <c r="F208" s="58">
        <v>80</v>
      </c>
      <c r="G208" s="58">
        <v>80</v>
      </c>
      <c r="H208" s="58">
        <v>80</v>
      </c>
      <c r="I208" s="58">
        <v>60</v>
      </c>
      <c r="J208" s="58">
        <v>80</v>
      </c>
      <c r="K208" s="58">
        <v>60</v>
      </c>
      <c r="L208" s="58">
        <v>60</v>
      </c>
      <c r="M208" s="58">
        <v>60</v>
      </c>
      <c r="N208" s="58">
        <v>80</v>
      </c>
      <c r="O208" s="58">
        <v>60</v>
      </c>
      <c r="P208" s="58">
        <v>80</v>
      </c>
      <c r="Q208" s="58">
        <v>80</v>
      </c>
      <c r="R208" s="58">
        <v>80</v>
      </c>
      <c r="S208" s="58">
        <v>80</v>
      </c>
      <c r="T208" s="58">
        <v>80</v>
      </c>
      <c r="U208" s="58">
        <v>80</v>
      </c>
      <c r="V208" s="58">
        <v>80</v>
      </c>
      <c r="W208" s="58">
        <v>80</v>
      </c>
      <c r="X208" s="58">
        <v>80</v>
      </c>
      <c r="Y208" s="58">
        <v>80</v>
      </c>
      <c r="Z208" s="58">
        <v>60</v>
      </c>
      <c r="AA208" s="58">
        <v>80</v>
      </c>
      <c r="AB208" s="58">
        <v>70</v>
      </c>
      <c r="AC208" s="58">
        <v>60</v>
      </c>
      <c r="AD208" s="58">
        <v>80</v>
      </c>
      <c r="AE208" s="58">
        <v>60</v>
      </c>
      <c r="AF208" s="58">
        <v>80</v>
      </c>
      <c r="AG208" s="58">
        <v>60</v>
      </c>
      <c r="AH208" s="58">
        <v>80</v>
      </c>
      <c r="AI208" s="58">
        <v>80</v>
      </c>
      <c r="AJ208" s="58">
        <v>80</v>
      </c>
      <c r="AK208" s="58">
        <v>70</v>
      </c>
      <c r="AL208" s="58">
        <v>60</v>
      </c>
      <c r="AM208" s="58">
        <v>80</v>
      </c>
      <c r="AN208" s="58">
        <v>80</v>
      </c>
      <c r="AO208" s="58">
        <v>60</v>
      </c>
      <c r="AP208" s="58">
        <v>60</v>
      </c>
      <c r="AQ208" s="58">
        <v>80</v>
      </c>
      <c r="AR208" s="58">
        <v>70</v>
      </c>
      <c r="AS208" s="58">
        <v>60</v>
      </c>
      <c r="AT208" s="58">
        <v>80</v>
      </c>
      <c r="AU208" s="58">
        <v>80</v>
      </c>
      <c r="AV208" s="58">
        <v>60</v>
      </c>
      <c r="AW208" s="58">
        <v>60</v>
      </c>
      <c r="AX208" s="58">
        <v>60</v>
      </c>
      <c r="AY208" s="58">
        <v>80</v>
      </c>
      <c r="AZ208" s="58">
        <v>60</v>
      </c>
      <c r="BA208" s="58">
        <v>60</v>
      </c>
      <c r="BB208" s="58">
        <v>80</v>
      </c>
      <c r="BC208" s="58">
        <v>80</v>
      </c>
    </row>
    <row r="209" spans="1:55" customFormat="1" hidden="1" x14ac:dyDescent="0.4">
      <c r="A209" t="str">
        <f t="shared" si="12"/>
        <v>match_rate</v>
      </c>
      <c r="B209" s="58" t="str">
        <f t="shared" si="13"/>
        <v>DPM</v>
      </c>
      <c r="C209" s="58" t="str">
        <f t="shared" si="14"/>
        <v>DPM091</v>
      </c>
      <c r="D209" s="58" t="s">
        <v>4957</v>
      </c>
      <c r="E209">
        <f t="shared" si="15"/>
        <v>37.84888200000001</v>
      </c>
      <c r="F209" s="58">
        <v>43.727499999999999</v>
      </c>
      <c r="G209" s="58">
        <v>35.649099999999997</v>
      </c>
      <c r="H209" s="58">
        <v>42.350900000000003</v>
      </c>
      <c r="I209" s="58">
        <v>29.726199999999999</v>
      </c>
      <c r="J209" s="58">
        <v>31.504000000000001</v>
      </c>
      <c r="K209" s="58">
        <v>23.445</v>
      </c>
      <c r="L209" s="58">
        <v>28.113800000000001</v>
      </c>
      <c r="M209" s="58">
        <v>31.538599999999999</v>
      </c>
      <c r="N209" s="58">
        <v>42.514099999999999</v>
      </c>
      <c r="O209" s="58">
        <v>38.364800000000002</v>
      </c>
      <c r="P209" s="58">
        <v>43.138199999999998</v>
      </c>
      <c r="Q209" s="58">
        <v>40.922499999999999</v>
      </c>
      <c r="R209" s="58">
        <v>46.431399999999996</v>
      </c>
      <c r="S209" s="58">
        <v>50.104399999999998</v>
      </c>
      <c r="T209" s="58">
        <v>52.4206</v>
      </c>
      <c r="U209" s="58">
        <v>37.903700000000001</v>
      </c>
      <c r="V209" s="58">
        <v>40.6434</v>
      </c>
      <c r="W209" s="58">
        <v>21.124400000000001</v>
      </c>
      <c r="X209" s="58">
        <v>39.886299999999999</v>
      </c>
      <c r="Y209" s="58">
        <v>45.084400000000002</v>
      </c>
      <c r="Z209" s="58">
        <v>35.9328</v>
      </c>
      <c r="AA209" s="58">
        <v>35.733899999999998</v>
      </c>
      <c r="AB209" s="58">
        <v>28.424700000000001</v>
      </c>
      <c r="AC209" s="58">
        <v>37.986800000000002</v>
      </c>
      <c r="AD209" s="58">
        <v>54.806699999999999</v>
      </c>
      <c r="AE209" s="58">
        <v>30.819199999999999</v>
      </c>
      <c r="AF209" s="58">
        <v>31.845199999999998</v>
      </c>
      <c r="AG209" s="58">
        <v>31.439900000000002</v>
      </c>
      <c r="AH209" s="58">
        <v>45.009500000000003</v>
      </c>
      <c r="AI209" s="58">
        <v>34.468299999999999</v>
      </c>
      <c r="AJ209" s="58">
        <v>46.763399999999997</v>
      </c>
      <c r="AK209" s="58">
        <v>33.191200000000002</v>
      </c>
      <c r="AL209" s="58">
        <v>37.143700000000003</v>
      </c>
      <c r="AM209" s="58">
        <v>44.938899999999997</v>
      </c>
      <c r="AN209" s="58">
        <v>49.3752</v>
      </c>
      <c r="AO209" s="58">
        <v>35.970999999999997</v>
      </c>
      <c r="AP209" s="58">
        <v>31.167100000000001</v>
      </c>
      <c r="AQ209" s="58">
        <v>41.4709</v>
      </c>
      <c r="AR209" s="58">
        <v>35.622900000000001</v>
      </c>
      <c r="AS209" s="58">
        <v>33.856699999999996</v>
      </c>
      <c r="AT209" s="58">
        <v>44.524299999999997</v>
      </c>
      <c r="AU209" s="58">
        <v>48.864699999999999</v>
      </c>
      <c r="AV209" s="58">
        <v>29.8337</v>
      </c>
      <c r="AW209" s="58">
        <v>34.204999999999998</v>
      </c>
      <c r="AX209" s="58">
        <v>32.058799999999998</v>
      </c>
      <c r="AY209" s="58">
        <v>35.436500000000002</v>
      </c>
      <c r="AZ209" s="58">
        <v>30.3476</v>
      </c>
      <c r="BA209" s="58">
        <v>28.813500000000001</v>
      </c>
      <c r="BB209" s="58">
        <v>51.2166</v>
      </c>
      <c r="BC209" s="58">
        <v>36.582099999999997</v>
      </c>
    </row>
    <row r="210" spans="1:55" customFormat="1" hidden="1" x14ac:dyDescent="0.4">
      <c r="A210" t="str">
        <f t="shared" si="12"/>
        <v>bleu</v>
      </c>
      <c r="B210" s="58" t="str">
        <f t="shared" si="13"/>
        <v>DPM</v>
      </c>
      <c r="C210" s="58" t="str">
        <f t="shared" si="14"/>
        <v>DPM091</v>
      </c>
      <c r="D210" s="58" t="s">
        <v>4958</v>
      </c>
      <c r="E210">
        <f t="shared" si="15"/>
        <v>1.8876000000000007E-2</v>
      </c>
      <c r="F210" s="58">
        <v>1.8700000000000001E-2</v>
      </c>
      <c r="G210" s="58">
        <v>1.2500000000000001E-2</v>
      </c>
      <c r="H210" s="58">
        <v>4.0000000000000001E-3</v>
      </c>
      <c r="I210" s="58">
        <v>1.34E-2</v>
      </c>
      <c r="J210" s="58">
        <v>2.5999999999999999E-3</v>
      </c>
      <c r="K210" s="58">
        <v>2.3999999999999998E-3</v>
      </c>
      <c r="L210" s="58">
        <v>4.7000000000000002E-3</v>
      </c>
      <c r="M210" s="58">
        <v>1.38E-2</v>
      </c>
      <c r="N210" s="58">
        <v>6.1999999999999998E-3</v>
      </c>
      <c r="O210" s="58">
        <v>3.5700000000000003E-2</v>
      </c>
      <c r="P210" s="58">
        <v>6.7999999999999996E-3</v>
      </c>
      <c r="Q210" s="58">
        <v>4.4999999999999997E-3</v>
      </c>
      <c r="R210" s="58">
        <v>0.1212</v>
      </c>
      <c r="S210" s="58">
        <v>4.7999999999999996E-3</v>
      </c>
      <c r="T210" s="58">
        <v>4.7600000000000003E-2</v>
      </c>
      <c r="U210" s="58">
        <v>1.21E-2</v>
      </c>
      <c r="V210" s="58">
        <v>3.8999999999999998E-3</v>
      </c>
      <c r="W210" s="58">
        <v>1.15E-2</v>
      </c>
      <c r="X210" s="58">
        <v>7.9000000000000008E-3</v>
      </c>
      <c r="Y210" s="58">
        <v>4.3E-3</v>
      </c>
      <c r="Z210" s="58">
        <v>8.8999999999999999E-3</v>
      </c>
      <c r="AA210" s="58">
        <v>8.0999999999999996E-3</v>
      </c>
      <c r="AB210" s="58">
        <v>4.0000000000000001E-3</v>
      </c>
      <c r="AC210" s="58">
        <v>0.1041</v>
      </c>
      <c r="AD210" s="58">
        <v>9.2999999999999992E-3</v>
      </c>
      <c r="AE210" s="58">
        <v>1.0699999999999999E-2</v>
      </c>
      <c r="AF210" s="58">
        <v>4.0000000000000001E-3</v>
      </c>
      <c r="AG210" s="58">
        <v>1.6500000000000001E-2</v>
      </c>
      <c r="AH210" s="58">
        <v>0.11940000000000001</v>
      </c>
      <c r="AI210" s="58">
        <v>1.8800000000000001E-2</v>
      </c>
      <c r="AJ210" s="58">
        <v>2.3199999999999998E-2</v>
      </c>
      <c r="AK210" s="58">
        <v>4.8999999999999998E-3</v>
      </c>
      <c r="AL210" s="58">
        <v>8.0000000000000002E-3</v>
      </c>
      <c r="AM210" s="58">
        <v>1.6899999999999998E-2</v>
      </c>
      <c r="AN210" s="58">
        <v>7.3000000000000001E-3</v>
      </c>
      <c r="AO210" s="58">
        <v>2.2499999999999999E-2</v>
      </c>
      <c r="AP210" s="58">
        <v>9.2999999999999992E-3</v>
      </c>
      <c r="AQ210" s="58">
        <v>1.77E-2</v>
      </c>
      <c r="AR210" s="58">
        <v>8.2000000000000007E-3</v>
      </c>
      <c r="AS210" s="58">
        <v>2.9899999999999999E-2</v>
      </c>
      <c r="AT210" s="58">
        <v>1.4500000000000001E-2</v>
      </c>
      <c r="AU210" s="58">
        <v>9.2999999999999992E-3</v>
      </c>
      <c r="AV210" s="58">
        <v>3.0599999999999999E-2</v>
      </c>
      <c r="AW210" s="58">
        <v>3.6299999999999999E-2</v>
      </c>
      <c r="AX210" s="58">
        <v>1.5800000000000002E-2</v>
      </c>
      <c r="AY210" s="58">
        <v>8.0000000000000002E-3</v>
      </c>
      <c r="AZ210" s="58">
        <v>7.0000000000000001E-3</v>
      </c>
      <c r="BA210" s="58">
        <v>1.0699999999999999E-2</v>
      </c>
      <c r="BB210" s="58">
        <v>9.5999999999999992E-3</v>
      </c>
      <c r="BC210" s="58">
        <v>1.17E-2</v>
      </c>
    </row>
    <row r="211" spans="1:55" customFormat="1" hidden="1" x14ac:dyDescent="0.4">
      <c r="A211" t="str">
        <f t="shared" si="12"/>
        <v>rougeL</v>
      </c>
      <c r="B211" s="58" t="str">
        <f t="shared" si="13"/>
        <v>DPM</v>
      </c>
      <c r="C211" s="58" t="str">
        <f t="shared" si="14"/>
        <v>DPM091</v>
      </c>
      <c r="D211" s="58" t="s">
        <v>4959</v>
      </c>
      <c r="E211">
        <f t="shared" si="15"/>
        <v>0.12705400000000003</v>
      </c>
      <c r="F211" s="58">
        <v>0.1135</v>
      </c>
      <c r="G211" s="58">
        <v>0.1128</v>
      </c>
      <c r="H211" s="58">
        <v>8.8900000000000007E-2</v>
      </c>
      <c r="I211" s="58">
        <v>0.15620000000000001</v>
      </c>
      <c r="J211" s="58">
        <v>8.09E-2</v>
      </c>
      <c r="K211" s="58">
        <v>0.1084</v>
      </c>
      <c r="L211" s="58">
        <v>0.1226</v>
      </c>
      <c r="M211" s="58">
        <v>0.14849999999999999</v>
      </c>
      <c r="N211" s="58">
        <v>0.12570000000000001</v>
      </c>
      <c r="O211" s="58">
        <v>0.1429</v>
      </c>
      <c r="P211" s="58">
        <v>9.0399999999999994E-2</v>
      </c>
      <c r="Q211" s="58">
        <v>9.5699999999999993E-2</v>
      </c>
      <c r="R211" s="58">
        <v>0.21299999999999999</v>
      </c>
      <c r="S211" s="58">
        <v>0.11210000000000001</v>
      </c>
      <c r="T211" s="58">
        <v>0.1736</v>
      </c>
      <c r="U211" s="58">
        <v>0.12590000000000001</v>
      </c>
      <c r="V211" s="58">
        <v>9.2200000000000004E-2</v>
      </c>
      <c r="W211" s="58">
        <v>0.12640000000000001</v>
      </c>
      <c r="X211" s="58">
        <v>9.0899999999999995E-2</v>
      </c>
      <c r="Y211" s="58">
        <v>7.7299999999999994E-2</v>
      </c>
      <c r="Z211" s="58">
        <v>0.1239</v>
      </c>
      <c r="AA211" s="58">
        <v>9.7299999999999998E-2</v>
      </c>
      <c r="AB211" s="58">
        <v>6.7299999999999999E-2</v>
      </c>
      <c r="AC211" s="58">
        <v>0.25509999999999999</v>
      </c>
      <c r="AD211" s="58">
        <v>0.1021</v>
      </c>
      <c r="AE211" s="58">
        <v>0.13450000000000001</v>
      </c>
      <c r="AF211" s="58">
        <v>0.1075</v>
      </c>
      <c r="AG211" s="58">
        <v>0.14019999999999999</v>
      </c>
      <c r="AH211" s="58">
        <v>0.25729999999999997</v>
      </c>
      <c r="AI211" s="58">
        <v>0.1105</v>
      </c>
      <c r="AJ211" s="58">
        <v>0.11269999999999999</v>
      </c>
      <c r="AK211" s="58">
        <v>0.1053</v>
      </c>
      <c r="AL211" s="58">
        <v>0.14979999999999999</v>
      </c>
      <c r="AM211" s="58">
        <v>0.1565</v>
      </c>
      <c r="AN211" s="58">
        <v>9.6500000000000002E-2</v>
      </c>
      <c r="AO211" s="58">
        <v>0.2056</v>
      </c>
      <c r="AP211" s="58">
        <v>0.13819999999999999</v>
      </c>
      <c r="AQ211" s="58">
        <v>0.1273</v>
      </c>
      <c r="AR211" s="58">
        <v>8.4000000000000005E-2</v>
      </c>
      <c r="AS211" s="58">
        <v>0.15090000000000001</v>
      </c>
      <c r="AT211" s="58">
        <v>0.1226</v>
      </c>
      <c r="AU211" s="58">
        <v>9.2499999999999999E-2</v>
      </c>
      <c r="AV211" s="58">
        <v>0.21540000000000001</v>
      </c>
      <c r="AW211" s="58">
        <v>0.17699999999999999</v>
      </c>
      <c r="AX211" s="58">
        <v>0.1615</v>
      </c>
      <c r="AY211" s="58">
        <v>7.1099999999999997E-2</v>
      </c>
      <c r="AZ211" s="58">
        <v>0.1195</v>
      </c>
      <c r="BA211" s="58">
        <v>9.7299999999999998E-2</v>
      </c>
      <c r="BB211" s="58">
        <v>0.1004</v>
      </c>
      <c r="BC211" s="58">
        <v>7.4999999999999997E-2</v>
      </c>
    </row>
    <row r="212" spans="1:55" customFormat="1" hidden="1" x14ac:dyDescent="0.4">
      <c r="A212" t="str">
        <f t="shared" si="12"/>
        <v>similarity</v>
      </c>
      <c r="B212" s="57" t="str">
        <f t="shared" si="13"/>
        <v>DPM</v>
      </c>
      <c r="C212" s="57" t="str">
        <f t="shared" si="14"/>
        <v>DPM002</v>
      </c>
      <c r="D212" s="57" t="s">
        <v>4960</v>
      </c>
      <c r="E212" s="9">
        <f t="shared" si="15"/>
        <v>0.52900799999999992</v>
      </c>
      <c r="F212" s="57">
        <v>0.52790000000000004</v>
      </c>
      <c r="G212" s="57">
        <v>0.43180000000000002</v>
      </c>
      <c r="H212" s="57">
        <v>0.50629999999999997</v>
      </c>
      <c r="I212" s="57">
        <v>0.57340000000000002</v>
      </c>
      <c r="J212" s="57">
        <v>0.3473</v>
      </c>
      <c r="K212" s="57">
        <v>0.47489999999999999</v>
      </c>
      <c r="L212" s="57">
        <v>0.40060000000000001</v>
      </c>
      <c r="M212" s="57">
        <v>0.50539999999999996</v>
      </c>
      <c r="N212" s="57">
        <v>0.55249999999999999</v>
      </c>
      <c r="O212" s="57">
        <v>0.63900000000000001</v>
      </c>
      <c r="P212" s="57">
        <v>0.5353</v>
      </c>
      <c r="Q212" s="57">
        <v>0.51719999999999999</v>
      </c>
      <c r="R212" s="57">
        <v>0.48849999999999999</v>
      </c>
      <c r="S212" s="57">
        <v>0.60429999999999995</v>
      </c>
      <c r="T212" s="57">
        <v>0.63649999999999995</v>
      </c>
      <c r="U212" s="57">
        <v>0.4158</v>
      </c>
      <c r="V212" s="57">
        <v>0.50639999999999996</v>
      </c>
      <c r="W212" s="57">
        <v>0.29330000000000001</v>
      </c>
      <c r="X212" s="57">
        <v>0.53339999999999999</v>
      </c>
      <c r="Y212" s="57">
        <v>0.44319999999999998</v>
      </c>
      <c r="Z212" s="57">
        <v>0.60829999999999995</v>
      </c>
      <c r="AA212" s="57">
        <v>0.44740000000000002</v>
      </c>
      <c r="AB212" s="57">
        <v>0.51819999999999999</v>
      </c>
      <c r="AC212" s="57">
        <v>0.61750000000000005</v>
      </c>
      <c r="AD212" s="57">
        <v>0.7127</v>
      </c>
      <c r="AE212" s="57">
        <v>0.59660000000000002</v>
      </c>
      <c r="AF212" s="57">
        <v>0.45</v>
      </c>
      <c r="AG212" s="57">
        <v>0.4617</v>
      </c>
      <c r="AH212" s="57">
        <v>0.64849999999999997</v>
      </c>
      <c r="AI212" s="57">
        <v>0.44080000000000003</v>
      </c>
      <c r="AJ212" s="57">
        <v>0.60209999999999997</v>
      </c>
      <c r="AK212" s="57">
        <v>0.35920000000000002</v>
      </c>
      <c r="AL212" s="57">
        <v>0.50490000000000002</v>
      </c>
      <c r="AM212" s="57">
        <v>0.57630000000000003</v>
      </c>
      <c r="AN212" s="57">
        <v>0.61170000000000002</v>
      </c>
      <c r="AO212" s="57">
        <v>0.54549999999999998</v>
      </c>
      <c r="AP212" s="57">
        <v>0.53180000000000005</v>
      </c>
      <c r="AQ212" s="57">
        <v>0.55720000000000003</v>
      </c>
      <c r="AR212" s="57">
        <v>0.62719999999999998</v>
      </c>
      <c r="AS212" s="57">
        <v>0.59899999999999998</v>
      </c>
      <c r="AT212" s="57">
        <v>0.66639999999999999</v>
      </c>
      <c r="AU212" s="57">
        <v>0.59750000000000003</v>
      </c>
      <c r="AV212" s="57">
        <v>0.49230000000000002</v>
      </c>
      <c r="AW212" s="57">
        <v>0.55740000000000001</v>
      </c>
      <c r="AX212" s="57">
        <v>0.60189999999999999</v>
      </c>
      <c r="AY212" s="57">
        <v>0.48720000000000002</v>
      </c>
      <c r="AZ212" s="57">
        <v>0.53549999999999998</v>
      </c>
      <c r="BA212" s="57">
        <v>0.44879999999999998</v>
      </c>
      <c r="BB212" s="57">
        <v>0.63180000000000003</v>
      </c>
      <c r="BC212" s="57">
        <v>0.48199999999999998</v>
      </c>
    </row>
    <row r="213" spans="1:55" customFormat="1" hidden="1" x14ac:dyDescent="0.4">
      <c r="A213" t="str">
        <f t="shared" si="12"/>
        <v>quality</v>
      </c>
      <c r="B213" s="58" t="str">
        <f t="shared" si="13"/>
        <v>DPM</v>
      </c>
      <c r="C213" s="58" t="str">
        <f t="shared" si="14"/>
        <v>DPM002</v>
      </c>
      <c r="D213" s="58" t="s">
        <v>4961</v>
      </c>
      <c r="E213">
        <f t="shared" si="15"/>
        <v>72.2</v>
      </c>
      <c r="F213" s="58">
        <v>60</v>
      </c>
      <c r="G213" s="58">
        <v>80</v>
      </c>
      <c r="H213" s="58">
        <v>80</v>
      </c>
      <c r="I213" s="58">
        <v>70</v>
      </c>
      <c r="J213" s="58">
        <v>60</v>
      </c>
      <c r="K213" s="58">
        <v>80</v>
      </c>
      <c r="L213" s="58">
        <v>80</v>
      </c>
      <c r="M213" s="58">
        <v>80</v>
      </c>
      <c r="N213" s="58">
        <v>80</v>
      </c>
      <c r="O213" s="58">
        <v>60</v>
      </c>
      <c r="P213" s="58">
        <v>80</v>
      </c>
      <c r="Q213" s="58">
        <v>80</v>
      </c>
      <c r="R213" s="58">
        <v>80</v>
      </c>
      <c r="S213" s="58">
        <v>60</v>
      </c>
      <c r="T213" s="58">
        <v>60</v>
      </c>
      <c r="U213" s="58">
        <v>80</v>
      </c>
      <c r="V213" s="58">
        <v>80</v>
      </c>
      <c r="W213" s="58">
        <v>80</v>
      </c>
      <c r="X213" s="58">
        <v>60</v>
      </c>
      <c r="Y213" s="58">
        <v>80</v>
      </c>
      <c r="Z213" s="58">
        <v>80</v>
      </c>
      <c r="AA213" s="58">
        <v>80</v>
      </c>
      <c r="AB213" s="58">
        <v>80</v>
      </c>
      <c r="AC213" s="58">
        <v>60</v>
      </c>
      <c r="AD213" s="58">
        <v>60</v>
      </c>
      <c r="AE213" s="58">
        <v>80</v>
      </c>
      <c r="AF213" s="58">
        <v>80</v>
      </c>
      <c r="AG213" s="58">
        <v>80</v>
      </c>
      <c r="AH213" s="58">
        <v>60</v>
      </c>
      <c r="AI213" s="58">
        <v>80</v>
      </c>
      <c r="AJ213" s="58">
        <v>80</v>
      </c>
      <c r="AK213" s="58">
        <v>80</v>
      </c>
      <c r="AL213" s="58">
        <v>80</v>
      </c>
      <c r="AM213" s="58">
        <v>80</v>
      </c>
      <c r="AN213" s="58">
        <v>80</v>
      </c>
      <c r="AO213" s="58">
        <v>60</v>
      </c>
      <c r="AP213" s="58">
        <v>60</v>
      </c>
      <c r="AQ213" s="58">
        <v>70</v>
      </c>
      <c r="AR213" s="58">
        <v>70</v>
      </c>
      <c r="AS213" s="58">
        <v>60</v>
      </c>
      <c r="AT213" s="58">
        <v>80</v>
      </c>
      <c r="AU213" s="58">
        <v>60</v>
      </c>
      <c r="AV213" s="58">
        <v>60</v>
      </c>
      <c r="AW213" s="58">
        <v>60</v>
      </c>
      <c r="AX213" s="58">
        <v>60</v>
      </c>
      <c r="AY213" s="58">
        <v>80</v>
      </c>
      <c r="AZ213" s="58">
        <v>60</v>
      </c>
      <c r="BA213" s="58">
        <v>60</v>
      </c>
      <c r="BB213" s="58">
        <v>80</v>
      </c>
      <c r="BC213" s="58">
        <v>80</v>
      </c>
    </row>
    <row r="214" spans="1:55" hidden="1" x14ac:dyDescent="0.4">
      <c r="A214" t="str">
        <f t="shared" si="12"/>
        <v>match_rate</v>
      </c>
      <c r="B214" s="59" t="str">
        <f t="shared" si="13"/>
        <v>DPM</v>
      </c>
      <c r="C214" s="59" t="str">
        <f t="shared" si="14"/>
        <v>DPM002</v>
      </c>
      <c r="D214" s="59" t="s">
        <v>4962</v>
      </c>
      <c r="E214" s="11">
        <f t="shared" si="15"/>
        <v>37.898448000000009</v>
      </c>
      <c r="F214" s="59">
        <v>31.6769</v>
      </c>
      <c r="G214" s="59">
        <v>34.545499999999997</v>
      </c>
      <c r="H214" s="59">
        <v>40.5047</v>
      </c>
      <c r="I214" s="59">
        <v>40.136499999999998</v>
      </c>
      <c r="J214" s="59">
        <v>20.8352</v>
      </c>
      <c r="K214" s="59">
        <v>37.991900000000001</v>
      </c>
      <c r="L214" s="59">
        <v>32.044600000000003</v>
      </c>
      <c r="M214" s="59">
        <v>40.434100000000001</v>
      </c>
      <c r="N214" s="59">
        <v>44.196100000000001</v>
      </c>
      <c r="O214" s="59">
        <v>38.3416</v>
      </c>
      <c r="P214" s="59">
        <v>42.8264</v>
      </c>
      <c r="Q214" s="59">
        <v>41.375700000000002</v>
      </c>
      <c r="R214" s="59">
        <v>39.080399999999997</v>
      </c>
      <c r="S214" s="59">
        <v>36.258200000000002</v>
      </c>
      <c r="T214" s="59">
        <v>38.188699999999997</v>
      </c>
      <c r="U214" s="59">
        <v>33.267299999999999</v>
      </c>
      <c r="V214" s="59">
        <v>40.512700000000002</v>
      </c>
      <c r="W214" s="59">
        <v>23.465699999999998</v>
      </c>
      <c r="X214" s="59">
        <v>32.002000000000002</v>
      </c>
      <c r="Y214" s="59">
        <v>35.458799999999997</v>
      </c>
      <c r="Z214" s="59">
        <v>48.667499999999997</v>
      </c>
      <c r="AA214" s="59">
        <v>35.789200000000001</v>
      </c>
      <c r="AB214" s="59">
        <v>41.4559</v>
      </c>
      <c r="AC214" s="59">
        <v>37.052</v>
      </c>
      <c r="AD214" s="59">
        <v>42.7637</v>
      </c>
      <c r="AE214" s="59">
        <v>47.731099999999998</v>
      </c>
      <c r="AF214" s="59">
        <v>36.003999999999998</v>
      </c>
      <c r="AG214" s="59">
        <v>36.9328</v>
      </c>
      <c r="AH214" s="59">
        <v>38.907699999999998</v>
      </c>
      <c r="AI214" s="59">
        <v>35.261099999999999</v>
      </c>
      <c r="AJ214" s="59">
        <v>48.164700000000003</v>
      </c>
      <c r="AK214" s="59">
        <v>28.732900000000001</v>
      </c>
      <c r="AL214" s="59">
        <v>40.394599999999997</v>
      </c>
      <c r="AM214" s="59">
        <v>46.101900000000001</v>
      </c>
      <c r="AN214" s="59">
        <v>48.933799999999998</v>
      </c>
      <c r="AO214" s="59">
        <v>32.730499999999999</v>
      </c>
      <c r="AP214" s="59">
        <v>31.9099</v>
      </c>
      <c r="AQ214" s="59">
        <v>39.004300000000001</v>
      </c>
      <c r="AR214" s="59">
        <v>43.906300000000002</v>
      </c>
      <c r="AS214" s="59">
        <v>35.942399999999999</v>
      </c>
      <c r="AT214" s="59">
        <v>53.309699999999999</v>
      </c>
      <c r="AU214" s="59">
        <v>35.849499999999999</v>
      </c>
      <c r="AV214" s="59">
        <v>29.536799999999999</v>
      </c>
      <c r="AW214" s="59">
        <v>33.444899999999997</v>
      </c>
      <c r="AX214" s="59">
        <v>36.112900000000003</v>
      </c>
      <c r="AY214" s="59">
        <v>38.978000000000002</v>
      </c>
      <c r="AZ214" s="59">
        <v>32.131700000000002</v>
      </c>
      <c r="BA214" s="59">
        <v>26.927199999999999</v>
      </c>
      <c r="BB214" s="59">
        <v>50.543999999999997</v>
      </c>
      <c r="BC214" s="59">
        <v>38.558399999999999</v>
      </c>
    </row>
    <row r="215" spans="1:55" customFormat="1" hidden="1" x14ac:dyDescent="0.4">
      <c r="A215" t="str">
        <f t="shared" si="12"/>
        <v>bleu</v>
      </c>
      <c r="B215" s="58" t="str">
        <f t="shared" si="13"/>
        <v>DPM</v>
      </c>
      <c r="C215" s="58" t="str">
        <f t="shared" si="14"/>
        <v>DPM002</v>
      </c>
      <c r="D215" s="58" t="s">
        <v>4963</v>
      </c>
      <c r="E215">
        <f t="shared" si="15"/>
        <v>1.7118000000000005E-2</v>
      </c>
      <c r="F215" s="58">
        <v>1.6799999999999999E-2</v>
      </c>
      <c r="G215" s="58">
        <v>1.26E-2</v>
      </c>
      <c r="H215" s="58">
        <v>7.5600000000000001E-2</v>
      </c>
      <c r="I215" s="58">
        <v>1.6899999999999998E-2</v>
      </c>
      <c r="J215" s="58">
        <v>0.10539999999999999</v>
      </c>
      <c r="K215" s="58">
        <v>7.3000000000000001E-3</v>
      </c>
      <c r="L215" s="58">
        <v>2.8E-3</v>
      </c>
      <c r="M215" s="58">
        <v>8.2000000000000007E-3</v>
      </c>
      <c r="N215" s="58">
        <v>3.5000000000000001E-3</v>
      </c>
      <c r="O215" s="58">
        <v>8.5000000000000006E-3</v>
      </c>
      <c r="P215" s="58">
        <v>5.4999999999999997E-3</v>
      </c>
      <c r="Q215" s="58">
        <v>4.4999999999999997E-3</v>
      </c>
      <c r="R215" s="58">
        <v>4.8999999999999998E-3</v>
      </c>
      <c r="S215" s="58">
        <v>1.72E-2</v>
      </c>
      <c r="T215" s="58">
        <v>1.5900000000000001E-2</v>
      </c>
      <c r="U215" s="58">
        <v>4.7999999999999996E-3</v>
      </c>
      <c r="V215" s="58">
        <v>8.2000000000000007E-3</v>
      </c>
      <c r="W215" s="58">
        <v>1.3599999999999999E-2</v>
      </c>
      <c r="X215" s="58">
        <v>1.21E-2</v>
      </c>
      <c r="Y215" s="58">
        <v>3.3999999999999998E-3</v>
      </c>
      <c r="Z215" s="58">
        <v>1.17E-2</v>
      </c>
      <c r="AA215" s="58">
        <v>1.26E-2</v>
      </c>
      <c r="AB215" s="58">
        <v>4.4999999999999997E-3</v>
      </c>
      <c r="AC215" s="58">
        <v>1.2800000000000001E-2</v>
      </c>
      <c r="AD215" s="58">
        <v>8.0500000000000002E-2</v>
      </c>
      <c r="AE215" s="58">
        <v>8.6999999999999994E-3</v>
      </c>
      <c r="AF215" s="58">
        <v>6.7000000000000002E-3</v>
      </c>
      <c r="AG215" s="58">
        <v>1.14E-2</v>
      </c>
      <c r="AH215" s="58">
        <v>1.9E-2</v>
      </c>
      <c r="AI215" s="58">
        <v>1.41E-2</v>
      </c>
      <c r="AJ215" s="58">
        <v>2.2100000000000002E-2</v>
      </c>
      <c r="AK215" s="58">
        <v>1.5299999999999999E-2</v>
      </c>
      <c r="AL215" s="58">
        <v>1.26E-2</v>
      </c>
      <c r="AM215" s="58">
        <v>1.0800000000000001E-2</v>
      </c>
      <c r="AN215" s="58">
        <v>3.3E-3</v>
      </c>
      <c r="AO215" s="58">
        <v>2.3199999999999998E-2</v>
      </c>
      <c r="AP215" s="58">
        <v>2.8899999999999999E-2</v>
      </c>
      <c r="AQ215" s="58">
        <v>3.7400000000000003E-2</v>
      </c>
      <c r="AR215" s="58">
        <v>9.7999999999999997E-3</v>
      </c>
      <c r="AS215" s="58">
        <v>1.6500000000000001E-2</v>
      </c>
      <c r="AT215" s="58">
        <v>1.2800000000000001E-2</v>
      </c>
      <c r="AU215" s="58">
        <v>1.6E-2</v>
      </c>
      <c r="AV215" s="58">
        <v>1.4800000000000001E-2</v>
      </c>
      <c r="AW215" s="58">
        <v>3.3799999999999997E-2</v>
      </c>
      <c r="AX215" s="58">
        <v>8.6999999999999994E-3</v>
      </c>
      <c r="AY215" s="58">
        <v>8.5000000000000006E-3</v>
      </c>
      <c r="AZ215" s="58">
        <v>1.4800000000000001E-2</v>
      </c>
      <c r="BA215" s="58">
        <v>8.6999999999999994E-3</v>
      </c>
      <c r="BB215" s="58">
        <v>1.5800000000000002E-2</v>
      </c>
      <c r="BC215" s="58">
        <v>1.24E-2</v>
      </c>
    </row>
    <row r="216" spans="1:55" customFormat="1" hidden="1" x14ac:dyDescent="0.4">
      <c r="A216" t="str">
        <f t="shared" si="12"/>
        <v>rougeL</v>
      </c>
      <c r="B216" s="58" t="str">
        <f t="shared" si="13"/>
        <v>DPM</v>
      </c>
      <c r="C216" s="58" t="str">
        <f t="shared" si="14"/>
        <v>DPM002</v>
      </c>
      <c r="D216" s="58" t="s">
        <v>4964</v>
      </c>
      <c r="E216">
        <f t="shared" si="15"/>
        <v>0.12911</v>
      </c>
      <c r="F216" s="58">
        <v>0.1366</v>
      </c>
      <c r="G216" s="58">
        <v>0.13400000000000001</v>
      </c>
      <c r="H216" s="58">
        <v>0.19209999999999999</v>
      </c>
      <c r="I216" s="58">
        <v>0.13850000000000001</v>
      </c>
      <c r="J216" s="58">
        <v>0.2656</v>
      </c>
      <c r="K216" s="58">
        <v>0.13070000000000001</v>
      </c>
      <c r="L216" s="58">
        <v>7.1800000000000003E-2</v>
      </c>
      <c r="M216" s="58">
        <v>0.1106</v>
      </c>
      <c r="N216" s="58">
        <v>0.1283</v>
      </c>
      <c r="O216" s="58">
        <v>0.12559999999999999</v>
      </c>
      <c r="P216" s="58">
        <v>7.0599999999999996E-2</v>
      </c>
      <c r="Q216" s="58">
        <v>7.4899999999999994E-2</v>
      </c>
      <c r="R216" s="58">
        <v>0.1028</v>
      </c>
      <c r="S216" s="58">
        <v>0.15379999999999999</v>
      </c>
      <c r="T216" s="58">
        <v>0.18029999999999999</v>
      </c>
      <c r="U216" s="58">
        <v>9.5200000000000007E-2</v>
      </c>
      <c r="V216" s="58">
        <v>0.1293</v>
      </c>
      <c r="W216" s="58">
        <v>0.1105</v>
      </c>
      <c r="X216" s="58">
        <v>0.13469999999999999</v>
      </c>
      <c r="Y216" s="58">
        <v>9.6799999999999997E-2</v>
      </c>
      <c r="Z216" s="58">
        <v>0.129</v>
      </c>
      <c r="AA216" s="58">
        <v>8.7800000000000003E-2</v>
      </c>
      <c r="AB216" s="58">
        <v>7.9299999999999995E-2</v>
      </c>
      <c r="AC216" s="58">
        <v>0.14530000000000001</v>
      </c>
      <c r="AD216" s="58">
        <v>0.27500000000000002</v>
      </c>
      <c r="AE216" s="58">
        <v>0.1041</v>
      </c>
      <c r="AF216" s="58">
        <v>0.10059999999999999</v>
      </c>
      <c r="AG216" s="58">
        <v>0.15529999999999999</v>
      </c>
      <c r="AH216" s="58">
        <v>0.18720000000000001</v>
      </c>
      <c r="AI216" s="58">
        <v>0.10340000000000001</v>
      </c>
      <c r="AJ216" s="58">
        <v>0.1275</v>
      </c>
      <c r="AK216" s="58">
        <v>0.15529999999999999</v>
      </c>
      <c r="AL216" s="58">
        <v>0.10050000000000001</v>
      </c>
      <c r="AM216" s="58">
        <v>0.125</v>
      </c>
      <c r="AN216" s="58">
        <v>0.1048</v>
      </c>
      <c r="AO216" s="58">
        <v>0.18010000000000001</v>
      </c>
      <c r="AP216" s="58">
        <v>0.15959999999999999</v>
      </c>
      <c r="AQ216" s="58">
        <v>0.15110000000000001</v>
      </c>
      <c r="AR216" s="58">
        <v>0.1</v>
      </c>
      <c r="AS216" s="58">
        <v>0.1517</v>
      </c>
      <c r="AT216" s="58">
        <v>0.1031</v>
      </c>
      <c r="AU216" s="58">
        <v>0.13270000000000001</v>
      </c>
      <c r="AV216" s="58">
        <v>0.15079999999999999</v>
      </c>
      <c r="AW216" s="58">
        <v>0.1202</v>
      </c>
      <c r="AX216" s="58">
        <v>0.1368</v>
      </c>
      <c r="AY216" s="58">
        <v>9.2799999999999994E-2</v>
      </c>
      <c r="AZ216" s="58">
        <v>9.6100000000000005E-2</v>
      </c>
      <c r="BA216" s="58">
        <v>0.1469</v>
      </c>
      <c r="BB216" s="58">
        <v>0.1021</v>
      </c>
      <c r="BC216" s="58">
        <v>6.8699999999999997E-2</v>
      </c>
    </row>
    <row r="217" spans="1:55" customFormat="1" hidden="1" x14ac:dyDescent="0.4">
      <c r="A217" t="str">
        <f t="shared" si="12"/>
        <v>similarity</v>
      </c>
      <c r="B217" s="60" t="str">
        <f t="shared" si="13"/>
        <v>DPM</v>
      </c>
      <c r="C217" s="60" t="str">
        <f t="shared" si="14"/>
        <v>DPM052</v>
      </c>
      <c r="D217" s="60" t="s">
        <v>4965</v>
      </c>
      <c r="E217" s="54">
        <f t="shared" si="15"/>
        <v>0.52967399999999987</v>
      </c>
      <c r="F217" s="60">
        <v>0.50939999999999996</v>
      </c>
      <c r="G217" s="60">
        <v>0.42170000000000002</v>
      </c>
      <c r="H217" s="60">
        <v>0.4834</v>
      </c>
      <c r="I217" s="60">
        <v>0.49380000000000002</v>
      </c>
      <c r="J217" s="60">
        <v>0.3785</v>
      </c>
      <c r="K217" s="60">
        <v>0.42559999999999998</v>
      </c>
      <c r="L217" s="60">
        <v>0.40889999999999999</v>
      </c>
      <c r="M217" s="60">
        <v>0.50939999999999996</v>
      </c>
      <c r="N217" s="60">
        <v>0.56079999999999997</v>
      </c>
      <c r="O217" s="60">
        <v>0.55510000000000004</v>
      </c>
      <c r="P217" s="60">
        <v>0.53539999999999999</v>
      </c>
      <c r="Q217" s="60">
        <v>0.47270000000000001</v>
      </c>
      <c r="R217" s="60">
        <v>0.60150000000000003</v>
      </c>
      <c r="S217" s="60">
        <v>0.6069</v>
      </c>
      <c r="T217" s="60">
        <v>0.5343</v>
      </c>
      <c r="U217" s="60">
        <v>0.45419999999999999</v>
      </c>
      <c r="V217" s="60">
        <v>0.60660000000000003</v>
      </c>
      <c r="W217" s="60">
        <v>0.25819999999999999</v>
      </c>
      <c r="X217" s="60">
        <v>0.53700000000000003</v>
      </c>
      <c r="Y217" s="60">
        <v>0.62849999999999995</v>
      </c>
      <c r="Z217" s="60">
        <v>0.67149999999999999</v>
      </c>
      <c r="AA217" s="60">
        <v>0.57940000000000003</v>
      </c>
      <c r="AB217" s="60">
        <v>0.43109999999999998</v>
      </c>
      <c r="AC217" s="60">
        <v>0.63919999999999999</v>
      </c>
      <c r="AD217" s="60">
        <v>0.65169999999999995</v>
      </c>
      <c r="AE217" s="60">
        <v>0.54359999999999997</v>
      </c>
      <c r="AF217" s="60">
        <v>0.46050000000000002</v>
      </c>
      <c r="AG217" s="60">
        <v>0.57850000000000001</v>
      </c>
      <c r="AH217" s="60">
        <v>0.5887</v>
      </c>
      <c r="AI217" s="60">
        <v>0.51639999999999997</v>
      </c>
      <c r="AJ217" s="60">
        <v>0.55710000000000004</v>
      </c>
      <c r="AK217" s="60">
        <v>0.60819999999999996</v>
      </c>
      <c r="AL217" s="60">
        <v>0.50349999999999995</v>
      </c>
      <c r="AM217" s="60">
        <v>0.5514</v>
      </c>
      <c r="AN217" s="60">
        <v>0.59219999999999995</v>
      </c>
      <c r="AO217" s="60">
        <v>0.57809999999999995</v>
      </c>
      <c r="AP217" s="60">
        <v>0.49299999999999999</v>
      </c>
      <c r="AQ217" s="60">
        <v>0.5554</v>
      </c>
      <c r="AR217" s="60">
        <v>0.53979999999999995</v>
      </c>
      <c r="AS217" s="60">
        <v>0.63790000000000002</v>
      </c>
      <c r="AT217" s="60">
        <v>0.56620000000000004</v>
      </c>
      <c r="AU217" s="60">
        <v>0.42830000000000001</v>
      </c>
      <c r="AV217" s="60">
        <v>0.42099999999999999</v>
      </c>
      <c r="AW217" s="60">
        <v>0.59119999999999995</v>
      </c>
      <c r="AX217" s="60">
        <v>0.62860000000000005</v>
      </c>
      <c r="AY217" s="60">
        <v>0.57269999999999999</v>
      </c>
      <c r="AZ217" s="60">
        <v>0.50029999999999997</v>
      </c>
      <c r="BA217" s="60">
        <v>0.56499999999999995</v>
      </c>
      <c r="BB217" s="60">
        <v>0.50670000000000004</v>
      </c>
      <c r="BC217" s="60">
        <v>0.4446</v>
      </c>
    </row>
    <row r="218" spans="1:55" customFormat="1" hidden="1" x14ac:dyDescent="0.4">
      <c r="A218" t="str">
        <f t="shared" si="12"/>
        <v>quality</v>
      </c>
      <c r="B218" s="58" t="str">
        <f t="shared" si="13"/>
        <v>DPM</v>
      </c>
      <c r="C218" s="58" t="str">
        <f t="shared" si="14"/>
        <v>DPM052</v>
      </c>
      <c r="D218" s="58" t="s">
        <v>4966</v>
      </c>
      <c r="E218">
        <f t="shared" si="15"/>
        <v>71</v>
      </c>
      <c r="F218" s="58">
        <v>80</v>
      </c>
      <c r="G218" s="58">
        <v>80</v>
      </c>
      <c r="H218" s="58">
        <v>80</v>
      </c>
      <c r="I218" s="58">
        <v>80</v>
      </c>
      <c r="J218" s="58">
        <v>60</v>
      </c>
      <c r="K218" s="58">
        <v>60</v>
      </c>
      <c r="L218" s="58">
        <v>80</v>
      </c>
      <c r="M218" s="58">
        <v>80</v>
      </c>
      <c r="N218" s="58">
        <v>70</v>
      </c>
      <c r="O218" s="58">
        <v>80</v>
      </c>
      <c r="P218" s="58">
        <v>80</v>
      </c>
      <c r="Q218" s="58">
        <v>80</v>
      </c>
      <c r="R218" s="58">
        <v>80</v>
      </c>
      <c r="S218" s="58">
        <v>80</v>
      </c>
      <c r="T218" s="58">
        <v>60</v>
      </c>
      <c r="U218" s="58">
        <v>80</v>
      </c>
      <c r="V218" s="58">
        <v>80</v>
      </c>
      <c r="W218" s="58">
        <v>80</v>
      </c>
      <c r="X218" s="58">
        <v>60</v>
      </c>
      <c r="Y218" s="58">
        <v>80</v>
      </c>
      <c r="Z218" s="58">
        <v>80</v>
      </c>
      <c r="AA218" s="58">
        <v>80</v>
      </c>
      <c r="AB218" s="58">
        <v>70</v>
      </c>
      <c r="AC218" s="58">
        <v>80</v>
      </c>
      <c r="AD218" s="58">
        <v>60</v>
      </c>
      <c r="AE218" s="58">
        <v>80</v>
      </c>
      <c r="AF218" s="58">
        <v>80</v>
      </c>
      <c r="AG218" s="58">
        <v>60</v>
      </c>
      <c r="AH218" s="58">
        <v>80</v>
      </c>
      <c r="AI218" s="58">
        <v>70</v>
      </c>
      <c r="AJ218" s="58">
        <v>60</v>
      </c>
      <c r="AK218" s="58">
        <v>60</v>
      </c>
      <c r="AL218" s="58">
        <v>70</v>
      </c>
      <c r="AM218" s="58">
        <v>60</v>
      </c>
      <c r="AN218" s="58">
        <v>80</v>
      </c>
      <c r="AO218" s="58">
        <v>60</v>
      </c>
      <c r="AP218" s="58">
        <v>60</v>
      </c>
      <c r="AQ218" s="58">
        <v>80</v>
      </c>
      <c r="AR218" s="58">
        <v>70</v>
      </c>
      <c r="AS218" s="58">
        <v>60</v>
      </c>
      <c r="AT218" s="58">
        <v>60</v>
      </c>
      <c r="AU218" s="58">
        <v>60</v>
      </c>
      <c r="AV218" s="58">
        <v>60</v>
      </c>
      <c r="AW218" s="58">
        <v>60</v>
      </c>
      <c r="AX218" s="58">
        <v>80</v>
      </c>
      <c r="AY218" s="58">
        <v>60</v>
      </c>
      <c r="AZ218" s="58">
        <v>60</v>
      </c>
      <c r="BA218" s="58">
        <v>60</v>
      </c>
      <c r="BB218" s="58">
        <v>80</v>
      </c>
      <c r="BC218" s="58">
        <v>60</v>
      </c>
    </row>
    <row r="219" spans="1:55" customFormat="1" hidden="1" x14ac:dyDescent="0.4">
      <c r="A219" t="str">
        <f t="shared" si="12"/>
        <v>match_rate</v>
      </c>
      <c r="B219" s="58" t="str">
        <f t="shared" si="13"/>
        <v>DPM</v>
      </c>
      <c r="C219" s="58" t="str">
        <f t="shared" si="14"/>
        <v>DPM052</v>
      </c>
      <c r="D219" s="58" t="s">
        <v>4967</v>
      </c>
      <c r="E219">
        <f t="shared" si="15"/>
        <v>37.615928000000004</v>
      </c>
      <c r="F219" s="58">
        <v>40.755299999999998</v>
      </c>
      <c r="G219" s="58">
        <v>33.738599999999998</v>
      </c>
      <c r="H219" s="58">
        <v>38.672699999999999</v>
      </c>
      <c r="I219" s="58">
        <v>39.506999999999998</v>
      </c>
      <c r="J219" s="58">
        <v>22.709599999999998</v>
      </c>
      <c r="K219" s="58">
        <v>25.535499999999999</v>
      </c>
      <c r="L219" s="58">
        <v>32.710500000000003</v>
      </c>
      <c r="M219" s="58">
        <v>40.749600000000001</v>
      </c>
      <c r="N219" s="58">
        <v>39.256599999999999</v>
      </c>
      <c r="O219" s="58">
        <v>44.406700000000001</v>
      </c>
      <c r="P219" s="58">
        <v>42.833100000000002</v>
      </c>
      <c r="Q219" s="58">
        <v>37.818800000000003</v>
      </c>
      <c r="R219" s="58">
        <v>48.116799999999998</v>
      </c>
      <c r="S219" s="58">
        <v>48.5548</v>
      </c>
      <c r="T219" s="58">
        <v>32.059699999999999</v>
      </c>
      <c r="U219" s="58">
        <v>36.3399</v>
      </c>
      <c r="V219" s="58">
        <v>48.530700000000003</v>
      </c>
      <c r="W219" s="58">
        <v>20.658100000000001</v>
      </c>
      <c r="X219" s="58">
        <v>32.222799999999999</v>
      </c>
      <c r="Y219" s="58">
        <v>50.280500000000004</v>
      </c>
      <c r="Z219" s="58">
        <v>53.719000000000001</v>
      </c>
      <c r="AA219" s="58">
        <v>46.354300000000002</v>
      </c>
      <c r="AB219" s="58">
        <v>30.179400000000001</v>
      </c>
      <c r="AC219" s="58">
        <v>51.139200000000002</v>
      </c>
      <c r="AD219" s="58">
        <v>39.101999999999997</v>
      </c>
      <c r="AE219" s="58">
        <v>43.491799999999998</v>
      </c>
      <c r="AF219" s="58">
        <v>36.841700000000003</v>
      </c>
      <c r="AG219" s="58">
        <v>34.709200000000003</v>
      </c>
      <c r="AH219" s="58">
        <v>47.0929</v>
      </c>
      <c r="AI219" s="58">
        <v>36.149900000000002</v>
      </c>
      <c r="AJ219" s="58">
        <v>33.426699999999997</v>
      </c>
      <c r="AK219" s="58">
        <v>36.494500000000002</v>
      </c>
      <c r="AL219" s="58">
        <v>35.244100000000003</v>
      </c>
      <c r="AM219" s="58">
        <v>33.084600000000002</v>
      </c>
      <c r="AN219" s="58">
        <v>47.375799999999998</v>
      </c>
      <c r="AO219" s="58">
        <v>34.687800000000003</v>
      </c>
      <c r="AP219" s="58">
        <v>29.577999999999999</v>
      </c>
      <c r="AQ219" s="58">
        <v>44.430799999999998</v>
      </c>
      <c r="AR219" s="58">
        <v>37.785400000000003</v>
      </c>
      <c r="AS219" s="58">
        <v>38.273099999999999</v>
      </c>
      <c r="AT219" s="58">
        <v>33.9711</v>
      </c>
      <c r="AU219" s="58">
        <v>25.699000000000002</v>
      </c>
      <c r="AV219" s="58">
        <v>25.2623</v>
      </c>
      <c r="AW219" s="58">
        <v>35.472499999999997</v>
      </c>
      <c r="AX219" s="58">
        <v>50.284500000000001</v>
      </c>
      <c r="AY219" s="58">
        <v>34.3628</v>
      </c>
      <c r="AZ219" s="58">
        <v>30.0153</v>
      </c>
      <c r="BA219" s="58">
        <v>33.899799999999999</v>
      </c>
      <c r="BB219" s="58">
        <v>40.537700000000001</v>
      </c>
      <c r="BC219" s="58">
        <v>26.6739</v>
      </c>
    </row>
    <row r="220" spans="1:55" customFormat="1" hidden="1" x14ac:dyDescent="0.4">
      <c r="A220" t="str">
        <f t="shared" si="12"/>
        <v>bleu</v>
      </c>
      <c r="B220" s="58" t="str">
        <f t="shared" si="13"/>
        <v>DPM</v>
      </c>
      <c r="C220" s="58" t="str">
        <f t="shared" si="14"/>
        <v>DPM052</v>
      </c>
      <c r="D220" s="58" t="s">
        <v>4968</v>
      </c>
      <c r="E220">
        <f t="shared" si="15"/>
        <v>2.0624000000000003E-2</v>
      </c>
      <c r="F220" s="58">
        <v>7.6E-3</v>
      </c>
      <c r="G220" s="58">
        <v>1.4500000000000001E-2</v>
      </c>
      <c r="H220" s="58">
        <v>7.0300000000000001E-2</v>
      </c>
      <c r="I220" s="58">
        <v>1.77E-2</v>
      </c>
      <c r="J220" s="58">
        <v>1.54E-2</v>
      </c>
      <c r="K220" s="58">
        <v>8.2000000000000007E-3</v>
      </c>
      <c r="L220" s="58">
        <v>2.8999999999999998E-3</v>
      </c>
      <c r="M220" s="58">
        <v>7.7999999999999996E-3</v>
      </c>
      <c r="N220" s="58">
        <v>7.7999999999999996E-3</v>
      </c>
      <c r="O220" s="58">
        <v>4.4000000000000003E-3</v>
      </c>
      <c r="P220" s="58">
        <v>0.1149</v>
      </c>
      <c r="Q220" s="58">
        <v>0.10879999999999999</v>
      </c>
      <c r="R220" s="58">
        <v>1.1900000000000001E-2</v>
      </c>
      <c r="S220" s="58">
        <v>3.0000000000000001E-3</v>
      </c>
      <c r="T220" s="58">
        <v>1.47E-2</v>
      </c>
      <c r="U220" s="58">
        <v>3.3E-3</v>
      </c>
      <c r="V220" s="58">
        <v>5.67E-2</v>
      </c>
      <c r="W220" s="58">
        <v>1.23E-2</v>
      </c>
      <c r="X220" s="58">
        <v>1.09E-2</v>
      </c>
      <c r="Y220" s="58">
        <v>1.67E-2</v>
      </c>
      <c r="Z220" s="58">
        <v>5.5999999999999999E-3</v>
      </c>
      <c r="AA220" s="58">
        <v>1.0800000000000001E-2</v>
      </c>
      <c r="AB220" s="58">
        <v>8.2000000000000007E-3</v>
      </c>
      <c r="AC220" s="58">
        <v>1.32E-2</v>
      </c>
      <c r="AD220" s="58">
        <v>5.3999999999999999E-2</v>
      </c>
      <c r="AE220" s="58">
        <v>1.04E-2</v>
      </c>
      <c r="AF220" s="58">
        <v>4.4999999999999997E-3</v>
      </c>
      <c r="AG220" s="58">
        <v>9.4999999999999998E-3</v>
      </c>
      <c r="AH220" s="58">
        <v>9.5799999999999996E-2</v>
      </c>
      <c r="AI220" s="58">
        <v>9.9000000000000008E-3</v>
      </c>
      <c r="AJ220" s="58">
        <v>1.4800000000000001E-2</v>
      </c>
      <c r="AK220" s="58">
        <v>2.92E-2</v>
      </c>
      <c r="AL220" s="58">
        <v>7.7000000000000002E-3</v>
      </c>
      <c r="AM220" s="58">
        <v>8.2000000000000007E-3</v>
      </c>
      <c r="AN220" s="58">
        <v>2.7000000000000001E-3</v>
      </c>
      <c r="AO220" s="58">
        <v>2.53E-2</v>
      </c>
      <c r="AP220" s="58">
        <v>1.2800000000000001E-2</v>
      </c>
      <c r="AQ220" s="58">
        <v>1.0200000000000001E-2</v>
      </c>
      <c r="AR220" s="58">
        <v>9.2999999999999992E-3</v>
      </c>
      <c r="AS220" s="58">
        <v>3.6200000000000003E-2</v>
      </c>
      <c r="AT220" s="58">
        <v>3.5700000000000003E-2</v>
      </c>
      <c r="AU220" s="58">
        <v>9.4000000000000004E-3</v>
      </c>
      <c r="AV220" s="58">
        <v>1.01E-2</v>
      </c>
      <c r="AW220" s="58">
        <v>1.66E-2</v>
      </c>
      <c r="AX220" s="58">
        <v>1.5699999999999999E-2</v>
      </c>
      <c r="AY220" s="58">
        <v>1.61E-2</v>
      </c>
      <c r="AZ220" s="58">
        <v>1.1599999999999999E-2</v>
      </c>
      <c r="BA220" s="58">
        <v>1.0699999999999999E-2</v>
      </c>
      <c r="BB220" s="58">
        <v>7.6E-3</v>
      </c>
      <c r="BC220" s="58">
        <v>9.5999999999999992E-3</v>
      </c>
    </row>
    <row r="221" spans="1:55" customFormat="1" hidden="1" x14ac:dyDescent="0.4">
      <c r="A221" t="str">
        <f t="shared" si="12"/>
        <v>rougeL</v>
      </c>
      <c r="B221" s="58" t="str">
        <f t="shared" si="13"/>
        <v>DPM</v>
      </c>
      <c r="C221" s="58" t="str">
        <f t="shared" si="14"/>
        <v>DPM052</v>
      </c>
      <c r="D221" s="58" t="s">
        <v>4969</v>
      </c>
      <c r="E221">
        <f t="shared" si="15"/>
        <v>0.13720200000000002</v>
      </c>
      <c r="F221" s="58">
        <v>7.8399999999999997E-2</v>
      </c>
      <c r="G221" s="58">
        <v>0.13020000000000001</v>
      </c>
      <c r="H221" s="58">
        <v>0.21840000000000001</v>
      </c>
      <c r="I221" s="58">
        <v>0.1116</v>
      </c>
      <c r="J221" s="58">
        <v>0.16350000000000001</v>
      </c>
      <c r="K221" s="58">
        <v>0.1414</v>
      </c>
      <c r="L221" s="58">
        <v>8.0399999999999999E-2</v>
      </c>
      <c r="M221" s="58">
        <v>9.5200000000000007E-2</v>
      </c>
      <c r="N221" s="58">
        <v>0.15890000000000001</v>
      </c>
      <c r="O221" s="58">
        <v>9.5200000000000007E-2</v>
      </c>
      <c r="P221" s="58">
        <v>0.2041</v>
      </c>
      <c r="Q221" s="58">
        <v>0.20780000000000001</v>
      </c>
      <c r="R221" s="58">
        <v>0.1215</v>
      </c>
      <c r="S221" s="58">
        <v>8.9399999999999993E-2</v>
      </c>
      <c r="T221" s="58">
        <v>0.15179999999999999</v>
      </c>
      <c r="U221" s="58">
        <v>8.2199999999999995E-2</v>
      </c>
      <c r="V221" s="58">
        <v>0.19700000000000001</v>
      </c>
      <c r="W221" s="58">
        <v>0.10290000000000001</v>
      </c>
      <c r="X221" s="58">
        <v>0.1333</v>
      </c>
      <c r="Y221" s="58">
        <v>0.13439999999999999</v>
      </c>
      <c r="Z221" s="58">
        <v>0.13200000000000001</v>
      </c>
      <c r="AA221" s="58">
        <v>0.129</v>
      </c>
      <c r="AB221" s="58">
        <v>0.1096</v>
      </c>
      <c r="AC221" s="58">
        <v>0.1704</v>
      </c>
      <c r="AD221" s="58">
        <v>0.26519999999999999</v>
      </c>
      <c r="AE221" s="58">
        <v>9.5600000000000004E-2</v>
      </c>
      <c r="AF221" s="58">
        <v>9.4700000000000006E-2</v>
      </c>
      <c r="AG221" s="58">
        <v>0.14749999999999999</v>
      </c>
      <c r="AH221" s="58">
        <v>0.2049</v>
      </c>
      <c r="AI221" s="58">
        <v>0.1187</v>
      </c>
      <c r="AJ221" s="58">
        <v>0.12709999999999999</v>
      </c>
      <c r="AK221" s="58">
        <v>0.2056</v>
      </c>
      <c r="AL221" s="58">
        <v>9.8500000000000004E-2</v>
      </c>
      <c r="AM221" s="58">
        <v>0.13569999999999999</v>
      </c>
      <c r="AN221" s="58">
        <v>9.4200000000000006E-2</v>
      </c>
      <c r="AO221" s="58">
        <v>0.1905</v>
      </c>
      <c r="AP221" s="58">
        <v>0.15759999999999999</v>
      </c>
      <c r="AQ221" s="58">
        <v>9.6799999999999997E-2</v>
      </c>
      <c r="AR221" s="58">
        <v>9.2200000000000004E-2</v>
      </c>
      <c r="AS221" s="58">
        <v>0.156</v>
      </c>
      <c r="AT221" s="58">
        <v>0.18429999999999999</v>
      </c>
      <c r="AU221" s="58">
        <v>0.12839999999999999</v>
      </c>
      <c r="AV221" s="58">
        <v>0.12609999999999999</v>
      </c>
      <c r="AW221" s="58">
        <v>0.16600000000000001</v>
      </c>
      <c r="AX221" s="58">
        <v>0.14480000000000001</v>
      </c>
      <c r="AY221" s="58">
        <v>0.1368</v>
      </c>
      <c r="AZ221" s="58">
        <v>0.1348</v>
      </c>
      <c r="BA221" s="58">
        <v>0.1333</v>
      </c>
      <c r="BB221" s="58">
        <v>0.1048</v>
      </c>
      <c r="BC221" s="58">
        <v>8.14E-2</v>
      </c>
    </row>
    <row r="222" spans="1:55" customFormat="1" hidden="1" x14ac:dyDescent="0.4">
      <c r="A222" t="str">
        <f t="shared" si="12"/>
        <v>similarity</v>
      </c>
      <c r="B222" s="61" t="str">
        <f t="shared" si="13"/>
        <v>DPM</v>
      </c>
      <c r="C222" s="61" t="str">
        <f t="shared" si="14"/>
        <v>DPM092</v>
      </c>
      <c r="D222" s="61" t="s">
        <v>4970</v>
      </c>
      <c r="E222" s="56">
        <f t="shared" si="15"/>
        <v>0.53345200000000004</v>
      </c>
      <c r="F222" s="61">
        <v>0.66310000000000002</v>
      </c>
      <c r="G222" s="61">
        <v>0.43730000000000002</v>
      </c>
      <c r="H222" s="61">
        <v>0.63180000000000003</v>
      </c>
      <c r="I222" s="61">
        <v>0.59219999999999995</v>
      </c>
      <c r="J222" s="61">
        <v>0.52290000000000003</v>
      </c>
      <c r="K222" s="61">
        <v>0.40539999999999998</v>
      </c>
      <c r="L222" s="61">
        <v>0.37990000000000002</v>
      </c>
      <c r="M222" s="61">
        <v>0.48089999999999999</v>
      </c>
      <c r="N222" s="61">
        <v>0.49159999999999998</v>
      </c>
      <c r="O222" s="61">
        <v>0.60240000000000005</v>
      </c>
      <c r="P222" s="61">
        <v>0.42459999999999998</v>
      </c>
      <c r="Q222" s="61">
        <v>0.45650000000000002</v>
      </c>
      <c r="R222" s="61">
        <v>0.53400000000000003</v>
      </c>
      <c r="S222" s="61">
        <v>0.60919999999999996</v>
      </c>
      <c r="T222" s="61">
        <v>0.77849999999999997</v>
      </c>
      <c r="U222" s="61">
        <v>0.50239999999999996</v>
      </c>
      <c r="V222" s="61">
        <v>0.46920000000000001</v>
      </c>
      <c r="W222" s="61">
        <v>0.29249999999999998</v>
      </c>
      <c r="X222" s="61">
        <v>0.48060000000000003</v>
      </c>
      <c r="Y222" s="61">
        <v>0.61260000000000003</v>
      </c>
      <c r="Z222" s="61">
        <v>0.58330000000000004</v>
      </c>
      <c r="AA222" s="61">
        <v>0.63749999999999996</v>
      </c>
      <c r="AB222" s="61">
        <v>0.60209999999999997</v>
      </c>
      <c r="AC222" s="61">
        <v>0.65590000000000004</v>
      </c>
      <c r="AD222" s="61">
        <v>0.70230000000000004</v>
      </c>
      <c r="AE222" s="61">
        <v>0.62629999999999997</v>
      </c>
      <c r="AF222" s="61">
        <v>0.44359999999999999</v>
      </c>
      <c r="AG222" s="61">
        <v>0.55869999999999997</v>
      </c>
      <c r="AH222" s="61">
        <v>0.42680000000000001</v>
      </c>
      <c r="AI222" s="61">
        <v>0.41349999999999998</v>
      </c>
      <c r="AJ222" s="61">
        <v>0.58009999999999995</v>
      </c>
      <c r="AK222" s="61">
        <v>0.55349999999999999</v>
      </c>
      <c r="AL222" s="61">
        <v>0.54300000000000004</v>
      </c>
      <c r="AM222" s="61">
        <v>0.432</v>
      </c>
      <c r="AN222" s="61">
        <v>0.60819999999999996</v>
      </c>
      <c r="AO222" s="61">
        <v>0.57050000000000001</v>
      </c>
      <c r="AP222" s="61">
        <v>0.4889</v>
      </c>
      <c r="AQ222" s="61">
        <v>0.5595</v>
      </c>
      <c r="AR222" s="61">
        <v>0.46200000000000002</v>
      </c>
      <c r="AS222" s="61">
        <v>0.60409999999999997</v>
      </c>
      <c r="AT222" s="61">
        <v>0.58709999999999996</v>
      </c>
      <c r="AU222" s="61">
        <v>0.57809999999999995</v>
      </c>
      <c r="AV222" s="61">
        <v>0.33829999999999999</v>
      </c>
      <c r="AW222" s="61">
        <v>0.61550000000000005</v>
      </c>
      <c r="AX222" s="61">
        <v>0.58340000000000003</v>
      </c>
      <c r="AY222" s="61">
        <v>0.50670000000000004</v>
      </c>
      <c r="AZ222" s="61">
        <v>0.52259999999999995</v>
      </c>
      <c r="BA222" s="61">
        <v>0.48120000000000002</v>
      </c>
      <c r="BB222" s="61">
        <v>0.54849999999999999</v>
      </c>
      <c r="BC222" s="61">
        <v>0.49180000000000001</v>
      </c>
    </row>
    <row r="223" spans="1:55" customFormat="1" hidden="1" x14ac:dyDescent="0.4">
      <c r="A223" t="str">
        <f t="shared" si="12"/>
        <v>quality</v>
      </c>
      <c r="B223" s="58" t="str">
        <f t="shared" si="13"/>
        <v>DPM</v>
      </c>
      <c r="C223" s="58" t="str">
        <f t="shared" si="14"/>
        <v>DPM092</v>
      </c>
      <c r="D223" s="58" t="s">
        <v>4971</v>
      </c>
      <c r="E223">
        <f t="shared" si="15"/>
        <v>72.400000000000006</v>
      </c>
      <c r="F223" s="58">
        <v>60</v>
      </c>
      <c r="G223" s="58">
        <v>80</v>
      </c>
      <c r="H223" s="58">
        <v>80</v>
      </c>
      <c r="I223" s="58">
        <v>80</v>
      </c>
      <c r="J223" s="58">
        <v>80</v>
      </c>
      <c r="K223" s="58">
        <v>80</v>
      </c>
      <c r="L223" s="58">
        <v>80</v>
      </c>
      <c r="M223" s="58">
        <v>80</v>
      </c>
      <c r="N223" s="58">
        <v>80</v>
      </c>
      <c r="O223" s="58">
        <v>80</v>
      </c>
      <c r="P223" s="58">
        <v>80</v>
      </c>
      <c r="Q223" s="58">
        <v>60</v>
      </c>
      <c r="R223" s="58">
        <v>80</v>
      </c>
      <c r="S223" s="58">
        <v>80</v>
      </c>
      <c r="T223" s="58">
        <v>80</v>
      </c>
      <c r="U223" s="58">
        <v>60</v>
      </c>
      <c r="V223" s="58">
        <v>80</v>
      </c>
      <c r="W223" s="58">
        <v>80</v>
      </c>
      <c r="X223" s="58">
        <v>70</v>
      </c>
      <c r="Y223" s="58">
        <v>60</v>
      </c>
      <c r="Z223" s="58">
        <v>80</v>
      </c>
      <c r="AA223" s="58">
        <v>80</v>
      </c>
      <c r="AB223" s="58">
        <v>60</v>
      </c>
      <c r="AC223" s="58">
        <v>60</v>
      </c>
      <c r="AD223" s="58">
        <v>70</v>
      </c>
      <c r="AE223" s="58">
        <v>80</v>
      </c>
      <c r="AF223" s="58">
        <v>80</v>
      </c>
      <c r="AG223" s="58">
        <v>80</v>
      </c>
      <c r="AH223" s="58">
        <v>60</v>
      </c>
      <c r="AI223" s="58">
        <v>80</v>
      </c>
      <c r="AJ223" s="58">
        <v>80</v>
      </c>
      <c r="AK223" s="58">
        <v>60</v>
      </c>
      <c r="AL223" s="58">
        <v>80</v>
      </c>
      <c r="AM223" s="58">
        <v>80</v>
      </c>
      <c r="AN223" s="58">
        <v>80</v>
      </c>
      <c r="AO223" s="58">
        <v>60</v>
      </c>
      <c r="AP223" s="58">
        <v>60</v>
      </c>
      <c r="AQ223" s="58">
        <v>70</v>
      </c>
      <c r="AR223" s="58">
        <v>80</v>
      </c>
      <c r="AS223" s="58">
        <v>60</v>
      </c>
      <c r="AT223" s="58">
        <v>60</v>
      </c>
      <c r="AU223" s="58">
        <v>60</v>
      </c>
      <c r="AV223" s="58">
        <v>80</v>
      </c>
      <c r="AW223" s="58">
        <v>60</v>
      </c>
      <c r="AX223" s="58">
        <v>80</v>
      </c>
      <c r="AY223" s="58">
        <v>80</v>
      </c>
      <c r="AZ223" s="58">
        <v>60</v>
      </c>
      <c r="BA223" s="58">
        <v>70</v>
      </c>
      <c r="BB223" s="58">
        <v>60</v>
      </c>
      <c r="BC223" s="58">
        <v>60</v>
      </c>
    </row>
    <row r="224" spans="1:55" customFormat="1" hidden="1" x14ac:dyDescent="0.4">
      <c r="A224" t="str">
        <f t="shared" si="12"/>
        <v>match_rate</v>
      </c>
      <c r="B224" s="58" t="str">
        <f t="shared" si="13"/>
        <v>DPM</v>
      </c>
      <c r="C224" s="58" t="str">
        <f t="shared" si="14"/>
        <v>DPM092</v>
      </c>
      <c r="D224" s="58" t="s">
        <v>4972</v>
      </c>
      <c r="E224">
        <f t="shared" si="15"/>
        <v>38.439994000000006</v>
      </c>
      <c r="F224" s="58">
        <v>39.7879</v>
      </c>
      <c r="G224" s="58">
        <v>34.9846</v>
      </c>
      <c r="H224" s="58">
        <v>50.547899999999998</v>
      </c>
      <c r="I224" s="58">
        <v>47.378100000000003</v>
      </c>
      <c r="J224" s="58">
        <v>41.8354</v>
      </c>
      <c r="K224" s="58">
        <v>32.4298</v>
      </c>
      <c r="L224" s="58">
        <v>30.390699999999999</v>
      </c>
      <c r="M224" s="58">
        <v>38.471699999999998</v>
      </c>
      <c r="N224" s="58">
        <v>39.330399999999997</v>
      </c>
      <c r="O224" s="58">
        <v>48.188200000000002</v>
      </c>
      <c r="P224" s="58">
        <v>33.9681</v>
      </c>
      <c r="Q224" s="58">
        <v>27.3873</v>
      </c>
      <c r="R224" s="58">
        <v>42.723799999999997</v>
      </c>
      <c r="S224" s="58">
        <v>48.734499999999997</v>
      </c>
      <c r="T224" s="58">
        <v>62.278399999999998</v>
      </c>
      <c r="U224" s="58">
        <v>30.145900000000001</v>
      </c>
      <c r="V224" s="58">
        <v>37.535299999999999</v>
      </c>
      <c r="W224" s="58">
        <v>23.402999999999999</v>
      </c>
      <c r="X224" s="58">
        <v>33.6447</v>
      </c>
      <c r="Y224" s="58">
        <v>36.756900000000002</v>
      </c>
      <c r="Z224" s="58">
        <v>46.662999999999997</v>
      </c>
      <c r="AA224" s="58">
        <v>51.002400000000002</v>
      </c>
      <c r="AB224" s="58">
        <v>36.128700000000002</v>
      </c>
      <c r="AC224" s="58">
        <v>39.356099999999998</v>
      </c>
      <c r="AD224" s="58">
        <v>49.162100000000002</v>
      </c>
      <c r="AE224" s="58">
        <v>50.100200000000001</v>
      </c>
      <c r="AF224" s="58">
        <v>35.491300000000003</v>
      </c>
      <c r="AG224" s="58">
        <v>44.697400000000002</v>
      </c>
      <c r="AH224" s="58">
        <v>25.607299999999999</v>
      </c>
      <c r="AI224" s="58">
        <v>33.0777</v>
      </c>
      <c r="AJ224" s="58">
        <v>46.411499999999997</v>
      </c>
      <c r="AK224" s="58">
        <v>33.210700000000003</v>
      </c>
      <c r="AL224" s="58">
        <v>43.439700000000002</v>
      </c>
      <c r="AM224" s="58">
        <v>34.558900000000001</v>
      </c>
      <c r="AN224" s="58">
        <v>48.654600000000002</v>
      </c>
      <c r="AO224" s="58">
        <v>34.232999999999997</v>
      </c>
      <c r="AP224" s="58">
        <v>29.334099999999999</v>
      </c>
      <c r="AQ224" s="58">
        <v>39.168199999999999</v>
      </c>
      <c r="AR224" s="58">
        <v>36.958300000000001</v>
      </c>
      <c r="AS224" s="58">
        <v>36.247599999999998</v>
      </c>
      <c r="AT224" s="58">
        <v>35.224600000000002</v>
      </c>
      <c r="AU224" s="58">
        <v>34.687899999999999</v>
      </c>
      <c r="AV224" s="58">
        <v>27.064800000000002</v>
      </c>
      <c r="AW224" s="58">
        <v>36.93</v>
      </c>
      <c r="AX224" s="58">
        <v>46.668199999999999</v>
      </c>
      <c r="AY224" s="58">
        <v>40.537599999999998</v>
      </c>
      <c r="AZ224" s="58">
        <v>31.354800000000001</v>
      </c>
      <c r="BA224" s="58">
        <v>33.686399999999999</v>
      </c>
      <c r="BB224" s="58">
        <v>32.9099</v>
      </c>
      <c r="BC224" s="58">
        <v>29.510100000000001</v>
      </c>
    </row>
    <row r="225" spans="1:55" customFormat="1" hidden="1" x14ac:dyDescent="0.4">
      <c r="A225" t="str">
        <f t="shared" si="12"/>
        <v>bleu</v>
      </c>
      <c r="B225" s="58" t="str">
        <f t="shared" si="13"/>
        <v>DPM</v>
      </c>
      <c r="C225" s="58" t="str">
        <f t="shared" si="14"/>
        <v>DPM092</v>
      </c>
      <c r="D225" s="58" t="s">
        <v>4973</v>
      </c>
      <c r="E225">
        <f t="shared" si="15"/>
        <v>3.0497999999999994E-2</v>
      </c>
      <c r="F225" s="58">
        <v>9.1499999999999998E-2</v>
      </c>
      <c r="G225" s="58">
        <v>0.12690000000000001</v>
      </c>
      <c r="H225" s="58">
        <v>0.12</v>
      </c>
      <c r="I225" s="58">
        <v>0.1022</v>
      </c>
      <c r="J225" s="58">
        <v>0.1636</v>
      </c>
      <c r="K225" s="58">
        <v>3.7000000000000002E-3</v>
      </c>
      <c r="L225" s="58">
        <v>2.8999999999999998E-3</v>
      </c>
      <c r="M225" s="58">
        <v>7.1999999999999998E-3</v>
      </c>
      <c r="N225" s="58">
        <v>3.5999999999999999E-3</v>
      </c>
      <c r="O225" s="58">
        <v>8.6999999999999994E-3</v>
      </c>
      <c r="P225" s="58">
        <v>5.4999999999999997E-3</v>
      </c>
      <c r="Q225" s="58">
        <v>1.55E-2</v>
      </c>
      <c r="R225" s="58">
        <v>8.3000000000000001E-3</v>
      </c>
      <c r="S225" s="58">
        <v>8.6E-3</v>
      </c>
      <c r="T225" s="58">
        <v>5.5E-2</v>
      </c>
      <c r="U225" s="58">
        <v>2.69E-2</v>
      </c>
      <c r="V225" s="58">
        <v>4.1999999999999997E-3</v>
      </c>
      <c r="W225" s="58">
        <v>0.01</v>
      </c>
      <c r="X225" s="58">
        <v>1.7100000000000001E-2</v>
      </c>
      <c r="Y225" s="58">
        <v>3.2000000000000001E-2</v>
      </c>
      <c r="Z225" s="58">
        <v>6.4000000000000003E-3</v>
      </c>
      <c r="AA225" s="58">
        <v>2.1999999999999999E-2</v>
      </c>
      <c r="AB225" s="58">
        <v>9.8100000000000007E-2</v>
      </c>
      <c r="AC225" s="58">
        <v>0.12139999999999999</v>
      </c>
      <c r="AD225" s="58">
        <v>3.6499999999999998E-2</v>
      </c>
      <c r="AE225" s="58">
        <v>8.8000000000000005E-3</v>
      </c>
      <c r="AF225" s="58">
        <v>8.0000000000000002E-3</v>
      </c>
      <c r="AG225" s="58">
        <v>8.3999999999999995E-3</v>
      </c>
      <c r="AH225" s="58">
        <v>2.52E-2</v>
      </c>
      <c r="AI225" s="58">
        <v>9.9299999999999999E-2</v>
      </c>
      <c r="AJ225" s="58">
        <v>2.3800000000000002E-2</v>
      </c>
      <c r="AK225" s="58">
        <v>2.53E-2</v>
      </c>
      <c r="AL225" s="58">
        <v>8.2000000000000007E-3</v>
      </c>
      <c r="AM225" s="58">
        <v>4.8999999999999998E-3</v>
      </c>
      <c r="AN225" s="58">
        <v>7.0000000000000001E-3</v>
      </c>
      <c r="AO225" s="58">
        <v>1.4200000000000001E-2</v>
      </c>
      <c r="AP225" s="58">
        <v>2.0500000000000001E-2</v>
      </c>
      <c r="AQ225" s="58">
        <v>1.8499999999999999E-2</v>
      </c>
      <c r="AR225" s="58">
        <v>8.0000000000000002E-3</v>
      </c>
      <c r="AS225" s="58">
        <v>1.0800000000000001E-2</v>
      </c>
      <c r="AT225" s="58">
        <v>1.83E-2</v>
      </c>
      <c r="AU225" s="58">
        <v>1.47E-2</v>
      </c>
      <c r="AV225" s="58">
        <v>5.8999999999999999E-3</v>
      </c>
      <c r="AW225" s="58">
        <v>4.5600000000000002E-2</v>
      </c>
      <c r="AX225" s="58">
        <v>8.0999999999999996E-3</v>
      </c>
      <c r="AY225" s="58">
        <v>0.01</v>
      </c>
      <c r="AZ225" s="58">
        <v>6.0000000000000001E-3</v>
      </c>
      <c r="BA225" s="58">
        <v>6.7000000000000002E-3</v>
      </c>
      <c r="BB225" s="58">
        <v>1.0999999999999999E-2</v>
      </c>
      <c r="BC225" s="58">
        <v>9.9000000000000008E-3</v>
      </c>
    </row>
    <row r="226" spans="1:55" customFormat="1" hidden="1" x14ac:dyDescent="0.4">
      <c r="A226" t="str">
        <f t="shared" si="12"/>
        <v>rougeL</v>
      </c>
      <c r="B226" s="58" t="str">
        <f t="shared" si="13"/>
        <v>DPM</v>
      </c>
      <c r="C226" s="58" t="str">
        <f t="shared" si="14"/>
        <v>DPM092</v>
      </c>
      <c r="D226" s="58" t="s">
        <v>4974</v>
      </c>
      <c r="E226">
        <f t="shared" si="15"/>
        <v>0.144484</v>
      </c>
      <c r="F226" s="58">
        <v>0.27639999999999998</v>
      </c>
      <c r="G226" s="58">
        <v>0.2586</v>
      </c>
      <c r="H226" s="58">
        <v>0.23810000000000001</v>
      </c>
      <c r="I226" s="58">
        <v>0.2092</v>
      </c>
      <c r="J226" s="58">
        <v>0.26979999999999998</v>
      </c>
      <c r="K226" s="58">
        <v>0.1042</v>
      </c>
      <c r="L226" s="58">
        <v>8.1199999999999994E-2</v>
      </c>
      <c r="M226" s="58">
        <v>7.0699999999999999E-2</v>
      </c>
      <c r="N226" s="58">
        <v>0.1263</v>
      </c>
      <c r="O226" s="58">
        <v>0.10730000000000001</v>
      </c>
      <c r="P226" s="58">
        <v>8.8900000000000007E-2</v>
      </c>
      <c r="Q226" s="58">
        <v>0.15690000000000001</v>
      </c>
      <c r="R226" s="58">
        <v>0.13880000000000001</v>
      </c>
      <c r="S226" s="58">
        <v>0.12570000000000001</v>
      </c>
      <c r="T226" s="58">
        <v>0.1545</v>
      </c>
      <c r="U226" s="58">
        <v>0.1704</v>
      </c>
      <c r="V226" s="58">
        <v>0.1009</v>
      </c>
      <c r="W226" s="58">
        <v>0.1163</v>
      </c>
      <c r="X226" s="58">
        <v>0.1202</v>
      </c>
      <c r="Y226" s="58">
        <v>0.15379999999999999</v>
      </c>
      <c r="Z226" s="58">
        <v>0.14080000000000001</v>
      </c>
      <c r="AA226" s="58">
        <v>0.14560000000000001</v>
      </c>
      <c r="AB226" s="58">
        <v>0.26050000000000001</v>
      </c>
      <c r="AC226" s="58">
        <v>0.23480000000000001</v>
      </c>
      <c r="AD226" s="58">
        <v>0.15790000000000001</v>
      </c>
      <c r="AE226" s="58">
        <v>8.0299999999999996E-2</v>
      </c>
      <c r="AF226" s="58">
        <v>0.10639999999999999</v>
      </c>
      <c r="AG226" s="58">
        <v>0.14849999999999999</v>
      </c>
      <c r="AH226" s="58">
        <v>0.1527</v>
      </c>
      <c r="AI226" s="58">
        <v>0.2525</v>
      </c>
      <c r="AJ226" s="58">
        <v>0.1159</v>
      </c>
      <c r="AK226" s="58">
        <v>0.18429999999999999</v>
      </c>
      <c r="AL226" s="58">
        <v>0.1031</v>
      </c>
      <c r="AM226" s="58">
        <v>9.7100000000000006E-2</v>
      </c>
      <c r="AN226" s="58">
        <v>0.129</v>
      </c>
      <c r="AO226" s="58">
        <v>0.16170000000000001</v>
      </c>
      <c r="AP226" s="58">
        <v>0.1479</v>
      </c>
      <c r="AQ226" s="58">
        <v>0.11260000000000001</v>
      </c>
      <c r="AR226" s="58">
        <v>9.7199999999999995E-2</v>
      </c>
      <c r="AS226" s="58">
        <v>0.12239999999999999</v>
      </c>
      <c r="AT226" s="58">
        <v>0.16669999999999999</v>
      </c>
      <c r="AU226" s="58">
        <v>0.1106</v>
      </c>
      <c r="AV226" s="58">
        <v>8.3799999999999999E-2</v>
      </c>
      <c r="AW226" s="58">
        <v>0.14849999999999999</v>
      </c>
      <c r="AX226" s="58">
        <v>9.7100000000000006E-2</v>
      </c>
      <c r="AY226" s="58">
        <v>9.69E-2</v>
      </c>
      <c r="AZ226" s="58">
        <v>0.1074</v>
      </c>
      <c r="BA226" s="58">
        <v>0.1208</v>
      </c>
      <c r="BB226" s="58">
        <v>0.1255</v>
      </c>
      <c r="BC226" s="58">
        <v>0.14749999999999999</v>
      </c>
    </row>
    <row r="227" spans="1:55" customFormat="1" hidden="1" x14ac:dyDescent="0.4">
      <c r="A227" t="str">
        <f t="shared" si="12"/>
        <v>similarity</v>
      </c>
      <c r="B227" s="57" t="str">
        <f t="shared" si="13"/>
        <v>DPM</v>
      </c>
      <c r="C227" s="57" t="str">
        <f t="shared" si="14"/>
        <v>DPM003</v>
      </c>
      <c r="D227" s="57" t="s">
        <v>4975</v>
      </c>
      <c r="E227" s="9">
        <f t="shared" si="15"/>
        <v>0.52107400000000004</v>
      </c>
      <c r="F227" s="57">
        <v>0.48520000000000002</v>
      </c>
      <c r="G227" s="57">
        <v>0.57110000000000005</v>
      </c>
      <c r="H227" s="57">
        <v>0.54969999999999997</v>
      </c>
      <c r="I227" s="57">
        <v>0.57499999999999996</v>
      </c>
      <c r="J227" s="57">
        <v>0.50429999999999997</v>
      </c>
      <c r="K227" s="57">
        <v>0.42949999999999999</v>
      </c>
      <c r="L227" s="57">
        <v>0.45319999999999999</v>
      </c>
      <c r="M227" s="57">
        <v>0.4864</v>
      </c>
      <c r="N227" s="57">
        <v>0.51990000000000003</v>
      </c>
      <c r="O227" s="57">
        <v>0.63280000000000003</v>
      </c>
      <c r="P227" s="57">
        <v>0.41010000000000002</v>
      </c>
      <c r="Q227" s="57">
        <v>0.49680000000000002</v>
      </c>
      <c r="R227" s="57">
        <v>0.59460000000000002</v>
      </c>
      <c r="S227" s="57">
        <v>0.63260000000000005</v>
      </c>
      <c r="T227" s="57">
        <v>0.63970000000000005</v>
      </c>
      <c r="U227" s="57">
        <v>0.53610000000000002</v>
      </c>
      <c r="V227" s="57">
        <v>0.4889</v>
      </c>
      <c r="W227" s="57">
        <v>0.49030000000000001</v>
      </c>
      <c r="X227" s="57">
        <v>0.48959999999999998</v>
      </c>
      <c r="Y227" s="57">
        <v>0.54239999999999999</v>
      </c>
      <c r="Z227" s="57">
        <v>0.63080000000000003</v>
      </c>
      <c r="AA227" s="57">
        <v>0.50119999999999998</v>
      </c>
      <c r="AB227" s="57">
        <v>0.4007</v>
      </c>
      <c r="AC227" s="57">
        <v>0.60580000000000001</v>
      </c>
      <c r="AD227" s="57">
        <v>0.55820000000000003</v>
      </c>
      <c r="AE227" s="57">
        <v>0.57550000000000001</v>
      </c>
      <c r="AF227" s="57">
        <v>0.4536</v>
      </c>
      <c r="AG227" s="57">
        <v>0.48849999999999999</v>
      </c>
      <c r="AH227" s="57">
        <v>0.58330000000000004</v>
      </c>
      <c r="AI227" s="57">
        <v>0.40079999999999999</v>
      </c>
      <c r="AJ227" s="57">
        <v>0.46050000000000002</v>
      </c>
      <c r="AK227" s="57">
        <v>0.41189999999999999</v>
      </c>
      <c r="AL227" s="57">
        <v>0.4788</v>
      </c>
      <c r="AM227" s="57">
        <v>0.5111</v>
      </c>
      <c r="AN227" s="57">
        <v>0.54769999999999996</v>
      </c>
      <c r="AO227" s="57">
        <v>0.56999999999999995</v>
      </c>
      <c r="AP227" s="57">
        <v>0.53649999999999998</v>
      </c>
      <c r="AQ227" s="57">
        <v>0.55489999999999995</v>
      </c>
      <c r="AR227" s="57">
        <v>0.55789999999999995</v>
      </c>
      <c r="AS227" s="57">
        <v>0.65269999999999995</v>
      </c>
      <c r="AT227" s="57">
        <v>0.61170000000000002</v>
      </c>
      <c r="AU227" s="57">
        <v>0.5181</v>
      </c>
      <c r="AV227" s="57">
        <v>0.44840000000000002</v>
      </c>
      <c r="AW227" s="57">
        <v>0.52090000000000003</v>
      </c>
      <c r="AX227" s="57">
        <v>0.57120000000000004</v>
      </c>
      <c r="AY227" s="57">
        <v>0.42209999999999998</v>
      </c>
      <c r="AZ227" s="57">
        <v>0.45850000000000002</v>
      </c>
      <c r="BA227" s="57">
        <v>0.54449999999999998</v>
      </c>
      <c r="BB227" s="57">
        <v>0.53700000000000003</v>
      </c>
      <c r="BC227" s="57">
        <v>0.41270000000000001</v>
      </c>
    </row>
    <row r="228" spans="1:55" customFormat="1" hidden="1" x14ac:dyDescent="0.4">
      <c r="A228" t="str">
        <f t="shared" si="12"/>
        <v>quality</v>
      </c>
      <c r="B228" s="58" t="str">
        <f t="shared" si="13"/>
        <v>DPM</v>
      </c>
      <c r="C228" s="58" t="str">
        <f t="shared" si="14"/>
        <v>DPM003</v>
      </c>
      <c r="D228" s="58" t="s">
        <v>4976</v>
      </c>
      <c r="E228">
        <f t="shared" si="15"/>
        <v>74.400000000000006</v>
      </c>
      <c r="F228" s="58">
        <v>60</v>
      </c>
      <c r="G228" s="58">
        <v>60</v>
      </c>
      <c r="H228" s="58">
        <v>80</v>
      </c>
      <c r="I228" s="58">
        <v>80</v>
      </c>
      <c r="J228" s="58">
        <v>80</v>
      </c>
      <c r="K228" s="58">
        <v>80</v>
      </c>
      <c r="L228" s="58">
        <v>80</v>
      </c>
      <c r="M228" s="58">
        <v>80</v>
      </c>
      <c r="N228" s="58">
        <v>80</v>
      </c>
      <c r="O228" s="58">
        <v>80</v>
      </c>
      <c r="P228" s="58">
        <v>80</v>
      </c>
      <c r="Q228" s="58">
        <v>80</v>
      </c>
      <c r="R228" s="58">
        <v>80</v>
      </c>
      <c r="S228" s="58">
        <v>80</v>
      </c>
      <c r="T228" s="58">
        <v>80</v>
      </c>
      <c r="U228" s="58">
        <v>80</v>
      </c>
      <c r="V228" s="58">
        <v>80</v>
      </c>
      <c r="W228" s="58">
        <v>80</v>
      </c>
      <c r="X228" s="58">
        <v>80</v>
      </c>
      <c r="Y228" s="58">
        <v>80</v>
      </c>
      <c r="Z228" s="58">
        <v>80</v>
      </c>
      <c r="AA228" s="58">
        <v>80</v>
      </c>
      <c r="AB228" s="58">
        <v>80</v>
      </c>
      <c r="AC228" s="58">
        <v>80</v>
      </c>
      <c r="AD228" s="58">
        <v>60</v>
      </c>
      <c r="AE228" s="58">
        <v>60</v>
      </c>
      <c r="AF228" s="58">
        <v>80</v>
      </c>
      <c r="AG228" s="58">
        <v>60</v>
      </c>
      <c r="AH228" s="58">
        <v>80</v>
      </c>
      <c r="AI228" s="58">
        <v>80</v>
      </c>
      <c r="AJ228" s="58">
        <v>60</v>
      </c>
      <c r="AK228" s="58">
        <v>80</v>
      </c>
      <c r="AL228" s="58">
        <v>80</v>
      </c>
      <c r="AM228" s="58">
        <v>70</v>
      </c>
      <c r="AN228" s="58">
        <v>80</v>
      </c>
      <c r="AO228" s="58">
        <v>60</v>
      </c>
      <c r="AP228" s="58">
        <v>70</v>
      </c>
      <c r="AQ228" s="58">
        <v>60</v>
      </c>
      <c r="AR228" s="58">
        <v>70</v>
      </c>
      <c r="AS228" s="58">
        <v>60</v>
      </c>
      <c r="AT228" s="58">
        <v>80</v>
      </c>
      <c r="AU228" s="58">
        <v>80</v>
      </c>
      <c r="AV228" s="58">
        <v>60</v>
      </c>
      <c r="AW228" s="58">
        <v>80</v>
      </c>
      <c r="AX228" s="58">
        <v>60</v>
      </c>
      <c r="AY228" s="58">
        <v>80</v>
      </c>
      <c r="AZ228" s="58">
        <v>70</v>
      </c>
      <c r="BA228" s="58">
        <v>60</v>
      </c>
      <c r="BB228" s="58">
        <v>80</v>
      </c>
      <c r="BC228" s="58">
        <v>80</v>
      </c>
    </row>
    <row r="229" spans="1:55" hidden="1" x14ac:dyDescent="0.4">
      <c r="A229" t="str">
        <f t="shared" si="12"/>
        <v>match_rate</v>
      </c>
      <c r="B229" s="59" t="str">
        <f t="shared" si="13"/>
        <v>DPM</v>
      </c>
      <c r="C229" s="59" t="str">
        <f t="shared" si="14"/>
        <v>DPM003</v>
      </c>
      <c r="D229" s="59" t="s">
        <v>4977</v>
      </c>
      <c r="E229" s="11">
        <f t="shared" si="15"/>
        <v>38.680759999999992</v>
      </c>
      <c r="F229" s="59">
        <v>29.111799999999999</v>
      </c>
      <c r="G229" s="59">
        <v>34.262999999999998</v>
      </c>
      <c r="H229" s="59">
        <v>43.9773</v>
      </c>
      <c r="I229" s="59">
        <v>46.0017</v>
      </c>
      <c r="J229" s="59">
        <v>40.340600000000002</v>
      </c>
      <c r="K229" s="59">
        <v>34.357399999999998</v>
      </c>
      <c r="L229" s="59">
        <v>36.256799999999998</v>
      </c>
      <c r="M229" s="59">
        <v>38.910600000000002</v>
      </c>
      <c r="N229" s="59">
        <v>41.590800000000002</v>
      </c>
      <c r="O229" s="59">
        <v>50.623899999999999</v>
      </c>
      <c r="P229" s="59">
        <v>32.809100000000001</v>
      </c>
      <c r="Q229" s="59">
        <v>39.742800000000003</v>
      </c>
      <c r="R229" s="59">
        <v>47.569099999999999</v>
      </c>
      <c r="S229" s="59">
        <v>50.604199999999999</v>
      </c>
      <c r="T229" s="59">
        <v>51.177100000000003</v>
      </c>
      <c r="U229" s="59">
        <v>42.891800000000003</v>
      </c>
      <c r="V229" s="59">
        <v>39.1111</v>
      </c>
      <c r="W229" s="59">
        <v>39.220100000000002</v>
      </c>
      <c r="X229" s="59">
        <v>39.168700000000001</v>
      </c>
      <c r="Y229" s="59">
        <v>43.390799999999999</v>
      </c>
      <c r="Z229" s="59">
        <v>50.465699999999998</v>
      </c>
      <c r="AA229" s="59">
        <v>40.098500000000001</v>
      </c>
      <c r="AB229" s="59">
        <v>32.0533</v>
      </c>
      <c r="AC229" s="59">
        <v>48.460299999999997</v>
      </c>
      <c r="AD229" s="59">
        <v>33.489899999999999</v>
      </c>
      <c r="AE229" s="59">
        <v>34.531500000000001</v>
      </c>
      <c r="AF229" s="59">
        <v>36.287500000000001</v>
      </c>
      <c r="AG229" s="59">
        <v>29.3126</v>
      </c>
      <c r="AH229" s="59">
        <v>46.665300000000002</v>
      </c>
      <c r="AI229" s="59">
        <v>32.0657</v>
      </c>
      <c r="AJ229" s="59">
        <v>27.631699999999999</v>
      </c>
      <c r="AK229" s="59">
        <v>32.948700000000002</v>
      </c>
      <c r="AL229" s="59">
        <v>38.302900000000001</v>
      </c>
      <c r="AM229" s="59">
        <v>35.778500000000001</v>
      </c>
      <c r="AN229" s="59">
        <v>43.815399999999997</v>
      </c>
      <c r="AO229" s="59">
        <v>34.198799999999999</v>
      </c>
      <c r="AP229" s="59">
        <v>37.554699999999997</v>
      </c>
      <c r="AQ229" s="59">
        <v>33.295400000000001</v>
      </c>
      <c r="AR229" s="59">
        <v>39.052799999999998</v>
      </c>
      <c r="AS229" s="59">
        <v>39.162300000000002</v>
      </c>
      <c r="AT229" s="59">
        <v>48.935299999999998</v>
      </c>
      <c r="AU229" s="59">
        <v>41.447699999999998</v>
      </c>
      <c r="AV229" s="59">
        <v>26.906700000000001</v>
      </c>
      <c r="AW229" s="59">
        <v>41.670999999999999</v>
      </c>
      <c r="AX229" s="59">
        <v>34.270299999999999</v>
      </c>
      <c r="AY229" s="59">
        <v>33.7714</v>
      </c>
      <c r="AZ229" s="59">
        <v>32.096699999999998</v>
      </c>
      <c r="BA229" s="59">
        <v>32.671700000000001</v>
      </c>
      <c r="BB229" s="59">
        <v>42.958199999999998</v>
      </c>
      <c r="BC229" s="59">
        <v>33.018799999999999</v>
      </c>
    </row>
    <row r="230" spans="1:55" customFormat="1" hidden="1" x14ac:dyDescent="0.4">
      <c r="A230" t="str">
        <f t="shared" si="12"/>
        <v>bleu</v>
      </c>
      <c r="B230" s="58" t="str">
        <f t="shared" si="13"/>
        <v>DPM</v>
      </c>
      <c r="C230" s="58" t="str">
        <f t="shared" si="14"/>
        <v>DPM003</v>
      </c>
      <c r="D230" s="58" t="s">
        <v>4978</v>
      </c>
      <c r="E230">
        <f t="shared" si="15"/>
        <v>1.9286000000000001E-2</v>
      </c>
      <c r="F230" s="58">
        <v>5.3E-3</v>
      </c>
      <c r="G230" s="58">
        <v>3.6700000000000003E-2</v>
      </c>
      <c r="H230" s="58">
        <v>8.9599999999999999E-2</v>
      </c>
      <c r="I230" s="58">
        <v>1.6799999999999999E-2</v>
      </c>
      <c r="J230" s="58">
        <v>1.32E-2</v>
      </c>
      <c r="K230" s="58">
        <v>7.3000000000000001E-3</v>
      </c>
      <c r="L230" s="58">
        <v>4.1000000000000003E-3</v>
      </c>
      <c r="M230" s="58">
        <v>8.0000000000000002E-3</v>
      </c>
      <c r="N230" s="58">
        <v>7.1999999999999998E-3</v>
      </c>
      <c r="O230" s="58">
        <v>3.8E-3</v>
      </c>
      <c r="P230" s="58">
        <v>6.6E-3</v>
      </c>
      <c r="Q230" s="58">
        <v>9.7900000000000001E-2</v>
      </c>
      <c r="R230" s="58">
        <v>0.125</v>
      </c>
      <c r="S230" s="58">
        <v>3.3E-3</v>
      </c>
      <c r="T230" s="58">
        <v>4.0899999999999999E-2</v>
      </c>
      <c r="U230" s="58">
        <v>6.1800000000000001E-2</v>
      </c>
      <c r="V230" s="58">
        <v>4.1000000000000003E-3</v>
      </c>
      <c r="W230" s="58">
        <v>2.4199999999999999E-2</v>
      </c>
      <c r="X230" s="58">
        <v>9.4000000000000004E-3</v>
      </c>
      <c r="Y230" s="58">
        <v>6.7999999999999996E-3</v>
      </c>
      <c r="Z230" s="58">
        <v>3.8E-3</v>
      </c>
      <c r="AA230" s="58">
        <v>1.23E-2</v>
      </c>
      <c r="AB230" s="58">
        <v>4.1999999999999997E-3</v>
      </c>
      <c r="AC230" s="58">
        <v>7.7000000000000002E-3</v>
      </c>
      <c r="AD230" s="58">
        <v>1.5100000000000001E-2</v>
      </c>
      <c r="AE230" s="58">
        <v>1.7399999999999999E-2</v>
      </c>
      <c r="AF230" s="58">
        <v>3.7000000000000002E-3</v>
      </c>
      <c r="AG230" s="58">
        <v>1.72E-2</v>
      </c>
      <c r="AH230" s="58">
        <v>8.3000000000000001E-3</v>
      </c>
      <c r="AI230" s="58">
        <v>1.3100000000000001E-2</v>
      </c>
      <c r="AJ230" s="58">
        <v>1.12E-2</v>
      </c>
      <c r="AK230" s="58">
        <v>2.5100000000000001E-2</v>
      </c>
      <c r="AL230" s="58">
        <v>1.32E-2</v>
      </c>
      <c r="AM230" s="58">
        <v>2.5399999999999999E-2</v>
      </c>
      <c r="AN230" s="58">
        <v>1.9E-3</v>
      </c>
      <c r="AO230" s="58">
        <v>2.3199999999999998E-2</v>
      </c>
      <c r="AP230" s="58">
        <v>7.9000000000000008E-3</v>
      </c>
      <c r="AQ230" s="58">
        <v>1.34E-2</v>
      </c>
      <c r="AR230" s="58">
        <v>8.9999999999999993E-3</v>
      </c>
      <c r="AS230" s="58">
        <v>2.4500000000000001E-2</v>
      </c>
      <c r="AT230" s="58">
        <v>1.0699999999999999E-2</v>
      </c>
      <c r="AU230" s="58">
        <v>1.9E-2</v>
      </c>
      <c r="AV230" s="58">
        <v>3.1E-2</v>
      </c>
      <c r="AW230" s="58">
        <v>6.7999999999999996E-3</v>
      </c>
      <c r="AX230" s="58">
        <v>1.24E-2</v>
      </c>
      <c r="AY230" s="58">
        <v>0.01</v>
      </c>
      <c r="AZ230" s="58">
        <v>1.2E-2</v>
      </c>
      <c r="BA230" s="58">
        <v>7.6E-3</v>
      </c>
      <c r="BB230" s="58">
        <v>1.34E-2</v>
      </c>
      <c r="BC230" s="58">
        <v>1.18E-2</v>
      </c>
    </row>
    <row r="231" spans="1:55" customFormat="1" hidden="1" x14ac:dyDescent="0.4">
      <c r="A231" t="str">
        <f t="shared" si="12"/>
        <v>rougeL</v>
      </c>
      <c r="B231" s="58" t="str">
        <f t="shared" si="13"/>
        <v>DPM</v>
      </c>
      <c r="C231" s="58" t="str">
        <f t="shared" si="14"/>
        <v>DPM003</v>
      </c>
      <c r="D231" s="58" t="s">
        <v>4979</v>
      </c>
      <c r="E231">
        <f t="shared" si="15"/>
        <v>0.12832000000000002</v>
      </c>
      <c r="F231" s="58">
        <v>0.12620000000000001</v>
      </c>
      <c r="G231" s="58">
        <v>0.1754</v>
      </c>
      <c r="H231" s="58">
        <v>0.20200000000000001</v>
      </c>
      <c r="I231" s="58">
        <v>0.1137</v>
      </c>
      <c r="J231" s="58">
        <v>0.1128</v>
      </c>
      <c r="K231" s="58">
        <v>0.13270000000000001</v>
      </c>
      <c r="L231" s="58">
        <v>8.1100000000000005E-2</v>
      </c>
      <c r="M231" s="58">
        <v>9.8500000000000004E-2</v>
      </c>
      <c r="N231" s="58">
        <v>0.1212</v>
      </c>
      <c r="O231" s="58">
        <v>7.8E-2</v>
      </c>
      <c r="P231" s="58">
        <v>0.113</v>
      </c>
      <c r="Q231" s="58">
        <v>0.21149999999999999</v>
      </c>
      <c r="R231" s="58">
        <v>0.22120000000000001</v>
      </c>
      <c r="S231" s="58">
        <v>9.4700000000000006E-2</v>
      </c>
      <c r="T231" s="58">
        <v>0.1797</v>
      </c>
      <c r="U231" s="58">
        <v>0.16669999999999999</v>
      </c>
      <c r="V231" s="58">
        <v>7.17E-2</v>
      </c>
      <c r="W231" s="58">
        <v>0.13950000000000001</v>
      </c>
      <c r="X231" s="58">
        <v>0.1275</v>
      </c>
      <c r="Y231" s="58">
        <v>7.0000000000000007E-2</v>
      </c>
      <c r="Z231" s="58">
        <v>0.1333</v>
      </c>
      <c r="AA231" s="58">
        <v>0.10150000000000001</v>
      </c>
      <c r="AB231" s="58">
        <v>7.6200000000000004E-2</v>
      </c>
      <c r="AC231" s="58">
        <v>0.1084</v>
      </c>
      <c r="AD231" s="58">
        <v>0.20280000000000001</v>
      </c>
      <c r="AE231" s="58">
        <v>0.1447</v>
      </c>
      <c r="AF231" s="58">
        <v>0.1081</v>
      </c>
      <c r="AG231" s="58">
        <v>0.14549999999999999</v>
      </c>
      <c r="AH231" s="58">
        <v>0.1416</v>
      </c>
      <c r="AI231" s="58">
        <v>0.1585</v>
      </c>
      <c r="AJ231" s="58">
        <v>0.10879999999999999</v>
      </c>
      <c r="AK231" s="58">
        <v>0.15620000000000001</v>
      </c>
      <c r="AL231" s="58">
        <v>9.5699999999999993E-2</v>
      </c>
      <c r="AM231" s="58">
        <v>0.1565</v>
      </c>
      <c r="AN231" s="58">
        <v>0.1196</v>
      </c>
      <c r="AO231" s="58">
        <v>0.1739</v>
      </c>
      <c r="AP231" s="58">
        <v>0.1176</v>
      </c>
      <c r="AQ231" s="58">
        <v>0.16389999999999999</v>
      </c>
      <c r="AR231" s="58">
        <v>0.1013</v>
      </c>
      <c r="AS231" s="58">
        <v>0.15240000000000001</v>
      </c>
      <c r="AT231" s="58">
        <v>0.1075</v>
      </c>
      <c r="AU231" s="58">
        <v>0.1111</v>
      </c>
      <c r="AV231" s="58">
        <v>0.17560000000000001</v>
      </c>
      <c r="AW231" s="58">
        <v>7.7700000000000005E-2</v>
      </c>
      <c r="AX231" s="58">
        <v>0.15179999999999999</v>
      </c>
      <c r="AY231" s="58">
        <v>7.1400000000000005E-2</v>
      </c>
      <c r="AZ231" s="58">
        <v>0.1139</v>
      </c>
      <c r="BA231" s="58">
        <v>0.1239</v>
      </c>
      <c r="BB231" s="58">
        <v>7.8100000000000003E-2</v>
      </c>
      <c r="BC231" s="58">
        <v>0.1014</v>
      </c>
    </row>
    <row r="232" spans="1:55" customFormat="1" hidden="1" x14ac:dyDescent="0.4">
      <c r="A232" t="str">
        <f t="shared" si="12"/>
        <v>similarity</v>
      </c>
      <c r="B232" s="60" t="str">
        <f t="shared" si="13"/>
        <v>DPM</v>
      </c>
      <c r="C232" s="60" t="str">
        <f t="shared" si="14"/>
        <v>DPM053</v>
      </c>
      <c r="D232" s="60" t="s">
        <v>4980</v>
      </c>
      <c r="E232" s="54">
        <f t="shared" si="15"/>
        <v>0.5268719999999999</v>
      </c>
      <c r="F232" s="60">
        <v>0.51800000000000002</v>
      </c>
      <c r="G232" s="60">
        <v>0.5595</v>
      </c>
      <c r="H232" s="60">
        <v>0.52280000000000004</v>
      </c>
      <c r="I232" s="60">
        <v>0.53</v>
      </c>
      <c r="J232" s="60">
        <v>0.54479999999999995</v>
      </c>
      <c r="K232" s="60">
        <v>0.37669999999999998</v>
      </c>
      <c r="L232" s="60">
        <v>0.4521</v>
      </c>
      <c r="M232" s="60">
        <v>0.4834</v>
      </c>
      <c r="N232" s="60">
        <v>0.54869999999999997</v>
      </c>
      <c r="O232" s="60">
        <v>0.65329999999999999</v>
      </c>
      <c r="P232" s="60">
        <v>0.41389999999999999</v>
      </c>
      <c r="Q232" s="60">
        <v>0.44819999999999999</v>
      </c>
      <c r="R232" s="60">
        <v>0.61419999999999997</v>
      </c>
      <c r="S232" s="60">
        <v>0.60629999999999995</v>
      </c>
      <c r="T232" s="60">
        <v>0.51659999999999995</v>
      </c>
      <c r="U232" s="60">
        <v>0.48470000000000002</v>
      </c>
      <c r="V232" s="60">
        <v>0.5081</v>
      </c>
      <c r="W232" s="60">
        <v>0.2893</v>
      </c>
      <c r="X232" s="60">
        <v>0.52149999999999996</v>
      </c>
      <c r="Y232" s="60">
        <v>0.56159999999999999</v>
      </c>
      <c r="Z232" s="60">
        <v>0.54649999999999999</v>
      </c>
      <c r="AA232" s="60">
        <v>0.50519999999999998</v>
      </c>
      <c r="AB232" s="60">
        <v>0.49609999999999999</v>
      </c>
      <c r="AC232" s="60">
        <v>0.59470000000000001</v>
      </c>
      <c r="AD232" s="60">
        <v>0.64690000000000003</v>
      </c>
      <c r="AE232" s="60">
        <v>0.60760000000000003</v>
      </c>
      <c r="AF232" s="60">
        <v>0.50109999999999999</v>
      </c>
      <c r="AG232" s="60">
        <v>0.56440000000000001</v>
      </c>
      <c r="AH232" s="60">
        <v>0.60289999999999999</v>
      </c>
      <c r="AI232" s="60">
        <v>0.42599999999999999</v>
      </c>
      <c r="AJ232" s="60">
        <v>0.62819999999999998</v>
      </c>
      <c r="AK232" s="60">
        <v>0.4244</v>
      </c>
      <c r="AL232" s="60">
        <v>0.50890000000000002</v>
      </c>
      <c r="AM232" s="60">
        <v>0.54169999999999996</v>
      </c>
      <c r="AN232" s="60">
        <v>0.62360000000000004</v>
      </c>
      <c r="AO232" s="60">
        <v>0.5413</v>
      </c>
      <c r="AP232" s="60">
        <v>0.51029999999999998</v>
      </c>
      <c r="AQ232" s="60">
        <v>0.55130000000000001</v>
      </c>
      <c r="AR232" s="60">
        <v>0.56920000000000004</v>
      </c>
      <c r="AS232" s="60">
        <v>0.65369999999999995</v>
      </c>
      <c r="AT232" s="60">
        <v>0.48470000000000002</v>
      </c>
      <c r="AU232" s="60">
        <v>0.61150000000000004</v>
      </c>
      <c r="AV232" s="60">
        <v>0.4793</v>
      </c>
      <c r="AW232" s="60">
        <v>0.5413</v>
      </c>
      <c r="AX232" s="60">
        <v>0.62119999999999997</v>
      </c>
      <c r="AY232" s="60">
        <v>0.50319999999999998</v>
      </c>
      <c r="AZ232" s="60">
        <v>0.48370000000000002</v>
      </c>
      <c r="BA232" s="60">
        <v>0.48609999999999998</v>
      </c>
      <c r="BB232" s="60">
        <v>0.50729999999999997</v>
      </c>
      <c r="BC232" s="60">
        <v>0.42759999999999998</v>
      </c>
    </row>
    <row r="233" spans="1:55" customFormat="1" hidden="1" x14ac:dyDescent="0.4">
      <c r="A233" t="str">
        <f t="shared" si="12"/>
        <v>quality</v>
      </c>
      <c r="B233" s="58" t="str">
        <f t="shared" si="13"/>
        <v>DPM</v>
      </c>
      <c r="C233" s="58" t="str">
        <f t="shared" si="14"/>
        <v>DPM053</v>
      </c>
      <c r="D233" s="58" t="s">
        <v>4981</v>
      </c>
      <c r="E233">
        <f t="shared" si="15"/>
        <v>74.8</v>
      </c>
      <c r="F233" s="58">
        <v>70</v>
      </c>
      <c r="G233" s="58">
        <v>80</v>
      </c>
      <c r="H233" s="58">
        <v>80</v>
      </c>
      <c r="I233" s="58">
        <v>60</v>
      </c>
      <c r="J233" s="58">
        <v>80</v>
      </c>
      <c r="K233" s="58">
        <v>80</v>
      </c>
      <c r="L233" s="58">
        <v>80</v>
      </c>
      <c r="M233" s="58">
        <v>80</v>
      </c>
      <c r="N233" s="58">
        <v>80</v>
      </c>
      <c r="O233" s="58">
        <v>80</v>
      </c>
      <c r="P233" s="58">
        <v>80</v>
      </c>
      <c r="Q233" s="58">
        <v>80</v>
      </c>
      <c r="R233" s="58">
        <v>80</v>
      </c>
      <c r="S233" s="58">
        <v>80</v>
      </c>
      <c r="T233" s="58">
        <v>80</v>
      </c>
      <c r="U233" s="58">
        <v>70</v>
      </c>
      <c r="V233" s="58">
        <v>80</v>
      </c>
      <c r="W233" s="58">
        <v>80</v>
      </c>
      <c r="X233" s="58">
        <v>60</v>
      </c>
      <c r="Y233" s="58">
        <v>60</v>
      </c>
      <c r="Z233" s="58">
        <v>80</v>
      </c>
      <c r="AA233" s="58">
        <v>80</v>
      </c>
      <c r="AB233" s="58">
        <v>60</v>
      </c>
      <c r="AC233" s="58">
        <v>60</v>
      </c>
      <c r="AD233" s="58">
        <v>80</v>
      </c>
      <c r="AE233" s="58">
        <v>80</v>
      </c>
      <c r="AF233" s="58">
        <v>80</v>
      </c>
      <c r="AG233" s="58">
        <v>80</v>
      </c>
      <c r="AH233" s="58">
        <v>80</v>
      </c>
      <c r="AI233" s="58">
        <v>80</v>
      </c>
      <c r="AJ233" s="58">
        <v>80</v>
      </c>
      <c r="AK233" s="58">
        <v>80</v>
      </c>
      <c r="AL233" s="58">
        <v>80</v>
      </c>
      <c r="AM233" s="58">
        <v>80</v>
      </c>
      <c r="AN233" s="58">
        <v>80</v>
      </c>
      <c r="AO233" s="58">
        <v>60</v>
      </c>
      <c r="AP233" s="58">
        <v>60</v>
      </c>
      <c r="AQ233" s="58">
        <v>80</v>
      </c>
      <c r="AR233" s="58">
        <v>80</v>
      </c>
      <c r="AS233" s="58">
        <v>60</v>
      </c>
      <c r="AT233" s="58">
        <v>80</v>
      </c>
      <c r="AU233" s="58">
        <v>80</v>
      </c>
      <c r="AV233" s="58">
        <v>80</v>
      </c>
      <c r="AW233" s="58">
        <v>60</v>
      </c>
      <c r="AX233" s="58">
        <v>60</v>
      </c>
      <c r="AY233" s="58">
        <v>80</v>
      </c>
      <c r="AZ233" s="58">
        <v>60</v>
      </c>
      <c r="BA233" s="58">
        <v>60</v>
      </c>
      <c r="BB233" s="58">
        <v>80</v>
      </c>
      <c r="BC233" s="58">
        <v>80</v>
      </c>
    </row>
    <row r="234" spans="1:55" customFormat="1" hidden="1" x14ac:dyDescent="0.4">
      <c r="A234" t="str">
        <f t="shared" si="12"/>
        <v>match_rate</v>
      </c>
      <c r="B234" s="58" t="str">
        <f t="shared" si="13"/>
        <v>DPM</v>
      </c>
      <c r="C234" s="58" t="str">
        <f t="shared" si="14"/>
        <v>DPM053</v>
      </c>
      <c r="D234" s="58" t="s">
        <v>4982</v>
      </c>
      <c r="E234">
        <f t="shared" si="15"/>
        <v>39.332249999999995</v>
      </c>
      <c r="F234" s="58">
        <v>36.260899999999999</v>
      </c>
      <c r="G234" s="58">
        <v>44.759500000000003</v>
      </c>
      <c r="H234" s="58">
        <v>41.823099999999997</v>
      </c>
      <c r="I234" s="58">
        <v>31.797799999999999</v>
      </c>
      <c r="J234" s="58">
        <v>43.582099999999997</v>
      </c>
      <c r="K234" s="58">
        <v>30.135200000000001</v>
      </c>
      <c r="L234" s="58">
        <v>36.171799999999998</v>
      </c>
      <c r="M234" s="58">
        <v>38.675899999999999</v>
      </c>
      <c r="N234" s="58">
        <v>43.8994</v>
      </c>
      <c r="O234" s="58">
        <v>52.265500000000003</v>
      </c>
      <c r="P234" s="58">
        <v>33.110599999999998</v>
      </c>
      <c r="Q234" s="58">
        <v>35.8598</v>
      </c>
      <c r="R234" s="58">
        <v>49.136800000000001</v>
      </c>
      <c r="S234" s="58">
        <v>48.502000000000002</v>
      </c>
      <c r="T234" s="58">
        <v>41.3249</v>
      </c>
      <c r="U234" s="58">
        <v>33.927100000000003</v>
      </c>
      <c r="V234" s="58">
        <v>40.648600000000002</v>
      </c>
      <c r="W234" s="58">
        <v>23.146899999999999</v>
      </c>
      <c r="X234" s="58">
        <v>31.2912</v>
      </c>
      <c r="Y234" s="58">
        <v>33.696599999999997</v>
      </c>
      <c r="Z234" s="58">
        <v>43.7194</v>
      </c>
      <c r="AA234" s="58">
        <v>40.417400000000001</v>
      </c>
      <c r="AB234" s="58">
        <v>29.7639</v>
      </c>
      <c r="AC234" s="58">
        <v>35.681199999999997</v>
      </c>
      <c r="AD234" s="58">
        <v>51.7485</v>
      </c>
      <c r="AE234" s="58">
        <v>48.606999999999999</v>
      </c>
      <c r="AF234" s="58">
        <v>40.0852</v>
      </c>
      <c r="AG234" s="58">
        <v>45.153799999999997</v>
      </c>
      <c r="AH234" s="58">
        <v>48.229900000000001</v>
      </c>
      <c r="AI234" s="58">
        <v>34.078200000000002</v>
      </c>
      <c r="AJ234" s="58">
        <v>50.254600000000003</v>
      </c>
      <c r="AK234" s="58">
        <v>33.948500000000003</v>
      </c>
      <c r="AL234" s="58">
        <v>40.709800000000001</v>
      </c>
      <c r="AM234" s="58">
        <v>43.336300000000001</v>
      </c>
      <c r="AN234" s="58">
        <v>49.884999999999998</v>
      </c>
      <c r="AO234" s="58">
        <v>32.475999999999999</v>
      </c>
      <c r="AP234" s="58">
        <v>30.6174</v>
      </c>
      <c r="AQ234" s="58">
        <v>44.103700000000003</v>
      </c>
      <c r="AR234" s="58">
        <v>45.533499999999997</v>
      </c>
      <c r="AS234" s="58">
        <v>39.2196</v>
      </c>
      <c r="AT234" s="58">
        <v>38.776699999999998</v>
      </c>
      <c r="AU234" s="58">
        <v>48.916200000000003</v>
      </c>
      <c r="AV234" s="58">
        <v>38.347799999999999</v>
      </c>
      <c r="AW234" s="58">
        <v>32.475499999999997</v>
      </c>
      <c r="AX234" s="58">
        <v>37.272599999999997</v>
      </c>
      <c r="AY234" s="58">
        <v>40.252800000000001</v>
      </c>
      <c r="AZ234" s="58">
        <v>29.023</v>
      </c>
      <c r="BA234" s="58">
        <v>29.168900000000001</v>
      </c>
      <c r="BB234" s="58">
        <v>40.585599999999999</v>
      </c>
      <c r="BC234" s="58">
        <v>34.208799999999997</v>
      </c>
    </row>
    <row r="235" spans="1:55" customFormat="1" hidden="1" x14ac:dyDescent="0.4">
      <c r="A235" t="str">
        <f t="shared" si="12"/>
        <v>bleu</v>
      </c>
      <c r="B235" s="58" t="str">
        <f t="shared" si="13"/>
        <v>DPM</v>
      </c>
      <c r="C235" s="58" t="str">
        <f t="shared" si="14"/>
        <v>DPM053</v>
      </c>
      <c r="D235" s="58" t="s">
        <v>4983</v>
      </c>
      <c r="E235">
        <f t="shared" si="15"/>
        <v>2.0198000000000001E-2</v>
      </c>
      <c r="F235" s="58">
        <v>1.18E-2</v>
      </c>
      <c r="G235" s="58">
        <v>0.16969999999999999</v>
      </c>
      <c r="H235" s="58">
        <v>3.0999999999999999E-3</v>
      </c>
      <c r="I235" s="58">
        <v>1.24E-2</v>
      </c>
      <c r="J235" s="58">
        <v>1.52E-2</v>
      </c>
      <c r="K235" s="58">
        <v>2.8E-3</v>
      </c>
      <c r="L235" s="58">
        <v>3.2000000000000002E-3</v>
      </c>
      <c r="M235" s="58">
        <v>8.0000000000000002E-3</v>
      </c>
      <c r="N235" s="58">
        <v>6.1999999999999998E-3</v>
      </c>
      <c r="O235" s="58">
        <v>8.6999999999999994E-3</v>
      </c>
      <c r="P235" s="58">
        <v>7.0000000000000001E-3</v>
      </c>
      <c r="Q235" s="58">
        <v>0.12509999999999999</v>
      </c>
      <c r="R235" s="58">
        <v>0.1265</v>
      </c>
      <c r="S235" s="58">
        <v>1.9599999999999999E-2</v>
      </c>
      <c r="T235" s="58">
        <v>1.2200000000000001E-2</v>
      </c>
      <c r="U235" s="58">
        <v>6.6E-3</v>
      </c>
      <c r="V235" s="58">
        <v>4.0000000000000001E-3</v>
      </c>
      <c r="W235" s="58">
        <v>1.21E-2</v>
      </c>
      <c r="X235" s="58">
        <v>1.1900000000000001E-2</v>
      </c>
      <c r="Y235" s="58">
        <v>7.7000000000000002E-3</v>
      </c>
      <c r="Z235" s="58">
        <v>5.0000000000000001E-3</v>
      </c>
      <c r="AA235" s="58">
        <v>1.3100000000000001E-2</v>
      </c>
      <c r="AB235" s="58">
        <v>4.3E-3</v>
      </c>
      <c r="AC235" s="58">
        <v>5.7999999999999996E-3</v>
      </c>
      <c r="AD235" s="58">
        <v>2.2200000000000001E-2</v>
      </c>
      <c r="AE235" s="58">
        <v>0.01</v>
      </c>
      <c r="AF235" s="58">
        <v>4.5999999999999999E-3</v>
      </c>
      <c r="AG235" s="58">
        <v>1.1599999999999999E-2</v>
      </c>
      <c r="AH235" s="58">
        <v>6.1999999999999998E-3</v>
      </c>
      <c r="AI235" s="58">
        <v>1.5100000000000001E-2</v>
      </c>
      <c r="AJ235" s="58">
        <v>0.10630000000000001</v>
      </c>
      <c r="AK235" s="58">
        <v>4.4000000000000003E-3</v>
      </c>
      <c r="AL235" s="58">
        <v>1.37E-2</v>
      </c>
      <c r="AM235" s="58">
        <v>3.8600000000000002E-2</v>
      </c>
      <c r="AN235" s="58">
        <v>2.5999999999999999E-3</v>
      </c>
      <c r="AO235" s="58">
        <v>2.6700000000000002E-2</v>
      </c>
      <c r="AP235" s="58">
        <v>7.7000000000000002E-3</v>
      </c>
      <c r="AQ235" s="58">
        <v>1.6400000000000001E-2</v>
      </c>
      <c r="AR235" s="58">
        <v>8.3999999999999995E-3</v>
      </c>
      <c r="AS235" s="58">
        <v>1.44E-2</v>
      </c>
      <c r="AT235" s="58">
        <v>1.3599999999999999E-2</v>
      </c>
      <c r="AU235" s="58">
        <v>3.7000000000000002E-3</v>
      </c>
      <c r="AV235" s="58">
        <v>6.7999999999999996E-3</v>
      </c>
      <c r="AW235" s="58">
        <v>1.95E-2</v>
      </c>
      <c r="AX235" s="58">
        <v>1.4200000000000001E-2</v>
      </c>
      <c r="AY235" s="58">
        <v>6.8999999999999999E-3</v>
      </c>
      <c r="AZ235" s="58">
        <v>9.1999999999999998E-3</v>
      </c>
      <c r="BA235" s="58">
        <v>1.06E-2</v>
      </c>
      <c r="BB235" s="58">
        <v>4.5999999999999999E-3</v>
      </c>
      <c r="BC235" s="58">
        <v>9.9000000000000008E-3</v>
      </c>
    </row>
    <row r="236" spans="1:55" customFormat="1" hidden="1" x14ac:dyDescent="0.4">
      <c r="A236" t="str">
        <f t="shared" si="12"/>
        <v>rougeL</v>
      </c>
      <c r="B236" s="58" t="str">
        <f t="shared" si="13"/>
        <v>DPM</v>
      </c>
      <c r="C236" s="58" t="str">
        <f t="shared" si="14"/>
        <v>DPM053</v>
      </c>
      <c r="D236" s="58" t="s">
        <v>4984</v>
      </c>
      <c r="E236">
        <f t="shared" si="15"/>
        <v>0.12574399999999997</v>
      </c>
      <c r="F236" s="58">
        <v>0.15459999999999999</v>
      </c>
      <c r="G236" s="58">
        <v>0.28039999999999998</v>
      </c>
      <c r="H236" s="58">
        <v>8.2799999999999999E-2</v>
      </c>
      <c r="I236" s="58">
        <v>0.16289999999999999</v>
      </c>
      <c r="J236" s="58">
        <v>0.15240000000000001</v>
      </c>
      <c r="K236" s="58">
        <v>0.13869999999999999</v>
      </c>
      <c r="L236" s="58">
        <v>9.7100000000000006E-2</v>
      </c>
      <c r="M236" s="58">
        <v>0.1416</v>
      </c>
      <c r="N236" s="58">
        <v>0.1196</v>
      </c>
      <c r="O236" s="58">
        <v>0.1116</v>
      </c>
      <c r="P236" s="58">
        <v>0.10639999999999999</v>
      </c>
      <c r="Q236" s="58">
        <v>0.22020000000000001</v>
      </c>
      <c r="R236" s="58">
        <v>0.2321</v>
      </c>
      <c r="S236" s="58">
        <v>0.1333</v>
      </c>
      <c r="T236" s="58">
        <v>8.0399999999999999E-2</v>
      </c>
      <c r="U236" s="58">
        <v>0.1096</v>
      </c>
      <c r="V236" s="58">
        <v>6.5100000000000005E-2</v>
      </c>
      <c r="W236" s="58">
        <v>0.11169999999999999</v>
      </c>
      <c r="X236" s="58">
        <v>0.14080000000000001</v>
      </c>
      <c r="Y236" s="58">
        <v>0.13270000000000001</v>
      </c>
      <c r="Z236" s="58">
        <v>0.11940000000000001</v>
      </c>
      <c r="AA236" s="58">
        <v>0.1116</v>
      </c>
      <c r="AB236" s="58">
        <v>9.6100000000000005E-2</v>
      </c>
      <c r="AC236" s="58">
        <v>0.1195</v>
      </c>
      <c r="AD236" s="58">
        <v>0.185</v>
      </c>
      <c r="AE236" s="58">
        <v>0.122</v>
      </c>
      <c r="AF236" s="58">
        <v>0.10929999999999999</v>
      </c>
      <c r="AG236" s="58">
        <v>0.13109999999999999</v>
      </c>
      <c r="AH236" s="58">
        <v>0.1231</v>
      </c>
      <c r="AI236" s="58">
        <v>8.8900000000000007E-2</v>
      </c>
      <c r="AJ236" s="58">
        <v>0.20780000000000001</v>
      </c>
      <c r="AK236" s="58">
        <v>9.2299999999999993E-2</v>
      </c>
      <c r="AL236" s="58">
        <v>0.1187</v>
      </c>
      <c r="AM236" s="58">
        <v>0.13569999999999999</v>
      </c>
      <c r="AN236" s="58">
        <v>0.10639999999999999</v>
      </c>
      <c r="AO236" s="58">
        <v>0.1731</v>
      </c>
      <c r="AP236" s="58">
        <v>0.1457</v>
      </c>
      <c r="AQ236" s="58">
        <v>0.1212</v>
      </c>
      <c r="AR236" s="58">
        <v>8.6199999999999999E-2</v>
      </c>
      <c r="AS236" s="58">
        <v>0.1232</v>
      </c>
      <c r="AT236" s="58">
        <v>0.1128</v>
      </c>
      <c r="AU236" s="58">
        <v>8.2900000000000001E-2</v>
      </c>
      <c r="AV236" s="58">
        <v>7.6200000000000004E-2</v>
      </c>
      <c r="AW236" s="58">
        <v>0.16239999999999999</v>
      </c>
      <c r="AX236" s="58">
        <v>0.13450000000000001</v>
      </c>
      <c r="AY236" s="58">
        <v>6.7599999999999993E-2</v>
      </c>
      <c r="AZ236" s="58">
        <v>8.1299999999999997E-2</v>
      </c>
      <c r="BA236" s="58">
        <v>0.11849999999999999</v>
      </c>
      <c r="BB236" s="58">
        <v>6.8699999999999997E-2</v>
      </c>
      <c r="BC236" s="58">
        <v>9.1999999999999998E-2</v>
      </c>
    </row>
    <row r="237" spans="1:55" customFormat="1" hidden="1" x14ac:dyDescent="0.4">
      <c r="A237" t="str">
        <f t="shared" si="12"/>
        <v>similarity</v>
      </c>
      <c r="B237" s="61" t="str">
        <f t="shared" si="13"/>
        <v>DPM</v>
      </c>
      <c r="C237" s="61" t="str">
        <f t="shared" si="14"/>
        <v>DPM093</v>
      </c>
      <c r="D237" s="61" t="s">
        <v>4985</v>
      </c>
      <c r="E237" s="56">
        <f t="shared" si="15"/>
        <v>0.52602599999999999</v>
      </c>
      <c r="F237" s="61">
        <v>0.49170000000000003</v>
      </c>
      <c r="G237" s="61">
        <v>0.50509999999999999</v>
      </c>
      <c r="H237" s="61">
        <v>0.50219999999999998</v>
      </c>
      <c r="I237" s="61">
        <v>0.5474</v>
      </c>
      <c r="J237" s="61">
        <v>0.50600000000000001</v>
      </c>
      <c r="K237" s="61">
        <v>0.31459999999999999</v>
      </c>
      <c r="L237" s="61">
        <v>0.47670000000000001</v>
      </c>
      <c r="M237" s="61">
        <v>0.48120000000000002</v>
      </c>
      <c r="N237" s="61">
        <v>0.55469999999999997</v>
      </c>
      <c r="O237" s="61">
        <v>0.51639999999999997</v>
      </c>
      <c r="P237" s="61">
        <v>0.49769999999999998</v>
      </c>
      <c r="Q237" s="61">
        <v>0.48699999999999999</v>
      </c>
      <c r="R237" s="61">
        <v>0.4929</v>
      </c>
      <c r="S237" s="61">
        <v>0.68440000000000001</v>
      </c>
      <c r="T237" s="61">
        <v>0.51649999999999996</v>
      </c>
      <c r="U237" s="61">
        <v>0.49359999999999998</v>
      </c>
      <c r="V237" s="61">
        <v>0.47960000000000003</v>
      </c>
      <c r="W237" s="61">
        <v>0.33179999999999998</v>
      </c>
      <c r="X237" s="61">
        <v>0.4002</v>
      </c>
      <c r="Y237" s="61">
        <v>0.66869999999999996</v>
      </c>
      <c r="Z237" s="61">
        <v>0.6401</v>
      </c>
      <c r="AA237" s="61">
        <v>0.51370000000000005</v>
      </c>
      <c r="AB237" s="61">
        <v>0.52070000000000005</v>
      </c>
      <c r="AC237" s="61">
        <v>0.61570000000000003</v>
      </c>
      <c r="AD237" s="61">
        <v>0.60560000000000003</v>
      </c>
      <c r="AE237" s="61">
        <v>0.56189999999999996</v>
      </c>
      <c r="AF237" s="61">
        <v>0.42570000000000002</v>
      </c>
      <c r="AG237" s="61">
        <v>0.56969999999999998</v>
      </c>
      <c r="AH237" s="61">
        <v>0.65359999999999996</v>
      </c>
      <c r="AI237" s="61">
        <v>0.41460000000000002</v>
      </c>
      <c r="AJ237" s="61">
        <v>0.5</v>
      </c>
      <c r="AK237" s="61">
        <v>0.56589999999999996</v>
      </c>
      <c r="AL237" s="61">
        <v>0.49840000000000001</v>
      </c>
      <c r="AM237" s="61">
        <v>0.49890000000000001</v>
      </c>
      <c r="AN237" s="61">
        <v>0.59399999999999997</v>
      </c>
      <c r="AO237" s="61">
        <v>0.59960000000000002</v>
      </c>
      <c r="AP237" s="61">
        <v>0.50149999999999995</v>
      </c>
      <c r="AQ237" s="61">
        <v>0.53600000000000003</v>
      </c>
      <c r="AR237" s="61">
        <v>0.52080000000000004</v>
      </c>
      <c r="AS237" s="61">
        <v>0.57369999999999999</v>
      </c>
      <c r="AT237" s="61">
        <v>0.59219999999999995</v>
      </c>
      <c r="AU237" s="61">
        <v>0.69769999999999999</v>
      </c>
      <c r="AV237" s="61">
        <v>0.44619999999999999</v>
      </c>
      <c r="AW237" s="61">
        <v>0.54930000000000001</v>
      </c>
      <c r="AX237" s="61">
        <v>0.58489999999999998</v>
      </c>
      <c r="AY237" s="61">
        <v>0.505</v>
      </c>
      <c r="AZ237" s="61">
        <v>0.56699999999999995</v>
      </c>
      <c r="BA237" s="61">
        <v>0.51529999999999998</v>
      </c>
      <c r="BB237" s="61">
        <v>0.49919999999999998</v>
      </c>
      <c r="BC237" s="61">
        <v>0.48599999999999999</v>
      </c>
    </row>
    <row r="238" spans="1:55" customFormat="1" hidden="1" x14ac:dyDescent="0.4">
      <c r="A238" t="str">
        <f t="shared" si="12"/>
        <v>quality</v>
      </c>
      <c r="B238" s="58" t="str">
        <f t="shared" si="13"/>
        <v>DPM</v>
      </c>
      <c r="C238" s="58" t="str">
        <f t="shared" si="14"/>
        <v>DPM093</v>
      </c>
      <c r="D238" s="58" t="s">
        <v>4986</v>
      </c>
      <c r="E238">
        <f t="shared" si="15"/>
        <v>72.599999999999994</v>
      </c>
      <c r="F238" s="58">
        <v>60</v>
      </c>
      <c r="G238" s="58">
        <v>60</v>
      </c>
      <c r="H238" s="58">
        <v>80</v>
      </c>
      <c r="I238" s="58">
        <v>80</v>
      </c>
      <c r="J238" s="58">
        <v>80</v>
      </c>
      <c r="K238" s="58">
        <v>80</v>
      </c>
      <c r="L238" s="58">
        <v>80</v>
      </c>
      <c r="M238" s="58">
        <v>80</v>
      </c>
      <c r="N238" s="58">
        <v>80</v>
      </c>
      <c r="O238" s="58">
        <v>80</v>
      </c>
      <c r="P238" s="58">
        <v>80</v>
      </c>
      <c r="Q238" s="58">
        <v>60</v>
      </c>
      <c r="R238" s="58">
        <v>60</v>
      </c>
      <c r="S238" s="58">
        <v>60</v>
      </c>
      <c r="T238" s="58">
        <v>60</v>
      </c>
      <c r="U238" s="58">
        <v>60</v>
      </c>
      <c r="V238" s="58">
        <v>80</v>
      </c>
      <c r="W238" s="58">
        <v>80</v>
      </c>
      <c r="X238" s="58">
        <v>80</v>
      </c>
      <c r="Y238" s="58">
        <v>80</v>
      </c>
      <c r="Z238" s="58">
        <v>80</v>
      </c>
      <c r="AA238" s="58">
        <v>80</v>
      </c>
      <c r="AB238" s="58">
        <v>60</v>
      </c>
      <c r="AC238" s="58">
        <v>80</v>
      </c>
      <c r="AD238" s="58">
        <v>60</v>
      </c>
      <c r="AE238" s="58">
        <v>80</v>
      </c>
      <c r="AF238" s="58">
        <v>80</v>
      </c>
      <c r="AG238" s="58">
        <v>60</v>
      </c>
      <c r="AH238" s="58">
        <v>80</v>
      </c>
      <c r="AI238" s="58">
        <v>80</v>
      </c>
      <c r="AJ238" s="58">
        <v>60</v>
      </c>
      <c r="AK238" s="58">
        <v>80</v>
      </c>
      <c r="AL238" s="58">
        <v>80</v>
      </c>
      <c r="AM238" s="58">
        <v>80</v>
      </c>
      <c r="AN238" s="58">
        <v>80</v>
      </c>
      <c r="AO238" s="58">
        <v>80</v>
      </c>
      <c r="AP238" s="58">
        <v>60</v>
      </c>
      <c r="AQ238" s="58">
        <v>80</v>
      </c>
      <c r="AR238" s="58">
        <v>80</v>
      </c>
      <c r="AS238" s="58">
        <v>60</v>
      </c>
      <c r="AT238" s="58">
        <v>60</v>
      </c>
      <c r="AU238" s="58">
        <v>80</v>
      </c>
      <c r="AV238" s="58">
        <v>60</v>
      </c>
      <c r="AW238" s="58">
        <v>60</v>
      </c>
      <c r="AX238" s="58">
        <v>60</v>
      </c>
      <c r="AY238" s="58">
        <v>80</v>
      </c>
      <c r="AZ238" s="58">
        <v>70</v>
      </c>
      <c r="BA238" s="58">
        <v>70</v>
      </c>
      <c r="BB238" s="58">
        <v>70</v>
      </c>
      <c r="BC238" s="58">
        <v>80</v>
      </c>
    </row>
    <row r="239" spans="1:55" customFormat="1" hidden="1" x14ac:dyDescent="0.4">
      <c r="A239" t="str">
        <f t="shared" si="12"/>
        <v>match_rate</v>
      </c>
      <c r="B239" s="58" t="str">
        <f t="shared" si="13"/>
        <v>DPM</v>
      </c>
      <c r="C239" s="58" t="str">
        <f t="shared" si="14"/>
        <v>DPM093</v>
      </c>
      <c r="D239" s="58" t="s">
        <v>4987</v>
      </c>
      <c r="E239">
        <f t="shared" si="15"/>
        <v>38.119378000000005</v>
      </c>
      <c r="F239" s="58">
        <v>29.499099999999999</v>
      </c>
      <c r="G239" s="58">
        <v>30.306899999999999</v>
      </c>
      <c r="H239" s="58">
        <v>40.1753</v>
      </c>
      <c r="I239" s="58">
        <v>43.791400000000003</v>
      </c>
      <c r="J239" s="58">
        <v>40.478700000000003</v>
      </c>
      <c r="K239" s="58">
        <v>25.1707</v>
      </c>
      <c r="L239" s="58">
        <v>38.132599999999996</v>
      </c>
      <c r="M239" s="58">
        <v>38.498699999999999</v>
      </c>
      <c r="N239" s="58">
        <v>44.372599999999998</v>
      </c>
      <c r="O239" s="58">
        <v>41.310600000000001</v>
      </c>
      <c r="P239" s="58">
        <v>39.816699999999997</v>
      </c>
      <c r="Q239" s="58">
        <v>29.221599999999999</v>
      </c>
      <c r="R239" s="58">
        <v>29.574000000000002</v>
      </c>
      <c r="S239" s="58">
        <v>41.065399999999997</v>
      </c>
      <c r="T239" s="58">
        <v>30.988099999999999</v>
      </c>
      <c r="U239" s="58">
        <v>29.613700000000001</v>
      </c>
      <c r="V239" s="58">
        <v>38.370699999999999</v>
      </c>
      <c r="W239" s="58">
        <v>26.5411</v>
      </c>
      <c r="X239" s="58">
        <v>32.016500000000001</v>
      </c>
      <c r="Y239" s="58">
        <v>53.494700000000002</v>
      </c>
      <c r="Z239" s="58">
        <v>51.2072</v>
      </c>
      <c r="AA239" s="58">
        <v>41.096699999999998</v>
      </c>
      <c r="AB239" s="58">
        <v>31.2392</v>
      </c>
      <c r="AC239" s="58">
        <v>49.2562</v>
      </c>
      <c r="AD239" s="58">
        <v>36.336799999999997</v>
      </c>
      <c r="AE239" s="58">
        <v>44.952500000000001</v>
      </c>
      <c r="AF239" s="58">
        <v>34.0595</v>
      </c>
      <c r="AG239" s="58">
        <v>34.179699999999997</v>
      </c>
      <c r="AH239" s="58">
        <v>52.284399999999998</v>
      </c>
      <c r="AI239" s="58">
        <v>33.168500000000002</v>
      </c>
      <c r="AJ239" s="58">
        <v>29.997199999999999</v>
      </c>
      <c r="AK239" s="58">
        <v>45.270699999999998</v>
      </c>
      <c r="AL239" s="58">
        <v>39.871000000000002</v>
      </c>
      <c r="AM239" s="58">
        <v>39.909199999999998</v>
      </c>
      <c r="AN239" s="58">
        <v>47.520699999999998</v>
      </c>
      <c r="AO239" s="58">
        <v>47.971200000000003</v>
      </c>
      <c r="AP239" s="58">
        <v>30.0885</v>
      </c>
      <c r="AQ239" s="58">
        <v>42.880499999999998</v>
      </c>
      <c r="AR239" s="58">
        <v>41.663699999999999</v>
      </c>
      <c r="AS239" s="58">
        <v>34.4191</v>
      </c>
      <c r="AT239" s="58">
        <v>35.532699999999998</v>
      </c>
      <c r="AU239" s="58">
        <v>55.8155</v>
      </c>
      <c r="AV239" s="58">
        <v>26.772200000000002</v>
      </c>
      <c r="AW239" s="58">
        <v>32.956800000000001</v>
      </c>
      <c r="AX239" s="58">
        <v>35.091299999999997</v>
      </c>
      <c r="AY239" s="58">
        <v>40.401200000000003</v>
      </c>
      <c r="AZ239" s="58">
        <v>39.6875</v>
      </c>
      <c r="BA239" s="58">
        <v>36.074199999999998</v>
      </c>
      <c r="BB239" s="58">
        <v>34.942</v>
      </c>
      <c r="BC239" s="58">
        <v>38.883899999999997</v>
      </c>
    </row>
    <row r="240" spans="1:55" customFormat="1" hidden="1" x14ac:dyDescent="0.4">
      <c r="A240" t="str">
        <f t="shared" si="12"/>
        <v>bleu</v>
      </c>
      <c r="B240" s="58" t="str">
        <f t="shared" si="13"/>
        <v>DPM</v>
      </c>
      <c r="C240" s="58" t="str">
        <f t="shared" si="14"/>
        <v>DPM093</v>
      </c>
      <c r="D240" s="58" t="s">
        <v>4988</v>
      </c>
      <c r="E240">
        <f t="shared" si="15"/>
        <v>1.9904000000000005E-2</v>
      </c>
      <c r="F240" s="58">
        <v>1.6199999999999999E-2</v>
      </c>
      <c r="G240" s="58">
        <v>1.4E-2</v>
      </c>
      <c r="H240" s="58">
        <v>3.0000000000000001E-3</v>
      </c>
      <c r="I240" s="58">
        <v>1.32E-2</v>
      </c>
      <c r="J240" s="58">
        <v>5.3199999999999997E-2</v>
      </c>
      <c r="K240" s="58">
        <v>3.0000000000000001E-3</v>
      </c>
      <c r="L240" s="58">
        <v>4.3E-3</v>
      </c>
      <c r="M240" s="58">
        <v>7.6E-3</v>
      </c>
      <c r="N240" s="58">
        <v>6.4000000000000003E-3</v>
      </c>
      <c r="O240" s="58">
        <v>5.0000000000000001E-3</v>
      </c>
      <c r="P240" s="58">
        <v>0.15290000000000001</v>
      </c>
      <c r="Q240" s="58">
        <v>5.7999999999999996E-3</v>
      </c>
      <c r="R240" s="58">
        <v>4.5999999999999999E-3</v>
      </c>
      <c r="S240" s="58">
        <v>1.7000000000000001E-2</v>
      </c>
      <c r="T240" s="58">
        <v>1.0500000000000001E-2</v>
      </c>
      <c r="U240" s="58">
        <v>9.7999999999999997E-3</v>
      </c>
      <c r="V240" s="58">
        <v>4.4999999999999997E-3</v>
      </c>
      <c r="W240" s="58">
        <v>9.5999999999999992E-3</v>
      </c>
      <c r="X240" s="58">
        <v>8.0999999999999996E-3</v>
      </c>
      <c r="Y240" s="58">
        <v>6.0000000000000001E-3</v>
      </c>
      <c r="Z240" s="58">
        <v>7.6E-3</v>
      </c>
      <c r="AA240" s="58">
        <v>1.41E-2</v>
      </c>
      <c r="AB240" s="58">
        <v>1.3599999999999999E-2</v>
      </c>
      <c r="AC240" s="58">
        <v>4.8999999999999998E-3</v>
      </c>
      <c r="AD240" s="58">
        <v>1.34E-2</v>
      </c>
      <c r="AE240" s="58">
        <v>7.6E-3</v>
      </c>
      <c r="AF240" s="58">
        <v>0.1142</v>
      </c>
      <c r="AG240" s="58">
        <v>3.5999999999999997E-2</v>
      </c>
      <c r="AH240" s="58">
        <v>7.0000000000000001E-3</v>
      </c>
      <c r="AI240" s="58">
        <v>1.18E-2</v>
      </c>
      <c r="AJ240" s="58">
        <v>4.7199999999999999E-2</v>
      </c>
      <c r="AK240" s="58">
        <v>1.7299999999999999E-2</v>
      </c>
      <c r="AL240" s="58">
        <v>1.29E-2</v>
      </c>
      <c r="AM240" s="58">
        <v>7.3000000000000001E-3</v>
      </c>
      <c r="AN240" s="58">
        <v>3.8E-3</v>
      </c>
      <c r="AO240" s="58">
        <v>1.6299999999999999E-2</v>
      </c>
      <c r="AP240" s="58">
        <v>7.9000000000000008E-3</v>
      </c>
      <c r="AQ240" s="58">
        <v>1.1900000000000001E-2</v>
      </c>
      <c r="AR240" s="58">
        <v>9.2999999999999992E-3</v>
      </c>
      <c r="AS240" s="58">
        <v>2.8400000000000002E-2</v>
      </c>
      <c r="AT240" s="58">
        <v>9.1399999999999995E-2</v>
      </c>
      <c r="AU240" s="58">
        <v>1.7100000000000001E-2</v>
      </c>
      <c r="AV240" s="58">
        <v>2.6800000000000001E-2</v>
      </c>
      <c r="AW240" s="58">
        <v>5.1700000000000003E-2</v>
      </c>
      <c r="AX240" s="58">
        <v>1.54E-2</v>
      </c>
      <c r="AY240" s="58">
        <v>8.9999999999999993E-3</v>
      </c>
      <c r="AZ240" s="58">
        <v>8.6E-3</v>
      </c>
      <c r="BA240" s="58">
        <v>6.1000000000000004E-3</v>
      </c>
      <c r="BB240" s="58">
        <v>9.1999999999999998E-3</v>
      </c>
      <c r="BC240" s="58">
        <v>1.2699999999999999E-2</v>
      </c>
    </row>
    <row r="241" spans="1:55" customFormat="1" hidden="1" x14ac:dyDescent="0.4">
      <c r="A241" t="str">
        <f t="shared" si="12"/>
        <v>rougeL</v>
      </c>
      <c r="B241" s="58" t="str">
        <f t="shared" si="13"/>
        <v>DPM</v>
      </c>
      <c r="C241" s="58" t="str">
        <f t="shared" si="14"/>
        <v>DPM093</v>
      </c>
      <c r="D241" s="58" t="s">
        <v>4989</v>
      </c>
      <c r="E241">
        <f t="shared" si="15"/>
        <v>0.12786800000000004</v>
      </c>
      <c r="F241" s="58">
        <v>0.1404</v>
      </c>
      <c r="G241" s="58">
        <v>0.1353</v>
      </c>
      <c r="H241" s="58">
        <v>7.0599999999999996E-2</v>
      </c>
      <c r="I241" s="58">
        <v>0.1255</v>
      </c>
      <c r="J241" s="58">
        <v>0.1895</v>
      </c>
      <c r="K241" s="58">
        <v>0.10059999999999999</v>
      </c>
      <c r="L241" s="58">
        <v>9.6500000000000002E-2</v>
      </c>
      <c r="M241" s="58">
        <v>9.2299999999999993E-2</v>
      </c>
      <c r="N241" s="58">
        <v>0.1244</v>
      </c>
      <c r="O241" s="58">
        <v>7.22E-2</v>
      </c>
      <c r="P241" s="58">
        <v>0.22520000000000001</v>
      </c>
      <c r="Q241" s="58">
        <v>0.12239999999999999</v>
      </c>
      <c r="R241" s="58">
        <v>0.14130000000000001</v>
      </c>
      <c r="S241" s="58">
        <v>0.16220000000000001</v>
      </c>
      <c r="T241" s="58">
        <v>0.16739999999999999</v>
      </c>
      <c r="U241" s="58">
        <v>0.1255</v>
      </c>
      <c r="V241" s="58">
        <v>0.1145</v>
      </c>
      <c r="W241" s="58">
        <v>9.5200000000000007E-2</v>
      </c>
      <c r="X241" s="58">
        <v>0.14349999999999999</v>
      </c>
      <c r="Y241" s="58">
        <v>9.7299999999999998E-2</v>
      </c>
      <c r="Z241" s="58">
        <v>8.0699999999999994E-2</v>
      </c>
      <c r="AA241" s="58">
        <v>0.1019</v>
      </c>
      <c r="AB241" s="58">
        <v>0.13109999999999999</v>
      </c>
      <c r="AC241" s="58">
        <v>8.4900000000000003E-2</v>
      </c>
      <c r="AD241" s="58">
        <v>0.14879999999999999</v>
      </c>
      <c r="AE241" s="58">
        <v>8.2600000000000007E-2</v>
      </c>
      <c r="AF241" s="58">
        <v>0.2374</v>
      </c>
      <c r="AG241" s="58">
        <v>0.1719</v>
      </c>
      <c r="AH241" s="58">
        <v>8.2100000000000006E-2</v>
      </c>
      <c r="AI241" s="58">
        <v>9.8199999999999996E-2</v>
      </c>
      <c r="AJ241" s="58">
        <v>0.1673</v>
      </c>
      <c r="AK241" s="58">
        <v>0.12239999999999999</v>
      </c>
      <c r="AL241" s="58">
        <v>0.10680000000000001</v>
      </c>
      <c r="AM241" s="58">
        <v>7.9100000000000004E-2</v>
      </c>
      <c r="AN241" s="58">
        <v>0.10730000000000001</v>
      </c>
      <c r="AO241" s="58">
        <v>0.14219999999999999</v>
      </c>
      <c r="AP241" s="58">
        <v>0.12039999999999999</v>
      </c>
      <c r="AQ241" s="58">
        <v>9.2299999999999993E-2</v>
      </c>
      <c r="AR241" s="58">
        <v>0.1067</v>
      </c>
      <c r="AS241" s="58">
        <v>0.2072</v>
      </c>
      <c r="AT241" s="58">
        <v>0.26240000000000002</v>
      </c>
      <c r="AU241" s="58">
        <v>0.14360000000000001</v>
      </c>
      <c r="AV241" s="58">
        <v>0.1452</v>
      </c>
      <c r="AW241" s="58">
        <v>0.18099999999999999</v>
      </c>
      <c r="AX241" s="58">
        <v>0.125</v>
      </c>
      <c r="AY241" s="58">
        <v>6.93E-2</v>
      </c>
      <c r="AZ241" s="58">
        <v>0.12609999999999999</v>
      </c>
      <c r="BA241" s="58">
        <v>0.1163</v>
      </c>
      <c r="BB241" s="58">
        <v>0.12230000000000001</v>
      </c>
      <c r="BC241" s="58">
        <v>8.9099999999999999E-2</v>
      </c>
    </row>
    <row r="242" spans="1:55" customFormat="1" hidden="1" x14ac:dyDescent="0.4">
      <c r="A242" t="str">
        <f t="shared" si="12"/>
        <v>similarity</v>
      </c>
      <c r="B242" s="57" t="str">
        <f t="shared" si="13"/>
        <v>GPM</v>
      </c>
      <c r="C242" s="57" t="str">
        <f t="shared" si="14"/>
        <v>GPM001</v>
      </c>
      <c r="D242" s="57" t="s">
        <v>4990</v>
      </c>
      <c r="E242" s="9">
        <f t="shared" si="15"/>
        <v>0.52887799999999996</v>
      </c>
      <c r="F242" s="57">
        <v>0.35439999999999999</v>
      </c>
      <c r="G242" s="57">
        <v>0.49540000000000001</v>
      </c>
      <c r="H242" s="57">
        <v>0.48060000000000003</v>
      </c>
      <c r="I242" s="57">
        <v>0.49130000000000001</v>
      </c>
      <c r="J242" s="57">
        <v>0.46150000000000002</v>
      </c>
      <c r="K242" s="57">
        <v>0.4985</v>
      </c>
      <c r="L242" s="57">
        <v>0.54859999999999998</v>
      </c>
      <c r="M242" s="57">
        <v>0.48459999999999998</v>
      </c>
      <c r="N242" s="57">
        <v>0.51729999999999998</v>
      </c>
      <c r="O242" s="57">
        <v>0.62919999999999998</v>
      </c>
      <c r="P242" s="57">
        <v>0.44679999999999997</v>
      </c>
      <c r="Q242" s="57">
        <v>0.57640000000000002</v>
      </c>
      <c r="R242" s="57">
        <v>0.45939999999999998</v>
      </c>
      <c r="S242" s="57">
        <v>0.70450000000000002</v>
      </c>
      <c r="T242" s="57">
        <v>0.54669999999999996</v>
      </c>
      <c r="U242" s="57">
        <v>0.41020000000000001</v>
      </c>
      <c r="V242" s="57">
        <v>0.53600000000000003</v>
      </c>
      <c r="W242" s="57">
        <v>0.38690000000000002</v>
      </c>
      <c r="X242" s="57">
        <v>0.33860000000000001</v>
      </c>
      <c r="Y242" s="57">
        <v>0.56699999999999995</v>
      </c>
      <c r="Z242" s="57">
        <v>0.66139999999999999</v>
      </c>
      <c r="AA242" s="57">
        <v>0.61990000000000001</v>
      </c>
      <c r="AB242" s="57">
        <v>0.42380000000000001</v>
      </c>
      <c r="AC242" s="57">
        <v>0.6371</v>
      </c>
      <c r="AD242" s="57">
        <v>0.6754</v>
      </c>
      <c r="AE242" s="57">
        <v>0.60029999999999994</v>
      </c>
      <c r="AF242" s="57">
        <v>0.29349999999999998</v>
      </c>
      <c r="AG242" s="57">
        <v>0.48430000000000001</v>
      </c>
      <c r="AH242" s="57">
        <v>0.5554</v>
      </c>
      <c r="AI242" s="57">
        <v>0.48089999999999999</v>
      </c>
      <c r="AJ242" s="57">
        <v>0.7056</v>
      </c>
      <c r="AK242" s="57">
        <v>0.43230000000000002</v>
      </c>
      <c r="AL242" s="57">
        <v>0.4894</v>
      </c>
      <c r="AM242" s="57">
        <v>0.64370000000000005</v>
      </c>
      <c r="AN242" s="57">
        <v>0.60319999999999996</v>
      </c>
      <c r="AO242" s="57">
        <v>0.51129999999999998</v>
      </c>
      <c r="AP242" s="57">
        <v>0.53639999999999999</v>
      </c>
      <c r="AQ242" s="57">
        <v>0.62629999999999997</v>
      </c>
      <c r="AR242" s="57">
        <v>0.52449999999999997</v>
      </c>
      <c r="AS242" s="57">
        <v>0.59030000000000005</v>
      </c>
      <c r="AT242" s="57">
        <v>0.5323</v>
      </c>
      <c r="AU242" s="57">
        <v>0.69130000000000003</v>
      </c>
      <c r="AV242" s="57">
        <v>0.5242</v>
      </c>
      <c r="AW242" s="57">
        <v>0.48139999999999999</v>
      </c>
      <c r="AX242" s="57">
        <v>0.57579999999999998</v>
      </c>
      <c r="AY242" s="57">
        <v>0.56220000000000003</v>
      </c>
      <c r="AZ242" s="57">
        <v>0.42070000000000002</v>
      </c>
      <c r="BA242" s="57">
        <v>0.47989999999999999</v>
      </c>
      <c r="BB242" s="57">
        <v>0.58919999999999995</v>
      </c>
      <c r="BC242" s="57">
        <v>0.55800000000000005</v>
      </c>
    </row>
    <row r="243" spans="1:55" customFormat="1" hidden="1" x14ac:dyDescent="0.4">
      <c r="A243" t="str">
        <f t="shared" si="12"/>
        <v>quality</v>
      </c>
      <c r="B243" s="58" t="str">
        <f t="shared" si="13"/>
        <v>GPM</v>
      </c>
      <c r="C243" s="58" t="str">
        <f t="shared" si="14"/>
        <v>GPM001</v>
      </c>
      <c r="D243" s="58" t="s">
        <v>4991</v>
      </c>
      <c r="E243">
        <f t="shared" si="15"/>
        <v>79.400000000000006</v>
      </c>
      <c r="F243" s="58">
        <v>80</v>
      </c>
      <c r="G243" s="58">
        <v>80</v>
      </c>
      <c r="H243" s="58">
        <v>80</v>
      </c>
      <c r="I243" s="58">
        <v>80</v>
      </c>
      <c r="J243" s="58">
        <v>80</v>
      </c>
      <c r="K243" s="58">
        <v>70</v>
      </c>
      <c r="L243" s="58">
        <v>80</v>
      </c>
      <c r="M243" s="58">
        <v>80</v>
      </c>
      <c r="N243" s="58">
        <v>80</v>
      </c>
      <c r="O243" s="58">
        <v>80</v>
      </c>
      <c r="P243" s="58">
        <v>80</v>
      </c>
      <c r="Q243" s="58">
        <v>80</v>
      </c>
      <c r="R243" s="58">
        <v>80</v>
      </c>
      <c r="S243" s="58">
        <v>80</v>
      </c>
      <c r="T243" s="58">
        <v>80</v>
      </c>
      <c r="U243" s="58">
        <v>80</v>
      </c>
      <c r="V243" s="58">
        <v>80</v>
      </c>
      <c r="W243" s="58">
        <v>80</v>
      </c>
      <c r="X243" s="58">
        <v>80</v>
      </c>
      <c r="Y243" s="58">
        <v>80</v>
      </c>
      <c r="Z243" s="58">
        <v>80</v>
      </c>
      <c r="AA243" s="58">
        <v>80</v>
      </c>
      <c r="AB243" s="58">
        <v>80</v>
      </c>
      <c r="AC243" s="58">
        <v>80</v>
      </c>
      <c r="AD243" s="58">
        <v>80</v>
      </c>
      <c r="AE243" s="58">
        <v>80</v>
      </c>
      <c r="AF243" s="58">
        <v>80</v>
      </c>
      <c r="AG243" s="58">
        <v>80</v>
      </c>
      <c r="AH243" s="58">
        <v>70</v>
      </c>
      <c r="AI243" s="58">
        <v>80</v>
      </c>
      <c r="AJ243" s="58">
        <v>80</v>
      </c>
      <c r="AK243" s="58">
        <v>80</v>
      </c>
      <c r="AL243" s="58">
        <v>80</v>
      </c>
      <c r="AM243" s="58">
        <v>80</v>
      </c>
      <c r="AN243" s="58">
        <v>70</v>
      </c>
      <c r="AO243" s="58">
        <v>80</v>
      </c>
      <c r="AP243" s="58">
        <v>80</v>
      </c>
      <c r="AQ243" s="58">
        <v>80</v>
      </c>
      <c r="AR243" s="58">
        <v>80</v>
      </c>
      <c r="AS243" s="58">
        <v>80</v>
      </c>
      <c r="AT243" s="58">
        <v>80</v>
      </c>
      <c r="AU243" s="58">
        <v>80</v>
      </c>
      <c r="AV243" s="58">
        <v>80</v>
      </c>
      <c r="AW243" s="58">
        <v>80</v>
      </c>
      <c r="AX243" s="58">
        <v>80</v>
      </c>
      <c r="AY243" s="58">
        <v>80</v>
      </c>
      <c r="AZ243" s="58">
        <v>80</v>
      </c>
      <c r="BA243" s="58">
        <v>80</v>
      </c>
      <c r="BB243" s="58">
        <v>80</v>
      </c>
      <c r="BC243" s="58">
        <v>80</v>
      </c>
    </row>
    <row r="244" spans="1:55" hidden="1" x14ac:dyDescent="0.4">
      <c r="A244" t="str">
        <f t="shared" si="12"/>
        <v>match_rate</v>
      </c>
      <c r="B244" s="59" t="str">
        <f t="shared" si="13"/>
        <v>GPM</v>
      </c>
      <c r="C244" s="59" t="str">
        <f t="shared" si="14"/>
        <v>GPM001</v>
      </c>
      <c r="D244" s="59" t="s">
        <v>4992</v>
      </c>
      <c r="E244" s="11">
        <f t="shared" si="15"/>
        <v>41.978840000000012</v>
      </c>
      <c r="F244" s="59">
        <v>28.353400000000001</v>
      </c>
      <c r="G244" s="59">
        <v>39.631500000000003</v>
      </c>
      <c r="H244" s="59">
        <v>38.4467</v>
      </c>
      <c r="I244" s="59">
        <v>39.303800000000003</v>
      </c>
      <c r="J244" s="59">
        <v>36.919800000000002</v>
      </c>
      <c r="K244" s="59">
        <v>34.893000000000001</v>
      </c>
      <c r="L244" s="59">
        <v>43.890099999999997</v>
      </c>
      <c r="M244" s="59">
        <v>38.765700000000002</v>
      </c>
      <c r="N244" s="59">
        <v>41.383400000000002</v>
      </c>
      <c r="O244" s="59">
        <v>50.334099999999999</v>
      </c>
      <c r="P244" s="59">
        <v>35.744700000000002</v>
      </c>
      <c r="Q244" s="59">
        <v>46.1143</v>
      </c>
      <c r="R244" s="59">
        <v>36.753300000000003</v>
      </c>
      <c r="S244" s="59">
        <v>56.363300000000002</v>
      </c>
      <c r="T244" s="59">
        <v>43.733199999999997</v>
      </c>
      <c r="U244" s="59">
        <v>32.817399999999999</v>
      </c>
      <c r="V244" s="59">
        <v>42.876199999999997</v>
      </c>
      <c r="W244" s="59">
        <v>30.9495</v>
      </c>
      <c r="X244" s="59">
        <v>27.088200000000001</v>
      </c>
      <c r="Y244" s="59">
        <v>45.357399999999998</v>
      </c>
      <c r="Z244" s="59">
        <v>52.908499999999997</v>
      </c>
      <c r="AA244" s="59">
        <v>49.5886</v>
      </c>
      <c r="AB244" s="59">
        <v>33.904000000000003</v>
      </c>
      <c r="AC244" s="59">
        <v>50.969200000000001</v>
      </c>
      <c r="AD244" s="59">
        <v>54.030200000000001</v>
      </c>
      <c r="AE244" s="59">
        <v>48.0261</v>
      </c>
      <c r="AF244" s="59">
        <v>23.480599999999999</v>
      </c>
      <c r="AG244" s="59">
        <v>38.742899999999999</v>
      </c>
      <c r="AH244" s="59">
        <v>38.875300000000003</v>
      </c>
      <c r="AI244" s="59">
        <v>38.4696</v>
      </c>
      <c r="AJ244" s="59">
        <v>56.448099999999997</v>
      </c>
      <c r="AK244" s="59">
        <v>34.585799999999999</v>
      </c>
      <c r="AL244" s="59">
        <v>39.154400000000003</v>
      </c>
      <c r="AM244" s="59">
        <v>51.499099999999999</v>
      </c>
      <c r="AN244" s="59">
        <v>42.227200000000003</v>
      </c>
      <c r="AO244" s="59">
        <v>40.907200000000003</v>
      </c>
      <c r="AP244" s="59">
        <v>42.9146</v>
      </c>
      <c r="AQ244" s="59">
        <v>50.102400000000003</v>
      </c>
      <c r="AR244" s="59">
        <v>41.959200000000003</v>
      </c>
      <c r="AS244" s="59">
        <v>47.2271</v>
      </c>
      <c r="AT244" s="59">
        <v>42.581000000000003</v>
      </c>
      <c r="AU244" s="59">
        <v>55.307099999999998</v>
      </c>
      <c r="AV244" s="59">
        <v>41.937199999999997</v>
      </c>
      <c r="AW244" s="59">
        <v>38.513199999999998</v>
      </c>
      <c r="AX244" s="59">
        <v>46.067599999999999</v>
      </c>
      <c r="AY244" s="59">
        <v>44.975900000000003</v>
      </c>
      <c r="AZ244" s="59">
        <v>33.653100000000002</v>
      </c>
      <c r="BA244" s="59">
        <v>38.390700000000002</v>
      </c>
      <c r="BB244" s="59">
        <v>47.137700000000002</v>
      </c>
      <c r="BC244" s="59">
        <v>44.639400000000002</v>
      </c>
    </row>
    <row r="245" spans="1:55" customFormat="1" hidden="1" x14ac:dyDescent="0.4">
      <c r="A245" t="str">
        <f t="shared" si="12"/>
        <v>bleu</v>
      </c>
      <c r="B245" s="58" t="str">
        <f t="shared" si="13"/>
        <v>GPM</v>
      </c>
      <c r="C245" s="58" t="str">
        <f t="shared" si="14"/>
        <v>GPM001</v>
      </c>
      <c r="D245" s="58" t="s">
        <v>4993</v>
      </c>
      <c r="E245">
        <f t="shared" si="15"/>
        <v>1.6139999999999998E-2</v>
      </c>
      <c r="F245" s="58">
        <v>8.0999999999999996E-3</v>
      </c>
      <c r="G245" s="58">
        <v>4.3299999999999998E-2</v>
      </c>
      <c r="H245" s="58">
        <v>7.4999999999999997E-3</v>
      </c>
      <c r="I245" s="58">
        <v>6.8999999999999999E-3</v>
      </c>
      <c r="J245" s="58">
        <v>8.0999999999999996E-3</v>
      </c>
      <c r="K245" s="58">
        <v>9.5999999999999992E-3</v>
      </c>
      <c r="L245" s="58">
        <v>5.8999999999999997E-2</v>
      </c>
      <c r="M245" s="58">
        <v>1.32E-2</v>
      </c>
      <c r="N245" s="58">
        <v>8.3000000000000001E-3</v>
      </c>
      <c r="O245" s="58">
        <v>3.4299999999999997E-2</v>
      </c>
      <c r="P245" s="58">
        <v>3.8E-3</v>
      </c>
      <c r="Q245" s="58">
        <v>4.3E-3</v>
      </c>
      <c r="R245" s="58">
        <v>8.3999999999999995E-3</v>
      </c>
      <c r="S245" s="58">
        <v>1.9699999999999999E-2</v>
      </c>
      <c r="T245" s="58">
        <v>2.0299999999999999E-2</v>
      </c>
      <c r="U245" s="58">
        <v>1.3899999999999999E-2</v>
      </c>
      <c r="V245" s="58">
        <v>2.1399999999999999E-2</v>
      </c>
      <c r="W245" s="58">
        <v>2.2100000000000002E-2</v>
      </c>
      <c r="X245" s="58">
        <v>7.6E-3</v>
      </c>
      <c r="Y245" s="58">
        <v>1.38E-2</v>
      </c>
      <c r="Z245" s="58">
        <v>2.1299999999999999E-2</v>
      </c>
      <c r="AA245" s="58">
        <v>2.1899999999999999E-2</v>
      </c>
      <c r="AB245" s="58">
        <v>7.4999999999999997E-3</v>
      </c>
      <c r="AC245" s="58">
        <v>1.03E-2</v>
      </c>
      <c r="AD245" s="58">
        <v>3.3300000000000003E-2</v>
      </c>
      <c r="AE245" s="58">
        <v>1.4E-2</v>
      </c>
      <c r="AF245" s="58">
        <v>8.0000000000000002E-3</v>
      </c>
      <c r="AG245" s="58">
        <v>0.01</v>
      </c>
      <c r="AH245" s="58">
        <v>1.54E-2</v>
      </c>
      <c r="AI245" s="58">
        <v>9.1999999999999998E-3</v>
      </c>
      <c r="AJ245" s="58">
        <v>1.7000000000000001E-2</v>
      </c>
      <c r="AK245" s="58">
        <v>4.5999999999999999E-3</v>
      </c>
      <c r="AL245" s="58">
        <v>3.7000000000000002E-3</v>
      </c>
      <c r="AM245" s="58">
        <v>2.9499999999999998E-2</v>
      </c>
      <c r="AN245" s="58">
        <v>1.15E-2</v>
      </c>
      <c r="AO245" s="58">
        <v>4.0000000000000001E-3</v>
      </c>
      <c r="AP245" s="58">
        <v>8.6E-3</v>
      </c>
      <c r="AQ245" s="58">
        <v>1.5699999999999999E-2</v>
      </c>
      <c r="AR245" s="58">
        <v>9.7000000000000003E-3</v>
      </c>
      <c r="AS245" s="58">
        <v>1.5599999999999999E-2</v>
      </c>
      <c r="AT245" s="58">
        <v>4.1999999999999997E-3</v>
      </c>
      <c r="AU245" s="58">
        <v>0.10589999999999999</v>
      </c>
      <c r="AV245" s="58">
        <v>2.8299999999999999E-2</v>
      </c>
      <c r="AW245" s="58">
        <v>8.5000000000000006E-3</v>
      </c>
      <c r="AX245" s="58">
        <v>4.5999999999999999E-3</v>
      </c>
      <c r="AY245" s="58">
        <v>9.1999999999999998E-3</v>
      </c>
      <c r="AZ245" s="58">
        <v>7.1000000000000004E-3</v>
      </c>
      <c r="BA245" s="58">
        <v>7.1000000000000004E-3</v>
      </c>
      <c r="BB245" s="58">
        <v>1.5100000000000001E-2</v>
      </c>
      <c r="BC245" s="58">
        <v>1.26E-2</v>
      </c>
    </row>
    <row r="246" spans="1:55" customFormat="1" hidden="1" x14ac:dyDescent="0.4">
      <c r="A246" t="str">
        <f t="shared" si="12"/>
        <v>rougeL</v>
      </c>
      <c r="B246" s="58" t="str">
        <f t="shared" si="13"/>
        <v>GPM</v>
      </c>
      <c r="C246" s="58" t="str">
        <f t="shared" si="14"/>
        <v>GPM001</v>
      </c>
      <c r="D246" s="58" t="s">
        <v>4994</v>
      </c>
      <c r="E246">
        <f t="shared" si="15"/>
        <v>0.13203199999999998</v>
      </c>
      <c r="F246" s="58">
        <v>0.10680000000000001</v>
      </c>
      <c r="G246" s="58">
        <v>0.1429</v>
      </c>
      <c r="H246" s="58">
        <v>0.129</v>
      </c>
      <c r="I246" s="58">
        <v>0.1164</v>
      </c>
      <c r="J246" s="58">
        <v>8.5699999999999998E-2</v>
      </c>
      <c r="K246" s="58">
        <v>9.4299999999999995E-2</v>
      </c>
      <c r="L246" s="58">
        <v>0.1787</v>
      </c>
      <c r="M246" s="58">
        <v>0.1047</v>
      </c>
      <c r="N246" s="58">
        <v>0.125</v>
      </c>
      <c r="O246" s="58">
        <v>0.1794</v>
      </c>
      <c r="P246" s="58">
        <v>9.8400000000000001E-2</v>
      </c>
      <c r="Q246" s="58">
        <v>0.1158</v>
      </c>
      <c r="R246" s="58">
        <v>0.1081</v>
      </c>
      <c r="S246" s="58">
        <v>0.13819999999999999</v>
      </c>
      <c r="T246" s="58">
        <v>0.1724</v>
      </c>
      <c r="U246" s="58">
        <v>0.15040000000000001</v>
      </c>
      <c r="V246" s="58">
        <v>0.12620000000000001</v>
      </c>
      <c r="W246" s="58">
        <v>0.12089999999999999</v>
      </c>
      <c r="X246" s="58">
        <v>0.1386</v>
      </c>
      <c r="Y246" s="58">
        <v>0.1313</v>
      </c>
      <c r="Z246" s="58">
        <v>0.16669999999999999</v>
      </c>
      <c r="AA246" s="58">
        <v>0.16070000000000001</v>
      </c>
      <c r="AB246" s="58">
        <v>0.1353</v>
      </c>
      <c r="AC246" s="58">
        <v>0.15379999999999999</v>
      </c>
      <c r="AD246" s="58">
        <v>0.18429999999999999</v>
      </c>
      <c r="AE246" s="58">
        <v>0.1186</v>
      </c>
      <c r="AF246" s="58">
        <v>0.10630000000000001</v>
      </c>
      <c r="AG246" s="58">
        <v>0.1726</v>
      </c>
      <c r="AH246" s="58">
        <v>0.15920000000000001</v>
      </c>
      <c r="AI246" s="58">
        <v>0.1183</v>
      </c>
      <c r="AJ246" s="58">
        <v>0.1333</v>
      </c>
      <c r="AK246" s="58">
        <v>0.1105</v>
      </c>
      <c r="AL246" s="58">
        <v>0.1158</v>
      </c>
      <c r="AM246" s="58">
        <v>0.14810000000000001</v>
      </c>
      <c r="AN246" s="58">
        <v>0.14349999999999999</v>
      </c>
      <c r="AO246" s="58">
        <v>0.1053</v>
      </c>
      <c r="AP246" s="58">
        <v>7.9200000000000007E-2</v>
      </c>
      <c r="AQ246" s="58">
        <v>0.1176</v>
      </c>
      <c r="AR246" s="58">
        <v>0.1293</v>
      </c>
      <c r="AS246" s="58">
        <v>0.15379999999999999</v>
      </c>
      <c r="AT246" s="58">
        <v>8.8700000000000001E-2</v>
      </c>
      <c r="AU246" s="58">
        <v>0.2344</v>
      </c>
      <c r="AV246" s="58">
        <v>0.17960000000000001</v>
      </c>
      <c r="AW246" s="58">
        <v>0.1106</v>
      </c>
      <c r="AX246" s="58">
        <v>0.1361</v>
      </c>
      <c r="AY246" s="58">
        <v>8.4099999999999994E-2</v>
      </c>
      <c r="AZ246" s="58">
        <v>8.7800000000000003E-2</v>
      </c>
      <c r="BA246" s="58">
        <v>0.14480000000000001</v>
      </c>
      <c r="BB246" s="58">
        <v>0.1212</v>
      </c>
      <c r="BC246" s="58">
        <v>0.1389</v>
      </c>
    </row>
    <row r="247" spans="1:55" customFormat="1" hidden="1" x14ac:dyDescent="0.4">
      <c r="A247" t="str">
        <f t="shared" si="12"/>
        <v>similarity</v>
      </c>
      <c r="B247" s="60" t="str">
        <f t="shared" si="13"/>
        <v>GPM</v>
      </c>
      <c r="C247" s="60" t="str">
        <f t="shared" si="14"/>
        <v>GPM051</v>
      </c>
      <c r="D247" s="60" t="s">
        <v>4995</v>
      </c>
      <c r="E247" s="54">
        <f t="shared" si="15"/>
        <v>0.54017400000000004</v>
      </c>
      <c r="F247" s="60">
        <v>0.39600000000000002</v>
      </c>
      <c r="G247" s="60">
        <v>0.48620000000000002</v>
      </c>
      <c r="H247" s="60">
        <v>0.72619999999999996</v>
      </c>
      <c r="I247" s="60">
        <v>0.48430000000000001</v>
      </c>
      <c r="J247" s="60">
        <v>0.50939999999999996</v>
      </c>
      <c r="K247" s="60">
        <v>0.40200000000000002</v>
      </c>
      <c r="L247" s="60">
        <v>0.49609999999999999</v>
      </c>
      <c r="M247" s="60">
        <v>0.47270000000000001</v>
      </c>
      <c r="N247" s="60">
        <v>0.5403</v>
      </c>
      <c r="O247" s="60">
        <v>0.62190000000000001</v>
      </c>
      <c r="P247" s="60">
        <v>0.55459999999999998</v>
      </c>
      <c r="Q247" s="60">
        <v>0.6109</v>
      </c>
      <c r="R247" s="60">
        <v>0.45369999999999999</v>
      </c>
      <c r="S247" s="60">
        <v>0.74050000000000005</v>
      </c>
      <c r="T247" s="60">
        <v>0.7339</v>
      </c>
      <c r="U247" s="60">
        <v>0.51849999999999996</v>
      </c>
      <c r="V247" s="60">
        <v>0.52159999999999995</v>
      </c>
      <c r="W247" s="60">
        <v>0.2656</v>
      </c>
      <c r="X247" s="60">
        <v>0.3725</v>
      </c>
      <c r="Y247" s="60">
        <v>0.56940000000000002</v>
      </c>
      <c r="Z247" s="60">
        <v>0.63339999999999996</v>
      </c>
      <c r="AA247" s="60">
        <v>0.65510000000000002</v>
      </c>
      <c r="AB247" s="60">
        <v>0.36830000000000002</v>
      </c>
      <c r="AC247" s="60">
        <v>0.64049999999999996</v>
      </c>
      <c r="AD247" s="60">
        <v>0.59899999999999998</v>
      </c>
      <c r="AE247" s="60">
        <v>0.57979999999999998</v>
      </c>
      <c r="AF247" s="60">
        <v>0.42209999999999998</v>
      </c>
      <c r="AG247" s="60">
        <v>0.4486</v>
      </c>
      <c r="AH247" s="60">
        <v>0.63959999999999995</v>
      </c>
      <c r="AI247" s="60">
        <v>0.46239999999999998</v>
      </c>
      <c r="AJ247" s="60">
        <v>0.56289999999999996</v>
      </c>
      <c r="AK247" s="60">
        <v>0.59240000000000004</v>
      </c>
      <c r="AL247" s="60">
        <v>0.5131</v>
      </c>
      <c r="AM247" s="60">
        <v>0.46400000000000002</v>
      </c>
      <c r="AN247" s="60">
        <v>0.52859999999999996</v>
      </c>
      <c r="AO247" s="60">
        <v>0.54010000000000002</v>
      </c>
      <c r="AP247" s="60">
        <v>0.52549999999999997</v>
      </c>
      <c r="AQ247" s="60">
        <v>0.62839999999999996</v>
      </c>
      <c r="AR247" s="60">
        <v>0.41909999999999997</v>
      </c>
      <c r="AS247" s="60">
        <v>0.64200000000000002</v>
      </c>
      <c r="AT247" s="60">
        <v>0.67379999999999995</v>
      </c>
      <c r="AU247" s="60">
        <v>0.68689999999999996</v>
      </c>
      <c r="AV247" s="60">
        <v>0.60050000000000003</v>
      </c>
      <c r="AW247" s="60">
        <v>0.56130000000000002</v>
      </c>
      <c r="AX247" s="60">
        <v>0.6139</v>
      </c>
      <c r="AY247" s="60">
        <v>0.62529999999999997</v>
      </c>
      <c r="AZ247" s="60">
        <v>0.46600000000000003</v>
      </c>
      <c r="BA247" s="60">
        <v>0.44679999999999997</v>
      </c>
      <c r="BB247" s="60">
        <v>0.47539999999999999</v>
      </c>
      <c r="BC247" s="60">
        <v>0.51759999999999995</v>
      </c>
    </row>
    <row r="248" spans="1:55" customFormat="1" hidden="1" x14ac:dyDescent="0.4">
      <c r="A248" t="str">
        <f t="shared" si="12"/>
        <v>quality</v>
      </c>
      <c r="B248" s="58" t="str">
        <f t="shared" si="13"/>
        <v>GPM</v>
      </c>
      <c r="C248" s="58" t="str">
        <f t="shared" si="14"/>
        <v>GPM051</v>
      </c>
      <c r="D248" s="58" t="s">
        <v>4996</v>
      </c>
      <c r="E248">
        <f t="shared" si="15"/>
        <v>79.400000000000006</v>
      </c>
      <c r="F248" s="58">
        <v>80</v>
      </c>
      <c r="G248" s="58">
        <v>80</v>
      </c>
      <c r="H248" s="58">
        <v>80</v>
      </c>
      <c r="I248" s="58">
        <v>80</v>
      </c>
      <c r="J248" s="58">
        <v>80</v>
      </c>
      <c r="K248" s="58">
        <v>80</v>
      </c>
      <c r="L248" s="58">
        <v>80</v>
      </c>
      <c r="M248" s="58">
        <v>80</v>
      </c>
      <c r="N248" s="58">
        <v>80</v>
      </c>
      <c r="O248" s="58">
        <v>80</v>
      </c>
      <c r="P248" s="58">
        <v>80</v>
      </c>
      <c r="Q248" s="58">
        <v>80</v>
      </c>
      <c r="R248" s="58">
        <v>60</v>
      </c>
      <c r="S248" s="58">
        <v>80</v>
      </c>
      <c r="T248" s="58">
        <v>80</v>
      </c>
      <c r="U248" s="58">
        <v>80</v>
      </c>
      <c r="V248" s="58">
        <v>80</v>
      </c>
      <c r="W248" s="58">
        <v>80</v>
      </c>
      <c r="X248" s="58">
        <v>80</v>
      </c>
      <c r="Y248" s="58">
        <v>80</v>
      </c>
      <c r="Z248" s="58">
        <v>80</v>
      </c>
      <c r="AA248" s="58">
        <v>80</v>
      </c>
      <c r="AB248" s="58">
        <v>80</v>
      </c>
      <c r="AC248" s="58">
        <v>80</v>
      </c>
      <c r="AD248" s="58">
        <v>80</v>
      </c>
      <c r="AE248" s="58">
        <v>80</v>
      </c>
      <c r="AF248" s="58">
        <v>80</v>
      </c>
      <c r="AG248" s="58">
        <v>70</v>
      </c>
      <c r="AH248" s="58">
        <v>80</v>
      </c>
      <c r="AI248" s="58">
        <v>80</v>
      </c>
      <c r="AJ248" s="58">
        <v>80</v>
      </c>
      <c r="AK248" s="58">
        <v>80</v>
      </c>
      <c r="AL248" s="58">
        <v>80</v>
      </c>
      <c r="AM248" s="58">
        <v>80</v>
      </c>
      <c r="AN248" s="58">
        <v>80</v>
      </c>
      <c r="AO248" s="58">
        <v>80</v>
      </c>
      <c r="AP248" s="58">
        <v>80</v>
      </c>
      <c r="AQ248" s="58">
        <v>80</v>
      </c>
      <c r="AR248" s="58">
        <v>80</v>
      </c>
      <c r="AS248" s="58">
        <v>80</v>
      </c>
      <c r="AT248" s="58">
        <v>80</v>
      </c>
      <c r="AU248" s="58">
        <v>80</v>
      </c>
      <c r="AV248" s="58">
        <v>80</v>
      </c>
      <c r="AW248" s="58">
        <v>80</v>
      </c>
      <c r="AX248" s="58">
        <v>80</v>
      </c>
      <c r="AY248" s="58">
        <v>80</v>
      </c>
      <c r="AZ248" s="58">
        <v>80</v>
      </c>
      <c r="BA248" s="58">
        <v>80</v>
      </c>
      <c r="BB248" s="58">
        <v>80</v>
      </c>
      <c r="BC248" s="58">
        <v>80</v>
      </c>
    </row>
    <row r="249" spans="1:55" customFormat="1" hidden="1" x14ac:dyDescent="0.4">
      <c r="A249" t="str">
        <f t="shared" si="12"/>
        <v>match_rate</v>
      </c>
      <c r="B249" s="58" t="str">
        <f t="shared" si="13"/>
        <v>GPM</v>
      </c>
      <c r="C249" s="58" t="str">
        <f t="shared" si="14"/>
        <v>GPM051</v>
      </c>
      <c r="D249" s="58" t="s">
        <v>4997</v>
      </c>
      <c r="E249">
        <f t="shared" si="15"/>
        <v>42.942741999999996</v>
      </c>
      <c r="F249" s="58">
        <v>31.6783</v>
      </c>
      <c r="G249" s="58">
        <v>38.895800000000001</v>
      </c>
      <c r="H249" s="58">
        <v>58.097299999999997</v>
      </c>
      <c r="I249" s="58">
        <v>38.744399999999999</v>
      </c>
      <c r="J249" s="58">
        <v>40.753999999999998</v>
      </c>
      <c r="K249" s="58">
        <v>32.157899999999998</v>
      </c>
      <c r="L249" s="58">
        <v>39.686700000000002</v>
      </c>
      <c r="M249" s="58">
        <v>37.817900000000002</v>
      </c>
      <c r="N249" s="58">
        <v>43.223599999999998</v>
      </c>
      <c r="O249" s="58">
        <v>49.749499999999998</v>
      </c>
      <c r="P249" s="58">
        <v>44.365499999999997</v>
      </c>
      <c r="Q249" s="58">
        <v>48.874600000000001</v>
      </c>
      <c r="R249" s="58">
        <v>27.222899999999999</v>
      </c>
      <c r="S249" s="58">
        <v>59.238700000000001</v>
      </c>
      <c r="T249" s="58">
        <v>58.710999999999999</v>
      </c>
      <c r="U249" s="58">
        <v>41.482799999999997</v>
      </c>
      <c r="V249" s="58">
        <v>41.730600000000003</v>
      </c>
      <c r="W249" s="58">
        <v>21.245699999999999</v>
      </c>
      <c r="X249" s="58">
        <v>29.7988</v>
      </c>
      <c r="Y249" s="58">
        <v>45.550199999999997</v>
      </c>
      <c r="Z249" s="58">
        <v>50.674599999999998</v>
      </c>
      <c r="AA249" s="58">
        <v>52.404800000000002</v>
      </c>
      <c r="AB249" s="58">
        <v>29.466000000000001</v>
      </c>
      <c r="AC249" s="58">
        <v>51.238300000000002</v>
      </c>
      <c r="AD249" s="58">
        <v>47.921199999999999</v>
      </c>
      <c r="AE249" s="58">
        <v>46.383899999999997</v>
      </c>
      <c r="AF249" s="58">
        <v>33.771700000000003</v>
      </c>
      <c r="AG249" s="58">
        <v>31.399799999999999</v>
      </c>
      <c r="AH249" s="58">
        <v>51.169800000000002</v>
      </c>
      <c r="AI249" s="58">
        <v>36.991500000000002</v>
      </c>
      <c r="AJ249" s="58">
        <v>45.035800000000002</v>
      </c>
      <c r="AK249" s="58">
        <v>47.388100000000001</v>
      </c>
      <c r="AL249" s="58">
        <v>41.047899999999998</v>
      </c>
      <c r="AM249" s="58">
        <v>37.122</v>
      </c>
      <c r="AN249" s="58">
        <v>42.290399999999998</v>
      </c>
      <c r="AO249" s="58">
        <v>43.211399999999998</v>
      </c>
      <c r="AP249" s="58">
        <v>42.036799999999999</v>
      </c>
      <c r="AQ249" s="58">
        <v>50.269599999999997</v>
      </c>
      <c r="AR249" s="58">
        <v>33.527000000000001</v>
      </c>
      <c r="AS249" s="58">
        <v>51.363700000000001</v>
      </c>
      <c r="AT249" s="58">
        <v>53.902200000000001</v>
      </c>
      <c r="AU249" s="58">
        <v>54.954700000000003</v>
      </c>
      <c r="AV249" s="58">
        <v>48.0366</v>
      </c>
      <c r="AW249" s="58">
        <v>44.901600000000002</v>
      </c>
      <c r="AX249" s="58">
        <v>49.110300000000002</v>
      </c>
      <c r="AY249" s="58">
        <v>50.022799999999997</v>
      </c>
      <c r="AZ249" s="58">
        <v>37.28</v>
      </c>
      <c r="BA249" s="58">
        <v>35.745100000000001</v>
      </c>
      <c r="BB249" s="58">
        <v>38.034199999999998</v>
      </c>
      <c r="BC249" s="58">
        <v>41.409100000000002</v>
      </c>
    </row>
    <row r="250" spans="1:55" customFormat="1" hidden="1" x14ac:dyDescent="0.4">
      <c r="A250" t="str">
        <f t="shared" si="12"/>
        <v>bleu</v>
      </c>
      <c r="B250" s="58" t="str">
        <f t="shared" si="13"/>
        <v>GPM</v>
      </c>
      <c r="C250" s="58" t="str">
        <f t="shared" si="14"/>
        <v>GPM051</v>
      </c>
      <c r="D250" s="58" t="s">
        <v>4998</v>
      </c>
      <c r="E250">
        <f t="shared" si="15"/>
        <v>2.3077999999999998E-2</v>
      </c>
      <c r="F250" s="58">
        <v>3.3E-3</v>
      </c>
      <c r="G250" s="58">
        <v>1.5299999999999999E-2</v>
      </c>
      <c r="H250" s="58">
        <v>0.1515</v>
      </c>
      <c r="I250" s="58">
        <v>8.0999999999999996E-3</v>
      </c>
      <c r="J250" s="58">
        <v>1.0800000000000001E-2</v>
      </c>
      <c r="K250" s="58">
        <v>4.1000000000000003E-3</v>
      </c>
      <c r="L250" s="58">
        <v>3.3700000000000001E-2</v>
      </c>
      <c r="M250" s="58">
        <v>1.3599999999999999E-2</v>
      </c>
      <c r="N250" s="58">
        <v>7.3000000000000001E-3</v>
      </c>
      <c r="O250" s="58">
        <v>3.5099999999999999E-2</v>
      </c>
      <c r="P250" s="58">
        <v>5.0599999999999999E-2</v>
      </c>
      <c r="Q250" s="58">
        <v>6.8900000000000003E-2</v>
      </c>
      <c r="R250" s="58">
        <v>6.1000000000000004E-3</v>
      </c>
      <c r="S250" s="58">
        <v>4.3099999999999999E-2</v>
      </c>
      <c r="T250" s="58">
        <v>4.4699999999999997E-2</v>
      </c>
      <c r="U250" s="58">
        <v>8.0000000000000002E-3</v>
      </c>
      <c r="V250" s="58">
        <v>9.1999999999999998E-3</v>
      </c>
      <c r="W250" s="58">
        <v>8.2000000000000007E-3</v>
      </c>
      <c r="X250" s="58">
        <v>9.4000000000000004E-3</v>
      </c>
      <c r="Y250" s="58">
        <v>7.4000000000000003E-3</v>
      </c>
      <c r="Z250" s="58">
        <v>1.67E-2</v>
      </c>
      <c r="AA250" s="58">
        <v>0.02</v>
      </c>
      <c r="AB250" s="58">
        <v>9.9000000000000008E-3</v>
      </c>
      <c r="AC250" s="58">
        <v>1.43E-2</v>
      </c>
      <c r="AD250" s="58">
        <v>2.5499999999999998E-2</v>
      </c>
      <c r="AE250" s="58">
        <v>7.9000000000000008E-3</v>
      </c>
      <c r="AF250" s="58">
        <v>4.7999999999999996E-3</v>
      </c>
      <c r="AG250" s="58">
        <v>8.9999999999999993E-3</v>
      </c>
      <c r="AH250" s="58">
        <v>2.0199999999999999E-2</v>
      </c>
      <c r="AI250" s="58">
        <v>8.3000000000000001E-3</v>
      </c>
      <c r="AJ250" s="58">
        <v>2.0199999999999999E-2</v>
      </c>
      <c r="AK250" s="58">
        <v>0.15790000000000001</v>
      </c>
      <c r="AL250" s="58">
        <v>6.7000000000000002E-3</v>
      </c>
      <c r="AM250" s="58">
        <v>8.0999999999999996E-3</v>
      </c>
      <c r="AN250" s="58">
        <v>8.8000000000000005E-3</v>
      </c>
      <c r="AO250" s="58">
        <v>9.7999999999999997E-3</v>
      </c>
      <c r="AP250" s="58">
        <v>8.3000000000000001E-3</v>
      </c>
      <c r="AQ250" s="58">
        <v>1.8499999999999999E-2</v>
      </c>
      <c r="AR250" s="58">
        <v>4.0000000000000001E-3</v>
      </c>
      <c r="AS250" s="58">
        <v>1.5599999999999999E-2</v>
      </c>
      <c r="AT250" s="58">
        <v>1.15E-2</v>
      </c>
      <c r="AU250" s="58">
        <v>0.12790000000000001</v>
      </c>
      <c r="AV250" s="58">
        <v>1.0500000000000001E-2</v>
      </c>
      <c r="AW250" s="58">
        <v>8.0000000000000002E-3</v>
      </c>
      <c r="AX250" s="58">
        <v>7.7999999999999996E-3</v>
      </c>
      <c r="AY250" s="58">
        <v>1.7399999999999999E-2</v>
      </c>
      <c r="AZ250" s="58">
        <v>5.4999999999999997E-3</v>
      </c>
      <c r="BA250" s="58">
        <v>5.8999999999999999E-3</v>
      </c>
      <c r="BB250" s="58">
        <v>7.7999999999999996E-3</v>
      </c>
      <c r="BC250" s="58">
        <v>1.8700000000000001E-2</v>
      </c>
    </row>
    <row r="251" spans="1:55" customFormat="1" hidden="1" x14ac:dyDescent="0.4">
      <c r="A251" t="str">
        <f t="shared" si="12"/>
        <v>rougeL</v>
      </c>
      <c r="B251" s="58" t="str">
        <f t="shared" si="13"/>
        <v>GPM</v>
      </c>
      <c r="C251" s="58" t="str">
        <f t="shared" si="14"/>
        <v>GPM051</v>
      </c>
      <c r="D251" s="58" t="s">
        <v>4999</v>
      </c>
      <c r="E251">
        <f t="shared" si="15"/>
        <v>0.14190799999999998</v>
      </c>
      <c r="F251" s="58">
        <v>7.9500000000000001E-2</v>
      </c>
      <c r="G251" s="58">
        <v>0.1244</v>
      </c>
      <c r="H251" s="58">
        <v>0.3347</v>
      </c>
      <c r="I251" s="58">
        <v>0.11940000000000001</v>
      </c>
      <c r="J251" s="58">
        <v>0.12039999999999999</v>
      </c>
      <c r="K251" s="58">
        <v>0.1164</v>
      </c>
      <c r="L251" s="58">
        <v>0.15529999999999999</v>
      </c>
      <c r="M251" s="58">
        <v>0.1084</v>
      </c>
      <c r="N251" s="58">
        <v>0.127</v>
      </c>
      <c r="O251" s="58">
        <v>0.1429</v>
      </c>
      <c r="P251" s="58">
        <v>0.2</v>
      </c>
      <c r="Q251" s="58">
        <v>0.21740000000000001</v>
      </c>
      <c r="R251" s="58">
        <v>0.1447</v>
      </c>
      <c r="S251" s="58">
        <v>0.1794</v>
      </c>
      <c r="T251" s="58">
        <v>0.18340000000000001</v>
      </c>
      <c r="U251" s="58">
        <v>0.104</v>
      </c>
      <c r="V251" s="58">
        <v>0.16109999999999999</v>
      </c>
      <c r="W251" s="58">
        <v>0.13539999999999999</v>
      </c>
      <c r="X251" s="58">
        <v>0.10199999999999999</v>
      </c>
      <c r="Y251" s="58">
        <v>0.12570000000000001</v>
      </c>
      <c r="Z251" s="58">
        <v>0.1794</v>
      </c>
      <c r="AA251" s="58">
        <v>0.14219999999999999</v>
      </c>
      <c r="AB251" s="58">
        <v>0.13700000000000001</v>
      </c>
      <c r="AC251" s="58">
        <v>0.15690000000000001</v>
      </c>
      <c r="AD251" s="58">
        <v>0.20369999999999999</v>
      </c>
      <c r="AE251" s="58">
        <v>0.1086</v>
      </c>
      <c r="AF251" s="58">
        <v>0.1048</v>
      </c>
      <c r="AG251" s="58">
        <v>0.15459999999999999</v>
      </c>
      <c r="AH251" s="58">
        <v>0.15310000000000001</v>
      </c>
      <c r="AI251" s="58">
        <v>0.127</v>
      </c>
      <c r="AJ251" s="58">
        <v>0.14349999999999999</v>
      </c>
      <c r="AK251" s="58">
        <v>0.32669999999999999</v>
      </c>
      <c r="AL251" s="58">
        <v>9.7299999999999998E-2</v>
      </c>
      <c r="AM251" s="58">
        <v>0.1095</v>
      </c>
      <c r="AN251" s="58">
        <v>0.1116</v>
      </c>
      <c r="AO251" s="58">
        <v>0.1545</v>
      </c>
      <c r="AP251" s="58">
        <v>0.1232</v>
      </c>
      <c r="AQ251" s="58">
        <v>0.14610000000000001</v>
      </c>
      <c r="AR251" s="58">
        <v>7.3400000000000007E-2</v>
      </c>
      <c r="AS251" s="58">
        <v>0.12870000000000001</v>
      </c>
      <c r="AT251" s="58">
        <v>0.14099999999999999</v>
      </c>
      <c r="AU251" s="58">
        <v>0.23080000000000001</v>
      </c>
      <c r="AV251" s="58">
        <v>9.8699999999999996E-2</v>
      </c>
      <c r="AW251" s="58">
        <v>0.14549999999999999</v>
      </c>
      <c r="AX251" s="58">
        <v>0.10630000000000001</v>
      </c>
      <c r="AY251" s="58">
        <v>0.12280000000000001</v>
      </c>
      <c r="AZ251" s="58">
        <v>6.4500000000000002E-2</v>
      </c>
      <c r="BA251" s="58">
        <v>0.11219999999999999</v>
      </c>
      <c r="BB251" s="58">
        <v>0.11210000000000001</v>
      </c>
      <c r="BC251" s="58">
        <v>9.8199999999999996E-2</v>
      </c>
    </row>
    <row r="252" spans="1:55" customFormat="1" hidden="1" x14ac:dyDescent="0.4">
      <c r="A252" t="str">
        <f t="shared" si="12"/>
        <v>similarity</v>
      </c>
      <c r="B252" s="61" t="str">
        <f t="shared" si="13"/>
        <v>GPM</v>
      </c>
      <c r="C252" s="61" t="str">
        <f t="shared" si="14"/>
        <v>GPM091</v>
      </c>
      <c r="D252" s="61" t="s">
        <v>5000</v>
      </c>
      <c r="E252" s="56">
        <f t="shared" si="15"/>
        <v>0.53100999999999987</v>
      </c>
      <c r="F252" s="61">
        <v>0.52710000000000001</v>
      </c>
      <c r="G252" s="61">
        <v>0.53120000000000001</v>
      </c>
      <c r="H252" s="61">
        <v>0.50690000000000002</v>
      </c>
      <c r="I252" s="61">
        <v>0.48809999999999998</v>
      </c>
      <c r="J252" s="61">
        <v>0.47399999999999998</v>
      </c>
      <c r="K252" s="61">
        <v>0.48320000000000002</v>
      </c>
      <c r="L252" s="61">
        <v>0.46760000000000002</v>
      </c>
      <c r="M252" s="61">
        <v>0.49320000000000003</v>
      </c>
      <c r="N252" s="61">
        <v>0.51529999999999998</v>
      </c>
      <c r="O252" s="61">
        <v>0.64529999999999998</v>
      </c>
      <c r="P252" s="61">
        <v>0.44429999999999997</v>
      </c>
      <c r="Q252" s="61">
        <v>0.42409999999999998</v>
      </c>
      <c r="R252" s="61">
        <v>0.58289999999999997</v>
      </c>
      <c r="S252" s="61">
        <v>0.71879999999999999</v>
      </c>
      <c r="T252" s="61">
        <v>0.61480000000000001</v>
      </c>
      <c r="U252" s="61">
        <v>0.43530000000000002</v>
      </c>
      <c r="V252" s="61">
        <v>0.55910000000000004</v>
      </c>
      <c r="W252" s="61">
        <v>0.36309999999999998</v>
      </c>
      <c r="X252" s="61">
        <v>0.49120000000000003</v>
      </c>
      <c r="Y252" s="61">
        <v>0.55289999999999995</v>
      </c>
      <c r="Z252" s="61">
        <v>0.76539999999999997</v>
      </c>
      <c r="AA252" s="61">
        <v>0.38590000000000002</v>
      </c>
      <c r="AB252" s="61">
        <v>0.55359999999999998</v>
      </c>
      <c r="AC252" s="61">
        <v>0.63280000000000003</v>
      </c>
      <c r="AD252" s="61">
        <v>0.70179999999999998</v>
      </c>
      <c r="AE252" s="61">
        <v>0.6754</v>
      </c>
      <c r="AF252" s="61">
        <v>0.35299999999999998</v>
      </c>
      <c r="AG252" s="61">
        <v>0.42170000000000002</v>
      </c>
      <c r="AH252" s="61">
        <v>0.65449999999999997</v>
      </c>
      <c r="AI252" s="61">
        <v>0.48399999999999999</v>
      </c>
      <c r="AJ252" s="61">
        <v>0.49399999999999999</v>
      </c>
      <c r="AK252" s="61">
        <v>0.69740000000000002</v>
      </c>
      <c r="AL252" s="61">
        <v>0.51419999999999999</v>
      </c>
      <c r="AM252" s="61">
        <v>0.64649999999999996</v>
      </c>
      <c r="AN252" s="61">
        <v>0.62639999999999996</v>
      </c>
      <c r="AO252" s="61">
        <v>0.43590000000000001</v>
      </c>
      <c r="AP252" s="61">
        <v>0.52370000000000005</v>
      </c>
      <c r="AQ252" s="61">
        <v>0.68179999999999996</v>
      </c>
      <c r="AR252" s="61">
        <v>0.42120000000000002</v>
      </c>
      <c r="AS252" s="61">
        <v>0.7772</v>
      </c>
      <c r="AT252" s="61">
        <v>0.53320000000000001</v>
      </c>
      <c r="AU252" s="61">
        <v>0.55959999999999999</v>
      </c>
      <c r="AV252" s="61">
        <v>0.41620000000000001</v>
      </c>
      <c r="AW252" s="61">
        <v>0.4904</v>
      </c>
      <c r="AX252" s="61">
        <v>0.41799999999999998</v>
      </c>
      <c r="AY252" s="61">
        <v>0.53790000000000004</v>
      </c>
      <c r="AZ252" s="61">
        <v>0.46229999999999999</v>
      </c>
      <c r="BA252" s="61">
        <v>0.41039999999999999</v>
      </c>
      <c r="BB252" s="61">
        <v>0.48230000000000001</v>
      </c>
      <c r="BC252" s="61">
        <v>0.47539999999999999</v>
      </c>
    </row>
    <row r="253" spans="1:55" customFormat="1" hidden="1" x14ac:dyDescent="0.4">
      <c r="A253" t="str">
        <f t="shared" si="12"/>
        <v>quality</v>
      </c>
      <c r="B253" s="58" t="str">
        <f t="shared" si="13"/>
        <v>GPM</v>
      </c>
      <c r="C253" s="58" t="str">
        <f t="shared" si="14"/>
        <v>GPM091</v>
      </c>
      <c r="D253" s="58" t="s">
        <v>5001</v>
      </c>
      <c r="E253">
        <f t="shared" si="15"/>
        <v>78.599999999999994</v>
      </c>
      <c r="F253" s="58">
        <v>80</v>
      </c>
      <c r="G253" s="58">
        <v>80</v>
      </c>
      <c r="H253" s="58">
        <v>80</v>
      </c>
      <c r="I253" s="58">
        <v>80</v>
      </c>
      <c r="J253" s="58">
        <v>80</v>
      </c>
      <c r="K253" s="58">
        <v>80</v>
      </c>
      <c r="L253" s="58">
        <v>60</v>
      </c>
      <c r="M253" s="58">
        <v>80</v>
      </c>
      <c r="N253" s="58">
        <v>80</v>
      </c>
      <c r="O253" s="58">
        <v>80</v>
      </c>
      <c r="P253" s="58">
        <v>80</v>
      </c>
      <c r="Q253" s="58">
        <v>80</v>
      </c>
      <c r="R253" s="58">
        <v>60</v>
      </c>
      <c r="S253" s="58">
        <v>80</v>
      </c>
      <c r="T253" s="58">
        <v>80</v>
      </c>
      <c r="U253" s="58">
        <v>80</v>
      </c>
      <c r="V253" s="58">
        <v>80</v>
      </c>
      <c r="W253" s="58">
        <v>80</v>
      </c>
      <c r="X253" s="58">
        <v>80</v>
      </c>
      <c r="Y253" s="58">
        <v>80</v>
      </c>
      <c r="Z253" s="58">
        <v>80</v>
      </c>
      <c r="AA253" s="58">
        <v>60</v>
      </c>
      <c r="AB253" s="58">
        <v>80</v>
      </c>
      <c r="AC253" s="58">
        <v>80</v>
      </c>
      <c r="AD253" s="58">
        <v>80</v>
      </c>
      <c r="AE253" s="58">
        <v>80</v>
      </c>
      <c r="AF253" s="58">
        <v>80</v>
      </c>
      <c r="AG253" s="58">
        <v>80</v>
      </c>
      <c r="AH253" s="58">
        <v>80</v>
      </c>
      <c r="AI253" s="58">
        <v>80</v>
      </c>
      <c r="AJ253" s="58">
        <v>80</v>
      </c>
      <c r="AK253" s="58">
        <v>80</v>
      </c>
      <c r="AL253" s="58">
        <v>80</v>
      </c>
      <c r="AM253" s="58">
        <v>80</v>
      </c>
      <c r="AN253" s="58">
        <v>70</v>
      </c>
      <c r="AO253" s="58">
        <v>80</v>
      </c>
      <c r="AP253" s="58">
        <v>80</v>
      </c>
      <c r="AQ253" s="58">
        <v>80</v>
      </c>
      <c r="AR253" s="58">
        <v>80</v>
      </c>
      <c r="AS253" s="58">
        <v>80</v>
      </c>
      <c r="AT253" s="58">
        <v>80</v>
      </c>
      <c r="AU253" s="58">
        <v>80</v>
      </c>
      <c r="AV253" s="58">
        <v>80</v>
      </c>
      <c r="AW253" s="58">
        <v>80</v>
      </c>
      <c r="AX253" s="58">
        <v>80</v>
      </c>
      <c r="AY253" s="58">
        <v>80</v>
      </c>
      <c r="AZ253" s="58">
        <v>80</v>
      </c>
      <c r="BA253" s="58">
        <v>80</v>
      </c>
      <c r="BB253" s="58">
        <v>80</v>
      </c>
      <c r="BC253" s="58">
        <v>80</v>
      </c>
    </row>
    <row r="254" spans="1:55" customFormat="1" hidden="1" x14ac:dyDescent="0.4">
      <c r="A254" t="str">
        <f t="shared" si="12"/>
        <v>match_rate</v>
      </c>
      <c r="B254" s="58" t="str">
        <f t="shared" si="13"/>
        <v>GPM</v>
      </c>
      <c r="C254" s="58" t="str">
        <f t="shared" si="14"/>
        <v>GPM091</v>
      </c>
      <c r="D254" s="58" t="s">
        <v>5002</v>
      </c>
      <c r="E254">
        <f t="shared" si="15"/>
        <v>41.781041999999999</v>
      </c>
      <c r="F254" s="58">
        <v>42.169800000000002</v>
      </c>
      <c r="G254" s="58">
        <v>42.496099999999998</v>
      </c>
      <c r="H254" s="58">
        <v>40.555599999999998</v>
      </c>
      <c r="I254" s="58">
        <v>39.045299999999997</v>
      </c>
      <c r="J254" s="58">
        <v>37.920699999999997</v>
      </c>
      <c r="K254" s="58">
        <v>38.652200000000001</v>
      </c>
      <c r="L254" s="58">
        <v>28.054300000000001</v>
      </c>
      <c r="M254" s="58">
        <v>39.454700000000003</v>
      </c>
      <c r="N254" s="58">
        <v>41.224800000000002</v>
      </c>
      <c r="O254" s="58">
        <v>51.624499999999998</v>
      </c>
      <c r="P254" s="58">
        <v>35.545299999999997</v>
      </c>
      <c r="Q254" s="58">
        <v>33.926200000000001</v>
      </c>
      <c r="R254" s="58">
        <v>34.975299999999997</v>
      </c>
      <c r="S254" s="58">
        <v>57.504800000000003</v>
      </c>
      <c r="T254" s="58">
        <v>49.186700000000002</v>
      </c>
      <c r="U254" s="58">
        <v>34.826500000000003</v>
      </c>
      <c r="V254" s="58">
        <v>44.730800000000002</v>
      </c>
      <c r="W254" s="58">
        <v>29.049800000000001</v>
      </c>
      <c r="X254" s="58">
        <v>39.299900000000001</v>
      </c>
      <c r="Y254" s="58">
        <v>44.233499999999999</v>
      </c>
      <c r="Z254" s="58">
        <v>61.2346</v>
      </c>
      <c r="AA254" s="58">
        <v>23.151800000000001</v>
      </c>
      <c r="AB254" s="58">
        <v>44.287999999999997</v>
      </c>
      <c r="AC254" s="58">
        <v>50.626399999999997</v>
      </c>
      <c r="AD254" s="58">
        <v>56.141500000000001</v>
      </c>
      <c r="AE254" s="58">
        <v>54.032899999999998</v>
      </c>
      <c r="AF254" s="58">
        <v>28.240600000000001</v>
      </c>
      <c r="AG254" s="58">
        <v>33.735799999999998</v>
      </c>
      <c r="AH254" s="58">
        <v>52.356900000000003</v>
      </c>
      <c r="AI254" s="58">
        <v>38.720500000000001</v>
      </c>
      <c r="AJ254" s="58">
        <v>39.5182</v>
      </c>
      <c r="AK254" s="58">
        <v>55.789700000000003</v>
      </c>
      <c r="AL254" s="58">
        <v>41.134599999999999</v>
      </c>
      <c r="AM254" s="58">
        <v>51.718400000000003</v>
      </c>
      <c r="AN254" s="58">
        <v>43.8476</v>
      </c>
      <c r="AO254" s="58">
        <v>34.869799999999998</v>
      </c>
      <c r="AP254" s="58">
        <v>41.8932</v>
      </c>
      <c r="AQ254" s="58">
        <v>54.543399999999998</v>
      </c>
      <c r="AR254" s="58">
        <v>33.694600000000001</v>
      </c>
      <c r="AS254" s="58">
        <v>62.178199999999997</v>
      </c>
      <c r="AT254" s="58">
        <v>42.659599999999998</v>
      </c>
      <c r="AU254" s="58">
        <v>44.771900000000002</v>
      </c>
      <c r="AV254" s="58">
        <v>33.292200000000001</v>
      </c>
      <c r="AW254" s="58">
        <v>39.2331</v>
      </c>
      <c r="AX254" s="58">
        <v>33.440300000000001</v>
      </c>
      <c r="AY254" s="58">
        <v>43.028399999999998</v>
      </c>
      <c r="AZ254" s="58">
        <v>36.981099999999998</v>
      </c>
      <c r="BA254" s="58">
        <v>32.834299999999999</v>
      </c>
      <c r="BB254" s="58">
        <v>38.584000000000003</v>
      </c>
      <c r="BC254" s="58">
        <v>38.033700000000003</v>
      </c>
    </row>
    <row r="255" spans="1:55" customFormat="1" hidden="1" x14ac:dyDescent="0.4">
      <c r="A255" t="str">
        <f t="shared" si="12"/>
        <v>bleu</v>
      </c>
      <c r="B255" s="58" t="str">
        <f t="shared" si="13"/>
        <v>GPM</v>
      </c>
      <c r="C255" s="58" t="str">
        <f t="shared" si="14"/>
        <v>GPM091</v>
      </c>
      <c r="D255" s="58" t="s">
        <v>5003</v>
      </c>
      <c r="E255">
        <f t="shared" si="15"/>
        <v>1.5723999999999998E-2</v>
      </c>
      <c r="F255" s="58">
        <v>7.4000000000000003E-3</v>
      </c>
      <c r="G255" s="58">
        <v>1.44E-2</v>
      </c>
      <c r="H255" s="58">
        <v>8.6E-3</v>
      </c>
      <c r="I255" s="58">
        <v>8.0000000000000002E-3</v>
      </c>
      <c r="J255" s="58">
        <v>1.8700000000000001E-2</v>
      </c>
      <c r="K255" s="58">
        <v>8.6999999999999994E-3</v>
      </c>
      <c r="L255" s="58">
        <v>4.3E-3</v>
      </c>
      <c r="M255" s="58">
        <v>1.52E-2</v>
      </c>
      <c r="N255" s="58">
        <v>9.4999999999999998E-3</v>
      </c>
      <c r="O255" s="58">
        <v>1.2699999999999999E-2</v>
      </c>
      <c r="P255" s="58">
        <v>4.0000000000000001E-3</v>
      </c>
      <c r="Q255" s="58">
        <v>4.4000000000000003E-3</v>
      </c>
      <c r="R255" s="58">
        <v>1.03E-2</v>
      </c>
      <c r="S255" s="58">
        <v>8.2699999999999996E-2</v>
      </c>
      <c r="T255" s="58">
        <v>6.0400000000000002E-2</v>
      </c>
      <c r="U255" s="58">
        <v>1.43E-2</v>
      </c>
      <c r="V255" s="58">
        <v>1.6299999999999999E-2</v>
      </c>
      <c r="W255" s="58">
        <v>1.37E-2</v>
      </c>
      <c r="X255" s="58">
        <v>9.4000000000000004E-3</v>
      </c>
      <c r="Y255" s="58">
        <v>6.7000000000000002E-3</v>
      </c>
      <c r="Z255" s="58">
        <v>2.92E-2</v>
      </c>
      <c r="AA255" s="58">
        <v>1.44E-2</v>
      </c>
      <c r="AB255" s="58">
        <v>7.0000000000000001E-3</v>
      </c>
      <c r="AC255" s="58">
        <v>9.4999999999999998E-3</v>
      </c>
      <c r="AD255" s="58">
        <v>1.72E-2</v>
      </c>
      <c r="AE255" s="58">
        <v>1.7999999999999999E-2</v>
      </c>
      <c r="AF255" s="58">
        <v>9.9000000000000008E-3</v>
      </c>
      <c r="AG255" s="58">
        <v>9.7999999999999997E-3</v>
      </c>
      <c r="AH255" s="58">
        <v>2.5899999999999999E-2</v>
      </c>
      <c r="AI255" s="58">
        <v>7.7999999999999996E-3</v>
      </c>
      <c r="AJ255" s="58">
        <v>4.3E-3</v>
      </c>
      <c r="AK255" s="58">
        <v>0.1055</v>
      </c>
      <c r="AL255" s="58">
        <v>8.5000000000000006E-3</v>
      </c>
      <c r="AM255" s="58">
        <v>3.2500000000000001E-2</v>
      </c>
      <c r="AN255" s="58">
        <v>8.0999999999999996E-3</v>
      </c>
      <c r="AO255" s="58">
        <v>4.3E-3</v>
      </c>
      <c r="AP255" s="58">
        <v>7.1000000000000004E-3</v>
      </c>
      <c r="AQ255" s="58">
        <v>1.38E-2</v>
      </c>
      <c r="AR255" s="58">
        <v>4.1999999999999997E-3</v>
      </c>
      <c r="AS255" s="58">
        <v>2.7799999999999998E-2</v>
      </c>
      <c r="AT255" s="58">
        <v>7.9000000000000008E-3</v>
      </c>
      <c r="AU255" s="58">
        <v>1.8499999999999999E-2</v>
      </c>
      <c r="AV255" s="58">
        <v>6.7999999999999996E-3</v>
      </c>
      <c r="AW255" s="58">
        <v>9.1999999999999998E-3</v>
      </c>
      <c r="AX255" s="58">
        <v>8.0000000000000002E-3</v>
      </c>
      <c r="AY255" s="58">
        <v>9.1000000000000004E-3</v>
      </c>
      <c r="AZ255" s="58">
        <v>6.7000000000000002E-3</v>
      </c>
      <c r="BA255" s="58">
        <v>8.3000000000000001E-3</v>
      </c>
      <c r="BB255" s="58">
        <v>4.1999999999999997E-3</v>
      </c>
      <c r="BC255" s="58">
        <v>1.2999999999999999E-2</v>
      </c>
    </row>
    <row r="256" spans="1:55" customFormat="1" hidden="1" x14ac:dyDescent="0.4">
      <c r="A256" t="str">
        <f t="shared" si="12"/>
        <v>rougeL</v>
      </c>
      <c r="B256" s="58" t="str">
        <f t="shared" si="13"/>
        <v>GPM</v>
      </c>
      <c r="C256" s="58" t="str">
        <f t="shared" si="14"/>
        <v>GPM091</v>
      </c>
      <c r="D256" s="58" t="s">
        <v>5004</v>
      </c>
      <c r="E256">
        <f t="shared" si="15"/>
        <v>0.13581000000000004</v>
      </c>
      <c r="F256" s="58">
        <v>0.125</v>
      </c>
      <c r="G256" s="58">
        <v>0.1429</v>
      </c>
      <c r="H256" s="58">
        <v>0.14000000000000001</v>
      </c>
      <c r="I256" s="58">
        <v>0.1215</v>
      </c>
      <c r="J256" s="58">
        <v>0.13569999999999999</v>
      </c>
      <c r="K256" s="58">
        <v>0.1545</v>
      </c>
      <c r="L256" s="58">
        <v>0.1057</v>
      </c>
      <c r="M256" s="58">
        <v>0.1237</v>
      </c>
      <c r="N256" s="58">
        <v>0.14910000000000001</v>
      </c>
      <c r="O256" s="58">
        <v>0.16</v>
      </c>
      <c r="P256" s="58">
        <v>9.4700000000000006E-2</v>
      </c>
      <c r="Q256" s="58">
        <v>9.5200000000000007E-2</v>
      </c>
      <c r="R256" s="58">
        <v>0.1457</v>
      </c>
      <c r="S256" s="58">
        <v>0.21820000000000001</v>
      </c>
      <c r="T256" s="58">
        <v>0.1867</v>
      </c>
      <c r="U256" s="58">
        <v>0.12820000000000001</v>
      </c>
      <c r="V256" s="58">
        <v>0.17810000000000001</v>
      </c>
      <c r="W256" s="58">
        <v>0.13450000000000001</v>
      </c>
      <c r="X256" s="58">
        <v>0.1313</v>
      </c>
      <c r="Y256" s="58">
        <v>0.1313</v>
      </c>
      <c r="Z256" s="58">
        <v>0.26390000000000002</v>
      </c>
      <c r="AA256" s="58">
        <v>0.1429</v>
      </c>
      <c r="AB256" s="58">
        <v>0.13439999999999999</v>
      </c>
      <c r="AC256" s="58">
        <v>0.16239999999999999</v>
      </c>
      <c r="AD256" s="58">
        <v>0.1603</v>
      </c>
      <c r="AE256" s="58">
        <v>0.14940000000000001</v>
      </c>
      <c r="AF256" s="58">
        <v>0.12559999999999999</v>
      </c>
      <c r="AG256" s="58">
        <v>0.15229999999999999</v>
      </c>
      <c r="AH256" s="58">
        <v>0.1714</v>
      </c>
      <c r="AI256" s="58">
        <v>0.1176</v>
      </c>
      <c r="AJ256" s="58">
        <v>9.5200000000000007E-2</v>
      </c>
      <c r="AK256" s="58">
        <v>0.25109999999999999</v>
      </c>
      <c r="AL256" s="58">
        <v>0.13070000000000001</v>
      </c>
      <c r="AM256" s="58">
        <v>0.15690000000000001</v>
      </c>
      <c r="AN256" s="58">
        <v>0.11020000000000001</v>
      </c>
      <c r="AO256" s="58">
        <v>9.8699999999999996E-2</v>
      </c>
      <c r="AP256" s="58">
        <v>0.1089</v>
      </c>
      <c r="AQ256" s="58">
        <v>0.1176</v>
      </c>
      <c r="AR256" s="58">
        <v>8.6099999999999996E-2</v>
      </c>
      <c r="AS256" s="58">
        <v>0.19689999999999999</v>
      </c>
      <c r="AT256" s="58">
        <v>0.10050000000000001</v>
      </c>
      <c r="AU256" s="58">
        <v>8.6199999999999999E-2</v>
      </c>
      <c r="AV256" s="58">
        <v>0.1176</v>
      </c>
      <c r="AW256" s="58">
        <v>0.1166</v>
      </c>
      <c r="AX256" s="58">
        <v>0.13900000000000001</v>
      </c>
      <c r="AY256" s="58">
        <v>8.0699999999999994E-2</v>
      </c>
      <c r="AZ256" s="58">
        <v>7.4399999999999994E-2</v>
      </c>
      <c r="BA256" s="58">
        <v>0.13700000000000001</v>
      </c>
      <c r="BB256" s="58">
        <v>0.1182</v>
      </c>
      <c r="BC256" s="58">
        <v>8.5800000000000001E-2</v>
      </c>
    </row>
    <row r="257" spans="1:55" customFormat="1" hidden="1" x14ac:dyDescent="0.4">
      <c r="A257" t="str">
        <f t="shared" si="12"/>
        <v>similarity</v>
      </c>
      <c r="B257" s="57" t="str">
        <f t="shared" si="13"/>
        <v>GPM</v>
      </c>
      <c r="C257" s="57" t="str">
        <f t="shared" si="14"/>
        <v>GPM002</v>
      </c>
      <c r="D257" s="57" t="s">
        <v>5005</v>
      </c>
      <c r="E257" s="9">
        <f t="shared" si="15"/>
        <v>0.52302999999999988</v>
      </c>
      <c r="F257" s="57">
        <v>0.33410000000000001</v>
      </c>
      <c r="G257" s="57">
        <v>0.53200000000000003</v>
      </c>
      <c r="H257" s="57">
        <v>0.62</v>
      </c>
      <c r="I257" s="57">
        <v>0.49320000000000003</v>
      </c>
      <c r="J257" s="57">
        <v>0.43890000000000001</v>
      </c>
      <c r="K257" s="57">
        <v>0.3911</v>
      </c>
      <c r="L257" s="57">
        <v>0.4783</v>
      </c>
      <c r="M257" s="57">
        <v>0.48139999999999999</v>
      </c>
      <c r="N257" s="57">
        <v>0.54420000000000002</v>
      </c>
      <c r="O257" s="57">
        <v>0.62209999999999999</v>
      </c>
      <c r="P257" s="57">
        <v>0.4037</v>
      </c>
      <c r="Q257" s="57">
        <v>0.53390000000000004</v>
      </c>
      <c r="R257" s="57">
        <v>0.45540000000000003</v>
      </c>
      <c r="S257" s="57">
        <v>0.55959999999999999</v>
      </c>
      <c r="T257" s="57">
        <v>0.64800000000000002</v>
      </c>
      <c r="U257" s="57">
        <v>0.43669999999999998</v>
      </c>
      <c r="V257" s="57">
        <v>0.52070000000000005</v>
      </c>
      <c r="W257" s="57">
        <v>0.35010000000000002</v>
      </c>
      <c r="X257" s="57">
        <v>0.3579</v>
      </c>
      <c r="Y257" s="57">
        <v>0.55659999999999998</v>
      </c>
      <c r="Z257" s="57">
        <v>0.62</v>
      </c>
      <c r="AA257" s="57">
        <v>0.62470000000000003</v>
      </c>
      <c r="AB257" s="57">
        <v>0.44819999999999999</v>
      </c>
      <c r="AC257" s="57">
        <v>0.64600000000000002</v>
      </c>
      <c r="AD257" s="57">
        <v>0.73560000000000003</v>
      </c>
      <c r="AE257" s="57">
        <v>0.59930000000000005</v>
      </c>
      <c r="AF257" s="57">
        <v>0.39119999999999999</v>
      </c>
      <c r="AG257" s="57">
        <v>0.46350000000000002</v>
      </c>
      <c r="AH257" s="57">
        <v>0.51329999999999998</v>
      </c>
      <c r="AI257" s="57">
        <v>0.46949999999999997</v>
      </c>
      <c r="AJ257" s="57">
        <v>0.6704</v>
      </c>
      <c r="AK257" s="57">
        <v>0.44219999999999998</v>
      </c>
      <c r="AL257" s="57">
        <v>0.51470000000000005</v>
      </c>
      <c r="AM257" s="57">
        <v>0.50309999999999999</v>
      </c>
      <c r="AN257" s="57">
        <v>0.65629999999999999</v>
      </c>
      <c r="AO257" s="57">
        <v>0.49370000000000003</v>
      </c>
      <c r="AP257" s="57">
        <v>0.46650000000000003</v>
      </c>
      <c r="AQ257" s="57">
        <v>0.61350000000000005</v>
      </c>
      <c r="AR257" s="57">
        <v>0.49609999999999999</v>
      </c>
      <c r="AS257" s="57">
        <v>0.62409999999999999</v>
      </c>
      <c r="AT257" s="57">
        <v>0.51680000000000004</v>
      </c>
      <c r="AU257" s="57">
        <v>0.69399999999999995</v>
      </c>
      <c r="AV257" s="57">
        <v>0.63080000000000003</v>
      </c>
      <c r="AW257" s="57">
        <v>0.43590000000000001</v>
      </c>
      <c r="AX257" s="57">
        <v>0.62880000000000003</v>
      </c>
      <c r="AY257" s="57">
        <v>0.59570000000000001</v>
      </c>
      <c r="AZ257" s="57">
        <v>0.4788</v>
      </c>
      <c r="BA257" s="57">
        <v>0.46389999999999998</v>
      </c>
      <c r="BB257" s="57">
        <v>0.45610000000000001</v>
      </c>
      <c r="BC257" s="57">
        <v>0.50090000000000001</v>
      </c>
    </row>
    <row r="258" spans="1:55" customFormat="1" hidden="1" x14ac:dyDescent="0.4">
      <c r="A258" t="str">
        <f t="shared" si="12"/>
        <v>quality</v>
      </c>
      <c r="B258" s="58" t="str">
        <f t="shared" si="13"/>
        <v>GPM</v>
      </c>
      <c r="C258" s="58" t="str">
        <f t="shared" si="14"/>
        <v>GPM002</v>
      </c>
      <c r="D258" s="58" t="s">
        <v>5006</v>
      </c>
      <c r="E258">
        <f t="shared" si="15"/>
        <v>79.8</v>
      </c>
      <c r="F258" s="58">
        <v>80</v>
      </c>
      <c r="G258" s="58">
        <v>80</v>
      </c>
      <c r="H258" s="58">
        <v>80</v>
      </c>
      <c r="I258" s="58">
        <v>80</v>
      </c>
      <c r="J258" s="58">
        <v>80</v>
      </c>
      <c r="K258" s="58">
        <v>80</v>
      </c>
      <c r="L258" s="58">
        <v>80</v>
      </c>
      <c r="M258" s="58">
        <v>80</v>
      </c>
      <c r="N258" s="58">
        <v>80</v>
      </c>
      <c r="O258" s="58">
        <v>80</v>
      </c>
      <c r="P258" s="58">
        <v>80</v>
      </c>
      <c r="Q258" s="58">
        <v>80</v>
      </c>
      <c r="R258" s="58">
        <v>80</v>
      </c>
      <c r="S258" s="58">
        <v>80</v>
      </c>
      <c r="T258" s="58">
        <v>80</v>
      </c>
      <c r="U258" s="58">
        <v>80</v>
      </c>
      <c r="V258" s="58">
        <v>70</v>
      </c>
      <c r="W258" s="58">
        <v>80</v>
      </c>
      <c r="X258" s="58">
        <v>80</v>
      </c>
      <c r="Y258" s="58">
        <v>80</v>
      </c>
      <c r="Z258" s="58">
        <v>80</v>
      </c>
      <c r="AA258" s="58">
        <v>80</v>
      </c>
      <c r="AB258" s="58">
        <v>80</v>
      </c>
      <c r="AC258" s="58">
        <v>80</v>
      </c>
      <c r="AD258" s="58">
        <v>80</v>
      </c>
      <c r="AE258" s="58">
        <v>80</v>
      </c>
      <c r="AF258" s="58">
        <v>80</v>
      </c>
      <c r="AG258" s="58">
        <v>80</v>
      </c>
      <c r="AH258" s="58">
        <v>80</v>
      </c>
      <c r="AI258" s="58">
        <v>80</v>
      </c>
      <c r="AJ258" s="58">
        <v>80</v>
      </c>
      <c r="AK258" s="58">
        <v>80</v>
      </c>
      <c r="AL258" s="58">
        <v>80</v>
      </c>
      <c r="AM258" s="58">
        <v>80</v>
      </c>
      <c r="AN258" s="58">
        <v>80</v>
      </c>
      <c r="AO258" s="58">
        <v>80</v>
      </c>
      <c r="AP258" s="58">
        <v>80</v>
      </c>
      <c r="AQ258" s="58">
        <v>80</v>
      </c>
      <c r="AR258" s="58">
        <v>80</v>
      </c>
      <c r="AS258" s="58">
        <v>80</v>
      </c>
      <c r="AT258" s="58">
        <v>80</v>
      </c>
      <c r="AU258" s="58">
        <v>80</v>
      </c>
      <c r="AV258" s="58">
        <v>80</v>
      </c>
      <c r="AW258" s="58">
        <v>80</v>
      </c>
      <c r="AX258" s="58">
        <v>80</v>
      </c>
      <c r="AY258" s="58">
        <v>80</v>
      </c>
      <c r="AZ258" s="58">
        <v>80</v>
      </c>
      <c r="BA258" s="58">
        <v>80</v>
      </c>
      <c r="BB258" s="58">
        <v>80</v>
      </c>
      <c r="BC258" s="58">
        <v>80</v>
      </c>
    </row>
    <row r="259" spans="1:55" hidden="1" x14ac:dyDescent="0.4">
      <c r="A259" t="str">
        <f t="shared" ref="A259:A301" si="16">MID(D259,15,20)</f>
        <v>match_rate</v>
      </c>
      <c r="B259" s="59" t="str">
        <f t="shared" ref="B259:B301" si="17">MID(D259,8,3)</f>
        <v>GPM</v>
      </c>
      <c r="C259" s="59" t="str">
        <f t="shared" ref="C259:C301" si="18">MID(D259,8,6)</f>
        <v>GPM002</v>
      </c>
      <c r="D259" s="59" t="s">
        <v>5007</v>
      </c>
      <c r="E259" s="11">
        <f t="shared" ref="E259:E297" si="19">AVERAGE(F259:BC259)</f>
        <v>41.738307999999996</v>
      </c>
      <c r="F259" s="59">
        <v>26.7273</v>
      </c>
      <c r="G259" s="59">
        <v>42.5595</v>
      </c>
      <c r="H259" s="59">
        <v>49.600299999999997</v>
      </c>
      <c r="I259" s="59">
        <v>39.459099999999999</v>
      </c>
      <c r="J259" s="59">
        <v>35.113100000000003</v>
      </c>
      <c r="K259" s="59">
        <v>31.285699999999999</v>
      </c>
      <c r="L259" s="59">
        <v>38.267600000000002</v>
      </c>
      <c r="M259" s="59">
        <v>38.511699999999998</v>
      </c>
      <c r="N259" s="59">
        <v>43.539400000000001</v>
      </c>
      <c r="O259" s="59">
        <v>49.768900000000002</v>
      </c>
      <c r="P259" s="59">
        <v>32.292299999999997</v>
      </c>
      <c r="Q259" s="59">
        <v>42.715699999999998</v>
      </c>
      <c r="R259" s="59">
        <v>36.4285</v>
      </c>
      <c r="S259" s="59">
        <v>44.764400000000002</v>
      </c>
      <c r="T259" s="59">
        <v>51.841500000000003</v>
      </c>
      <c r="U259" s="59">
        <v>34.936700000000002</v>
      </c>
      <c r="V259" s="59">
        <v>36.4495</v>
      </c>
      <c r="W259" s="59">
        <v>28.005299999999998</v>
      </c>
      <c r="X259" s="59">
        <v>28.6343</v>
      </c>
      <c r="Y259" s="59">
        <v>44.526699999999998</v>
      </c>
      <c r="Z259" s="59">
        <v>49.596200000000003</v>
      </c>
      <c r="AA259" s="59">
        <v>49.972099999999998</v>
      </c>
      <c r="AB259" s="59">
        <v>35.853099999999998</v>
      </c>
      <c r="AC259" s="59">
        <v>51.683700000000002</v>
      </c>
      <c r="AD259" s="59">
        <v>58.8491</v>
      </c>
      <c r="AE259" s="59">
        <v>47.946399999999997</v>
      </c>
      <c r="AF259" s="59">
        <v>31.2944</v>
      </c>
      <c r="AG259" s="59">
        <v>37.078000000000003</v>
      </c>
      <c r="AH259" s="59">
        <v>41.064700000000002</v>
      </c>
      <c r="AI259" s="59">
        <v>37.563400000000001</v>
      </c>
      <c r="AJ259" s="59">
        <v>53.629899999999999</v>
      </c>
      <c r="AK259" s="59">
        <v>35.374899999999997</v>
      </c>
      <c r="AL259" s="59">
        <v>41.172699999999999</v>
      </c>
      <c r="AM259" s="59">
        <v>40.246299999999998</v>
      </c>
      <c r="AN259" s="59">
        <v>52.505600000000001</v>
      </c>
      <c r="AO259" s="59">
        <v>39.497900000000001</v>
      </c>
      <c r="AP259" s="59">
        <v>37.318800000000003</v>
      </c>
      <c r="AQ259" s="59">
        <v>49.081200000000003</v>
      </c>
      <c r="AR259" s="59">
        <v>39.689599999999999</v>
      </c>
      <c r="AS259" s="59">
        <v>49.927199999999999</v>
      </c>
      <c r="AT259" s="59">
        <v>41.345999999999997</v>
      </c>
      <c r="AU259" s="59">
        <v>55.519399999999997</v>
      </c>
      <c r="AV259" s="59">
        <v>50.465899999999998</v>
      </c>
      <c r="AW259" s="59">
        <v>34.874899999999997</v>
      </c>
      <c r="AX259" s="59">
        <v>50.303899999999999</v>
      </c>
      <c r="AY259" s="59">
        <v>47.654000000000003</v>
      </c>
      <c r="AZ259" s="59">
        <v>38.306899999999999</v>
      </c>
      <c r="BA259" s="59">
        <v>37.115000000000002</v>
      </c>
      <c r="BB259" s="59">
        <v>36.484900000000003</v>
      </c>
      <c r="BC259" s="59">
        <v>40.071800000000003</v>
      </c>
    </row>
    <row r="260" spans="1:55" customFormat="1" hidden="1" x14ac:dyDescent="0.4">
      <c r="A260" t="str">
        <f t="shared" si="16"/>
        <v>bleu</v>
      </c>
      <c r="B260" s="58" t="str">
        <f t="shared" si="17"/>
        <v>GPM</v>
      </c>
      <c r="C260" s="58" t="str">
        <f t="shared" si="18"/>
        <v>GPM002</v>
      </c>
      <c r="D260" s="58" t="s">
        <v>5008</v>
      </c>
      <c r="E260">
        <f t="shared" si="19"/>
        <v>1.7735999999999998E-2</v>
      </c>
      <c r="F260" s="58">
        <v>7.7999999999999996E-3</v>
      </c>
      <c r="G260" s="58">
        <v>4.24E-2</v>
      </c>
      <c r="H260" s="58">
        <v>0.1026</v>
      </c>
      <c r="I260" s="58">
        <v>8.6E-3</v>
      </c>
      <c r="J260" s="58">
        <v>9.9000000000000008E-3</v>
      </c>
      <c r="K260" s="58">
        <v>3.8999999999999998E-3</v>
      </c>
      <c r="L260" s="58">
        <v>4.3E-3</v>
      </c>
      <c r="M260" s="58">
        <v>1.35E-2</v>
      </c>
      <c r="N260" s="58">
        <v>9.1999999999999998E-3</v>
      </c>
      <c r="O260" s="58">
        <v>4.07E-2</v>
      </c>
      <c r="P260" s="58">
        <v>8.3000000000000001E-3</v>
      </c>
      <c r="Q260" s="58">
        <v>3.8999999999999998E-3</v>
      </c>
      <c r="R260" s="58">
        <v>4.5999999999999999E-3</v>
      </c>
      <c r="S260" s="58">
        <v>1.4999999999999999E-2</v>
      </c>
      <c r="T260" s="58">
        <v>3.44E-2</v>
      </c>
      <c r="U260" s="58">
        <v>1.35E-2</v>
      </c>
      <c r="V260" s="58">
        <v>1.2E-2</v>
      </c>
      <c r="W260" s="58">
        <v>2.5399999999999999E-2</v>
      </c>
      <c r="X260" s="58">
        <v>8.2000000000000007E-3</v>
      </c>
      <c r="Y260" s="58">
        <v>1.44E-2</v>
      </c>
      <c r="Z260" s="58">
        <v>8.9999999999999993E-3</v>
      </c>
      <c r="AA260" s="58">
        <v>3.0599999999999999E-2</v>
      </c>
      <c r="AB260" s="58">
        <v>5.0000000000000001E-3</v>
      </c>
      <c r="AC260" s="58">
        <v>5.1999999999999998E-3</v>
      </c>
      <c r="AD260" s="58">
        <v>4.2099999999999999E-2</v>
      </c>
      <c r="AE260" s="58">
        <v>2.3599999999999999E-2</v>
      </c>
      <c r="AF260" s="58">
        <v>4.4000000000000003E-3</v>
      </c>
      <c r="AG260" s="58">
        <v>5.1999999999999998E-3</v>
      </c>
      <c r="AH260" s="58">
        <v>8.9999999999999993E-3</v>
      </c>
      <c r="AI260" s="58">
        <v>9.1000000000000004E-3</v>
      </c>
      <c r="AJ260" s="58">
        <v>2.7300000000000001E-2</v>
      </c>
      <c r="AK260" s="58">
        <v>4.5999999999999999E-3</v>
      </c>
      <c r="AL260" s="58">
        <v>4.1999999999999997E-3</v>
      </c>
      <c r="AM260" s="58">
        <v>5.3E-3</v>
      </c>
      <c r="AN260" s="58">
        <v>8.3999999999999995E-3</v>
      </c>
      <c r="AO260" s="58">
        <v>3.2000000000000002E-3</v>
      </c>
      <c r="AP260" s="58">
        <v>3.5999999999999999E-3</v>
      </c>
      <c r="AQ260" s="58">
        <v>1.7999999999999999E-2</v>
      </c>
      <c r="AR260" s="58">
        <v>8.3000000000000001E-3</v>
      </c>
      <c r="AS260" s="58">
        <v>1.2999999999999999E-2</v>
      </c>
      <c r="AT260" s="58">
        <v>4.1000000000000003E-3</v>
      </c>
      <c r="AU260" s="58">
        <v>0.1227</v>
      </c>
      <c r="AV260" s="58">
        <v>7.2300000000000003E-2</v>
      </c>
      <c r="AW260" s="58">
        <v>8.0999999999999996E-3</v>
      </c>
      <c r="AX260" s="58">
        <v>1.46E-2</v>
      </c>
      <c r="AY260" s="58">
        <v>8.9999999999999993E-3</v>
      </c>
      <c r="AZ260" s="58">
        <v>7.1000000000000004E-3</v>
      </c>
      <c r="BA260" s="58">
        <v>7.3000000000000001E-3</v>
      </c>
      <c r="BB260" s="58">
        <v>7.4000000000000003E-3</v>
      </c>
      <c r="BC260" s="58">
        <v>1.2500000000000001E-2</v>
      </c>
    </row>
    <row r="261" spans="1:55" customFormat="1" hidden="1" x14ac:dyDescent="0.4">
      <c r="A261" t="str">
        <f t="shared" si="16"/>
        <v>rougeL</v>
      </c>
      <c r="B261" s="58" t="str">
        <f t="shared" si="17"/>
        <v>GPM</v>
      </c>
      <c r="C261" s="58" t="str">
        <f t="shared" si="18"/>
        <v>GPM002</v>
      </c>
      <c r="D261" s="58" t="s">
        <v>5009</v>
      </c>
      <c r="E261">
        <f t="shared" si="19"/>
        <v>0.13773800000000005</v>
      </c>
      <c r="F261" s="58">
        <v>0.1176</v>
      </c>
      <c r="G261" s="58">
        <v>0.18360000000000001</v>
      </c>
      <c r="H261" s="58">
        <v>0.25</v>
      </c>
      <c r="I261" s="58">
        <v>0.1193</v>
      </c>
      <c r="J261" s="58">
        <v>0.11</v>
      </c>
      <c r="K261" s="58">
        <v>0.10639999999999999</v>
      </c>
      <c r="L261" s="58">
        <v>0.12609999999999999</v>
      </c>
      <c r="M261" s="58">
        <v>0.1421</v>
      </c>
      <c r="N261" s="58">
        <v>0.14360000000000001</v>
      </c>
      <c r="O261" s="58">
        <v>0.1754</v>
      </c>
      <c r="P261" s="58">
        <v>0.1106</v>
      </c>
      <c r="Q261" s="58">
        <v>9.8400000000000001E-2</v>
      </c>
      <c r="R261" s="58">
        <v>0.1084</v>
      </c>
      <c r="S261" s="58">
        <v>0.1726</v>
      </c>
      <c r="T261" s="58">
        <v>0.17119999999999999</v>
      </c>
      <c r="U261" s="58">
        <v>0.1532</v>
      </c>
      <c r="V261" s="58">
        <v>0.1938</v>
      </c>
      <c r="W261" s="58">
        <v>0.1206</v>
      </c>
      <c r="X261" s="58">
        <v>0.14560000000000001</v>
      </c>
      <c r="Y261" s="58">
        <v>0.16919999999999999</v>
      </c>
      <c r="Z261" s="58">
        <v>0.14019999999999999</v>
      </c>
      <c r="AA261" s="58">
        <v>0.16139999999999999</v>
      </c>
      <c r="AB261" s="58">
        <v>0.1101</v>
      </c>
      <c r="AC261" s="58">
        <v>0.18629999999999999</v>
      </c>
      <c r="AD261" s="58">
        <v>0.21049999999999999</v>
      </c>
      <c r="AE261" s="58">
        <v>0.1288</v>
      </c>
      <c r="AF261" s="58">
        <v>0.1215</v>
      </c>
      <c r="AG261" s="58">
        <v>0.1573</v>
      </c>
      <c r="AH261" s="58">
        <v>0.1263</v>
      </c>
      <c r="AI261" s="58">
        <v>0.15140000000000001</v>
      </c>
      <c r="AJ261" s="58">
        <v>0.12379999999999999</v>
      </c>
      <c r="AK261" s="58">
        <v>0.13789999999999999</v>
      </c>
      <c r="AL261" s="58">
        <v>0.1111</v>
      </c>
      <c r="AM261" s="58">
        <v>0.14779999999999999</v>
      </c>
      <c r="AN261" s="58">
        <v>0.14630000000000001</v>
      </c>
      <c r="AO261" s="58">
        <v>8.5599999999999996E-2</v>
      </c>
      <c r="AP261" s="58">
        <v>6.6699999999999995E-2</v>
      </c>
      <c r="AQ261" s="58">
        <v>0.1353</v>
      </c>
      <c r="AR261" s="58">
        <v>0.1176</v>
      </c>
      <c r="AS261" s="58">
        <v>0.15770000000000001</v>
      </c>
      <c r="AT261" s="58">
        <v>5.9700000000000003E-2</v>
      </c>
      <c r="AU261" s="58">
        <v>0.2591</v>
      </c>
      <c r="AV261" s="58">
        <v>0.20100000000000001</v>
      </c>
      <c r="AW261" s="58">
        <v>0.1014</v>
      </c>
      <c r="AX261" s="58">
        <v>0.1368</v>
      </c>
      <c r="AY261" s="58">
        <v>8.4500000000000006E-2</v>
      </c>
      <c r="AZ261" s="58">
        <v>6.6699999999999995E-2</v>
      </c>
      <c r="BA261" s="58">
        <v>0.12379999999999999</v>
      </c>
      <c r="BB261" s="58">
        <v>0.1217</v>
      </c>
      <c r="BC261" s="58">
        <v>9.0899999999999995E-2</v>
      </c>
    </row>
    <row r="262" spans="1:55" customFormat="1" hidden="1" x14ac:dyDescent="0.4">
      <c r="A262" t="str">
        <f t="shared" si="16"/>
        <v>similarity</v>
      </c>
      <c r="B262" s="60" t="str">
        <f t="shared" si="17"/>
        <v>GPM</v>
      </c>
      <c r="C262" s="60" t="str">
        <f t="shared" si="18"/>
        <v>GPM052</v>
      </c>
      <c r="D262" s="60" t="s">
        <v>5010</v>
      </c>
      <c r="E262" s="54">
        <f t="shared" si="19"/>
        <v>0.52847200000000016</v>
      </c>
      <c r="F262" s="60">
        <v>0.46329999999999999</v>
      </c>
      <c r="G262" s="60">
        <v>0.60489999999999999</v>
      </c>
      <c r="H262" s="60">
        <v>0.55630000000000002</v>
      </c>
      <c r="I262" s="60">
        <v>0.57220000000000004</v>
      </c>
      <c r="J262" s="60">
        <v>0.38690000000000002</v>
      </c>
      <c r="K262" s="60">
        <v>0.42049999999999998</v>
      </c>
      <c r="L262" s="60">
        <v>0.51629999999999998</v>
      </c>
      <c r="M262" s="60">
        <v>0.4884</v>
      </c>
      <c r="N262" s="60">
        <v>0.60729999999999995</v>
      </c>
      <c r="O262" s="60">
        <v>0.65839999999999999</v>
      </c>
      <c r="P262" s="60">
        <v>0.42359999999999998</v>
      </c>
      <c r="Q262" s="60">
        <v>0.46389999999999998</v>
      </c>
      <c r="R262" s="60">
        <v>0.66610000000000003</v>
      </c>
      <c r="S262" s="60">
        <v>0.64700000000000002</v>
      </c>
      <c r="T262" s="60">
        <v>0.72940000000000005</v>
      </c>
      <c r="U262" s="60">
        <v>0.51139999999999997</v>
      </c>
      <c r="V262" s="60">
        <v>0.50919999999999999</v>
      </c>
      <c r="W262" s="60">
        <v>0.3458</v>
      </c>
      <c r="X262" s="60">
        <v>0.4093</v>
      </c>
      <c r="Y262" s="60">
        <v>0.56559999999999999</v>
      </c>
      <c r="Z262" s="60">
        <v>0.63959999999999995</v>
      </c>
      <c r="AA262" s="60">
        <v>0.6361</v>
      </c>
      <c r="AB262" s="60">
        <v>0.59399999999999997</v>
      </c>
      <c r="AC262" s="60">
        <v>0.61429999999999996</v>
      </c>
      <c r="AD262" s="60">
        <v>0.64290000000000003</v>
      </c>
      <c r="AE262" s="60">
        <v>0.5887</v>
      </c>
      <c r="AF262" s="60">
        <v>0.37890000000000001</v>
      </c>
      <c r="AG262" s="60">
        <v>0.41320000000000001</v>
      </c>
      <c r="AH262" s="60">
        <v>0.51890000000000003</v>
      </c>
      <c r="AI262" s="60">
        <v>0.36120000000000002</v>
      </c>
      <c r="AJ262" s="60">
        <v>0.503</v>
      </c>
      <c r="AK262" s="60">
        <v>0.67149999999999999</v>
      </c>
      <c r="AL262" s="60">
        <v>0.53580000000000005</v>
      </c>
      <c r="AM262" s="60">
        <v>0.4899</v>
      </c>
      <c r="AN262" s="60">
        <v>0.61850000000000005</v>
      </c>
      <c r="AO262" s="60">
        <v>0.44500000000000001</v>
      </c>
      <c r="AP262" s="60">
        <v>0.47599999999999998</v>
      </c>
      <c r="AQ262" s="60">
        <v>0.55730000000000002</v>
      </c>
      <c r="AR262" s="60">
        <v>0.47870000000000001</v>
      </c>
      <c r="AS262" s="60">
        <v>0.69430000000000003</v>
      </c>
      <c r="AT262" s="60">
        <v>0.50380000000000003</v>
      </c>
      <c r="AU262" s="60">
        <v>0.47370000000000001</v>
      </c>
      <c r="AV262" s="60">
        <v>0.66549999999999998</v>
      </c>
      <c r="AW262" s="60">
        <v>0.52310000000000001</v>
      </c>
      <c r="AX262" s="60">
        <v>0.43219999999999997</v>
      </c>
      <c r="AY262" s="60">
        <v>0.56850000000000001</v>
      </c>
      <c r="AZ262" s="60">
        <v>0.43080000000000002</v>
      </c>
      <c r="BA262" s="60">
        <v>0.49619999999999997</v>
      </c>
      <c r="BB262" s="60">
        <v>0.48010000000000003</v>
      </c>
      <c r="BC262" s="60">
        <v>0.4461</v>
      </c>
    </row>
    <row r="263" spans="1:55" customFormat="1" hidden="1" x14ac:dyDescent="0.4">
      <c r="A263" t="str">
        <f t="shared" si="16"/>
        <v>quality</v>
      </c>
      <c r="B263" s="58" t="str">
        <f t="shared" si="17"/>
        <v>GPM</v>
      </c>
      <c r="C263" s="58" t="str">
        <f t="shared" si="18"/>
        <v>GPM052</v>
      </c>
      <c r="D263" s="58" t="s">
        <v>5011</v>
      </c>
      <c r="E263">
        <f t="shared" si="19"/>
        <v>79.2</v>
      </c>
      <c r="F263" s="58">
        <v>80</v>
      </c>
      <c r="G263" s="58">
        <v>80</v>
      </c>
      <c r="H263" s="58">
        <v>80</v>
      </c>
      <c r="I263" s="58">
        <v>80</v>
      </c>
      <c r="J263" s="58">
        <v>80</v>
      </c>
      <c r="K263" s="58">
        <v>80</v>
      </c>
      <c r="L263" s="58">
        <v>80</v>
      </c>
      <c r="M263" s="58">
        <v>80</v>
      </c>
      <c r="N263" s="58">
        <v>60</v>
      </c>
      <c r="O263" s="58">
        <v>80</v>
      </c>
      <c r="P263" s="58">
        <v>80</v>
      </c>
      <c r="Q263" s="58">
        <v>70</v>
      </c>
      <c r="R263" s="58">
        <v>70</v>
      </c>
      <c r="S263" s="58">
        <v>80</v>
      </c>
      <c r="T263" s="58">
        <v>80</v>
      </c>
      <c r="U263" s="58">
        <v>80</v>
      </c>
      <c r="V263" s="58">
        <v>80</v>
      </c>
      <c r="W263" s="58">
        <v>80</v>
      </c>
      <c r="X263" s="58">
        <v>80</v>
      </c>
      <c r="Y263" s="58">
        <v>80</v>
      </c>
      <c r="Z263" s="58">
        <v>80</v>
      </c>
      <c r="AA263" s="58">
        <v>80</v>
      </c>
      <c r="AB263" s="58">
        <v>80</v>
      </c>
      <c r="AC263" s="58">
        <v>80</v>
      </c>
      <c r="AD263" s="58">
        <v>80</v>
      </c>
      <c r="AE263" s="58">
        <v>80</v>
      </c>
      <c r="AF263" s="58">
        <v>80</v>
      </c>
      <c r="AG263" s="58">
        <v>80</v>
      </c>
      <c r="AH263" s="58">
        <v>80</v>
      </c>
      <c r="AI263" s="58">
        <v>80</v>
      </c>
      <c r="AJ263" s="58">
        <v>80</v>
      </c>
      <c r="AK263" s="58">
        <v>80</v>
      </c>
      <c r="AL263" s="58">
        <v>80</v>
      </c>
      <c r="AM263" s="58">
        <v>80</v>
      </c>
      <c r="AN263" s="58">
        <v>80</v>
      </c>
      <c r="AO263" s="58">
        <v>80</v>
      </c>
      <c r="AP263" s="58">
        <v>80</v>
      </c>
      <c r="AQ263" s="58">
        <v>80</v>
      </c>
      <c r="AR263" s="58">
        <v>80</v>
      </c>
      <c r="AS263" s="58">
        <v>80</v>
      </c>
      <c r="AT263" s="58">
        <v>80</v>
      </c>
      <c r="AU263" s="58">
        <v>80</v>
      </c>
      <c r="AV263" s="58">
        <v>80</v>
      </c>
      <c r="AW263" s="58">
        <v>80</v>
      </c>
      <c r="AX263" s="58">
        <v>80</v>
      </c>
      <c r="AY263" s="58">
        <v>80</v>
      </c>
      <c r="AZ263" s="58">
        <v>80</v>
      </c>
      <c r="BA263" s="58">
        <v>80</v>
      </c>
      <c r="BB263" s="58">
        <v>80</v>
      </c>
      <c r="BC263" s="58">
        <v>80</v>
      </c>
    </row>
    <row r="264" spans="1:55" customFormat="1" hidden="1" x14ac:dyDescent="0.4">
      <c r="A264" t="str">
        <f t="shared" si="16"/>
        <v>match_rate</v>
      </c>
      <c r="B264" s="58" t="str">
        <f t="shared" si="17"/>
        <v>GPM</v>
      </c>
      <c r="C264" s="58" t="str">
        <f t="shared" si="18"/>
        <v>GPM052</v>
      </c>
      <c r="D264" s="58" t="s">
        <v>5012</v>
      </c>
      <c r="E264">
        <f t="shared" si="19"/>
        <v>41.808984000000002</v>
      </c>
      <c r="F264" s="58">
        <v>37.060099999999998</v>
      </c>
      <c r="G264" s="58">
        <v>48.392899999999997</v>
      </c>
      <c r="H264" s="58">
        <v>44.506500000000003</v>
      </c>
      <c r="I264" s="58">
        <v>45.775199999999998</v>
      </c>
      <c r="J264" s="58">
        <v>30.954000000000001</v>
      </c>
      <c r="K264" s="58">
        <v>33.639099999999999</v>
      </c>
      <c r="L264" s="58">
        <v>41.300899999999999</v>
      </c>
      <c r="M264" s="58">
        <v>39.075600000000001</v>
      </c>
      <c r="N264" s="58">
        <v>36.4405</v>
      </c>
      <c r="O264" s="58">
        <v>52.671399999999998</v>
      </c>
      <c r="P264" s="58">
        <v>33.887900000000002</v>
      </c>
      <c r="Q264" s="58">
        <v>32.470199999999998</v>
      </c>
      <c r="R264" s="58">
        <v>46.625100000000003</v>
      </c>
      <c r="S264" s="58">
        <v>51.760599999999997</v>
      </c>
      <c r="T264" s="58">
        <v>58.348500000000001</v>
      </c>
      <c r="U264" s="58">
        <v>40.9133</v>
      </c>
      <c r="V264" s="58">
        <v>40.736800000000002</v>
      </c>
      <c r="W264" s="58">
        <v>27.661200000000001</v>
      </c>
      <c r="X264" s="58">
        <v>32.744700000000002</v>
      </c>
      <c r="Y264" s="58">
        <v>45.250700000000002</v>
      </c>
      <c r="Z264" s="58">
        <v>51.170099999999998</v>
      </c>
      <c r="AA264" s="58">
        <v>50.888399999999997</v>
      </c>
      <c r="AB264" s="58">
        <v>47.519500000000001</v>
      </c>
      <c r="AC264" s="58">
        <v>49.140700000000002</v>
      </c>
      <c r="AD264" s="58">
        <v>51.431199999999997</v>
      </c>
      <c r="AE264" s="58">
        <v>47.095799999999997</v>
      </c>
      <c r="AF264" s="58">
        <v>30.3109</v>
      </c>
      <c r="AG264" s="58">
        <v>33.059199999999997</v>
      </c>
      <c r="AH264" s="58">
        <v>41.514600000000002</v>
      </c>
      <c r="AI264" s="58">
        <v>28.898499999999999</v>
      </c>
      <c r="AJ264" s="58">
        <v>40.238300000000002</v>
      </c>
      <c r="AK264" s="58">
        <v>53.723500000000001</v>
      </c>
      <c r="AL264" s="58">
        <v>42.861499999999999</v>
      </c>
      <c r="AM264" s="58">
        <v>39.1937</v>
      </c>
      <c r="AN264" s="58">
        <v>49.481699999999996</v>
      </c>
      <c r="AO264" s="58">
        <v>35.603000000000002</v>
      </c>
      <c r="AP264" s="58">
        <v>38.080399999999997</v>
      </c>
      <c r="AQ264" s="58">
        <v>44.584200000000003</v>
      </c>
      <c r="AR264" s="58">
        <v>38.295200000000001</v>
      </c>
      <c r="AS264" s="58">
        <v>55.5413</v>
      </c>
      <c r="AT264" s="58">
        <v>40.307400000000001</v>
      </c>
      <c r="AU264" s="58">
        <v>37.894399999999997</v>
      </c>
      <c r="AV264" s="58">
        <v>53.243699999999997</v>
      </c>
      <c r="AW264" s="58">
        <v>41.850200000000001</v>
      </c>
      <c r="AX264" s="58">
        <v>34.578299999999999</v>
      </c>
      <c r="AY264" s="58">
        <v>45.477400000000003</v>
      </c>
      <c r="AZ264" s="58">
        <v>34.461199999999998</v>
      </c>
      <c r="BA264" s="58">
        <v>39.693600000000004</v>
      </c>
      <c r="BB264" s="58">
        <v>38.405999999999999</v>
      </c>
      <c r="BC264" s="58">
        <v>35.690100000000001</v>
      </c>
    </row>
    <row r="265" spans="1:55" customFormat="1" hidden="1" x14ac:dyDescent="0.4">
      <c r="A265" t="str">
        <f t="shared" si="16"/>
        <v>bleu</v>
      </c>
      <c r="B265" s="58" t="str">
        <f t="shared" si="17"/>
        <v>GPM</v>
      </c>
      <c r="C265" s="58" t="str">
        <f t="shared" si="18"/>
        <v>GPM052</v>
      </c>
      <c r="D265" s="58" t="s">
        <v>5013</v>
      </c>
      <c r="E265">
        <f t="shared" si="19"/>
        <v>1.7242E-2</v>
      </c>
      <c r="F265" s="58">
        <v>9.5999999999999992E-3</v>
      </c>
      <c r="G265" s="58">
        <v>0.1084</v>
      </c>
      <c r="H265" s="58">
        <v>3.5200000000000002E-2</v>
      </c>
      <c r="I265" s="58">
        <v>7.6E-3</v>
      </c>
      <c r="J265" s="58">
        <v>7.4999999999999997E-3</v>
      </c>
      <c r="K265" s="58">
        <v>4.4000000000000003E-3</v>
      </c>
      <c r="L265" s="58">
        <v>9.5999999999999992E-3</v>
      </c>
      <c r="M265" s="58">
        <v>1.54E-2</v>
      </c>
      <c r="N265" s="58">
        <v>1.47E-2</v>
      </c>
      <c r="O265" s="58">
        <v>1.04E-2</v>
      </c>
      <c r="P265" s="58">
        <v>8.3999999999999995E-3</v>
      </c>
      <c r="Q265" s="58">
        <v>4.4000000000000003E-3</v>
      </c>
      <c r="R265" s="58">
        <v>6.7999999999999996E-3</v>
      </c>
      <c r="S265" s="58">
        <v>1.5699999999999999E-2</v>
      </c>
      <c r="T265" s="58">
        <v>3.9399999999999998E-2</v>
      </c>
      <c r="U265" s="58">
        <v>2.1100000000000001E-2</v>
      </c>
      <c r="V265" s="58">
        <v>8.3999999999999995E-3</v>
      </c>
      <c r="W265" s="58">
        <v>1.5299999999999999E-2</v>
      </c>
      <c r="X265" s="58">
        <v>9.9000000000000008E-3</v>
      </c>
      <c r="Y265" s="58">
        <v>1.44E-2</v>
      </c>
      <c r="Z265" s="58">
        <v>1.7999999999999999E-2</v>
      </c>
      <c r="AA265" s="58">
        <v>2.8199999999999999E-2</v>
      </c>
      <c r="AB265" s="58">
        <v>9.9000000000000008E-3</v>
      </c>
      <c r="AC265" s="58">
        <v>1.5100000000000001E-2</v>
      </c>
      <c r="AD265" s="58">
        <v>1.8800000000000001E-2</v>
      </c>
      <c r="AE265" s="58">
        <v>5.8200000000000002E-2</v>
      </c>
      <c r="AF265" s="58">
        <v>8.9999999999999993E-3</v>
      </c>
      <c r="AG265" s="58">
        <v>8.3000000000000001E-3</v>
      </c>
      <c r="AH265" s="58">
        <v>6.7000000000000002E-3</v>
      </c>
      <c r="AI265" s="58">
        <v>1.06E-2</v>
      </c>
      <c r="AJ265" s="58">
        <v>1.9400000000000001E-2</v>
      </c>
      <c r="AK265" s="58">
        <v>0.1462</v>
      </c>
      <c r="AL265" s="58">
        <v>3.0999999999999999E-3</v>
      </c>
      <c r="AM265" s="58">
        <v>4.8999999999999998E-3</v>
      </c>
      <c r="AN265" s="58">
        <v>0.01</v>
      </c>
      <c r="AO265" s="58">
        <v>7.1000000000000004E-3</v>
      </c>
      <c r="AP265" s="58">
        <v>3.8999999999999998E-3</v>
      </c>
      <c r="AQ265" s="58">
        <v>1.55E-2</v>
      </c>
      <c r="AR265" s="58">
        <v>5.8999999999999999E-3</v>
      </c>
      <c r="AS265" s="58">
        <v>1.6899999999999998E-2</v>
      </c>
      <c r="AT265" s="58">
        <v>4.1000000000000003E-3</v>
      </c>
      <c r="AU265" s="58">
        <v>7.7000000000000002E-3</v>
      </c>
      <c r="AV265" s="58">
        <v>1.04E-2</v>
      </c>
      <c r="AW265" s="58">
        <v>1.0699999999999999E-2</v>
      </c>
      <c r="AX265" s="58">
        <v>9.1999999999999998E-3</v>
      </c>
      <c r="AY265" s="58">
        <v>9.4000000000000004E-3</v>
      </c>
      <c r="AZ265" s="58">
        <v>6.4000000000000003E-3</v>
      </c>
      <c r="BA265" s="58">
        <v>8.0000000000000002E-3</v>
      </c>
      <c r="BB265" s="58">
        <v>9.5999999999999992E-3</v>
      </c>
      <c r="BC265" s="58">
        <v>4.3E-3</v>
      </c>
    </row>
    <row r="266" spans="1:55" customFormat="1" hidden="1" x14ac:dyDescent="0.4">
      <c r="A266" t="str">
        <f t="shared" si="16"/>
        <v>rougeL</v>
      </c>
      <c r="B266" s="58" t="str">
        <f t="shared" si="17"/>
        <v>GPM</v>
      </c>
      <c r="C266" s="58" t="str">
        <f t="shared" si="18"/>
        <v>GPM052</v>
      </c>
      <c r="D266" s="58" t="s">
        <v>5014</v>
      </c>
      <c r="E266">
        <f t="shared" si="19"/>
        <v>0.134688</v>
      </c>
      <c r="F266" s="58">
        <v>8.2900000000000001E-2</v>
      </c>
      <c r="G266" s="58">
        <v>0.26419999999999999</v>
      </c>
      <c r="H266" s="58">
        <v>0.15110000000000001</v>
      </c>
      <c r="I266" s="58">
        <v>0.13789999999999999</v>
      </c>
      <c r="J266" s="58">
        <v>0.1158</v>
      </c>
      <c r="K266" s="58">
        <v>9.9500000000000005E-2</v>
      </c>
      <c r="L266" s="58">
        <v>0.1071</v>
      </c>
      <c r="M266" s="58">
        <v>0.1089</v>
      </c>
      <c r="N266" s="58">
        <v>0.15459999999999999</v>
      </c>
      <c r="O266" s="58">
        <v>0.1239</v>
      </c>
      <c r="P266" s="58">
        <v>9.9400000000000002E-2</v>
      </c>
      <c r="Q266" s="58">
        <v>0.1053</v>
      </c>
      <c r="R266" s="58">
        <v>0.1116</v>
      </c>
      <c r="S266" s="58">
        <v>0.13969999999999999</v>
      </c>
      <c r="T266" s="58">
        <v>0.19589999999999999</v>
      </c>
      <c r="U266" s="58">
        <v>0.19170000000000001</v>
      </c>
      <c r="V266" s="58">
        <v>0.14660000000000001</v>
      </c>
      <c r="W266" s="58">
        <v>0.13930000000000001</v>
      </c>
      <c r="X266" s="58">
        <v>0.13070000000000001</v>
      </c>
      <c r="Y266" s="58">
        <v>0.15</v>
      </c>
      <c r="Z266" s="58">
        <v>0.16189999999999999</v>
      </c>
      <c r="AA266" s="58">
        <v>0.1772</v>
      </c>
      <c r="AB266" s="58">
        <v>0.1459</v>
      </c>
      <c r="AC266" s="58">
        <v>0.156</v>
      </c>
      <c r="AD266" s="58">
        <v>0.1867</v>
      </c>
      <c r="AE266" s="58">
        <v>0.14960000000000001</v>
      </c>
      <c r="AF266" s="58">
        <v>0.14149999999999999</v>
      </c>
      <c r="AG266" s="58">
        <v>0.14710000000000001</v>
      </c>
      <c r="AH266" s="58">
        <v>0.1739</v>
      </c>
      <c r="AI266" s="58">
        <v>0.13400000000000001</v>
      </c>
      <c r="AJ266" s="58">
        <v>0.13270000000000001</v>
      </c>
      <c r="AK266" s="58">
        <v>0.2944</v>
      </c>
      <c r="AL266" s="58">
        <v>9.1999999999999998E-2</v>
      </c>
      <c r="AM266" s="58">
        <v>0.12939999999999999</v>
      </c>
      <c r="AN266" s="58">
        <v>0.17860000000000001</v>
      </c>
      <c r="AO266" s="58">
        <v>0.1212</v>
      </c>
      <c r="AP266" s="58">
        <v>7.4899999999999994E-2</v>
      </c>
      <c r="AQ266" s="58">
        <v>0.10050000000000001</v>
      </c>
      <c r="AR266" s="58">
        <v>9.5200000000000007E-2</v>
      </c>
      <c r="AS266" s="58">
        <v>0.16669999999999999</v>
      </c>
      <c r="AT266" s="58">
        <v>8.2500000000000004E-2</v>
      </c>
      <c r="AU266" s="58">
        <v>9.3899999999999997E-2</v>
      </c>
      <c r="AV266" s="58">
        <v>0.13730000000000001</v>
      </c>
      <c r="AW266" s="58">
        <v>0.10340000000000001</v>
      </c>
      <c r="AX266" s="58">
        <v>0.1188</v>
      </c>
      <c r="AY266" s="58">
        <v>0.1081</v>
      </c>
      <c r="AZ266" s="58">
        <v>8.2900000000000001E-2</v>
      </c>
      <c r="BA266" s="58">
        <v>0.12089999999999999</v>
      </c>
      <c r="BB266" s="58">
        <v>9.2200000000000004E-2</v>
      </c>
      <c r="BC266" s="58">
        <v>7.8899999999999998E-2</v>
      </c>
    </row>
    <row r="267" spans="1:55" customFormat="1" hidden="1" x14ac:dyDescent="0.4">
      <c r="A267" t="str">
        <f t="shared" si="16"/>
        <v>similarity</v>
      </c>
      <c r="B267" s="61" t="str">
        <f t="shared" si="17"/>
        <v>GPM</v>
      </c>
      <c r="C267" s="61" t="str">
        <f t="shared" si="18"/>
        <v>GPM092</v>
      </c>
      <c r="D267" s="61" t="s">
        <v>5015</v>
      </c>
      <c r="E267" s="56">
        <f t="shared" si="19"/>
        <v>0.54281800000000013</v>
      </c>
      <c r="F267" s="61">
        <v>0.40060000000000001</v>
      </c>
      <c r="G267" s="61">
        <v>0.40060000000000001</v>
      </c>
      <c r="H267" s="61">
        <v>0.49940000000000001</v>
      </c>
      <c r="I267" s="61">
        <v>0.53359999999999996</v>
      </c>
      <c r="J267" s="61">
        <v>0.59550000000000003</v>
      </c>
      <c r="K267" s="61">
        <v>0.42349999999999999</v>
      </c>
      <c r="L267" s="61">
        <v>0.56469999999999998</v>
      </c>
      <c r="M267" s="61">
        <v>0.4884</v>
      </c>
      <c r="N267" s="61">
        <v>0.55049999999999999</v>
      </c>
      <c r="O267" s="61">
        <v>0.71299999999999997</v>
      </c>
      <c r="P267" s="61">
        <v>0.43390000000000001</v>
      </c>
      <c r="Q267" s="61">
        <v>0.63890000000000002</v>
      </c>
      <c r="R267" s="61">
        <v>0.70760000000000001</v>
      </c>
      <c r="S267" s="61">
        <v>0.5978</v>
      </c>
      <c r="T267" s="61">
        <v>0.74199999999999999</v>
      </c>
      <c r="U267" s="61">
        <v>0.48649999999999999</v>
      </c>
      <c r="V267" s="61">
        <v>0.66990000000000005</v>
      </c>
      <c r="W267" s="61">
        <v>0.26479999999999998</v>
      </c>
      <c r="X267" s="61">
        <v>0.56820000000000004</v>
      </c>
      <c r="Y267" s="61">
        <v>0.55520000000000003</v>
      </c>
      <c r="Z267" s="61">
        <v>0.6492</v>
      </c>
      <c r="AA267" s="61">
        <v>0.69679999999999997</v>
      </c>
      <c r="AB267" s="61">
        <v>0.33139999999999997</v>
      </c>
      <c r="AC267" s="61">
        <v>0.70679999999999998</v>
      </c>
      <c r="AD267" s="61">
        <v>0.64270000000000005</v>
      </c>
      <c r="AE267" s="61">
        <v>0.70399999999999996</v>
      </c>
      <c r="AF267" s="61">
        <v>0.36009999999999998</v>
      </c>
      <c r="AG267" s="61">
        <v>0.48070000000000002</v>
      </c>
      <c r="AH267" s="61">
        <v>0.49609999999999999</v>
      </c>
      <c r="AI267" s="61">
        <v>0.44350000000000001</v>
      </c>
      <c r="AJ267" s="61">
        <v>0.62339999999999995</v>
      </c>
      <c r="AK267" s="61">
        <v>0.74890000000000001</v>
      </c>
      <c r="AL267" s="61">
        <v>0.47689999999999999</v>
      </c>
      <c r="AM267" s="61">
        <v>0.70440000000000003</v>
      </c>
      <c r="AN267" s="61">
        <v>0.57689999999999997</v>
      </c>
      <c r="AO267" s="61">
        <v>0.50660000000000005</v>
      </c>
      <c r="AP267" s="61">
        <v>0.52829999999999999</v>
      </c>
      <c r="AQ267" s="61">
        <v>0.56030000000000002</v>
      </c>
      <c r="AR267" s="61">
        <v>0.53700000000000003</v>
      </c>
      <c r="AS267" s="61">
        <v>0.56379999999999997</v>
      </c>
      <c r="AT267" s="61">
        <v>0.48459999999999998</v>
      </c>
      <c r="AU267" s="61">
        <v>0.65649999999999997</v>
      </c>
      <c r="AV267" s="61">
        <v>0.34760000000000002</v>
      </c>
      <c r="AW267" s="61">
        <v>0.54690000000000005</v>
      </c>
      <c r="AX267" s="61">
        <v>0.3957</v>
      </c>
      <c r="AY267" s="61">
        <v>0.55359999999999998</v>
      </c>
      <c r="AZ267" s="61">
        <v>0.55479999999999996</v>
      </c>
      <c r="BA267" s="61">
        <v>0.56040000000000001</v>
      </c>
      <c r="BB267" s="61">
        <v>0.50080000000000002</v>
      </c>
      <c r="BC267" s="61">
        <v>0.36759999999999998</v>
      </c>
    </row>
    <row r="268" spans="1:55" customFormat="1" hidden="1" x14ac:dyDescent="0.4">
      <c r="A268" t="str">
        <f t="shared" si="16"/>
        <v>quality</v>
      </c>
      <c r="B268" s="58" t="str">
        <f t="shared" si="17"/>
        <v>GPM</v>
      </c>
      <c r="C268" s="58" t="str">
        <f t="shared" si="18"/>
        <v>GPM092</v>
      </c>
      <c r="D268" s="58" t="s">
        <v>5016</v>
      </c>
      <c r="E268">
        <f t="shared" si="19"/>
        <v>78.400000000000006</v>
      </c>
      <c r="F268" s="58">
        <v>80</v>
      </c>
      <c r="G268" s="58">
        <v>80</v>
      </c>
      <c r="H268" s="58">
        <v>80</v>
      </c>
      <c r="I268" s="58">
        <v>80</v>
      </c>
      <c r="J268" s="58">
        <v>80</v>
      </c>
      <c r="K268" s="58">
        <v>80</v>
      </c>
      <c r="L268" s="58">
        <v>80</v>
      </c>
      <c r="M268" s="58">
        <v>80</v>
      </c>
      <c r="N268" s="58">
        <v>80</v>
      </c>
      <c r="O268" s="58">
        <v>80</v>
      </c>
      <c r="P268" s="58">
        <v>70</v>
      </c>
      <c r="Q268" s="58">
        <v>80</v>
      </c>
      <c r="R268" s="58">
        <v>80</v>
      </c>
      <c r="S268" s="58">
        <v>80</v>
      </c>
      <c r="T268" s="58">
        <v>70</v>
      </c>
      <c r="U268" s="58">
        <v>70</v>
      </c>
      <c r="V268" s="58">
        <v>80</v>
      </c>
      <c r="W268" s="58">
        <v>80</v>
      </c>
      <c r="X268" s="58">
        <v>80</v>
      </c>
      <c r="Y268" s="58">
        <v>70</v>
      </c>
      <c r="Z268" s="58">
        <v>80</v>
      </c>
      <c r="AA268" s="58">
        <v>80</v>
      </c>
      <c r="AB268" s="58">
        <v>80</v>
      </c>
      <c r="AC268" s="58">
        <v>80</v>
      </c>
      <c r="AD268" s="58">
        <v>70</v>
      </c>
      <c r="AE268" s="58">
        <v>80</v>
      </c>
      <c r="AF268" s="58">
        <v>80</v>
      </c>
      <c r="AG268" s="58">
        <v>80</v>
      </c>
      <c r="AH268" s="58">
        <v>80</v>
      </c>
      <c r="AI268" s="58">
        <v>80</v>
      </c>
      <c r="AJ268" s="58">
        <v>80</v>
      </c>
      <c r="AK268" s="58">
        <v>80</v>
      </c>
      <c r="AL268" s="58">
        <v>80</v>
      </c>
      <c r="AM268" s="58">
        <v>80</v>
      </c>
      <c r="AN268" s="58">
        <v>80</v>
      </c>
      <c r="AO268" s="58">
        <v>80</v>
      </c>
      <c r="AP268" s="58">
        <v>80</v>
      </c>
      <c r="AQ268" s="58">
        <v>80</v>
      </c>
      <c r="AR268" s="58">
        <v>80</v>
      </c>
      <c r="AS268" s="58">
        <v>80</v>
      </c>
      <c r="AT268" s="58">
        <v>80</v>
      </c>
      <c r="AU268" s="58">
        <v>80</v>
      </c>
      <c r="AV268" s="58">
        <v>80</v>
      </c>
      <c r="AW268" s="58">
        <v>80</v>
      </c>
      <c r="AX268" s="58">
        <v>80</v>
      </c>
      <c r="AY268" s="58">
        <v>80</v>
      </c>
      <c r="AZ268" s="58">
        <v>80</v>
      </c>
      <c r="BA268" s="58">
        <v>60</v>
      </c>
      <c r="BB268" s="58">
        <v>70</v>
      </c>
      <c r="BC268" s="58">
        <v>80</v>
      </c>
    </row>
    <row r="269" spans="1:55" customFormat="1" hidden="1" x14ac:dyDescent="0.4">
      <c r="A269" t="str">
        <f t="shared" si="16"/>
        <v>match_rate</v>
      </c>
      <c r="B269" s="58" t="str">
        <f t="shared" si="17"/>
        <v>GPM</v>
      </c>
      <c r="C269" s="58" t="str">
        <f t="shared" si="18"/>
        <v>GPM092</v>
      </c>
      <c r="D269" s="58" t="s">
        <v>5017</v>
      </c>
      <c r="E269">
        <f t="shared" si="19"/>
        <v>42.52919399999999</v>
      </c>
      <c r="F269" s="58">
        <v>32.048000000000002</v>
      </c>
      <c r="G269" s="58">
        <v>32.049100000000003</v>
      </c>
      <c r="H269" s="58">
        <v>39.953200000000002</v>
      </c>
      <c r="I269" s="58">
        <v>42.691899999999997</v>
      </c>
      <c r="J269" s="58">
        <v>47.642899999999997</v>
      </c>
      <c r="K269" s="58">
        <v>33.879800000000003</v>
      </c>
      <c r="L269" s="58">
        <v>45.174399999999999</v>
      </c>
      <c r="M269" s="58">
        <v>39.070799999999998</v>
      </c>
      <c r="N269" s="58">
        <v>44.039000000000001</v>
      </c>
      <c r="O269" s="58">
        <v>57.043500000000002</v>
      </c>
      <c r="P269" s="58">
        <v>30.376200000000001</v>
      </c>
      <c r="Q269" s="58">
        <v>51.115699999999997</v>
      </c>
      <c r="R269" s="58">
        <v>56.610599999999998</v>
      </c>
      <c r="S269" s="58">
        <v>47.820799999999998</v>
      </c>
      <c r="T269" s="58">
        <v>51.936700000000002</v>
      </c>
      <c r="U269" s="58">
        <v>34.051699999999997</v>
      </c>
      <c r="V269" s="58">
        <v>53.592100000000002</v>
      </c>
      <c r="W269" s="58">
        <v>21.184999999999999</v>
      </c>
      <c r="X269" s="58">
        <v>45.459200000000003</v>
      </c>
      <c r="Y269" s="58">
        <v>38.860799999999998</v>
      </c>
      <c r="Z269" s="58">
        <v>51.934699999999999</v>
      </c>
      <c r="AA269" s="58">
        <v>55.743499999999997</v>
      </c>
      <c r="AB269" s="58">
        <v>26.514700000000001</v>
      </c>
      <c r="AC269" s="58">
        <v>56.542700000000004</v>
      </c>
      <c r="AD269" s="58">
        <v>44.988</v>
      </c>
      <c r="AE269" s="58">
        <v>56.316699999999997</v>
      </c>
      <c r="AF269" s="58">
        <v>28.8047</v>
      </c>
      <c r="AG269" s="58">
        <v>38.4587</v>
      </c>
      <c r="AH269" s="58">
        <v>39.690300000000001</v>
      </c>
      <c r="AI269" s="58">
        <v>35.480699999999999</v>
      </c>
      <c r="AJ269" s="58">
        <v>49.875399999999999</v>
      </c>
      <c r="AK269" s="58">
        <v>59.912700000000001</v>
      </c>
      <c r="AL269" s="58">
        <v>38.154400000000003</v>
      </c>
      <c r="AM269" s="58">
        <v>56.351500000000001</v>
      </c>
      <c r="AN269" s="58">
        <v>46.1492</v>
      </c>
      <c r="AO269" s="58">
        <v>40.528199999999998</v>
      </c>
      <c r="AP269" s="58">
        <v>42.260899999999999</v>
      </c>
      <c r="AQ269" s="58">
        <v>44.822600000000001</v>
      </c>
      <c r="AR269" s="58">
        <v>42.956200000000003</v>
      </c>
      <c r="AS269" s="58">
        <v>45.102200000000003</v>
      </c>
      <c r="AT269" s="58">
        <v>38.765700000000002</v>
      </c>
      <c r="AU269" s="58">
        <v>52.517600000000002</v>
      </c>
      <c r="AV269" s="58">
        <v>27.8093</v>
      </c>
      <c r="AW269" s="58">
        <v>43.752899999999997</v>
      </c>
      <c r="AX269" s="58">
        <v>31.654800000000002</v>
      </c>
      <c r="AY269" s="58">
        <v>44.290999999999997</v>
      </c>
      <c r="AZ269" s="58">
        <v>44.3857</v>
      </c>
      <c r="BA269" s="58">
        <v>33.6265</v>
      </c>
      <c r="BB269" s="58">
        <v>35.057899999999997</v>
      </c>
      <c r="BC269" s="58">
        <v>29.408899999999999</v>
      </c>
    </row>
    <row r="270" spans="1:55" customFormat="1" hidden="1" x14ac:dyDescent="0.4">
      <c r="A270" t="str">
        <f t="shared" si="16"/>
        <v>bleu</v>
      </c>
      <c r="B270" s="58" t="str">
        <f t="shared" si="17"/>
        <v>GPM</v>
      </c>
      <c r="C270" s="58" t="str">
        <f t="shared" si="18"/>
        <v>GPM092</v>
      </c>
      <c r="D270" s="58" t="s">
        <v>5018</v>
      </c>
      <c r="E270">
        <f t="shared" si="19"/>
        <v>2.5736000000000002E-2</v>
      </c>
      <c r="F270" s="58">
        <v>3.0000000000000001E-3</v>
      </c>
      <c r="G270" s="58">
        <v>1.15E-2</v>
      </c>
      <c r="H270" s="58">
        <v>1.04E-2</v>
      </c>
      <c r="I270" s="58">
        <v>0.01</v>
      </c>
      <c r="J270" s="58">
        <v>1.7399999999999999E-2</v>
      </c>
      <c r="K270" s="58">
        <v>1.6E-2</v>
      </c>
      <c r="L270" s="58">
        <v>1.66E-2</v>
      </c>
      <c r="M270" s="58">
        <v>3.8E-3</v>
      </c>
      <c r="N270" s="58">
        <v>0.01</v>
      </c>
      <c r="O270" s="58">
        <v>5.2699999999999997E-2</v>
      </c>
      <c r="P270" s="58">
        <v>1.5699999999999999E-2</v>
      </c>
      <c r="Q270" s="58">
        <v>0.159</v>
      </c>
      <c r="R270" s="58">
        <v>0.1105</v>
      </c>
      <c r="S270" s="58">
        <v>1.78E-2</v>
      </c>
      <c r="T270" s="58">
        <v>2.7300000000000001E-2</v>
      </c>
      <c r="U270" s="58">
        <v>6.2300000000000001E-2</v>
      </c>
      <c r="V270" s="58">
        <v>0.1653</v>
      </c>
      <c r="W270" s="58">
        <v>1.4800000000000001E-2</v>
      </c>
      <c r="X270" s="58">
        <v>2.2700000000000001E-2</v>
      </c>
      <c r="Y270" s="58">
        <v>7.3000000000000001E-3</v>
      </c>
      <c r="Z270" s="58">
        <v>1.9E-2</v>
      </c>
      <c r="AA270" s="58">
        <v>0.16520000000000001</v>
      </c>
      <c r="AB270" s="58">
        <v>7.7999999999999996E-3</v>
      </c>
      <c r="AC270" s="58">
        <v>8.3999999999999995E-3</v>
      </c>
      <c r="AD270" s="58">
        <v>1.4999999999999999E-2</v>
      </c>
      <c r="AE270" s="58">
        <v>3.7499999999999999E-2</v>
      </c>
      <c r="AF270" s="58">
        <v>6.1999999999999998E-3</v>
      </c>
      <c r="AG270" s="58">
        <v>9.2999999999999992E-3</v>
      </c>
      <c r="AH270" s="58">
        <v>9.4000000000000004E-3</v>
      </c>
      <c r="AI270" s="58">
        <v>1.04E-2</v>
      </c>
      <c r="AJ270" s="58">
        <v>1.5800000000000002E-2</v>
      </c>
      <c r="AK270" s="58">
        <v>1.17E-2</v>
      </c>
      <c r="AL270" s="58">
        <v>3.5000000000000001E-3</v>
      </c>
      <c r="AM270" s="58">
        <v>1.09E-2</v>
      </c>
      <c r="AN270" s="58">
        <v>1.29E-2</v>
      </c>
      <c r="AO270" s="58">
        <v>2.1999999999999999E-2</v>
      </c>
      <c r="AP270" s="58">
        <v>8.3999999999999995E-3</v>
      </c>
      <c r="AQ270" s="58">
        <v>1.5299999999999999E-2</v>
      </c>
      <c r="AR270" s="58">
        <v>7.7999999999999996E-3</v>
      </c>
      <c r="AS270" s="58">
        <v>1.0800000000000001E-2</v>
      </c>
      <c r="AT270" s="58">
        <v>2.8999999999999998E-3</v>
      </c>
      <c r="AU270" s="58">
        <v>1.5699999999999999E-2</v>
      </c>
      <c r="AV270" s="58">
        <v>6.1999999999999998E-3</v>
      </c>
      <c r="AW270" s="58">
        <v>0.04</v>
      </c>
      <c r="AX270" s="58">
        <v>7.3000000000000001E-3</v>
      </c>
      <c r="AY270" s="58">
        <v>0.01</v>
      </c>
      <c r="AZ270" s="58">
        <v>1.29E-2</v>
      </c>
      <c r="BA270" s="58">
        <v>1.2200000000000001E-2</v>
      </c>
      <c r="BB270" s="58">
        <v>1.43E-2</v>
      </c>
      <c r="BC270" s="58">
        <v>3.8999999999999998E-3</v>
      </c>
    </row>
    <row r="271" spans="1:55" customFormat="1" hidden="1" x14ac:dyDescent="0.4">
      <c r="A271" t="str">
        <f t="shared" si="16"/>
        <v>rougeL</v>
      </c>
      <c r="B271" s="58" t="str">
        <f t="shared" si="17"/>
        <v>GPM</v>
      </c>
      <c r="C271" s="58" t="str">
        <f t="shared" si="18"/>
        <v>GPM092</v>
      </c>
      <c r="D271" s="58" t="s">
        <v>5019</v>
      </c>
      <c r="E271">
        <f t="shared" si="19"/>
        <v>0.13859799999999997</v>
      </c>
      <c r="F271" s="58">
        <v>0.08</v>
      </c>
      <c r="G271" s="58">
        <v>0.13769999999999999</v>
      </c>
      <c r="H271" s="58">
        <v>0.13400000000000001</v>
      </c>
      <c r="I271" s="58">
        <v>0.13819999999999999</v>
      </c>
      <c r="J271" s="58">
        <v>0.1137</v>
      </c>
      <c r="K271" s="58">
        <v>0.1043</v>
      </c>
      <c r="L271" s="58">
        <v>0.14849999999999999</v>
      </c>
      <c r="M271" s="58">
        <v>0.1275</v>
      </c>
      <c r="N271" s="58">
        <v>0.13850000000000001</v>
      </c>
      <c r="O271" s="58">
        <v>0.1724</v>
      </c>
      <c r="P271" s="58">
        <v>0.14219999999999999</v>
      </c>
      <c r="Q271" s="58">
        <v>0.26050000000000001</v>
      </c>
      <c r="R271" s="58">
        <v>0.25829999999999997</v>
      </c>
      <c r="S271" s="58">
        <v>0.1643</v>
      </c>
      <c r="T271" s="58">
        <v>0.21049999999999999</v>
      </c>
      <c r="U271" s="58">
        <v>0.2165</v>
      </c>
      <c r="V271" s="58">
        <v>0.32850000000000001</v>
      </c>
      <c r="W271" s="58">
        <v>0.12570000000000001</v>
      </c>
      <c r="X271" s="58">
        <v>0.1019</v>
      </c>
      <c r="Y271" s="58">
        <v>0.12809999999999999</v>
      </c>
      <c r="Z271" s="58">
        <v>0.17510000000000001</v>
      </c>
      <c r="AA271" s="58">
        <v>0.28689999999999999</v>
      </c>
      <c r="AB271" s="58">
        <v>0.1411</v>
      </c>
      <c r="AC271" s="58">
        <v>0.17219999999999999</v>
      </c>
      <c r="AD271" s="58">
        <v>0.1472</v>
      </c>
      <c r="AE271" s="58">
        <v>0.12590000000000001</v>
      </c>
      <c r="AF271" s="58">
        <v>0.1129</v>
      </c>
      <c r="AG271" s="58">
        <v>0.14779999999999999</v>
      </c>
      <c r="AH271" s="58">
        <v>0.15049999999999999</v>
      </c>
      <c r="AI271" s="58">
        <v>0.14349999999999999</v>
      </c>
      <c r="AJ271" s="58">
        <v>0.12809999999999999</v>
      </c>
      <c r="AK271" s="58">
        <v>0.13400000000000001</v>
      </c>
      <c r="AL271" s="58">
        <v>9.6799999999999997E-2</v>
      </c>
      <c r="AM271" s="58">
        <v>0.14749999999999999</v>
      </c>
      <c r="AN271" s="58">
        <v>0.1084</v>
      </c>
      <c r="AO271" s="58">
        <v>0.1038</v>
      </c>
      <c r="AP271" s="58">
        <v>6.3799999999999996E-2</v>
      </c>
      <c r="AQ271" s="58">
        <v>0.1111</v>
      </c>
      <c r="AR271" s="58">
        <v>0.1057</v>
      </c>
      <c r="AS271" s="58">
        <v>0.1</v>
      </c>
      <c r="AT271" s="58">
        <v>7.6899999999999996E-2</v>
      </c>
      <c r="AU271" s="58">
        <v>0.13730000000000001</v>
      </c>
      <c r="AV271" s="58">
        <v>9.2100000000000001E-2</v>
      </c>
      <c r="AW271" s="58">
        <v>9.4799999999999995E-2</v>
      </c>
      <c r="AX271" s="58">
        <v>0.1053</v>
      </c>
      <c r="AY271" s="58">
        <v>8.3299999999999999E-2</v>
      </c>
      <c r="AZ271" s="58">
        <v>7.8600000000000003E-2</v>
      </c>
      <c r="BA271" s="58">
        <v>0.16239999999999999</v>
      </c>
      <c r="BB271" s="58">
        <v>6.9000000000000006E-2</v>
      </c>
      <c r="BC271" s="58">
        <v>9.6600000000000005E-2</v>
      </c>
    </row>
    <row r="272" spans="1:55" customFormat="1" hidden="1" x14ac:dyDescent="0.4">
      <c r="A272" t="str">
        <f t="shared" si="16"/>
        <v>similarity</v>
      </c>
      <c r="B272" s="57" t="str">
        <f t="shared" si="17"/>
        <v>GPM</v>
      </c>
      <c r="C272" s="57" t="str">
        <f t="shared" si="18"/>
        <v>GPM003</v>
      </c>
      <c r="D272" s="57" t="s">
        <v>5020</v>
      </c>
      <c r="E272" s="9">
        <f t="shared" si="19"/>
        <v>0.52612199999999998</v>
      </c>
      <c r="F272" s="57">
        <v>0.33950000000000002</v>
      </c>
      <c r="G272" s="57">
        <v>0.53220000000000001</v>
      </c>
      <c r="H272" s="57">
        <v>0.61539999999999995</v>
      </c>
      <c r="I272" s="57">
        <v>0.50929999999999997</v>
      </c>
      <c r="J272" s="57">
        <v>0.42159999999999997</v>
      </c>
      <c r="K272" s="57">
        <v>0.40079999999999999</v>
      </c>
      <c r="L272" s="57">
        <v>0.53190000000000004</v>
      </c>
      <c r="M272" s="57">
        <v>0.497</v>
      </c>
      <c r="N272" s="57">
        <v>0.56530000000000002</v>
      </c>
      <c r="O272" s="57">
        <v>0.74029999999999996</v>
      </c>
      <c r="P272" s="57">
        <v>0.45779999999999998</v>
      </c>
      <c r="Q272" s="57">
        <v>0.54369999999999996</v>
      </c>
      <c r="R272" s="57">
        <v>0.41410000000000002</v>
      </c>
      <c r="S272" s="57">
        <v>0.6855</v>
      </c>
      <c r="T272" s="57">
        <v>0.59340000000000004</v>
      </c>
      <c r="U272" s="57">
        <v>0.40260000000000001</v>
      </c>
      <c r="V272" s="57">
        <v>0.57320000000000004</v>
      </c>
      <c r="W272" s="57">
        <v>0.28349999999999997</v>
      </c>
      <c r="X272" s="57">
        <v>0.62939999999999996</v>
      </c>
      <c r="Y272" s="57">
        <v>0.54469999999999996</v>
      </c>
      <c r="Z272" s="57">
        <v>0.67290000000000005</v>
      </c>
      <c r="AA272" s="57">
        <v>0.45660000000000001</v>
      </c>
      <c r="AB272" s="57">
        <v>0.37540000000000001</v>
      </c>
      <c r="AC272" s="57">
        <v>0.64080000000000004</v>
      </c>
      <c r="AD272" s="57">
        <v>0.59189999999999998</v>
      </c>
      <c r="AE272" s="57">
        <v>0.60580000000000001</v>
      </c>
      <c r="AF272" s="57">
        <v>0.38800000000000001</v>
      </c>
      <c r="AG272" s="57">
        <v>0.42149999999999999</v>
      </c>
      <c r="AH272" s="57">
        <v>0.52049999999999996</v>
      </c>
      <c r="AI272" s="57">
        <v>0.437</v>
      </c>
      <c r="AJ272" s="57">
        <v>0.67520000000000002</v>
      </c>
      <c r="AK272" s="57">
        <v>0.43919999999999998</v>
      </c>
      <c r="AL272" s="57">
        <v>0.4869</v>
      </c>
      <c r="AM272" s="57">
        <v>0.4677</v>
      </c>
      <c r="AN272" s="57">
        <v>0.63600000000000001</v>
      </c>
      <c r="AO272" s="57">
        <v>0.48909999999999998</v>
      </c>
      <c r="AP272" s="57">
        <v>0.43890000000000001</v>
      </c>
      <c r="AQ272" s="57">
        <v>0.59060000000000001</v>
      </c>
      <c r="AR272" s="57">
        <v>0.4667</v>
      </c>
      <c r="AS272" s="57">
        <v>0.60540000000000005</v>
      </c>
      <c r="AT272" s="57">
        <v>0.48020000000000002</v>
      </c>
      <c r="AU272" s="57">
        <v>0.70079999999999998</v>
      </c>
      <c r="AV272" s="57">
        <v>0.62970000000000004</v>
      </c>
      <c r="AW272" s="57">
        <v>0.51160000000000005</v>
      </c>
      <c r="AX272" s="57">
        <v>0.65359999999999996</v>
      </c>
      <c r="AY272" s="57">
        <v>0.57840000000000003</v>
      </c>
      <c r="AZ272" s="57">
        <v>0.45300000000000001</v>
      </c>
      <c r="BA272" s="57">
        <v>0.51970000000000005</v>
      </c>
      <c r="BB272" s="57">
        <v>0.59489999999999998</v>
      </c>
      <c r="BC272" s="57">
        <v>0.49690000000000001</v>
      </c>
    </row>
    <row r="273" spans="1:55" customFormat="1" hidden="1" x14ac:dyDescent="0.4">
      <c r="A273" t="str">
        <f t="shared" si="16"/>
        <v>quality</v>
      </c>
      <c r="B273" s="58" t="str">
        <f t="shared" si="17"/>
        <v>GPM</v>
      </c>
      <c r="C273" s="58" t="str">
        <f t="shared" si="18"/>
        <v>GPM003</v>
      </c>
      <c r="D273" s="58" t="s">
        <v>5021</v>
      </c>
      <c r="E273">
        <f t="shared" si="19"/>
        <v>79.400000000000006</v>
      </c>
      <c r="F273" s="58">
        <v>80</v>
      </c>
      <c r="G273" s="58">
        <v>80</v>
      </c>
      <c r="H273" s="58">
        <v>80</v>
      </c>
      <c r="I273" s="58">
        <v>80</v>
      </c>
      <c r="J273" s="58">
        <v>80</v>
      </c>
      <c r="K273" s="58">
        <v>80</v>
      </c>
      <c r="L273" s="58">
        <v>80</v>
      </c>
      <c r="M273" s="58">
        <v>80</v>
      </c>
      <c r="N273" s="58">
        <v>80</v>
      </c>
      <c r="O273" s="58">
        <v>80</v>
      </c>
      <c r="P273" s="58">
        <v>70</v>
      </c>
      <c r="Q273" s="58">
        <v>80</v>
      </c>
      <c r="R273" s="58">
        <v>80</v>
      </c>
      <c r="S273" s="58">
        <v>80</v>
      </c>
      <c r="T273" s="58">
        <v>80</v>
      </c>
      <c r="U273" s="58">
        <v>80</v>
      </c>
      <c r="V273" s="58">
        <v>80</v>
      </c>
      <c r="W273" s="58">
        <v>80</v>
      </c>
      <c r="X273" s="58">
        <v>80</v>
      </c>
      <c r="Y273" s="58">
        <v>80</v>
      </c>
      <c r="Z273" s="58">
        <v>80</v>
      </c>
      <c r="AA273" s="58">
        <v>80</v>
      </c>
      <c r="AB273" s="58">
        <v>80</v>
      </c>
      <c r="AC273" s="58">
        <v>80</v>
      </c>
      <c r="AD273" s="58">
        <v>80</v>
      </c>
      <c r="AE273" s="58">
        <v>80</v>
      </c>
      <c r="AF273" s="58">
        <v>80</v>
      </c>
      <c r="AG273" s="58">
        <v>70</v>
      </c>
      <c r="AH273" s="58">
        <v>80</v>
      </c>
      <c r="AI273" s="58">
        <v>80</v>
      </c>
      <c r="AJ273" s="58">
        <v>80</v>
      </c>
      <c r="AK273" s="58">
        <v>80</v>
      </c>
      <c r="AL273" s="58">
        <v>70</v>
      </c>
      <c r="AM273" s="58">
        <v>80</v>
      </c>
      <c r="AN273" s="58">
        <v>80</v>
      </c>
      <c r="AO273" s="58">
        <v>80</v>
      </c>
      <c r="AP273" s="58">
        <v>80</v>
      </c>
      <c r="AQ273" s="58">
        <v>80</v>
      </c>
      <c r="AR273" s="58">
        <v>80</v>
      </c>
      <c r="AS273" s="58">
        <v>80</v>
      </c>
      <c r="AT273" s="58">
        <v>80</v>
      </c>
      <c r="AU273" s="58">
        <v>80</v>
      </c>
      <c r="AV273" s="58">
        <v>80</v>
      </c>
      <c r="AW273" s="58">
        <v>80</v>
      </c>
      <c r="AX273" s="58">
        <v>80</v>
      </c>
      <c r="AY273" s="58">
        <v>80</v>
      </c>
      <c r="AZ273" s="58">
        <v>80</v>
      </c>
      <c r="BA273" s="58">
        <v>80</v>
      </c>
      <c r="BB273" s="58">
        <v>80</v>
      </c>
      <c r="BC273" s="58">
        <v>80</v>
      </c>
    </row>
    <row r="274" spans="1:55" hidden="1" x14ac:dyDescent="0.4">
      <c r="A274" t="str">
        <f t="shared" si="16"/>
        <v>match_rate</v>
      </c>
      <c r="B274" s="59" t="str">
        <f t="shared" si="17"/>
        <v>GPM</v>
      </c>
      <c r="C274" s="59" t="str">
        <f t="shared" si="18"/>
        <v>GPM003</v>
      </c>
      <c r="D274" s="59" t="s">
        <v>5022</v>
      </c>
      <c r="E274" s="11">
        <f t="shared" si="19"/>
        <v>41.816037999999999</v>
      </c>
      <c r="F274" s="59">
        <v>27.163499999999999</v>
      </c>
      <c r="G274" s="59">
        <v>42.573900000000002</v>
      </c>
      <c r="H274" s="59">
        <v>49.231000000000002</v>
      </c>
      <c r="I274" s="59">
        <v>40.743699999999997</v>
      </c>
      <c r="J274" s="59">
        <v>33.731699999999996</v>
      </c>
      <c r="K274" s="59">
        <v>32.061100000000003</v>
      </c>
      <c r="L274" s="59">
        <v>42.549500000000002</v>
      </c>
      <c r="M274" s="59">
        <v>39.7577</v>
      </c>
      <c r="N274" s="59">
        <v>45.220999999999997</v>
      </c>
      <c r="O274" s="59">
        <v>59.222299999999997</v>
      </c>
      <c r="P274" s="59">
        <v>32.049100000000003</v>
      </c>
      <c r="Q274" s="59">
        <v>43.494599999999998</v>
      </c>
      <c r="R274" s="59">
        <v>33.131999999999998</v>
      </c>
      <c r="S274" s="59">
        <v>54.842599999999997</v>
      </c>
      <c r="T274" s="59">
        <v>47.469499999999996</v>
      </c>
      <c r="U274" s="59">
        <v>32.207700000000003</v>
      </c>
      <c r="V274" s="59">
        <v>45.852699999999999</v>
      </c>
      <c r="W274" s="59">
        <v>22.680499999999999</v>
      </c>
      <c r="X274" s="59">
        <v>50.35</v>
      </c>
      <c r="Y274" s="59">
        <v>43.572899999999997</v>
      </c>
      <c r="Z274" s="59">
        <v>53.835900000000002</v>
      </c>
      <c r="AA274" s="59">
        <v>36.526000000000003</v>
      </c>
      <c r="AB274" s="59">
        <v>30.030999999999999</v>
      </c>
      <c r="AC274" s="59">
        <v>51.265900000000002</v>
      </c>
      <c r="AD274" s="59">
        <v>47.349200000000003</v>
      </c>
      <c r="AE274" s="59">
        <v>48.464700000000001</v>
      </c>
      <c r="AF274" s="59">
        <v>31.036799999999999</v>
      </c>
      <c r="AG274" s="59">
        <v>29.504899999999999</v>
      </c>
      <c r="AH274" s="59">
        <v>41.638199999999998</v>
      </c>
      <c r="AI274" s="59">
        <v>34.957099999999997</v>
      </c>
      <c r="AJ274" s="59">
        <v>54.018099999999997</v>
      </c>
      <c r="AK274" s="59">
        <v>35.1327</v>
      </c>
      <c r="AL274" s="59">
        <v>34.082700000000003</v>
      </c>
      <c r="AM274" s="59">
        <v>37.414099999999998</v>
      </c>
      <c r="AN274" s="59">
        <v>50.882599999999996</v>
      </c>
      <c r="AO274" s="59">
        <v>39.127099999999999</v>
      </c>
      <c r="AP274" s="59">
        <v>35.1081</v>
      </c>
      <c r="AQ274" s="59">
        <v>47.244799999999998</v>
      </c>
      <c r="AR274" s="59">
        <v>37.336100000000002</v>
      </c>
      <c r="AS274" s="59">
        <v>48.434100000000001</v>
      </c>
      <c r="AT274" s="59">
        <v>38.417099999999998</v>
      </c>
      <c r="AU274" s="59">
        <v>56.061100000000003</v>
      </c>
      <c r="AV274" s="59">
        <v>50.3765</v>
      </c>
      <c r="AW274" s="59">
        <v>40.930799999999998</v>
      </c>
      <c r="AX274" s="59">
        <v>52.285299999999999</v>
      </c>
      <c r="AY274" s="59">
        <v>46.274700000000003</v>
      </c>
      <c r="AZ274" s="59">
        <v>36.242600000000003</v>
      </c>
      <c r="BA274" s="59">
        <v>41.575099999999999</v>
      </c>
      <c r="BB274" s="59">
        <v>47.588200000000001</v>
      </c>
      <c r="BC274" s="59">
        <v>39.753399999999999</v>
      </c>
    </row>
    <row r="275" spans="1:55" customFormat="1" hidden="1" x14ac:dyDescent="0.4">
      <c r="A275" t="str">
        <f t="shared" si="16"/>
        <v>bleu</v>
      </c>
      <c r="B275" s="58" t="str">
        <f t="shared" si="17"/>
        <v>GPM</v>
      </c>
      <c r="C275" s="58" t="str">
        <f t="shared" si="18"/>
        <v>GPM003</v>
      </c>
      <c r="D275" s="58" t="s">
        <v>5023</v>
      </c>
      <c r="E275">
        <f t="shared" si="19"/>
        <v>1.9512000000000002E-2</v>
      </c>
      <c r="F275" s="58">
        <v>7.7999999999999996E-3</v>
      </c>
      <c r="G275" s="58">
        <v>1.5699999999999999E-2</v>
      </c>
      <c r="H275" s="58">
        <v>0.1079</v>
      </c>
      <c r="I275" s="58">
        <v>4.4000000000000003E-3</v>
      </c>
      <c r="J275" s="58">
        <v>7.1999999999999998E-3</v>
      </c>
      <c r="K275" s="58">
        <v>3.8999999999999998E-3</v>
      </c>
      <c r="L275" s="58">
        <v>3.3000000000000002E-2</v>
      </c>
      <c r="M275" s="58">
        <v>1.24E-2</v>
      </c>
      <c r="N275" s="58">
        <v>8.3000000000000001E-3</v>
      </c>
      <c r="O275" s="58">
        <v>0.15720000000000001</v>
      </c>
      <c r="P275" s="58">
        <v>8.0999999999999996E-3</v>
      </c>
      <c r="Q275" s="58">
        <v>4.1000000000000003E-3</v>
      </c>
      <c r="R275" s="58">
        <v>4.8999999999999998E-3</v>
      </c>
      <c r="S275" s="58">
        <v>1.9E-2</v>
      </c>
      <c r="T275" s="58">
        <v>1.3100000000000001E-2</v>
      </c>
      <c r="U275" s="58">
        <v>1.34E-2</v>
      </c>
      <c r="V275" s="58">
        <v>2.1100000000000001E-2</v>
      </c>
      <c r="W275" s="58">
        <v>3.3E-3</v>
      </c>
      <c r="X275" s="58">
        <v>1.9099999999999999E-2</v>
      </c>
      <c r="Y275" s="58">
        <v>1.43E-2</v>
      </c>
      <c r="Z275" s="58">
        <v>1.7999999999999999E-2</v>
      </c>
      <c r="AA275" s="58">
        <v>2.12E-2</v>
      </c>
      <c r="AB275" s="58">
        <v>8.0999999999999996E-3</v>
      </c>
      <c r="AC275" s="58">
        <v>1.1299999999999999E-2</v>
      </c>
      <c r="AD275" s="58">
        <v>2.3099999999999999E-2</v>
      </c>
      <c r="AE275" s="58">
        <v>4.8500000000000001E-2</v>
      </c>
      <c r="AF275" s="58">
        <v>4.1999999999999997E-3</v>
      </c>
      <c r="AG275" s="58">
        <v>1.06E-2</v>
      </c>
      <c r="AH275" s="58">
        <v>8.9999999999999993E-3</v>
      </c>
      <c r="AI275" s="58">
        <v>7.3000000000000001E-3</v>
      </c>
      <c r="AJ275" s="58">
        <v>2.7199999999999998E-2</v>
      </c>
      <c r="AK275" s="58">
        <v>4.7000000000000002E-3</v>
      </c>
      <c r="AL275" s="58">
        <v>3.8999999999999998E-3</v>
      </c>
      <c r="AM275" s="58">
        <v>5.1999999999999998E-3</v>
      </c>
      <c r="AN275" s="58">
        <v>8.9999999999999993E-3</v>
      </c>
      <c r="AO275" s="58">
        <v>3.0999999999999999E-3</v>
      </c>
      <c r="AP275" s="58">
        <v>3.5999999999999999E-3</v>
      </c>
      <c r="AQ275" s="58">
        <v>1.61E-2</v>
      </c>
      <c r="AR275" s="58">
        <v>5.8999999999999999E-3</v>
      </c>
      <c r="AS275" s="58">
        <v>1.17E-2</v>
      </c>
      <c r="AT275" s="58">
        <v>4.1999999999999997E-3</v>
      </c>
      <c r="AU275" s="58">
        <v>0.1234</v>
      </c>
      <c r="AV275" s="58">
        <v>4.1000000000000002E-2</v>
      </c>
      <c r="AW275" s="58">
        <v>1.0500000000000001E-2</v>
      </c>
      <c r="AX275" s="58">
        <v>1.52E-2</v>
      </c>
      <c r="AY275" s="58">
        <v>8.8000000000000005E-3</v>
      </c>
      <c r="AZ275" s="58">
        <v>7.3000000000000001E-3</v>
      </c>
      <c r="BA275" s="58">
        <v>8.8999999999999999E-3</v>
      </c>
      <c r="BB275" s="58">
        <v>1.34E-2</v>
      </c>
      <c r="BC275" s="58">
        <v>1.2999999999999999E-2</v>
      </c>
    </row>
    <row r="276" spans="1:55" customFormat="1" hidden="1" x14ac:dyDescent="0.4">
      <c r="A276" t="str">
        <f t="shared" si="16"/>
        <v>rougeL</v>
      </c>
      <c r="B276" s="58" t="str">
        <f t="shared" si="17"/>
        <v>GPM</v>
      </c>
      <c r="C276" s="58" t="str">
        <f t="shared" si="18"/>
        <v>GPM003</v>
      </c>
      <c r="D276" s="58" t="s">
        <v>5024</v>
      </c>
      <c r="E276">
        <f t="shared" si="19"/>
        <v>0.13508199999999998</v>
      </c>
      <c r="F276" s="58">
        <v>0.1244</v>
      </c>
      <c r="G276" s="58">
        <v>0.11940000000000001</v>
      </c>
      <c r="H276" s="58">
        <v>0.24660000000000001</v>
      </c>
      <c r="I276" s="58">
        <v>0.1026</v>
      </c>
      <c r="J276" s="58">
        <v>9.7799999999999998E-2</v>
      </c>
      <c r="K276" s="58">
        <v>8.3299999999999999E-2</v>
      </c>
      <c r="L276" s="58">
        <v>0.14149999999999999</v>
      </c>
      <c r="M276" s="58">
        <v>0.13830000000000001</v>
      </c>
      <c r="N276" s="58">
        <v>0.14430000000000001</v>
      </c>
      <c r="O276" s="58">
        <v>0.28239999999999998</v>
      </c>
      <c r="P276" s="58">
        <v>0.10639999999999999</v>
      </c>
      <c r="Q276" s="58">
        <v>9.1800000000000007E-2</v>
      </c>
      <c r="R276" s="58">
        <v>0.1116</v>
      </c>
      <c r="S276" s="58">
        <v>0.14849999999999999</v>
      </c>
      <c r="T276" s="58">
        <v>0.19270000000000001</v>
      </c>
      <c r="U276" s="58">
        <v>0.1545</v>
      </c>
      <c r="V276" s="58">
        <v>0.1449</v>
      </c>
      <c r="W276" s="58">
        <v>0.1065</v>
      </c>
      <c r="X276" s="58">
        <v>0.21240000000000001</v>
      </c>
      <c r="Y276" s="58">
        <v>0.1275</v>
      </c>
      <c r="Z276" s="58">
        <v>0.1759</v>
      </c>
      <c r="AA276" s="58">
        <v>0.14949999999999999</v>
      </c>
      <c r="AB276" s="58">
        <v>0.17760000000000001</v>
      </c>
      <c r="AC276" s="58">
        <v>0.1182</v>
      </c>
      <c r="AD276" s="58">
        <v>0.18959999999999999</v>
      </c>
      <c r="AE276" s="58">
        <v>0.13059999999999999</v>
      </c>
      <c r="AF276" s="58">
        <v>0.1321</v>
      </c>
      <c r="AG276" s="58">
        <v>0.14349999999999999</v>
      </c>
      <c r="AH276" s="58">
        <v>0.1263</v>
      </c>
      <c r="AI276" s="58">
        <v>0.1356</v>
      </c>
      <c r="AJ276" s="58">
        <v>0.1268</v>
      </c>
      <c r="AK276" s="58">
        <v>0.15379999999999999</v>
      </c>
      <c r="AL276" s="58">
        <v>0.1053</v>
      </c>
      <c r="AM276" s="58">
        <v>0.13</v>
      </c>
      <c r="AN276" s="58">
        <v>0.1101</v>
      </c>
      <c r="AO276" s="58">
        <v>8.6499999999999994E-2</v>
      </c>
      <c r="AP276" s="58">
        <v>7.3300000000000004E-2</v>
      </c>
      <c r="AQ276" s="58">
        <v>8.7800000000000003E-2</v>
      </c>
      <c r="AR276" s="58">
        <v>0.1048</v>
      </c>
      <c r="AS276" s="58">
        <v>0.1545</v>
      </c>
      <c r="AT276" s="58">
        <v>8.0399999999999999E-2</v>
      </c>
      <c r="AU276" s="58">
        <v>0.26290000000000002</v>
      </c>
      <c r="AV276" s="58">
        <v>0.15579999999999999</v>
      </c>
      <c r="AW276" s="58">
        <v>0.12559999999999999</v>
      </c>
      <c r="AX276" s="58">
        <v>0.12239999999999999</v>
      </c>
      <c r="AY276" s="58">
        <v>7.6200000000000004E-2</v>
      </c>
      <c r="AZ276" s="58">
        <v>9.6199999999999994E-2</v>
      </c>
      <c r="BA276" s="58">
        <v>0.15179999999999999</v>
      </c>
      <c r="BB276" s="58">
        <v>8.9700000000000002E-2</v>
      </c>
      <c r="BC276" s="58">
        <v>0.10390000000000001</v>
      </c>
    </row>
    <row r="277" spans="1:55" customFormat="1" hidden="1" x14ac:dyDescent="0.4">
      <c r="A277" t="str">
        <f t="shared" si="16"/>
        <v>similarity</v>
      </c>
      <c r="B277" s="60" t="str">
        <f t="shared" si="17"/>
        <v>GPM</v>
      </c>
      <c r="C277" s="60" t="str">
        <f t="shared" si="18"/>
        <v>GPM053</v>
      </c>
      <c r="D277" s="60" t="s">
        <v>5025</v>
      </c>
      <c r="E277" s="54">
        <f t="shared" si="19"/>
        <v>0.54201600000000016</v>
      </c>
      <c r="F277" s="60">
        <v>0.42459999999999998</v>
      </c>
      <c r="G277" s="60">
        <v>0.46829999999999999</v>
      </c>
      <c r="H277" s="60">
        <v>0.69389999999999996</v>
      </c>
      <c r="I277" s="60">
        <v>0.43909999999999999</v>
      </c>
      <c r="J277" s="60">
        <v>0.42370000000000002</v>
      </c>
      <c r="K277" s="60">
        <v>0.48320000000000002</v>
      </c>
      <c r="L277" s="60">
        <v>0.48730000000000001</v>
      </c>
      <c r="M277" s="60">
        <v>0.62739999999999996</v>
      </c>
      <c r="N277" s="60">
        <v>0.56810000000000005</v>
      </c>
      <c r="O277" s="60">
        <v>0.70140000000000002</v>
      </c>
      <c r="P277" s="60">
        <v>0.44769999999999999</v>
      </c>
      <c r="Q277" s="60">
        <v>0.38729999999999998</v>
      </c>
      <c r="R277" s="60">
        <v>0.58309999999999995</v>
      </c>
      <c r="S277" s="60">
        <v>0.72030000000000005</v>
      </c>
      <c r="T277" s="60">
        <v>0.66120000000000001</v>
      </c>
      <c r="U277" s="60">
        <v>0.61629999999999996</v>
      </c>
      <c r="V277" s="60">
        <v>0.57230000000000003</v>
      </c>
      <c r="W277" s="60">
        <v>0.43640000000000001</v>
      </c>
      <c r="X277" s="60">
        <v>0.36230000000000001</v>
      </c>
      <c r="Y277" s="60">
        <v>0.58909999999999996</v>
      </c>
      <c r="Z277" s="60">
        <v>0.65090000000000003</v>
      </c>
      <c r="AA277" s="60">
        <v>0.66739999999999999</v>
      </c>
      <c r="AB277" s="60">
        <v>0.4153</v>
      </c>
      <c r="AC277" s="60">
        <v>0.60940000000000005</v>
      </c>
      <c r="AD277" s="60">
        <v>0.64659999999999995</v>
      </c>
      <c r="AE277" s="60">
        <v>0.60040000000000004</v>
      </c>
      <c r="AF277" s="60">
        <v>0.40310000000000001</v>
      </c>
      <c r="AG277" s="60">
        <v>0.46600000000000003</v>
      </c>
      <c r="AH277" s="60">
        <v>0.60289999999999999</v>
      </c>
      <c r="AI277" s="60">
        <v>0.45519999999999999</v>
      </c>
      <c r="AJ277" s="60">
        <v>0.71209999999999996</v>
      </c>
      <c r="AK277" s="60">
        <v>0.4662</v>
      </c>
      <c r="AL277" s="60">
        <v>0.48209999999999997</v>
      </c>
      <c r="AM277" s="60">
        <v>0.54759999999999998</v>
      </c>
      <c r="AN277" s="60">
        <v>0.57869999999999999</v>
      </c>
      <c r="AO277" s="60">
        <v>0.50339999999999996</v>
      </c>
      <c r="AP277" s="60">
        <v>0.43869999999999998</v>
      </c>
      <c r="AQ277" s="60">
        <v>0.58550000000000002</v>
      </c>
      <c r="AR277" s="60">
        <v>0.44140000000000001</v>
      </c>
      <c r="AS277" s="60">
        <v>0.71460000000000001</v>
      </c>
      <c r="AT277" s="60">
        <v>0.53939999999999999</v>
      </c>
      <c r="AU277" s="60">
        <v>0.51149999999999995</v>
      </c>
      <c r="AV277" s="60">
        <v>0.73680000000000001</v>
      </c>
      <c r="AW277" s="60">
        <v>0.48080000000000001</v>
      </c>
      <c r="AX277" s="60">
        <v>0.5696</v>
      </c>
      <c r="AY277" s="60">
        <v>0.57609999999999995</v>
      </c>
      <c r="AZ277" s="60">
        <v>0.49080000000000001</v>
      </c>
      <c r="BA277" s="60">
        <v>0.44969999999999999</v>
      </c>
      <c r="BB277" s="60">
        <v>0.58989999999999998</v>
      </c>
      <c r="BC277" s="60">
        <v>0.47570000000000001</v>
      </c>
    </row>
    <row r="278" spans="1:55" customFormat="1" hidden="1" x14ac:dyDescent="0.4">
      <c r="A278" t="str">
        <f t="shared" si="16"/>
        <v>quality</v>
      </c>
      <c r="B278" s="58" t="str">
        <f t="shared" si="17"/>
        <v>GPM</v>
      </c>
      <c r="C278" s="58" t="str">
        <f t="shared" si="18"/>
        <v>GPM053</v>
      </c>
      <c r="D278" s="58" t="s">
        <v>5026</v>
      </c>
      <c r="E278">
        <f t="shared" si="19"/>
        <v>79</v>
      </c>
      <c r="F278" s="58">
        <v>70</v>
      </c>
      <c r="G278" s="58">
        <v>80</v>
      </c>
      <c r="H278" s="58">
        <v>80</v>
      </c>
      <c r="I278" s="58">
        <v>80</v>
      </c>
      <c r="J278" s="58">
        <v>80</v>
      </c>
      <c r="K278" s="58">
        <v>80</v>
      </c>
      <c r="L278" s="58">
        <v>80</v>
      </c>
      <c r="M278" s="58">
        <v>80</v>
      </c>
      <c r="N278" s="58">
        <v>80</v>
      </c>
      <c r="O278" s="58">
        <v>80</v>
      </c>
      <c r="P278" s="58">
        <v>80</v>
      </c>
      <c r="Q278" s="58">
        <v>80</v>
      </c>
      <c r="R278" s="58">
        <v>80</v>
      </c>
      <c r="S278" s="58">
        <v>80</v>
      </c>
      <c r="T278" s="58">
        <v>80</v>
      </c>
      <c r="U278" s="58">
        <v>80</v>
      </c>
      <c r="V278" s="58">
        <v>80</v>
      </c>
      <c r="W278" s="58">
        <v>70</v>
      </c>
      <c r="X278" s="58">
        <v>80</v>
      </c>
      <c r="Y278" s="58">
        <v>80</v>
      </c>
      <c r="Z278" s="58">
        <v>80</v>
      </c>
      <c r="AA278" s="58">
        <v>60</v>
      </c>
      <c r="AB278" s="58">
        <v>80</v>
      </c>
      <c r="AC278" s="58">
        <v>80</v>
      </c>
      <c r="AD278" s="58">
        <v>80</v>
      </c>
      <c r="AE278" s="58">
        <v>80</v>
      </c>
      <c r="AF278" s="58">
        <v>80</v>
      </c>
      <c r="AG278" s="58">
        <v>80</v>
      </c>
      <c r="AH278" s="58">
        <v>80</v>
      </c>
      <c r="AI278" s="58">
        <v>80</v>
      </c>
      <c r="AJ278" s="58">
        <v>80</v>
      </c>
      <c r="AK278" s="58">
        <v>80</v>
      </c>
      <c r="AL278" s="58">
        <v>70</v>
      </c>
      <c r="AM278" s="58">
        <v>80</v>
      </c>
      <c r="AN278" s="58">
        <v>80</v>
      </c>
      <c r="AO278" s="58">
        <v>80</v>
      </c>
      <c r="AP278" s="58">
        <v>80</v>
      </c>
      <c r="AQ278" s="58">
        <v>80</v>
      </c>
      <c r="AR278" s="58">
        <v>80</v>
      </c>
      <c r="AS278" s="58">
        <v>80</v>
      </c>
      <c r="AT278" s="58">
        <v>80</v>
      </c>
      <c r="AU278" s="58">
        <v>80</v>
      </c>
      <c r="AV278" s="58">
        <v>80</v>
      </c>
      <c r="AW278" s="58">
        <v>80</v>
      </c>
      <c r="AX278" s="58">
        <v>80</v>
      </c>
      <c r="AY278" s="58">
        <v>80</v>
      </c>
      <c r="AZ278" s="58">
        <v>80</v>
      </c>
      <c r="BA278" s="58">
        <v>80</v>
      </c>
      <c r="BB278" s="58">
        <v>80</v>
      </c>
      <c r="BC278" s="58">
        <v>80</v>
      </c>
    </row>
    <row r="279" spans="1:55" customFormat="1" hidden="1" x14ac:dyDescent="0.4">
      <c r="A279" t="str">
        <f t="shared" si="16"/>
        <v>match_rate</v>
      </c>
      <c r="B279" s="58" t="str">
        <f t="shared" si="17"/>
        <v>GPM</v>
      </c>
      <c r="C279" s="58" t="str">
        <f t="shared" si="18"/>
        <v>GPM053</v>
      </c>
      <c r="D279" s="58" t="s">
        <v>5027</v>
      </c>
      <c r="E279">
        <f t="shared" si="19"/>
        <v>42.825485999999998</v>
      </c>
      <c r="F279" s="58">
        <v>29.723700000000001</v>
      </c>
      <c r="G279" s="58">
        <v>37.466900000000003</v>
      </c>
      <c r="H279" s="58">
        <v>55.510300000000001</v>
      </c>
      <c r="I279" s="58">
        <v>35.1252</v>
      </c>
      <c r="J279" s="58">
        <v>33.896999999999998</v>
      </c>
      <c r="K279" s="58">
        <v>38.6586</v>
      </c>
      <c r="L279" s="58">
        <v>38.9876</v>
      </c>
      <c r="M279" s="58">
        <v>50.194699999999997</v>
      </c>
      <c r="N279" s="58">
        <v>45.450699999999998</v>
      </c>
      <c r="O279" s="58">
        <v>56.113799999999998</v>
      </c>
      <c r="P279" s="58">
        <v>35.814799999999998</v>
      </c>
      <c r="Q279" s="58">
        <v>30.9818</v>
      </c>
      <c r="R279" s="58">
        <v>46.646799999999999</v>
      </c>
      <c r="S279" s="58">
        <v>57.620800000000003</v>
      </c>
      <c r="T279" s="58">
        <v>52.8962</v>
      </c>
      <c r="U279" s="58">
        <v>49.304600000000001</v>
      </c>
      <c r="V279" s="58">
        <v>45.7836</v>
      </c>
      <c r="W279" s="58">
        <v>30.548300000000001</v>
      </c>
      <c r="X279" s="58">
        <v>28.985600000000002</v>
      </c>
      <c r="Y279" s="58">
        <v>47.124899999999997</v>
      </c>
      <c r="Z279" s="58">
        <v>52.069800000000001</v>
      </c>
      <c r="AA279" s="58">
        <v>40.041400000000003</v>
      </c>
      <c r="AB279" s="58">
        <v>33.220999999999997</v>
      </c>
      <c r="AC279" s="58">
        <v>48.749499999999998</v>
      </c>
      <c r="AD279" s="58">
        <v>51.7241</v>
      </c>
      <c r="AE279" s="58">
        <v>48.032400000000003</v>
      </c>
      <c r="AF279" s="58">
        <v>32.251600000000003</v>
      </c>
      <c r="AG279" s="58">
        <v>37.276499999999999</v>
      </c>
      <c r="AH279" s="58">
        <v>48.229300000000002</v>
      </c>
      <c r="AI279" s="58">
        <v>36.414499999999997</v>
      </c>
      <c r="AJ279" s="58">
        <v>56.969499999999996</v>
      </c>
      <c r="AK279" s="58">
        <v>37.293700000000001</v>
      </c>
      <c r="AL279" s="58">
        <v>33.7485</v>
      </c>
      <c r="AM279" s="58">
        <v>43.808799999999998</v>
      </c>
      <c r="AN279" s="58">
        <v>46.292499999999997</v>
      </c>
      <c r="AO279" s="58">
        <v>40.2746</v>
      </c>
      <c r="AP279" s="58">
        <v>35.095300000000002</v>
      </c>
      <c r="AQ279" s="58">
        <v>46.843400000000003</v>
      </c>
      <c r="AR279" s="58">
        <v>35.315399999999997</v>
      </c>
      <c r="AS279" s="58">
        <v>57.168300000000002</v>
      </c>
      <c r="AT279" s="58">
        <v>43.1554</v>
      </c>
      <c r="AU279" s="58">
        <v>40.923099999999998</v>
      </c>
      <c r="AV279" s="58">
        <v>58.940800000000003</v>
      </c>
      <c r="AW279" s="58">
        <v>38.461100000000002</v>
      </c>
      <c r="AX279" s="58">
        <v>45.565100000000001</v>
      </c>
      <c r="AY279" s="58">
        <v>46.09</v>
      </c>
      <c r="AZ279" s="58">
        <v>39.262500000000003</v>
      </c>
      <c r="BA279" s="58">
        <v>35.9756</v>
      </c>
      <c r="BB279" s="58">
        <v>47.190100000000001</v>
      </c>
      <c r="BC279" s="58">
        <v>38.054600000000001</v>
      </c>
    </row>
    <row r="280" spans="1:55" customFormat="1" hidden="1" x14ac:dyDescent="0.4">
      <c r="A280" t="str">
        <f t="shared" si="16"/>
        <v>bleu</v>
      </c>
      <c r="B280" s="58" t="str">
        <f t="shared" si="17"/>
        <v>GPM</v>
      </c>
      <c r="C280" s="58" t="str">
        <f t="shared" si="18"/>
        <v>GPM053</v>
      </c>
      <c r="D280" s="58" t="s">
        <v>5028</v>
      </c>
      <c r="E280">
        <f t="shared" si="19"/>
        <v>2.2244E-2</v>
      </c>
      <c r="F280" s="58">
        <v>3.7000000000000002E-3</v>
      </c>
      <c r="G280" s="58">
        <v>2.92E-2</v>
      </c>
      <c r="H280" s="58">
        <v>0.16950000000000001</v>
      </c>
      <c r="I280" s="58">
        <v>4.7999999999999996E-3</v>
      </c>
      <c r="J280" s="58">
        <v>8.8000000000000005E-3</v>
      </c>
      <c r="K280" s="58">
        <v>9.1000000000000004E-3</v>
      </c>
      <c r="L280" s="58">
        <v>4.7699999999999999E-2</v>
      </c>
      <c r="M280" s="58">
        <v>1.2800000000000001E-2</v>
      </c>
      <c r="N280" s="58">
        <v>0.01</v>
      </c>
      <c r="O280" s="58">
        <v>2.5899999999999999E-2</v>
      </c>
      <c r="P280" s="58">
        <v>1.4E-2</v>
      </c>
      <c r="Q280" s="58">
        <v>4.4000000000000003E-3</v>
      </c>
      <c r="R280" s="58">
        <v>7.8700000000000006E-2</v>
      </c>
      <c r="S280" s="58">
        <v>1.9400000000000001E-2</v>
      </c>
      <c r="T280" s="58">
        <v>2.12E-2</v>
      </c>
      <c r="U280" s="58">
        <v>4.87E-2</v>
      </c>
      <c r="V280" s="58">
        <v>1.6E-2</v>
      </c>
      <c r="W280" s="58">
        <v>0.10249999999999999</v>
      </c>
      <c r="X280" s="58">
        <v>1.0699999999999999E-2</v>
      </c>
      <c r="Y280" s="58">
        <v>1.0699999999999999E-2</v>
      </c>
      <c r="Z280" s="58">
        <v>2.1299999999999999E-2</v>
      </c>
      <c r="AA280" s="58">
        <v>1.7000000000000001E-2</v>
      </c>
      <c r="AB280" s="58">
        <v>8.0999999999999996E-3</v>
      </c>
      <c r="AC280" s="58">
        <v>6.7799999999999999E-2</v>
      </c>
      <c r="AD280" s="58">
        <v>3.6200000000000003E-2</v>
      </c>
      <c r="AE280" s="58">
        <v>3.04E-2</v>
      </c>
      <c r="AF280" s="58">
        <v>1.06E-2</v>
      </c>
      <c r="AG280" s="58">
        <v>1.1299999999999999E-2</v>
      </c>
      <c r="AH280" s="58">
        <v>1.49E-2</v>
      </c>
      <c r="AI280" s="58">
        <v>9.9000000000000008E-3</v>
      </c>
      <c r="AJ280" s="58">
        <v>2.3400000000000001E-2</v>
      </c>
      <c r="AK280" s="58">
        <v>8.6999999999999994E-3</v>
      </c>
      <c r="AL280" s="58">
        <v>1.34E-2</v>
      </c>
      <c r="AM280" s="58">
        <v>3.3099999999999997E-2</v>
      </c>
      <c r="AN280" s="58">
        <v>7.7000000000000002E-3</v>
      </c>
      <c r="AO280" s="58">
        <v>3.7000000000000002E-3</v>
      </c>
      <c r="AP280" s="58">
        <v>7.3000000000000001E-3</v>
      </c>
      <c r="AQ280" s="58">
        <v>1.43E-2</v>
      </c>
      <c r="AR280" s="58">
        <v>3.8999999999999998E-3</v>
      </c>
      <c r="AS280" s="58">
        <v>1.18E-2</v>
      </c>
      <c r="AT280" s="58">
        <v>3.8999999999999998E-3</v>
      </c>
      <c r="AU280" s="58">
        <v>7.7999999999999996E-3</v>
      </c>
      <c r="AV280" s="58">
        <v>3.1699999999999999E-2</v>
      </c>
      <c r="AW280" s="58">
        <v>1.03E-2</v>
      </c>
      <c r="AX280" s="58">
        <v>1.6E-2</v>
      </c>
      <c r="AY280" s="58">
        <v>1.0200000000000001E-2</v>
      </c>
      <c r="AZ280" s="58">
        <v>7.4000000000000003E-3</v>
      </c>
      <c r="BA280" s="58">
        <v>7.0000000000000001E-3</v>
      </c>
      <c r="BB280" s="58">
        <v>1.0999999999999999E-2</v>
      </c>
      <c r="BC280" s="58">
        <v>4.3E-3</v>
      </c>
    </row>
    <row r="281" spans="1:55" customFormat="1" hidden="1" x14ac:dyDescent="0.4">
      <c r="A281" t="str">
        <f t="shared" si="16"/>
        <v>rougeL</v>
      </c>
      <c r="B281" s="58" t="str">
        <f t="shared" si="17"/>
        <v>GPM</v>
      </c>
      <c r="C281" s="58" t="str">
        <f t="shared" si="18"/>
        <v>GPM053</v>
      </c>
      <c r="D281" s="58" t="s">
        <v>5029</v>
      </c>
      <c r="E281">
        <f t="shared" si="19"/>
        <v>0.13874800000000001</v>
      </c>
      <c r="F281" s="58">
        <v>8.7900000000000006E-2</v>
      </c>
      <c r="G281" s="58">
        <v>0.13389999999999999</v>
      </c>
      <c r="H281" s="58">
        <v>0.31780000000000003</v>
      </c>
      <c r="I281" s="58">
        <v>9.1800000000000007E-2</v>
      </c>
      <c r="J281" s="58">
        <v>9.7100000000000006E-2</v>
      </c>
      <c r="K281" s="58">
        <v>0.1346</v>
      </c>
      <c r="L281" s="58">
        <v>0.16450000000000001</v>
      </c>
      <c r="M281" s="58">
        <v>0.1706</v>
      </c>
      <c r="N281" s="58">
        <v>0.14749999999999999</v>
      </c>
      <c r="O281" s="58">
        <v>0.114</v>
      </c>
      <c r="P281" s="58">
        <v>0.107</v>
      </c>
      <c r="Q281" s="58">
        <v>8.5099999999999995E-2</v>
      </c>
      <c r="R281" s="58">
        <v>0.21279999999999999</v>
      </c>
      <c r="S281" s="58">
        <v>0.193</v>
      </c>
      <c r="T281" s="58">
        <v>0.14810000000000001</v>
      </c>
      <c r="U281" s="58">
        <v>0.18179999999999999</v>
      </c>
      <c r="V281" s="58">
        <v>0.18970000000000001</v>
      </c>
      <c r="W281" s="58">
        <v>0.2422</v>
      </c>
      <c r="X281" s="58">
        <v>0.125</v>
      </c>
      <c r="Y281" s="58">
        <v>0.14779999999999999</v>
      </c>
      <c r="Z281" s="58">
        <v>0.1739</v>
      </c>
      <c r="AA281" s="58">
        <v>0.1681</v>
      </c>
      <c r="AB281" s="58">
        <v>0.1414</v>
      </c>
      <c r="AC281" s="58">
        <v>0.1709</v>
      </c>
      <c r="AD281" s="58">
        <v>0.18959999999999999</v>
      </c>
      <c r="AE281" s="58">
        <v>0.1157</v>
      </c>
      <c r="AF281" s="58">
        <v>0.1193</v>
      </c>
      <c r="AG281" s="58">
        <v>0.1875</v>
      </c>
      <c r="AH281" s="58">
        <v>0.18010000000000001</v>
      </c>
      <c r="AI281" s="58">
        <v>0.10639999999999999</v>
      </c>
      <c r="AJ281" s="58">
        <v>0.16239999999999999</v>
      </c>
      <c r="AK281" s="58">
        <v>0.13189999999999999</v>
      </c>
      <c r="AL281" s="58">
        <v>0.1376</v>
      </c>
      <c r="AM281" s="58">
        <v>0.1545</v>
      </c>
      <c r="AN281" s="58">
        <v>0.1182</v>
      </c>
      <c r="AO281" s="58">
        <v>0.1164</v>
      </c>
      <c r="AP281" s="58">
        <v>9.7600000000000006E-2</v>
      </c>
      <c r="AQ281" s="58">
        <v>9.1399999999999995E-2</v>
      </c>
      <c r="AR281" s="58">
        <v>7.4800000000000005E-2</v>
      </c>
      <c r="AS281" s="58">
        <v>0.1111</v>
      </c>
      <c r="AT281" s="58">
        <v>9.5200000000000007E-2</v>
      </c>
      <c r="AU281" s="58">
        <v>9.1700000000000004E-2</v>
      </c>
      <c r="AV281" s="58">
        <v>0.1673</v>
      </c>
      <c r="AW281" s="58">
        <v>0.1067</v>
      </c>
      <c r="AX281" s="58">
        <v>0.14349999999999999</v>
      </c>
      <c r="AY281" s="58">
        <v>8.5699999999999998E-2</v>
      </c>
      <c r="AZ281" s="58">
        <v>8.5300000000000001E-2</v>
      </c>
      <c r="BA281" s="58">
        <v>9.35E-2</v>
      </c>
      <c r="BB281" s="58">
        <v>0.1094</v>
      </c>
      <c r="BC281" s="58">
        <v>0.1181</v>
      </c>
    </row>
    <row r="282" spans="1:55" customFormat="1" hidden="1" x14ac:dyDescent="0.4">
      <c r="A282" t="str">
        <f t="shared" si="16"/>
        <v>similarity</v>
      </c>
      <c r="B282" s="61" t="str">
        <f t="shared" si="17"/>
        <v>GPM</v>
      </c>
      <c r="C282" s="61" t="str">
        <f t="shared" si="18"/>
        <v>GPM093</v>
      </c>
      <c r="D282" s="61" t="s">
        <v>5030</v>
      </c>
      <c r="E282" s="56">
        <f t="shared" si="19"/>
        <v>0.51891199999999993</v>
      </c>
      <c r="F282" s="61">
        <v>0.34339999999999998</v>
      </c>
      <c r="G282" s="61">
        <v>0.41299999999999998</v>
      </c>
      <c r="H282" s="61">
        <v>0.57299999999999995</v>
      </c>
      <c r="I282" s="61">
        <v>0.47410000000000002</v>
      </c>
      <c r="J282" s="61">
        <v>0.65039999999999998</v>
      </c>
      <c r="K282" s="61">
        <v>0.69640000000000002</v>
      </c>
      <c r="L282" s="61">
        <v>0.48530000000000001</v>
      </c>
      <c r="M282" s="61">
        <v>0.49430000000000002</v>
      </c>
      <c r="N282" s="61">
        <v>0.66190000000000004</v>
      </c>
      <c r="O282" s="61">
        <v>0.59670000000000001</v>
      </c>
      <c r="P282" s="61">
        <v>0.50880000000000003</v>
      </c>
      <c r="Q282" s="61">
        <v>0.48149999999999998</v>
      </c>
      <c r="R282" s="61">
        <v>0.41089999999999999</v>
      </c>
      <c r="S282" s="61">
        <v>0.66879999999999995</v>
      </c>
      <c r="T282" s="61">
        <v>0.67600000000000005</v>
      </c>
      <c r="U282" s="61">
        <v>0.43390000000000001</v>
      </c>
      <c r="V282" s="61">
        <v>0.47260000000000002</v>
      </c>
      <c r="W282" s="61">
        <v>0.30349999999999999</v>
      </c>
      <c r="X282" s="61">
        <v>0.51590000000000003</v>
      </c>
      <c r="Y282" s="61">
        <v>0.57330000000000003</v>
      </c>
      <c r="Z282" s="61">
        <v>0.66510000000000002</v>
      </c>
      <c r="AA282" s="61">
        <v>0.41899999999999998</v>
      </c>
      <c r="AB282" s="61">
        <v>0.3972</v>
      </c>
      <c r="AC282" s="61">
        <v>0.63090000000000002</v>
      </c>
      <c r="AD282" s="61">
        <v>0.6069</v>
      </c>
      <c r="AE282" s="61">
        <v>0.59630000000000005</v>
      </c>
      <c r="AF282" s="61">
        <v>0.42980000000000002</v>
      </c>
      <c r="AG282" s="61">
        <v>0.42970000000000003</v>
      </c>
      <c r="AH282" s="61">
        <v>0.46910000000000002</v>
      </c>
      <c r="AI282" s="61">
        <v>0.42349999999999999</v>
      </c>
      <c r="AJ282" s="61">
        <v>0.53820000000000001</v>
      </c>
      <c r="AK282" s="61">
        <v>0.48749999999999999</v>
      </c>
      <c r="AL282" s="61">
        <v>0.53449999999999998</v>
      </c>
      <c r="AM282" s="61">
        <v>0.51119999999999999</v>
      </c>
      <c r="AN282" s="61">
        <v>0.59060000000000001</v>
      </c>
      <c r="AO282" s="61">
        <v>0.6552</v>
      </c>
      <c r="AP282" s="61">
        <v>0.49759999999999999</v>
      </c>
      <c r="AQ282" s="61">
        <v>0.53449999999999998</v>
      </c>
      <c r="AR282" s="61">
        <v>0.4194</v>
      </c>
      <c r="AS282" s="61">
        <v>0.54859999999999998</v>
      </c>
      <c r="AT282" s="61">
        <v>0.55159999999999998</v>
      </c>
      <c r="AU282" s="61">
        <v>0.44569999999999999</v>
      </c>
      <c r="AV282" s="61">
        <v>0.51180000000000003</v>
      </c>
      <c r="AW282" s="61">
        <v>0.45490000000000003</v>
      </c>
      <c r="AX282" s="61">
        <v>0.57540000000000002</v>
      </c>
      <c r="AY282" s="61">
        <v>0.55400000000000005</v>
      </c>
      <c r="AZ282" s="61">
        <v>0.63119999999999998</v>
      </c>
      <c r="BA282" s="61">
        <v>0.51819999999999999</v>
      </c>
      <c r="BB282" s="61">
        <v>0.47939999999999999</v>
      </c>
      <c r="BC282" s="61">
        <v>0.40489999999999998</v>
      </c>
    </row>
    <row r="283" spans="1:55" customFormat="1" hidden="1" x14ac:dyDescent="0.4">
      <c r="A283" t="str">
        <f t="shared" si="16"/>
        <v>quality</v>
      </c>
      <c r="B283" s="58" t="str">
        <f t="shared" si="17"/>
        <v>GPM</v>
      </c>
      <c r="C283" s="58" t="str">
        <f t="shared" si="18"/>
        <v>GPM093</v>
      </c>
      <c r="D283" s="58" t="s">
        <v>5031</v>
      </c>
      <c r="E283">
        <f t="shared" si="19"/>
        <v>79.599999999999994</v>
      </c>
      <c r="F283" s="58">
        <v>80</v>
      </c>
      <c r="G283" s="58">
        <v>80</v>
      </c>
      <c r="H283" s="58">
        <v>80</v>
      </c>
      <c r="I283" s="58">
        <v>80</v>
      </c>
      <c r="J283" s="58">
        <v>80</v>
      </c>
      <c r="K283" s="58">
        <v>80</v>
      </c>
      <c r="L283" s="58">
        <v>80</v>
      </c>
      <c r="M283" s="58">
        <v>80</v>
      </c>
      <c r="N283" s="58">
        <v>80</v>
      </c>
      <c r="O283" s="58">
        <v>80</v>
      </c>
      <c r="P283" s="58">
        <v>80</v>
      </c>
      <c r="Q283" s="58">
        <v>70</v>
      </c>
      <c r="R283" s="58">
        <v>80</v>
      </c>
      <c r="S283" s="58">
        <v>80</v>
      </c>
      <c r="T283" s="58">
        <v>80</v>
      </c>
      <c r="U283" s="58">
        <v>80</v>
      </c>
      <c r="V283" s="58">
        <v>80</v>
      </c>
      <c r="W283" s="58">
        <v>80</v>
      </c>
      <c r="X283" s="58">
        <v>80</v>
      </c>
      <c r="Y283" s="58">
        <v>80</v>
      </c>
      <c r="Z283" s="58">
        <v>80</v>
      </c>
      <c r="AA283" s="58">
        <v>80</v>
      </c>
      <c r="AB283" s="58">
        <v>80</v>
      </c>
      <c r="AC283" s="58">
        <v>80</v>
      </c>
      <c r="AD283" s="58">
        <v>80</v>
      </c>
      <c r="AE283" s="58">
        <v>80</v>
      </c>
      <c r="AF283" s="58">
        <v>80</v>
      </c>
      <c r="AG283" s="58">
        <v>70</v>
      </c>
      <c r="AH283" s="58">
        <v>80</v>
      </c>
      <c r="AI283" s="58">
        <v>80</v>
      </c>
      <c r="AJ283" s="58">
        <v>80</v>
      </c>
      <c r="AK283" s="58">
        <v>80</v>
      </c>
      <c r="AL283" s="58">
        <v>80</v>
      </c>
      <c r="AM283" s="58">
        <v>80</v>
      </c>
      <c r="AN283" s="58">
        <v>80</v>
      </c>
      <c r="AO283" s="58">
        <v>80</v>
      </c>
      <c r="AP283" s="58">
        <v>80</v>
      </c>
      <c r="AQ283" s="58">
        <v>80</v>
      </c>
      <c r="AR283" s="58">
        <v>80</v>
      </c>
      <c r="AS283" s="58">
        <v>80</v>
      </c>
      <c r="AT283" s="58">
        <v>80</v>
      </c>
      <c r="AU283" s="58">
        <v>80</v>
      </c>
      <c r="AV283" s="58">
        <v>80</v>
      </c>
      <c r="AW283" s="58">
        <v>80</v>
      </c>
      <c r="AX283" s="58">
        <v>80</v>
      </c>
      <c r="AY283" s="58">
        <v>80</v>
      </c>
      <c r="AZ283" s="58">
        <v>80</v>
      </c>
      <c r="BA283" s="58">
        <v>80</v>
      </c>
      <c r="BB283" s="58">
        <v>80</v>
      </c>
      <c r="BC283" s="58">
        <v>80</v>
      </c>
    </row>
    <row r="284" spans="1:55" customFormat="1" hidden="1" x14ac:dyDescent="0.4">
      <c r="A284" t="str">
        <f t="shared" si="16"/>
        <v>match_rate</v>
      </c>
      <c r="B284" s="58" t="str">
        <f t="shared" si="17"/>
        <v>GPM</v>
      </c>
      <c r="C284" s="58" t="str">
        <f t="shared" si="18"/>
        <v>GPM093</v>
      </c>
      <c r="D284" s="58" t="s">
        <v>5032</v>
      </c>
      <c r="E284">
        <f t="shared" si="19"/>
        <v>41.330857999999999</v>
      </c>
      <c r="F284" s="58">
        <v>27.470500000000001</v>
      </c>
      <c r="G284" s="58">
        <v>33.041699999999999</v>
      </c>
      <c r="H284" s="58">
        <v>45.838000000000001</v>
      </c>
      <c r="I284" s="58">
        <v>37.924999999999997</v>
      </c>
      <c r="J284" s="58">
        <v>52.035200000000003</v>
      </c>
      <c r="K284" s="58">
        <v>55.714199999999998</v>
      </c>
      <c r="L284" s="58">
        <v>38.824800000000003</v>
      </c>
      <c r="M284" s="58">
        <v>39.541699999999999</v>
      </c>
      <c r="N284" s="58">
        <v>52.948700000000002</v>
      </c>
      <c r="O284" s="58">
        <v>47.732399999999998</v>
      </c>
      <c r="P284" s="58">
        <v>40.701000000000001</v>
      </c>
      <c r="Q284" s="58">
        <v>33.707099999999997</v>
      </c>
      <c r="R284" s="58">
        <v>32.871099999999998</v>
      </c>
      <c r="S284" s="58">
        <v>53.500799999999998</v>
      </c>
      <c r="T284" s="58">
        <v>54.083799999999997</v>
      </c>
      <c r="U284" s="58">
        <v>34.710999999999999</v>
      </c>
      <c r="V284" s="58">
        <v>37.810099999999998</v>
      </c>
      <c r="W284" s="58">
        <v>24.276299999999999</v>
      </c>
      <c r="X284" s="58">
        <v>41.271900000000002</v>
      </c>
      <c r="Y284" s="58">
        <v>45.8675</v>
      </c>
      <c r="Z284" s="58">
        <v>53.206699999999998</v>
      </c>
      <c r="AA284" s="58">
        <v>33.519300000000001</v>
      </c>
      <c r="AB284" s="58">
        <v>31.774000000000001</v>
      </c>
      <c r="AC284" s="58">
        <v>50.474400000000003</v>
      </c>
      <c r="AD284" s="58">
        <v>48.550899999999999</v>
      </c>
      <c r="AE284" s="58">
        <v>47.705399999999997</v>
      </c>
      <c r="AF284" s="58">
        <v>34.386299999999999</v>
      </c>
      <c r="AG284" s="58">
        <v>30.078800000000001</v>
      </c>
      <c r="AH284" s="58">
        <v>37.530299999999997</v>
      </c>
      <c r="AI284" s="58">
        <v>33.883200000000002</v>
      </c>
      <c r="AJ284" s="58">
        <v>43.055599999999998</v>
      </c>
      <c r="AK284" s="58">
        <v>39.001399999999997</v>
      </c>
      <c r="AL284" s="58">
        <v>42.763300000000001</v>
      </c>
      <c r="AM284" s="58">
        <v>40.898000000000003</v>
      </c>
      <c r="AN284" s="58">
        <v>47.251199999999997</v>
      </c>
      <c r="AO284" s="58">
        <v>52.4129</v>
      </c>
      <c r="AP284" s="58">
        <v>39.808399999999999</v>
      </c>
      <c r="AQ284" s="58">
        <v>42.756799999999998</v>
      </c>
      <c r="AR284" s="58">
        <v>33.553899999999999</v>
      </c>
      <c r="AS284" s="58">
        <v>43.890999999999998</v>
      </c>
      <c r="AT284" s="58">
        <v>44.131100000000004</v>
      </c>
      <c r="AU284" s="58">
        <v>35.657899999999998</v>
      </c>
      <c r="AV284" s="58">
        <v>40.941899999999997</v>
      </c>
      <c r="AW284" s="58">
        <v>36.390500000000003</v>
      </c>
      <c r="AX284" s="58">
        <v>46.032299999999999</v>
      </c>
      <c r="AY284" s="58">
        <v>44.321599999999997</v>
      </c>
      <c r="AZ284" s="58">
        <v>50.492899999999999</v>
      </c>
      <c r="BA284" s="58">
        <v>41.457099999999997</v>
      </c>
      <c r="BB284" s="58">
        <v>38.349200000000003</v>
      </c>
      <c r="BC284" s="58">
        <v>32.393799999999999</v>
      </c>
    </row>
    <row r="285" spans="1:55" customFormat="1" hidden="1" x14ac:dyDescent="0.4">
      <c r="A285" t="str">
        <f t="shared" si="16"/>
        <v>bleu</v>
      </c>
      <c r="B285" s="58" t="str">
        <f t="shared" si="17"/>
        <v>GPM</v>
      </c>
      <c r="C285" s="58" t="str">
        <f t="shared" si="18"/>
        <v>GPM093</v>
      </c>
      <c r="D285" s="58" t="s">
        <v>5033</v>
      </c>
      <c r="E285">
        <f t="shared" si="19"/>
        <v>2.1412E-2</v>
      </c>
      <c r="F285" s="58">
        <v>4.3E-3</v>
      </c>
      <c r="G285" s="58">
        <v>1.66E-2</v>
      </c>
      <c r="H285" s="58">
        <v>5.1000000000000004E-3</v>
      </c>
      <c r="I285" s="58">
        <v>7.7000000000000002E-3</v>
      </c>
      <c r="J285" s="58">
        <v>0.13980000000000001</v>
      </c>
      <c r="K285" s="58">
        <v>0.1797</v>
      </c>
      <c r="L285" s="58">
        <v>3.1699999999999999E-2</v>
      </c>
      <c r="M285" s="58">
        <v>8.2000000000000007E-3</v>
      </c>
      <c r="N285" s="58">
        <v>0.1205</v>
      </c>
      <c r="O285" s="58">
        <v>3.6600000000000001E-2</v>
      </c>
      <c r="P285" s="58">
        <v>7.9000000000000008E-3</v>
      </c>
      <c r="Q285" s="58">
        <v>3.5999999999999999E-3</v>
      </c>
      <c r="R285" s="58">
        <v>4.8999999999999998E-3</v>
      </c>
      <c r="S285" s="58">
        <v>1.6899999999999998E-2</v>
      </c>
      <c r="T285" s="58">
        <v>9.2999999999999992E-3</v>
      </c>
      <c r="U285" s="58">
        <v>7.7999999999999996E-3</v>
      </c>
      <c r="V285" s="58">
        <v>8.2000000000000007E-3</v>
      </c>
      <c r="W285" s="58">
        <v>6.7999999999999996E-3</v>
      </c>
      <c r="X285" s="58">
        <v>0.1351</v>
      </c>
      <c r="Y285" s="58">
        <v>1.67E-2</v>
      </c>
      <c r="Z285" s="58">
        <v>1.9199999999999998E-2</v>
      </c>
      <c r="AA285" s="58">
        <v>1.4E-2</v>
      </c>
      <c r="AB285" s="58">
        <v>7.4999999999999997E-3</v>
      </c>
      <c r="AC285" s="58">
        <v>5.1999999999999998E-3</v>
      </c>
      <c r="AD285" s="58">
        <v>2.3300000000000001E-2</v>
      </c>
      <c r="AE285" s="58">
        <v>7.3000000000000001E-3</v>
      </c>
      <c r="AF285" s="58">
        <v>1.03E-2</v>
      </c>
      <c r="AG285" s="58">
        <v>1.5599999999999999E-2</v>
      </c>
      <c r="AH285" s="58">
        <v>8.6E-3</v>
      </c>
      <c r="AI285" s="58">
        <v>7.7000000000000002E-3</v>
      </c>
      <c r="AJ285" s="58">
        <v>4.7000000000000002E-3</v>
      </c>
      <c r="AK285" s="58">
        <v>5.0000000000000001E-3</v>
      </c>
      <c r="AL285" s="58">
        <v>1.9599999999999999E-2</v>
      </c>
      <c r="AM285" s="58">
        <v>5.1000000000000004E-3</v>
      </c>
      <c r="AN285" s="58">
        <v>7.7000000000000002E-3</v>
      </c>
      <c r="AO285" s="58">
        <v>2.2800000000000001E-2</v>
      </c>
      <c r="AP285" s="58">
        <v>3.0000000000000001E-3</v>
      </c>
      <c r="AQ285" s="58">
        <v>1.66E-2</v>
      </c>
      <c r="AR285" s="58">
        <v>7.4000000000000003E-3</v>
      </c>
      <c r="AS285" s="58">
        <v>1.5599999999999999E-2</v>
      </c>
      <c r="AT285" s="58">
        <v>1.2699999999999999E-2</v>
      </c>
      <c r="AU285" s="58">
        <v>6.1000000000000004E-3</v>
      </c>
      <c r="AV285" s="58">
        <v>8.6999999999999994E-3</v>
      </c>
      <c r="AW285" s="58">
        <v>4.0000000000000001E-3</v>
      </c>
      <c r="AX285" s="58">
        <v>9.9000000000000008E-3</v>
      </c>
      <c r="AY285" s="58">
        <v>7.7999999999999996E-3</v>
      </c>
      <c r="AZ285" s="58">
        <v>1.06E-2</v>
      </c>
      <c r="BA285" s="58">
        <v>9.1999999999999998E-3</v>
      </c>
      <c r="BB285" s="58">
        <v>3.8999999999999998E-3</v>
      </c>
      <c r="BC285" s="58">
        <v>4.1000000000000003E-3</v>
      </c>
    </row>
    <row r="286" spans="1:55" customFormat="1" hidden="1" x14ac:dyDescent="0.4">
      <c r="A286" t="str">
        <f t="shared" si="16"/>
        <v>rougeL</v>
      </c>
      <c r="B286" s="58" t="str">
        <f t="shared" si="17"/>
        <v>GPM</v>
      </c>
      <c r="C286" s="58" t="str">
        <f t="shared" si="18"/>
        <v>GPM093</v>
      </c>
      <c r="D286" s="58" t="s">
        <v>5034</v>
      </c>
      <c r="E286">
        <f t="shared" si="19"/>
        <v>0.13214200000000004</v>
      </c>
      <c r="F286" s="58">
        <v>8.4500000000000006E-2</v>
      </c>
      <c r="G286" s="58">
        <v>0.1026</v>
      </c>
      <c r="H286" s="58">
        <v>0.13400000000000001</v>
      </c>
      <c r="I286" s="58">
        <v>0.10050000000000001</v>
      </c>
      <c r="J286" s="58">
        <v>0.24510000000000001</v>
      </c>
      <c r="K286" s="58">
        <v>0.30399999999999999</v>
      </c>
      <c r="L286" s="58">
        <v>0.14410000000000001</v>
      </c>
      <c r="M286" s="58">
        <v>0.1026</v>
      </c>
      <c r="N286" s="58">
        <v>0.25969999999999999</v>
      </c>
      <c r="O286" s="58">
        <v>0.1014</v>
      </c>
      <c r="P286" s="58">
        <v>9.7100000000000006E-2</v>
      </c>
      <c r="Q286" s="58">
        <v>0.1011</v>
      </c>
      <c r="R286" s="58">
        <v>0.13730000000000001</v>
      </c>
      <c r="S286" s="58">
        <v>0.16170000000000001</v>
      </c>
      <c r="T286" s="58">
        <v>0.1804</v>
      </c>
      <c r="U286" s="58">
        <v>9.9199999999999997E-2</v>
      </c>
      <c r="V286" s="58">
        <v>0.14410000000000001</v>
      </c>
      <c r="W286" s="58">
        <v>0.104</v>
      </c>
      <c r="X286" s="58">
        <v>0.25829999999999997</v>
      </c>
      <c r="Y286" s="58">
        <v>0.13700000000000001</v>
      </c>
      <c r="Z286" s="58">
        <v>0.14879999999999999</v>
      </c>
      <c r="AA286" s="58">
        <v>0.1038</v>
      </c>
      <c r="AB286" s="58">
        <v>0.1143</v>
      </c>
      <c r="AC286" s="58">
        <v>0.16980000000000001</v>
      </c>
      <c r="AD286" s="58">
        <v>0.16289999999999999</v>
      </c>
      <c r="AE286" s="58">
        <v>0.107</v>
      </c>
      <c r="AF286" s="58">
        <v>0.13450000000000001</v>
      </c>
      <c r="AG286" s="58">
        <v>0.15529999999999999</v>
      </c>
      <c r="AH286" s="58">
        <v>0.1244</v>
      </c>
      <c r="AI286" s="58">
        <v>0.16220000000000001</v>
      </c>
      <c r="AJ286" s="58">
        <v>0.09</v>
      </c>
      <c r="AK286" s="58">
        <v>0.16489999999999999</v>
      </c>
      <c r="AL286" s="58">
        <v>0.12180000000000001</v>
      </c>
      <c r="AM286" s="58">
        <v>0.1171</v>
      </c>
      <c r="AN286" s="58">
        <v>0.1014</v>
      </c>
      <c r="AO286" s="58">
        <v>0.1386</v>
      </c>
      <c r="AP286" s="58">
        <v>7.9100000000000004E-2</v>
      </c>
      <c r="AQ286" s="58">
        <v>0.1111</v>
      </c>
      <c r="AR286" s="58">
        <v>9.3899999999999997E-2</v>
      </c>
      <c r="AS286" s="58">
        <v>0.1429</v>
      </c>
      <c r="AT286" s="58">
        <v>0.1067</v>
      </c>
      <c r="AU286" s="58">
        <v>8.4199999999999997E-2</v>
      </c>
      <c r="AV286" s="58">
        <v>0.1021</v>
      </c>
      <c r="AW286" s="58">
        <v>0.112</v>
      </c>
      <c r="AX286" s="58">
        <v>0.12790000000000001</v>
      </c>
      <c r="AY286" s="58">
        <v>0.10299999999999999</v>
      </c>
      <c r="AZ286" s="58">
        <v>0.12959999999999999</v>
      </c>
      <c r="BA286" s="58">
        <v>0.12239999999999999</v>
      </c>
      <c r="BB286" s="58">
        <v>7.2400000000000006E-2</v>
      </c>
      <c r="BC286" s="58">
        <v>0.1043</v>
      </c>
    </row>
    <row r="287" spans="1:55" customFormat="1" hidden="1" x14ac:dyDescent="0.4">
      <c r="A287" t="str">
        <f t="shared" si="16"/>
        <v>similarity</v>
      </c>
      <c r="B287" s="57" t="str">
        <f t="shared" si="17"/>
        <v>GPN</v>
      </c>
      <c r="C287" s="57" t="str">
        <f t="shared" si="18"/>
        <v>GPN001</v>
      </c>
      <c r="D287" s="57" t="s">
        <v>5035</v>
      </c>
      <c r="E287" s="9">
        <f t="shared" si="19"/>
        <v>0.53529799999999994</v>
      </c>
      <c r="F287" s="57">
        <v>0.50249999999999995</v>
      </c>
      <c r="G287" s="57">
        <v>0.47470000000000001</v>
      </c>
      <c r="H287" s="57">
        <v>0.54400000000000004</v>
      </c>
      <c r="I287" s="57">
        <v>0.51749999999999996</v>
      </c>
      <c r="J287" s="57">
        <v>0.41870000000000002</v>
      </c>
      <c r="K287" s="57">
        <v>0.51370000000000005</v>
      </c>
      <c r="L287" s="57">
        <v>0.40710000000000002</v>
      </c>
      <c r="M287" s="57">
        <v>0.49909999999999999</v>
      </c>
      <c r="N287" s="57">
        <v>0.54600000000000004</v>
      </c>
      <c r="O287" s="57">
        <v>0.6482</v>
      </c>
      <c r="P287" s="57">
        <v>0.47489999999999999</v>
      </c>
      <c r="Q287" s="57">
        <v>0.55479999999999996</v>
      </c>
      <c r="R287" s="57">
        <v>0.54659999999999997</v>
      </c>
      <c r="S287" s="57">
        <v>0.61519999999999997</v>
      </c>
      <c r="T287" s="57">
        <v>0.65200000000000002</v>
      </c>
      <c r="U287" s="57">
        <v>0.54110000000000003</v>
      </c>
      <c r="V287" s="57">
        <v>0.52629999999999999</v>
      </c>
      <c r="W287" s="57">
        <v>0.47260000000000002</v>
      </c>
      <c r="X287" s="57">
        <v>0.46479999999999999</v>
      </c>
      <c r="Y287" s="57">
        <v>0.66010000000000002</v>
      </c>
      <c r="Z287" s="57">
        <v>0.60270000000000001</v>
      </c>
      <c r="AA287" s="57">
        <v>0.55130000000000001</v>
      </c>
      <c r="AB287" s="57">
        <v>0.42780000000000001</v>
      </c>
      <c r="AC287" s="57">
        <v>0.66949999999999998</v>
      </c>
      <c r="AD287" s="57">
        <v>0.50449999999999995</v>
      </c>
      <c r="AE287" s="57">
        <v>0.62370000000000003</v>
      </c>
      <c r="AF287" s="57">
        <v>0.40179999999999999</v>
      </c>
      <c r="AG287" s="57">
        <v>0.65790000000000004</v>
      </c>
      <c r="AH287" s="57">
        <v>0.48709999999999998</v>
      </c>
      <c r="AI287" s="57">
        <v>0.48399999999999999</v>
      </c>
      <c r="AJ287" s="57">
        <v>0.53800000000000003</v>
      </c>
      <c r="AK287" s="57">
        <v>0.49959999999999999</v>
      </c>
      <c r="AL287" s="57">
        <v>0.54079999999999995</v>
      </c>
      <c r="AM287" s="57">
        <v>0.51400000000000001</v>
      </c>
      <c r="AN287" s="57">
        <v>0.64239999999999997</v>
      </c>
      <c r="AO287" s="57">
        <v>0.5696</v>
      </c>
      <c r="AP287" s="57">
        <v>0.5444</v>
      </c>
      <c r="AQ287" s="57">
        <v>0.51519999999999999</v>
      </c>
      <c r="AR287" s="57">
        <v>0.50680000000000003</v>
      </c>
      <c r="AS287" s="57">
        <v>0.61850000000000005</v>
      </c>
      <c r="AT287" s="57">
        <v>0.52790000000000004</v>
      </c>
      <c r="AU287" s="57">
        <v>0.50139999999999996</v>
      </c>
      <c r="AV287" s="57">
        <v>0.436</v>
      </c>
      <c r="AW287" s="57">
        <v>0.50880000000000003</v>
      </c>
      <c r="AX287" s="57">
        <v>0.58650000000000002</v>
      </c>
      <c r="AY287" s="57">
        <v>0.61499999999999999</v>
      </c>
      <c r="AZ287" s="57">
        <v>0.46910000000000002</v>
      </c>
      <c r="BA287" s="57">
        <v>0.57110000000000005</v>
      </c>
      <c r="BB287" s="57">
        <v>0.56210000000000004</v>
      </c>
      <c r="BC287" s="57">
        <v>0.50749999999999995</v>
      </c>
    </row>
    <row r="288" spans="1:55" customFormat="1" hidden="1" x14ac:dyDescent="0.4">
      <c r="A288" t="str">
        <f t="shared" si="16"/>
        <v>quality</v>
      </c>
      <c r="B288" s="58" t="str">
        <f t="shared" si="17"/>
        <v>GPN</v>
      </c>
      <c r="C288" s="58" t="str">
        <f t="shared" si="18"/>
        <v>GPN001</v>
      </c>
      <c r="D288" s="58" t="s">
        <v>5036</v>
      </c>
      <c r="E288">
        <f t="shared" si="19"/>
        <v>66</v>
      </c>
      <c r="F288" s="58">
        <v>60</v>
      </c>
      <c r="G288" s="58">
        <v>70</v>
      </c>
      <c r="H288" s="58">
        <v>70</v>
      </c>
      <c r="I288" s="58">
        <v>70</v>
      </c>
      <c r="J288" s="58">
        <v>70</v>
      </c>
      <c r="K288" s="58">
        <v>60</v>
      </c>
      <c r="L288" s="58">
        <v>70</v>
      </c>
      <c r="M288" s="58">
        <v>70</v>
      </c>
      <c r="N288" s="58">
        <v>80</v>
      </c>
      <c r="O288" s="58">
        <v>60</v>
      </c>
      <c r="P288" s="58">
        <v>70</v>
      </c>
      <c r="Q288" s="58">
        <v>60</v>
      </c>
      <c r="R288" s="58">
        <v>60</v>
      </c>
      <c r="S288" s="58">
        <v>60</v>
      </c>
      <c r="T288" s="58">
        <v>60</v>
      </c>
      <c r="U288" s="58">
        <v>60</v>
      </c>
      <c r="V288" s="58">
        <v>60</v>
      </c>
      <c r="W288" s="58">
        <v>70</v>
      </c>
      <c r="X288" s="58">
        <v>70</v>
      </c>
      <c r="Y288" s="58">
        <v>70</v>
      </c>
      <c r="Z288" s="58">
        <v>70</v>
      </c>
      <c r="AA288" s="58">
        <v>60</v>
      </c>
      <c r="AB288" s="58">
        <v>60</v>
      </c>
      <c r="AC288" s="58">
        <v>70</v>
      </c>
      <c r="AD288" s="58">
        <v>70</v>
      </c>
      <c r="AE288" s="58">
        <v>70</v>
      </c>
      <c r="AF288" s="58">
        <v>60</v>
      </c>
      <c r="AG288" s="58">
        <v>60</v>
      </c>
      <c r="AH288" s="58">
        <v>70</v>
      </c>
      <c r="AI288" s="58">
        <v>60</v>
      </c>
      <c r="AJ288" s="58">
        <v>60</v>
      </c>
      <c r="AK288" s="58">
        <v>80</v>
      </c>
      <c r="AL288" s="58">
        <v>70</v>
      </c>
      <c r="AM288" s="58">
        <v>70</v>
      </c>
      <c r="AN288" s="58">
        <v>70</v>
      </c>
      <c r="AO288" s="58">
        <v>70</v>
      </c>
      <c r="AP288" s="58">
        <v>60</v>
      </c>
      <c r="AQ288" s="58">
        <v>70</v>
      </c>
      <c r="AR288" s="58">
        <v>60</v>
      </c>
      <c r="AS288" s="58">
        <v>60</v>
      </c>
      <c r="AT288" s="58">
        <v>70</v>
      </c>
      <c r="AU288" s="58">
        <v>70</v>
      </c>
      <c r="AV288" s="58">
        <v>70</v>
      </c>
      <c r="AW288" s="58">
        <v>70</v>
      </c>
      <c r="AX288" s="58">
        <v>70</v>
      </c>
      <c r="AY288" s="58">
        <v>60</v>
      </c>
      <c r="AZ288" s="58">
        <v>60</v>
      </c>
      <c r="BA288" s="58">
        <v>60</v>
      </c>
      <c r="BB288" s="58">
        <v>60</v>
      </c>
      <c r="BC288" s="58">
        <v>70</v>
      </c>
    </row>
    <row r="289" spans="1:55" hidden="1" x14ac:dyDescent="0.4">
      <c r="A289" t="str">
        <f t="shared" si="16"/>
        <v>match_rate</v>
      </c>
      <c r="B289" s="59" t="str">
        <f t="shared" si="17"/>
        <v>GPN</v>
      </c>
      <c r="C289" s="59" t="str">
        <f t="shared" si="18"/>
        <v>GPN001</v>
      </c>
      <c r="D289" s="59" t="s">
        <v>5037</v>
      </c>
      <c r="E289" s="11">
        <f t="shared" si="19"/>
        <v>35.270566000000002</v>
      </c>
      <c r="F289" s="59">
        <v>30.149899999999999</v>
      </c>
      <c r="G289" s="59">
        <v>33.2286</v>
      </c>
      <c r="H289" s="59">
        <v>38.077500000000001</v>
      </c>
      <c r="I289" s="59">
        <v>36.223999999999997</v>
      </c>
      <c r="J289" s="59">
        <v>29.308800000000002</v>
      </c>
      <c r="K289" s="59">
        <v>30.824300000000001</v>
      </c>
      <c r="L289" s="59">
        <v>28.4937</v>
      </c>
      <c r="M289" s="59">
        <v>34.934399999999997</v>
      </c>
      <c r="N289" s="59">
        <v>43.683900000000001</v>
      </c>
      <c r="O289" s="59">
        <v>38.889200000000002</v>
      </c>
      <c r="P289" s="59">
        <v>33.244100000000003</v>
      </c>
      <c r="Q289" s="59">
        <v>33.2851</v>
      </c>
      <c r="R289" s="59">
        <v>32.796199999999999</v>
      </c>
      <c r="S289" s="59">
        <v>36.911099999999998</v>
      </c>
      <c r="T289" s="59">
        <v>39.121899999999997</v>
      </c>
      <c r="U289" s="59">
        <v>32.463999999999999</v>
      </c>
      <c r="V289" s="59">
        <v>31.577999999999999</v>
      </c>
      <c r="W289" s="59">
        <v>33.084299999999999</v>
      </c>
      <c r="X289" s="59">
        <v>32.539299999999997</v>
      </c>
      <c r="Y289" s="59">
        <v>46.207299999999996</v>
      </c>
      <c r="Z289" s="59">
        <v>42.186300000000003</v>
      </c>
      <c r="AA289" s="59">
        <v>33.075400000000002</v>
      </c>
      <c r="AB289" s="59">
        <v>25.669699999999999</v>
      </c>
      <c r="AC289" s="59">
        <v>46.868099999999998</v>
      </c>
      <c r="AD289" s="59">
        <v>35.3157</v>
      </c>
      <c r="AE289" s="59">
        <v>43.658499999999997</v>
      </c>
      <c r="AF289" s="59">
        <v>24.109000000000002</v>
      </c>
      <c r="AG289" s="59">
        <v>39.475900000000003</v>
      </c>
      <c r="AH289" s="59">
        <v>34.098399999999998</v>
      </c>
      <c r="AI289" s="59">
        <v>29.041499999999999</v>
      </c>
      <c r="AJ289" s="59">
        <v>32.281500000000001</v>
      </c>
      <c r="AK289" s="59">
        <v>39.966200000000001</v>
      </c>
      <c r="AL289" s="59">
        <v>37.857199999999999</v>
      </c>
      <c r="AM289" s="59">
        <v>35.981000000000002</v>
      </c>
      <c r="AN289" s="59">
        <v>44.967199999999998</v>
      </c>
      <c r="AO289" s="59">
        <v>39.875500000000002</v>
      </c>
      <c r="AP289" s="59">
        <v>32.661999999999999</v>
      </c>
      <c r="AQ289" s="59">
        <v>36.063800000000001</v>
      </c>
      <c r="AR289" s="59">
        <v>30.405200000000001</v>
      </c>
      <c r="AS289" s="59">
        <v>37.112200000000001</v>
      </c>
      <c r="AT289" s="59">
        <v>36.9559</v>
      </c>
      <c r="AU289" s="59">
        <v>35.099800000000002</v>
      </c>
      <c r="AV289" s="59">
        <v>30.5182</v>
      </c>
      <c r="AW289" s="59">
        <v>35.617699999999999</v>
      </c>
      <c r="AX289" s="59">
        <v>41.055900000000001</v>
      </c>
      <c r="AY289" s="59">
        <v>36.8992</v>
      </c>
      <c r="AZ289" s="59">
        <v>28.148199999999999</v>
      </c>
      <c r="BA289" s="59">
        <v>34.264899999999997</v>
      </c>
      <c r="BB289" s="59">
        <v>33.728900000000003</v>
      </c>
      <c r="BC289" s="59">
        <v>35.523699999999998</v>
      </c>
    </row>
    <row r="290" spans="1:55" customFormat="1" hidden="1" x14ac:dyDescent="0.4">
      <c r="A290" t="str">
        <f t="shared" si="16"/>
        <v>bleu</v>
      </c>
      <c r="B290" s="58" t="str">
        <f t="shared" si="17"/>
        <v>GPN</v>
      </c>
      <c r="C290" s="58" t="str">
        <f t="shared" si="18"/>
        <v>GPN001</v>
      </c>
      <c r="D290" s="58" t="s">
        <v>5038</v>
      </c>
      <c r="E290">
        <f t="shared" si="19"/>
        <v>2.6948000000000003E-2</v>
      </c>
      <c r="F290" s="58">
        <v>5.4300000000000001E-2</v>
      </c>
      <c r="G290" s="58">
        <v>2.3199999999999998E-2</v>
      </c>
      <c r="H290" s="58">
        <v>5.4000000000000003E-3</v>
      </c>
      <c r="I290" s="58">
        <v>2.1499999999999998E-2</v>
      </c>
      <c r="J290" s="58">
        <v>3.8699999999999998E-2</v>
      </c>
      <c r="K290" s="58">
        <v>6.1699999999999998E-2</v>
      </c>
      <c r="L290" s="58">
        <v>3.8999999999999998E-3</v>
      </c>
      <c r="M290" s="58">
        <v>2.5600000000000001E-2</v>
      </c>
      <c r="N290" s="58">
        <v>6.54E-2</v>
      </c>
      <c r="O290" s="58">
        <v>4.02E-2</v>
      </c>
      <c r="P290" s="58">
        <v>3.8800000000000001E-2</v>
      </c>
      <c r="Q290" s="58">
        <v>2.12E-2</v>
      </c>
      <c r="R290" s="58">
        <v>3.5999999999999999E-3</v>
      </c>
      <c r="S290" s="58">
        <v>9.3299999999999994E-2</v>
      </c>
      <c r="T290" s="58">
        <v>2.87E-2</v>
      </c>
      <c r="U290" s="58">
        <v>5.16E-2</v>
      </c>
      <c r="V290" s="58">
        <v>2.35E-2</v>
      </c>
      <c r="W290" s="58">
        <v>3.04E-2</v>
      </c>
      <c r="X290" s="58">
        <v>4.3099999999999999E-2</v>
      </c>
      <c r="Y290" s="58">
        <v>1.5699999999999999E-2</v>
      </c>
      <c r="Z290" s="58">
        <v>4.4499999999999998E-2</v>
      </c>
      <c r="AA290" s="58">
        <v>4.9299999999999997E-2</v>
      </c>
      <c r="AB290" s="58">
        <v>2.87E-2</v>
      </c>
      <c r="AC290" s="58">
        <v>3.85E-2</v>
      </c>
      <c r="AD290" s="58">
        <v>1.46E-2</v>
      </c>
      <c r="AE290" s="58">
        <v>4.4299999999999999E-2</v>
      </c>
      <c r="AF290" s="58">
        <v>3.3999999999999998E-3</v>
      </c>
      <c r="AG290" s="58">
        <v>6.7699999999999996E-2</v>
      </c>
      <c r="AH290" s="58">
        <v>4.7999999999999996E-3</v>
      </c>
      <c r="AI290" s="58">
        <v>3.6499999999999998E-2</v>
      </c>
      <c r="AJ290" s="58">
        <v>7.1999999999999998E-3</v>
      </c>
      <c r="AK290" s="58">
        <v>1.0999999999999999E-2</v>
      </c>
      <c r="AL290" s="58">
        <v>6.0400000000000002E-2</v>
      </c>
      <c r="AM290" s="58">
        <v>2.6200000000000001E-2</v>
      </c>
      <c r="AN290" s="58">
        <v>4.4000000000000003E-3</v>
      </c>
      <c r="AO290" s="58">
        <v>6.3E-3</v>
      </c>
      <c r="AP290" s="58">
        <v>1.8800000000000001E-2</v>
      </c>
      <c r="AQ290" s="58">
        <v>8.6999999999999994E-3</v>
      </c>
      <c r="AR290" s="58">
        <v>3.2000000000000002E-3</v>
      </c>
      <c r="AS290" s="58">
        <v>1.35E-2</v>
      </c>
      <c r="AT290" s="58">
        <v>5.4000000000000003E-3</v>
      </c>
      <c r="AU290" s="58">
        <v>7.4000000000000003E-3</v>
      </c>
      <c r="AV290" s="58">
        <v>1.01E-2</v>
      </c>
      <c r="AW290" s="58">
        <v>2.4199999999999999E-2</v>
      </c>
      <c r="AX290" s="58">
        <v>5.4000000000000003E-3</v>
      </c>
      <c r="AY290" s="58">
        <v>3.4700000000000002E-2</v>
      </c>
      <c r="AZ290" s="58">
        <v>3.0999999999999999E-3</v>
      </c>
      <c r="BA290" s="58">
        <v>2.6499999999999999E-2</v>
      </c>
      <c r="BB290" s="58">
        <v>1.9199999999999998E-2</v>
      </c>
      <c r="BC290" s="58">
        <v>2.9600000000000001E-2</v>
      </c>
    </row>
    <row r="291" spans="1:55" customFormat="1" hidden="1" x14ac:dyDescent="0.4">
      <c r="A291" t="str">
        <f t="shared" si="16"/>
        <v>rougeL</v>
      </c>
      <c r="B291" s="58" t="str">
        <f t="shared" si="17"/>
        <v>GPN</v>
      </c>
      <c r="C291" s="58" t="str">
        <f t="shared" si="18"/>
        <v>GPN001</v>
      </c>
      <c r="D291" s="58" t="s">
        <v>5039</v>
      </c>
      <c r="E291">
        <f t="shared" si="19"/>
        <v>0.184836</v>
      </c>
      <c r="F291" s="58">
        <v>0.22559999999999999</v>
      </c>
      <c r="G291" s="58">
        <v>0.18809999999999999</v>
      </c>
      <c r="H291" s="58">
        <v>0.16170000000000001</v>
      </c>
      <c r="I291" s="58">
        <v>0.1749</v>
      </c>
      <c r="J291" s="58">
        <v>0.24079999999999999</v>
      </c>
      <c r="K291" s="58">
        <v>0.21190000000000001</v>
      </c>
      <c r="L291" s="58">
        <v>0.11269999999999999</v>
      </c>
      <c r="M291" s="58">
        <v>0.15379999999999999</v>
      </c>
      <c r="N291" s="58">
        <v>0.25879999999999997</v>
      </c>
      <c r="O291" s="58">
        <v>0.21129999999999999</v>
      </c>
      <c r="P291" s="58">
        <v>0.18640000000000001</v>
      </c>
      <c r="Q291" s="58">
        <v>0.15859999999999999</v>
      </c>
      <c r="R291" s="58">
        <v>0.1467</v>
      </c>
      <c r="S291" s="58">
        <v>0.29470000000000002</v>
      </c>
      <c r="T291" s="58">
        <v>0.1656</v>
      </c>
      <c r="U291" s="58">
        <v>0.20860000000000001</v>
      </c>
      <c r="V291" s="58">
        <v>0.23530000000000001</v>
      </c>
      <c r="W291" s="58">
        <v>0.21609999999999999</v>
      </c>
      <c r="X291" s="58">
        <v>0.21160000000000001</v>
      </c>
      <c r="Y291" s="58">
        <v>0.15140000000000001</v>
      </c>
      <c r="Z291" s="58">
        <v>0.1726</v>
      </c>
      <c r="AA291" s="58">
        <v>0.24610000000000001</v>
      </c>
      <c r="AB291" s="58">
        <v>0.2336</v>
      </c>
      <c r="AC291" s="58">
        <v>0.23269999999999999</v>
      </c>
      <c r="AD291" s="58">
        <v>0.16930000000000001</v>
      </c>
      <c r="AE291" s="58">
        <v>0.23449999999999999</v>
      </c>
      <c r="AF291" s="58">
        <v>0.14530000000000001</v>
      </c>
      <c r="AG291" s="58">
        <v>0.24340000000000001</v>
      </c>
      <c r="AH291" s="58">
        <v>0.13109999999999999</v>
      </c>
      <c r="AI291" s="58">
        <v>0.25209999999999999</v>
      </c>
      <c r="AJ291" s="58">
        <v>0.13289999999999999</v>
      </c>
      <c r="AK291" s="58">
        <v>0.1429</v>
      </c>
      <c r="AL291" s="58">
        <v>0.214</v>
      </c>
      <c r="AM291" s="58">
        <v>0.20150000000000001</v>
      </c>
      <c r="AN291" s="58">
        <v>0.1681</v>
      </c>
      <c r="AO291" s="58">
        <v>0.1353</v>
      </c>
      <c r="AP291" s="58">
        <v>0.2374</v>
      </c>
      <c r="AQ291" s="58">
        <v>0.1492</v>
      </c>
      <c r="AR291" s="58">
        <v>0.1103</v>
      </c>
      <c r="AS291" s="58">
        <v>0.20860000000000001</v>
      </c>
      <c r="AT291" s="58">
        <v>0.13919999999999999</v>
      </c>
      <c r="AU291" s="58">
        <v>8.4699999999999998E-2</v>
      </c>
      <c r="AV291" s="58">
        <v>0.12809999999999999</v>
      </c>
      <c r="AW291" s="58">
        <v>0.1782</v>
      </c>
      <c r="AX291" s="58">
        <v>0.12529999999999999</v>
      </c>
      <c r="AY291" s="58">
        <v>0.18410000000000001</v>
      </c>
      <c r="AZ291" s="58">
        <v>0.13819999999999999</v>
      </c>
      <c r="BA291" s="58">
        <v>0.1711</v>
      </c>
      <c r="BB291" s="58">
        <v>0.20369999999999999</v>
      </c>
      <c r="BC291" s="58">
        <v>0.2137</v>
      </c>
    </row>
    <row r="292" spans="1:55" customFormat="1" hidden="1" x14ac:dyDescent="0.4">
      <c r="A292" t="str">
        <f t="shared" si="16"/>
        <v>similarity</v>
      </c>
      <c r="B292" s="57" t="str">
        <f t="shared" si="17"/>
        <v>GPN</v>
      </c>
      <c r="C292" s="57" t="str">
        <f t="shared" si="18"/>
        <v>GPN002</v>
      </c>
      <c r="D292" s="57" t="s">
        <v>5040</v>
      </c>
      <c r="E292" s="9">
        <f t="shared" si="19"/>
        <v>0.54387200000000036</v>
      </c>
      <c r="F292" s="57">
        <v>0.44619999999999999</v>
      </c>
      <c r="G292" s="57">
        <v>0.50509999999999999</v>
      </c>
      <c r="H292" s="57">
        <v>0.37080000000000002</v>
      </c>
      <c r="I292" s="57">
        <v>0.57720000000000005</v>
      </c>
      <c r="J292" s="57">
        <v>0.36799999999999999</v>
      </c>
      <c r="K292" s="57">
        <v>0.49030000000000001</v>
      </c>
      <c r="L292" s="57">
        <v>0.55769999999999997</v>
      </c>
      <c r="M292" s="57">
        <v>0.49990000000000001</v>
      </c>
      <c r="N292" s="57">
        <v>0.57240000000000002</v>
      </c>
      <c r="O292" s="57">
        <v>0.7137</v>
      </c>
      <c r="P292" s="57">
        <v>0.63270000000000004</v>
      </c>
      <c r="Q292" s="57">
        <v>0.57430000000000003</v>
      </c>
      <c r="R292" s="57">
        <v>0.62080000000000002</v>
      </c>
      <c r="S292" s="57">
        <v>0.64739999999999998</v>
      </c>
      <c r="T292" s="57">
        <v>0.65510000000000002</v>
      </c>
      <c r="U292" s="57">
        <v>0.46</v>
      </c>
      <c r="V292" s="57">
        <v>0.51970000000000005</v>
      </c>
      <c r="W292" s="57">
        <v>0.45390000000000003</v>
      </c>
      <c r="X292" s="57">
        <v>0.43540000000000001</v>
      </c>
      <c r="Y292" s="57">
        <v>0.69650000000000001</v>
      </c>
      <c r="Z292" s="57">
        <v>0.55210000000000004</v>
      </c>
      <c r="AA292" s="57">
        <v>0.54769999999999996</v>
      </c>
      <c r="AB292" s="57">
        <v>0.53649999999999998</v>
      </c>
      <c r="AC292" s="57">
        <v>0.64900000000000002</v>
      </c>
      <c r="AD292" s="57">
        <v>0.65700000000000003</v>
      </c>
      <c r="AE292" s="57">
        <v>0.60199999999999998</v>
      </c>
      <c r="AF292" s="57">
        <v>0.43630000000000002</v>
      </c>
      <c r="AG292" s="57">
        <v>0.54110000000000003</v>
      </c>
      <c r="AH292" s="57">
        <v>0.55079999999999996</v>
      </c>
      <c r="AI292" s="57">
        <v>0.61480000000000001</v>
      </c>
      <c r="AJ292" s="57">
        <v>0.58930000000000005</v>
      </c>
      <c r="AK292" s="57">
        <v>0.58330000000000004</v>
      </c>
      <c r="AL292" s="57">
        <v>0.59540000000000004</v>
      </c>
      <c r="AM292" s="57">
        <v>0.54500000000000004</v>
      </c>
      <c r="AN292" s="57">
        <v>0.65659999999999996</v>
      </c>
      <c r="AO292" s="57">
        <v>0.52490000000000003</v>
      </c>
      <c r="AP292" s="57">
        <v>0.63360000000000005</v>
      </c>
      <c r="AQ292" s="57">
        <v>0.49530000000000002</v>
      </c>
      <c r="AR292" s="57">
        <v>0.38219999999999998</v>
      </c>
      <c r="AS292" s="57">
        <v>0.53769999999999996</v>
      </c>
      <c r="AT292" s="57">
        <v>0.57140000000000002</v>
      </c>
      <c r="AU292" s="57">
        <v>0.61650000000000005</v>
      </c>
      <c r="AV292" s="57">
        <v>0.38850000000000001</v>
      </c>
      <c r="AW292" s="57">
        <v>0.51539999999999997</v>
      </c>
      <c r="AX292" s="57">
        <v>0.5696</v>
      </c>
      <c r="AY292" s="57">
        <v>0.49320000000000003</v>
      </c>
      <c r="AZ292" s="57">
        <v>0.54059999999999997</v>
      </c>
      <c r="BA292" s="57">
        <v>0.46579999999999999</v>
      </c>
      <c r="BB292" s="57">
        <v>0.51690000000000003</v>
      </c>
      <c r="BC292" s="57">
        <v>0.48799999999999999</v>
      </c>
    </row>
    <row r="293" spans="1:55" customFormat="1" hidden="1" x14ac:dyDescent="0.4">
      <c r="A293" t="str">
        <f t="shared" si="16"/>
        <v>quality</v>
      </c>
      <c r="B293" s="58" t="str">
        <f t="shared" si="17"/>
        <v>GPN</v>
      </c>
      <c r="C293" s="58" t="str">
        <f t="shared" si="18"/>
        <v>GPN002</v>
      </c>
      <c r="D293" s="58" t="s">
        <v>5041</v>
      </c>
      <c r="E293">
        <f t="shared" si="19"/>
        <v>66.8</v>
      </c>
      <c r="F293" s="58">
        <v>60</v>
      </c>
      <c r="G293" s="58">
        <v>70</v>
      </c>
      <c r="H293" s="58">
        <v>60</v>
      </c>
      <c r="I293" s="58">
        <v>60</v>
      </c>
      <c r="J293" s="58">
        <v>70</v>
      </c>
      <c r="K293" s="58">
        <v>70</v>
      </c>
      <c r="L293" s="58">
        <v>70</v>
      </c>
      <c r="M293" s="58">
        <v>70</v>
      </c>
      <c r="N293" s="58">
        <v>70</v>
      </c>
      <c r="O293" s="58">
        <v>70</v>
      </c>
      <c r="P293" s="58">
        <v>70</v>
      </c>
      <c r="Q293" s="58">
        <v>70</v>
      </c>
      <c r="R293" s="58">
        <v>60</v>
      </c>
      <c r="S293" s="58">
        <v>70</v>
      </c>
      <c r="T293" s="58">
        <v>70</v>
      </c>
      <c r="U293" s="58">
        <v>70</v>
      </c>
      <c r="V293" s="58">
        <v>60</v>
      </c>
      <c r="W293" s="58">
        <v>60</v>
      </c>
      <c r="X293" s="58">
        <v>60</v>
      </c>
      <c r="Y293" s="58">
        <v>60</v>
      </c>
      <c r="Z293" s="58">
        <v>80</v>
      </c>
      <c r="AA293" s="58">
        <v>60</v>
      </c>
      <c r="AB293" s="58">
        <v>70</v>
      </c>
      <c r="AC293" s="58">
        <v>70</v>
      </c>
      <c r="AD293" s="58">
        <v>60</v>
      </c>
      <c r="AE293" s="58">
        <v>70</v>
      </c>
      <c r="AF293" s="58">
        <v>70</v>
      </c>
      <c r="AG293" s="58">
        <v>60</v>
      </c>
      <c r="AH293" s="58">
        <v>70</v>
      </c>
      <c r="AI293" s="58">
        <v>60</v>
      </c>
      <c r="AJ293" s="58">
        <v>70</v>
      </c>
      <c r="AK293" s="58">
        <v>70</v>
      </c>
      <c r="AL293" s="58">
        <v>70</v>
      </c>
      <c r="AM293" s="58">
        <v>60</v>
      </c>
      <c r="AN293" s="58">
        <v>60</v>
      </c>
      <c r="AO293" s="58">
        <v>70</v>
      </c>
      <c r="AP293" s="58">
        <v>60</v>
      </c>
      <c r="AQ293" s="58">
        <v>70</v>
      </c>
      <c r="AR293" s="58">
        <v>70</v>
      </c>
      <c r="AS293" s="58">
        <v>60</v>
      </c>
      <c r="AT293" s="58">
        <v>80</v>
      </c>
      <c r="AU293" s="58">
        <v>60</v>
      </c>
      <c r="AV293" s="58">
        <v>60</v>
      </c>
      <c r="AW293" s="58">
        <v>70</v>
      </c>
      <c r="AX293" s="58">
        <v>70</v>
      </c>
      <c r="AY293" s="58">
        <v>70</v>
      </c>
      <c r="AZ293" s="58">
        <v>70</v>
      </c>
      <c r="BA293" s="58">
        <v>70</v>
      </c>
      <c r="BB293" s="58">
        <v>70</v>
      </c>
      <c r="BC293" s="58">
        <v>70</v>
      </c>
    </row>
    <row r="294" spans="1:55" hidden="1" x14ac:dyDescent="0.4">
      <c r="A294" t="str">
        <f t="shared" si="16"/>
        <v>match_rate</v>
      </c>
      <c r="B294" s="59" t="str">
        <f t="shared" si="17"/>
        <v>GPN</v>
      </c>
      <c r="C294" s="59" t="str">
        <f t="shared" si="18"/>
        <v>GPN002</v>
      </c>
      <c r="D294" s="59" t="s">
        <v>5042</v>
      </c>
      <c r="E294" s="11">
        <f t="shared" si="19"/>
        <v>36.323914000000009</v>
      </c>
      <c r="F294" s="59">
        <v>26.773599999999998</v>
      </c>
      <c r="G294" s="59">
        <v>35.359299999999998</v>
      </c>
      <c r="H294" s="59">
        <v>22.249400000000001</v>
      </c>
      <c r="I294" s="59">
        <v>34.630600000000001</v>
      </c>
      <c r="J294" s="59">
        <v>25.756699999999999</v>
      </c>
      <c r="K294" s="59">
        <v>34.319400000000002</v>
      </c>
      <c r="L294" s="59">
        <v>39.036700000000003</v>
      </c>
      <c r="M294" s="59">
        <v>34.990699999999997</v>
      </c>
      <c r="N294" s="59">
        <v>40.071300000000001</v>
      </c>
      <c r="O294" s="59">
        <v>49.959800000000001</v>
      </c>
      <c r="P294" s="59">
        <v>44.291499999999999</v>
      </c>
      <c r="Q294" s="59">
        <v>40.197800000000001</v>
      </c>
      <c r="R294" s="59">
        <v>37.2502</v>
      </c>
      <c r="S294" s="59">
        <v>45.32</v>
      </c>
      <c r="T294" s="59">
        <v>45.857300000000002</v>
      </c>
      <c r="U294" s="59">
        <v>32.1967</v>
      </c>
      <c r="V294" s="59">
        <v>31.183299999999999</v>
      </c>
      <c r="W294" s="59">
        <v>27.232500000000002</v>
      </c>
      <c r="X294" s="59">
        <v>26.125599999999999</v>
      </c>
      <c r="Y294" s="59">
        <v>41.787700000000001</v>
      </c>
      <c r="Z294" s="59">
        <v>44.164900000000003</v>
      </c>
      <c r="AA294" s="59">
        <v>32.861499999999999</v>
      </c>
      <c r="AB294" s="59">
        <v>37.555199999999999</v>
      </c>
      <c r="AC294" s="59">
        <v>45.427799999999998</v>
      </c>
      <c r="AD294" s="59">
        <v>39.418399999999998</v>
      </c>
      <c r="AE294" s="59">
        <v>42.141300000000001</v>
      </c>
      <c r="AF294" s="59">
        <v>30.5441</v>
      </c>
      <c r="AG294" s="59">
        <v>32.467300000000002</v>
      </c>
      <c r="AH294" s="59">
        <v>38.555</v>
      </c>
      <c r="AI294" s="59">
        <v>36.887700000000002</v>
      </c>
      <c r="AJ294" s="59">
        <v>41.248100000000001</v>
      </c>
      <c r="AK294" s="59">
        <v>40.833199999999998</v>
      </c>
      <c r="AL294" s="59">
        <v>41.679699999999997</v>
      </c>
      <c r="AM294" s="59">
        <v>32.699100000000001</v>
      </c>
      <c r="AN294" s="59">
        <v>39.398200000000003</v>
      </c>
      <c r="AO294" s="59">
        <v>36.742400000000004</v>
      </c>
      <c r="AP294" s="59">
        <v>38.0182</v>
      </c>
      <c r="AQ294" s="59">
        <v>34.668999999999997</v>
      </c>
      <c r="AR294" s="59">
        <v>26.7563</v>
      </c>
      <c r="AS294" s="59">
        <v>32.2624</v>
      </c>
      <c r="AT294" s="59">
        <v>45.713799999999999</v>
      </c>
      <c r="AU294" s="59">
        <v>36.989199999999997</v>
      </c>
      <c r="AV294" s="59">
        <v>23.310500000000001</v>
      </c>
      <c r="AW294" s="59">
        <v>36.079700000000003</v>
      </c>
      <c r="AX294" s="59">
        <v>39.874600000000001</v>
      </c>
      <c r="AY294" s="59">
        <v>34.521000000000001</v>
      </c>
      <c r="AZ294" s="59">
        <v>37.840000000000003</v>
      </c>
      <c r="BA294" s="59">
        <v>32.607900000000001</v>
      </c>
      <c r="BB294" s="59">
        <v>36.180100000000003</v>
      </c>
      <c r="BC294" s="59">
        <v>34.158999999999999</v>
      </c>
    </row>
    <row r="295" spans="1:55" customFormat="1" hidden="1" x14ac:dyDescent="0.4">
      <c r="A295" t="str">
        <f t="shared" si="16"/>
        <v>bleu</v>
      </c>
      <c r="B295" s="58" t="str">
        <f t="shared" si="17"/>
        <v>GPN</v>
      </c>
      <c r="C295" s="58" t="str">
        <f t="shared" si="18"/>
        <v>GPN002</v>
      </c>
      <c r="D295" s="58" t="s">
        <v>5043</v>
      </c>
      <c r="E295">
        <f t="shared" si="19"/>
        <v>3.15E-2</v>
      </c>
      <c r="F295" s="58">
        <v>6.7000000000000004E-2</v>
      </c>
      <c r="G295" s="58">
        <v>4.8099999999999997E-2</v>
      </c>
      <c r="H295" s="58">
        <v>1.7000000000000001E-2</v>
      </c>
      <c r="I295" s="58">
        <v>2.6200000000000001E-2</v>
      </c>
      <c r="J295" s="58">
        <v>9.7000000000000003E-3</v>
      </c>
      <c r="K295" s="58">
        <v>4.4699999999999997E-2</v>
      </c>
      <c r="L295" s="58">
        <v>6.0000000000000001E-3</v>
      </c>
      <c r="M295" s="58">
        <v>2.2700000000000001E-2</v>
      </c>
      <c r="N295" s="58">
        <v>9.2200000000000004E-2</v>
      </c>
      <c r="O295" s="58">
        <v>9.9199999999999997E-2</v>
      </c>
      <c r="P295" s="58">
        <v>3.5900000000000001E-2</v>
      </c>
      <c r="Q295" s="58">
        <v>3.9899999999999998E-2</v>
      </c>
      <c r="R295" s="58">
        <v>5.6899999999999999E-2</v>
      </c>
      <c r="S295" s="58">
        <v>6.0699999999999997E-2</v>
      </c>
      <c r="T295" s="58">
        <v>5.9700000000000003E-2</v>
      </c>
      <c r="U295" s="58">
        <v>2.06E-2</v>
      </c>
      <c r="V295" s="58">
        <v>3.4200000000000001E-2</v>
      </c>
      <c r="W295" s="58">
        <v>1.83E-2</v>
      </c>
      <c r="X295" s="58">
        <v>1.0800000000000001E-2</v>
      </c>
      <c r="Y295" s="58">
        <v>4.6199999999999998E-2</v>
      </c>
      <c r="Z295" s="58">
        <v>3.8100000000000002E-2</v>
      </c>
      <c r="AA295" s="58">
        <v>2.5100000000000001E-2</v>
      </c>
      <c r="AB295" s="58">
        <v>6.8900000000000003E-2</v>
      </c>
      <c r="AC295" s="58">
        <v>3.09E-2</v>
      </c>
      <c r="AD295" s="58">
        <v>6.6100000000000006E-2</v>
      </c>
      <c r="AE295" s="58">
        <v>2.7300000000000001E-2</v>
      </c>
      <c r="AF295" s="58">
        <v>1.7399999999999999E-2</v>
      </c>
      <c r="AG295" s="58">
        <v>3.5999999999999997E-2</v>
      </c>
      <c r="AH295" s="58">
        <v>8.2000000000000007E-3</v>
      </c>
      <c r="AI295" s="58">
        <v>2.0299999999999999E-2</v>
      </c>
      <c r="AJ295" s="58">
        <v>7.0499999999999993E-2</v>
      </c>
      <c r="AK295" s="58">
        <v>4.24E-2</v>
      </c>
      <c r="AL295" s="58">
        <v>5.4300000000000001E-2</v>
      </c>
      <c r="AM295" s="58">
        <v>1.0699999999999999E-2</v>
      </c>
      <c r="AN295" s="58">
        <v>2.9100000000000001E-2</v>
      </c>
      <c r="AO295" s="58">
        <v>1.01E-2</v>
      </c>
      <c r="AP295" s="58">
        <v>2.23E-2</v>
      </c>
      <c r="AQ295" s="58">
        <v>5.5999999999999999E-3</v>
      </c>
      <c r="AR295" s="58">
        <v>3.3999999999999998E-3</v>
      </c>
      <c r="AS295" s="58">
        <v>1.0200000000000001E-2</v>
      </c>
      <c r="AT295" s="58">
        <v>2.5600000000000001E-2</v>
      </c>
      <c r="AU295" s="58">
        <v>2.58E-2</v>
      </c>
      <c r="AV295" s="58">
        <v>3.2000000000000002E-3</v>
      </c>
      <c r="AW295" s="58">
        <v>1.95E-2</v>
      </c>
      <c r="AX295" s="58">
        <v>5.7999999999999996E-3</v>
      </c>
      <c r="AY295" s="58">
        <v>6.8999999999999999E-3</v>
      </c>
      <c r="AZ295" s="58">
        <v>2.1000000000000001E-2</v>
      </c>
      <c r="BA295" s="58">
        <v>2.6599999999999999E-2</v>
      </c>
      <c r="BB295" s="58">
        <v>1.9300000000000001E-2</v>
      </c>
      <c r="BC295" s="58">
        <v>8.3999999999999995E-3</v>
      </c>
    </row>
    <row r="296" spans="1:55" customFormat="1" hidden="1" x14ac:dyDescent="0.4">
      <c r="A296" t="str">
        <f t="shared" si="16"/>
        <v>rougeL</v>
      </c>
      <c r="B296" s="58" t="str">
        <f t="shared" si="17"/>
        <v>GPN</v>
      </c>
      <c r="C296" s="58" t="str">
        <f t="shared" si="18"/>
        <v>GPN002</v>
      </c>
      <c r="D296" s="58" t="s">
        <v>5044</v>
      </c>
      <c r="E296">
        <f t="shared" si="19"/>
        <v>0.19212599999999999</v>
      </c>
      <c r="F296" s="58">
        <v>0.25940000000000002</v>
      </c>
      <c r="G296" s="58">
        <v>0.22170000000000001</v>
      </c>
      <c r="H296" s="58">
        <v>0.14499999999999999</v>
      </c>
      <c r="I296" s="58">
        <v>0.21879999999999999</v>
      </c>
      <c r="J296" s="58">
        <v>0.15140000000000001</v>
      </c>
      <c r="K296" s="58">
        <v>0.1875</v>
      </c>
      <c r="L296" s="58">
        <v>0.1356</v>
      </c>
      <c r="M296" s="58">
        <v>0.1724</v>
      </c>
      <c r="N296" s="58">
        <v>0.31290000000000001</v>
      </c>
      <c r="O296" s="58">
        <v>0.28570000000000001</v>
      </c>
      <c r="P296" s="58">
        <v>0.22040000000000001</v>
      </c>
      <c r="Q296" s="58">
        <v>0.18129999999999999</v>
      </c>
      <c r="R296" s="58">
        <v>0.23419999999999999</v>
      </c>
      <c r="S296" s="58">
        <v>0.2301</v>
      </c>
      <c r="T296" s="58">
        <v>0.21959999999999999</v>
      </c>
      <c r="U296" s="58">
        <v>0.16739999999999999</v>
      </c>
      <c r="V296" s="58">
        <v>0.1923</v>
      </c>
      <c r="W296" s="58">
        <v>0.1479</v>
      </c>
      <c r="X296" s="58">
        <v>0.1411</v>
      </c>
      <c r="Y296" s="58">
        <v>0.253</v>
      </c>
      <c r="Z296" s="58">
        <v>0.20910000000000001</v>
      </c>
      <c r="AA296" s="58">
        <v>0.193</v>
      </c>
      <c r="AB296" s="58">
        <v>0.2424</v>
      </c>
      <c r="AC296" s="58">
        <v>0.1888</v>
      </c>
      <c r="AD296" s="58">
        <v>0.28699999999999998</v>
      </c>
      <c r="AE296" s="58">
        <v>0.18990000000000001</v>
      </c>
      <c r="AF296" s="58">
        <v>0.1694</v>
      </c>
      <c r="AG296" s="58">
        <v>0.22969999999999999</v>
      </c>
      <c r="AH296" s="58">
        <v>0.1381</v>
      </c>
      <c r="AI296" s="58">
        <v>0.2152</v>
      </c>
      <c r="AJ296" s="58">
        <v>0.25130000000000002</v>
      </c>
      <c r="AK296" s="58">
        <v>0.25950000000000001</v>
      </c>
      <c r="AL296" s="58">
        <v>0.21929999999999999</v>
      </c>
      <c r="AM296" s="58">
        <v>0.15790000000000001</v>
      </c>
      <c r="AN296" s="58">
        <v>0.21249999999999999</v>
      </c>
      <c r="AO296" s="58">
        <v>0.2006</v>
      </c>
      <c r="AP296" s="58">
        <v>0.217</v>
      </c>
      <c r="AQ296" s="58">
        <v>9.1800000000000007E-2</v>
      </c>
      <c r="AR296" s="58">
        <v>0.1096</v>
      </c>
      <c r="AS296" s="58">
        <v>0.1406</v>
      </c>
      <c r="AT296" s="58">
        <v>0.21210000000000001</v>
      </c>
      <c r="AU296" s="58">
        <v>0.18659999999999999</v>
      </c>
      <c r="AV296" s="58">
        <v>8.9300000000000004E-2</v>
      </c>
      <c r="AW296" s="58">
        <v>0.16669999999999999</v>
      </c>
      <c r="AX296" s="58">
        <v>0.12239999999999999</v>
      </c>
      <c r="AY296" s="58">
        <v>0.14849999999999999</v>
      </c>
      <c r="AZ296" s="58">
        <v>0.20910000000000001</v>
      </c>
      <c r="BA296" s="58">
        <v>0.19420000000000001</v>
      </c>
      <c r="BB296" s="58">
        <v>0.1368</v>
      </c>
      <c r="BC296" s="58">
        <v>0.14019999999999999</v>
      </c>
    </row>
    <row r="297" spans="1:55" customFormat="1" hidden="1" x14ac:dyDescent="0.4">
      <c r="A297" t="str">
        <f t="shared" si="16"/>
        <v>similarity</v>
      </c>
      <c r="B297" s="57" t="str">
        <f t="shared" si="17"/>
        <v>GPN</v>
      </c>
      <c r="C297" s="57" t="str">
        <f t="shared" si="18"/>
        <v>GPN003</v>
      </c>
      <c r="D297" s="57" t="s">
        <v>5045</v>
      </c>
      <c r="E297" s="9">
        <f t="shared" si="19"/>
        <v>0.55059999999999998</v>
      </c>
      <c r="F297" s="57">
        <v>0.53800000000000003</v>
      </c>
      <c r="G297" s="57">
        <v>0.52749999999999997</v>
      </c>
      <c r="H297" s="57">
        <v>0.4894</v>
      </c>
      <c r="I297" s="57">
        <v>0.56510000000000005</v>
      </c>
      <c r="J297" s="57">
        <v>0.50900000000000001</v>
      </c>
      <c r="K297" s="57">
        <v>0.48870000000000002</v>
      </c>
      <c r="L297" s="57">
        <v>0.42430000000000001</v>
      </c>
      <c r="M297" s="57">
        <v>0.5111</v>
      </c>
      <c r="N297" s="57">
        <v>0.60750000000000004</v>
      </c>
      <c r="O297" s="57">
        <v>0.63270000000000004</v>
      </c>
      <c r="P297" s="57">
        <v>0.55310000000000004</v>
      </c>
      <c r="Q297" s="57">
        <v>0.53700000000000003</v>
      </c>
      <c r="R297" s="57">
        <v>0.55989999999999995</v>
      </c>
      <c r="S297" s="57">
        <v>0.58360000000000001</v>
      </c>
      <c r="T297" s="57">
        <v>0.61650000000000005</v>
      </c>
      <c r="U297" s="57">
        <v>0.56920000000000004</v>
      </c>
      <c r="V297" s="57">
        <v>0.4904</v>
      </c>
      <c r="W297" s="57">
        <v>0.39579999999999999</v>
      </c>
      <c r="X297" s="57">
        <v>0.55630000000000002</v>
      </c>
      <c r="Y297" s="57">
        <v>0.69399999999999995</v>
      </c>
      <c r="Z297" s="57">
        <v>0.62409999999999999</v>
      </c>
      <c r="AA297" s="57">
        <v>0.58189999999999997</v>
      </c>
      <c r="AB297" s="57">
        <v>0.4975</v>
      </c>
      <c r="AC297" s="57">
        <v>0.69799999999999995</v>
      </c>
      <c r="AD297" s="57">
        <v>0.6321</v>
      </c>
      <c r="AE297" s="57">
        <v>0.66400000000000003</v>
      </c>
      <c r="AF297" s="57">
        <v>0.36969999999999997</v>
      </c>
      <c r="AG297" s="57">
        <v>0.54579999999999995</v>
      </c>
      <c r="AH297" s="57">
        <v>0.58760000000000001</v>
      </c>
      <c r="AI297" s="57">
        <v>0.49669999999999997</v>
      </c>
      <c r="AJ297" s="57">
        <v>0.52900000000000003</v>
      </c>
      <c r="AK297" s="57">
        <v>0.56589999999999996</v>
      </c>
      <c r="AL297" s="57">
        <v>0.60570000000000002</v>
      </c>
      <c r="AM297" s="57">
        <v>0.56720000000000004</v>
      </c>
      <c r="AN297" s="57">
        <v>0.65429999999999999</v>
      </c>
      <c r="AO297" s="57">
        <v>0.56910000000000005</v>
      </c>
      <c r="AP297" s="57">
        <v>0.53749999999999998</v>
      </c>
      <c r="AQ297" s="57">
        <v>0.54769999999999996</v>
      </c>
      <c r="AR297" s="57">
        <v>0.46229999999999999</v>
      </c>
      <c r="AS297" s="57">
        <v>0.58630000000000004</v>
      </c>
      <c r="AT297" s="57">
        <v>0.51490000000000002</v>
      </c>
      <c r="AU297" s="57">
        <v>0.6321</v>
      </c>
      <c r="AV297" s="57">
        <v>0.52190000000000003</v>
      </c>
      <c r="AW297" s="57">
        <v>0.58360000000000001</v>
      </c>
      <c r="AX297" s="57">
        <v>0.49349999999999999</v>
      </c>
      <c r="AY297" s="57">
        <v>0.49659999999999999</v>
      </c>
      <c r="AZ297" s="57">
        <v>0.51149999999999995</v>
      </c>
      <c r="BA297" s="57">
        <v>0.5161</v>
      </c>
      <c r="BB297" s="57">
        <v>0.6079</v>
      </c>
      <c r="BC297" s="57">
        <v>0.48039999999999999</v>
      </c>
    </row>
    <row r="298" spans="1:55" customFormat="1" hidden="1" x14ac:dyDescent="0.4">
      <c r="A298" t="str">
        <f t="shared" si="16"/>
        <v>quality</v>
      </c>
      <c r="B298" s="58" t="str">
        <f t="shared" si="17"/>
        <v>GPN</v>
      </c>
      <c r="C298" s="58" t="str">
        <f t="shared" si="18"/>
        <v>GPN003</v>
      </c>
      <c r="D298" s="58" t="s">
        <v>5046</v>
      </c>
      <c r="E298" s="58"/>
      <c r="F298" s="58">
        <v>70</v>
      </c>
      <c r="G298" s="58">
        <v>80</v>
      </c>
      <c r="H298" s="58">
        <v>70</v>
      </c>
      <c r="I298" s="58">
        <v>70</v>
      </c>
      <c r="J298" s="58">
        <v>70</v>
      </c>
      <c r="K298" s="58">
        <v>70</v>
      </c>
      <c r="L298" s="58">
        <v>70</v>
      </c>
      <c r="M298" s="58">
        <v>70</v>
      </c>
      <c r="N298" s="58">
        <v>60</v>
      </c>
      <c r="O298" s="58">
        <v>70</v>
      </c>
      <c r="P298" s="58">
        <v>60</v>
      </c>
      <c r="Q298" s="58">
        <v>70</v>
      </c>
      <c r="R298" s="58">
        <v>60</v>
      </c>
      <c r="S298" s="58">
        <v>70</v>
      </c>
      <c r="T298" s="58">
        <v>70</v>
      </c>
      <c r="U298" s="58">
        <v>60</v>
      </c>
      <c r="V298" s="58">
        <v>70</v>
      </c>
      <c r="W298" s="58">
        <v>70</v>
      </c>
      <c r="X298" s="58">
        <v>70</v>
      </c>
      <c r="Y298" s="58">
        <v>60</v>
      </c>
      <c r="Z298" s="58">
        <v>70</v>
      </c>
      <c r="AA298" s="58">
        <v>70</v>
      </c>
      <c r="AB298" s="58">
        <v>60</v>
      </c>
      <c r="AC298" s="58">
        <v>60</v>
      </c>
      <c r="AD298" s="58">
        <v>70</v>
      </c>
      <c r="AE298" s="58">
        <v>70</v>
      </c>
      <c r="AF298" s="58">
        <v>70</v>
      </c>
      <c r="AG298" s="58">
        <v>70</v>
      </c>
      <c r="AH298" s="58">
        <v>70</v>
      </c>
      <c r="AI298" s="58">
        <v>70</v>
      </c>
      <c r="AJ298" s="58">
        <v>60</v>
      </c>
      <c r="AK298" s="58">
        <v>60</v>
      </c>
      <c r="AL298" s="58">
        <v>60</v>
      </c>
      <c r="AM298" s="58">
        <v>60</v>
      </c>
      <c r="AN298" s="58">
        <v>60</v>
      </c>
      <c r="AO298" s="58">
        <v>70</v>
      </c>
      <c r="AP298" s="58">
        <v>70</v>
      </c>
      <c r="AQ298" s="58">
        <v>60</v>
      </c>
      <c r="AR298" s="58">
        <v>60</v>
      </c>
      <c r="AS298" s="58">
        <v>60</v>
      </c>
      <c r="AT298" s="58">
        <v>60</v>
      </c>
      <c r="AU298" s="58">
        <v>60</v>
      </c>
      <c r="AV298" s="58">
        <v>70</v>
      </c>
      <c r="AW298" s="58">
        <v>70</v>
      </c>
      <c r="AX298" s="58">
        <v>60</v>
      </c>
      <c r="AY298" s="58">
        <v>70</v>
      </c>
      <c r="AZ298" s="58">
        <v>60</v>
      </c>
      <c r="BA298" s="58">
        <v>60</v>
      </c>
      <c r="BB298" s="58">
        <v>70</v>
      </c>
      <c r="BC298" s="58">
        <v>70</v>
      </c>
    </row>
    <row r="299" spans="1:55" hidden="1" x14ac:dyDescent="0.4">
      <c r="A299" t="str">
        <f t="shared" si="16"/>
        <v>match_rate</v>
      </c>
      <c r="B299" s="59" t="str">
        <f t="shared" si="17"/>
        <v>GPN</v>
      </c>
      <c r="C299" s="59" t="str">
        <f t="shared" si="18"/>
        <v>GPN003</v>
      </c>
      <c r="D299" s="59" t="s">
        <v>5047</v>
      </c>
      <c r="E299" s="59"/>
      <c r="F299" s="59">
        <v>37.659999999999997</v>
      </c>
      <c r="G299" s="59">
        <v>42.203600000000002</v>
      </c>
      <c r="H299" s="59">
        <v>34.256900000000002</v>
      </c>
      <c r="I299" s="59">
        <v>39.555500000000002</v>
      </c>
      <c r="J299" s="59">
        <v>35.630800000000001</v>
      </c>
      <c r="K299" s="59">
        <v>34.205500000000001</v>
      </c>
      <c r="L299" s="59">
        <v>29.703900000000001</v>
      </c>
      <c r="M299" s="59">
        <v>35.7804</v>
      </c>
      <c r="N299" s="59">
        <v>36.447699999999998</v>
      </c>
      <c r="O299" s="59">
        <v>44.287999999999997</v>
      </c>
      <c r="P299" s="59">
        <v>33.186599999999999</v>
      </c>
      <c r="Q299" s="59">
        <v>37.591500000000003</v>
      </c>
      <c r="R299" s="59">
        <v>33.5929</v>
      </c>
      <c r="S299" s="59">
        <v>40.852400000000003</v>
      </c>
      <c r="T299" s="59">
        <v>43.153300000000002</v>
      </c>
      <c r="U299" s="59">
        <v>34.151000000000003</v>
      </c>
      <c r="V299" s="59">
        <v>34.328400000000002</v>
      </c>
      <c r="W299" s="59">
        <v>27.708100000000002</v>
      </c>
      <c r="X299" s="59">
        <v>38.944299999999998</v>
      </c>
      <c r="Y299" s="59">
        <v>41.639800000000001</v>
      </c>
      <c r="Z299" s="59">
        <v>43.686300000000003</v>
      </c>
      <c r="AA299" s="59">
        <v>40.732300000000002</v>
      </c>
      <c r="AB299" s="59">
        <v>29.850200000000001</v>
      </c>
      <c r="AC299" s="59">
        <v>41.883000000000003</v>
      </c>
      <c r="AD299" s="59">
        <v>44.2498</v>
      </c>
      <c r="AE299" s="59">
        <v>46.480699999999999</v>
      </c>
      <c r="AF299" s="59">
        <v>25.882100000000001</v>
      </c>
      <c r="AG299" s="59">
        <v>38.203499999999998</v>
      </c>
      <c r="AH299" s="59">
        <v>41.134900000000002</v>
      </c>
      <c r="AI299" s="59">
        <v>34.765900000000002</v>
      </c>
      <c r="AJ299" s="59">
        <v>31.7377</v>
      </c>
      <c r="AK299" s="59">
        <v>33.955199999999998</v>
      </c>
      <c r="AL299" s="59">
        <v>36.343600000000002</v>
      </c>
      <c r="AM299" s="59">
        <v>34.030900000000003</v>
      </c>
      <c r="AN299" s="59">
        <v>39.255600000000001</v>
      </c>
      <c r="AO299" s="59">
        <v>39.8337</v>
      </c>
      <c r="AP299" s="59">
        <v>37.626100000000001</v>
      </c>
      <c r="AQ299" s="59">
        <v>32.859400000000001</v>
      </c>
      <c r="AR299" s="59">
        <v>27.7376</v>
      </c>
      <c r="AS299" s="59">
        <v>35.177399999999999</v>
      </c>
      <c r="AT299" s="59">
        <v>30.893699999999999</v>
      </c>
      <c r="AU299" s="59">
        <v>37.926600000000001</v>
      </c>
      <c r="AV299" s="59">
        <v>36.5351</v>
      </c>
      <c r="AW299" s="59">
        <v>40.850499999999997</v>
      </c>
      <c r="AX299" s="59">
        <v>29.6097</v>
      </c>
      <c r="AY299" s="59">
        <v>34.764400000000002</v>
      </c>
      <c r="AZ299" s="59">
        <v>30.6907</v>
      </c>
      <c r="BA299" s="59">
        <v>30.965900000000001</v>
      </c>
      <c r="BB299" s="59">
        <v>42.550800000000002</v>
      </c>
      <c r="BC299" s="59">
        <v>33.624899999999997</v>
      </c>
    </row>
    <row r="300" spans="1:55" customFormat="1" hidden="1" x14ac:dyDescent="0.4">
      <c r="A300" t="str">
        <f t="shared" si="16"/>
        <v>bleu</v>
      </c>
      <c r="B300" s="58" t="str">
        <f t="shared" si="17"/>
        <v>GPN</v>
      </c>
      <c r="C300" s="58" t="str">
        <f t="shared" si="18"/>
        <v>GPN003</v>
      </c>
      <c r="D300" s="58" t="s">
        <v>5048</v>
      </c>
      <c r="E300" s="58"/>
      <c r="F300" s="58">
        <v>3.7999999999999999E-2</v>
      </c>
      <c r="G300" s="58">
        <v>1.3100000000000001E-2</v>
      </c>
      <c r="H300" s="58">
        <v>3.8399999999999997E-2</v>
      </c>
      <c r="I300" s="58">
        <v>2.4199999999999999E-2</v>
      </c>
      <c r="J300" s="58">
        <v>5.28E-2</v>
      </c>
      <c r="K300" s="58">
        <v>8.3900000000000002E-2</v>
      </c>
      <c r="L300" s="58">
        <v>2.7000000000000001E-3</v>
      </c>
      <c r="M300" s="58">
        <v>7.7000000000000002E-3</v>
      </c>
      <c r="N300" s="58">
        <v>3.3300000000000003E-2</v>
      </c>
      <c r="O300" s="58">
        <v>1.5100000000000001E-2</v>
      </c>
      <c r="P300" s="58">
        <v>6.7999999999999996E-3</v>
      </c>
      <c r="Q300" s="58">
        <v>2.1100000000000001E-2</v>
      </c>
      <c r="R300" s="58">
        <v>4.1500000000000002E-2</v>
      </c>
      <c r="S300" s="58">
        <v>2.8400000000000002E-2</v>
      </c>
      <c r="T300" s="58">
        <v>5.9200000000000003E-2</v>
      </c>
      <c r="U300" s="58">
        <v>3.8100000000000002E-2</v>
      </c>
      <c r="V300" s="58">
        <v>1.0200000000000001E-2</v>
      </c>
      <c r="W300" s="58">
        <v>2.1000000000000001E-2</v>
      </c>
      <c r="X300" s="58">
        <v>5.8400000000000001E-2</v>
      </c>
      <c r="Y300" s="58">
        <v>2.6100000000000002E-2</v>
      </c>
      <c r="Z300" s="58">
        <v>2.4400000000000002E-2</v>
      </c>
      <c r="AA300" s="58">
        <v>3.6400000000000002E-2</v>
      </c>
      <c r="AB300" s="58">
        <v>2.1999999999999999E-2</v>
      </c>
      <c r="AC300" s="58">
        <v>2.9700000000000001E-2</v>
      </c>
      <c r="AD300" s="58">
        <v>2.93E-2</v>
      </c>
      <c r="AE300" s="58">
        <v>3.0499999999999999E-2</v>
      </c>
      <c r="AF300" s="58">
        <v>4.4999999999999997E-3</v>
      </c>
      <c r="AG300" s="58">
        <v>4.4299999999999999E-2</v>
      </c>
      <c r="AH300" s="58">
        <v>6.7999999999999996E-3</v>
      </c>
      <c r="AI300" s="58">
        <v>1.77E-2</v>
      </c>
      <c r="AJ300" s="58">
        <v>1.95E-2</v>
      </c>
      <c r="AK300" s="58">
        <v>3.1099999999999999E-2</v>
      </c>
      <c r="AL300" s="58">
        <v>3.9399999999999998E-2</v>
      </c>
      <c r="AM300" s="58">
        <v>2.7400000000000001E-2</v>
      </c>
      <c r="AN300" s="58">
        <v>6.3E-3</v>
      </c>
      <c r="AO300" s="58">
        <v>3.2099999999999997E-2</v>
      </c>
      <c r="AP300" s="58">
        <v>1.8E-3</v>
      </c>
      <c r="AQ300" s="58">
        <v>6.0900000000000003E-2</v>
      </c>
      <c r="AR300" s="58">
        <v>2.8E-3</v>
      </c>
      <c r="AS300" s="58">
        <v>8.3999999999999995E-3</v>
      </c>
      <c r="AT300" s="58">
        <v>3.5999999999999999E-3</v>
      </c>
      <c r="AU300" s="58">
        <v>5.79E-2</v>
      </c>
      <c r="AV300" s="58">
        <v>2.8000000000000001E-2</v>
      </c>
      <c r="AW300" s="58">
        <v>2.93E-2</v>
      </c>
      <c r="AX300" s="58">
        <v>3.7000000000000002E-3</v>
      </c>
      <c r="AY300" s="58">
        <v>1.9099999999999999E-2</v>
      </c>
      <c r="AZ300" s="58">
        <v>2.3E-3</v>
      </c>
      <c r="BA300" s="58">
        <v>4.7100000000000003E-2</v>
      </c>
      <c r="BB300" s="58">
        <v>2.7799999999999998E-2</v>
      </c>
      <c r="BC300" s="58">
        <v>5.5999999999999999E-3</v>
      </c>
    </row>
    <row r="301" spans="1:55" customFormat="1" hidden="1" x14ac:dyDescent="0.4">
      <c r="A301" t="str">
        <f t="shared" si="16"/>
        <v>rougeL</v>
      </c>
      <c r="B301" s="58" t="str">
        <f t="shared" si="17"/>
        <v>GPN</v>
      </c>
      <c r="C301" s="58" t="str">
        <f t="shared" si="18"/>
        <v>GPN003</v>
      </c>
      <c r="D301" s="58" t="s">
        <v>5049</v>
      </c>
      <c r="E301" s="58">
        <v>1</v>
      </c>
      <c r="F301" s="58">
        <v>0.19850000000000001</v>
      </c>
      <c r="G301" s="58">
        <v>0.189</v>
      </c>
      <c r="H301" s="58">
        <v>0.20380000000000001</v>
      </c>
      <c r="I301" s="58">
        <v>0.20269999999999999</v>
      </c>
      <c r="J301" s="58">
        <v>0.20910000000000001</v>
      </c>
      <c r="K301" s="58">
        <v>0.30649999999999999</v>
      </c>
      <c r="L301" s="58">
        <v>9.2799999999999994E-2</v>
      </c>
      <c r="M301" s="58">
        <v>0.1197</v>
      </c>
      <c r="N301" s="58">
        <v>0.23080000000000001</v>
      </c>
      <c r="O301" s="58">
        <v>0.19539999999999999</v>
      </c>
      <c r="P301" s="58">
        <v>0.159</v>
      </c>
      <c r="Q301" s="58">
        <v>0.15790000000000001</v>
      </c>
      <c r="R301" s="58">
        <v>0.2051</v>
      </c>
      <c r="S301" s="58">
        <v>0.18179999999999999</v>
      </c>
      <c r="T301" s="58">
        <v>0.22739999999999999</v>
      </c>
      <c r="U301" s="58">
        <v>0.23549999999999999</v>
      </c>
      <c r="V301" s="58">
        <v>0.1636</v>
      </c>
      <c r="W301" s="58">
        <v>0.19070000000000001</v>
      </c>
      <c r="X301" s="58">
        <v>0.2321</v>
      </c>
      <c r="Y301" s="58">
        <v>0.1981</v>
      </c>
      <c r="Z301" s="58">
        <v>0.21659999999999999</v>
      </c>
      <c r="AA301" s="58">
        <v>0.29759999999999998</v>
      </c>
      <c r="AB301" s="58">
        <v>0.14169999999999999</v>
      </c>
      <c r="AC301" s="58">
        <v>0.27650000000000002</v>
      </c>
      <c r="AD301" s="58">
        <v>0.20349999999999999</v>
      </c>
      <c r="AE301" s="58">
        <v>0.23180000000000001</v>
      </c>
      <c r="AF301" s="58">
        <v>0.1351</v>
      </c>
      <c r="AG301" s="58">
        <v>0.2636</v>
      </c>
      <c r="AH301" s="58">
        <v>0.15190000000000001</v>
      </c>
      <c r="AI301" s="58">
        <v>0.184</v>
      </c>
      <c r="AJ301" s="58">
        <v>0.18340000000000001</v>
      </c>
      <c r="AK301" s="58">
        <v>0.15970000000000001</v>
      </c>
      <c r="AL301" s="58">
        <v>0.23080000000000001</v>
      </c>
      <c r="AM301" s="58">
        <v>0.22900000000000001</v>
      </c>
      <c r="AN301" s="58">
        <v>0.18279999999999999</v>
      </c>
      <c r="AO301" s="58">
        <v>0.22420000000000001</v>
      </c>
      <c r="AP301" s="58">
        <v>0.1206</v>
      </c>
      <c r="AQ301" s="58">
        <v>0.21129999999999999</v>
      </c>
      <c r="AR301" s="58">
        <v>8.6199999999999999E-2</v>
      </c>
      <c r="AS301" s="58">
        <v>0.1578</v>
      </c>
      <c r="AT301" s="58">
        <v>0.1447</v>
      </c>
      <c r="AU301" s="58">
        <v>0.2054</v>
      </c>
      <c r="AV301" s="58">
        <v>0.15529999999999999</v>
      </c>
      <c r="AW301" s="58">
        <v>0.20599999999999999</v>
      </c>
      <c r="AX301" s="58">
        <v>0.13200000000000001</v>
      </c>
      <c r="AY301" s="58">
        <v>0.18809999999999999</v>
      </c>
      <c r="AZ301" s="58">
        <v>0.1002</v>
      </c>
      <c r="BA301" s="58">
        <v>0.219</v>
      </c>
      <c r="BB301" s="58">
        <v>0.16420000000000001</v>
      </c>
      <c r="BC301" s="58">
        <v>0.11609999999999999</v>
      </c>
    </row>
    <row r="302" spans="1:55" x14ac:dyDescent="0.4">
      <c r="B302" s="59"/>
      <c r="C302" s="59"/>
      <c r="D302" s="59"/>
      <c r="E302" s="59"/>
      <c r="F302" s="59"/>
      <c r="G302" s="59"/>
      <c r="H302" s="59"/>
      <c r="I302" s="59"/>
      <c r="J302" s="59"/>
      <c r="K302" s="59"/>
      <c r="L302" s="59"/>
      <c r="M302" s="59"/>
      <c r="N302" s="59"/>
      <c r="O302" s="59"/>
      <c r="P302" s="59"/>
      <c r="Q302" s="59"/>
      <c r="R302" s="59"/>
      <c r="S302" s="59"/>
      <c r="T302" s="59"/>
      <c r="U302" s="59"/>
      <c r="V302" s="59"/>
      <c r="W302" s="59"/>
      <c r="X302" s="59"/>
      <c r="Y302" s="59"/>
      <c r="Z302" s="59"/>
      <c r="AA302" s="59"/>
      <c r="AB302" s="59"/>
      <c r="AC302" s="59"/>
      <c r="AD302" s="59"/>
      <c r="AE302" s="59"/>
      <c r="AF302" s="59"/>
      <c r="AG302" s="59"/>
      <c r="AH302" s="59"/>
      <c r="AI302" s="59"/>
      <c r="AJ302" s="59"/>
      <c r="AK302" s="59"/>
      <c r="AL302" s="59"/>
      <c r="AM302" s="59"/>
      <c r="AN302" s="59"/>
      <c r="AO302" s="59"/>
      <c r="AP302" s="59"/>
      <c r="AQ302" s="59"/>
      <c r="AR302" s="59"/>
      <c r="AS302" s="59"/>
      <c r="AT302" s="59"/>
      <c r="AU302" s="59"/>
      <c r="AV302" s="59"/>
      <c r="AW302" s="59"/>
      <c r="AX302" s="59"/>
      <c r="AY302" s="59"/>
      <c r="AZ302" s="59"/>
      <c r="BA302" s="59"/>
      <c r="BB302" s="59"/>
      <c r="BC302" s="59"/>
    </row>
    <row r="303" spans="1:55" x14ac:dyDescent="0.4">
      <c r="B303" s="11" t="s">
        <v>5050</v>
      </c>
      <c r="C303" s="59"/>
      <c r="D303" s="59"/>
      <c r="E303" s="145" t="s">
        <v>5051</v>
      </c>
      <c r="F303" s="62" t="s">
        <v>5052</v>
      </c>
      <c r="G303" s="2"/>
      <c r="H303" s="3"/>
      <c r="I303" s="7" t="s">
        <v>5053</v>
      </c>
      <c r="J303" s="7"/>
      <c r="K303" s="7"/>
      <c r="L303" s="7"/>
      <c r="M303"/>
      <c r="N303" s="59"/>
      <c r="O303" s="59"/>
      <c r="P303" s="59"/>
      <c r="Q303" s="59"/>
      <c r="R303" s="59"/>
      <c r="S303" s="59"/>
      <c r="T303" s="59"/>
      <c r="U303" s="59"/>
      <c r="V303" s="59"/>
      <c r="W303" s="59"/>
      <c r="X303" s="59"/>
      <c r="Y303" s="59"/>
      <c r="Z303" s="59"/>
      <c r="AA303" s="59"/>
      <c r="AB303" s="59"/>
      <c r="AC303" s="59"/>
      <c r="AD303" s="59"/>
      <c r="AE303" s="59"/>
      <c r="AF303" s="59"/>
      <c r="AG303" s="59"/>
      <c r="AH303" s="59"/>
      <c r="AI303" s="59"/>
      <c r="AJ303" s="59"/>
      <c r="AK303" s="59"/>
      <c r="AL303" s="59"/>
      <c r="AM303" s="59"/>
      <c r="AN303" s="59"/>
      <c r="AO303" s="59"/>
      <c r="AP303" s="59"/>
      <c r="AQ303" s="59"/>
      <c r="AR303" s="59"/>
      <c r="AS303" s="59"/>
      <c r="AT303" s="59"/>
      <c r="AU303" s="59"/>
      <c r="AV303" s="59"/>
      <c r="AW303" s="59"/>
      <c r="AX303" s="59"/>
      <c r="AY303" s="59"/>
      <c r="AZ303" s="59"/>
      <c r="BA303" s="59"/>
      <c r="BB303" s="59"/>
      <c r="BC303" s="59"/>
    </row>
    <row r="304" spans="1:55" x14ac:dyDescent="0.4">
      <c r="B304" s="11" t="s">
        <v>5054</v>
      </c>
      <c r="E304" s="145"/>
      <c r="F304" s="7" t="s">
        <v>1643</v>
      </c>
      <c r="G304" s="7" t="s">
        <v>1644</v>
      </c>
      <c r="H304" s="7" t="s">
        <v>4721</v>
      </c>
      <c r="I304" s="7" t="s">
        <v>1643</v>
      </c>
      <c r="J304" s="7" t="s">
        <v>1644</v>
      </c>
      <c r="K304" s="7" t="s">
        <v>4721</v>
      </c>
      <c r="L304" s="7" t="s">
        <v>5</v>
      </c>
      <c r="N304" s="63" t="s">
        <v>1637</v>
      </c>
      <c r="O304" s="64" t="s">
        <v>5055</v>
      </c>
      <c r="P304" s="65" t="s">
        <v>5056</v>
      </c>
      <c r="Q304" s="66"/>
      <c r="AG304" s="219" t="s">
        <v>5056</v>
      </c>
      <c r="AH304" s="220"/>
      <c r="AI304" s="220"/>
      <c r="AJ304" s="220"/>
    </row>
    <row r="305" spans="2:36" x14ac:dyDescent="0.4">
      <c r="B305" s="52" t="s">
        <v>1672</v>
      </c>
      <c r="C305" s="52" t="s">
        <v>1103</v>
      </c>
      <c r="D305" s="11" t="s">
        <v>4750</v>
      </c>
      <c r="E305" s="67" t="s">
        <v>1103</v>
      </c>
      <c r="F305" s="7">
        <v>0.57742199999999988</v>
      </c>
      <c r="G305" s="7">
        <v>0.57538199999999995</v>
      </c>
      <c r="H305" s="7">
        <v>0.56162999999999996</v>
      </c>
      <c r="I305" s="7">
        <f>IF(AG306&gt;0,AG306/100,"")</f>
        <v>0.46193817999999992</v>
      </c>
      <c r="J305" s="7">
        <f>IF(AH306&gt;0,AH306/100,"")</f>
        <v>0.46030789999999994</v>
      </c>
      <c r="K305" s="7">
        <f>IF(AI306&gt;0,AI306/100,"")</f>
        <v>0.44930456000000007</v>
      </c>
      <c r="L305" s="7">
        <f>IF(AJ306&gt;0,AJ306/100,"")</f>
        <v>0.45560729333333333</v>
      </c>
      <c r="N305" s="68" t="s">
        <v>1672</v>
      </c>
      <c r="O305" s="30">
        <v>0.57376955555555564</v>
      </c>
      <c r="P305" s="68" t="s">
        <v>1672</v>
      </c>
      <c r="Q305" s="30">
        <v>0.45884169555555548</v>
      </c>
      <c r="AG305" s="7" t="s">
        <v>1643</v>
      </c>
      <c r="AH305" s="7" t="s">
        <v>1644</v>
      </c>
      <c r="AI305" s="7" t="s">
        <v>4721</v>
      </c>
      <c r="AJ305" s="7" t="s">
        <v>5</v>
      </c>
    </row>
    <row r="306" spans="2:36" x14ac:dyDescent="0.4">
      <c r="B306" s="52" t="s">
        <v>1672</v>
      </c>
      <c r="C306" s="52" t="s">
        <v>1104</v>
      </c>
      <c r="D306" s="11" t="s">
        <v>4755</v>
      </c>
      <c r="E306" s="67" t="s">
        <v>1104</v>
      </c>
      <c r="F306" s="7">
        <v>0.57763599999999993</v>
      </c>
      <c r="G306" s="7">
        <v>0.57825599999999988</v>
      </c>
      <c r="H306" s="7">
        <v>0.58025199999999988</v>
      </c>
      <c r="I306" s="7">
        <f t="shared" ref="I306:K307" si="20">IF(AG307&gt;0,AG307/100,"")</f>
        <v>0.46211163999999999</v>
      </c>
      <c r="J306" s="7">
        <f t="shared" si="20"/>
        <v>0.46260733999999992</v>
      </c>
      <c r="K306" s="7">
        <f t="shared" si="20"/>
        <v>0.46420223999999988</v>
      </c>
      <c r="L306" s="7"/>
      <c r="N306" s="68" t="s">
        <v>1667</v>
      </c>
      <c r="O306" s="30">
        <v>0.5222917777777778</v>
      </c>
      <c r="P306" s="68" t="s">
        <v>1667</v>
      </c>
      <c r="Q306" s="30">
        <v>0.41754730222222225</v>
      </c>
      <c r="AG306" s="7">
        <v>46.193817999999993</v>
      </c>
      <c r="AH306" s="7">
        <v>46.030789999999996</v>
      </c>
      <c r="AI306" s="7">
        <v>44.930456000000007</v>
      </c>
      <c r="AJ306" s="7">
        <f>AVERAGE(AI306:AI308)</f>
        <v>45.560729333333335</v>
      </c>
    </row>
    <row r="307" spans="2:36" x14ac:dyDescent="0.4">
      <c r="B307" s="52" t="s">
        <v>1672</v>
      </c>
      <c r="C307" s="52" t="s">
        <v>1112</v>
      </c>
      <c r="D307" s="11" t="s">
        <v>4760</v>
      </c>
      <c r="E307" s="67" t="s">
        <v>1112</v>
      </c>
      <c r="F307" s="7">
        <v>0.57565</v>
      </c>
      <c r="G307" s="7">
        <v>0.56909599999999994</v>
      </c>
      <c r="H307" s="7">
        <v>0.56860200000000016</v>
      </c>
      <c r="I307" s="7">
        <f t="shared" si="20"/>
        <v>0.46051607999999994</v>
      </c>
      <c r="J307" s="7">
        <f t="shared" si="20"/>
        <v>0.45527224000000016</v>
      </c>
      <c r="K307" s="7">
        <f t="shared" si="20"/>
        <v>0.45331508000000009</v>
      </c>
      <c r="L307" s="7"/>
      <c r="N307" s="68" t="s">
        <v>1670</v>
      </c>
      <c r="O307" s="30">
        <v>0.55744311111111111</v>
      </c>
      <c r="P307" s="68" t="s">
        <v>1670</v>
      </c>
      <c r="Q307" s="30">
        <v>0.44595218444444445</v>
      </c>
      <c r="S307" s="11" t="s">
        <v>1690</v>
      </c>
      <c r="T307" s="11" t="s">
        <v>0</v>
      </c>
      <c r="AG307" s="7">
        <v>46.211163999999997</v>
      </c>
      <c r="AH307" s="7">
        <v>46.260733999999992</v>
      </c>
      <c r="AI307" s="7">
        <v>46.42022399999999</v>
      </c>
      <c r="AJ307" s="7"/>
    </row>
    <row r="308" spans="2:36" x14ac:dyDescent="0.4">
      <c r="B308" s="52"/>
      <c r="C308" s="52"/>
      <c r="E308" s="67"/>
      <c r="F308" s="7"/>
      <c r="G308" s="7"/>
      <c r="H308" s="7"/>
      <c r="I308" s="7"/>
      <c r="J308" s="7"/>
      <c r="K308" s="7"/>
      <c r="L308" s="7"/>
      <c r="N308" s="68" t="s">
        <v>1671</v>
      </c>
      <c r="O308" s="30">
        <v>0.44099200000000005</v>
      </c>
      <c r="P308" s="68" t="s">
        <v>1671</v>
      </c>
      <c r="Q308" s="30">
        <v>0.35257627999999991</v>
      </c>
      <c r="S308" s="68" t="s">
        <v>1672</v>
      </c>
      <c r="T308" s="30">
        <v>0.57376955555555564</v>
      </c>
      <c r="U308" s="68" t="s">
        <v>1674</v>
      </c>
      <c r="V308" s="30">
        <v>0.54325666666666683</v>
      </c>
      <c r="AG308" s="7">
        <v>46.051607999999995</v>
      </c>
      <c r="AH308" s="7">
        <v>45.527224000000018</v>
      </c>
      <c r="AI308" s="7">
        <v>45.331508000000007</v>
      </c>
      <c r="AJ308" s="7"/>
    </row>
    <row r="309" spans="2:36" x14ac:dyDescent="0.4">
      <c r="B309" s="52" t="s">
        <v>1667</v>
      </c>
      <c r="C309" s="52" t="s">
        <v>56</v>
      </c>
      <c r="D309" s="11" t="s">
        <v>4795</v>
      </c>
      <c r="E309" s="67" t="s">
        <v>56</v>
      </c>
      <c r="F309" s="7">
        <v>0.52524000000000015</v>
      </c>
      <c r="G309" s="7">
        <v>0.52072199999999991</v>
      </c>
      <c r="H309" s="7">
        <v>0.51935799999999999</v>
      </c>
      <c r="I309" s="7">
        <f>IF(AG310&gt;0,AG310/100,"")</f>
        <v>0.41889904000000011</v>
      </c>
      <c r="J309" s="7">
        <f>IF(AH310&gt;0,AH310/100,"")</f>
        <v>0.41658121999999992</v>
      </c>
      <c r="K309" s="7">
        <f>IF(AI310&gt;0,AI310/100,"")</f>
        <v>0.41549374000000006</v>
      </c>
      <c r="L309" s="7">
        <f>IF(AJ310&gt;0,AJ310/100,"")</f>
        <v>0.41475137999999995</v>
      </c>
      <c r="N309" s="68" t="s">
        <v>1668</v>
      </c>
      <c r="O309" s="30">
        <v>0.5267262222222221</v>
      </c>
      <c r="P309" s="68" t="s">
        <v>1668</v>
      </c>
      <c r="Q309" s="30">
        <v>0.42138141777777777</v>
      </c>
      <c r="S309" s="68" t="s">
        <v>1670</v>
      </c>
      <c r="T309" s="30">
        <v>0.55744311111111111</v>
      </c>
      <c r="U309" s="68" t="s">
        <v>1673</v>
      </c>
      <c r="V309" s="30">
        <v>0.5312702222222222</v>
      </c>
      <c r="AG309" s="7"/>
      <c r="AH309" s="7"/>
      <c r="AI309" s="7"/>
      <c r="AJ309" s="7"/>
    </row>
    <row r="310" spans="2:36" x14ac:dyDescent="0.4">
      <c r="B310" s="52" t="s">
        <v>1667</v>
      </c>
      <c r="C310" s="52" t="s">
        <v>57</v>
      </c>
      <c r="D310" s="11" t="s">
        <v>4800</v>
      </c>
      <c r="E310" s="67" t="s">
        <v>57</v>
      </c>
      <c r="F310" s="7">
        <v>0.52485800000000005</v>
      </c>
      <c r="G310" s="7">
        <v>0.52284200000000003</v>
      </c>
      <c r="H310" s="7">
        <v>0.52135199999999993</v>
      </c>
      <c r="I310" s="7">
        <f t="shared" ref="I310:K311" si="21">IF(AG311&gt;0,AG311/100,"")</f>
        <v>0.41988766000000005</v>
      </c>
      <c r="J310" s="7">
        <f t="shared" si="21"/>
        <v>0.41828024000000008</v>
      </c>
      <c r="K310" s="7">
        <f t="shared" si="21"/>
        <v>0.41708937999999995</v>
      </c>
      <c r="L310" s="7"/>
      <c r="N310" s="68" t="s">
        <v>1669</v>
      </c>
      <c r="O310" s="30">
        <v>0.52664022222222229</v>
      </c>
      <c r="P310" s="68" t="s">
        <v>1669</v>
      </c>
      <c r="Q310" s="30">
        <v>0.38173664000000002</v>
      </c>
      <c r="S310" s="68" t="s">
        <v>1667</v>
      </c>
      <c r="T310" s="30">
        <v>0.5222917777777778</v>
      </c>
      <c r="U310" s="68" t="s">
        <v>1668</v>
      </c>
      <c r="V310" s="30">
        <v>0.5267262222222221</v>
      </c>
      <c r="AG310" s="7">
        <v>41.889904000000008</v>
      </c>
      <c r="AH310" s="7">
        <v>41.658121999999992</v>
      </c>
      <c r="AI310" s="7">
        <v>41.549374000000007</v>
      </c>
      <c r="AJ310" s="7">
        <f>AVERAGE(AI310:AI312)</f>
        <v>41.475137999999994</v>
      </c>
    </row>
    <row r="311" spans="2:36" x14ac:dyDescent="0.4">
      <c r="B311" s="52" t="s">
        <v>1667</v>
      </c>
      <c r="C311" s="52" t="s">
        <v>65</v>
      </c>
      <c r="D311" s="11" t="s">
        <v>4805</v>
      </c>
      <c r="E311" s="67" t="s">
        <v>65</v>
      </c>
      <c r="F311" s="7">
        <v>0.52373800000000015</v>
      </c>
      <c r="G311" s="7">
        <v>0.52792799999999984</v>
      </c>
      <c r="H311" s="7">
        <v>0.51458799999999993</v>
      </c>
      <c r="I311" s="7">
        <f t="shared" si="21"/>
        <v>0.41768121999999991</v>
      </c>
      <c r="J311" s="7">
        <f t="shared" si="21"/>
        <v>0.42234220000000006</v>
      </c>
      <c r="K311" s="7">
        <f t="shared" si="21"/>
        <v>0.41167101999999994</v>
      </c>
      <c r="L311" s="7"/>
      <c r="N311" s="68" t="s">
        <v>1673</v>
      </c>
      <c r="O311" s="30">
        <v>0.5312702222222222</v>
      </c>
      <c r="P311" s="68" t="s">
        <v>1673</v>
      </c>
      <c r="Q311" s="30">
        <v>0.42083499111111111</v>
      </c>
      <c r="S311" s="68" t="s">
        <v>1671</v>
      </c>
      <c r="T311" s="30">
        <v>0.44099200000000005</v>
      </c>
      <c r="U311" s="68" t="s">
        <v>1669</v>
      </c>
      <c r="V311" s="30">
        <v>0.52664022222222229</v>
      </c>
      <c r="AG311" s="7">
        <v>41.988766000000005</v>
      </c>
      <c r="AH311" s="7">
        <v>41.828024000000006</v>
      </c>
      <c r="AI311" s="7">
        <v>41.708937999999996</v>
      </c>
      <c r="AJ311" s="7"/>
    </row>
    <row r="312" spans="2:36" x14ac:dyDescent="0.4">
      <c r="B312" s="52"/>
      <c r="C312" s="52"/>
      <c r="E312" s="67"/>
      <c r="F312" s="7"/>
      <c r="G312" s="7"/>
      <c r="H312" s="7"/>
      <c r="I312" s="7"/>
      <c r="J312" s="7"/>
      <c r="K312" s="7"/>
      <c r="L312" s="7"/>
      <c r="N312" s="68" t="s">
        <v>1674</v>
      </c>
      <c r="O312" s="30">
        <v>0.54325666666666683</v>
      </c>
      <c r="P312" s="68" t="s">
        <v>1674</v>
      </c>
      <c r="Q312" s="30">
        <v>0.35797240000000002</v>
      </c>
      <c r="S312" s="68" t="s">
        <v>1672</v>
      </c>
      <c r="T312" s="30">
        <v>0.45884169555555548</v>
      </c>
      <c r="U312" s="68" t="s">
        <v>1668</v>
      </c>
      <c r="V312" s="30">
        <v>0.42138141777777777</v>
      </c>
      <c r="AG312" s="7">
        <v>41.768121999999991</v>
      </c>
      <c r="AH312" s="7">
        <v>42.234220000000008</v>
      </c>
      <c r="AI312" s="7">
        <v>41.167101999999993</v>
      </c>
      <c r="AJ312" s="7"/>
    </row>
    <row r="313" spans="2:36" x14ac:dyDescent="0.4">
      <c r="B313" s="52" t="s">
        <v>1670</v>
      </c>
      <c r="C313" s="52" t="s">
        <v>821</v>
      </c>
      <c r="D313" s="11" t="s">
        <v>4840</v>
      </c>
      <c r="E313" s="67" t="s">
        <v>821</v>
      </c>
      <c r="F313" s="7">
        <v>0.53917999999999999</v>
      </c>
      <c r="G313" s="7">
        <v>0.56332999999999989</v>
      </c>
      <c r="H313" s="7">
        <v>0.55832800000000005</v>
      </c>
      <c r="I313" s="7">
        <f>IF(AG314&gt;0,AG314/100,"")</f>
        <v>0.43134019999999995</v>
      </c>
      <c r="J313" s="7">
        <f>IF(AH314&gt;0,AH314/100,"")</f>
        <v>0.45066688000000005</v>
      </c>
      <c r="K313" s="7">
        <f>IF(AI314&gt;0,AI314/100,"")</f>
        <v>0.44666665999999994</v>
      </c>
      <c r="L313" s="7">
        <f>IF(AJ314&gt;0,AJ314/100,"")</f>
        <v>0.45133386666666658</v>
      </c>
      <c r="N313" s="69"/>
      <c r="O313" s="33"/>
      <c r="S313" s="68" t="s">
        <v>1670</v>
      </c>
      <c r="T313" s="30">
        <v>0.44595218444444445</v>
      </c>
      <c r="U313" s="68" t="s">
        <v>1673</v>
      </c>
      <c r="V313" s="30">
        <v>0.42083499111111111</v>
      </c>
      <c r="AG313" s="7"/>
      <c r="AH313" s="7"/>
      <c r="AI313" s="7"/>
      <c r="AJ313" s="7"/>
    </row>
    <row r="314" spans="2:36" x14ac:dyDescent="0.4">
      <c r="B314" s="52" t="s">
        <v>1670</v>
      </c>
      <c r="C314" s="52" t="s">
        <v>822</v>
      </c>
      <c r="D314" s="11" t="s">
        <v>4845</v>
      </c>
      <c r="E314" s="67" t="s">
        <v>822</v>
      </c>
      <c r="F314" s="7">
        <v>0.56321800000000022</v>
      </c>
      <c r="G314" s="7">
        <v>0.55910000000000015</v>
      </c>
      <c r="H314" s="7">
        <v>0.56540400000000002</v>
      </c>
      <c r="I314" s="7">
        <f t="shared" ref="I314:K315" si="22">IF(AG315&gt;0,AG315/100,"")</f>
        <v>0.45057007999999998</v>
      </c>
      <c r="J314" s="7">
        <f t="shared" si="22"/>
        <v>0.44727691999999991</v>
      </c>
      <c r="K314" s="7">
        <f t="shared" si="22"/>
        <v>0.45231703999999978</v>
      </c>
      <c r="L314" s="7"/>
      <c r="N314" s="52"/>
      <c r="S314" s="68" t="s">
        <v>1667</v>
      </c>
      <c r="T314" s="30">
        <v>0.41754730222222225</v>
      </c>
      <c r="U314" s="68" t="s">
        <v>1669</v>
      </c>
      <c r="V314" s="30">
        <v>0.38173664000000002</v>
      </c>
      <c r="AG314" s="7">
        <v>43.134019999999992</v>
      </c>
      <c r="AH314" s="7">
        <v>45.066688000000006</v>
      </c>
      <c r="AI314" s="7">
        <v>44.666665999999992</v>
      </c>
      <c r="AJ314" s="7">
        <f>AVERAGE(AI314:AI316)</f>
        <v>45.133386666666659</v>
      </c>
    </row>
    <row r="315" spans="2:36" x14ac:dyDescent="0.4">
      <c r="B315" s="52" t="s">
        <v>1670</v>
      </c>
      <c r="C315" s="52" t="s">
        <v>830</v>
      </c>
      <c r="D315" s="11" t="s">
        <v>4850</v>
      </c>
      <c r="E315" s="67" t="s">
        <v>830</v>
      </c>
      <c r="F315" s="7">
        <v>0.55657200000000007</v>
      </c>
      <c r="G315" s="7">
        <v>0.5430799999999999</v>
      </c>
      <c r="H315" s="7">
        <v>0.56877600000000006</v>
      </c>
      <c r="I315" s="7">
        <f t="shared" si="22"/>
        <v>0.44525295999999998</v>
      </c>
      <c r="J315" s="7">
        <f t="shared" si="22"/>
        <v>0.43446102000000003</v>
      </c>
      <c r="K315" s="7">
        <f t="shared" si="22"/>
        <v>0.45501789999999998</v>
      </c>
      <c r="L315" s="7"/>
      <c r="S315" s="68" t="s">
        <v>1671</v>
      </c>
      <c r="T315" s="30">
        <v>0.35257627999999991</v>
      </c>
      <c r="U315" s="68" t="s">
        <v>1674</v>
      </c>
      <c r="V315" s="30">
        <v>0.35797240000000002</v>
      </c>
      <c r="AG315" s="7">
        <v>45.057007999999996</v>
      </c>
      <c r="AH315" s="7">
        <v>44.72769199999999</v>
      </c>
      <c r="AI315" s="7">
        <v>45.231703999999979</v>
      </c>
      <c r="AJ315" s="7"/>
    </row>
    <row r="316" spans="2:36" x14ac:dyDescent="0.4">
      <c r="B316" s="52"/>
      <c r="C316" s="52"/>
      <c r="E316" s="67"/>
      <c r="F316" s="7"/>
      <c r="G316" s="7"/>
      <c r="H316" s="7"/>
      <c r="I316" s="7"/>
      <c r="J316" s="7"/>
      <c r="K316" s="7"/>
      <c r="L316" s="7"/>
      <c r="AG316" s="7">
        <v>44.525295999999997</v>
      </c>
      <c r="AH316" s="7">
        <v>43.446102000000003</v>
      </c>
      <c r="AI316" s="7">
        <v>45.50179</v>
      </c>
      <c r="AJ316" s="7"/>
    </row>
    <row r="317" spans="2:36" x14ac:dyDescent="0.4">
      <c r="B317" s="52" t="s">
        <v>1671</v>
      </c>
      <c r="C317" s="52" t="s">
        <v>1654</v>
      </c>
      <c r="D317" s="11" t="s">
        <v>4885</v>
      </c>
      <c r="E317" s="67" t="s">
        <v>1654</v>
      </c>
      <c r="F317" s="8">
        <v>0.44279600000000002</v>
      </c>
      <c r="G317" s="8">
        <v>0.44279600000000002</v>
      </c>
      <c r="H317" s="7">
        <v>0.44279600000000002</v>
      </c>
      <c r="I317" s="8">
        <f>IF(AG318&gt;0,AG318/100,"")</f>
        <v>0.35423651999999994</v>
      </c>
      <c r="J317" s="8">
        <f>IF(AH318&gt;0,AH318/100,"")</f>
        <v>0.35423651999999994</v>
      </c>
      <c r="K317" s="7">
        <f>IF(AI318&gt;0,AI318/100,"")</f>
        <v>0.35423651999999994</v>
      </c>
      <c r="L317" s="7">
        <f>IF(AJ318&gt;0,AJ318/100,"")</f>
        <v>0.35257628000000002</v>
      </c>
      <c r="AG317" s="7"/>
      <c r="AH317" s="7"/>
      <c r="AI317" s="7"/>
      <c r="AJ317" s="7"/>
    </row>
    <row r="318" spans="2:36" x14ac:dyDescent="0.4">
      <c r="B318" s="52" t="s">
        <v>1671</v>
      </c>
      <c r="C318" s="52" t="s">
        <v>1655</v>
      </c>
      <c r="D318" s="11" t="s">
        <v>4890</v>
      </c>
      <c r="E318" s="67" t="s">
        <v>1655</v>
      </c>
      <c r="F318" s="8">
        <v>0.467472</v>
      </c>
      <c r="G318" s="8">
        <v>0.467472</v>
      </c>
      <c r="H318" s="7">
        <v>0.467472</v>
      </c>
      <c r="I318" s="8">
        <f t="shared" ref="I318:K319" si="23">IF(AG319&gt;0,AG319/100,"")</f>
        <v>0.37397661999999998</v>
      </c>
      <c r="J318" s="8">
        <f t="shared" si="23"/>
        <v>0.37397661999999998</v>
      </c>
      <c r="K318" s="7">
        <f t="shared" si="23"/>
        <v>0.37397661999999998</v>
      </c>
      <c r="L318" s="7"/>
      <c r="AG318" s="7">
        <v>35.423651999999997</v>
      </c>
      <c r="AH318" s="7">
        <v>35.423651999999997</v>
      </c>
      <c r="AI318" s="7">
        <v>35.423651999999997</v>
      </c>
      <c r="AJ318" s="7">
        <f>AVERAGE(AG318:AG320)</f>
        <v>35.257628000000004</v>
      </c>
    </row>
    <row r="319" spans="2:36" x14ac:dyDescent="0.4">
      <c r="B319" s="52" t="s">
        <v>1671</v>
      </c>
      <c r="C319" s="52" t="s">
        <v>1656</v>
      </c>
      <c r="D319" s="11" t="s">
        <v>4895</v>
      </c>
      <c r="E319" s="67" t="s">
        <v>1656</v>
      </c>
      <c r="F319" s="8">
        <v>0.41270800000000007</v>
      </c>
      <c r="G319" s="8">
        <v>0.41270800000000007</v>
      </c>
      <c r="H319" s="7">
        <v>0.41270800000000007</v>
      </c>
      <c r="I319" s="8">
        <f t="shared" si="23"/>
        <v>0.32951569999999997</v>
      </c>
      <c r="J319" s="8">
        <f t="shared" si="23"/>
        <v>0.32951569999999997</v>
      </c>
      <c r="K319" s="7">
        <f t="shared" si="23"/>
        <v>0.32951569999999997</v>
      </c>
      <c r="L319" s="7"/>
      <c r="AG319" s="7">
        <v>37.397661999999997</v>
      </c>
      <c r="AH319" s="7">
        <v>37.397661999999997</v>
      </c>
      <c r="AI319" s="7">
        <v>37.397661999999997</v>
      </c>
      <c r="AJ319" s="7"/>
    </row>
    <row r="320" spans="2:36" x14ac:dyDescent="0.4">
      <c r="B320" s="52"/>
      <c r="C320" s="52"/>
      <c r="E320" s="67"/>
      <c r="F320" s="7"/>
      <c r="G320" s="7"/>
      <c r="H320" s="7"/>
      <c r="I320" s="7"/>
      <c r="J320" s="7"/>
      <c r="K320" s="7"/>
      <c r="L320" s="7"/>
      <c r="AG320" s="7">
        <v>32.951569999999997</v>
      </c>
      <c r="AH320" s="7">
        <v>32.951569999999997</v>
      </c>
      <c r="AI320" s="7">
        <v>32.951569999999997</v>
      </c>
      <c r="AJ320" s="7"/>
    </row>
    <row r="321" spans="2:36" x14ac:dyDescent="0.4">
      <c r="B321" s="59" t="s">
        <v>1668</v>
      </c>
      <c r="C321" s="59" t="s">
        <v>1648</v>
      </c>
      <c r="D321" s="59" t="s">
        <v>4900</v>
      </c>
      <c r="E321" s="67" t="s">
        <v>1648</v>
      </c>
      <c r="F321" s="7">
        <v>0.52595799999999993</v>
      </c>
      <c r="G321" s="7">
        <v>0.52577399999999985</v>
      </c>
      <c r="H321" s="7">
        <v>0.53206799999999999</v>
      </c>
      <c r="I321" s="7">
        <f>IF(AG322&gt;0,AG322/100,"")</f>
        <v>0.420769</v>
      </c>
      <c r="J321" s="7">
        <f>IF(AH322&gt;0,AH322/100,"")</f>
        <v>0.42062020000000017</v>
      </c>
      <c r="K321" s="7">
        <f>IF(AI322&gt;0,AI322/100,"")</f>
        <v>0.42564852000000014</v>
      </c>
      <c r="L321" s="7">
        <f>IF(AJ322&gt;0,AJ322/100,"")</f>
        <v>0.42484828000000002</v>
      </c>
      <c r="AG321" s="7"/>
      <c r="AH321" s="7"/>
      <c r="AI321" s="7"/>
      <c r="AJ321" s="7"/>
    </row>
    <row r="322" spans="2:36" x14ac:dyDescent="0.4">
      <c r="B322" s="59" t="s">
        <v>1668</v>
      </c>
      <c r="C322" s="59" t="s">
        <v>1649</v>
      </c>
      <c r="D322" s="59" t="s">
        <v>4915</v>
      </c>
      <c r="E322" s="67" t="s">
        <v>1649</v>
      </c>
      <c r="F322" s="7">
        <v>0.5202659999999999</v>
      </c>
      <c r="G322" s="7">
        <v>0.52583000000000013</v>
      </c>
      <c r="H322" s="7">
        <v>0.52764</v>
      </c>
      <c r="I322" s="7">
        <f t="shared" ref="I322:K323" si="24">IF(AG323&gt;0,AG323/100,"")</f>
        <v>0.41620959999999996</v>
      </c>
      <c r="J322" s="7">
        <f t="shared" si="24"/>
        <v>0.42066234000000002</v>
      </c>
      <c r="K322" s="7">
        <f t="shared" si="24"/>
        <v>0.42211258000000002</v>
      </c>
      <c r="L322" s="7"/>
      <c r="AG322" s="7">
        <v>42.076900000000002</v>
      </c>
      <c r="AH322" s="7">
        <v>42.062020000000018</v>
      </c>
      <c r="AI322" s="7">
        <v>42.564852000000016</v>
      </c>
      <c r="AJ322" s="7">
        <f>AVERAGE(AI322:AI324)</f>
        <v>42.484828</v>
      </c>
    </row>
    <row r="323" spans="2:36" x14ac:dyDescent="0.4">
      <c r="B323" s="59" t="s">
        <v>1668</v>
      </c>
      <c r="C323" s="59" t="s">
        <v>1650</v>
      </c>
      <c r="D323" s="59" t="s">
        <v>4930</v>
      </c>
      <c r="E323" s="67" t="s">
        <v>1650</v>
      </c>
      <c r="F323" s="7">
        <v>0.52218999999999982</v>
      </c>
      <c r="G323" s="7">
        <v>0.52733999999999992</v>
      </c>
      <c r="H323" s="7">
        <v>0.53347000000000011</v>
      </c>
      <c r="I323" s="7">
        <f t="shared" si="24"/>
        <v>0.41775101999999997</v>
      </c>
      <c r="J323" s="7">
        <f t="shared" si="24"/>
        <v>0.42187575999999999</v>
      </c>
      <c r="K323" s="7">
        <f t="shared" si="24"/>
        <v>0.42678373999999991</v>
      </c>
      <c r="L323" s="7"/>
      <c r="AG323" s="7">
        <v>41.620959999999997</v>
      </c>
      <c r="AH323" s="7">
        <v>42.066234000000001</v>
      </c>
      <c r="AI323" s="7">
        <v>42.211258000000001</v>
      </c>
      <c r="AJ323" s="7"/>
    </row>
    <row r="324" spans="2:36" x14ac:dyDescent="0.4">
      <c r="B324" s="59"/>
      <c r="C324" s="59"/>
      <c r="D324" s="59"/>
      <c r="E324" s="67"/>
      <c r="F324" s="7"/>
      <c r="G324" s="7"/>
      <c r="H324" s="7"/>
      <c r="I324" s="7"/>
      <c r="J324" s="7"/>
      <c r="K324" s="7"/>
      <c r="L324" s="7"/>
      <c r="AG324" s="7">
        <v>41.775101999999997</v>
      </c>
      <c r="AH324" s="7">
        <v>42.187576</v>
      </c>
      <c r="AI324" s="7">
        <v>42.678373999999991</v>
      </c>
      <c r="AJ324" s="7"/>
    </row>
    <row r="325" spans="2:36" x14ac:dyDescent="0.4">
      <c r="B325" s="59" t="s">
        <v>1669</v>
      </c>
      <c r="C325" s="59" t="s">
        <v>1651</v>
      </c>
      <c r="D325" s="59" t="s">
        <v>4945</v>
      </c>
      <c r="E325" s="67" t="s">
        <v>1651</v>
      </c>
      <c r="F325" s="7">
        <v>0.52033600000000002</v>
      </c>
      <c r="G325" s="7">
        <v>0.52833400000000008</v>
      </c>
      <c r="H325" s="7">
        <v>0.52498600000000006</v>
      </c>
      <c r="I325" s="7">
        <f>IF(AG326&gt;0,AG326/100,"")</f>
        <v>0.37464323999999999</v>
      </c>
      <c r="J325" s="7">
        <f>IF(AH326&gt;0,AH326/100,"")</f>
        <v>0.38163012000000002</v>
      </c>
      <c r="K325" s="7">
        <f>IF(AI326&gt;0,AI326/100,"")</f>
        <v>0.37848882000000011</v>
      </c>
      <c r="L325" s="7">
        <f>IF(AJ326&gt;0,AJ326/100,"")</f>
        <v>0.38136084666666675</v>
      </c>
      <c r="AG325" s="7"/>
      <c r="AH325" s="7"/>
      <c r="AI325" s="7"/>
      <c r="AJ325" s="7"/>
    </row>
    <row r="326" spans="2:36" x14ac:dyDescent="0.4">
      <c r="B326" s="59" t="s">
        <v>1669</v>
      </c>
      <c r="C326" s="59" t="s">
        <v>1652</v>
      </c>
      <c r="D326" s="59" t="s">
        <v>4960</v>
      </c>
      <c r="E326" s="67" t="s">
        <v>1652</v>
      </c>
      <c r="F326" s="7">
        <v>0.52900799999999992</v>
      </c>
      <c r="G326" s="7">
        <v>0.52967399999999987</v>
      </c>
      <c r="H326" s="7">
        <v>0.53345200000000004</v>
      </c>
      <c r="I326" s="7">
        <f t="shared" ref="I326:K327" si="25">IF(AG327&gt;0,AG327/100,"")</f>
        <v>0.37898448000000007</v>
      </c>
      <c r="J326" s="7">
        <f t="shared" si="25"/>
        <v>0.37615928000000004</v>
      </c>
      <c r="K326" s="7">
        <f t="shared" si="25"/>
        <v>0.38439994000000005</v>
      </c>
      <c r="L326" s="7"/>
      <c r="AG326" s="7">
        <v>37.464323999999998</v>
      </c>
      <c r="AH326" s="7">
        <v>38.163012000000002</v>
      </c>
      <c r="AI326" s="7">
        <v>37.84888200000001</v>
      </c>
      <c r="AJ326" s="7">
        <f>AVERAGE(AI326:AI328)</f>
        <v>38.136084666666676</v>
      </c>
    </row>
    <row r="327" spans="2:36" x14ac:dyDescent="0.4">
      <c r="B327" s="59" t="s">
        <v>1669</v>
      </c>
      <c r="C327" s="59" t="s">
        <v>1653</v>
      </c>
      <c r="D327" s="59" t="s">
        <v>4975</v>
      </c>
      <c r="E327" s="67" t="s">
        <v>1653</v>
      </c>
      <c r="F327" s="7">
        <v>0.52107400000000004</v>
      </c>
      <c r="G327" s="7">
        <v>0.5268719999999999</v>
      </c>
      <c r="H327" s="7">
        <v>0.52602599999999999</v>
      </c>
      <c r="I327" s="7">
        <f t="shared" si="25"/>
        <v>0.38680759999999992</v>
      </c>
      <c r="J327" s="7">
        <f t="shared" si="25"/>
        <v>0.39332249999999996</v>
      </c>
      <c r="K327" s="7">
        <f t="shared" si="25"/>
        <v>0.38119378000000004</v>
      </c>
      <c r="L327" s="7"/>
      <c r="AG327" s="7">
        <v>37.898448000000009</v>
      </c>
      <c r="AH327" s="7">
        <v>37.615928000000004</v>
      </c>
      <c r="AI327" s="7">
        <v>38.439994000000006</v>
      </c>
      <c r="AJ327" s="7"/>
    </row>
    <row r="328" spans="2:36" x14ac:dyDescent="0.4">
      <c r="B328" s="59"/>
      <c r="C328" s="59"/>
      <c r="D328" s="59"/>
      <c r="E328" s="67"/>
      <c r="F328" s="7"/>
      <c r="G328" s="7"/>
      <c r="H328" s="7"/>
      <c r="I328" s="7"/>
      <c r="J328" s="7"/>
      <c r="K328" s="7"/>
      <c r="L328" s="7"/>
      <c r="AG328" s="7">
        <v>38.680759999999992</v>
      </c>
      <c r="AH328" s="7">
        <v>39.332249999999995</v>
      </c>
      <c r="AI328" s="7">
        <v>38.119378000000005</v>
      </c>
      <c r="AJ328" s="7"/>
    </row>
    <row r="329" spans="2:36" x14ac:dyDescent="0.4">
      <c r="B329" s="59" t="s">
        <v>1673</v>
      </c>
      <c r="C329" s="59" t="s">
        <v>1657</v>
      </c>
      <c r="D329" s="59" t="s">
        <v>4990</v>
      </c>
      <c r="E329" s="67" t="s">
        <v>1657</v>
      </c>
      <c r="F329" s="7">
        <v>0.52887799999999996</v>
      </c>
      <c r="G329" s="7">
        <v>0.54017400000000004</v>
      </c>
      <c r="H329" s="7">
        <v>0.53100999999999987</v>
      </c>
      <c r="I329" s="7">
        <f>IF(AG330&gt;0,AG330/100,"")</f>
        <v>0.41978840000000012</v>
      </c>
      <c r="J329" s="7">
        <f>IF(AH330&gt;0,AH330/100,"")</f>
        <v>0.42942741999999995</v>
      </c>
      <c r="K329" s="7">
        <f>IF(AI330&gt;0,AI330/100,"")</f>
        <v>0.41781042000000002</v>
      </c>
      <c r="L329" s="7">
        <f>IF(AJ330&gt;0,AJ330/100,"")</f>
        <v>0.41880364666666658</v>
      </c>
      <c r="AG329" s="7"/>
      <c r="AH329" s="7"/>
      <c r="AI329" s="7"/>
      <c r="AJ329" s="7"/>
    </row>
    <row r="330" spans="2:36" x14ac:dyDescent="0.4">
      <c r="B330" s="59" t="s">
        <v>1673</v>
      </c>
      <c r="C330" s="59" t="s">
        <v>1658</v>
      </c>
      <c r="D330" s="59" t="s">
        <v>5005</v>
      </c>
      <c r="E330" s="67" t="s">
        <v>1658</v>
      </c>
      <c r="F330" s="7">
        <v>0.52302999999999988</v>
      </c>
      <c r="G330" s="7">
        <v>0.52847200000000016</v>
      </c>
      <c r="H330" s="7">
        <v>0.54281800000000013</v>
      </c>
      <c r="I330" s="7">
        <f t="shared" ref="I330:K331" si="26">IF(AG331&gt;0,AG331/100,"")</f>
        <v>0.41738307999999996</v>
      </c>
      <c r="J330" s="7">
        <f t="shared" si="26"/>
        <v>0.41808984000000005</v>
      </c>
      <c r="K330" s="7">
        <f t="shared" si="26"/>
        <v>0.42529193999999992</v>
      </c>
      <c r="L330" s="7"/>
      <c r="AG330" s="7">
        <v>41.978840000000012</v>
      </c>
      <c r="AH330" s="7">
        <v>42.942741999999996</v>
      </c>
      <c r="AI330" s="7">
        <v>41.781041999999999</v>
      </c>
      <c r="AJ330" s="7">
        <f>AVERAGE(AI330:AI332)</f>
        <v>41.880364666666658</v>
      </c>
    </row>
    <row r="331" spans="2:36" x14ac:dyDescent="0.4">
      <c r="B331" s="59" t="s">
        <v>1673</v>
      </c>
      <c r="C331" s="59" t="s">
        <v>1659</v>
      </c>
      <c r="D331" s="59" t="s">
        <v>5020</v>
      </c>
      <c r="E331" s="67" t="s">
        <v>1659</v>
      </c>
      <c r="F331" s="7">
        <v>0.52612199999999998</v>
      </c>
      <c r="G331" s="7">
        <v>0.54201600000000016</v>
      </c>
      <c r="H331" s="7">
        <v>0.51891199999999993</v>
      </c>
      <c r="I331" s="7">
        <f t="shared" si="26"/>
        <v>0.41816038</v>
      </c>
      <c r="J331" s="7">
        <f t="shared" si="26"/>
        <v>0.42825485999999996</v>
      </c>
      <c r="K331" s="7">
        <f t="shared" si="26"/>
        <v>0.41330857999999998</v>
      </c>
      <c r="L331" s="7"/>
      <c r="AG331" s="7">
        <v>41.738307999999996</v>
      </c>
      <c r="AH331" s="7">
        <v>41.808984000000002</v>
      </c>
      <c r="AI331" s="7">
        <v>42.52919399999999</v>
      </c>
      <c r="AJ331" s="7"/>
    </row>
    <row r="332" spans="2:36" x14ac:dyDescent="0.4">
      <c r="B332" s="59"/>
      <c r="C332" s="59"/>
      <c r="D332" s="59"/>
      <c r="E332" s="67"/>
      <c r="F332" s="7"/>
      <c r="G332" s="7"/>
      <c r="H332" s="7"/>
      <c r="I332" s="7"/>
      <c r="J332" s="7"/>
      <c r="K332" s="7"/>
      <c r="L332" s="7"/>
      <c r="AG332" s="7">
        <v>41.816037999999999</v>
      </c>
      <c r="AH332" s="7">
        <v>42.825485999999998</v>
      </c>
      <c r="AI332" s="7">
        <v>41.330857999999999</v>
      </c>
      <c r="AJ332" s="7"/>
    </row>
    <row r="333" spans="2:36" x14ac:dyDescent="0.4">
      <c r="B333" s="59" t="s">
        <v>1674</v>
      </c>
      <c r="C333" s="59" t="s">
        <v>1660</v>
      </c>
      <c r="D333" s="59" t="s">
        <v>5035</v>
      </c>
      <c r="E333" s="67" t="s">
        <v>1660</v>
      </c>
      <c r="F333" s="8">
        <v>0.53529799999999994</v>
      </c>
      <c r="G333" s="8">
        <v>0.53529799999999994</v>
      </c>
      <c r="H333" s="7">
        <v>0.53529799999999994</v>
      </c>
      <c r="I333" s="8">
        <f>IF(AG334&gt;0,AG334/100,"")</f>
        <v>0.35270566000000003</v>
      </c>
      <c r="J333" s="8">
        <f>IF(AH334&gt;0,AH334/100,"")</f>
        <v>0.35270566000000003</v>
      </c>
      <c r="K333" s="7">
        <f>IF(AI334&gt;0,AI334/100,"")</f>
        <v>0.35270566000000003</v>
      </c>
      <c r="L333" s="7">
        <f>IF(AJ334&gt;0,AJ334/100,"")</f>
        <v>0.35797240000000002</v>
      </c>
      <c r="AG333" s="7"/>
      <c r="AH333" s="7"/>
      <c r="AI333" s="7"/>
      <c r="AJ333" s="7"/>
    </row>
    <row r="334" spans="2:36" x14ac:dyDescent="0.4">
      <c r="B334" s="59" t="s">
        <v>1674</v>
      </c>
      <c r="C334" s="59" t="s">
        <v>1661</v>
      </c>
      <c r="D334" s="59" t="s">
        <v>5040</v>
      </c>
      <c r="E334" s="67" t="s">
        <v>1661</v>
      </c>
      <c r="F334" s="8">
        <v>0.54387200000000036</v>
      </c>
      <c r="G334" s="8">
        <v>0.54387200000000036</v>
      </c>
      <c r="H334" s="7">
        <v>0.54387200000000036</v>
      </c>
      <c r="I334" s="8">
        <f t="shared" ref="I334:K335" si="27">IF(AG335&gt;0,AG335/100,"")</f>
        <v>0.36323914000000007</v>
      </c>
      <c r="J334" s="8">
        <f t="shared" si="27"/>
        <v>0.36323914000000007</v>
      </c>
      <c r="K334" s="7">
        <f t="shared" si="27"/>
        <v>0.36323914000000007</v>
      </c>
      <c r="L334" s="7"/>
      <c r="AG334" s="7">
        <v>35.270566000000002</v>
      </c>
      <c r="AH334" s="7">
        <v>35.270566000000002</v>
      </c>
      <c r="AI334" s="7">
        <v>35.270566000000002</v>
      </c>
      <c r="AJ334" s="7">
        <f>AVERAGE(AG334:AG336)</f>
        <v>35.797240000000002</v>
      </c>
    </row>
    <row r="335" spans="2:36" x14ac:dyDescent="0.4">
      <c r="B335" s="59" t="s">
        <v>1674</v>
      </c>
      <c r="C335" s="59" t="s">
        <v>1662</v>
      </c>
      <c r="D335" s="59" t="s">
        <v>5045</v>
      </c>
      <c r="E335" s="67" t="s">
        <v>1662</v>
      </c>
      <c r="F335" s="8">
        <v>0.55059999999999998</v>
      </c>
      <c r="G335" s="8">
        <v>0.55059999999999998</v>
      </c>
      <c r="H335" s="7">
        <v>0.55059999999999998</v>
      </c>
      <c r="I335" s="8">
        <f t="shared" si="27"/>
        <v>0.35797240000000002</v>
      </c>
      <c r="J335" s="8">
        <f t="shared" si="27"/>
        <v>0.35797240000000002</v>
      </c>
      <c r="K335" s="7">
        <f t="shared" si="27"/>
        <v>0.35797240000000002</v>
      </c>
      <c r="L335" s="7"/>
      <c r="AG335" s="7">
        <v>36.323914000000009</v>
      </c>
      <c r="AH335" s="7">
        <v>36.323914000000009</v>
      </c>
      <c r="AI335" s="7">
        <v>36.323914000000009</v>
      </c>
      <c r="AJ335" s="7"/>
    </row>
    <row r="336" spans="2:36" ht="15" thickBot="1" x14ac:dyDescent="0.45">
      <c r="AG336" s="70">
        <f>AVERAGE(AG334:AG335)</f>
        <v>35.797240000000002</v>
      </c>
      <c r="AH336" s="70">
        <f t="shared" ref="AH336:AI336" si="28">AVERAGE(AH334:AH335)</f>
        <v>35.797240000000002</v>
      </c>
      <c r="AI336" s="70">
        <f t="shared" si="28"/>
        <v>35.797240000000002</v>
      </c>
      <c r="AJ336" s="7"/>
    </row>
    <row r="337" spans="2:30" x14ac:dyDescent="0.4">
      <c r="B337" s="52" t="s">
        <v>1672</v>
      </c>
      <c r="C337" s="52" t="s">
        <v>1103</v>
      </c>
      <c r="D337" s="11" t="s">
        <v>4752</v>
      </c>
      <c r="E337" s="221" t="s">
        <v>5057</v>
      </c>
      <c r="F337" s="222"/>
      <c r="G337" s="222"/>
      <c r="H337" s="222"/>
      <c r="I337" s="223"/>
      <c r="J337" s="224" t="str">
        <f>I303</f>
        <v>Huginface Prompt/plantuml code Match rate</v>
      </c>
      <c r="K337" s="225"/>
      <c r="L337" s="225"/>
      <c r="M337" s="226"/>
    </row>
    <row r="338" spans="2:30" ht="18.45" x14ac:dyDescent="0.5">
      <c r="B338" s="52" t="s">
        <v>1672</v>
      </c>
      <c r="C338" s="52" t="s">
        <v>1104</v>
      </c>
      <c r="D338" s="11" t="s">
        <v>4757</v>
      </c>
      <c r="E338" s="71" t="s">
        <v>5058</v>
      </c>
      <c r="F338" s="72" t="s">
        <v>1643</v>
      </c>
      <c r="G338" s="27" t="s">
        <v>1644</v>
      </c>
      <c r="H338" s="27" t="s">
        <v>1645</v>
      </c>
      <c r="I338" s="73" t="s">
        <v>5</v>
      </c>
      <c r="J338" s="74" t="s">
        <v>1643</v>
      </c>
      <c r="K338" s="27" t="s">
        <v>1644</v>
      </c>
      <c r="L338" s="27" t="s">
        <v>1645</v>
      </c>
      <c r="M338" s="73" t="s">
        <v>5</v>
      </c>
      <c r="O338" s="193" t="s">
        <v>5059</v>
      </c>
      <c r="P338" s="193"/>
      <c r="Q338" s="193" t="s">
        <v>5060</v>
      </c>
      <c r="R338" s="193"/>
      <c r="S338" s="193" t="s">
        <v>5061</v>
      </c>
      <c r="T338" s="193"/>
      <c r="U338" s="193" t="s">
        <v>5062</v>
      </c>
      <c r="V338" s="193"/>
    </row>
    <row r="339" spans="2:30" x14ac:dyDescent="0.4">
      <c r="B339" s="52" t="s">
        <v>1672</v>
      </c>
      <c r="C339" s="52" t="s">
        <v>1112</v>
      </c>
      <c r="D339" s="11" t="s">
        <v>4762</v>
      </c>
      <c r="E339" s="75" t="str">
        <f>B305</f>
        <v>GBT</v>
      </c>
      <c r="F339" s="27">
        <f>AVERAGE(F305:F307)</f>
        <v>0.57690266666666667</v>
      </c>
      <c r="G339" s="27">
        <f t="shared" ref="G339:H339" si="29">AVERAGE(G305:G307)</f>
        <v>0.57424466666666663</v>
      </c>
      <c r="H339" s="27">
        <f t="shared" si="29"/>
        <v>0.57016133333333341</v>
      </c>
      <c r="I339" s="73">
        <f>AVERAGE(F339:H339)</f>
        <v>0.57376955555555564</v>
      </c>
      <c r="J339" s="75">
        <f>AVERAGE(I305:I307)</f>
        <v>0.46152196666666662</v>
      </c>
      <c r="K339" s="27">
        <f>AVERAGE(J305:J307)</f>
        <v>0.45939582666666667</v>
      </c>
      <c r="L339" s="27">
        <f>AVERAGE(K305:K307)</f>
        <v>0.45560729333333333</v>
      </c>
      <c r="M339" s="73">
        <f>AVERAGE(J339:L339)</f>
        <v>0.45884169555555548</v>
      </c>
      <c r="O339" s="23" t="s">
        <v>1637</v>
      </c>
      <c r="P339" s="7" t="s">
        <v>5</v>
      </c>
      <c r="Q339" s="23" t="s">
        <v>1637</v>
      </c>
      <c r="R339" s="7" t="s">
        <v>5</v>
      </c>
      <c r="S339" s="23" t="s">
        <v>1637</v>
      </c>
      <c r="T339" s="7" t="s">
        <v>5</v>
      </c>
      <c r="U339" s="23" t="s">
        <v>1637</v>
      </c>
      <c r="V339" s="7" t="s">
        <v>5</v>
      </c>
    </row>
    <row r="340" spans="2:30" x14ac:dyDescent="0.4">
      <c r="B340" s="52"/>
      <c r="C340" s="52"/>
      <c r="E340" s="75" t="str">
        <f>B309</f>
        <v>CLD</v>
      </c>
      <c r="F340" s="27">
        <f>AVERAGE(F309:F311)</f>
        <v>0.52461200000000019</v>
      </c>
      <c r="G340" s="27">
        <f t="shared" ref="G340:H340" si="30">AVERAGE(G309:G311)</f>
        <v>0.52383066666666656</v>
      </c>
      <c r="H340" s="27">
        <f t="shared" si="30"/>
        <v>0.51843266666666654</v>
      </c>
      <c r="I340" s="73">
        <f t="shared" ref="I340:I346" si="31">AVERAGE(F340:H340)</f>
        <v>0.5222917777777778</v>
      </c>
      <c r="J340" s="75">
        <f>AVERAGE(I309:I311)</f>
        <v>0.41882264000000008</v>
      </c>
      <c r="K340" s="27">
        <f>AVERAGE(J309:J311)</f>
        <v>0.41906788666666667</v>
      </c>
      <c r="L340" s="27">
        <f>AVERAGE(K309:K311)</f>
        <v>0.41475138</v>
      </c>
      <c r="M340" s="73">
        <f t="shared" ref="M340:M346" si="32">AVERAGE(J340:L340)</f>
        <v>0.41754730222222225</v>
      </c>
      <c r="O340" s="7" t="s">
        <v>1672</v>
      </c>
      <c r="P340" s="7">
        <v>0.57376955555555564</v>
      </c>
      <c r="Q340" s="7" t="s">
        <v>1668</v>
      </c>
      <c r="R340" s="7">
        <v>0.5267262222222221</v>
      </c>
      <c r="S340" s="7" t="s">
        <v>1672</v>
      </c>
      <c r="T340" s="7">
        <v>0.45884169555555548</v>
      </c>
      <c r="U340" s="7" t="s">
        <v>1668</v>
      </c>
      <c r="V340" s="7">
        <v>0.42138141777777777</v>
      </c>
    </row>
    <row r="341" spans="2:30" x14ac:dyDescent="0.4">
      <c r="B341" s="52" t="s">
        <v>1667</v>
      </c>
      <c r="C341" s="52" t="s">
        <v>56</v>
      </c>
      <c r="D341" s="11" t="s">
        <v>4797</v>
      </c>
      <c r="E341" s="75" t="str">
        <f>B313</f>
        <v>DPS</v>
      </c>
      <c r="F341" s="27">
        <f>AVERAGE(F313:F315)</f>
        <v>0.55299000000000009</v>
      </c>
      <c r="G341" s="27">
        <f t="shared" ref="G341:H341" si="33">AVERAGE(G313:G315)</f>
        <v>0.55516999999999994</v>
      </c>
      <c r="H341" s="27">
        <f t="shared" si="33"/>
        <v>0.56416933333333341</v>
      </c>
      <c r="I341" s="73">
        <f t="shared" si="31"/>
        <v>0.55744311111111111</v>
      </c>
      <c r="J341" s="75">
        <f>AVERAGE(I313:I315)</f>
        <v>0.44238774666666664</v>
      </c>
      <c r="K341" s="27">
        <f>AVERAGE(J313:J315)</f>
        <v>0.44413494000000003</v>
      </c>
      <c r="L341" s="27">
        <f>AVERAGE(K313:K315)</f>
        <v>0.45133386666666658</v>
      </c>
      <c r="M341" s="73">
        <f t="shared" si="32"/>
        <v>0.44595218444444445</v>
      </c>
      <c r="O341" s="7" t="s">
        <v>1667</v>
      </c>
      <c r="P341" s="7">
        <v>0.5222917777777778</v>
      </c>
      <c r="Q341" s="7" t="s">
        <v>1669</v>
      </c>
      <c r="R341" s="7">
        <v>0.52664022222222229</v>
      </c>
      <c r="S341" s="7" t="s">
        <v>1667</v>
      </c>
      <c r="T341" s="7">
        <v>0.41754730222222225</v>
      </c>
      <c r="U341" s="7" t="s">
        <v>1669</v>
      </c>
      <c r="V341" s="7">
        <v>0.38173664000000002</v>
      </c>
    </row>
    <row r="342" spans="2:30" x14ac:dyDescent="0.4">
      <c r="B342" s="52" t="s">
        <v>1667</v>
      </c>
      <c r="C342" s="52" t="s">
        <v>57</v>
      </c>
      <c r="D342" s="11" t="s">
        <v>4802</v>
      </c>
      <c r="E342" s="75" t="str">
        <f>B317</f>
        <v>GBN</v>
      </c>
      <c r="F342" s="27">
        <f>AVERAGE(F317:F319)</f>
        <v>0.44099200000000005</v>
      </c>
      <c r="G342" s="27">
        <f t="shared" ref="G342:H342" si="34">AVERAGE(G317:G319)</f>
        <v>0.44099200000000005</v>
      </c>
      <c r="H342" s="27">
        <f t="shared" si="34"/>
        <v>0.44099200000000005</v>
      </c>
      <c r="I342" s="73">
        <f t="shared" si="31"/>
        <v>0.44099200000000005</v>
      </c>
      <c r="J342" s="75">
        <f>AVERAGE(I317:I319)</f>
        <v>0.35257627999999991</v>
      </c>
      <c r="K342" s="75">
        <f>AVERAGE(J317:J319)</f>
        <v>0.35257627999999991</v>
      </c>
      <c r="L342" s="75">
        <f>AVERAGE(K317:K319)</f>
        <v>0.35257627999999991</v>
      </c>
      <c r="M342" s="73">
        <f t="shared" si="32"/>
        <v>0.35257627999999991</v>
      </c>
      <c r="O342" s="7" t="s">
        <v>1670</v>
      </c>
      <c r="P342" s="7">
        <v>0.55744311111111111</v>
      </c>
      <c r="Q342" s="7" t="s">
        <v>1673</v>
      </c>
      <c r="R342" s="7">
        <v>0.5312702222222222</v>
      </c>
      <c r="S342" s="7" t="s">
        <v>1670</v>
      </c>
      <c r="T342" s="7">
        <v>0.44595218444444445</v>
      </c>
      <c r="U342" s="7" t="s">
        <v>1673</v>
      </c>
      <c r="V342" s="7">
        <v>0.42083499111111111</v>
      </c>
    </row>
    <row r="343" spans="2:30" x14ac:dyDescent="0.4">
      <c r="B343" s="52" t="s">
        <v>1667</v>
      </c>
      <c r="C343" s="52" t="s">
        <v>65</v>
      </c>
      <c r="D343" s="11" t="s">
        <v>4807</v>
      </c>
      <c r="E343" s="75" t="str">
        <f>B321</f>
        <v>CLM</v>
      </c>
      <c r="F343" s="27">
        <f>AVERAGE(F321:F323)</f>
        <v>0.52280466666666658</v>
      </c>
      <c r="G343" s="27">
        <f>AVERAGE(G321:G323)</f>
        <v>0.5263146666666666</v>
      </c>
      <c r="H343" s="27">
        <f>AVERAGE(H321:H323)</f>
        <v>0.53105933333333344</v>
      </c>
      <c r="I343" s="73">
        <f t="shared" si="31"/>
        <v>0.5267262222222221</v>
      </c>
      <c r="J343" s="75">
        <f>AVERAGE(I321:I323)</f>
        <v>0.41824320666666664</v>
      </c>
      <c r="K343" s="27">
        <f>AVERAGE(J321:J323)</f>
        <v>0.42105276666666674</v>
      </c>
      <c r="L343" s="27">
        <f>AVERAGE(K321:K323)</f>
        <v>0.42484828000000002</v>
      </c>
      <c r="M343" s="73">
        <f t="shared" si="32"/>
        <v>0.42138141777777777</v>
      </c>
      <c r="O343" s="7" t="s">
        <v>1671</v>
      </c>
      <c r="P343" s="7">
        <v>0.44099200000000005</v>
      </c>
      <c r="Q343" s="7" t="s">
        <v>1674</v>
      </c>
      <c r="R343" s="7">
        <v>0.54325666666666683</v>
      </c>
      <c r="S343" s="7" t="s">
        <v>1671</v>
      </c>
      <c r="T343" s="7">
        <v>0.35257627999999991</v>
      </c>
      <c r="U343" s="7" t="s">
        <v>1674</v>
      </c>
      <c r="V343" s="7">
        <v>0.35797240000000002</v>
      </c>
    </row>
    <row r="344" spans="2:30" x14ac:dyDescent="0.4">
      <c r="B344" s="52"/>
      <c r="C344" s="52"/>
      <c r="E344" s="75" t="str">
        <f>B325</f>
        <v>DPM</v>
      </c>
      <c r="F344" s="27">
        <f>AVERAGE(F325:F327)</f>
        <v>0.5234726666666667</v>
      </c>
      <c r="G344" s="27">
        <f t="shared" ref="G344:H344" si="35">AVERAGE(G325:G327)</f>
        <v>0.52829333333333339</v>
      </c>
      <c r="H344" s="27">
        <f t="shared" si="35"/>
        <v>0.52815466666666666</v>
      </c>
      <c r="I344" s="73">
        <f t="shared" si="31"/>
        <v>0.52664022222222229</v>
      </c>
      <c r="J344" s="75">
        <f>AVERAGE(I325:I327)</f>
        <v>0.38014510666666662</v>
      </c>
      <c r="K344" s="27">
        <f>AVERAGE(J325:J327)</f>
        <v>0.38370396666666667</v>
      </c>
      <c r="L344" s="27">
        <f>AVERAGE(K325:K327)</f>
        <v>0.38136084666666675</v>
      </c>
      <c r="M344" s="73">
        <f t="shared" si="32"/>
        <v>0.38173664000000002</v>
      </c>
    </row>
    <row r="345" spans="2:30" x14ac:dyDescent="0.4">
      <c r="B345" s="52" t="s">
        <v>1670</v>
      </c>
      <c r="C345" s="52" t="s">
        <v>821</v>
      </c>
      <c r="D345" s="11" t="s">
        <v>4842</v>
      </c>
      <c r="E345" s="75" t="str">
        <f>B329</f>
        <v>GPM</v>
      </c>
      <c r="F345" s="27">
        <f>AVERAGE(F329:F331)</f>
        <v>0.52600999999999998</v>
      </c>
      <c r="G345" s="27">
        <f t="shared" ref="G345:H345" si="36">AVERAGE(G329:G331)</f>
        <v>0.53688733333333349</v>
      </c>
      <c r="H345" s="27">
        <f t="shared" si="36"/>
        <v>0.53091333333333335</v>
      </c>
      <c r="I345" s="73">
        <f t="shared" si="31"/>
        <v>0.5312702222222222</v>
      </c>
      <c r="J345" s="75">
        <f>AVERAGE(I329:I331)</f>
        <v>0.41844395333333334</v>
      </c>
      <c r="K345" s="27">
        <f>AVERAGE(J329:J331)</f>
        <v>0.42525737333333335</v>
      </c>
      <c r="L345" s="27">
        <f>AVERAGE(K329:K331)</f>
        <v>0.41880364666666664</v>
      </c>
      <c r="M345" s="73">
        <f t="shared" si="32"/>
        <v>0.42083499111111111</v>
      </c>
    </row>
    <row r="346" spans="2:30" ht="15" thickBot="1" x14ac:dyDescent="0.45">
      <c r="B346" s="52" t="s">
        <v>1670</v>
      </c>
      <c r="C346" s="52" t="s">
        <v>822</v>
      </c>
      <c r="D346" s="11" t="s">
        <v>4847</v>
      </c>
      <c r="E346" s="76" t="str">
        <f>B333</f>
        <v>GPN</v>
      </c>
      <c r="F346" s="77">
        <f>AVERAGE(F333:F335)</f>
        <v>0.54325666666666683</v>
      </c>
      <c r="G346" s="77">
        <f t="shared" ref="G346:H346" si="37">AVERAGE(G333:G335)</f>
        <v>0.54325666666666683</v>
      </c>
      <c r="H346" s="77">
        <f t="shared" si="37"/>
        <v>0.54325666666666683</v>
      </c>
      <c r="I346" s="78">
        <f t="shared" si="31"/>
        <v>0.54325666666666683</v>
      </c>
      <c r="J346" s="76">
        <f>AVERAGE(I333:I335)</f>
        <v>0.35797240000000002</v>
      </c>
      <c r="K346" s="76">
        <f>AVERAGE(J333:J335)</f>
        <v>0.35797240000000002</v>
      </c>
      <c r="L346" s="76">
        <f>AVERAGE(K333:K335)</f>
        <v>0.35797240000000002</v>
      </c>
      <c r="M346" s="78">
        <f t="shared" si="32"/>
        <v>0.35797240000000002</v>
      </c>
    </row>
    <row r="347" spans="2:30" x14ac:dyDescent="0.4">
      <c r="B347" s="52" t="s">
        <v>1670</v>
      </c>
      <c r="C347" s="52" t="s">
        <v>830</v>
      </c>
      <c r="D347" s="11" t="s">
        <v>4852</v>
      </c>
      <c r="E347" s="52"/>
      <c r="AD347" s="7" t="s">
        <v>1672</v>
      </c>
    </row>
    <row r="348" spans="2:30" x14ac:dyDescent="0.4">
      <c r="B348" s="52"/>
      <c r="C348" s="52"/>
      <c r="E348" s="52"/>
      <c r="AD348" s="7" t="s">
        <v>1667</v>
      </c>
    </row>
    <row r="349" spans="2:30" x14ac:dyDescent="0.4">
      <c r="B349" s="52" t="s">
        <v>1671</v>
      </c>
      <c r="C349" s="52" t="s">
        <v>1654</v>
      </c>
      <c r="D349" s="11" t="s">
        <v>4887</v>
      </c>
      <c r="E349" s="52"/>
      <c r="AD349" s="7" t="s">
        <v>1670</v>
      </c>
    </row>
    <row r="350" spans="2:30" ht="15" thickBot="1" x14ac:dyDescent="0.45">
      <c r="B350" s="52" t="s">
        <v>1671</v>
      </c>
      <c r="C350" s="52" t="s">
        <v>1655</v>
      </c>
      <c r="D350" s="11" t="s">
        <v>4892</v>
      </c>
      <c r="AD350" s="7" t="s">
        <v>1671</v>
      </c>
    </row>
    <row r="351" spans="2:30" x14ac:dyDescent="0.4">
      <c r="B351" s="52" t="s">
        <v>1671</v>
      </c>
      <c r="C351" s="52" t="s">
        <v>1656</v>
      </c>
      <c r="D351" s="11" t="s">
        <v>4897</v>
      </c>
      <c r="F351" s="227" t="s">
        <v>5063</v>
      </c>
      <c r="G351" s="228"/>
      <c r="H351" s="228"/>
      <c r="I351" s="228"/>
      <c r="J351" s="229"/>
      <c r="K351" s="224" t="s">
        <v>5064</v>
      </c>
      <c r="L351" s="225"/>
      <c r="M351" s="225"/>
      <c r="N351" s="226"/>
      <c r="AD351" s="7" t="s">
        <v>1668</v>
      </c>
    </row>
    <row r="352" spans="2:30" x14ac:dyDescent="0.4">
      <c r="B352" s="52"/>
      <c r="C352" s="52"/>
      <c r="E352" s="11" t="s">
        <v>0</v>
      </c>
      <c r="F352" s="68" t="s">
        <v>1692</v>
      </c>
      <c r="G352" s="7" t="s">
        <v>1643</v>
      </c>
      <c r="H352" s="7" t="s">
        <v>1644</v>
      </c>
      <c r="I352" s="7" t="s">
        <v>1645</v>
      </c>
      <c r="J352" s="30" t="s">
        <v>5</v>
      </c>
      <c r="K352" s="15" t="s">
        <v>1643</v>
      </c>
      <c r="L352" s="7" t="s">
        <v>1644</v>
      </c>
      <c r="M352" s="7" t="s">
        <v>1645</v>
      </c>
      <c r="N352" s="30" t="s">
        <v>5</v>
      </c>
      <c r="AD352" s="7" t="s">
        <v>1669</v>
      </c>
    </row>
    <row r="353" spans="2:30" x14ac:dyDescent="0.4">
      <c r="B353" s="59" t="s">
        <v>1668</v>
      </c>
      <c r="C353" s="59" t="s">
        <v>1648</v>
      </c>
      <c r="D353" s="59" t="s">
        <v>4902</v>
      </c>
      <c r="E353" s="11">
        <v>1</v>
      </c>
      <c r="F353" s="68" t="s">
        <v>1672</v>
      </c>
      <c r="G353" s="7">
        <v>0.57690266666666667</v>
      </c>
      <c r="H353" s="7">
        <v>0.57424466666666663</v>
      </c>
      <c r="I353" s="7">
        <v>0.57016133333333341</v>
      </c>
      <c r="J353" s="30">
        <v>0.57376955555555564</v>
      </c>
      <c r="K353" s="15">
        <v>0.46152196666666662</v>
      </c>
      <c r="L353" s="7">
        <v>0.45939582666666667</v>
      </c>
      <c r="M353" s="7">
        <v>0.45560729333333333</v>
      </c>
      <c r="N353" s="30">
        <v>0.45884169555555548</v>
      </c>
      <c r="O353"/>
      <c r="AD353" s="7" t="s">
        <v>1673</v>
      </c>
    </row>
    <row r="354" spans="2:30" x14ac:dyDescent="0.4">
      <c r="B354" s="59" t="s">
        <v>1668</v>
      </c>
      <c r="C354" s="59" t="s">
        <v>1649</v>
      </c>
      <c r="D354" s="59" t="s">
        <v>4917</v>
      </c>
      <c r="E354" s="11">
        <v>2</v>
      </c>
      <c r="F354" s="68" t="s">
        <v>1667</v>
      </c>
      <c r="G354" s="7">
        <v>0.52461200000000019</v>
      </c>
      <c r="H354" s="7">
        <v>0.52383066666666656</v>
      </c>
      <c r="I354" s="7">
        <v>0.51843266666666654</v>
      </c>
      <c r="J354" s="30">
        <v>0.5222917777777778</v>
      </c>
      <c r="K354" s="15">
        <v>0.41882264000000008</v>
      </c>
      <c r="L354" s="7">
        <v>0.41906788666666667</v>
      </c>
      <c r="M354" s="7">
        <v>0.41475138</v>
      </c>
      <c r="N354" s="30">
        <v>0.41754730222222225</v>
      </c>
      <c r="AD354" s="7" t="s">
        <v>1674</v>
      </c>
    </row>
    <row r="355" spans="2:30" x14ac:dyDescent="0.4">
      <c r="B355" s="59" t="s">
        <v>1668</v>
      </c>
      <c r="C355" s="59" t="s">
        <v>1650</v>
      </c>
      <c r="D355" s="59" t="s">
        <v>4932</v>
      </c>
      <c r="E355" s="11">
        <v>3</v>
      </c>
      <c r="F355" s="68" t="s">
        <v>1670</v>
      </c>
      <c r="G355" s="7">
        <v>0.55299000000000009</v>
      </c>
      <c r="H355" s="7">
        <v>0.55516999999999994</v>
      </c>
      <c r="I355" s="7">
        <v>0.56416933333333341</v>
      </c>
      <c r="J355" s="30">
        <v>0.55744311111111111</v>
      </c>
      <c r="K355" s="15">
        <v>0.44238774666666664</v>
      </c>
      <c r="L355" s="7">
        <v>0.44413494000000003</v>
      </c>
      <c r="M355" s="7">
        <v>0.45133386666666658</v>
      </c>
      <c r="N355" s="30">
        <v>0.44595218444444445</v>
      </c>
    </row>
    <row r="356" spans="2:30" x14ac:dyDescent="0.4">
      <c r="B356" s="59"/>
      <c r="C356" s="59"/>
      <c r="D356" s="59"/>
      <c r="E356" s="11">
        <v>4</v>
      </c>
      <c r="F356" s="68" t="s">
        <v>1671</v>
      </c>
      <c r="G356" s="43">
        <v>0.44099200000000005</v>
      </c>
      <c r="H356" s="43">
        <v>0.44099200000000005</v>
      </c>
      <c r="I356" s="7">
        <v>0.44099200000000005</v>
      </c>
      <c r="J356" s="30">
        <v>0.44099200000000005</v>
      </c>
      <c r="K356" s="79">
        <v>0.35257627999999991</v>
      </c>
      <c r="L356" s="43">
        <v>0.35257627999999991</v>
      </c>
      <c r="M356" s="7">
        <v>0.35257627999999991</v>
      </c>
      <c r="N356" s="30">
        <v>0.35257627999999991</v>
      </c>
    </row>
    <row r="357" spans="2:30" x14ac:dyDescent="0.4">
      <c r="B357" s="59" t="s">
        <v>1669</v>
      </c>
      <c r="C357" s="59" t="s">
        <v>1651</v>
      </c>
      <c r="D357" s="59" t="s">
        <v>4947</v>
      </c>
      <c r="E357" s="11">
        <v>5</v>
      </c>
      <c r="F357" s="68" t="s">
        <v>1668</v>
      </c>
      <c r="G357" s="7">
        <v>0.52280466666666658</v>
      </c>
      <c r="H357" s="7">
        <v>0.5263146666666666</v>
      </c>
      <c r="I357" s="7">
        <v>0.53105933333333344</v>
      </c>
      <c r="J357" s="30">
        <v>0.5267262222222221</v>
      </c>
      <c r="K357" s="15">
        <v>0.41824320666666664</v>
      </c>
      <c r="L357" s="7">
        <v>0.42105276666666674</v>
      </c>
      <c r="M357" s="7">
        <v>0.42484828000000002</v>
      </c>
      <c r="N357" s="30">
        <v>0.42138141777777777</v>
      </c>
    </row>
    <row r="358" spans="2:30" x14ac:dyDescent="0.4">
      <c r="B358" s="59" t="s">
        <v>1669</v>
      </c>
      <c r="C358" s="59" t="s">
        <v>1652</v>
      </c>
      <c r="D358" s="59" t="s">
        <v>4962</v>
      </c>
      <c r="E358" s="11">
        <v>6</v>
      </c>
      <c r="F358" s="68" t="s">
        <v>1669</v>
      </c>
      <c r="G358" s="7">
        <v>0.5234726666666667</v>
      </c>
      <c r="H358" s="7">
        <v>0.52829333333333339</v>
      </c>
      <c r="I358" s="7">
        <v>0.52815466666666666</v>
      </c>
      <c r="J358" s="30">
        <v>0.52664022222222229</v>
      </c>
      <c r="K358" s="15">
        <v>0.38014510666666662</v>
      </c>
      <c r="L358" s="7">
        <v>0.38370396666666667</v>
      </c>
      <c r="M358" s="7">
        <v>0.38136084666666675</v>
      </c>
      <c r="N358" s="30">
        <v>0.38173664000000002</v>
      </c>
    </row>
    <row r="359" spans="2:30" x14ac:dyDescent="0.4">
      <c r="B359" s="59" t="s">
        <v>1669</v>
      </c>
      <c r="C359" s="59" t="s">
        <v>1653</v>
      </c>
      <c r="D359" s="59" t="s">
        <v>4977</v>
      </c>
      <c r="E359" s="11">
        <v>7</v>
      </c>
      <c r="F359" s="68" t="s">
        <v>1673</v>
      </c>
      <c r="G359" s="67">
        <v>0.52600999999999998</v>
      </c>
      <c r="H359" s="67">
        <v>0.53688733333333349</v>
      </c>
      <c r="I359" s="7">
        <v>0.53091333333333335</v>
      </c>
      <c r="J359" s="30">
        <v>0.5312702222222222</v>
      </c>
      <c r="K359" s="15">
        <v>0.41844395333333334</v>
      </c>
      <c r="L359" s="7">
        <v>0.42525737333333335</v>
      </c>
      <c r="M359" s="7">
        <v>0.41880364666666664</v>
      </c>
      <c r="N359" s="30">
        <v>0.42083499111111111</v>
      </c>
    </row>
    <row r="360" spans="2:30" x14ac:dyDescent="0.4">
      <c r="B360" s="59"/>
      <c r="C360" s="59"/>
      <c r="D360" s="59"/>
      <c r="E360" s="11">
        <v>8</v>
      </c>
      <c r="F360" s="68" t="s">
        <v>1674</v>
      </c>
      <c r="G360" s="8">
        <v>0.54325666666666683</v>
      </c>
      <c r="H360" s="8">
        <v>0.54325666666666683</v>
      </c>
      <c r="I360" s="7">
        <v>0.54325666666666683</v>
      </c>
      <c r="J360" s="30">
        <v>0.54325666666666683</v>
      </c>
      <c r="K360" s="79">
        <v>0.35797240000000002</v>
      </c>
      <c r="L360" s="43">
        <v>0.35797240000000002</v>
      </c>
      <c r="M360" s="7">
        <v>0.35797240000000002</v>
      </c>
      <c r="N360" s="30">
        <v>0.35797240000000002</v>
      </c>
    </row>
    <row r="361" spans="2:30" x14ac:dyDescent="0.4">
      <c r="B361" s="59" t="s">
        <v>1673</v>
      </c>
      <c r="C361" s="59" t="s">
        <v>1657</v>
      </c>
      <c r="D361" s="59" t="s">
        <v>4992</v>
      </c>
      <c r="F361" s="67" t="s">
        <v>1675</v>
      </c>
      <c r="G361" s="7">
        <f>AVERAGE(G353:G356)</f>
        <v>0.52387416666666675</v>
      </c>
      <c r="H361" s="7">
        <f t="shared" ref="H361:I361" si="38">AVERAGE(H353:H356)</f>
        <v>0.52355933333333327</v>
      </c>
      <c r="I361" s="7">
        <f t="shared" si="38"/>
        <v>0.52343883333333341</v>
      </c>
      <c r="J361" s="230"/>
      <c r="K361" s="7">
        <f>AVERAGE(K353:K356)</f>
        <v>0.41882715833333328</v>
      </c>
      <c r="L361" s="7">
        <f t="shared" ref="L361:M361" si="39">AVERAGE(L353:L356)</f>
        <v>0.41879373333333331</v>
      </c>
      <c r="M361" s="7">
        <f t="shared" si="39"/>
        <v>0.41856720499999994</v>
      </c>
      <c r="N361" s="230"/>
    </row>
    <row r="362" spans="2:30" x14ac:dyDescent="0.4">
      <c r="B362" s="59" t="s">
        <v>1673</v>
      </c>
      <c r="C362" s="59" t="s">
        <v>1658</v>
      </c>
      <c r="D362" s="59" t="s">
        <v>5007</v>
      </c>
      <c r="F362" s="7" t="s">
        <v>1676</v>
      </c>
      <c r="G362" s="7">
        <f>AVERAGE(G357:G360)</f>
        <v>0.52888599999999997</v>
      </c>
      <c r="H362" s="7">
        <f t="shared" ref="H362" si="40">AVERAGE(H357:H360)</f>
        <v>0.53368800000000005</v>
      </c>
      <c r="I362" s="7">
        <f>AVERAGE(I357:I360)</f>
        <v>0.5333460000000001</v>
      </c>
      <c r="J362" s="231"/>
      <c r="K362" s="7">
        <f>AVERAGE(K357:K360)</f>
        <v>0.39370116666666666</v>
      </c>
      <c r="L362" s="7">
        <f t="shared" ref="L362" si="41">AVERAGE(L357:L360)</f>
        <v>0.39699662666666669</v>
      </c>
      <c r="M362" s="7">
        <f>AVERAGE(M357:M360)</f>
        <v>0.39574629333333333</v>
      </c>
      <c r="N362" s="231"/>
    </row>
    <row r="363" spans="2:30" x14ac:dyDescent="0.4">
      <c r="B363" s="59" t="s">
        <v>1673</v>
      </c>
      <c r="C363" s="59" t="s">
        <v>1659</v>
      </c>
      <c r="D363" s="59" t="s">
        <v>5022</v>
      </c>
      <c r="E363" s="59"/>
    </row>
    <row r="364" spans="2:30" x14ac:dyDescent="0.4">
      <c r="B364" s="59"/>
      <c r="C364" s="59"/>
      <c r="D364" s="59"/>
      <c r="E364" s="59"/>
    </row>
    <row r="365" spans="2:30" x14ac:dyDescent="0.4">
      <c r="B365" s="59" t="s">
        <v>1674</v>
      </c>
      <c r="C365" s="59" t="s">
        <v>1660</v>
      </c>
      <c r="D365" s="59" t="s">
        <v>5037</v>
      </c>
      <c r="E365" s="59"/>
    </row>
    <row r="366" spans="2:30" x14ac:dyDescent="0.4">
      <c r="B366" s="59" t="s">
        <v>1674</v>
      </c>
      <c r="C366" s="59" t="s">
        <v>1661</v>
      </c>
      <c r="D366" s="59" t="s">
        <v>5042</v>
      </c>
      <c r="E366" s="59"/>
    </row>
    <row r="367" spans="2:30" x14ac:dyDescent="0.4">
      <c r="B367" s="59" t="s">
        <v>1674</v>
      </c>
      <c r="C367" s="59" t="s">
        <v>1662</v>
      </c>
      <c r="D367" s="59" t="s">
        <v>5047</v>
      </c>
      <c r="E367" s="146" t="s">
        <v>5065</v>
      </c>
      <c r="F367" s="232"/>
      <c r="G367" s="232"/>
      <c r="H367" s="232"/>
      <c r="I367" s="232"/>
      <c r="J367" s="232"/>
      <c r="K367" s="232"/>
      <c r="L367" s="232"/>
      <c r="M367" s="232"/>
      <c r="N367" s="232"/>
    </row>
    <row r="368" spans="2:30" x14ac:dyDescent="0.4">
      <c r="E368" s="146" t="s">
        <v>1637</v>
      </c>
      <c r="F368" s="173" t="s">
        <v>5066</v>
      </c>
      <c r="G368" s="173"/>
      <c r="H368" s="173"/>
      <c r="I368" s="173" t="s">
        <v>5067</v>
      </c>
      <c r="J368" s="173"/>
      <c r="K368" s="173" t="s">
        <v>5068</v>
      </c>
      <c r="L368" s="173"/>
      <c r="M368" s="173"/>
      <c r="N368" s="173"/>
    </row>
    <row r="369" spans="1:14" x14ac:dyDescent="0.4">
      <c r="A369" s="11" t="s">
        <v>4747</v>
      </c>
      <c r="B369" s="11" t="s">
        <v>4748</v>
      </c>
      <c r="C369" s="11" t="s">
        <v>1</v>
      </c>
      <c r="D369" s="11" t="s">
        <v>4749</v>
      </c>
      <c r="E369" s="146"/>
      <c r="F369" s="80">
        <v>0</v>
      </c>
      <c r="G369" s="80">
        <v>0.5</v>
      </c>
      <c r="H369" s="80">
        <v>1</v>
      </c>
      <c r="I369" s="80">
        <v>0</v>
      </c>
      <c r="J369" s="80">
        <v>0.5</v>
      </c>
      <c r="K369" s="80">
        <v>1</v>
      </c>
      <c r="L369" s="80">
        <v>0</v>
      </c>
      <c r="M369" s="80">
        <v>0.5</v>
      </c>
      <c r="N369" s="80">
        <v>1</v>
      </c>
    </row>
    <row r="370" spans="1:14" x14ac:dyDescent="0.4">
      <c r="A370" t="s">
        <v>5069</v>
      </c>
      <c r="B370" s="51" t="s">
        <v>1672</v>
      </c>
      <c r="C370" s="51" t="s">
        <v>1103</v>
      </c>
      <c r="D370" t="s">
        <v>4753</v>
      </c>
      <c r="E370" s="81" t="s">
        <v>1103</v>
      </c>
      <c r="F370" s="80">
        <v>1.4567999999999999E-2</v>
      </c>
      <c r="G370" s="80">
        <v>1.5855999999999999E-2</v>
      </c>
      <c r="H370" s="80">
        <v>1.5817999999999995E-2</v>
      </c>
      <c r="I370" s="80">
        <v>9.8558000000000021E-2</v>
      </c>
      <c r="J370" s="80">
        <v>9.7294000000000019E-2</v>
      </c>
      <c r="K370" s="80">
        <v>0.10613600000000002</v>
      </c>
      <c r="L370" s="80">
        <v>0.57742199999999988</v>
      </c>
      <c r="M370" s="80">
        <v>0.57538199999999995</v>
      </c>
      <c r="N370" s="80">
        <v>0.56163000000000007</v>
      </c>
    </row>
    <row r="371" spans="1:14" x14ac:dyDescent="0.4">
      <c r="A371" t="s">
        <v>5069</v>
      </c>
      <c r="B371" s="51" t="s">
        <v>1672</v>
      </c>
      <c r="C371" s="51" t="s">
        <v>1104</v>
      </c>
      <c r="D371" t="s">
        <v>4758</v>
      </c>
      <c r="E371" s="81" t="s">
        <v>1104</v>
      </c>
      <c r="F371" s="80">
        <v>1.4571999999999998E-2</v>
      </c>
      <c r="G371" s="80">
        <v>1.4469999999999998E-2</v>
      </c>
      <c r="H371" s="80">
        <v>1.5357999999999998E-2</v>
      </c>
      <c r="I371" s="80">
        <v>9.7902000000000003E-2</v>
      </c>
      <c r="J371" s="80">
        <v>9.3900000000000011E-2</v>
      </c>
      <c r="K371" s="80">
        <v>9.6590000000000023E-2</v>
      </c>
      <c r="L371" s="80">
        <v>0.57763599999999993</v>
      </c>
      <c r="M371" s="80">
        <v>0.57825599999999988</v>
      </c>
      <c r="N371" s="80">
        <v>0.58025199999999988</v>
      </c>
    </row>
    <row r="372" spans="1:14" x14ac:dyDescent="0.4">
      <c r="A372" t="s">
        <v>5069</v>
      </c>
      <c r="B372" s="51" t="s">
        <v>1672</v>
      </c>
      <c r="C372" s="51" t="s">
        <v>1112</v>
      </c>
      <c r="D372" t="s">
        <v>4763</v>
      </c>
      <c r="E372" s="81" t="s">
        <v>1112</v>
      </c>
      <c r="F372" s="80">
        <v>1.5366000000000001E-2</v>
      </c>
      <c r="G372" s="80">
        <v>1.3206000000000001E-2</v>
      </c>
      <c r="H372" s="80">
        <v>1.6392E-2</v>
      </c>
      <c r="I372" s="80">
        <v>9.5466000000000037E-2</v>
      </c>
      <c r="J372" s="80">
        <v>9.419799999999999E-2</v>
      </c>
      <c r="K372" s="80">
        <v>9.8625999999999991E-2</v>
      </c>
      <c r="L372" s="80">
        <v>0.57565</v>
      </c>
      <c r="M372" s="80">
        <v>0.56909599999999994</v>
      </c>
      <c r="N372" s="80">
        <v>0.56860200000000016</v>
      </c>
    </row>
    <row r="373" spans="1:14" x14ac:dyDescent="0.4">
      <c r="A373"/>
      <c r="B373" s="51"/>
      <c r="C373" s="51"/>
      <c r="D373"/>
      <c r="E373" s="81"/>
      <c r="F373" s="80"/>
      <c r="G373" s="80"/>
      <c r="H373" s="80"/>
      <c r="I373" s="80"/>
      <c r="J373" s="80"/>
      <c r="K373" s="80"/>
      <c r="L373" s="80"/>
      <c r="M373" s="80"/>
      <c r="N373" s="80"/>
    </row>
    <row r="374" spans="1:14" x14ac:dyDescent="0.4">
      <c r="A374" t="s">
        <v>5069</v>
      </c>
      <c r="B374" s="51" t="s">
        <v>1667</v>
      </c>
      <c r="C374" s="51" t="s">
        <v>56</v>
      </c>
      <c r="D374" t="s">
        <v>4798</v>
      </c>
      <c r="E374" s="81" t="s">
        <v>56</v>
      </c>
      <c r="F374" s="80">
        <v>9.7960000000000009E-3</v>
      </c>
      <c r="G374" s="80">
        <v>1.0843999999999998E-2</v>
      </c>
      <c r="H374" s="80">
        <v>9.7280000000000023E-3</v>
      </c>
      <c r="I374" s="80">
        <v>7.3162000000000005E-2</v>
      </c>
      <c r="J374" s="80">
        <v>8.8055999999999995E-2</v>
      </c>
      <c r="K374" s="80">
        <v>7.0522000000000029E-2</v>
      </c>
      <c r="L374" s="80">
        <v>0.52524000000000015</v>
      </c>
      <c r="M374" s="80">
        <v>0.52072199999999991</v>
      </c>
      <c r="N374" s="80">
        <v>0.51935799999999999</v>
      </c>
    </row>
    <row r="375" spans="1:14" x14ac:dyDescent="0.4">
      <c r="A375" t="s">
        <v>5069</v>
      </c>
      <c r="B375" s="51" t="s">
        <v>1667</v>
      </c>
      <c r="C375" s="51" t="s">
        <v>57</v>
      </c>
      <c r="D375" t="s">
        <v>4803</v>
      </c>
      <c r="E375" s="81" t="s">
        <v>57</v>
      </c>
      <c r="F375" s="80">
        <v>9.5259999999999997E-3</v>
      </c>
      <c r="G375" s="80">
        <v>9.7680000000000006E-3</v>
      </c>
      <c r="H375" s="80">
        <v>8.6700000000000006E-3</v>
      </c>
      <c r="I375" s="80">
        <v>7.1692000000000006E-2</v>
      </c>
      <c r="J375" s="80">
        <v>8.9439999999999992E-2</v>
      </c>
      <c r="K375" s="80">
        <v>6.4342000000000024E-2</v>
      </c>
      <c r="L375" s="80">
        <v>0.52485800000000005</v>
      </c>
      <c r="M375" s="80">
        <v>0.52284200000000003</v>
      </c>
      <c r="N375" s="80">
        <v>0.52135199999999993</v>
      </c>
    </row>
    <row r="376" spans="1:14" x14ac:dyDescent="0.4">
      <c r="A376" t="s">
        <v>5069</v>
      </c>
      <c r="B376" s="51" t="s">
        <v>1667</v>
      </c>
      <c r="C376" s="51" t="s">
        <v>65</v>
      </c>
      <c r="D376" t="s">
        <v>4808</v>
      </c>
      <c r="E376" s="81" t="s">
        <v>65</v>
      </c>
      <c r="F376" s="80">
        <v>9.4259999999999986E-3</v>
      </c>
      <c r="G376" s="80">
        <v>9.5980000000000006E-3</v>
      </c>
      <c r="H376" s="80">
        <v>9.7959999999999974E-3</v>
      </c>
      <c r="I376" s="80">
        <v>7.3564000000000004E-2</v>
      </c>
      <c r="J376" s="80">
        <v>8.9079999999999965E-2</v>
      </c>
      <c r="K376" s="80">
        <v>6.7825999999999984E-2</v>
      </c>
      <c r="L376" s="80">
        <v>0.52373800000000015</v>
      </c>
      <c r="M376" s="80">
        <v>0.52792799999999984</v>
      </c>
      <c r="N376" s="80">
        <v>0.51458799999999993</v>
      </c>
    </row>
    <row r="377" spans="1:14" x14ac:dyDescent="0.4">
      <c r="A377"/>
      <c r="B377" s="51"/>
      <c r="C377" s="51"/>
      <c r="D377"/>
      <c r="E377" s="81"/>
      <c r="F377" s="80"/>
      <c r="G377" s="80"/>
      <c r="H377" s="80"/>
      <c r="I377" s="80"/>
      <c r="J377" s="80"/>
      <c r="K377" s="80"/>
      <c r="L377" s="80"/>
      <c r="M377" s="80"/>
      <c r="N377" s="80"/>
    </row>
    <row r="378" spans="1:14" x14ac:dyDescent="0.4">
      <c r="A378" t="s">
        <v>5069</v>
      </c>
      <c r="B378" s="51" t="s">
        <v>1670</v>
      </c>
      <c r="C378" s="51" t="s">
        <v>821</v>
      </c>
      <c r="D378" t="s">
        <v>4843</v>
      </c>
      <c r="E378" s="81" t="s">
        <v>821</v>
      </c>
      <c r="F378" s="80">
        <v>1.5100000000000001E-2</v>
      </c>
      <c r="G378" s="80">
        <v>1.5498000000000001E-2</v>
      </c>
      <c r="H378" s="80">
        <v>1.5402000000000001E-2</v>
      </c>
      <c r="I378" s="80">
        <v>0.100746</v>
      </c>
      <c r="J378" s="80">
        <v>9.8018000000000036E-2</v>
      </c>
      <c r="K378" s="80">
        <v>9.3973999999999974E-2</v>
      </c>
      <c r="L378" s="80">
        <v>0.53917999999999999</v>
      </c>
      <c r="M378" s="80">
        <v>0.56332999999999989</v>
      </c>
      <c r="N378" s="80">
        <v>0.55832800000000005</v>
      </c>
    </row>
    <row r="379" spans="1:14" x14ac:dyDescent="0.4">
      <c r="A379" t="s">
        <v>5069</v>
      </c>
      <c r="B379" s="51" t="s">
        <v>1670</v>
      </c>
      <c r="C379" s="51" t="s">
        <v>822</v>
      </c>
      <c r="D379" t="s">
        <v>4848</v>
      </c>
      <c r="E379" s="81" t="s">
        <v>822</v>
      </c>
      <c r="F379" s="80">
        <v>1.524E-2</v>
      </c>
      <c r="G379" s="80">
        <v>1.3892000000000002E-2</v>
      </c>
      <c r="H379" s="80">
        <v>1.5885999999999997E-2</v>
      </c>
      <c r="I379" s="80">
        <v>0.10266199999999996</v>
      </c>
      <c r="J379" s="80">
        <v>9.8095999999999975E-2</v>
      </c>
      <c r="K379" s="80">
        <v>9.7345999999999988E-2</v>
      </c>
      <c r="L379" s="80">
        <v>0.56321800000000022</v>
      </c>
      <c r="M379" s="80">
        <v>0.55910000000000015</v>
      </c>
      <c r="N379" s="80">
        <v>0.56540400000000002</v>
      </c>
    </row>
    <row r="380" spans="1:14" x14ac:dyDescent="0.4">
      <c r="A380" t="s">
        <v>5069</v>
      </c>
      <c r="B380" s="51" t="s">
        <v>1670</v>
      </c>
      <c r="C380" s="51" t="s">
        <v>830</v>
      </c>
      <c r="D380" t="s">
        <v>4853</v>
      </c>
      <c r="E380" s="81" t="s">
        <v>830</v>
      </c>
      <c r="F380" s="80">
        <v>1.542E-2</v>
      </c>
      <c r="G380" s="80">
        <v>1.7252000000000003E-2</v>
      </c>
      <c r="H380" s="80">
        <v>1.4843999999999998E-2</v>
      </c>
      <c r="I380" s="80">
        <v>9.7943999999999976E-2</v>
      </c>
      <c r="J380" s="80">
        <v>9.6186000000000049E-2</v>
      </c>
      <c r="K380" s="80">
        <v>9.2776000000000025E-2</v>
      </c>
      <c r="L380" s="80">
        <v>0.55657200000000007</v>
      </c>
      <c r="M380" s="80">
        <v>0.5430799999999999</v>
      </c>
      <c r="N380" s="80">
        <v>0.56877600000000006</v>
      </c>
    </row>
    <row r="381" spans="1:14" x14ac:dyDescent="0.4">
      <c r="A381"/>
      <c r="B381" s="51"/>
      <c r="C381" s="51"/>
      <c r="D381"/>
      <c r="E381" s="81"/>
      <c r="F381" s="80"/>
      <c r="G381" s="80"/>
      <c r="H381" s="80"/>
      <c r="I381" s="80"/>
      <c r="J381" s="80"/>
      <c r="K381" s="80"/>
      <c r="L381" s="80"/>
      <c r="M381" s="80"/>
      <c r="N381" s="80"/>
    </row>
    <row r="382" spans="1:14" x14ac:dyDescent="0.4">
      <c r="A382" t="s">
        <v>5069</v>
      </c>
      <c r="B382" s="51" t="s">
        <v>1671</v>
      </c>
      <c r="C382" s="51" t="s">
        <v>1654</v>
      </c>
      <c r="D382" t="s">
        <v>4888</v>
      </c>
      <c r="E382" s="81" t="s">
        <v>1654</v>
      </c>
      <c r="F382" s="82">
        <v>7.7980000000000002E-3</v>
      </c>
      <c r="G382" s="82">
        <v>7.7980000000000002E-3</v>
      </c>
      <c r="H382" s="80">
        <v>7.7980000000000002E-3</v>
      </c>
      <c r="I382" s="82">
        <v>6.593800000000001E-2</v>
      </c>
      <c r="J382" s="82">
        <v>6.593800000000001E-2</v>
      </c>
      <c r="K382" s="80">
        <v>6.593800000000001E-2</v>
      </c>
      <c r="L382" s="82">
        <v>0.44279600000000002</v>
      </c>
      <c r="M382" s="82">
        <v>0.44279600000000002</v>
      </c>
      <c r="N382" s="80">
        <v>0.44279600000000002</v>
      </c>
    </row>
    <row r="383" spans="1:14" x14ac:dyDescent="0.4">
      <c r="A383" t="s">
        <v>5069</v>
      </c>
      <c r="B383" s="51" t="s">
        <v>1671</v>
      </c>
      <c r="C383" s="51" t="s">
        <v>1655</v>
      </c>
      <c r="D383" t="s">
        <v>4893</v>
      </c>
      <c r="E383" s="81" t="s">
        <v>1655</v>
      </c>
      <c r="F383" s="82">
        <v>1.0576E-2</v>
      </c>
      <c r="G383" s="82">
        <v>1.0576E-2</v>
      </c>
      <c r="H383" s="80">
        <v>1.0576E-2</v>
      </c>
      <c r="I383" s="82">
        <v>7.3916000000000009E-2</v>
      </c>
      <c r="J383" s="82">
        <v>7.3916000000000009E-2</v>
      </c>
      <c r="K383" s="80">
        <v>7.3916000000000009E-2</v>
      </c>
      <c r="L383" s="82">
        <v>0.467472</v>
      </c>
      <c r="M383" s="82">
        <v>0.467472</v>
      </c>
      <c r="N383" s="80">
        <v>0.467472</v>
      </c>
    </row>
    <row r="384" spans="1:14" x14ac:dyDescent="0.4">
      <c r="A384" t="s">
        <v>5069</v>
      </c>
      <c r="B384" s="51" t="s">
        <v>1671</v>
      </c>
      <c r="C384" s="51" t="s">
        <v>1656</v>
      </c>
      <c r="D384" t="s">
        <v>4898</v>
      </c>
      <c r="E384" s="81" t="s">
        <v>1656</v>
      </c>
      <c r="F384" s="82">
        <v>7.1080000000000006E-3</v>
      </c>
      <c r="G384" s="82">
        <v>7.1080000000000006E-3</v>
      </c>
      <c r="H384" s="80">
        <v>7.1080000000000006E-3</v>
      </c>
      <c r="I384" s="82">
        <v>6.6517999999999994E-2</v>
      </c>
      <c r="J384" s="82">
        <v>6.6517999999999994E-2</v>
      </c>
      <c r="K384" s="80">
        <v>6.6517999999999994E-2</v>
      </c>
      <c r="L384" s="82">
        <v>0.41270800000000007</v>
      </c>
      <c r="M384" s="82">
        <v>0.41270800000000007</v>
      </c>
      <c r="N384" s="80">
        <v>0.41270800000000007</v>
      </c>
    </row>
    <row r="385" spans="1:14" x14ac:dyDescent="0.4">
      <c r="A385"/>
      <c r="B385" s="51"/>
      <c r="C385" s="51"/>
      <c r="D385"/>
      <c r="E385" s="81"/>
      <c r="F385" s="80"/>
      <c r="G385" s="80"/>
      <c r="H385" s="80"/>
      <c r="I385" s="80"/>
      <c r="J385" s="80"/>
      <c r="K385" s="80"/>
      <c r="L385" s="80"/>
      <c r="M385" s="80"/>
      <c r="N385" s="80"/>
    </row>
    <row r="386" spans="1:14" x14ac:dyDescent="0.4">
      <c r="A386" t="s">
        <v>5069</v>
      </c>
      <c r="B386" s="58" t="s">
        <v>1668</v>
      </c>
      <c r="C386" s="58" t="s">
        <v>1648</v>
      </c>
      <c r="D386" s="58" t="s">
        <v>4903</v>
      </c>
      <c r="E386" s="83" t="s">
        <v>1648</v>
      </c>
      <c r="F386" s="80">
        <v>1.4498000000000002E-2</v>
      </c>
      <c r="G386" s="80">
        <v>1.4749999999999999E-2</v>
      </c>
      <c r="H386" s="80">
        <v>1.1983999999999996E-2</v>
      </c>
      <c r="I386" s="80">
        <v>0.12428199999999995</v>
      </c>
      <c r="J386" s="80">
        <v>0.12009200000000002</v>
      </c>
      <c r="K386" s="80">
        <v>0.11588599999999999</v>
      </c>
      <c r="L386" s="80">
        <v>0.52595799999999993</v>
      </c>
      <c r="M386" s="80">
        <v>0.52577399999999985</v>
      </c>
      <c r="N386" s="80">
        <v>0.53206799999999999</v>
      </c>
    </row>
    <row r="387" spans="1:14" x14ac:dyDescent="0.4">
      <c r="A387" t="s">
        <v>5069</v>
      </c>
      <c r="B387" s="58" t="s">
        <v>1668</v>
      </c>
      <c r="C387" s="58" t="s">
        <v>1649</v>
      </c>
      <c r="D387" s="58" t="s">
        <v>4918</v>
      </c>
      <c r="E387" s="83" t="s">
        <v>1649</v>
      </c>
      <c r="F387" s="80">
        <v>1.3698000000000004E-2</v>
      </c>
      <c r="G387" s="80">
        <v>1.6116000000000002E-2</v>
      </c>
      <c r="H387" s="80">
        <v>1.1489999999999998E-2</v>
      </c>
      <c r="I387" s="80">
        <v>0.12086999999999996</v>
      </c>
      <c r="J387" s="80">
        <v>0.12479599999999998</v>
      </c>
      <c r="K387" s="80">
        <v>0.12092600000000001</v>
      </c>
      <c r="L387" s="80">
        <v>0.5202659999999999</v>
      </c>
      <c r="M387" s="80">
        <v>0.52583000000000013</v>
      </c>
      <c r="N387" s="80">
        <v>0.52764</v>
      </c>
    </row>
    <row r="388" spans="1:14" x14ac:dyDescent="0.4">
      <c r="A388" t="s">
        <v>5069</v>
      </c>
      <c r="B388" s="58" t="s">
        <v>1668</v>
      </c>
      <c r="C388" s="58" t="s">
        <v>1650</v>
      </c>
      <c r="D388" s="58" t="s">
        <v>4933</v>
      </c>
      <c r="E388" s="83" t="s">
        <v>1650</v>
      </c>
      <c r="F388" s="80">
        <v>1.2892000000000001E-2</v>
      </c>
      <c r="G388" s="80">
        <v>1.4130000000000005E-2</v>
      </c>
      <c r="H388" s="80">
        <v>1.1125999999999999E-2</v>
      </c>
      <c r="I388" s="80">
        <v>0.12115599999999996</v>
      </c>
      <c r="J388" s="80">
        <v>0.12126399999999998</v>
      </c>
      <c r="K388" s="80">
        <v>0.11640799999999997</v>
      </c>
      <c r="L388" s="80">
        <v>0.52218999999999982</v>
      </c>
      <c r="M388" s="80">
        <v>0.52733999999999992</v>
      </c>
      <c r="N388" s="80">
        <v>0.53347000000000011</v>
      </c>
    </row>
    <row r="389" spans="1:14" x14ac:dyDescent="0.4">
      <c r="A389"/>
      <c r="B389" s="58"/>
      <c r="C389" s="58"/>
      <c r="D389" s="58"/>
      <c r="E389" s="83"/>
      <c r="F389" s="80"/>
      <c r="G389" s="80"/>
      <c r="H389" s="80"/>
      <c r="I389" s="80"/>
      <c r="J389" s="80"/>
      <c r="K389" s="80"/>
      <c r="L389" s="80"/>
      <c r="M389" s="80"/>
      <c r="N389" s="80"/>
    </row>
    <row r="390" spans="1:14" x14ac:dyDescent="0.4">
      <c r="A390" t="s">
        <v>5069</v>
      </c>
      <c r="B390" s="58" t="s">
        <v>1669</v>
      </c>
      <c r="C390" s="58" t="s">
        <v>1651</v>
      </c>
      <c r="D390" s="58" t="s">
        <v>4948</v>
      </c>
      <c r="E390" s="83" t="s">
        <v>1651</v>
      </c>
      <c r="F390" s="80">
        <v>1.4940000000000002E-2</v>
      </c>
      <c r="G390" s="80">
        <v>1.6089999999999997E-2</v>
      </c>
      <c r="H390" s="80">
        <v>1.8876000000000007E-2</v>
      </c>
      <c r="I390" s="80">
        <v>0.12752199999999994</v>
      </c>
      <c r="J390" s="80">
        <v>0.12647599999999998</v>
      </c>
      <c r="K390" s="80">
        <v>0.12705400000000003</v>
      </c>
      <c r="L390" s="80">
        <v>0.52033600000000002</v>
      </c>
      <c r="M390" s="80">
        <v>0.52833400000000008</v>
      </c>
      <c r="N390" s="80">
        <v>0.52498600000000006</v>
      </c>
    </row>
    <row r="391" spans="1:14" x14ac:dyDescent="0.4">
      <c r="A391" t="s">
        <v>5069</v>
      </c>
      <c r="B391" s="58" t="s">
        <v>1669</v>
      </c>
      <c r="C391" s="58" t="s">
        <v>1652</v>
      </c>
      <c r="D391" s="58" t="s">
        <v>4963</v>
      </c>
      <c r="E391" s="83" t="s">
        <v>1652</v>
      </c>
      <c r="F391" s="80">
        <v>1.7118000000000005E-2</v>
      </c>
      <c r="G391" s="80">
        <v>2.0624000000000003E-2</v>
      </c>
      <c r="H391" s="80">
        <v>3.0497999999999994E-2</v>
      </c>
      <c r="I391" s="80">
        <v>0.12911</v>
      </c>
      <c r="J391" s="80">
        <v>0.13720200000000002</v>
      </c>
      <c r="K391" s="80">
        <v>0.144484</v>
      </c>
      <c r="L391" s="80">
        <v>0.52900799999999992</v>
      </c>
      <c r="M391" s="80">
        <v>0.52967399999999987</v>
      </c>
      <c r="N391" s="80">
        <v>0.53345200000000004</v>
      </c>
    </row>
    <row r="392" spans="1:14" x14ac:dyDescent="0.4">
      <c r="A392" t="s">
        <v>5069</v>
      </c>
      <c r="B392" s="58" t="s">
        <v>1669</v>
      </c>
      <c r="C392" s="58" t="s">
        <v>1653</v>
      </c>
      <c r="D392" s="58" t="s">
        <v>4978</v>
      </c>
      <c r="E392" s="83" t="s">
        <v>1653</v>
      </c>
      <c r="F392" s="80">
        <v>1.9286000000000001E-2</v>
      </c>
      <c r="G392" s="80">
        <v>2.0198000000000001E-2</v>
      </c>
      <c r="H392" s="80">
        <v>1.9904000000000005E-2</v>
      </c>
      <c r="I392" s="80">
        <v>0.12832000000000002</v>
      </c>
      <c r="J392" s="80">
        <v>0.12574399999999997</v>
      </c>
      <c r="K392" s="80">
        <v>0.12786800000000004</v>
      </c>
      <c r="L392" s="80">
        <v>0.52107400000000004</v>
      </c>
      <c r="M392" s="80">
        <v>0.5268719999999999</v>
      </c>
      <c r="N392" s="80">
        <v>0.52602599999999999</v>
      </c>
    </row>
    <row r="393" spans="1:14" x14ac:dyDescent="0.4">
      <c r="A393"/>
      <c r="B393" s="58"/>
      <c r="C393" s="58"/>
      <c r="D393" s="58"/>
      <c r="E393" s="83"/>
      <c r="F393" s="80"/>
      <c r="G393" s="80"/>
      <c r="H393" s="80"/>
      <c r="I393" s="80"/>
      <c r="J393" s="80"/>
      <c r="K393" s="80"/>
      <c r="L393" s="80"/>
      <c r="M393" s="80"/>
      <c r="N393" s="80"/>
    </row>
    <row r="394" spans="1:14" x14ac:dyDescent="0.4">
      <c r="A394" t="s">
        <v>5069</v>
      </c>
      <c r="B394" s="58" t="s">
        <v>1673</v>
      </c>
      <c r="C394" s="58" t="s">
        <v>1657</v>
      </c>
      <c r="D394" s="58" t="s">
        <v>4993</v>
      </c>
      <c r="E394" s="83" t="s">
        <v>1657</v>
      </c>
      <c r="F394" s="80">
        <v>1.6139999999999998E-2</v>
      </c>
      <c r="G394" s="80">
        <v>2.3077999999999998E-2</v>
      </c>
      <c r="H394" s="80">
        <v>1.5723999999999998E-2</v>
      </c>
      <c r="I394" s="80">
        <v>0.13203199999999998</v>
      </c>
      <c r="J394" s="80">
        <v>0.14190799999999998</v>
      </c>
      <c r="K394" s="80">
        <v>0.13581000000000004</v>
      </c>
      <c r="L394" s="80">
        <v>0.52887799999999996</v>
      </c>
      <c r="M394" s="80">
        <v>0.54017400000000004</v>
      </c>
      <c r="N394" s="80">
        <v>0.53100999999999987</v>
      </c>
    </row>
    <row r="395" spans="1:14" x14ac:dyDescent="0.4">
      <c r="A395" t="s">
        <v>5069</v>
      </c>
      <c r="B395" s="58" t="s">
        <v>1673</v>
      </c>
      <c r="C395" s="58" t="s">
        <v>1658</v>
      </c>
      <c r="D395" s="58" t="s">
        <v>5008</v>
      </c>
      <c r="E395" s="83" t="s">
        <v>1658</v>
      </c>
      <c r="F395" s="80">
        <v>1.7735999999999998E-2</v>
      </c>
      <c r="G395" s="80">
        <v>1.7242E-2</v>
      </c>
      <c r="H395" s="80">
        <v>2.5736000000000002E-2</v>
      </c>
      <c r="I395" s="80">
        <v>0.13773800000000005</v>
      </c>
      <c r="J395" s="80">
        <v>0.134688</v>
      </c>
      <c r="K395" s="80">
        <v>0.13859799999999997</v>
      </c>
      <c r="L395" s="80">
        <v>0.52302999999999988</v>
      </c>
      <c r="M395" s="80">
        <v>0.52847200000000016</v>
      </c>
      <c r="N395" s="80">
        <v>0.54281800000000013</v>
      </c>
    </row>
    <row r="396" spans="1:14" x14ac:dyDescent="0.4">
      <c r="A396" t="s">
        <v>5069</v>
      </c>
      <c r="B396" s="58" t="s">
        <v>1673</v>
      </c>
      <c r="C396" s="58" t="s">
        <v>1659</v>
      </c>
      <c r="D396" s="58" t="s">
        <v>5023</v>
      </c>
      <c r="E396" s="83" t="s">
        <v>1659</v>
      </c>
      <c r="F396" s="80">
        <v>1.9512000000000002E-2</v>
      </c>
      <c r="G396" s="80">
        <v>2.2244E-2</v>
      </c>
      <c r="H396" s="80">
        <v>2.1412E-2</v>
      </c>
      <c r="I396" s="80">
        <v>0.13508199999999998</v>
      </c>
      <c r="J396" s="80">
        <v>0.13874800000000001</v>
      </c>
      <c r="K396" s="80">
        <v>0.13214200000000004</v>
      </c>
      <c r="L396" s="80">
        <v>0.52612199999999998</v>
      </c>
      <c r="M396" s="80">
        <v>0.54201600000000016</v>
      </c>
      <c r="N396" s="80">
        <v>0.51891199999999993</v>
      </c>
    </row>
    <row r="397" spans="1:14" x14ac:dyDescent="0.4">
      <c r="A397"/>
      <c r="B397" s="58"/>
      <c r="C397" s="58"/>
      <c r="D397" s="58"/>
      <c r="E397" s="83"/>
      <c r="F397" s="80"/>
      <c r="G397" s="80"/>
      <c r="H397" s="80"/>
      <c r="I397" s="80"/>
      <c r="J397" s="80"/>
      <c r="K397" s="80"/>
      <c r="L397" s="80"/>
      <c r="M397" s="80"/>
      <c r="N397" s="80"/>
    </row>
    <row r="398" spans="1:14" x14ac:dyDescent="0.4">
      <c r="A398" t="s">
        <v>5069</v>
      </c>
      <c r="B398" s="58" t="s">
        <v>1674</v>
      </c>
      <c r="C398" s="58" t="s">
        <v>1660</v>
      </c>
      <c r="D398" s="58" t="s">
        <v>5038</v>
      </c>
      <c r="E398" s="83" t="s">
        <v>1660</v>
      </c>
      <c r="F398" s="82">
        <v>2.6948000000000003E-2</v>
      </c>
      <c r="G398" s="82">
        <v>2.6948000000000003E-2</v>
      </c>
      <c r="H398" s="80">
        <v>2.6948000000000003E-2</v>
      </c>
      <c r="I398" s="82">
        <v>0.184836</v>
      </c>
      <c r="J398" s="82">
        <v>0.184836</v>
      </c>
      <c r="K398" s="80">
        <v>0.184836</v>
      </c>
      <c r="L398" s="82">
        <v>0.53529799999999994</v>
      </c>
      <c r="M398" s="82">
        <v>0.53529799999999994</v>
      </c>
      <c r="N398" s="80">
        <v>0.53529799999999994</v>
      </c>
    </row>
    <row r="399" spans="1:14" x14ac:dyDescent="0.4">
      <c r="A399" t="s">
        <v>5069</v>
      </c>
      <c r="B399" s="58" t="s">
        <v>1674</v>
      </c>
      <c r="C399" s="58" t="s">
        <v>1661</v>
      </c>
      <c r="D399" s="58" t="s">
        <v>5043</v>
      </c>
      <c r="E399" s="83" t="s">
        <v>1661</v>
      </c>
      <c r="F399" s="82">
        <v>3.15E-2</v>
      </c>
      <c r="G399" s="82">
        <v>3.15E-2</v>
      </c>
      <c r="H399" s="80">
        <v>3.15E-2</v>
      </c>
      <c r="I399" s="82">
        <v>0.19212599999999999</v>
      </c>
      <c r="J399" s="82">
        <v>0.19212599999999999</v>
      </c>
      <c r="K399" s="80">
        <v>0.19212599999999999</v>
      </c>
      <c r="L399" s="82">
        <v>0.54387200000000036</v>
      </c>
      <c r="M399" s="82">
        <v>0.54387200000000036</v>
      </c>
      <c r="N399" s="80">
        <v>0.54387200000000036</v>
      </c>
    </row>
    <row r="400" spans="1:14" x14ac:dyDescent="0.4">
      <c r="A400" t="s">
        <v>5069</v>
      </c>
      <c r="B400" s="58" t="s">
        <v>1674</v>
      </c>
      <c r="C400" s="58" t="s">
        <v>1662</v>
      </c>
      <c r="D400" s="58" t="s">
        <v>5048</v>
      </c>
      <c r="E400" s="83" t="s">
        <v>1662</v>
      </c>
      <c r="F400" s="82">
        <f>AVERAGE(F398:F399)</f>
        <v>2.9224E-2</v>
      </c>
      <c r="G400" s="82">
        <v>2.9224E-2</v>
      </c>
      <c r="H400" s="84">
        <v>2.9224E-2</v>
      </c>
      <c r="I400" s="82">
        <v>0.2</v>
      </c>
      <c r="J400" s="82">
        <v>0.3</v>
      </c>
      <c r="K400" s="82">
        <v>0.3</v>
      </c>
      <c r="L400" s="82">
        <v>0.55059999999999998</v>
      </c>
      <c r="M400" s="82">
        <v>0.55059999999999998</v>
      </c>
      <c r="N400" s="80">
        <v>0.55059999999999998</v>
      </c>
    </row>
    <row r="403" spans="2:17" ht="15.9" x14ac:dyDescent="0.4">
      <c r="E403" s="233" t="s">
        <v>1637</v>
      </c>
      <c r="F403" s="234" t="str">
        <f>F368</f>
        <v>Bleu method</v>
      </c>
      <c r="G403" s="235"/>
      <c r="H403" s="235"/>
      <c r="I403" s="236"/>
      <c r="J403" s="237" t="str">
        <f>I368</f>
        <v>RougeL method</v>
      </c>
      <c r="K403" s="238"/>
      <c r="L403" s="238"/>
      <c r="M403" s="239"/>
      <c r="N403" s="237" t="str">
        <f>K368</f>
        <v xml:space="preserve">Cosine similarity </v>
      </c>
      <c r="O403" s="238"/>
      <c r="P403" s="238"/>
      <c r="Q403" s="239"/>
    </row>
    <row r="404" spans="2:17" ht="18.45" x14ac:dyDescent="0.5">
      <c r="E404" s="233"/>
      <c r="F404" s="72" t="s">
        <v>1643</v>
      </c>
      <c r="G404" s="27" t="s">
        <v>1644</v>
      </c>
      <c r="H404" s="27" t="s">
        <v>1645</v>
      </c>
      <c r="I404" s="27" t="s">
        <v>5</v>
      </c>
      <c r="J404" s="12" t="s">
        <v>1643</v>
      </c>
      <c r="K404" s="13" t="s">
        <v>1644</v>
      </c>
      <c r="L404" s="13" t="s">
        <v>1645</v>
      </c>
      <c r="M404" s="85" t="s">
        <v>5</v>
      </c>
      <c r="N404" s="12" t="s">
        <v>1643</v>
      </c>
      <c r="O404" s="13" t="s">
        <v>1644</v>
      </c>
      <c r="P404" s="13" t="s">
        <v>1645</v>
      </c>
      <c r="Q404" s="85" t="s">
        <v>5</v>
      </c>
    </row>
    <row r="405" spans="2:17" x14ac:dyDescent="0.4">
      <c r="B405" s="68" t="s">
        <v>1672</v>
      </c>
      <c r="C405" s="68" t="s">
        <v>1672</v>
      </c>
      <c r="E405" s="68" t="s">
        <v>1672</v>
      </c>
      <c r="F405" s="86">
        <f>AVERAGE(F370:F372)</f>
        <v>1.4835333333333334E-2</v>
      </c>
      <c r="G405" s="86">
        <f t="shared" ref="G405:H405" si="42">AVERAGE(G370:G372)</f>
        <v>1.4510666666666667E-2</v>
      </c>
      <c r="H405" s="86">
        <f t="shared" si="42"/>
        <v>1.5855999999999999E-2</v>
      </c>
      <c r="I405" s="86">
        <f>AVERAGE(F405:H405)</f>
        <v>1.5067333333333334E-2</v>
      </c>
      <c r="J405" s="86">
        <f>AVERAGE(J370:J372)</f>
        <v>9.5130666666666683E-2</v>
      </c>
      <c r="K405" s="86">
        <f t="shared" ref="K405:L405" si="43">AVERAGE(K370:K372)</f>
        <v>0.10045066666666669</v>
      </c>
      <c r="L405" s="86">
        <f t="shared" si="43"/>
        <v>0.57690266666666667</v>
      </c>
      <c r="M405" s="87">
        <f>AVERAGE(J405:L405)</f>
        <v>0.25749466666666671</v>
      </c>
      <c r="N405" s="86">
        <f>AVERAGE(L370:L372)</f>
        <v>0.57690266666666667</v>
      </c>
      <c r="O405" s="86">
        <f t="shared" ref="O405:P405" si="44">AVERAGE(M370:M372)</f>
        <v>0.57424466666666663</v>
      </c>
      <c r="P405" s="86">
        <f>AVERAGE(N370:N372)</f>
        <v>0.57016133333333341</v>
      </c>
      <c r="Q405" s="87">
        <f>AVERAGE(N405:P405)</f>
        <v>0.57376955555555564</v>
      </c>
    </row>
    <row r="406" spans="2:17" x14ac:dyDescent="0.4">
      <c r="B406" s="68" t="s">
        <v>1667</v>
      </c>
      <c r="C406" s="68" t="s">
        <v>1667</v>
      </c>
      <c r="E406" s="68" t="s">
        <v>1667</v>
      </c>
      <c r="F406" s="86">
        <f>AVERAGE(F374:F376)</f>
        <v>9.5826666666666647E-3</v>
      </c>
      <c r="G406" s="86">
        <f t="shared" ref="G406:H406" si="45">AVERAGE(G374:G376)</f>
        <v>1.0070000000000001E-2</v>
      </c>
      <c r="H406" s="86">
        <f t="shared" si="45"/>
        <v>9.3980000000000018E-3</v>
      </c>
      <c r="I406" s="86">
        <f t="shared" ref="I406:I412" si="46">AVERAGE(F406:H406)</f>
        <v>9.6835555555555564E-3</v>
      </c>
      <c r="J406" s="86">
        <f>AVERAGE(J374:J376)</f>
        <v>8.8858666666666641E-2</v>
      </c>
      <c r="K406" s="86">
        <f t="shared" ref="K406:L406" si="47">AVERAGE(K374:K376)</f>
        <v>6.756333333333335E-2</v>
      </c>
      <c r="L406" s="86">
        <f t="shared" si="47"/>
        <v>0.52461200000000019</v>
      </c>
      <c r="M406" s="87">
        <f t="shared" ref="M406:M412" si="48">AVERAGE(J406:L406)</f>
        <v>0.22701133333333337</v>
      </c>
      <c r="N406" s="86">
        <f>AVERAGE(L374:L376)</f>
        <v>0.52461200000000019</v>
      </c>
      <c r="O406" s="86">
        <f t="shared" ref="O406:P406" si="49">AVERAGE(M374:M376)</f>
        <v>0.52383066666666656</v>
      </c>
      <c r="P406" s="86">
        <f>AVERAGE(N374:N376)</f>
        <v>0.51843266666666654</v>
      </c>
      <c r="Q406" s="87">
        <f t="shared" ref="Q406:Q412" si="50">AVERAGE(N406:P406)</f>
        <v>0.5222917777777778</v>
      </c>
    </row>
    <row r="407" spans="2:17" x14ac:dyDescent="0.4">
      <c r="B407" s="68" t="s">
        <v>1670</v>
      </c>
      <c r="C407" s="68" t="s">
        <v>1670</v>
      </c>
      <c r="E407" s="68" t="s">
        <v>1670</v>
      </c>
      <c r="F407" s="86">
        <f>AVERAGE(F378:F380)</f>
        <v>1.5253333333333332E-2</v>
      </c>
      <c r="G407" s="86">
        <f t="shared" ref="G407:H407" si="51">AVERAGE(G378:G380)</f>
        <v>1.5547333333333335E-2</v>
      </c>
      <c r="H407" s="86">
        <f t="shared" si="51"/>
        <v>1.5377333333333331E-2</v>
      </c>
      <c r="I407" s="86">
        <f t="shared" si="46"/>
        <v>1.5392666666666666E-2</v>
      </c>
      <c r="J407" s="86">
        <f>AVERAGE(J378:J380)</f>
        <v>9.7433333333333358E-2</v>
      </c>
      <c r="K407" s="86">
        <f t="shared" ref="K407:L407" si="52">AVERAGE(K378:K380)</f>
        <v>9.4698666666666667E-2</v>
      </c>
      <c r="L407" s="86">
        <f t="shared" si="52"/>
        <v>0.55299000000000009</v>
      </c>
      <c r="M407" s="87">
        <f t="shared" si="48"/>
        <v>0.24837400000000001</v>
      </c>
      <c r="N407" s="86">
        <f>AVERAGE(L378:L380)</f>
        <v>0.55299000000000009</v>
      </c>
      <c r="O407" s="86">
        <f t="shared" ref="O407:P407" si="53">AVERAGE(M378:M380)</f>
        <v>0.55516999999999994</v>
      </c>
      <c r="P407" s="86">
        <f>AVERAGE(N378:N380)</f>
        <v>0.56416933333333341</v>
      </c>
      <c r="Q407" s="87">
        <f t="shared" si="50"/>
        <v>0.55744311111111111</v>
      </c>
    </row>
    <row r="408" spans="2:17" x14ac:dyDescent="0.4">
      <c r="B408" s="68" t="s">
        <v>1671</v>
      </c>
      <c r="C408" s="68" t="s">
        <v>1671</v>
      </c>
      <c r="E408" s="68" t="s">
        <v>1671</v>
      </c>
      <c r="F408" s="86">
        <f>AVERAGE(F382:F384)</f>
        <v>8.4939999999999998E-3</v>
      </c>
      <c r="G408" s="86">
        <f t="shared" ref="G408:H408" si="54">AVERAGE(G382:G384)</f>
        <v>8.4939999999999998E-3</v>
      </c>
      <c r="H408" s="86">
        <f t="shared" si="54"/>
        <v>8.4939999999999998E-3</v>
      </c>
      <c r="I408" s="86">
        <f t="shared" si="46"/>
        <v>8.4939999999999998E-3</v>
      </c>
      <c r="J408" s="86">
        <f>AVERAGE(J382:J384)</f>
        <v>6.8790666666666681E-2</v>
      </c>
      <c r="K408" s="86">
        <f t="shared" ref="K408:L408" si="55">AVERAGE(K382:K384)</f>
        <v>6.8790666666666681E-2</v>
      </c>
      <c r="L408" s="86">
        <f t="shared" si="55"/>
        <v>0.44099200000000005</v>
      </c>
      <c r="M408" s="87">
        <f t="shared" si="48"/>
        <v>0.19285777777777779</v>
      </c>
      <c r="N408" s="86">
        <f>AVERAGE(L382:L384)</f>
        <v>0.44099200000000005</v>
      </c>
      <c r="O408" s="86">
        <f t="shared" ref="O408:P408" si="56">AVERAGE(M382:M384)</f>
        <v>0.44099200000000005</v>
      </c>
      <c r="P408" s="86">
        <f>AVERAGE(N382:N384)</f>
        <v>0.44099200000000005</v>
      </c>
      <c r="Q408" s="87">
        <f t="shared" si="50"/>
        <v>0.44099200000000005</v>
      </c>
    </row>
    <row r="409" spans="2:17" x14ac:dyDescent="0.4">
      <c r="B409" s="68" t="s">
        <v>1668</v>
      </c>
      <c r="C409" s="68" t="s">
        <v>1668</v>
      </c>
      <c r="E409" s="68" t="s">
        <v>1668</v>
      </c>
      <c r="F409" s="86">
        <f>AVERAGE(F386:F388)</f>
        <v>1.3696000000000002E-2</v>
      </c>
      <c r="G409" s="86">
        <f t="shared" ref="G409:H409" si="57">AVERAGE(G386:G388)</f>
        <v>1.4998666666666669E-2</v>
      </c>
      <c r="H409" s="86">
        <f t="shared" si="57"/>
        <v>1.1533333333333331E-2</v>
      </c>
      <c r="I409" s="86">
        <f t="shared" si="46"/>
        <v>1.3409333333333334E-2</v>
      </c>
      <c r="J409" s="86">
        <f>AVERAGE(J386:J388)</f>
        <v>0.12205066666666665</v>
      </c>
      <c r="K409" s="86">
        <f t="shared" ref="K409:L409" si="58">AVERAGE(K386:K388)</f>
        <v>0.11774</v>
      </c>
      <c r="L409" s="86">
        <f t="shared" si="58"/>
        <v>0.52280466666666658</v>
      </c>
      <c r="M409" s="87">
        <f t="shared" si="48"/>
        <v>0.25419844444444445</v>
      </c>
      <c r="N409" s="86">
        <f>AVERAGE(L386:L388)</f>
        <v>0.52280466666666658</v>
      </c>
      <c r="O409" s="86">
        <f t="shared" ref="O409:P409" si="59">AVERAGE(M386:M388)</f>
        <v>0.5263146666666666</v>
      </c>
      <c r="P409" s="86">
        <f>AVERAGE(N386:N388)</f>
        <v>0.53105933333333344</v>
      </c>
      <c r="Q409" s="87">
        <f t="shared" si="50"/>
        <v>0.5267262222222221</v>
      </c>
    </row>
    <row r="410" spans="2:17" x14ac:dyDescent="0.4">
      <c r="B410" s="68" t="s">
        <v>1673</v>
      </c>
      <c r="C410" s="68" t="s">
        <v>1673</v>
      </c>
      <c r="E410" s="68" t="s">
        <v>1669</v>
      </c>
      <c r="F410" s="86">
        <f>AVERAGE(F390:F392)</f>
        <v>1.7114666666666667E-2</v>
      </c>
      <c r="G410" s="86">
        <f t="shared" ref="G410:H410" si="60">AVERAGE(G390:G392)</f>
        <v>1.8970666666666667E-2</v>
      </c>
      <c r="H410" s="86">
        <f t="shared" si="60"/>
        <v>2.3092666666666668E-2</v>
      </c>
      <c r="I410" s="86">
        <f t="shared" si="46"/>
        <v>1.9725999999999997E-2</v>
      </c>
      <c r="J410" s="86">
        <f>AVERAGE(J390:J392)</f>
        <v>0.1298073333333333</v>
      </c>
      <c r="K410" s="86">
        <f t="shared" ref="K410:L410" si="61">AVERAGE(K390:K392)</f>
        <v>0.13313533333333336</v>
      </c>
      <c r="L410" s="86">
        <f t="shared" si="61"/>
        <v>0.5234726666666667</v>
      </c>
      <c r="M410" s="87">
        <f t="shared" si="48"/>
        <v>0.26213844444444445</v>
      </c>
      <c r="N410" s="86">
        <f>AVERAGE(L390:L392)</f>
        <v>0.5234726666666667</v>
      </c>
      <c r="O410" s="86">
        <f t="shared" ref="O410:P410" si="62">AVERAGE(M390:M392)</f>
        <v>0.52829333333333339</v>
      </c>
      <c r="P410" s="86">
        <f>AVERAGE(N390:N392)</f>
        <v>0.52815466666666666</v>
      </c>
      <c r="Q410" s="87">
        <f t="shared" si="50"/>
        <v>0.52664022222222229</v>
      </c>
    </row>
    <row r="411" spans="2:17" x14ac:dyDescent="0.4">
      <c r="B411" s="68" t="s">
        <v>1669</v>
      </c>
      <c r="C411" s="68" t="s">
        <v>1669</v>
      </c>
      <c r="E411" s="68" t="s">
        <v>1673</v>
      </c>
      <c r="F411" s="86">
        <f>AVERAGE(F394:F396)</f>
        <v>1.7795999999999999E-2</v>
      </c>
      <c r="G411" s="86">
        <f t="shared" ref="G411:H411" si="63">AVERAGE(G394:G396)</f>
        <v>2.0854666666666664E-2</v>
      </c>
      <c r="H411" s="86">
        <f t="shared" si="63"/>
        <v>2.0957333333333331E-2</v>
      </c>
      <c r="I411" s="86">
        <f t="shared" si="46"/>
        <v>1.9869333333333333E-2</v>
      </c>
      <c r="J411" s="86">
        <f>AVERAGE(J394:J396)</f>
        <v>0.13844799999999999</v>
      </c>
      <c r="K411" s="86">
        <f t="shared" ref="K411:L411" si="64">AVERAGE(K394:K396)</f>
        <v>0.13551666666666667</v>
      </c>
      <c r="L411" s="86">
        <f t="shared" si="64"/>
        <v>0.52600999999999998</v>
      </c>
      <c r="M411" s="87">
        <f t="shared" si="48"/>
        <v>0.26665822222222219</v>
      </c>
      <c r="N411" s="86">
        <f>AVERAGE(L394:L396)</f>
        <v>0.52600999999999998</v>
      </c>
      <c r="O411" s="86">
        <f t="shared" ref="O411:P411" si="65">AVERAGE(M394:M396)</f>
        <v>0.53688733333333349</v>
      </c>
      <c r="P411" s="86">
        <f>AVERAGE(N394:N396)</f>
        <v>0.53091333333333335</v>
      </c>
      <c r="Q411" s="87">
        <f t="shared" si="50"/>
        <v>0.5312702222222222</v>
      </c>
    </row>
    <row r="412" spans="2:17" x14ac:dyDescent="0.4">
      <c r="B412" s="68" t="s">
        <v>1674</v>
      </c>
      <c r="C412" s="68" t="s">
        <v>1674</v>
      </c>
      <c r="E412" s="68" t="s">
        <v>1674</v>
      </c>
      <c r="F412" s="86">
        <f>AVERAGE(F398:F400)</f>
        <v>2.9224E-2</v>
      </c>
      <c r="G412" s="86">
        <f t="shared" ref="G412:H412" si="66">AVERAGE(G398:G400)</f>
        <v>2.9224E-2</v>
      </c>
      <c r="H412" s="86">
        <f t="shared" si="66"/>
        <v>2.9224E-2</v>
      </c>
      <c r="I412" s="86">
        <f t="shared" si="46"/>
        <v>2.9224E-2</v>
      </c>
      <c r="J412" s="86">
        <f>AVERAGE(J398:J400)</f>
        <v>0.22565400000000002</v>
      </c>
      <c r="K412" s="86">
        <f t="shared" ref="K412:L412" si="67">AVERAGE(K398:K400)</f>
        <v>0.22565400000000002</v>
      </c>
      <c r="L412" s="86">
        <f t="shared" si="67"/>
        <v>0.54325666666666683</v>
      </c>
      <c r="M412" s="87">
        <f t="shared" si="48"/>
        <v>0.33152155555555562</v>
      </c>
      <c r="N412" s="86">
        <f>AVERAGE(L398:L400)</f>
        <v>0.54325666666666683</v>
      </c>
      <c r="O412" s="86">
        <f t="shared" ref="O412:P412" si="68">AVERAGE(M398:M400)</f>
        <v>0.54325666666666683</v>
      </c>
      <c r="P412" s="86">
        <f>AVERAGE(N398:N400)</f>
        <v>0.54325666666666683</v>
      </c>
      <c r="Q412" s="87">
        <f t="shared" si="50"/>
        <v>0.54325666666666683</v>
      </c>
    </row>
    <row r="413" spans="2:17" x14ac:dyDescent="0.4">
      <c r="E413" s="67" t="s">
        <v>1675</v>
      </c>
      <c r="F413" s="86">
        <f t="shared" ref="F409:F413" si="69">AVERAGE(F387:F389)</f>
        <v>1.3295000000000001E-2</v>
      </c>
      <c r="G413" s="7">
        <f t="shared" ref="G413:H413" si="70">AVERAGE(G405:G408)</f>
        <v>1.2155500000000001E-2</v>
      </c>
      <c r="H413" s="7">
        <f t="shared" si="70"/>
        <v>1.2281333333333333E-2</v>
      </c>
      <c r="I413" s="28"/>
      <c r="J413" s="7">
        <f>AVERAGE(J405:J408)</f>
        <v>8.7553333333333344E-2</v>
      </c>
      <c r="K413" s="7">
        <f t="shared" ref="K413:L413" si="71">AVERAGE(K405:K408)</f>
        <v>8.2875833333333343E-2</v>
      </c>
      <c r="L413" s="7">
        <f t="shared" si="71"/>
        <v>0.52387416666666675</v>
      </c>
      <c r="M413" s="230"/>
      <c r="N413" s="7">
        <f>AVERAGE(N405:N408)</f>
        <v>0.52387416666666675</v>
      </c>
      <c r="O413" s="7">
        <f t="shared" ref="O413:P413" si="72">AVERAGE(O405:O408)</f>
        <v>0.52355933333333327</v>
      </c>
      <c r="P413" s="7">
        <f t="shared" si="72"/>
        <v>0.52343883333333341</v>
      </c>
      <c r="Q413" s="241"/>
    </row>
    <row r="414" spans="2:17" x14ac:dyDescent="0.4">
      <c r="E414" s="7" t="s">
        <v>1676</v>
      </c>
      <c r="F414" s="7">
        <f>AVERAGE(F409:F412)</f>
        <v>1.9457666666666665E-2</v>
      </c>
      <c r="G414" s="7">
        <f t="shared" ref="G414" si="73">AVERAGE(G409:G412)</f>
        <v>2.1011999999999999E-2</v>
      </c>
      <c r="H414" s="7">
        <f>AVERAGE(H409:H412)</f>
        <v>2.1201833333333333E-2</v>
      </c>
      <c r="I414" s="88"/>
      <c r="J414" s="7">
        <f>AVERAGE(J409:J412)</f>
        <v>0.15398999999999999</v>
      </c>
      <c r="K414" s="7">
        <f t="shared" ref="K414" si="74">AVERAGE(K409:K412)</f>
        <v>0.15301150000000002</v>
      </c>
      <c r="L414" s="7">
        <f>AVERAGE(L409:L412)</f>
        <v>0.52888599999999997</v>
      </c>
      <c r="M414" s="240"/>
      <c r="N414" s="7">
        <f>AVERAGE(N409:N412)</f>
        <v>0.52888599999999997</v>
      </c>
      <c r="O414" s="7">
        <f t="shared" ref="O414" si="75">AVERAGE(O409:O412)</f>
        <v>0.53368800000000005</v>
      </c>
      <c r="P414" s="7">
        <f>AVERAGE(P409:P412)</f>
        <v>0.5333460000000001</v>
      </c>
      <c r="Q414" s="242"/>
    </row>
    <row r="416" spans="2:17" ht="15.9" x14ac:dyDescent="0.4">
      <c r="E416" s="7"/>
      <c r="F416" s="243" t="str">
        <f>F403</f>
        <v>Bleu method</v>
      </c>
      <c r="G416" s="244"/>
      <c r="H416" s="244"/>
      <c r="I416" s="245"/>
      <c r="J416" s="243" t="str">
        <f>J403</f>
        <v>RougeL method</v>
      </c>
      <c r="K416" s="244"/>
      <c r="L416" s="244"/>
      <c r="M416" s="246"/>
      <c r="N416" s="243" t="str">
        <f>N403</f>
        <v xml:space="preserve">Cosine similarity </v>
      </c>
      <c r="O416" s="244"/>
      <c r="P416" s="244"/>
      <c r="Q416" s="246"/>
    </row>
    <row r="417" spans="3:17" ht="18.45" x14ac:dyDescent="0.5">
      <c r="D417" s="11" t="s">
        <v>0</v>
      </c>
      <c r="E417" s="7" t="s">
        <v>1637</v>
      </c>
      <c r="F417" s="4" t="s">
        <v>1643</v>
      </c>
      <c r="G417" s="7" t="s">
        <v>1644</v>
      </c>
      <c r="H417" s="7" t="s">
        <v>1645</v>
      </c>
      <c r="I417" s="7" t="s">
        <v>5</v>
      </c>
      <c r="J417" s="4" t="s">
        <v>1643</v>
      </c>
      <c r="K417" s="7" t="s">
        <v>1644</v>
      </c>
      <c r="L417" s="7" t="s">
        <v>1645</v>
      </c>
      <c r="M417" s="62" t="s">
        <v>5</v>
      </c>
      <c r="N417" s="4" t="s">
        <v>1643</v>
      </c>
      <c r="O417" s="7" t="s">
        <v>1644</v>
      </c>
      <c r="P417" s="7" t="s">
        <v>1645</v>
      </c>
      <c r="Q417" s="62" t="s">
        <v>5</v>
      </c>
    </row>
    <row r="418" spans="3:17" x14ac:dyDescent="0.4">
      <c r="C418" s="68" t="s">
        <v>1672</v>
      </c>
      <c r="D418" s="11">
        <v>1</v>
      </c>
      <c r="E418" s="68" t="s">
        <v>1672</v>
      </c>
      <c r="F418" s="80">
        <v>1.4835333333333334E-2</v>
      </c>
      <c r="G418" s="80">
        <v>1.4510666666666667E-2</v>
      </c>
      <c r="H418" s="80">
        <v>1.5855999999999999E-2</v>
      </c>
      <c r="I418" s="80">
        <v>1.5067333333333334E-2</v>
      </c>
      <c r="J418" s="80">
        <v>9.5130666666666683E-2</v>
      </c>
      <c r="K418" s="80">
        <v>0.10045066666666669</v>
      </c>
      <c r="L418" s="80">
        <v>0.57690266666666667</v>
      </c>
      <c r="M418" s="89">
        <v>0.25749466666666671</v>
      </c>
      <c r="N418" s="7">
        <v>0.57690266666666667</v>
      </c>
      <c r="O418" s="7">
        <v>0.57424466666666663</v>
      </c>
      <c r="P418" s="7">
        <v>0.57016133333333341</v>
      </c>
      <c r="Q418" s="62">
        <v>0.57376955555555564</v>
      </c>
    </row>
    <row r="419" spans="3:17" x14ac:dyDescent="0.4">
      <c r="C419" s="68" t="s">
        <v>1667</v>
      </c>
      <c r="D419" s="11">
        <v>2</v>
      </c>
      <c r="E419" s="68" t="s">
        <v>1667</v>
      </c>
      <c r="F419" s="80">
        <v>9.5826666666666647E-3</v>
      </c>
      <c r="G419" s="80">
        <v>1.0070000000000001E-2</v>
      </c>
      <c r="H419" s="80">
        <v>9.3980000000000018E-3</v>
      </c>
      <c r="I419" s="80">
        <v>9.6835555555555564E-3</v>
      </c>
      <c r="J419" s="80">
        <v>8.8858666666666641E-2</v>
      </c>
      <c r="K419" s="80">
        <v>6.756333333333335E-2</v>
      </c>
      <c r="L419" s="80">
        <v>0.52461200000000019</v>
      </c>
      <c r="M419" s="89">
        <v>0.22701133333333337</v>
      </c>
      <c r="N419" s="7">
        <v>0.52461200000000019</v>
      </c>
      <c r="O419" s="7">
        <v>0.52383066666666656</v>
      </c>
      <c r="P419" s="7">
        <v>0.51843266666666654</v>
      </c>
      <c r="Q419" s="62">
        <v>0.5222917777777778</v>
      </c>
    </row>
    <row r="420" spans="3:17" x14ac:dyDescent="0.4">
      <c r="C420" s="68" t="s">
        <v>1670</v>
      </c>
      <c r="D420" s="11">
        <v>3</v>
      </c>
      <c r="E420" s="68" t="s">
        <v>1670</v>
      </c>
      <c r="F420" s="80">
        <v>1.5253333333333332E-2</v>
      </c>
      <c r="G420" s="80">
        <v>1.5547333333333335E-2</v>
      </c>
      <c r="H420" s="80">
        <v>1.5377333333333331E-2</v>
      </c>
      <c r="I420" s="80">
        <v>1.5392666666666666E-2</v>
      </c>
      <c r="J420" s="80">
        <v>9.7433333333333358E-2</v>
      </c>
      <c r="K420" s="80">
        <v>9.4698666666666667E-2</v>
      </c>
      <c r="L420" s="80">
        <v>0.55299000000000009</v>
      </c>
      <c r="M420" s="89">
        <v>0.24837400000000001</v>
      </c>
      <c r="N420" s="7">
        <v>0.55299000000000009</v>
      </c>
      <c r="O420" s="7">
        <v>0.55516999999999994</v>
      </c>
      <c r="P420" s="7">
        <v>0.56416933333333341</v>
      </c>
      <c r="Q420" s="62">
        <v>0.55744311111111111</v>
      </c>
    </row>
    <row r="421" spans="3:17" x14ac:dyDescent="0.4">
      <c r="C421" s="68" t="s">
        <v>1671</v>
      </c>
      <c r="D421" s="11">
        <v>4</v>
      </c>
      <c r="E421" s="68" t="s">
        <v>1671</v>
      </c>
      <c r="F421" s="80">
        <v>8.4939999999999998E-3</v>
      </c>
      <c r="G421" s="80">
        <v>8.4939999999999998E-3</v>
      </c>
      <c r="H421" s="80">
        <v>8.4939999999999998E-3</v>
      </c>
      <c r="I421" s="80">
        <v>8.4939999999999998E-3</v>
      </c>
      <c r="J421" s="80">
        <v>6.8790666666666681E-2</v>
      </c>
      <c r="K421" s="80">
        <v>6.8790666666666681E-2</v>
      </c>
      <c r="L421" s="80">
        <v>0.44099200000000005</v>
      </c>
      <c r="M421" s="89">
        <v>0.19285777777777779</v>
      </c>
      <c r="N421" s="7">
        <v>0.44099200000000005</v>
      </c>
      <c r="O421" s="7">
        <v>0.44099200000000005</v>
      </c>
      <c r="P421" s="7">
        <v>0.44099200000000005</v>
      </c>
      <c r="Q421" s="62">
        <v>0.44099200000000005</v>
      </c>
    </row>
    <row r="422" spans="3:17" x14ac:dyDescent="0.4">
      <c r="C422" s="68" t="s">
        <v>1668</v>
      </c>
      <c r="D422" s="11">
        <v>5</v>
      </c>
      <c r="E422" s="68" t="s">
        <v>1668</v>
      </c>
      <c r="F422" s="80">
        <v>1.3696000000000002E-2</v>
      </c>
      <c r="G422" s="80">
        <v>1.4998666666666669E-2</v>
      </c>
      <c r="H422" s="80">
        <v>1.1533333333333331E-2</v>
      </c>
      <c r="I422" s="80">
        <v>1.3409333333333334E-2</v>
      </c>
      <c r="J422" s="80">
        <v>0.12205066666666665</v>
      </c>
      <c r="K422" s="80">
        <v>0.11774</v>
      </c>
      <c r="L422" s="80">
        <v>0.52280466666666658</v>
      </c>
      <c r="M422" s="89">
        <v>0.25419844444444445</v>
      </c>
      <c r="N422" s="7">
        <v>0.52280466666666658</v>
      </c>
      <c r="O422" s="7">
        <v>0.5263146666666666</v>
      </c>
      <c r="P422" s="7">
        <v>0.53105933333333344</v>
      </c>
      <c r="Q422" s="62">
        <v>0.5267262222222221</v>
      </c>
    </row>
    <row r="423" spans="3:17" x14ac:dyDescent="0.4">
      <c r="C423" s="68" t="s">
        <v>1673</v>
      </c>
      <c r="D423" s="11">
        <v>6</v>
      </c>
      <c r="E423" s="68" t="s">
        <v>1669</v>
      </c>
      <c r="F423" s="80">
        <v>1.7114666666666667E-2</v>
      </c>
      <c r="G423" s="80">
        <v>1.8970666666666667E-2</v>
      </c>
      <c r="H423" s="80">
        <v>2.3092666666666668E-2</v>
      </c>
      <c r="I423" s="80">
        <v>1.9725999999999997E-2</v>
      </c>
      <c r="J423" s="80">
        <v>0.1298073333333333</v>
      </c>
      <c r="K423" s="80">
        <v>0.13313533333333336</v>
      </c>
      <c r="L423" s="80">
        <v>0.5234726666666667</v>
      </c>
      <c r="M423" s="89">
        <v>0.26213844444444445</v>
      </c>
      <c r="N423" s="7">
        <v>0.5234726666666667</v>
      </c>
      <c r="O423" s="7">
        <v>0.52829333333333339</v>
      </c>
      <c r="P423" s="7">
        <v>0.52815466666666666</v>
      </c>
      <c r="Q423" s="62">
        <v>0.52664022222222229</v>
      </c>
    </row>
    <row r="424" spans="3:17" x14ac:dyDescent="0.4">
      <c r="C424" s="68" t="s">
        <v>1669</v>
      </c>
      <c r="D424" s="11">
        <v>7</v>
      </c>
      <c r="E424" s="68" t="s">
        <v>1673</v>
      </c>
      <c r="F424" s="80">
        <v>1.7795999999999999E-2</v>
      </c>
      <c r="G424" s="80">
        <v>2.0854666666666664E-2</v>
      </c>
      <c r="H424" s="80">
        <v>2.0957333333333331E-2</v>
      </c>
      <c r="I424" s="80">
        <v>1.9869333333333333E-2</v>
      </c>
      <c r="J424" s="80">
        <v>0.13844799999999999</v>
      </c>
      <c r="K424" s="80">
        <v>0.13551666666666667</v>
      </c>
      <c r="L424" s="80">
        <v>0.52600999999999998</v>
      </c>
      <c r="M424" s="89">
        <v>0.26665822222222219</v>
      </c>
      <c r="N424" s="7">
        <v>0.52600999999999998</v>
      </c>
      <c r="O424" s="7">
        <v>0.53688733333333349</v>
      </c>
      <c r="P424" s="7">
        <v>0.53091333333333335</v>
      </c>
      <c r="Q424" s="62">
        <v>0.5312702222222222</v>
      </c>
    </row>
    <row r="425" spans="3:17" x14ac:dyDescent="0.4">
      <c r="C425" s="68" t="s">
        <v>1674</v>
      </c>
      <c r="D425" s="11">
        <v>8</v>
      </c>
      <c r="E425" s="68" t="s">
        <v>1674</v>
      </c>
      <c r="F425" s="80">
        <v>2.9224E-2</v>
      </c>
      <c r="G425" s="80">
        <v>2.9224E-2</v>
      </c>
      <c r="H425" s="80">
        <v>2.9224E-2</v>
      </c>
      <c r="I425" s="80">
        <v>2.9224E-2</v>
      </c>
      <c r="J425" s="80">
        <v>0.22565400000000002</v>
      </c>
      <c r="K425" s="80">
        <v>0.22565400000000002</v>
      </c>
      <c r="L425" s="80">
        <v>0.54325666666666683</v>
      </c>
      <c r="M425" s="89">
        <v>0.33152155555555562</v>
      </c>
      <c r="N425" s="7">
        <v>0.54325666666666683</v>
      </c>
      <c r="O425" s="7">
        <v>0.54325666666666683</v>
      </c>
      <c r="P425" s="7">
        <v>0.54325666666666683</v>
      </c>
      <c r="Q425" s="62">
        <v>0.54325666666666683</v>
      </c>
    </row>
    <row r="426" spans="3:17" x14ac:dyDescent="0.4">
      <c r="E426" s="67" t="s">
        <v>1675</v>
      </c>
      <c r="F426" s="80">
        <f>AVERAGE(F418:F421)</f>
        <v>1.2041333333333333E-2</v>
      </c>
      <c r="G426" s="80">
        <f t="shared" ref="G426:H426" si="76">AVERAGE(G418:G421)</f>
        <v>1.2155500000000001E-2</v>
      </c>
      <c r="H426" s="80">
        <f t="shared" si="76"/>
        <v>1.2281333333333333E-2</v>
      </c>
      <c r="I426" s="230"/>
      <c r="J426" s="80">
        <f>AVERAGE(J418:J421)</f>
        <v>8.7553333333333344E-2</v>
      </c>
      <c r="K426" s="80">
        <f t="shared" ref="K426:L426" si="77">AVERAGE(K418:K421)</f>
        <v>8.2875833333333343E-2</v>
      </c>
      <c r="L426" s="80">
        <f t="shared" si="77"/>
        <v>0.52387416666666675</v>
      </c>
      <c r="M426" s="267"/>
      <c r="N426" s="7">
        <f>AVERAGE(N418:N421)</f>
        <v>0.52387416666666675</v>
      </c>
      <c r="O426" s="7">
        <f t="shared" ref="O426:P426" si="78">AVERAGE(O418:O421)</f>
        <v>0.52355933333333327</v>
      </c>
      <c r="P426" s="7">
        <f t="shared" si="78"/>
        <v>0.52343883333333341</v>
      </c>
      <c r="Q426" s="230"/>
    </row>
    <row r="427" spans="3:17" x14ac:dyDescent="0.4">
      <c r="E427" s="7" t="s">
        <v>1676</v>
      </c>
      <c r="F427" s="80">
        <f>AVERAGE(F422:F425)</f>
        <v>1.9457666666666665E-2</v>
      </c>
      <c r="G427" s="80">
        <f t="shared" ref="G427" si="79">AVERAGE(G422:G425)</f>
        <v>2.1011999999999999E-2</v>
      </c>
      <c r="H427" s="80">
        <f>AVERAGE(H422:H425)</f>
        <v>2.1201833333333333E-2</v>
      </c>
      <c r="I427" s="231"/>
      <c r="J427" s="80">
        <f>AVERAGE(J422:J425)</f>
        <v>0.15398999999999999</v>
      </c>
      <c r="K427" s="80">
        <f t="shared" ref="K427" si="80">AVERAGE(K422:K425)</f>
        <v>0.15301150000000002</v>
      </c>
      <c r="L427" s="80">
        <f>AVERAGE(L422:L425)</f>
        <v>0.52888599999999997</v>
      </c>
      <c r="M427" s="268"/>
      <c r="N427" s="7">
        <f>AVERAGE(N422:N425)</f>
        <v>0.52888599999999997</v>
      </c>
      <c r="O427" s="7">
        <f t="shared" ref="O427" si="81">AVERAGE(O422:O425)</f>
        <v>0.53368800000000005</v>
      </c>
      <c r="P427" s="7">
        <f>AVERAGE(P422:P425)</f>
        <v>0.5333460000000001</v>
      </c>
      <c r="Q427" s="231"/>
    </row>
    <row r="430" spans="3:17" x14ac:dyDescent="0.4">
      <c r="E430" s="193" t="s">
        <v>5070</v>
      </c>
      <c r="F430" s="193"/>
      <c r="G430" s="193" t="s">
        <v>5071</v>
      </c>
      <c r="H430" s="193"/>
      <c r="I430" s="193" t="s">
        <v>5072</v>
      </c>
      <c r="J430" s="193"/>
      <c r="K430" s="193" t="s">
        <v>5073</v>
      </c>
      <c r="L430" s="193"/>
      <c r="M430" s="193" t="s">
        <v>5074</v>
      </c>
      <c r="N430" s="193"/>
      <c r="O430" s="193" t="s">
        <v>5075</v>
      </c>
      <c r="P430" s="193"/>
    </row>
    <row r="431" spans="3:17" x14ac:dyDescent="0.4">
      <c r="E431" s="23" t="s">
        <v>1637</v>
      </c>
      <c r="F431" s="7" t="s">
        <v>5</v>
      </c>
      <c r="G431" s="23" t="s">
        <v>1637</v>
      </c>
      <c r="H431" s="7" t="s">
        <v>5</v>
      </c>
      <c r="I431" s="23" t="s">
        <v>1637</v>
      </c>
      <c r="J431" s="7" t="s">
        <v>5</v>
      </c>
      <c r="K431" s="23" t="s">
        <v>1637</v>
      </c>
      <c r="L431" s="7" t="s">
        <v>5</v>
      </c>
      <c r="M431" s="23" t="s">
        <v>1637</v>
      </c>
      <c r="N431" s="7" t="s">
        <v>5</v>
      </c>
      <c r="O431" s="23" t="s">
        <v>1637</v>
      </c>
      <c r="P431" s="7" t="s">
        <v>5</v>
      </c>
    </row>
    <row r="432" spans="3:17" x14ac:dyDescent="0.4">
      <c r="E432" s="68" t="s">
        <v>1670</v>
      </c>
      <c r="F432" s="80">
        <v>1.5392666666666666E-2</v>
      </c>
      <c r="G432" s="68" t="s">
        <v>1674</v>
      </c>
      <c r="H432" s="80">
        <v>2.9224E-2</v>
      </c>
      <c r="I432" s="68" t="s">
        <v>1672</v>
      </c>
      <c r="J432" s="89">
        <v>0.25749466666666671</v>
      </c>
      <c r="K432" s="68" t="s">
        <v>1674</v>
      </c>
      <c r="L432" s="89">
        <v>0.33152155555555562</v>
      </c>
      <c r="M432" s="68" t="s">
        <v>1672</v>
      </c>
      <c r="N432" s="62">
        <v>0.57376955555555564</v>
      </c>
      <c r="O432" s="68" t="s">
        <v>1674</v>
      </c>
      <c r="P432" s="62">
        <v>0.54325666666666683</v>
      </c>
    </row>
    <row r="433" spans="5:16" x14ac:dyDescent="0.4">
      <c r="E433" s="68" t="s">
        <v>1672</v>
      </c>
      <c r="F433" s="80">
        <v>1.5067333333333334E-2</v>
      </c>
      <c r="G433" s="68" t="s">
        <v>1673</v>
      </c>
      <c r="H433" s="80">
        <v>1.9869333333333333E-2</v>
      </c>
      <c r="I433" s="68" t="s">
        <v>1670</v>
      </c>
      <c r="J433" s="89">
        <v>0.24837400000000001</v>
      </c>
      <c r="K433" s="68" t="s">
        <v>1673</v>
      </c>
      <c r="L433" s="89">
        <v>0.26665822222222219</v>
      </c>
      <c r="M433" s="68" t="s">
        <v>1670</v>
      </c>
      <c r="N433" s="62">
        <v>0.55744311111111111</v>
      </c>
      <c r="O433" s="68" t="s">
        <v>1673</v>
      </c>
      <c r="P433" s="62">
        <v>0.5312702222222222</v>
      </c>
    </row>
    <row r="434" spans="5:16" x14ac:dyDescent="0.4">
      <c r="E434" s="68" t="s">
        <v>1667</v>
      </c>
      <c r="F434" s="80">
        <v>9.6835555555555564E-3</v>
      </c>
      <c r="G434" s="68" t="s">
        <v>1669</v>
      </c>
      <c r="H434" s="80">
        <v>1.9725999999999997E-2</v>
      </c>
      <c r="I434" s="68" t="s">
        <v>1667</v>
      </c>
      <c r="J434" s="89">
        <v>0.22701133333333337</v>
      </c>
      <c r="K434" s="68" t="s">
        <v>1669</v>
      </c>
      <c r="L434" s="89">
        <v>0.26213844444444445</v>
      </c>
      <c r="M434" s="68" t="s">
        <v>1667</v>
      </c>
      <c r="N434" s="62">
        <v>0.5222917777777778</v>
      </c>
      <c r="O434" s="68" t="s">
        <v>1668</v>
      </c>
      <c r="P434" s="62">
        <v>0.5267262222222221</v>
      </c>
    </row>
    <row r="435" spans="5:16" x14ac:dyDescent="0.4">
      <c r="E435" s="68" t="s">
        <v>1671</v>
      </c>
      <c r="F435" s="80">
        <v>8.4939999999999998E-3</v>
      </c>
      <c r="G435" s="68" t="s">
        <v>1668</v>
      </c>
      <c r="H435" s="80">
        <v>1.3409333333333334E-2</v>
      </c>
      <c r="I435" s="68" t="s">
        <v>1671</v>
      </c>
      <c r="J435" s="89">
        <v>0.19285777777777779</v>
      </c>
      <c r="K435" s="68" t="s">
        <v>1668</v>
      </c>
      <c r="L435" s="89">
        <v>0.25419844444444445</v>
      </c>
      <c r="M435" s="68" t="s">
        <v>1671</v>
      </c>
      <c r="N435" s="62">
        <v>0.44099200000000005</v>
      </c>
      <c r="O435" s="68" t="s">
        <v>1669</v>
      </c>
      <c r="P435" s="62">
        <v>0.52664022222222229</v>
      </c>
    </row>
    <row r="437" spans="5:16" x14ac:dyDescent="0.4">
      <c r="E437" s="11" t="s">
        <v>1690</v>
      </c>
      <c r="F437" s="11" t="s">
        <v>5076</v>
      </c>
      <c r="G437" s="11" t="s">
        <v>5077</v>
      </c>
      <c r="H437" s="11" t="s">
        <v>5078</v>
      </c>
      <c r="I437" s="11" t="s">
        <v>5079</v>
      </c>
      <c r="J437" s="11" t="s">
        <v>5080</v>
      </c>
    </row>
    <row r="438" spans="5:16" x14ac:dyDescent="0.4">
      <c r="E438" s="68" t="s">
        <v>1670</v>
      </c>
      <c r="F438" s="80">
        <v>1.5392666666666666E-2</v>
      </c>
    </row>
    <row r="439" spans="5:16" x14ac:dyDescent="0.4">
      <c r="E439" s="68" t="s">
        <v>1672</v>
      </c>
      <c r="F439" s="80">
        <v>1.5067333333333334E-2</v>
      </c>
      <c r="J439" s="11" t="s">
        <v>5081</v>
      </c>
      <c r="K439" s="68" t="s">
        <v>1670</v>
      </c>
      <c r="L439" s="80">
        <v>1.5392666666666666E-2</v>
      </c>
      <c r="M439" s="68" t="s">
        <v>1674</v>
      </c>
      <c r="N439" s="80">
        <v>2.9224E-2</v>
      </c>
    </row>
    <row r="440" spans="5:16" x14ac:dyDescent="0.4">
      <c r="E440" s="68" t="s">
        <v>1667</v>
      </c>
      <c r="F440" s="80">
        <v>9.6835555555555564E-3</v>
      </c>
      <c r="J440" s="11" t="s">
        <v>5081</v>
      </c>
      <c r="K440" s="68" t="s">
        <v>1672</v>
      </c>
      <c r="L440" s="80">
        <v>1.5067333333333334E-2</v>
      </c>
      <c r="M440" s="68" t="s">
        <v>1673</v>
      </c>
      <c r="N440" s="80">
        <v>1.9869333333333333E-2</v>
      </c>
    </row>
    <row r="441" spans="5:16" x14ac:dyDescent="0.4">
      <c r="E441" s="68" t="s">
        <v>1671</v>
      </c>
      <c r="F441" s="80">
        <v>8.4939999999999998E-3</v>
      </c>
      <c r="J441" s="11" t="s">
        <v>5081</v>
      </c>
      <c r="K441" s="68" t="s">
        <v>1667</v>
      </c>
      <c r="L441" s="80">
        <v>9.6835555555555564E-3</v>
      </c>
      <c r="M441" s="68" t="s">
        <v>1669</v>
      </c>
      <c r="N441" s="80">
        <v>1.9725999999999997E-2</v>
      </c>
    </row>
    <row r="442" spans="5:16" x14ac:dyDescent="0.4">
      <c r="E442" s="68" t="s">
        <v>1674</v>
      </c>
      <c r="G442" s="80">
        <v>2.9224E-2</v>
      </c>
      <c r="J442" s="11" t="s">
        <v>5081</v>
      </c>
      <c r="K442" s="68" t="s">
        <v>1671</v>
      </c>
      <c r="L442" s="80">
        <v>8.4939999999999998E-3</v>
      </c>
      <c r="M442" s="68" t="s">
        <v>1668</v>
      </c>
      <c r="N442" s="80">
        <v>1.3409333333333334E-2</v>
      </c>
    </row>
    <row r="443" spans="5:16" x14ac:dyDescent="0.4">
      <c r="E443" s="68" t="s">
        <v>1673</v>
      </c>
      <c r="G443" s="80">
        <v>1.9869333333333333E-2</v>
      </c>
      <c r="J443" s="11" t="s">
        <v>5082</v>
      </c>
      <c r="K443" s="68" t="s">
        <v>1672</v>
      </c>
      <c r="L443" s="89">
        <v>0.25749466666666671</v>
      </c>
      <c r="M443" s="68" t="s">
        <v>1674</v>
      </c>
      <c r="N443" s="89">
        <v>0.33152155555555562</v>
      </c>
    </row>
    <row r="444" spans="5:16" x14ac:dyDescent="0.4">
      <c r="E444" s="68" t="s">
        <v>1669</v>
      </c>
      <c r="G444" s="80">
        <v>1.9725999999999997E-2</v>
      </c>
      <c r="J444" s="11" t="s">
        <v>5082</v>
      </c>
      <c r="K444" s="68" t="s">
        <v>1670</v>
      </c>
      <c r="L444" s="89">
        <v>0.24837400000000001</v>
      </c>
      <c r="M444" s="68" t="s">
        <v>1673</v>
      </c>
      <c r="N444" s="89">
        <v>0.26665822222222219</v>
      </c>
    </row>
    <row r="445" spans="5:16" x14ac:dyDescent="0.4">
      <c r="E445" s="68" t="s">
        <v>1668</v>
      </c>
      <c r="G445" s="80">
        <v>1.3409333333333334E-2</v>
      </c>
      <c r="J445" s="11" t="s">
        <v>5082</v>
      </c>
      <c r="K445" s="68" t="s">
        <v>1667</v>
      </c>
      <c r="L445" s="89">
        <v>0.22701133333333337</v>
      </c>
      <c r="M445" s="68" t="s">
        <v>1669</v>
      </c>
      <c r="N445" s="89">
        <v>0.26213844444444445</v>
      </c>
    </row>
    <row r="446" spans="5:16" x14ac:dyDescent="0.4">
      <c r="E446" s="68" t="s">
        <v>1672</v>
      </c>
      <c r="H446" s="89">
        <v>0.25749466666666671</v>
      </c>
      <c r="J446" s="11" t="s">
        <v>5082</v>
      </c>
      <c r="K446" s="68" t="s">
        <v>1671</v>
      </c>
      <c r="L446" s="89">
        <v>0.19285777777777779</v>
      </c>
      <c r="M446" s="68" t="s">
        <v>1668</v>
      </c>
      <c r="N446" s="89">
        <v>0.25419844444444445</v>
      </c>
    </row>
    <row r="447" spans="5:16" x14ac:dyDescent="0.4">
      <c r="E447" s="68" t="s">
        <v>1670</v>
      </c>
      <c r="H447" s="89">
        <v>0.24837400000000001</v>
      </c>
    </row>
    <row r="448" spans="5:16" x14ac:dyDescent="0.4">
      <c r="E448" s="68" t="s">
        <v>1667</v>
      </c>
      <c r="H448" s="89">
        <v>0.22701133333333337</v>
      </c>
      <c r="O448" s="68" t="s">
        <v>1672</v>
      </c>
      <c r="P448" s="62">
        <v>0.57376955555555564</v>
      </c>
    </row>
    <row r="449" spans="5:16" x14ac:dyDescent="0.4">
      <c r="E449" s="68" t="s">
        <v>1671</v>
      </c>
      <c r="H449" s="89">
        <v>0.19285777777777779</v>
      </c>
      <c r="O449" s="68" t="s">
        <v>1670</v>
      </c>
      <c r="P449" s="62">
        <v>0.55744311111111111</v>
      </c>
    </row>
    <row r="450" spans="5:16" x14ac:dyDescent="0.4">
      <c r="E450" s="68" t="s">
        <v>1674</v>
      </c>
      <c r="I450" s="89">
        <v>0.33152155555555562</v>
      </c>
      <c r="O450" s="68" t="s">
        <v>1667</v>
      </c>
      <c r="P450" s="62">
        <v>0.5222917777777778</v>
      </c>
    </row>
    <row r="451" spans="5:16" x14ac:dyDescent="0.4">
      <c r="E451" s="68" t="s">
        <v>1673</v>
      </c>
      <c r="I451" s="89">
        <v>0.26665822222222219</v>
      </c>
      <c r="O451" s="68" t="s">
        <v>1671</v>
      </c>
      <c r="P451" s="62">
        <v>0.44099200000000005</v>
      </c>
    </row>
    <row r="452" spans="5:16" x14ac:dyDescent="0.4">
      <c r="E452" s="68" t="s">
        <v>1669</v>
      </c>
      <c r="I452" s="89">
        <v>0.26213844444444445</v>
      </c>
      <c r="O452" s="68" t="s">
        <v>1674</v>
      </c>
      <c r="P452" s="62">
        <v>0.54325666666666683</v>
      </c>
    </row>
    <row r="453" spans="5:16" x14ac:dyDescent="0.4">
      <c r="E453" s="68" t="s">
        <v>1668</v>
      </c>
      <c r="I453" s="89">
        <v>0.25419844444444445</v>
      </c>
      <c r="O453" s="68" t="s">
        <v>1673</v>
      </c>
      <c r="P453" s="62">
        <v>0.5312702222222222</v>
      </c>
    </row>
    <row r="454" spans="5:16" x14ac:dyDescent="0.4">
      <c r="E454" s="68" t="s">
        <v>1674</v>
      </c>
      <c r="J454" s="62">
        <v>0.57376955555555564</v>
      </c>
      <c r="O454" s="68" t="s">
        <v>1668</v>
      </c>
      <c r="P454" s="62">
        <v>0.5267262222222221</v>
      </c>
    </row>
    <row r="455" spans="5:16" x14ac:dyDescent="0.4">
      <c r="E455" s="68" t="s">
        <v>1673</v>
      </c>
      <c r="J455" s="62">
        <v>0.55744311111111111</v>
      </c>
      <c r="O455" s="68" t="s">
        <v>1669</v>
      </c>
      <c r="P455" s="62">
        <v>0.52664022222222229</v>
      </c>
    </row>
    <row r="456" spans="5:16" x14ac:dyDescent="0.4">
      <c r="E456" s="68" t="s">
        <v>1668</v>
      </c>
      <c r="J456" s="62">
        <v>0.5222917777777778</v>
      </c>
    </row>
    <row r="457" spans="5:16" x14ac:dyDescent="0.4">
      <c r="E457" s="68" t="s">
        <v>1669</v>
      </c>
      <c r="J457" s="62">
        <v>0.44099200000000005</v>
      </c>
    </row>
    <row r="458" spans="5:16" x14ac:dyDescent="0.4">
      <c r="E458" s="68" t="s">
        <v>1674</v>
      </c>
      <c r="K458" s="62">
        <v>0.54325666666666683</v>
      </c>
    </row>
    <row r="459" spans="5:16" x14ac:dyDescent="0.4">
      <c r="E459" s="68" t="s">
        <v>1673</v>
      </c>
      <c r="K459" s="62">
        <v>0.5312702222222222</v>
      </c>
    </row>
    <row r="460" spans="5:16" x14ac:dyDescent="0.4">
      <c r="E460" s="68" t="s">
        <v>1668</v>
      </c>
      <c r="K460" s="62">
        <v>0.5267262222222221</v>
      </c>
    </row>
    <row r="461" spans="5:16" x14ac:dyDescent="0.4">
      <c r="E461" s="68" t="s">
        <v>1669</v>
      </c>
      <c r="K461" s="62">
        <v>0.52664022222222229</v>
      </c>
    </row>
  </sheetData>
  <autoFilter ref="A1:BC301" xr:uid="{FE990B30-2B49-4CE9-B31D-59644A064D70}">
    <filterColumn colId="0">
      <filters>
        <filter val="match_rate"/>
      </filters>
    </filterColumn>
    <filterColumn colId="1">
      <filters>
        <filter val="CLD"/>
      </filters>
    </filterColumn>
  </autoFilter>
  <sortState xmlns:xlrd2="http://schemas.microsoft.com/office/spreadsheetml/2017/richdata2" ref="O432:P435">
    <sortCondition descending="1" ref="P432:P435"/>
  </sortState>
  <mergeCells count="35">
    <mergeCell ref="O430:P430"/>
    <mergeCell ref="F416:I416"/>
    <mergeCell ref="J416:M416"/>
    <mergeCell ref="N416:Q416"/>
    <mergeCell ref="I426:I427"/>
    <mergeCell ref="M426:M427"/>
    <mergeCell ref="Q426:Q427"/>
    <mergeCell ref="E430:F430"/>
    <mergeCell ref="G430:H430"/>
    <mergeCell ref="I430:J430"/>
    <mergeCell ref="K430:L430"/>
    <mergeCell ref="M430:N430"/>
    <mergeCell ref="E403:E404"/>
    <mergeCell ref="F403:I403"/>
    <mergeCell ref="J403:M403"/>
    <mergeCell ref="N403:Q403"/>
    <mergeCell ref="M413:M414"/>
    <mergeCell ref="Q413:Q414"/>
    <mergeCell ref="E368:E369"/>
    <mergeCell ref="F368:H368"/>
    <mergeCell ref="I368:J368"/>
    <mergeCell ref="K368:N368"/>
    <mergeCell ref="E303:E304"/>
    <mergeCell ref="F351:J351"/>
    <mergeCell ref="K351:N351"/>
    <mergeCell ref="J361:J362"/>
    <mergeCell ref="N361:N362"/>
    <mergeCell ref="E367:N367"/>
    <mergeCell ref="AG304:AJ304"/>
    <mergeCell ref="E337:I337"/>
    <mergeCell ref="J337:M337"/>
    <mergeCell ref="O338:P338"/>
    <mergeCell ref="Q338:R338"/>
    <mergeCell ref="S338:T338"/>
    <mergeCell ref="U338:V338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27166-FB6F-4A13-81F7-1917C79F8336}">
  <sheetPr filterMode="1"/>
  <dimension ref="A1:BO1698"/>
  <sheetViews>
    <sheetView topLeftCell="Q1682" zoomScale="70" zoomScaleNormal="70" workbookViewId="0">
      <selection activeCell="AD1696" sqref="AD1696"/>
    </sheetView>
  </sheetViews>
  <sheetFormatPr defaultRowHeight="14.6" x14ac:dyDescent="0.4"/>
  <cols>
    <col min="1" max="1" width="13.07421875" customWidth="1"/>
    <col min="5" max="5" width="19.765625" customWidth="1"/>
  </cols>
  <sheetData>
    <row r="1" spans="1:56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</row>
    <row r="2" spans="1:56" hidden="1" x14ac:dyDescent="0.4">
      <c r="A2">
        <v>253</v>
      </c>
      <c r="B2" t="s">
        <v>56</v>
      </c>
      <c r="C2" t="s">
        <v>57</v>
      </c>
      <c r="D2" t="str">
        <f t="shared" ref="D2:D65" si="0">MID(E2,15,16)</f>
        <v>Jaccard</v>
      </c>
      <c r="E2" t="s">
        <v>58</v>
      </c>
      <c r="F2">
        <f t="shared" ref="F2:F65" si="1">AVERAGE(G2:BD2)</f>
        <v>0.77003200000000005</v>
      </c>
      <c r="G2">
        <v>0.85709999999999997</v>
      </c>
      <c r="H2">
        <v>1</v>
      </c>
      <c r="I2">
        <v>0.35899999999999999</v>
      </c>
      <c r="J2">
        <v>0.29310000000000003</v>
      </c>
      <c r="K2">
        <v>1</v>
      </c>
      <c r="L2">
        <v>0.56520000000000004</v>
      </c>
      <c r="M2">
        <v>0.89190000000000003</v>
      </c>
      <c r="N2">
        <v>0.72729999999999995</v>
      </c>
      <c r="O2">
        <v>0.71050000000000002</v>
      </c>
      <c r="P2">
        <v>1</v>
      </c>
      <c r="Q2">
        <v>0.29409999999999997</v>
      </c>
      <c r="R2">
        <v>0.45650000000000002</v>
      </c>
      <c r="S2">
        <v>0.35560000000000003</v>
      </c>
      <c r="T2">
        <v>1</v>
      </c>
      <c r="U2">
        <v>1</v>
      </c>
      <c r="V2">
        <v>0.5</v>
      </c>
      <c r="W2">
        <v>0.8649</v>
      </c>
      <c r="X2">
        <v>1</v>
      </c>
      <c r="Y2">
        <v>0.66669999999999996</v>
      </c>
      <c r="Z2">
        <v>0.83330000000000004</v>
      </c>
      <c r="AA2">
        <v>0.65849999999999997</v>
      </c>
      <c r="AB2">
        <v>0.63329999999999997</v>
      </c>
      <c r="AC2">
        <v>0.82220000000000004</v>
      </c>
      <c r="AD2">
        <v>0.53059999999999996</v>
      </c>
      <c r="AE2">
        <v>0.95120000000000005</v>
      </c>
      <c r="AF2">
        <v>0.92679999999999996</v>
      </c>
      <c r="AG2">
        <v>1</v>
      </c>
      <c r="AH2">
        <v>1</v>
      </c>
      <c r="AI2">
        <v>0.56759999999999999</v>
      </c>
      <c r="AJ2">
        <v>1</v>
      </c>
      <c r="AK2">
        <v>1</v>
      </c>
      <c r="AL2">
        <v>0.39019999999999999</v>
      </c>
      <c r="AM2">
        <v>0.85709999999999997</v>
      </c>
      <c r="AN2">
        <v>1</v>
      </c>
      <c r="AO2">
        <v>1</v>
      </c>
      <c r="AP2">
        <v>0.52629999999999999</v>
      </c>
      <c r="AQ2">
        <v>0.7419</v>
      </c>
      <c r="AR2">
        <v>0.625</v>
      </c>
      <c r="AS2">
        <v>0.96550000000000002</v>
      </c>
      <c r="AT2">
        <v>0.64439999999999997</v>
      </c>
      <c r="AU2">
        <v>0.3871</v>
      </c>
      <c r="AV2">
        <v>1</v>
      </c>
      <c r="AW2">
        <v>1</v>
      </c>
      <c r="AX2">
        <v>0.36990000000000001</v>
      </c>
      <c r="AY2">
        <v>0.6512</v>
      </c>
      <c r="AZ2">
        <v>0.90620000000000001</v>
      </c>
      <c r="BA2">
        <v>1</v>
      </c>
      <c r="BB2">
        <v>1</v>
      </c>
      <c r="BC2">
        <v>0.97140000000000004</v>
      </c>
      <c r="BD2">
        <v>1</v>
      </c>
    </row>
    <row r="3" spans="1:56" hidden="1" x14ac:dyDescent="0.4">
      <c r="A3">
        <v>254</v>
      </c>
      <c r="B3" t="s">
        <v>56</v>
      </c>
      <c r="C3" t="s">
        <v>57</v>
      </c>
      <c r="D3" t="str">
        <f t="shared" si="0"/>
        <v>Levenshtein</v>
      </c>
      <c r="E3" t="s">
        <v>59</v>
      </c>
      <c r="F3">
        <f t="shared" si="1"/>
        <v>0.85500600000000004</v>
      </c>
      <c r="G3">
        <v>0.78120000000000001</v>
      </c>
      <c r="H3">
        <v>1</v>
      </c>
      <c r="I3">
        <v>0.62860000000000005</v>
      </c>
      <c r="J3">
        <v>0.6099</v>
      </c>
      <c r="K3">
        <v>1</v>
      </c>
      <c r="L3">
        <v>0.78580000000000005</v>
      </c>
      <c r="M3">
        <v>0.92610000000000003</v>
      </c>
      <c r="N3">
        <v>0.85189999999999999</v>
      </c>
      <c r="O3">
        <v>0.76449999999999996</v>
      </c>
      <c r="P3">
        <v>1</v>
      </c>
      <c r="Q3">
        <v>0.56889999999999996</v>
      </c>
      <c r="R3">
        <v>0.623</v>
      </c>
      <c r="S3">
        <v>0.59609999999999996</v>
      </c>
      <c r="T3">
        <v>1</v>
      </c>
      <c r="U3">
        <v>1</v>
      </c>
      <c r="V3">
        <v>0.78939999999999999</v>
      </c>
      <c r="W3">
        <v>0.95699999999999996</v>
      </c>
      <c r="X3">
        <v>0.65569999999999995</v>
      </c>
      <c r="Y3">
        <v>0.77410000000000001</v>
      </c>
      <c r="Z3">
        <v>0.88759999999999994</v>
      </c>
      <c r="AA3">
        <v>0.79830000000000001</v>
      </c>
      <c r="AB3">
        <v>0.79620000000000002</v>
      </c>
      <c r="AC3">
        <v>0.86870000000000003</v>
      </c>
      <c r="AD3">
        <v>0.73140000000000005</v>
      </c>
      <c r="AE3">
        <v>0.98440000000000005</v>
      </c>
      <c r="AF3">
        <v>0.92449999999999999</v>
      </c>
      <c r="AG3">
        <v>1</v>
      </c>
      <c r="AH3">
        <v>1</v>
      </c>
      <c r="AI3">
        <v>0.71340000000000003</v>
      </c>
      <c r="AJ3">
        <v>1</v>
      </c>
      <c r="AK3">
        <v>1</v>
      </c>
      <c r="AL3">
        <v>0.62490000000000001</v>
      </c>
      <c r="AM3">
        <v>0.98480000000000001</v>
      </c>
      <c r="AN3">
        <v>1</v>
      </c>
      <c r="AO3">
        <v>1</v>
      </c>
      <c r="AP3">
        <v>0.64570000000000005</v>
      </c>
      <c r="AQ3">
        <v>0.90639999999999998</v>
      </c>
      <c r="AR3">
        <v>0.89139999999999997</v>
      </c>
      <c r="AS3">
        <v>0.97629999999999995</v>
      </c>
      <c r="AT3">
        <v>0.70760000000000001</v>
      </c>
      <c r="AU3">
        <v>0.64470000000000005</v>
      </c>
      <c r="AV3">
        <v>1</v>
      </c>
      <c r="AW3">
        <v>1</v>
      </c>
      <c r="AX3">
        <v>0.61519999999999997</v>
      </c>
      <c r="AY3">
        <v>0.8196</v>
      </c>
      <c r="AZ3">
        <v>0.93920000000000003</v>
      </c>
      <c r="BA3">
        <v>0.99929999999999997</v>
      </c>
      <c r="BB3">
        <v>1</v>
      </c>
      <c r="BC3">
        <v>0.97850000000000004</v>
      </c>
      <c r="BD3">
        <v>1</v>
      </c>
    </row>
    <row r="4" spans="1:56" hidden="1" x14ac:dyDescent="0.4">
      <c r="A4">
        <v>255</v>
      </c>
      <c r="B4" t="s">
        <v>56</v>
      </c>
      <c r="C4" t="s">
        <v>57</v>
      </c>
      <c r="D4" t="str">
        <f t="shared" si="0"/>
        <v>TFIDF</v>
      </c>
      <c r="E4" t="s">
        <v>60</v>
      </c>
      <c r="F4">
        <f t="shared" si="1"/>
        <v>0.82354200000000011</v>
      </c>
      <c r="G4">
        <v>0.81850000000000001</v>
      </c>
      <c r="H4">
        <v>1</v>
      </c>
      <c r="I4">
        <v>0.58919999999999995</v>
      </c>
      <c r="J4">
        <v>0.52100000000000002</v>
      </c>
      <c r="K4">
        <v>1</v>
      </c>
      <c r="L4">
        <v>0.7389</v>
      </c>
      <c r="M4">
        <v>0.95109999999999995</v>
      </c>
      <c r="N4">
        <v>0.80149999999999999</v>
      </c>
      <c r="O4">
        <v>0.8216</v>
      </c>
      <c r="P4">
        <v>1</v>
      </c>
      <c r="Q4">
        <v>0.46139999999999998</v>
      </c>
      <c r="R4">
        <v>0.52600000000000002</v>
      </c>
      <c r="S4">
        <v>0.53949999999999998</v>
      </c>
      <c r="T4">
        <v>1</v>
      </c>
      <c r="U4">
        <v>1</v>
      </c>
      <c r="V4">
        <v>0.74939999999999996</v>
      </c>
      <c r="W4">
        <v>0.90110000000000001</v>
      </c>
      <c r="X4">
        <v>0.74590000000000001</v>
      </c>
      <c r="Y4">
        <v>0.73950000000000005</v>
      </c>
      <c r="Z4">
        <v>0.95279999999999998</v>
      </c>
      <c r="AA4">
        <v>0.73519999999999996</v>
      </c>
      <c r="AB4">
        <v>0.6331</v>
      </c>
      <c r="AC4">
        <v>0.76539999999999997</v>
      </c>
      <c r="AD4">
        <v>0.70830000000000004</v>
      </c>
      <c r="AE4">
        <v>0.97370000000000001</v>
      </c>
      <c r="AF4">
        <v>0.90090000000000003</v>
      </c>
      <c r="AG4">
        <v>1</v>
      </c>
      <c r="AH4">
        <v>1</v>
      </c>
      <c r="AI4">
        <v>0.62390000000000001</v>
      </c>
      <c r="AJ4">
        <v>1</v>
      </c>
      <c r="AK4">
        <v>1</v>
      </c>
      <c r="AL4">
        <v>0.46750000000000003</v>
      </c>
      <c r="AM4">
        <v>0.97119999999999995</v>
      </c>
      <c r="AN4">
        <v>1</v>
      </c>
      <c r="AO4">
        <v>1</v>
      </c>
      <c r="AP4">
        <v>0.5776</v>
      </c>
      <c r="AQ4">
        <v>0.84730000000000005</v>
      </c>
      <c r="AR4">
        <v>0.77159999999999995</v>
      </c>
      <c r="AS4">
        <v>0.95109999999999995</v>
      </c>
      <c r="AT4">
        <v>0.71930000000000005</v>
      </c>
      <c r="AU4">
        <v>0.55059999999999998</v>
      </c>
      <c r="AV4">
        <v>1</v>
      </c>
      <c r="AW4">
        <v>1</v>
      </c>
      <c r="AX4">
        <v>0.52380000000000004</v>
      </c>
      <c r="AY4">
        <v>0.75170000000000003</v>
      </c>
      <c r="AZ4">
        <v>0.88480000000000003</v>
      </c>
      <c r="BA4">
        <v>1</v>
      </c>
      <c r="BB4">
        <v>1</v>
      </c>
      <c r="BC4">
        <v>0.9627</v>
      </c>
      <c r="BD4">
        <v>1</v>
      </c>
    </row>
    <row r="5" spans="1:56" hidden="1" x14ac:dyDescent="0.4">
      <c r="A5">
        <v>256</v>
      </c>
      <c r="B5" t="s">
        <v>56</v>
      </c>
      <c r="C5" t="s">
        <v>57</v>
      </c>
      <c r="D5" t="str">
        <f t="shared" si="0"/>
        <v>BM25</v>
      </c>
      <c r="E5" t="s">
        <v>61</v>
      </c>
      <c r="F5">
        <f t="shared" si="1"/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</row>
    <row r="6" spans="1:56" hidden="1" x14ac:dyDescent="0.4">
      <c r="A6">
        <v>257</v>
      </c>
      <c r="B6" t="s">
        <v>56</v>
      </c>
      <c r="C6" t="s">
        <v>57</v>
      </c>
      <c r="D6" t="str">
        <f t="shared" si="0"/>
        <v>SBERT</v>
      </c>
      <c r="E6" t="s">
        <v>62</v>
      </c>
      <c r="F6">
        <f t="shared" si="1"/>
        <v>0.97973600000000005</v>
      </c>
      <c r="G6">
        <v>0.9899</v>
      </c>
      <c r="H6">
        <v>1</v>
      </c>
      <c r="I6">
        <v>0.91279999999999994</v>
      </c>
      <c r="J6">
        <v>0.9476</v>
      </c>
      <c r="K6">
        <v>1</v>
      </c>
      <c r="L6">
        <v>0.97960000000000003</v>
      </c>
      <c r="M6">
        <v>0.97899999999999998</v>
      </c>
      <c r="N6">
        <v>0.98770000000000002</v>
      </c>
      <c r="O6">
        <v>0.99019999999999997</v>
      </c>
      <c r="P6">
        <v>1</v>
      </c>
      <c r="Q6">
        <v>0.94850000000000001</v>
      </c>
      <c r="R6">
        <v>0.9304</v>
      </c>
      <c r="S6">
        <v>0.93520000000000003</v>
      </c>
      <c r="T6">
        <v>1</v>
      </c>
      <c r="U6">
        <v>1</v>
      </c>
      <c r="V6">
        <v>0.93720000000000003</v>
      </c>
      <c r="W6">
        <v>0.99660000000000004</v>
      </c>
      <c r="X6">
        <v>0.96440000000000003</v>
      </c>
      <c r="Y6">
        <v>0.96579999999999999</v>
      </c>
      <c r="Z6">
        <v>0.99260000000000004</v>
      </c>
      <c r="AA6">
        <v>0.99039999999999995</v>
      </c>
      <c r="AB6">
        <v>0.99180000000000001</v>
      </c>
      <c r="AC6">
        <v>0.98409999999999997</v>
      </c>
      <c r="AD6">
        <v>0.98509999999999998</v>
      </c>
      <c r="AE6">
        <v>0.99850000000000005</v>
      </c>
      <c r="AF6">
        <v>0.99129999999999996</v>
      </c>
      <c r="AG6">
        <v>1</v>
      </c>
      <c r="AH6">
        <v>1</v>
      </c>
      <c r="AI6">
        <v>0.96679999999999999</v>
      </c>
      <c r="AJ6">
        <v>1</v>
      </c>
      <c r="AK6">
        <v>1</v>
      </c>
      <c r="AL6">
        <v>0.94259999999999999</v>
      </c>
      <c r="AM6">
        <v>0.99750000000000005</v>
      </c>
      <c r="AN6">
        <v>1</v>
      </c>
      <c r="AO6">
        <v>1</v>
      </c>
      <c r="AP6">
        <v>0.96030000000000004</v>
      </c>
      <c r="AQ6">
        <v>0.98009999999999997</v>
      </c>
      <c r="AR6">
        <v>0.97370000000000001</v>
      </c>
      <c r="AS6">
        <v>0.98880000000000001</v>
      </c>
      <c r="AT6">
        <v>0.95099999999999996</v>
      </c>
      <c r="AU6">
        <v>0.92459999999999998</v>
      </c>
      <c r="AV6">
        <v>1</v>
      </c>
      <c r="AW6">
        <v>1</v>
      </c>
      <c r="AX6">
        <v>0.93049999999999999</v>
      </c>
      <c r="AY6">
        <v>0.98950000000000005</v>
      </c>
      <c r="AZ6">
        <v>0.99029999999999996</v>
      </c>
      <c r="BA6">
        <v>1</v>
      </c>
      <c r="BB6">
        <v>1</v>
      </c>
      <c r="BC6">
        <v>0.99239999999999995</v>
      </c>
      <c r="BD6">
        <v>1</v>
      </c>
    </row>
    <row r="7" spans="1:56" hidden="1" x14ac:dyDescent="0.4">
      <c r="A7">
        <v>258</v>
      </c>
      <c r="B7" t="s">
        <v>56</v>
      </c>
      <c r="C7" t="s">
        <v>57</v>
      </c>
      <c r="D7" t="str">
        <f t="shared" si="0"/>
        <v>MEAN</v>
      </c>
      <c r="E7" t="s">
        <v>63</v>
      </c>
      <c r="F7">
        <f t="shared" si="1"/>
        <v>0.68566600000000011</v>
      </c>
      <c r="G7">
        <v>0.68930000000000002</v>
      </c>
      <c r="H7">
        <v>0.8</v>
      </c>
      <c r="I7">
        <v>0.49790000000000001</v>
      </c>
      <c r="J7">
        <v>0.4743</v>
      </c>
      <c r="K7">
        <v>0.8</v>
      </c>
      <c r="L7">
        <v>0.6139</v>
      </c>
      <c r="M7">
        <v>0.74960000000000004</v>
      </c>
      <c r="N7">
        <v>0.67369999999999997</v>
      </c>
      <c r="O7">
        <v>0.65739999999999998</v>
      </c>
      <c r="P7">
        <v>0.8</v>
      </c>
      <c r="Q7">
        <v>0.4546</v>
      </c>
      <c r="R7">
        <v>0.50719999999999998</v>
      </c>
      <c r="S7">
        <v>0.48530000000000001</v>
      </c>
      <c r="T7">
        <v>0.8</v>
      </c>
      <c r="U7">
        <v>0.8</v>
      </c>
      <c r="V7">
        <v>0.59519999999999995</v>
      </c>
      <c r="W7">
        <v>0.74390000000000001</v>
      </c>
      <c r="X7">
        <v>0.67320000000000002</v>
      </c>
      <c r="Y7">
        <v>0.62919999999999998</v>
      </c>
      <c r="Z7">
        <v>0.73329999999999995</v>
      </c>
      <c r="AA7">
        <v>0.63649999999999995</v>
      </c>
      <c r="AB7">
        <v>0.6109</v>
      </c>
      <c r="AC7">
        <v>0.68810000000000004</v>
      </c>
      <c r="AD7">
        <v>0.59109999999999996</v>
      </c>
      <c r="AE7">
        <v>0.78159999999999996</v>
      </c>
      <c r="AF7">
        <v>0.74870000000000003</v>
      </c>
      <c r="AG7">
        <v>0.8</v>
      </c>
      <c r="AH7">
        <v>0.8</v>
      </c>
      <c r="AI7">
        <v>0.57430000000000003</v>
      </c>
      <c r="AJ7">
        <v>0.8</v>
      </c>
      <c r="AK7">
        <v>0.8</v>
      </c>
      <c r="AL7">
        <v>0.48499999999999999</v>
      </c>
      <c r="AM7">
        <v>0.7621</v>
      </c>
      <c r="AN7">
        <v>0.8</v>
      </c>
      <c r="AO7">
        <v>0.8</v>
      </c>
      <c r="AP7">
        <v>0.54200000000000004</v>
      </c>
      <c r="AQ7">
        <v>0.69510000000000005</v>
      </c>
      <c r="AR7">
        <v>0.65229999999999999</v>
      </c>
      <c r="AS7">
        <v>0.77639999999999998</v>
      </c>
      <c r="AT7">
        <v>0.60450000000000004</v>
      </c>
      <c r="AU7">
        <v>0.50139999999999996</v>
      </c>
      <c r="AV7">
        <v>0.8</v>
      </c>
      <c r="AW7">
        <v>0.8</v>
      </c>
      <c r="AX7">
        <v>0.4879</v>
      </c>
      <c r="AY7">
        <v>0.64239999999999997</v>
      </c>
      <c r="AZ7">
        <v>0.74409999999999998</v>
      </c>
      <c r="BA7">
        <v>0.79990000000000006</v>
      </c>
      <c r="BB7">
        <v>0.8</v>
      </c>
      <c r="BC7">
        <v>0.78100000000000003</v>
      </c>
      <c r="BD7">
        <v>0.8</v>
      </c>
    </row>
    <row r="8" spans="1:56" hidden="1" x14ac:dyDescent="0.4">
      <c r="A8">
        <v>259</v>
      </c>
      <c r="B8" t="s">
        <v>56</v>
      </c>
      <c r="C8" t="s">
        <v>57</v>
      </c>
      <c r="D8" t="str">
        <f t="shared" si="0"/>
        <v>Weighted</v>
      </c>
      <c r="E8" t="s">
        <v>64</v>
      </c>
      <c r="F8">
        <f t="shared" si="1"/>
        <v>0.7512939999999998</v>
      </c>
      <c r="G8">
        <v>0.75409999999999999</v>
      </c>
      <c r="H8">
        <v>0.9</v>
      </c>
      <c r="I8">
        <v>0.51490000000000002</v>
      </c>
      <c r="J8">
        <v>0.4768</v>
      </c>
      <c r="K8">
        <v>0.9</v>
      </c>
      <c r="L8">
        <v>0.65739999999999998</v>
      </c>
      <c r="M8">
        <v>0.8377</v>
      </c>
      <c r="N8">
        <v>0.73399999999999999</v>
      </c>
      <c r="O8">
        <v>0.71430000000000005</v>
      </c>
      <c r="P8">
        <v>0.9</v>
      </c>
      <c r="Q8">
        <v>0.44900000000000001</v>
      </c>
      <c r="R8">
        <v>0.52070000000000005</v>
      </c>
      <c r="S8">
        <v>0.49330000000000002</v>
      </c>
      <c r="T8">
        <v>0.9</v>
      </c>
      <c r="U8">
        <v>0.9</v>
      </c>
      <c r="V8">
        <v>0.64090000000000003</v>
      </c>
      <c r="W8">
        <v>0.82550000000000001</v>
      </c>
      <c r="X8">
        <v>0.73409999999999997</v>
      </c>
      <c r="Y8">
        <v>0.67859999999999998</v>
      </c>
      <c r="Z8">
        <v>0.81530000000000002</v>
      </c>
      <c r="AA8">
        <v>0.68379999999999996</v>
      </c>
      <c r="AB8">
        <v>0.64649999999999996</v>
      </c>
      <c r="AC8">
        <v>0.75070000000000003</v>
      </c>
      <c r="AD8">
        <v>0.62649999999999995</v>
      </c>
      <c r="AE8">
        <v>0.87590000000000001</v>
      </c>
      <c r="AF8">
        <v>0.83220000000000005</v>
      </c>
      <c r="AG8">
        <v>0.9</v>
      </c>
      <c r="AH8">
        <v>0.9</v>
      </c>
      <c r="AI8">
        <v>0.60409999999999997</v>
      </c>
      <c r="AJ8">
        <v>0.9</v>
      </c>
      <c r="AK8">
        <v>0.9</v>
      </c>
      <c r="AL8">
        <v>0.48830000000000001</v>
      </c>
      <c r="AM8">
        <v>0.85160000000000002</v>
      </c>
      <c r="AN8">
        <v>0.9</v>
      </c>
      <c r="AO8">
        <v>0.9</v>
      </c>
      <c r="AP8">
        <v>0.56230000000000002</v>
      </c>
      <c r="AQ8">
        <v>0.76429999999999998</v>
      </c>
      <c r="AR8">
        <v>0.70789999999999997</v>
      </c>
      <c r="AS8">
        <v>0.86970000000000003</v>
      </c>
      <c r="AT8">
        <v>0.64890000000000003</v>
      </c>
      <c r="AU8">
        <v>0.51559999999999995</v>
      </c>
      <c r="AV8">
        <v>0.9</v>
      </c>
      <c r="AW8">
        <v>0.9</v>
      </c>
      <c r="AX8">
        <v>0.4965</v>
      </c>
      <c r="AY8">
        <v>0.69220000000000004</v>
      </c>
      <c r="AZ8">
        <v>0.82579999999999998</v>
      </c>
      <c r="BA8">
        <v>0.89980000000000004</v>
      </c>
      <c r="BB8">
        <v>0.9</v>
      </c>
      <c r="BC8">
        <v>0.87549999999999994</v>
      </c>
      <c r="BD8">
        <v>0.9</v>
      </c>
    </row>
    <row r="9" spans="1:56" hidden="1" x14ac:dyDescent="0.4">
      <c r="A9">
        <v>309</v>
      </c>
      <c r="B9" t="s">
        <v>57</v>
      </c>
      <c r="C9" t="s">
        <v>65</v>
      </c>
      <c r="D9" t="str">
        <f t="shared" si="0"/>
        <v>Jaccard</v>
      </c>
      <c r="E9" t="s">
        <v>66</v>
      </c>
      <c r="F9">
        <f t="shared" si="1"/>
        <v>0.72784800000000005</v>
      </c>
      <c r="G9">
        <v>0.85709999999999997</v>
      </c>
      <c r="H9">
        <v>0.36359999999999998</v>
      </c>
      <c r="I9">
        <v>1</v>
      </c>
      <c r="J9">
        <v>1</v>
      </c>
      <c r="K9">
        <v>0.55879999999999996</v>
      </c>
      <c r="L9">
        <v>0.78569999999999995</v>
      </c>
      <c r="M9">
        <v>0.75</v>
      </c>
      <c r="N9">
        <v>0.75</v>
      </c>
      <c r="O9">
        <v>1</v>
      </c>
      <c r="P9">
        <v>0.51670000000000005</v>
      </c>
      <c r="Q9">
        <v>0.29409999999999997</v>
      </c>
      <c r="R9">
        <v>0.36959999999999998</v>
      </c>
      <c r="S9">
        <v>0.41860000000000003</v>
      </c>
      <c r="T9">
        <v>1</v>
      </c>
      <c r="U9">
        <v>0.46510000000000001</v>
      </c>
      <c r="V9">
        <v>1</v>
      </c>
      <c r="W9">
        <v>0.80559999999999998</v>
      </c>
      <c r="X9">
        <v>1</v>
      </c>
      <c r="Y9">
        <v>0.33329999999999999</v>
      </c>
      <c r="Z9">
        <v>0.59089999999999998</v>
      </c>
      <c r="AA9">
        <v>1</v>
      </c>
      <c r="AB9">
        <v>0.63160000000000005</v>
      </c>
      <c r="AC9">
        <v>0.84089999999999998</v>
      </c>
      <c r="AD9">
        <v>0.82050000000000001</v>
      </c>
      <c r="AE9">
        <v>0.95</v>
      </c>
      <c r="AF9">
        <v>1</v>
      </c>
      <c r="AG9">
        <v>0.71789999999999998</v>
      </c>
      <c r="AH9">
        <v>0.45</v>
      </c>
      <c r="AI9">
        <v>1</v>
      </c>
      <c r="AJ9">
        <v>1</v>
      </c>
      <c r="AK9">
        <v>0.85</v>
      </c>
      <c r="AL9">
        <v>0.45</v>
      </c>
      <c r="AM9">
        <v>1</v>
      </c>
      <c r="AN9">
        <v>1</v>
      </c>
      <c r="AO9">
        <v>1</v>
      </c>
      <c r="AP9">
        <v>0.52629999999999999</v>
      </c>
      <c r="AQ9">
        <v>1</v>
      </c>
      <c r="AR9">
        <v>0.32650000000000001</v>
      </c>
      <c r="AS9">
        <v>0.96550000000000002</v>
      </c>
      <c r="AT9">
        <v>0.40820000000000001</v>
      </c>
      <c r="AU9">
        <v>0.3871</v>
      </c>
      <c r="AV9">
        <v>0.48</v>
      </c>
      <c r="AW9">
        <v>1</v>
      </c>
      <c r="AX9">
        <v>0.38569999999999999</v>
      </c>
      <c r="AY9">
        <v>0.6512</v>
      </c>
      <c r="AZ9">
        <v>0.46339999999999998</v>
      </c>
      <c r="BA9">
        <v>1</v>
      </c>
      <c r="BB9">
        <v>1</v>
      </c>
      <c r="BC9">
        <v>0.97140000000000004</v>
      </c>
      <c r="BD9">
        <v>0.2571</v>
      </c>
    </row>
    <row r="10" spans="1:56" hidden="1" x14ac:dyDescent="0.4">
      <c r="A10">
        <v>310</v>
      </c>
      <c r="B10" t="s">
        <v>57</v>
      </c>
      <c r="C10" t="s">
        <v>65</v>
      </c>
      <c r="D10" t="str">
        <f t="shared" si="0"/>
        <v>Levenshtein</v>
      </c>
      <c r="E10" t="s">
        <v>67</v>
      </c>
      <c r="F10">
        <f t="shared" si="1"/>
        <v>0.8364879999999999</v>
      </c>
      <c r="G10">
        <v>0.78120000000000001</v>
      </c>
      <c r="H10">
        <v>0.60460000000000003</v>
      </c>
      <c r="I10">
        <v>1</v>
      </c>
      <c r="J10">
        <v>1</v>
      </c>
      <c r="K10">
        <v>0.7964</v>
      </c>
      <c r="L10">
        <v>0.92500000000000004</v>
      </c>
      <c r="M10">
        <v>0.89990000000000003</v>
      </c>
      <c r="N10">
        <v>0.92769999999999997</v>
      </c>
      <c r="O10">
        <v>1</v>
      </c>
      <c r="P10">
        <v>0.70820000000000005</v>
      </c>
      <c r="Q10">
        <v>0.56889999999999996</v>
      </c>
      <c r="R10">
        <v>0.5474</v>
      </c>
      <c r="S10">
        <v>0.71250000000000002</v>
      </c>
      <c r="T10">
        <v>1</v>
      </c>
      <c r="U10">
        <v>0.64929999999999999</v>
      </c>
      <c r="V10">
        <v>1</v>
      </c>
      <c r="W10">
        <v>0.87070000000000003</v>
      </c>
      <c r="X10">
        <v>1</v>
      </c>
      <c r="Y10">
        <v>0.61890000000000001</v>
      </c>
      <c r="Z10">
        <v>0.76149999999999995</v>
      </c>
      <c r="AA10">
        <v>1</v>
      </c>
      <c r="AB10">
        <v>0.82069999999999999</v>
      </c>
      <c r="AC10">
        <v>0.88349999999999995</v>
      </c>
      <c r="AD10">
        <v>0.91969999999999996</v>
      </c>
      <c r="AE10">
        <v>0.99070000000000003</v>
      </c>
      <c r="AF10">
        <v>1</v>
      </c>
      <c r="AG10">
        <v>0.86639999999999995</v>
      </c>
      <c r="AH10">
        <v>0.62790000000000001</v>
      </c>
      <c r="AI10">
        <v>0.9909</v>
      </c>
      <c r="AJ10">
        <v>1</v>
      </c>
      <c r="AK10">
        <v>0.95340000000000003</v>
      </c>
      <c r="AL10">
        <v>0.62749999999999995</v>
      </c>
      <c r="AM10">
        <v>1</v>
      </c>
      <c r="AN10">
        <v>1</v>
      </c>
      <c r="AO10">
        <v>1</v>
      </c>
      <c r="AP10">
        <v>0.64570000000000005</v>
      </c>
      <c r="AQ10">
        <v>0.99790000000000001</v>
      </c>
      <c r="AR10">
        <v>0.56369999999999998</v>
      </c>
      <c r="AS10">
        <v>0.97629999999999995</v>
      </c>
      <c r="AT10">
        <v>0.64410000000000001</v>
      </c>
      <c r="AU10">
        <v>0.65539999999999998</v>
      </c>
      <c r="AV10">
        <v>0.59830000000000005</v>
      </c>
      <c r="AW10">
        <v>1</v>
      </c>
      <c r="AX10">
        <v>0.6079</v>
      </c>
      <c r="AY10">
        <v>0.8196</v>
      </c>
      <c r="AZ10">
        <v>0.65210000000000001</v>
      </c>
      <c r="BA10">
        <v>1</v>
      </c>
      <c r="BB10">
        <v>1</v>
      </c>
      <c r="BC10">
        <v>0.97850000000000004</v>
      </c>
      <c r="BD10">
        <v>0.63200000000000001</v>
      </c>
    </row>
    <row r="11" spans="1:56" hidden="1" x14ac:dyDescent="0.4">
      <c r="A11">
        <v>311</v>
      </c>
      <c r="B11" t="s">
        <v>57</v>
      </c>
      <c r="C11" t="s">
        <v>65</v>
      </c>
      <c r="D11" t="str">
        <f t="shared" si="0"/>
        <v>TFIDF</v>
      </c>
      <c r="E11" t="s">
        <v>68</v>
      </c>
      <c r="F11">
        <f t="shared" si="1"/>
        <v>0.78997400000000018</v>
      </c>
      <c r="G11">
        <v>0.81850000000000001</v>
      </c>
      <c r="H11">
        <v>0.56469999999999998</v>
      </c>
      <c r="I11">
        <v>1</v>
      </c>
      <c r="J11">
        <v>1</v>
      </c>
      <c r="K11">
        <v>0.63260000000000005</v>
      </c>
      <c r="L11">
        <v>0.85629999999999995</v>
      </c>
      <c r="M11">
        <v>0.90959999999999996</v>
      </c>
      <c r="N11">
        <v>0.89810000000000001</v>
      </c>
      <c r="O11">
        <v>1</v>
      </c>
      <c r="P11">
        <v>0.51970000000000005</v>
      </c>
      <c r="Q11">
        <v>0.46139999999999998</v>
      </c>
      <c r="R11">
        <v>0.6008</v>
      </c>
      <c r="S11">
        <v>0.64019999999999999</v>
      </c>
      <c r="T11">
        <v>1</v>
      </c>
      <c r="U11">
        <v>0.5927</v>
      </c>
      <c r="V11">
        <v>1</v>
      </c>
      <c r="W11">
        <v>0.84179999999999999</v>
      </c>
      <c r="X11">
        <v>1</v>
      </c>
      <c r="Y11">
        <v>0.48759999999999998</v>
      </c>
      <c r="Z11">
        <v>0.76349999999999996</v>
      </c>
      <c r="AA11">
        <v>1</v>
      </c>
      <c r="AB11">
        <v>0.7359</v>
      </c>
      <c r="AC11">
        <v>0.77059999999999995</v>
      </c>
      <c r="AD11">
        <v>0.88070000000000004</v>
      </c>
      <c r="AE11">
        <v>0.9758</v>
      </c>
      <c r="AF11">
        <v>1</v>
      </c>
      <c r="AG11">
        <v>0.83289999999999997</v>
      </c>
      <c r="AH11">
        <v>0.4642</v>
      </c>
      <c r="AI11">
        <v>0.98099999999999998</v>
      </c>
      <c r="AJ11">
        <v>1</v>
      </c>
      <c r="AK11">
        <v>0.93359999999999999</v>
      </c>
      <c r="AL11">
        <v>0.46789999999999998</v>
      </c>
      <c r="AM11">
        <v>1</v>
      </c>
      <c r="AN11">
        <v>1</v>
      </c>
      <c r="AO11">
        <v>1</v>
      </c>
      <c r="AP11">
        <v>0.5776</v>
      </c>
      <c r="AQ11">
        <v>1</v>
      </c>
      <c r="AR11">
        <v>0.48159999999999997</v>
      </c>
      <c r="AS11">
        <v>0.95109999999999995</v>
      </c>
      <c r="AT11">
        <v>0.44640000000000002</v>
      </c>
      <c r="AU11">
        <v>0.56979999999999997</v>
      </c>
      <c r="AV11">
        <v>0.57430000000000003</v>
      </c>
      <c r="AW11">
        <v>1</v>
      </c>
      <c r="AX11">
        <v>0.54930000000000001</v>
      </c>
      <c r="AY11">
        <v>0.75170000000000003</v>
      </c>
      <c r="AZ11">
        <v>0.55259999999999998</v>
      </c>
      <c r="BA11">
        <v>1</v>
      </c>
      <c r="BB11">
        <v>1</v>
      </c>
      <c r="BC11">
        <v>0.9627</v>
      </c>
      <c r="BD11">
        <v>0.45150000000000001</v>
      </c>
    </row>
    <row r="12" spans="1:56" hidden="1" x14ac:dyDescent="0.4">
      <c r="A12">
        <v>312</v>
      </c>
      <c r="B12" t="s">
        <v>57</v>
      </c>
      <c r="C12" t="s">
        <v>65</v>
      </c>
      <c r="D12" t="str">
        <f t="shared" si="0"/>
        <v>BM25</v>
      </c>
      <c r="E12" t="s">
        <v>69</v>
      </c>
      <c r="F12">
        <f t="shared" si="1"/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</row>
    <row r="13" spans="1:56" hidden="1" x14ac:dyDescent="0.4">
      <c r="A13">
        <v>313</v>
      </c>
      <c r="B13" t="s">
        <v>57</v>
      </c>
      <c r="C13" t="s">
        <v>65</v>
      </c>
      <c r="D13" t="str">
        <f t="shared" si="0"/>
        <v>SBERT</v>
      </c>
      <c r="E13" t="s">
        <v>70</v>
      </c>
      <c r="F13">
        <f t="shared" si="1"/>
        <v>0.97372199999999964</v>
      </c>
      <c r="G13">
        <v>0.9899</v>
      </c>
      <c r="H13">
        <v>0.96479999999999999</v>
      </c>
      <c r="I13">
        <v>1</v>
      </c>
      <c r="J13">
        <v>1</v>
      </c>
      <c r="K13">
        <v>0.94869999999999999</v>
      </c>
      <c r="L13">
        <v>0.9849</v>
      </c>
      <c r="M13">
        <v>0.9758</v>
      </c>
      <c r="N13">
        <v>0.99409999999999998</v>
      </c>
      <c r="O13">
        <v>1</v>
      </c>
      <c r="P13">
        <v>0.9708</v>
      </c>
      <c r="Q13">
        <v>0.94850000000000001</v>
      </c>
      <c r="R13">
        <v>0.93389999999999995</v>
      </c>
      <c r="S13">
        <v>0.9526</v>
      </c>
      <c r="T13">
        <v>1</v>
      </c>
      <c r="U13">
        <v>0.91620000000000001</v>
      </c>
      <c r="V13">
        <v>1</v>
      </c>
      <c r="W13">
        <v>0.98060000000000003</v>
      </c>
      <c r="X13">
        <v>1</v>
      </c>
      <c r="Y13">
        <v>0.92079999999999995</v>
      </c>
      <c r="Z13">
        <v>0.96179999999999999</v>
      </c>
      <c r="AA13">
        <v>1</v>
      </c>
      <c r="AB13">
        <v>0.97940000000000005</v>
      </c>
      <c r="AC13">
        <v>0.97499999999999998</v>
      </c>
      <c r="AD13">
        <v>0.99460000000000004</v>
      </c>
      <c r="AE13">
        <v>0.99970000000000003</v>
      </c>
      <c r="AF13">
        <v>1</v>
      </c>
      <c r="AG13">
        <v>0.97299999999999998</v>
      </c>
      <c r="AH13">
        <v>0.94320000000000004</v>
      </c>
      <c r="AI13">
        <v>0.99990000000000001</v>
      </c>
      <c r="AJ13">
        <v>1</v>
      </c>
      <c r="AK13">
        <v>0.99590000000000001</v>
      </c>
      <c r="AL13">
        <v>0.94810000000000005</v>
      </c>
      <c r="AM13">
        <v>1</v>
      </c>
      <c r="AN13">
        <v>1</v>
      </c>
      <c r="AO13">
        <v>1</v>
      </c>
      <c r="AP13">
        <v>0.96030000000000004</v>
      </c>
      <c r="AQ13">
        <v>1</v>
      </c>
      <c r="AR13">
        <v>0.93899999999999995</v>
      </c>
      <c r="AS13">
        <v>0.98880000000000001</v>
      </c>
      <c r="AT13">
        <v>0.91239999999999999</v>
      </c>
      <c r="AU13">
        <v>0.93710000000000004</v>
      </c>
      <c r="AV13">
        <v>0.94730000000000003</v>
      </c>
      <c r="AW13">
        <v>1</v>
      </c>
      <c r="AX13">
        <v>0.93620000000000003</v>
      </c>
      <c r="AY13">
        <v>0.98950000000000005</v>
      </c>
      <c r="AZ13">
        <v>0.90539999999999998</v>
      </c>
      <c r="BA13">
        <v>1</v>
      </c>
      <c r="BB13">
        <v>1</v>
      </c>
      <c r="BC13">
        <v>0.99239999999999995</v>
      </c>
      <c r="BD13">
        <v>0.92549999999999999</v>
      </c>
    </row>
    <row r="14" spans="1:56" hidden="1" x14ac:dyDescent="0.4">
      <c r="A14">
        <v>314</v>
      </c>
      <c r="B14" t="s">
        <v>57</v>
      </c>
      <c r="C14" t="s">
        <v>65</v>
      </c>
      <c r="D14" t="str">
        <f t="shared" si="0"/>
        <v>MEAN</v>
      </c>
      <c r="E14" t="s">
        <v>71</v>
      </c>
      <c r="F14">
        <f t="shared" si="1"/>
        <v>0.66561400000000004</v>
      </c>
      <c r="G14">
        <v>0.68930000000000002</v>
      </c>
      <c r="H14">
        <v>0.49959999999999999</v>
      </c>
      <c r="I14">
        <v>0.8</v>
      </c>
      <c r="J14">
        <v>0.8</v>
      </c>
      <c r="K14">
        <v>0.58730000000000004</v>
      </c>
      <c r="L14">
        <v>0.71040000000000003</v>
      </c>
      <c r="M14">
        <v>0.70709999999999995</v>
      </c>
      <c r="N14">
        <v>0.71399999999999997</v>
      </c>
      <c r="O14">
        <v>0.8</v>
      </c>
      <c r="P14">
        <v>0.54310000000000003</v>
      </c>
      <c r="Q14">
        <v>0.4546</v>
      </c>
      <c r="R14">
        <v>0.49030000000000001</v>
      </c>
      <c r="S14">
        <v>0.54479999999999995</v>
      </c>
      <c r="T14">
        <v>0.8</v>
      </c>
      <c r="U14">
        <v>0.52470000000000006</v>
      </c>
      <c r="V14">
        <v>0.8</v>
      </c>
      <c r="W14">
        <v>0.69969999999999999</v>
      </c>
      <c r="X14">
        <v>0.8</v>
      </c>
      <c r="Y14">
        <v>0.47210000000000002</v>
      </c>
      <c r="Z14">
        <v>0.61550000000000005</v>
      </c>
      <c r="AA14">
        <v>0.8</v>
      </c>
      <c r="AB14">
        <v>0.63349999999999995</v>
      </c>
      <c r="AC14">
        <v>0.69399999999999995</v>
      </c>
      <c r="AD14">
        <v>0.72309999999999997</v>
      </c>
      <c r="AE14">
        <v>0.7833</v>
      </c>
      <c r="AF14">
        <v>0.8</v>
      </c>
      <c r="AG14">
        <v>0.67810000000000004</v>
      </c>
      <c r="AH14">
        <v>0.49709999999999999</v>
      </c>
      <c r="AI14">
        <v>0.7944</v>
      </c>
      <c r="AJ14">
        <v>0.8</v>
      </c>
      <c r="AK14">
        <v>0.74660000000000004</v>
      </c>
      <c r="AL14">
        <v>0.49869999999999998</v>
      </c>
      <c r="AM14">
        <v>0.8</v>
      </c>
      <c r="AN14">
        <v>0.8</v>
      </c>
      <c r="AO14">
        <v>0.8</v>
      </c>
      <c r="AP14">
        <v>0.54200000000000004</v>
      </c>
      <c r="AQ14">
        <v>0.79959999999999998</v>
      </c>
      <c r="AR14">
        <v>0.4622</v>
      </c>
      <c r="AS14">
        <v>0.77639999999999998</v>
      </c>
      <c r="AT14">
        <v>0.48220000000000002</v>
      </c>
      <c r="AU14">
        <v>0.50990000000000002</v>
      </c>
      <c r="AV14">
        <v>0.52</v>
      </c>
      <c r="AW14">
        <v>0.8</v>
      </c>
      <c r="AX14">
        <v>0.49580000000000002</v>
      </c>
      <c r="AY14">
        <v>0.64239999999999997</v>
      </c>
      <c r="AZ14">
        <v>0.51470000000000005</v>
      </c>
      <c r="BA14">
        <v>0.8</v>
      </c>
      <c r="BB14">
        <v>0.8</v>
      </c>
      <c r="BC14">
        <v>0.78100000000000003</v>
      </c>
      <c r="BD14">
        <v>0.45319999999999999</v>
      </c>
    </row>
    <row r="15" spans="1:56" hidden="1" x14ac:dyDescent="0.4">
      <c r="A15">
        <v>315</v>
      </c>
      <c r="B15" t="s">
        <v>57</v>
      </c>
      <c r="C15" t="s">
        <v>65</v>
      </c>
      <c r="D15" t="str">
        <f t="shared" si="0"/>
        <v>Weighted</v>
      </c>
      <c r="E15" t="s">
        <v>72</v>
      </c>
      <c r="F15">
        <f t="shared" si="1"/>
        <v>0.72545399999999982</v>
      </c>
      <c r="G15">
        <v>0.75409999999999999</v>
      </c>
      <c r="H15">
        <v>0.50800000000000001</v>
      </c>
      <c r="I15">
        <v>0.9</v>
      </c>
      <c r="J15">
        <v>0.9</v>
      </c>
      <c r="K15">
        <v>0.62350000000000005</v>
      </c>
      <c r="L15">
        <v>0.78310000000000002</v>
      </c>
      <c r="M15">
        <v>0.78290000000000004</v>
      </c>
      <c r="N15">
        <v>0.7883</v>
      </c>
      <c r="O15">
        <v>0.9</v>
      </c>
      <c r="P15">
        <v>0.55920000000000003</v>
      </c>
      <c r="Q15">
        <v>0.44900000000000001</v>
      </c>
      <c r="R15">
        <v>0.50290000000000001</v>
      </c>
      <c r="S15">
        <v>0.57010000000000005</v>
      </c>
      <c r="T15">
        <v>0.9</v>
      </c>
      <c r="U15">
        <v>0.54800000000000004</v>
      </c>
      <c r="V15">
        <v>0.9</v>
      </c>
      <c r="W15">
        <v>0.76970000000000005</v>
      </c>
      <c r="X15">
        <v>0.9</v>
      </c>
      <c r="Y15">
        <v>0.47639999999999999</v>
      </c>
      <c r="Z15">
        <v>0.6633</v>
      </c>
      <c r="AA15">
        <v>0.9</v>
      </c>
      <c r="AB15">
        <v>0.68179999999999996</v>
      </c>
      <c r="AC15">
        <v>0.75980000000000003</v>
      </c>
      <c r="AD15">
        <v>0.79869999999999997</v>
      </c>
      <c r="AE15">
        <v>0.87790000000000001</v>
      </c>
      <c r="AF15">
        <v>0.9</v>
      </c>
      <c r="AG15">
        <v>0.74329999999999996</v>
      </c>
      <c r="AH15">
        <v>0.50309999999999999</v>
      </c>
      <c r="AI15">
        <v>0.89200000000000002</v>
      </c>
      <c r="AJ15">
        <v>0.9</v>
      </c>
      <c r="AK15">
        <v>0.83050000000000002</v>
      </c>
      <c r="AL15">
        <v>0.50460000000000005</v>
      </c>
      <c r="AM15">
        <v>0.9</v>
      </c>
      <c r="AN15">
        <v>0.9</v>
      </c>
      <c r="AO15">
        <v>0.9</v>
      </c>
      <c r="AP15">
        <v>0.56230000000000002</v>
      </c>
      <c r="AQ15">
        <v>0.89949999999999997</v>
      </c>
      <c r="AR15">
        <v>0.46089999999999998</v>
      </c>
      <c r="AS15">
        <v>0.86970000000000003</v>
      </c>
      <c r="AT15">
        <v>0.48820000000000002</v>
      </c>
      <c r="AU15">
        <v>0.52529999999999999</v>
      </c>
      <c r="AV15">
        <v>0.53659999999999997</v>
      </c>
      <c r="AW15">
        <v>0.9</v>
      </c>
      <c r="AX15">
        <v>0.50680000000000003</v>
      </c>
      <c r="AY15">
        <v>0.69220000000000004</v>
      </c>
      <c r="AZ15">
        <v>0.53520000000000001</v>
      </c>
      <c r="BA15">
        <v>0.9</v>
      </c>
      <c r="BB15">
        <v>0.9</v>
      </c>
      <c r="BC15">
        <v>0.87549999999999994</v>
      </c>
      <c r="BD15">
        <v>0.45029999999999998</v>
      </c>
    </row>
    <row r="16" spans="1:56" hidden="1" x14ac:dyDescent="0.4">
      <c r="A16">
        <v>260</v>
      </c>
      <c r="B16" t="s">
        <v>56</v>
      </c>
      <c r="C16" t="s">
        <v>65</v>
      </c>
      <c r="D16" t="str">
        <f t="shared" si="0"/>
        <v>Jaccard</v>
      </c>
      <c r="E16" t="s">
        <v>73</v>
      </c>
      <c r="F16">
        <f t="shared" si="1"/>
        <v>0.70528199999999996</v>
      </c>
      <c r="G16">
        <v>1</v>
      </c>
      <c r="H16">
        <v>0.36359999999999998</v>
      </c>
      <c r="I16">
        <v>0.35899999999999999</v>
      </c>
      <c r="J16">
        <v>0.29310000000000003</v>
      </c>
      <c r="K16">
        <v>0.55879999999999996</v>
      </c>
      <c r="L16">
        <v>0.44230000000000003</v>
      </c>
      <c r="M16">
        <v>0.83330000000000004</v>
      </c>
      <c r="N16">
        <v>0.61760000000000004</v>
      </c>
      <c r="O16">
        <v>0.71050000000000002</v>
      </c>
      <c r="P16">
        <v>0.51670000000000005</v>
      </c>
      <c r="Q16">
        <v>1</v>
      </c>
      <c r="R16">
        <v>0.33329999999999999</v>
      </c>
      <c r="S16">
        <v>0.3725</v>
      </c>
      <c r="T16">
        <v>1</v>
      </c>
      <c r="U16">
        <v>0.46510000000000001</v>
      </c>
      <c r="V16">
        <v>0.5</v>
      </c>
      <c r="W16">
        <v>0.74360000000000004</v>
      </c>
      <c r="X16">
        <v>1</v>
      </c>
      <c r="Y16">
        <v>0.32690000000000002</v>
      </c>
      <c r="Z16">
        <v>0.59089999999999998</v>
      </c>
      <c r="AA16">
        <v>0.65849999999999997</v>
      </c>
      <c r="AB16">
        <v>0.48780000000000001</v>
      </c>
      <c r="AC16">
        <v>0.97499999999999998</v>
      </c>
      <c r="AD16">
        <v>0.53849999999999998</v>
      </c>
      <c r="AE16">
        <v>0.90480000000000005</v>
      </c>
      <c r="AF16">
        <v>0.92679999999999996</v>
      </c>
      <c r="AG16">
        <v>0.71789999999999998</v>
      </c>
      <c r="AH16">
        <v>0.45</v>
      </c>
      <c r="AI16">
        <v>0.56759999999999999</v>
      </c>
      <c r="AJ16">
        <v>1</v>
      </c>
      <c r="AK16">
        <v>0.85</v>
      </c>
      <c r="AL16">
        <v>0.61539999999999995</v>
      </c>
      <c r="AM16">
        <v>0.85709999999999997</v>
      </c>
      <c r="AN16">
        <v>1</v>
      </c>
      <c r="AO16">
        <v>1</v>
      </c>
      <c r="AP16">
        <v>1</v>
      </c>
      <c r="AQ16">
        <v>0.7419</v>
      </c>
      <c r="AR16">
        <v>0.35849999999999999</v>
      </c>
      <c r="AS16">
        <v>1</v>
      </c>
      <c r="AT16">
        <v>0.45650000000000002</v>
      </c>
      <c r="AU16">
        <v>1</v>
      </c>
      <c r="AV16">
        <v>0.48</v>
      </c>
      <c r="AW16">
        <v>1</v>
      </c>
      <c r="AX16">
        <v>0.90569999999999995</v>
      </c>
      <c r="AY16">
        <v>1</v>
      </c>
      <c r="AZ16">
        <v>0.48780000000000001</v>
      </c>
      <c r="BA16">
        <v>1</v>
      </c>
      <c r="BB16">
        <v>1</v>
      </c>
      <c r="BC16">
        <v>1</v>
      </c>
      <c r="BD16">
        <v>0.2571</v>
      </c>
    </row>
    <row r="17" spans="1:56" hidden="1" x14ac:dyDescent="0.4">
      <c r="A17">
        <v>261</v>
      </c>
      <c r="B17" t="s">
        <v>56</v>
      </c>
      <c r="C17" t="s">
        <v>65</v>
      </c>
      <c r="D17" t="str">
        <f t="shared" si="0"/>
        <v>Levenshtein</v>
      </c>
      <c r="E17" t="s">
        <v>74</v>
      </c>
      <c r="F17">
        <f t="shared" si="1"/>
        <v>0.82530999999999988</v>
      </c>
      <c r="G17">
        <v>1</v>
      </c>
      <c r="H17">
        <v>0.60460000000000003</v>
      </c>
      <c r="I17">
        <v>0.62860000000000005</v>
      </c>
      <c r="J17">
        <v>0.6099</v>
      </c>
      <c r="K17">
        <v>0.7964</v>
      </c>
      <c r="L17">
        <v>0.76390000000000002</v>
      </c>
      <c r="M17">
        <v>0.97140000000000004</v>
      </c>
      <c r="N17">
        <v>0.84850000000000003</v>
      </c>
      <c r="O17">
        <v>0.76449999999999996</v>
      </c>
      <c r="P17">
        <v>0.70820000000000005</v>
      </c>
      <c r="Q17">
        <v>1</v>
      </c>
      <c r="R17">
        <v>0.50460000000000005</v>
      </c>
      <c r="S17">
        <v>0.54620000000000002</v>
      </c>
      <c r="T17">
        <v>1</v>
      </c>
      <c r="U17">
        <v>0.64929999999999999</v>
      </c>
      <c r="V17">
        <v>0.78939999999999999</v>
      </c>
      <c r="W17">
        <v>0.85629999999999995</v>
      </c>
      <c r="X17">
        <v>0.65569999999999995</v>
      </c>
      <c r="Y17">
        <v>0.6119</v>
      </c>
      <c r="Z17">
        <v>0.77349999999999997</v>
      </c>
      <c r="AA17">
        <v>0.79830000000000001</v>
      </c>
      <c r="AB17">
        <v>0.72460000000000002</v>
      </c>
      <c r="AC17">
        <v>0.9829</v>
      </c>
      <c r="AD17">
        <v>0.72989999999999999</v>
      </c>
      <c r="AE17">
        <v>0.97509999999999997</v>
      </c>
      <c r="AF17">
        <v>0.92449999999999999</v>
      </c>
      <c r="AG17">
        <v>0.86639999999999995</v>
      </c>
      <c r="AH17">
        <v>0.62790000000000001</v>
      </c>
      <c r="AI17">
        <v>0.71140000000000003</v>
      </c>
      <c r="AJ17">
        <v>1</v>
      </c>
      <c r="AK17">
        <v>0.95340000000000003</v>
      </c>
      <c r="AL17">
        <v>0.91180000000000005</v>
      </c>
      <c r="AM17">
        <v>0.98480000000000001</v>
      </c>
      <c r="AN17">
        <v>1</v>
      </c>
      <c r="AO17">
        <v>1</v>
      </c>
      <c r="AP17">
        <v>1</v>
      </c>
      <c r="AQ17">
        <v>0.90410000000000001</v>
      </c>
      <c r="AR17">
        <v>0.57830000000000004</v>
      </c>
      <c r="AS17">
        <v>1</v>
      </c>
      <c r="AT17">
        <v>0.69889999999999997</v>
      </c>
      <c r="AU17">
        <v>0.99070000000000003</v>
      </c>
      <c r="AV17">
        <v>0.59830000000000005</v>
      </c>
      <c r="AW17">
        <v>1</v>
      </c>
      <c r="AX17">
        <v>0.93140000000000001</v>
      </c>
      <c r="AY17">
        <v>1</v>
      </c>
      <c r="AZ17">
        <v>0.65859999999999996</v>
      </c>
      <c r="BA17">
        <v>0.99929999999999997</v>
      </c>
      <c r="BB17">
        <v>1</v>
      </c>
      <c r="BC17">
        <v>1</v>
      </c>
      <c r="BD17">
        <v>0.63200000000000001</v>
      </c>
    </row>
    <row r="18" spans="1:56" hidden="1" x14ac:dyDescent="0.4">
      <c r="A18">
        <v>262</v>
      </c>
      <c r="B18" t="s">
        <v>56</v>
      </c>
      <c r="C18" t="s">
        <v>65</v>
      </c>
      <c r="D18" t="str">
        <f t="shared" si="0"/>
        <v>TFIDF</v>
      </c>
      <c r="E18" t="s">
        <v>75</v>
      </c>
      <c r="F18">
        <f t="shared" si="1"/>
        <v>0.77777200000000013</v>
      </c>
      <c r="G18">
        <v>1</v>
      </c>
      <c r="H18">
        <v>0.56469999999999998</v>
      </c>
      <c r="I18">
        <v>0.58919999999999995</v>
      </c>
      <c r="J18">
        <v>0.52100000000000002</v>
      </c>
      <c r="K18">
        <v>0.63260000000000005</v>
      </c>
      <c r="L18">
        <v>0.67020000000000002</v>
      </c>
      <c r="M18">
        <v>0.95350000000000001</v>
      </c>
      <c r="N18">
        <v>0.79079999999999995</v>
      </c>
      <c r="O18">
        <v>0.8216</v>
      </c>
      <c r="P18">
        <v>0.51970000000000005</v>
      </c>
      <c r="Q18">
        <v>1</v>
      </c>
      <c r="R18">
        <v>0.441</v>
      </c>
      <c r="S18">
        <v>0.47289999999999999</v>
      </c>
      <c r="T18">
        <v>1</v>
      </c>
      <c r="U18">
        <v>0.5927</v>
      </c>
      <c r="V18">
        <v>0.74939999999999996</v>
      </c>
      <c r="W18">
        <v>0.80020000000000002</v>
      </c>
      <c r="X18">
        <v>0.74590000000000001</v>
      </c>
      <c r="Y18">
        <v>0.53100000000000003</v>
      </c>
      <c r="Z18">
        <v>0.79169999999999996</v>
      </c>
      <c r="AA18">
        <v>0.73519999999999996</v>
      </c>
      <c r="AB18">
        <v>0.51800000000000002</v>
      </c>
      <c r="AC18">
        <v>0.95450000000000002</v>
      </c>
      <c r="AD18">
        <v>0.71709999999999996</v>
      </c>
      <c r="AE18">
        <v>0.9506</v>
      </c>
      <c r="AF18">
        <v>0.90090000000000003</v>
      </c>
      <c r="AG18">
        <v>0.83289999999999997</v>
      </c>
      <c r="AH18">
        <v>0.4642</v>
      </c>
      <c r="AI18">
        <v>0.62660000000000005</v>
      </c>
      <c r="AJ18">
        <v>1</v>
      </c>
      <c r="AK18">
        <v>0.93359999999999999</v>
      </c>
      <c r="AL18">
        <v>0.80189999999999995</v>
      </c>
      <c r="AM18">
        <v>0.97119999999999995</v>
      </c>
      <c r="AN18">
        <v>1</v>
      </c>
      <c r="AO18">
        <v>1</v>
      </c>
      <c r="AP18">
        <v>1</v>
      </c>
      <c r="AQ18">
        <v>0.84730000000000005</v>
      </c>
      <c r="AR18">
        <v>0.53639999999999999</v>
      </c>
      <c r="AS18">
        <v>1</v>
      </c>
      <c r="AT18">
        <v>0.44169999999999998</v>
      </c>
      <c r="AU18">
        <v>0.97629999999999995</v>
      </c>
      <c r="AV18">
        <v>0.57430000000000003</v>
      </c>
      <c r="AW18">
        <v>1</v>
      </c>
      <c r="AX18">
        <v>0.90129999999999999</v>
      </c>
      <c r="AY18">
        <v>1</v>
      </c>
      <c r="AZ18">
        <v>0.56499999999999995</v>
      </c>
      <c r="BA18">
        <v>1</v>
      </c>
      <c r="BB18">
        <v>1</v>
      </c>
      <c r="BC18">
        <v>1</v>
      </c>
      <c r="BD18">
        <v>0.45150000000000001</v>
      </c>
    </row>
    <row r="19" spans="1:56" hidden="1" x14ac:dyDescent="0.4">
      <c r="A19">
        <v>263</v>
      </c>
      <c r="B19" t="s">
        <v>56</v>
      </c>
      <c r="C19" t="s">
        <v>65</v>
      </c>
      <c r="D19" t="str">
        <f t="shared" si="0"/>
        <v>BM25</v>
      </c>
      <c r="E19" t="s">
        <v>76</v>
      </c>
      <c r="F19">
        <f t="shared" si="1"/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</row>
    <row r="20" spans="1:56" hidden="1" x14ac:dyDescent="0.4">
      <c r="A20">
        <v>264</v>
      </c>
      <c r="B20" t="s">
        <v>56</v>
      </c>
      <c r="C20" t="s">
        <v>65</v>
      </c>
      <c r="D20" t="str">
        <f t="shared" si="0"/>
        <v>SBERT</v>
      </c>
      <c r="E20" t="s">
        <v>77</v>
      </c>
      <c r="F20">
        <f t="shared" si="1"/>
        <v>0.97273200000000004</v>
      </c>
      <c r="G20">
        <v>1</v>
      </c>
      <c r="H20">
        <v>0.96479999999999999</v>
      </c>
      <c r="I20">
        <v>0.91279999999999994</v>
      </c>
      <c r="J20">
        <v>0.9476</v>
      </c>
      <c r="K20">
        <v>0.94869999999999999</v>
      </c>
      <c r="L20">
        <v>0.97599999999999998</v>
      </c>
      <c r="M20">
        <v>0.995</v>
      </c>
      <c r="N20">
        <v>0.9849</v>
      </c>
      <c r="O20">
        <v>0.99019999999999997</v>
      </c>
      <c r="P20">
        <v>0.9708</v>
      </c>
      <c r="Q20">
        <v>1</v>
      </c>
      <c r="R20">
        <v>0.91859999999999997</v>
      </c>
      <c r="S20">
        <v>0.90600000000000003</v>
      </c>
      <c r="T20">
        <v>1</v>
      </c>
      <c r="U20">
        <v>0.91620000000000001</v>
      </c>
      <c r="V20">
        <v>0.93720000000000003</v>
      </c>
      <c r="W20">
        <v>0.9829</v>
      </c>
      <c r="X20">
        <v>0.96440000000000003</v>
      </c>
      <c r="Y20">
        <v>0.93079999999999996</v>
      </c>
      <c r="Z20">
        <v>0.96519999999999995</v>
      </c>
      <c r="AA20">
        <v>0.99039999999999995</v>
      </c>
      <c r="AB20">
        <v>0.97250000000000003</v>
      </c>
      <c r="AC20">
        <v>0.99390000000000001</v>
      </c>
      <c r="AD20">
        <v>0.98319999999999996</v>
      </c>
      <c r="AE20">
        <v>0.99860000000000004</v>
      </c>
      <c r="AF20">
        <v>0.99129999999999996</v>
      </c>
      <c r="AG20">
        <v>0.97299999999999998</v>
      </c>
      <c r="AH20">
        <v>0.94320000000000004</v>
      </c>
      <c r="AI20">
        <v>0.96599999999999997</v>
      </c>
      <c r="AJ20">
        <v>1</v>
      </c>
      <c r="AK20">
        <v>0.99590000000000001</v>
      </c>
      <c r="AL20">
        <v>0.98199999999999998</v>
      </c>
      <c r="AM20">
        <v>0.99750000000000005</v>
      </c>
      <c r="AN20">
        <v>1</v>
      </c>
      <c r="AO20">
        <v>1</v>
      </c>
      <c r="AP20">
        <v>1</v>
      </c>
      <c r="AQ20">
        <v>0.98009999999999997</v>
      </c>
      <c r="AR20">
        <v>0.93989999999999996</v>
      </c>
      <c r="AS20">
        <v>1</v>
      </c>
      <c r="AT20">
        <v>0.93710000000000004</v>
      </c>
      <c r="AU20">
        <v>0.99680000000000002</v>
      </c>
      <c r="AV20">
        <v>0.94730000000000003</v>
      </c>
      <c r="AW20">
        <v>1</v>
      </c>
      <c r="AX20">
        <v>0.99429999999999996</v>
      </c>
      <c r="AY20">
        <v>1</v>
      </c>
      <c r="AZ20">
        <v>0.91600000000000004</v>
      </c>
      <c r="BA20">
        <v>1</v>
      </c>
      <c r="BB20">
        <v>1</v>
      </c>
      <c r="BC20">
        <v>1</v>
      </c>
      <c r="BD20">
        <v>0.92549999999999999</v>
      </c>
    </row>
    <row r="21" spans="1:56" hidden="1" x14ac:dyDescent="0.4">
      <c r="A21">
        <v>265</v>
      </c>
      <c r="B21" t="s">
        <v>56</v>
      </c>
      <c r="C21" t="s">
        <v>65</v>
      </c>
      <c r="D21" t="str">
        <f t="shared" si="0"/>
        <v>MEAN</v>
      </c>
      <c r="E21" t="s">
        <v>78</v>
      </c>
      <c r="F21">
        <f t="shared" si="1"/>
        <v>0.65622200000000031</v>
      </c>
      <c r="G21">
        <v>0.8</v>
      </c>
      <c r="H21">
        <v>0.49959999999999999</v>
      </c>
      <c r="I21">
        <v>0.49790000000000001</v>
      </c>
      <c r="J21">
        <v>0.4743</v>
      </c>
      <c r="K21">
        <v>0.58730000000000004</v>
      </c>
      <c r="L21">
        <v>0.57050000000000001</v>
      </c>
      <c r="M21">
        <v>0.75060000000000004</v>
      </c>
      <c r="N21">
        <v>0.64839999999999998</v>
      </c>
      <c r="O21">
        <v>0.65739999999999998</v>
      </c>
      <c r="P21">
        <v>0.54310000000000003</v>
      </c>
      <c r="Q21">
        <v>0.8</v>
      </c>
      <c r="R21">
        <v>0.4395</v>
      </c>
      <c r="S21">
        <v>0.45950000000000002</v>
      </c>
      <c r="T21">
        <v>0.8</v>
      </c>
      <c r="U21">
        <v>0.52470000000000006</v>
      </c>
      <c r="V21">
        <v>0.59519999999999995</v>
      </c>
      <c r="W21">
        <v>0.67659999999999998</v>
      </c>
      <c r="X21">
        <v>0.67320000000000002</v>
      </c>
      <c r="Y21">
        <v>0.48010000000000003</v>
      </c>
      <c r="Z21">
        <v>0.62429999999999997</v>
      </c>
      <c r="AA21">
        <v>0.63649999999999995</v>
      </c>
      <c r="AB21">
        <v>0.54059999999999997</v>
      </c>
      <c r="AC21">
        <v>0.78120000000000001</v>
      </c>
      <c r="AD21">
        <v>0.59370000000000001</v>
      </c>
      <c r="AE21">
        <v>0.76580000000000004</v>
      </c>
      <c r="AF21">
        <v>0.74870000000000003</v>
      </c>
      <c r="AG21">
        <v>0.67810000000000004</v>
      </c>
      <c r="AH21">
        <v>0.49709999999999999</v>
      </c>
      <c r="AI21">
        <v>0.57430000000000003</v>
      </c>
      <c r="AJ21">
        <v>0.8</v>
      </c>
      <c r="AK21">
        <v>0.74660000000000004</v>
      </c>
      <c r="AL21">
        <v>0.66220000000000001</v>
      </c>
      <c r="AM21">
        <v>0.7621</v>
      </c>
      <c r="AN21">
        <v>0.8</v>
      </c>
      <c r="AO21">
        <v>0.8</v>
      </c>
      <c r="AP21">
        <v>0.8</v>
      </c>
      <c r="AQ21">
        <v>0.69469999999999998</v>
      </c>
      <c r="AR21">
        <v>0.48259999999999997</v>
      </c>
      <c r="AS21">
        <v>0.8</v>
      </c>
      <c r="AT21">
        <v>0.50690000000000002</v>
      </c>
      <c r="AU21">
        <v>0.79269999999999996</v>
      </c>
      <c r="AV21">
        <v>0.52</v>
      </c>
      <c r="AW21">
        <v>0.8</v>
      </c>
      <c r="AX21">
        <v>0.74650000000000005</v>
      </c>
      <c r="AY21">
        <v>0.8</v>
      </c>
      <c r="AZ21">
        <v>0.52549999999999997</v>
      </c>
      <c r="BA21">
        <v>0.79990000000000006</v>
      </c>
      <c r="BB21">
        <v>0.8</v>
      </c>
      <c r="BC21">
        <v>0.8</v>
      </c>
      <c r="BD21">
        <v>0.45319999999999999</v>
      </c>
    </row>
    <row r="22" spans="1:56" hidden="1" x14ac:dyDescent="0.4">
      <c r="A22">
        <v>266</v>
      </c>
      <c r="B22" t="s">
        <v>56</v>
      </c>
      <c r="C22" t="s">
        <v>65</v>
      </c>
      <c r="D22" t="str">
        <f t="shared" si="0"/>
        <v>Weighted</v>
      </c>
      <c r="E22" t="s">
        <v>79</v>
      </c>
      <c r="F22">
        <f t="shared" si="1"/>
        <v>0.71325599999999978</v>
      </c>
      <c r="G22">
        <v>0.9</v>
      </c>
      <c r="H22">
        <v>0.50800000000000001</v>
      </c>
      <c r="I22">
        <v>0.51490000000000002</v>
      </c>
      <c r="J22">
        <v>0.4768</v>
      </c>
      <c r="K22">
        <v>0.62350000000000005</v>
      </c>
      <c r="L22">
        <v>0.60019999999999996</v>
      </c>
      <c r="M22">
        <v>0.8367</v>
      </c>
      <c r="N22">
        <v>0.70230000000000004</v>
      </c>
      <c r="O22">
        <v>0.71430000000000005</v>
      </c>
      <c r="P22">
        <v>0.55920000000000003</v>
      </c>
      <c r="Q22">
        <v>0.9</v>
      </c>
      <c r="R22">
        <v>0.43369999999999997</v>
      </c>
      <c r="S22">
        <v>0.4622</v>
      </c>
      <c r="T22">
        <v>0.9</v>
      </c>
      <c r="U22">
        <v>0.54800000000000004</v>
      </c>
      <c r="V22">
        <v>0.64090000000000003</v>
      </c>
      <c r="W22">
        <v>0.73829999999999996</v>
      </c>
      <c r="X22">
        <v>0.73409999999999997</v>
      </c>
      <c r="Y22">
        <v>0.48709999999999998</v>
      </c>
      <c r="Z22">
        <v>0.67510000000000003</v>
      </c>
      <c r="AA22">
        <v>0.68379999999999996</v>
      </c>
      <c r="AB22">
        <v>0.55579999999999996</v>
      </c>
      <c r="AC22">
        <v>0.87519999999999998</v>
      </c>
      <c r="AD22">
        <v>0.63049999999999995</v>
      </c>
      <c r="AE22">
        <v>0.85499999999999998</v>
      </c>
      <c r="AF22">
        <v>0.83220000000000005</v>
      </c>
      <c r="AG22">
        <v>0.74329999999999996</v>
      </c>
      <c r="AH22">
        <v>0.50309999999999999</v>
      </c>
      <c r="AI22">
        <v>0.60429999999999995</v>
      </c>
      <c r="AJ22">
        <v>0.9</v>
      </c>
      <c r="AK22">
        <v>0.83050000000000002</v>
      </c>
      <c r="AL22">
        <v>0.72060000000000002</v>
      </c>
      <c r="AM22">
        <v>0.85160000000000002</v>
      </c>
      <c r="AN22">
        <v>0.9</v>
      </c>
      <c r="AO22">
        <v>0.9</v>
      </c>
      <c r="AP22">
        <v>0.9</v>
      </c>
      <c r="AQ22">
        <v>0.76370000000000005</v>
      </c>
      <c r="AR22">
        <v>0.48909999999999998</v>
      </c>
      <c r="AS22">
        <v>0.9</v>
      </c>
      <c r="AT22">
        <v>0.5151</v>
      </c>
      <c r="AU22">
        <v>0.89019999999999999</v>
      </c>
      <c r="AV22">
        <v>0.53659999999999997</v>
      </c>
      <c r="AW22">
        <v>0.9</v>
      </c>
      <c r="AX22">
        <v>0.82909999999999995</v>
      </c>
      <c r="AY22">
        <v>0.9</v>
      </c>
      <c r="AZ22">
        <v>0.54769999999999996</v>
      </c>
      <c r="BA22">
        <v>0.89980000000000004</v>
      </c>
      <c r="BB22">
        <v>0.9</v>
      </c>
      <c r="BC22">
        <v>0.9</v>
      </c>
      <c r="BD22">
        <v>0.45029999999999998</v>
      </c>
    </row>
    <row r="23" spans="1:56" hidden="1" x14ac:dyDescent="0.4">
      <c r="A23">
        <v>358</v>
      </c>
      <c r="B23" t="s">
        <v>65</v>
      </c>
      <c r="C23" t="s">
        <v>80</v>
      </c>
      <c r="D23" t="str">
        <f t="shared" si="0"/>
        <v>Jaccard</v>
      </c>
      <c r="E23" t="s">
        <v>81</v>
      </c>
      <c r="F23">
        <f t="shared" si="1"/>
        <v>0.33135799999999999</v>
      </c>
      <c r="G23">
        <v>0.439</v>
      </c>
      <c r="H23">
        <v>0.26669999999999999</v>
      </c>
      <c r="I23">
        <v>0.27660000000000001</v>
      </c>
      <c r="J23">
        <v>0.29730000000000001</v>
      </c>
      <c r="K23">
        <v>0.21690000000000001</v>
      </c>
      <c r="L23">
        <v>0.2742</v>
      </c>
      <c r="M23">
        <v>0.1552</v>
      </c>
      <c r="N23">
        <v>0.29409999999999997</v>
      </c>
      <c r="O23">
        <v>0.46939999999999998</v>
      </c>
      <c r="P23">
        <v>0.3125</v>
      </c>
      <c r="Q23">
        <v>0.30359999999999998</v>
      </c>
      <c r="R23">
        <v>0.32</v>
      </c>
      <c r="S23">
        <v>0.23810000000000001</v>
      </c>
      <c r="T23">
        <v>0.18310000000000001</v>
      </c>
      <c r="U23">
        <v>0.29630000000000001</v>
      </c>
      <c r="V23">
        <v>0.22339999999999999</v>
      </c>
      <c r="W23">
        <v>0.33329999999999999</v>
      </c>
      <c r="X23">
        <v>0.3947</v>
      </c>
      <c r="Y23">
        <v>0.26150000000000001</v>
      </c>
      <c r="Z23">
        <v>0.37290000000000001</v>
      </c>
      <c r="AA23">
        <v>0.3548</v>
      </c>
      <c r="AB23">
        <v>0.3095</v>
      </c>
      <c r="AC23">
        <v>0.2833</v>
      </c>
      <c r="AD23">
        <v>0.2787</v>
      </c>
      <c r="AE23">
        <v>0.22670000000000001</v>
      </c>
      <c r="AF23">
        <v>0.42670000000000002</v>
      </c>
      <c r="AG23">
        <v>0.30359999999999998</v>
      </c>
      <c r="AH23">
        <v>0.35289999999999999</v>
      </c>
      <c r="AI23">
        <v>0.32140000000000002</v>
      </c>
      <c r="AJ23">
        <v>0.3947</v>
      </c>
      <c r="AK23">
        <v>0.35089999999999999</v>
      </c>
      <c r="AL23">
        <v>0.32079999999999997</v>
      </c>
      <c r="AM23">
        <v>0.32350000000000001</v>
      </c>
      <c r="AN23">
        <v>0.3548</v>
      </c>
      <c r="AO23">
        <v>0.4375</v>
      </c>
      <c r="AP23">
        <v>0.45240000000000002</v>
      </c>
      <c r="AQ23">
        <v>0.32200000000000001</v>
      </c>
      <c r="AR23">
        <v>0.15290000000000001</v>
      </c>
      <c r="AS23">
        <v>0.59519999999999995</v>
      </c>
      <c r="AT23">
        <v>0.44</v>
      </c>
      <c r="AU23">
        <v>0.22</v>
      </c>
      <c r="AV23">
        <v>0.52829999999999999</v>
      </c>
      <c r="AW23">
        <v>0.23330000000000001</v>
      </c>
      <c r="AX23">
        <v>0.32179999999999997</v>
      </c>
      <c r="AY23">
        <v>0.37290000000000001</v>
      </c>
      <c r="AZ23">
        <v>0.47920000000000001</v>
      </c>
      <c r="BA23">
        <v>0.26229999999999998</v>
      </c>
      <c r="BB23">
        <v>0.3881</v>
      </c>
      <c r="BC23">
        <v>0.4516</v>
      </c>
      <c r="BD23">
        <v>0.37930000000000003</v>
      </c>
    </row>
    <row r="24" spans="1:56" hidden="1" x14ac:dyDescent="0.4">
      <c r="A24">
        <v>359</v>
      </c>
      <c r="B24" t="s">
        <v>65</v>
      </c>
      <c r="C24" t="s">
        <v>80</v>
      </c>
      <c r="D24" t="str">
        <f t="shared" si="0"/>
        <v>Levenshtein</v>
      </c>
      <c r="E24" t="s">
        <v>82</v>
      </c>
      <c r="F24">
        <f t="shared" si="1"/>
        <v>0.53084799999999999</v>
      </c>
      <c r="G24">
        <v>0.69430000000000003</v>
      </c>
      <c r="H24">
        <v>0.58509999999999995</v>
      </c>
      <c r="I24">
        <v>0.51519999999999999</v>
      </c>
      <c r="J24">
        <v>0.55669999999999997</v>
      </c>
      <c r="K24">
        <v>0.44109999999999999</v>
      </c>
      <c r="L24">
        <v>0.4859</v>
      </c>
      <c r="M24">
        <v>0.503</v>
      </c>
      <c r="N24">
        <v>0.46789999999999998</v>
      </c>
      <c r="O24">
        <v>0.58050000000000002</v>
      </c>
      <c r="P24">
        <v>0.4612</v>
      </c>
      <c r="Q24">
        <v>0.54110000000000003</v>
      </c>
      <c r="R24">
        <v>0.51280000000000003</v>
      </c>
      <c r="S24">
        <v>0.51459999999999995</v>
      </c>
      <c r="T24">
        <v>0.48060000000000003</v>
      </c>
      <c r="U24">
        <v>0.50600000000000001</v>
      </c>
      <c r="V24">
        <v>0.45169999999999999</v>
      </c>
      <c r="W24">
        <v>0.55910000000000004</v>
      </c>
      <c r="X24">
        <v>0.71860000000000002</v>
      </c>
      <c r="Y24">
        <v>0.54649999999999999</v>
      </c>
      <c r="Z24">
        <v>0.62939999999999996</v>
      </c>
      <c r="AA24">
        <v>0.54759999999999998</v>
      </c>
      <c r="AB24">
        <v>0.57550000000000001</v>
      </c>
      <c r="AC24">
        <v>0.52749999999999997</v>
      </c>
      <c r="AD24">
        <v>0.4829</v>
      </c>
      <c r="AE24">
        <v>0.53459999999999996</v>
      </c>
      <c r="AF24">
        <v>0.57099999999999995</v>
      </c>
      <c r="AG24">
        <v>0.50539999999999996</v>
      </c>
      <c r="AH24">
        <v>0.50829999999999997</v>
      </c>
      <c r="AI24">
        <v>0.52559999999999996</v>
      </c>
      <c r="AJ24">
        <v>0.52990000000000004</v>
      </c>
      <c r="AK24">
        <v>0.5141</v>
      </c>
      <c r="AL24">
        <v>0.59950000000000003</v>
      </c>
      <c r="AM24">
        <v>0.57050000000000001</v>
      </c>
      <c r="AN24">
        <v>0.51329999999999998</v>
      </c>
      <c r="AO24">
        <v>0.52600000000000002</v>
      </c>
      <c r="AP24">
        <v>0.61299999999999999</v>
      </c>
      <c r="AQ24">
        <v>0.47089999999999999</v>
      </c>
      <c r="AR24">
        <v>0.55000000000000004</v>
      </c>
      <c r="AS24">
        <v>0.48849999999999999</v>
      </c>
      <c r="AT24">
        <v>0.65700000000000003</v>
      </c>
      <c r="AU24">
        <v>0.40300000000000002</v>
      </c>
      <c r="AV24">
        <v>0.55120000000000002</v>
      </c>
      <c r="AW24">
        <v>0.46150000000000002</v>
      </c>
      <c r="AX24">
        <v>0.50900000000000001</v>
      </c>
      <c r="AY24">
        <v>0.50619999999999998</v>
      </c>
      <c r="AZ24">
        <v>0.4924</v>
      </c>
      <c r="BA24">
        <v>0.47910000000000003</v>
      </c>
      <c r="BB24">
        <v>0.5202</v>
      </c>
      <c r="BC24">
        <v>0.50239999999999996</v>
      </c>
      <c r="BD24">
        <v>0.55500000000000005</v>
      </c>
    </row>
    <row r="25" spans="1:56" hidden="1" x14ac:dyDescent="0.4">
      <c r="A25">
        <v>360</v>
      </c>
      <c r="B25" t="s">
        <v>65</v>
      </c>
      <c r="C25" t="s">
        <v>80</v>
      </c>
      <c r="D25" t="str">
        <f t="shared" si="0"/>
        <v>TFIDF</v>
      </c>
      <c r="E25" t="s">
        <v>83</v>
      </c>
      <c r="F25">
        <f t="shared" si="1"/>
        <v>0.47553800000000002</v>
      </c>
      <c r="G25">
        <v>0.59209999999999996</v>
      </c>
      <c r="H25">
        <v>0.55959999999999999</v>
      </c>
      <c r="I25">
        <v>0.35220000000000001</v>
      </c>
      <c r="J25">
        <v>0.53510000000000002</v>
      </c>
      <c r="K25">
        <v>0.34610000000000002</v>
      </c>
      <c r="L25">
        <v>0.25009999999999999</v>
      </c>
      <c r="M25">
        <v>0.4108</v>
      </c>
      <c r="N25">
        <v>0.4647</v>
      </c>
      <c r="O25">
        <v>0.66080000000000005</v>
      </c>
      <c r="P25">
        <v>0.34449999999999997</v>
      </c>
      <c r="Q25">
        <v>0.60429999999999995</v>
      </c>
      <c r="R25">
        <v>0.49209999999999998</v>
      </c>
      <c r="S25">
        <v>0.48139999999999999</v>
      </c>
      <c r="T25">
        <v>0.36309999999999998</v>
      </c>
      <c r="U25">
        <v>0.56669999999999998</v>
      </c>
      <c r="V25">
        <v>0.22639999999999999</v>
      </c>
      <c r="W25">
        <v>0.3604</v>
      </c>
      <c r="X25">
        <v>0.62980000000000003</v>
      </c>
      <c r="Y25">
        <v>0.43259999999999998</v>
      </c>
      <c r="Z25">
        <v>0.68710000000000004</v>
      </c>
      <c r="AA25">
        <v>0.4859</v>
      </c>
      <c r="AB25">
        <v>0.37509999999999999</v>
      </c>
      <c r="AC25">
        <v>0.2099</v>
      </c>
      <c r="AD25">
        <v>0.39340000000000003</v>
      </c>
      <c r="AE25">
        <v>0.47089999999999999</v>
      </c>
      <c r="AF25">
        <v>0.36099999999999999</v>
      </c>
      <c r="AG25">
        <v>0.39190000000000003</v>
      </c>
      <c r="AH25">
        <v>0.3543</v>
      </c>
      <c r="AI25">
        <v>0.41049999999999998</v>
      </c>
      <c r="AJ25">
        <v>0.43640000000000001</v>
      </c>
      <c r="AK25">
        <v>0.58650000000000002</v>
      </c>
      <c r="AL25">
        <v>0.5141</v>
      </c>
      <c r="AM25">
        <v>0.5978</v>
      </c>
      <c r="AN25">
        <v>0.48930000000000001</v>
      </c>
      <c r="AO25">
        <v>0.55659999999999998</v>
      </c>
      <c r="AP25">
        <v>0.53149999999999997</v>
      </c>
      <c r="AQ25">
        <v>0.4849</v>
      </c>
      <c r="AR25">
        <v>0.43</v>
      </c>
      <c r="AS25">
        <v>0.64639999999999997</v>
      </c>
      <c r="AT25">
        <v>0.38800000000000001</v>
      </c>
      <c r="AU25">
        <v>0.57879999999999998</v>
      </c>
      <c r="AV25">
        <v>0.53559999999999997</v>
      </c>
      <c r="AW25">
        <v>0.53180000000000005</v>
      </c>
      <c r="AX25">
        <v>0.50449999999999995</v>
      </c>
      <c r="AY25">
        <v>0.48649999999999999</v>
      </c>
      <c r="AZ25">
        <v>0.59799999999999998</v>
      </c>
      <c r="BA25">
        <v>0.47610000000000002</v>
      </c>
      <c r="BB25">
        <v>0.51070000000000004</v>
      </c>
      <c r="BC25">
        <v>0.52339999999999998</v>
      </c>
      <c r="BD25">
        <v>0.55720000000000003</v>
      </c>
    </row>
    <row r="26" spans="1:56" hidden="1" x14ac:dyDescent="0.4">
      <c r="A26">
        <v>361</v>
      </c>
      <c r="B26" t="s">
        <v>65</v>
      </c>
      <c r="C26" t="s">
        <v>80</v>
      </c>
      <c r="D26" t="str">
        <f t="shared" si="0"/>
        <v>BM25</v>
      </c>
      <c r="E26" t="s">
        <v>84</v>
      </c>
      <c r="F26">
        <f t="shared" si="1"/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</row>
    <row r="27" spans="1:56" hidden="1" x14ac:dyDescent="0.4">
      <c r="A27">
        <v>362</v>
      </c>
      <c r="B27" t="s">
        <v>65</v>
      </c>
      <c r="C27" t="s">
        <v>80</v>
      </c>
      <c r="D27" t="str">
        <f t="shared" si="0"/>
        <v>SBERT</v>
      </c>
      <c r="E27" t="s">
        <v>85</v>
      </c>
      <c r="F27">
        <f t="shared" si="1"/>
        <v>0.91163400000000028</v>
      </c>
      <c r="G27">
        <v>0.92820000000000003</v>
      </c>
      <c r="H27">
        <v>0.90269999999999995</v>
      </c>
      <c r="I27">
        <v>0.90710000000000002</v>
      </c>
      <c r="J27">
        <v>0.89500000000000002</v>
      </c>
      <c r="K27">
        <v>0.87170000000000003</v>
      </c>
      <c r="L27">
        <v>0.9083</v>
      </c>
      <c r="M27">
        <v>0.91969999999999996</v>
      </c>
      <c r="N27">
        <v>0.9204</v>
      </c>
      <c r="O27">
        <v>0.96140000000000003</v>
      </c>
      <c r="P27">
        <v>0.9073</v>
      </c>
      <c r="Q27">
        <v>0.91479999999999995</v>
      </c>
      <c r="R27">
        <v>0.90229999999999999</v>
      </c>
      <c r="S27">
        <v>0.89859999999999995</v>
      </c>
      <c r="T27">
        <v>0.91020000000000001</v>
      </c>
      <c r="U27">
        <v>0.89559999999999995</v>
      </c>
      <c r="V27">
        <v>0.83989999999999998</v>
      </c>
      <c r="W27">
        <v>0.88460000000000005</v>
      </c>
      <c r="X27">
        <v>0.94220000000000004</v>
      </c>
      <c r="Y27">
        <v>0.92459999999999998</v>
      </c>
      <c r="Z27">
        <v>0.95469999999999999</v>
      </c>
      <c r="AA27">
        <v>0.95009999999999994</v>
      </c>
      <c r="AB27">
        <v>0.90649999999999997</v>
      </c>
      <c r="AC27">
        <v>0.92149999999999999</v>
      </c>
      <c r="AD27">
        <v>0.91049999999999998</v>
      </c>
      <c r="AE27">
        <v>0.92459999999999998</v>
      </c>
      <c r="AF27">
        <v>0.9153</v>
      </c>
      <c r="AG27">
        <v>0.93259999999999998</v>
      </c>
      <c r="AH27">
        <v>0.86370000000000002</v>
      </c>
      <c r="AI27">
        <v>0.89629999999999999</v>
      </c>
      <c r="AJ27">
        <v>0.90280000000000005</v>
      </c>
      <c r="AK27">
        <v>0.93340000000000001</v>
      </c>
      <c r="AL27">
        <v>0.92969999999999997</v>
      </c>
      <c r="AM27">
        <v>0.92259999999999998</v>
      </c>
      <c r="AN27">
        <v>0.90820000000000001</v>
      </c>
      <c r="AO27">
        <v>0.93710000000000004</v>
      </c>
      <c r="AP27">
        <v>0.90700000000000003</v>
      </c>
      <c r="AQ27">
        <v>0.93899999999999995</v>
      </c>
      <c r="AR27">
        <v>0.8659</v>
      </c>
      <c r="AS27">
        <v>0.9254</v>
      </c>
      <c r="AT27">
        <v>0.93120000000000003</v>
      </c>
      <c r="AU27">
        <v>0.92320000000000002</v>
      </c>
      <c r="AV27">
        <v>0.90910000000000002</v>
      </c>
      <c r="AW27">
        <v>0.89900000000000002</v>
      </c>
      <c r="AX27">
        <v>0.93540000000000001</v>
      </c>
      <c r="AY27">
        <v>0.87429999999999997</v>
      </c>
      <c r="AZ27">
        <v>0.89949999999999997</v>
      </c>
      <c r="BA27">
        <v>0.86080000000000001</v>
      </c>
      <c r="BB27">
        <v>0.88549999999999995</v>
      </c>
      <c r="BC27">
        <v>0.94679999999999997</v>
      </c>
      <c r="BD27">
        <v>0.93540000000000001</v>
      </c>
    </row>
    <row r="28" spans="1:56" hidden="1" x14ac:dyDescent="0.4">
      <c r="A28">
        <v>363</v>
      </c>
      <c r="B28" t="s">
        <v>65</v>
      </c>
      <c r="C28" t="s">
        <v>80</v>
      </c>
      <c r="D28" t="str">
        <f t="shared" si="0"/>
        <v>MEAN</v>
      </c>
      <c r="E28" t="s">
        <v>86</v>
      </c>
      <c r="F28">
        <f t="shared" si="1"/>
        <v>0.44987199999999999</v>
      </c>
      <c r="G28">
        <v>0.53069999999999995</v>
      </c>
      <c r="H28">
        <v>0.46279999999999999</v>
      </c>
      <c r="I28">
        <v>0.41020000000000001</v>
      </c>
      <c r="J28">
        <v>0.45679999999999998</v>
      </c>
      <c r="K28">
        <v>0.37519999999999998</v>
      </c>
      <c r="L28">
        <v>0.38369999999999999</v>
      </c>
      <c r="M28">
        <v>0.39779999999999999</v>
      </c>
      <c r="N28">
        <v>0.4294</v>
      </c>
      <c r="O28">
        <v>0.53439999999999999</v>
      </c>
      <c r="P28">
        <v>0.40510000000000002</v>
      </c>
      <c r="Q28">
        <v>0.4728</v>
      </c>
      <c r="R28">
        <v>0.44540000000000002</v>
      </c>
      <c r="S28">
        <v>0.42649999999999999</v>
      </c>
      <c r="T28">
        <v>0.38740000000000002</v>
      </c>
      <c r="U28">
        <v>0.45290000000000002</v>
      </c>
      <c r="V28">
        <v>0.3483</v>
      </c>
      <c r="W28">
        <v>0.42749999999999999</v>
      </c>
      <c r="X28">
        <v>0.53710000000000002</v>
      </c>
      <c r="Y28">
        <v>0.433</v>
      </c>
      <c r="Z28">
        <v>0.52880000000000005</v>
      </c>
      <c r="AA28">
        <v>0.4677</v>
      </c>
      <c r="AB28">
        <v>0.43330000000000002</v>
      </c>
      <c r="AC28">
        <v>0.38850000000000001</v>
      </c>
      <c r="AD28">
        <v>0.41310000000000002</v>
      </c>
      <c r="AE28">
        <v>0.43130000000000002</v>
      </c>
      <c r="AF28">
        <v>0.45479999999999998</v>
      </c>
      <c r="AG28">
        <v>0.42670000000000002</v>
      </c>
      <c r="AH28">
        <v>0.4158</v>
      </c>
      <c r="AI28">
        <v>0.43070000000000003</v>
      </c>
      <c r="AJ28">
        <v>0.45279999999999998</v>
      </c>
      <c r="AK28">
        <v>0.47699999999999998</v>
      </c>
      <c r="AL28">
        <v>0.4728</v>
      </c>
      <c r="AM28">
        <v>0.4829</v>
      </c>
      <c r="AN28">
        <v>0.4531</v>
      </c>
      <c r="AO28">
        <v>0.4914</v>
      </c>
      <c r="AP28">
        <v>0.50080000000000002</v>
      </c>
      <c r="AQ28">
        <v>0.44340000000000002</v>
      </c>
      <c r="AR28">
        <v>0.39979999999999999</v>
      </c>
      <c r="AS28">
        <v>0.53110000000000002</v>
      </c>
      <c r="AT28">
        <v>0.48320000000000002</v>
      </c>
      <c r="AU28">
        <v>0.42499999999999999</v>
      </c>
      <c r="AV28">
        <v>0.50480000000000003</v>
      </c>
      <c r="AW28">
        <v>0.42509999999999998</v>
      </c>
      <c r="AX28">
        <v>0.4541</v>
      </c>
      <c r="AY28">
        <v>0.44800000000000001</v>
      </c>
      <c r="AZ28">
        <v>0.49380000000000002</v>
      </c>
      <c r="BA28">
        <v>0.41570000000000001</v>
      </c>
      <c r="BB28">
        <v>0.46089999999999998</v>
      </c>
      <c r="BC28">
        <v>0.48480000000000001</v>
      </c>
      <c r="BD28">
        <v>0.4854</v>
      </c>
    </row>
    <row r="29" spans="1:56" hidden="1" x14ac:dyDescent="0.4">
      <c r="A29">
        <v>364</v>
      </c>
      <c r="B29" t="s">
        <v>65</v>
      </c>
      <c r="C29" t="s">
        <v>80</v>
      </c>
      <c r="D29" t="str">
        <f t="shared" si="0"/>
        <v>Weighted</v>
      </c>
      <c r="E29" t="s">
        <v>87</v>
      </c>
      <c r="F29">
        <f t="shared" si="1"/>
        <v>0.44938000000000011</v>
      </c>
      <c r="G29">
        <v>0.55379999999999996</v>
      </c>
      <c r="H29">
        <v>0.47110000000000002</v>
      </c>
      <c r="I29">
        <v>0.39429999999999998</v>
      </c>
      <c r="J29">
        <v>0.46350000000000002</v>
      </c>
      <c r="K29">
        <v>0.35549999999999998</v>
      </c>
      <c r="L29">
        <v>0.35589999999999999</v>
      </c>
      <c r="M29">
        <v>0.37980000000000003</v>
      </c>
      <c r="N29">
        <v>0.42199999999999999</v>
      </c>
      <c r="O29">
        <v>0.55679999999999996</v>
      </c>
      <c r="P29">
        <v>0.38750000000000001</v>
      </c>
      <c r="Q29">
        <v>0.4839</v>
      </c>
      <c r="R29">
        <v>0.4461</v>
      </c>
      <c r="S29">
        <v>0.4224</v>
      </c>
      <c r="T29">
        <v>0.3659</v>
      </c>
      <c r="U29">
        <v>0.46010000000000001</v>
      </c>
      <c r="V29">
        <v>0.32069999999999999</v>
      </c>
      <c r="W29">
        <v>0.41970000000000002</v>
      </c>
      <c r="X29">
        <v>0.5615</v>
      </c>
      <c r="Y29">
        <v>0.42430000000000001</v>
      </c>
      <c r="Z29">
        <v>0.55220000000000002</v>
      </c>
      <c r="AA29">
        <v>0.46639999999999998</v>
      </c>
      <c r="AB29">
        <v>0.4244</v>
      </c>
      <c r="AC29">
        <v>0.35780000000000001</v>
      </c>
      <c r="AD29">
        <v>0.39950000000000002</v>
      </c>
      <c r="AE29">
        <v>0.42399999999999999</v>
      </c>
      <c r="AF29">
        <v>0.44919999999999999</v>
      </c>
      <c r="AG29">
        <v>0.41310000000000002</v>
      </c>
      <c r="AH29">
        <v>0.40799999999999997</v>
      </c>
      <c r="AI29">
        <v>0.42449999999999999</v>
      </c>
      <c r="AJ29">
        <v>0.45229999999999998</v>
      </c>
      <c r="AK29">
        <v>0.48549999999999999</v>
      </c>
      <c r="AL29">
        <v>0.4773</v>
      </c>
      <c r="AM29">
        <v>0.49509999999999998</v>
      </c>
      <c r="AN29">
        <v>0.45469999999999999</v>
      </c>
      <c r="AO29">
        <v>0.50160000000000005</v>
      </c>
      <c r="AP29">
        <v>0.51649999999999996</v>
      </c>
      <c r="AQ29">
        <v>0.43759999999999999</v>
      </c>
      <c r="AR29">
        <v>0.39129999999999998</v>
      </c>
      <c r="AS29">
        <v>0.55740000000000001</v>
      </c>
      <c r="AT29">
        <v>0.48380000000000001</v>
      </c>
      <c r="AU29">
        <v>0.42170000000000002</v>
      </c>
      <c r="AV29">
        <v>0.52149999999999996</v>
      </c>
      <c r="AW29">
        <v>0.42320000000000002</v>
      </c>
      <c r="AX29">
        <v>0.4526</v>
      </c>
      <c r="AY29">
        <v>0.45319999999999999</v>
      </c>
      <c r="AZ29">
        <v>0.51219999999999999</v>
      </c>
      <c r="BA29">
        <v>0.4143</v>
      </c>
      <c r="BB29">
        <v>0.46879999999999999</v>
      </c>
      <c r="BC29">
        <v>0.49020000000000002</v>
      </c>
      <c r="BD29">
        <v>0.49430000000000002</v>
      </c>
    </row>
    <row r="30" spans="1:56" hidden="1" x14ac:dyDescent="0.4">
      <c r="A30">
        <v>316</v>
      </c>
      <c r="B30" t="s">
        <v>57</v>
      </c>
      <c r="C30" t="s">
        <v>80</v>
      </c>
      <c r="D30" t="str">
        <f t="shared" si="0"/>
        <v>Jaccard</v>
      </c>
      <c r="E30" t="s">
        <v>88</v>
      </c>
      <c r="F30">
        <f t="shared" si="1"/>
        <v>0.35102200000000006</v>
      </c>
      <c r="G30">
        <v>0.41860000000000003</v>
      </c>
      <c r="H30">
        <v>0.28000000000000003</v>
      </c>
      <c r="I30">
        <v>0.27660000000000001</v>
      </c>
      <c r="J30">
        <v>0.29730000000000001</v>
      </c>
      <c r="K30">
        <v>0.25640000000000002</v>
      </c>
      <c r="L30">
        <v>0.26669999999999999</v>
      </c>
      <c r="M30">
        <v>0.16389999999999999</v>
      </c>
      <c r="N30">
        <v>0.30769999999999997</v>
      </c>
      <c r="O30">
        <v>0.46939999999999998</v>
      </c>
      <c r="P30">
        <v>0.33679999999999999</v>
      </c>
      <c r="Q30">
        <v>0.2742</v>
      </c>
      <c r="R30">
        <v>0.4375</v>
      </c>
      <c r="S30">
        <v>0.32690000000000002</v>
      </c>
      <c r="T30">
        <v>0.18310000000000001</v>
      </c>
      <c r="U30">
        <v>0.2656</v>
      </c>
      <c r="V30">
        <v>0.22339999999999999</v>
      </c>
      <c r="W30">
        <v>0.35089999999999999</v>
      </c>
      <c r="X30">
        <v>0.3947</v>
      </c>
      <c r="Y30">
        <v>0.41670000000000001</v>
      </c>
      <c r="Z30">
        <v>0.35089999999999999</v>
      </c>
      <c r="AA30">
        <v>0.3548</v>
      </c>
      <c r="AB30">
        <v>0.3871</v>
      </c>
      <c r="AC30">
        <v>0.25</v>
      </c>
      <c r="AD30">
        <v>0.28070000000000001</v>
      </c>
      <c r="AE30">
        <v>0.22670000000000001</v>
      </c>
      <c r="AF30">
        <v>0.42670000000000002</v>
      </c>
      <c r="AG30">
        <v>0.36840000000000001</v>
      </c>
      <c r="AH30">
        <v>0.40820000000000001</v>
      </c>
      <c r="AI30">
        <v>0.32140000000000002</v>
      </c>
      <c r="AJ30">
        <v>0.3947</v>
      </c>
      <c r="AK30">
        <v>0.36209999999999998</v>
      </c>
      <c r="AL30">
        <v>0.39129999999999998</v>
      </c>
      <c r="AM30">
        <v>0.32350000000000001</v>
      </c>
      <c r="AN30">
        <v>0.3548</v>
      </c>
      <c r="AO30">
        <v>0.4375</v>
      </c>
      <c r="AP30">
        <v>0.5</v>
      </c>
      <c r="AQ30">
        <v>0.32200000000000001</v>
      </c>
      <c r="AR30">
        <v>0.28170000000000001</v>
      </c>
      <c r="AS30">
        <v>0.58140000000000003</v>
      </c>
      <c r="AT30">
        <v>0.49059999999999998</v>
      </c>
      <c r="AU30">
        <v>0.33329999999999999</v>
      </c>
      <c r="AV30">
        <v>0.45279999999999998</v>
      </c>
      <c r="AW30">
        <v>0.23330000000000001</v>
      </c>
      <c r="AX30">
        <v>0.40739999999999998</v>
      </c>
      <c r="AY30">
        <v>0.42309999999999998</v>
      </c>
      <c r="AZ30">
        <v>0.51060000000000005</v>
      </c>
      <c r="BA30">
        <v>0.26229999999999998</v>
      </c>
      <c r="BB30">
        <v>0.3881</v>
      </c>
      <c r="BC30">
        <v>0.4355</v>
      </c>
      <c r="BD30">
        <v>0.34379999999999999</v>
      </c>
    </row>
    <row r="31" spans="1:56" hidden="1" x14ac:dyDescent="0.4">
      <c r="A31">
        <v>317</v>
      </c>
      <c r="B31" t="s">
        <v>57</v>
      </c>
      <c r="C31" t="s">
        <v>80</v>
      </c>
      <c r="D31" t="str">
        <f t="shared" si="0"/>
        <v>Levenshtein</v>
      </c>
      <c r="E31" t="s">
        <v>89</v>
      </c>
      <c r="F31">
        <f t="shared" si="1"/>
        <v>0.53902800000000006</v>
      </c>
      <c r="G31">
        <v>0.59260000000000002</v>
      </c>
      <c r="H31">
        <v>0.50539999999999996</v>
      </c>
      <c r="I31">
        <v>0.51519999999999999</v>
      </c>
      <c r="J31">
        <v>0.55669999999999997</v>
      </c>
      <c r="K31">
        <v>0.50409999999999999</v>
      </c>
      <c r="L31">
        <v>0.48870000000000002</v>
      </c>
      <c r="M31">
        <v>0.53669999999999995</v>
      </c>
      <c r="N31">
        <v>0.4713</v>
      </c>
      <c r="O31">
        <v>0.58050000000000002</v>
      </c>
      <c r="P31">
        <v>0.4854</v>
      </c>
      <c r="Q31">
        <v>0.57569999999999999</v>
      </c>
      <c r="R31">
        <v>0.72070000000000001</v>
      </c>
      <c r="S31">
        <v>0.55169999999999997</v>
      </c>
      <c r="T31">
        <v>0.48060000000000003</v>
      </c>
      <c r="U31">
        <v>0.56989999999999996</v>
      </c>
      <c r="V31">
        <v>0.45169999999999999</v>
      </c>
      <c r="W31">
        <v>0.52090000000000003</v>
      </c>
      <c r="X31">
        <v>0.71860000000000002</v>
      </c>
      <c r="Y31">
        <v>0.60189999999999999</v>
      </c>
      <c r="Z31">
        <v>0.56279999999999997</v>
      </c>
      <c r="AA31">
        <v>0.54759999999999998</v>
      </c>
      <c r="AB31">
        <v>0.58640000000000003</v>
      </c>
      <c r="AC31">
        <v>0.51349999999999996</v>
      </c>
      <c r="AD31">
        <v>0.4788</v>
      </c>
      <c r="AE31">
        <v>0.53549999999999998</v>
      </c>
      <c r="AF31">
        <v>0.57099999999999995</v>
      </c>
      <c r="AG31">
        <v>0.5202</v>
      </c>
      <c r="AH31">
        <v>0.52580000000000005</v>
      </c>
      <c r="AI31">
        <v>0.52249999999999996</v>
      </c>
      <c r="AJ31">
        <v>0.52990000000000004</v>
      </c>
      <c r="AK31">
        <v>0.53320000000000001</v>
      </c>
      <c r="AL31">
        <v>0.58789999999999998</v>
      </c>
      <c r="AM31">
        <v>0.57050000000000001</v>
      </c>
      <c r="AN31">
        <v>0.51329999999999998</v>
      </c>
      <c r="AO31">
        <v>0.52600000000000002</v>
      </c>
      <c r="AP31">
        <v>0.74029999999999996</v>
      </c>
      <c r="AQ31">
        <v>0.47120000000000001</v>
      </c>
      <c r="AR31">
        <v>0.51429999999999998</v>
      </c>
      <c r="AS31">
        <v>0.48409999999999997</v>
      </c>
      <c r="AT31">
        <v>0.61339999999999995</v>
      </c>
      <c r="AU31">
        <v>0.47610000000000002</v>
      </c>
      <c r="AV31">
        <v>0.57279999999999998</v>
      </c>
      <c r="AW31">
        <v>0.46150000000000002</v>
      </c>
      <c r="AX31">
        <v>0.47049999999999997</v>
      </c>
      <c r="AY31">
        <v>0.48039999999999999</v>
      </c>
      <c r="AZ31">
        <v>0.49680000000000002</v>
      </c>
      <c r="BA31">
        <v>0.47910000000000003</v>
      </c>
      <c r="BB31">
        <v>0.5202</v>
      </c>
      <c r="BC31">
        <v>0.50780000000000003</v>
      </c>
      <c r="BD31">
        <v>0.60970000000000002</v>
      </c>
    </row>
    <row r="32" spans="1:56" hidden="1" x14ac:dyDescent="0.4">
      <c r="A32">
        <v>318</v>
      </c>
      <c r="B32" t="s">
        <v>57</v>
      </c>
      <c r="C32" t="s">
        <v>80</v>
      </c>
      <c r="D32" t="str">
        <f t="shared" si="0"/>
        <v>TFIDF</v>
      </c>
      <c r="E32" t="s">
        <v>90</v>
      </c>
      <c r="F32">
        <f t="shared" si="1"/>
        <v>0.47888999999999987</v>
      </c>
      <c r="G32">
        <v>0.56289999999999996</v>
      </c>
      <c r="H32">
        <v>0.46960000000000002</v>
      </c>
      <c r="I32">
        <v>0.35220000000000001</v>
      </c>
      <c r="J32">
        <v>0.53510000000000002</v>
      </c>
      <c r="K32">
        <v>0.40849999999999997</v>
      </c>
      <c r="L32">
        <v>0.21579999999999999</v>
      </c>
      <c r="M32">
        <v>0.42809999999999998</v>
      </c>
      <c r="N32">
        <v>0.47849999999999998</v>
      </c>
      <c r="O32">
        <v>0.66080000000000005</v>
      </c>
      <c r="P32">
        <v>0.35799999999999998</v>
      </c>
      <c r="Q32">
        <v>0.57069999999999999</v>
      </c>
      <c r="R32">
        <v>0.62039999999999995</v>
      </c>
      <c r="S32">
        <v>0.4708</v>
      </c>
      <c r="T32">
        <v>0.36309999999999998</v>
      </c>
      <c r="U32">
        <v>0.46589999999999998</v>
      </c>
      <c r="V32">
        <v>0.22639999999999999</v>
      </c>
      <c r="W32">
        <v>0.30740000000000001</v>
      </c>
      <c r="X32">
        <v>0.62980000000000003</v>
      </c>
      <c r="Y32">
        <v>0.54379999999999995</v>
      </c>
      <c r="Z32">
        <v>0.66239999999999999</v>
      </c>
      <c r="AA32">
        <v>0.4859</v>
      </c>
      <c r="AB32">
        <v>0.40949999999999998</v>
      </c>
      <c r="AC32">
        <v>0.2046</v>
      </c>
      <c r="AD32">
        <v>0.39419999999999999</v>
      </c>
      <c r="AE32">
        <v>0.47360000000000002</v>
      </c>
      <c r="AF32">
        <v>0.36099999999999999</v>
      </c>
      <c r="AG32">
        <v>0.44650000000000001</v>
      </c>
      <c r="AH32">
        <v>0.38950000000000001</v>
      </c>
      <c r="AI32">
        <v>0.4037</v>
      </c>
      <c r="AJ32">
        <v>0.43640000000000001</v>
      </c>
      <c r="AK32">
        <v>0.60019999999999996</v>
      </c>
      <c r="AL32">
        <v>0.53680000000000005</v>
      </c>
      <c r="AM32">
        <v>0.5978</v>
      </c>
      <c r="AN32">
        <v>0.48930000000000001</v>
      </c>
      <c r="AO32">
        <v>0.55659999999999998</v>
      </c>
      <c r="AP32">
        <v>0.70199999999999996</v>
      </c>
      <c r="AQ32">
        <v>0.4849</v>
      </c>
      <c r="AR32">
        <v>0.40579999999999999</v>
      </c>
      <c r="AS32">
        <v>0.64380000000000004</v>
      </c>
      <c r="AT32">
        <v>0.3987</v>
      </c>
      <c r="AU32">
        <v>0.57650000000000001</v>
      </c>
      <c r="AV32">
        <v>0.50990000000000002</v>
      </c>
      <c r="AW32">
        <v>0.53180000000000005</v>
      </c>
      <c r="AX32">
        <v>0.46160000000000001</v>
      </c>
      <c r="AY32">
        <v>0.47160000000000002</v>
      </c>
      <c r="AZ32">
        <v>0.61980000000000002</v>
      </c>
      <c r="BA32">
        <v>0.47610000000000002</v>
      </c>
      <c r="BB32">
        <v>0.51070000000000004</v>
      </c>
      <c r="BC32">
        <v>0.52329999999999999</v>
      </c>
      <c r="BD32">
        <v>0.51219999999999999</v>
      </c>
    </row>
    <row r="33" spans="1:56" hidden="1" x14ac:dyDescent="0.4">
      <c r="A33">
        <v>319</v>
      </c>
      <c r="B33" t="s">
        <v>57</v>
      </c>
      <c r="C33" t="s">
        <v>80</v>
      </c>
      <c r="D33" t="str">
        <f t="shared" si="0"/>
        <v>BM25</v>
      </c>
      <c r="E33" t="s">
        <v>91</v>
      </c>
      <c r="F33">
        <f t="shared" si="1"/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</row>
    <row r="34" spans="1:56" hidden="1" x14ac:dyDescent="0.4">
      <c r="A34">
        <v>320</v>
      </c>
      <c r="B34" t="s">
        <v>57</v>
      </c>
      <c r="C34" t="s">
        <v>80</v>
      </c>
      <c r="D34" t="str">
        <f t="shared" si="0"/>
        <v>SBERT</v>
      </c>
      <c r="E34" t="s">
        <v>92</v>
      </c>
      <c r="F34">
        <f t="shared" si="1"/>
        <v>0.9129219999999999</v>
      </c>
      <c r="G34">
        <v>0.92490000000000006</v>
      </c>
      <c r="H34">
        <v>0.89700000000000002</v>
      </c>
      <c r="I34">
        <v>0.90710000000000002</v>
      </c>
      <c r="J34">
        <v>0.89500000000000002</v>
      </c>
      <c r="K34">
        <v>0.88149999999999995</v>
      </c>
      <c r="L34">
        <v>0.90549999999999997</v>
      </c>
      <c r="M34">
        <v>0.92210000000000003</v>
      </c>
      <c r="N34">
        <v>0.92459999999999998</v>
      </c>
      <c r="O34">
        <v>0.96140000000000003</v>
      </c>
      <c r="P34">
        <v>0.91349999999999998</v>
      </c>
      <c r="Q34">
        <v>0.9375</v>
      </c>
      <c r="R34">
        <v>0.92910000000000004</v>
      </c>
      <c r="S34">
        <v>0.9153</v>
      </c>
      <c r="T34">
        <v>0.91020000000000001</v>
      </c>
      <c r="U34">
        <v>0.88219999999999998</v>
      </c>
      <c r="V34">
        <v>0.83989999999999998</v>
      </c>
      <c r="W34">
        <v>0.87970000000000004</v>
      </c>
      <c r="X34">
        <v>0.94220000000000004</v>
      </c>
      <c r="Y34">
        <v>0.92510000000000003</v>
      </c>
      <c r="Z34">
        <v>0.94440000000000002</v>
      </c>
      <c r="AA34">
        <v>0.95009999999999994</v>
      </c>
      <c r="AB34">
        <v>0.93210000000000004</v>
      </c>
      <c r="AC34">
        <v>0.90169999999999995</v>
      </c>
      <c r="AD34">
        <v>0.90659999999999996</v>
      </c>
      <c r="AE34">
        <v>0.92530000000000001</v>
      </c>
      <c r="AF34">
        <v>0.9153</v>
      </c>
      <c r="AG34">
        <v>0.93659999999999999</v>
      </c>
      <c r="AH34">
        <v>0.87660000000000005</v>
      </c>
      <c r="AI34">
        <v>0.89690000000000003</v>
      </c>
      <c r="AJ34">
        <v>0.90280000000000005</v>
      </c>
      <c r="AK34">
        <v>0.9304</v>
      </c>
      <c r="AL34">
        <v>0.91439999999999999</v>
      </c>
      <c r="AM34">
        <v>0.92259999999999998</v>
      </c>
      <c r="AN34">
        <v>0.90820000000000001</v>
      </c>
      <c r="AO34">
        <v>0.93710000000000004</v>
      </c>
      <c r="AP34">
        <v>0.93830000000000002</v>
      </c>
      <c r="AQ34">
        <v>0.93899999999999995</v>
      </c>
      <c r="AR34">
        <v>0.90500000000000003</v>
      </c>
      <c r="AS34">
        <v>0.92330000000000001</v>
      </c>
      <c r="AT34">
        <v>0.93810000000000004</v>
      </c>
      <c r="AU34">
        <v>0.91690000000000005</v>
      </c>
      <c r="AV34">
        <v>0.91779999999999995</v>
      </c>
      <c r="AW34">
        <v>0.89900000000000002</v>
      </c>
      <c r="AX34">
        <v>0.91339999999999999</v>
      </c>
      <c r="AY34">
        <v>0.8639</v>
      </c>
      <c r="AZ34">
        <v>0.9133</v>
      </c>
      <c r="BA34">
        <v>0.86080000000000001</v>
      </c>
      <c r="BB34">
        <v>0.88549999999999995</v>
      </c>
      <c r="BC34">
        <v>0.9405</v>
      </c>
      <c r="BD34">
        <v>0.89639999999999997</v>
      </c>
    </row>
    <row r="35" spans="1:56" hidden="1" x14ac:dyDescent="0.4">
      <c r="A35">
        <v>321</v>
      </c>
      <c r="B35" t="s">
        <v>57</v>
      </c>
      <c r="C35" t="s">
        <v>80</v>
      </c>
      <c r="D35" t="str">
        <f t="shared" si="0"/>
        <v>MEAN</v>
      </c>
      <c r="E35" t="s">
        <v>93</v>
      </c>
      <c r="F35">
        <f t="shared" si="1"/>
        <v>0.45637000000000005</v>
      </c>
      <c r="G35">
        <v>0.49980000000000002</v>
      </c>
      <c r="H35">
        <v>0.4304</v>
      </c>
      <c r="I35">
        <v>0.41020000000000001</v>
      </c>
      <c r="J35">
        <v>0.45679999999999998</v>
      </c>
      <c r="K35">
        <v>0.41010000000000002</v>
      </c>
      <c r="L35">
        <v>0.37530000000000002</v>
      </c>
      <c r="M35">
        <v>0.41020000000000001</v>
      </c>
      <c r="N35">
        <v>0.43640000000000001</v>
      </c>
      <c r="O35">
        <v>0.53439999999999999</v>
      </c>
      <c r="P35">
        <v>0.41880000000000001</v>
      </c>
      <c r="Q35">
        <v>0.47160000000000002</v>
      </c>
      <c r="R35">
        <v>0.54149999999999998</v>
      </c>
      <c r="S35">
        <v>0.45290000000000002</v>
      </c>
      <c r="T35">
        <v>0.38740000000000002</v>
      </c>
      <c r="U35">
        <v>0.43669999999999998</v>
      </c>
      <c r="V35">
        <v>0.3483</v>
      </c>
      <c r="W35">
        <v>0.4118</v>
      </c>
      <c r="X35">
        <v>0.53710000000000002</v>
      </c>
      <c r="Y35">
        <v>0.4975</v>
      </c>
      <c r="Z35">
        <v>0.50409999999999999</v>
      </c>
      <c r="AA35">
        <v>0.4677</v>
      </c>
      <c r="AB35">
        <v>0.46300000000000002</v>
      </c>
      <c r="AC35">
        <v>0.374</v>
      </c>
      <c r="AD35">
        <v>0.41210000000000002</v>
      </c>
      <c r="AE35">
        <v>0.43219999999999997</v>
      </c>
      <c r="AF35">
        <v>0.45479999999999998</v>
      </c>
      <c r="AG35">
        <v>0.45429999999999998</v>
      </c>
      <c r="AH35">
        <v>0.44</v>
      </c>
      <c r="AI35">
        <v>0.4289</v>
      </c>
      <c r="AJ35">
        <v>0.45279999999999998</v>
      </c>
      <c r="AK35">
        <v>0.48520000000000002</v>
      </c>
      <c r="AL35">
        <v>0.48609999999999998</v>
      </c>
      <c r="AM35">
        <v>0.4829</v>
      </c>
      <c r="AN35">
        <v>0.4531</v>
      </c>
      <c r="AO35">
        <v>0.4914</v>
      </c>
      <c r="AP35">
        <v>0.57609999999999995</v>
      </c>
      <c r="AQ35">
        <v>0.44340000000000002</v>
      </c>
      <c r="AR35">
        <v>0.4214</v>
      </c>
      <c r="AS35">
        <v>0.52649999999999997</v>
      </c>
      <c r="AT35">
        <v>0.48809999999999998</v>
      </c>
      <c r="AU35">
        <v>0.46060000000000001</v>
      </c>
      <c r="AV35">
        <v>0.49059999999999998</v>
      </c>
      <c r="AW35">
        <v>0.42509999999999998</v>
      </c>
      <c r="AX35">
        <v>0.4506</v>
      </c>
      <c r="AY35">
        <v>0.44779999999999998</v>
      </c>
      <c r="AZ35">
        <v>0.5081</v>
      </c>
      <c r="BA35">
        <v>0.41570000000000001</v>
      </c>
      <c r="BB35">
        <v>0.46089999999999998</v>
      </c>
      <c r="BC35">
        <v>0.48139999999999999</v>
      </c>
      <c r="BD35">
        <v>0.47239999999999999</v>
      </c>
    </row>
    <row r="36" spans="1:56" hidden="1" x14ac:dyDescent="0.4">
      <c r="A36">
        <v>322</v>
      </c>
      <c r="B36" t="s">
        <v>57</v>
      </c>
      <c r="C36" t="s">
        <v>80</v>
      </c>
      <c r="D36" t="str">
        <f t="shared" si="0"/>
        <v>Weighted</v>
      </c>
      <c r="E36" t="s">
        <v>94</v>
      </c>
      <c r="F36">
        <f t="shared" si="1"/>
        <v>0.45746799999999999</v>
      </c>
      <c r="G36">
        <v>0.51419999999999999</v>
      </c>
      <c r="H36">
        <v>0.4269</v>
      </c>
      <c r="I36">
        <v>0.39429999999999998</v>
      </c>
      <c r="J36">
        <v>0.46350000000000002</v>
      </c>
      <c r="K36">
        <v>0.40079999999999999</v>
      </c>
      <c r="L36">
        <v>0.34410000000000002</v>
      </c>
      <c r="M36">
        <v>0.39579999999999999</v>
      </c>
      <c r="N36">
        <v>0.43070000000000003</v>
      </c>
      <c r="O36">
        <v>0.55679999999999996</v>
      </c>
      <c r="P36">
        <v>0.40429999999999999</v>
      </c>
      <c r="Q36">
        <v>0.47739999999999999</v>
      </c>
      <c r="R36">
        <v>0.56859999999999999</v>
      </c>
      <c r="S36">
        <v>0.45240000000000002</v>
      </c>
      <c r="T36">
        <v>0.3659</v>
      </c>
      <c r="U36">
        <v>0.43690000000000001</v>
      </c>
      <c r="V36">
        <v>0.32069999999999999</v>
      </c>
      <c r="W36">
        <v>0.39810000000000001</v>
      </c>
      <c r="X36">
        <v>0.5615</v>
      </c>
      <c r="Y36">
        <v>0.51029999999999998</v>
      </c>
      <c r="Z36">
        <v>0.52159999999999995</v>
      </c>
      <c r="AA36">
        <v>0.46639999999999998</v>
      </c>
      <c r="AB36">
        <v>0.45950000000000002</v>
      </c>
      <c r="AC36">
        <v>0.34239999999999998</v>
      </c>
      <c r="AD36">
        <v>0.39879999999999999</v>
      </c>
      <c r="AE36">
        <v>0.42509999999999998</v>
      </c>
      <c r="AF36">
        <v>0.44919999999999999</v>
      </c>
      <c r="AG36">
        <v>0.44979999999999998</v>
      </c>
      <c r="AH36">
        <v>0.438</v>
      </c>
      <c r="AI36">
        <v>0.42180000000000001</v>
      </c>
      <c r="AJ36">
        <v>0.45229999999999998</v>
      </c>
      <c r="AK36">
        <v>0.49690000000000001</v>
      </c>
      <c r="AL36">
        <v>0.49730000000000002</v>
      </c>
      <c r="AM36">
        <v>0.49509999999999998</v>
      </c>
      <c r="AN36">
        <v>0.45469999999999999</v>
      </c>
      <c r="AO36">
        <v>0.50160000000000005</v>
      </c>
      <c r="AP36">
        <v>0.61450000000000005</v>
      </c>
      <c r="AQ36">
        <v>0.43769999999999998</v>
      </c>
      <c r="AR36">
        <v>0.4113</v>
      </c>
      <c r="AS36">
        <v>0.55179999999999996</v>
      </c>
      <c r="AT36">
        <v>0.4894</v>
      </c>
      <c r="AU36">
        <v>0.46700000000000003</v>
      </c>
      <c r="AV36">
        <v>0.50109999999999999</v>
      </c>
      <c r="AW36">
        <v>0.42320000000000002</v>
      </c>
      <c r="AX36">
        <v>0.44929999999999998</v>
      </c>
      <c r="AY36">
        <v>0.45369999999999999</v>
      </c>
      <c r="AZ36">
        <v>0.52910000000000001</v>
      </c>
      <c r="BA36">
        <v>0.4143</v>
      </c>
      <c r="BB36">
        <v>0.46879999999999999</v>
      </c>
      <c r="BC36">
        <v>0.4869</v>
      </c>
      <c r="BD36">
        <v>0.48159999999999997</v>
      </c>
    </row>
    <row r="37" spans="1:56" hidden="1" x14ac:dyDescent="0.4">
      <c r="A37">
        <v>267</v>
      </c>
      <c r="B37" t="s">
        <v>56</v>
      </c>
      <c r="C37" t="s">
        <v>80</v>
      </c>
      <c r="D37" t="str">
        <f t="shared" si="0"/>
        <v>Jaccard</v>
      </c>
      <c r="E37" t="s">
        <v>95</v>
      </c>
      <c r="F37">
        <f t="shared" si="1"/>
        <v>0.34686800000000007</v>
      </c>
      <c r="G37">
        <v>0.439</v>
      </c>
      <c r="H37">
        <v>0.28000000000000003</v>
      </c>
      <c r="I37">
        <v>0.3</v>
      </c>
      <c r="J37">
        <v>0.26390000000000002</v>
      </c>
      <c r="K37">
        <v>0.25640000000000002</v>
      </c>
      <c r="L37">
        <v>0.24590000000000001</v>
      </c>
      <c r="M37">
        <v>0.1754</v>
      </c>
      <c r="N37">
        <v>0.36730000000000002</v>
      </c>
      <c r="O37">
        <v>0.44900000000000001</v>
      </c>
      <c r="P37">
        <v>0.33679999999999999</v>
      </c>
      <c r="Q37">
        <v>0.30359999999999998</v>
      </c>
      <c r="R37">
        <v>0.45829999999999999</v>
      </c>
      <c r="S37">
        <v>0.3448</v>
      </c>
      <c r="T37">
        <v>0.18310000000000001</v>
      </c>
      <c r="U37">
        <v>0.2656</v>
      </c>
      <c r="V37">
        <v>0.28260000000000002</v>
      </c>
      <c r="W37">
        <v>0.37930000000000003</v>
      </c>
      <c r="X37">
        <v>0.3947</v>
      </c>
      <c r="Y37">
        <v>0.44440000000000002</v>
      </c>
      <c r="Z37">
        <v>0.375</v>
      </c>
      <c r="AA37">
        <v>0.377</v>
      </c>
      <c r="AB37">
        <v>0.3125</v>
      </c>
      <c r="AC37">
        <v>0.2787</v>
      </c>
      <c r="AD37">
        <v>0.3226</v>
      </c>
      <c r="AE37">
        <v>0.23680000000000001</v>
      </c>
      <c r="AF37">
        <v>0.42859999999999998</v>
      </c>
      <c r="AG37">
        <v>0.36840000000000001</v>
      </c>
      <c r="AH37">
        <v>0.40820000000000001</v>
      </c>
      <c r="AI37">
        <v>0.33329999999999999</v>
      </c>
      <c r="AJ37">
        <v>0.3947</v>
      </c>
      <c r="AK37">
        <v>0.36209999999999998</v>
      </c>
      <c r="AL37">
        <v>0.3019</v>
      </c>
      <c r="AM37">
        <v>0.29409999999999997</v>
      </c>
      <c r="AN37">
        <v>0.3548</v>
      </c>
      <c r="AO37">
        <v>0.4375</v>
      </c>
      <c r="AP37">
        <v>0.45240000000000002</v>
      </c>
      <c r="AQ37">
        <v>0.33329999999999999</v>
      </c>
      <c r="AR37">
        <v>0.24049999999999999</v>
      </c>
      <c r="AS37">
        <v>0.59519999999999995</v>
      </c>
      <c r="AT37">
        <v>0.4</v>
      </c>
      <c r="AU37">
        <v>0.22</v>
      </c>
      <c r="AV37">
        <v>0.45279999999999998</v>
      </c>
      <c r="AW37">
        <v>0.23330000000000001</v>
      </c>
      <c r="AX37">
        <v>0.34089999999999998</v>
      </c>
      <c r="AY37">
        <v>0.37290000000000001</v>
      </c>
      <c r="AZ37">
        <v>0.5</v>
      </c>
      <c r="BA37">
        <v>0.26229999999999998</v>
      </c>
      <c r="BB37">
        <v>0.3881</v>
      </c>
      <c r="BC37">
        <v>0.4516</v>
      </c>
      <c r="BD37">
        <v>0.34379999999999999</v>
      </c>
    </row>
    <row r="38" spans="1:56" hidden="1" x14ac:dyDescent="0.4">
      <c r="A38">
        <v>268</v>
      </c>
      <c r="B38" t="s">
        <v>56</v>
      </c>
      <c r="C38" t="s">
        <v>80</v>
      </c>
      <c r="D38" t="str">
        <f t="shared" si="0"/>
        <v>Levenshtein</v>
      </c>
      <c r="E38" t="s">
        <v>96</v>
      </c>
      <c r="F38">
        <f t="shared" si="1"/>
        <v>0.53229199999999988</v>
      </c>
      <c r="G38">
        <v>0.69430000000000003</v>
      </c>
      <c r="H38">
        <v>0.50539999999999996</v>
      </c>
      <c r="I38">
        <v>0.46289999999999998</v>
      </c>
      <c r="J38">
        <v>0.44919999999999999</v>
      </c>
      <c r="K38">
        <v>0.50409999999999999</v>
      </c>
      <c r="L38">
        <v>0.49070000000000003</v>
      </c>
      <c r="M38">
        <v>0.49830000000000002</v>
      </c>
      <c r="N38">
        <v>0.48249999999999998</v>
      </c>
      <c r="O38">
        <v>0.67300000000000004</v>
      </c>
      <c r="P38">
        <v>0.4854</v>
      </c>
      <c r="Q38">
        <v>0.54110000000000003</v>
      </c>
      <c r="R38">
        <v>0.58160000000000001</v>
      </c>
      <c r="S38">
        <v>0.5101</v>
      </c>
      <c r="T38">
        <v>0.48060000000000003</v>
      </c>
      <c r="U38">
        <v>0.56989999999999996</v>
      </c>
      <c r="V38">
        <v>0.52549999999999997</v>
      </c>
      <c r="W38">
        <v>0.52529999999999999</v>
      </c>
      <c r="X38">
        <v>0.52610000000000001</v>
      </c>
      <c r="Y38">
        <v>0.62219999999999998</v>
      </c>
      <c r="Z38">
        <v>0.5887</v>
      </c>
      <c r="AA38">
        <v>0.52680000000000005</v>
      </c>
      <c r="AB38">
        <v>0.60150000000000003</v>
      </c>
      <c r="AC38">
        <v>0.52470000000000006</v>
      </c>
      <c r="AD38">
        <v>0.47520000000000001</v>
      </c>
      <c r="AE38">
        <v>0.53869999999999996</v>
      </c>
      <c r="AF38">
        <v>0.56889999999999996</v>
      </c>
      <c r="AG38">
        <v>0.5202</v>
      </c>
      <c r="AH38">
        <v>0.52580000000000005</v>
      </c>
      <c r="AI38">
        <v>0.52759999999999996</v>
      </c>
      <c r="AJ38">
        <v>0.52990000000000004</v>
      </c>
      <c r="AK38">
        <v>0.53320000000000001</v>
      </c>
      <c r="AL38">
        <v>0.60199999999999998</v>
      </c>
      <c r="AM38">
        <v>0.56299999999999994</v>
      </c>
      <c r="AN38">
        <v>0.51329999999999998</v>
      </c>
      <c r="AO38">
        <v>0.52600000000000002</v>
      </c>
      <c r="AP38">
        <v>0.61299999999999999</v>
      </c>
      <c r="AQ38">
        <v>0.47270000000000001</v>
      </c>
      <c r="AR38">
        <v>0.51370000000000005</v>
      </c>
      <c r="AS38">
        <v>0.48849999999999999</v>
      </c>
      <c r="AT38">
        <v>0.67459999999999998</v>
      </c>
      <c r="AU38">
        <v>0.40150000000000002</v>
      </c>
      <c r="AV38">
        <v>0.57279999999999998</v>
      </c>
      <c r="AW38">
        <v>0.46150000000000002</v>
      </c>
      <c r="AX38">
        <v>0.51119999999999999</v>
      </c>
      <c r="AY38">
        <v>0.50619999999999998</v>
      </c>
      <c r="AZ38">
        <v>0.49459999999999998</v>
      </c>
      <c r="BA38">
        <v>0.4783</v>
      </c>
      <c r="BB38">
        <v>0.5202</v>
      </c>
      <c r="BC38">
        <v>0.50239999999999996</v>
      </c>
      <c r="BD38">
        <v>0.60970000000000002</v>
      </c>
    </row>
    <row r="39" spans="1:56" hidden="1" x14ac:dyDescent="0.4">
      <c r="A39">
        <v>269</v>
      </c>
      <c r="B39" t="s">
        <v>56</v>
      </c>
      <c r="C39" t="s">
        <v>80</v>
      </c>
      <c r="D39" t="str">
        <f t="shared" si="0"/>
        <v>TFIDF</v>
      </c>
      <c r="E39" t="s">
        <v>97</v>
      </c>
      <c r="F39">
        <f t="shared" si="1"/>
        <v>0.47736200000000006</v>
      </c>
      <c r="G39">
        <v>0.59209999999999996</v>
      </c>
      <c r="H39">
        <v>0.46960000000000002</v>
      </c>
      <c r="I39">
        <v>0.39150000000000001</v>
      </c>
      <c r="J39">
        <v>0.38290000000000002</v>
      </c>
      <c r="K39">
        <v>0.40849999999999997</v>
      </c>
      <c r="L39">
        <v>0.23769999999999999</v>
      </c>
      <c r="M39">
        <v>0.41470000000000001</v>
      </c>
      <c r="N39">
        <v>0.53080000000000005</v>
      </c>
      <c r="O39">
        <v>0.66679999999999995</v>
      </c>
      <c r="P39">
        <v>0.35799999999999998</v>
      </c>
      <c r="Q39">
        <v>0.60429999999999995</v>
      </c>
      <c r="R39">
        <v>0.58560000000000001</v>
      </c>
      <c r="S39">
        <v>0.44979999999999998</v>
      </c>
      <c r="T39">
        <v>0.36309999999999998</v>
      </c>
      <c r="U39">
        <v>0.46589999999999998</v>
      </c>
      <c r="V39">
        <v>0.31480000000000002</v>
      </c>
      <c r="W39">
        <v>0.32719999999999999</v>
      </c>
      <c r="X39">
        <v>0.52590000000000003</v>
      </c>
      <c r="Y39">
        <v>0.56579999999999997</v>
      </c>
      <c r="Z39">
        <v>0.6663</v>
      </c>
      <c r="AA39">
        <v>0.51300000000000001</v>
      </c>
      <c r="AB39">
        <v>0.43090000000000001</v>
      </c>
      <c r="AC39">
        <v>0.2104</v>
      </c>
      <c r="AD39">
        <v>0.37009999999999998</v>
      </c>
      <c r="AE39">
        <v>0.4738</v>
      </c>
      <c r="AF39">
        <v>0.36109999999999998</v>
      </c>
      <c r="AG39">
        <v>0.44650000000000001</v>
      </c>
      <c r="AH39">
        <v>0.38950000000000001</v>
      </c>
      <c r="AI39">
        <v>0.4456</v>
      </c>
      <c r="AJ39">
        <v>0.43640000000000001</v>
      </c>
      <c r="AK39">
        <v>0.60019999999999996</v>
      </c>
      <c r="AL39">
        <v>0.51580000000000004</v>
      </c>
      <c r="AM39">
        <v>0.59330000000000005</v>
      </c>
      <c r="AN39">
        <v>0.48930000000000001</v>
      </c>
      <c r="AO39">
        <v>0.55659999999999998</v>
      </c>
      <c r="AP39">
        <v>0.53149999999999997</v>
      </c>
      <c r="AQ39">
        <v>0.51659999999999995</v>
      </c>
      <c r="AR39">
        <v>0.39750000000000002</v>
      </c>
      <c r="AS39">
        <v>0.64639999999999997</v>
      </c>
      <c r="AT39">
        <v>0.37890000000000001</v>
      </c>
      <c r="AU39">
        <v>0.58069999999999999</v>
      </c>
      <c r="AV39">
        <v>0.50990000000000002</v>
      </c>
      <c r="AW39">
        <v>0.53180000000000005</v>
      </c>
      <c r="AX39">
        <v>0.50670000000000004</v>
      </c>
      <c r="AY39">
        <v>0.48649999999999999</v>
      </c>
      <c r="AZ39">
        <v>0.60540000000000005</v>
      </c>
      <c r="BA39">
        <v>0.47610000000000002</v>
      </c>
      <c r="BB39">
        <v>0.51070000000000004</v>
      </c>
      <c r="BC39">
        <v>0.52339999999999998</v>
      </c>
      <c r="BD39">
        <v>0.51219999999999999</v>
      </c>
    </row>
    <row r="40" spans="1:56" hidden="1" x14ac:dyDescent="0.4">
      <c r="A40">
        <v>270</v>
      </c>
      <c r="B40" t="s">
        <v>56</v>
      </c>
      <c r="C40" t="s">
        <v>80</v>
      </c>
      <c r="D40" t="str">
        <f t="shared" si="0"/>
        <v>BM25</v>
      </c>
      <c r="E40" t="s">
        <v>98</v>
      </c>
      <c r="F40">
        <f t="shared" si="1"/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</row>
    <row r="41" spans="1:56" hidden="1" x14ac:dyDescent="0.4">
      <c r="A41">
        <v>271</v>
      </c>
      <c r="B41" t="s">
        <v>56</v>
      </c>
      <c r="C41" t="s">
        <v>80</v>
      </c>
      <c r="D41" t="str">
        <f t="shared" si="0"/>
        <v>SBERT</v>
      </c>
      <c r="E41" t="s">
        <v>99</v>
      </c>
      <c r="F41">
        <f t="shared" si="1"/>
        <v>0.91414799999999974</v>
      </c>
      <c r="G41">
        <v>0.92820000000000003</v>
      </c>
      <c r="H41">
        <v>0.89700000000000002</v>
      </c>
      <c r="I41">
        <v>0.87519999999999998</v>
      </c>
      <c r="J41">
        <v>0.91090000000000004</v>
      </c>
      <c r="K41">
        <v>0.88149999999999995</v>
      </c>
      <c r="L41">
        <v>0.90700000000000003</v>
      </c>
      <c r="M41">
        <v>0.92369999999999997</v>
      </c>
      <c r="N41">
        <v>0.92700000000000005</v>
      </c>
      <c r="O41">
        <v>0.95940000000000003</v>
      </c>
      <c r="P41">
        <v>0.91349999999999998</v>
      </c>
      <c r="Q41">
        <v>0.91479999999999995</v>
      </c>
      <c r="R41">
        <v>0.89949999999999997</v>
      </c>
      <c r="S41">
        <v>0.91369999999999996</v>
      </c>
      <c r="T41">
        <v>0.91020000000000001</v>
      </c>
      <c r="U41">
        <v>0.88219999999999998</v>
      </c>
      <c r="V41">
        <v>0.89529999999999998</v>
      </c>
      <c r="W41">
        <v>0.88219999999999998</v>
      </c>
      <c r="X41">
        <v>0.91669999999999996</v>
      </c>
      <c r="Y41">
        <v>0.93210000000000004</v>
      </c>
      <c r="Z41">
        <v>0.94440000000000002</v>
      </c>
      <c r="AA41">
        <v>0.94910000000000005</v>
      </c>
      <c r="AB41">
        <v>0.93320000000000003</v>
      </c>
      <c r="AC41">
        <v>0.91190000000000004</v>
      </c>
      <c r="AD41">
        <v>0.91459999999999997</v>
      </c>
      <c r="AE41">
        <v>0.92349999999999999</v>
      </c>
      <c r="AF41">
        <v>0.92610000000000003</v>
      </c>
      <c r="AG41">
        <v>0.93659999999999999</v>
      </c>
      <c r="AH41">
        <v>0.87660000000000005</v>
      </c>
      <c r="AI41">
        <v>0.91990000000000005</v>
      </c>
      <c r="AJ41">
        <v>0.90280000000000005</v>
      </c>
      <c r="AK41">
        <v>0.9304</v>
      </c>
      <c r="AL41">
        <v>0.92400000000000004</v>
      </c>
      <c r="AM41">
        <v>0.92679999999999996</v>
      </c>
      <c r="AN41">
        <v>0.90820000000000001</v>
      </c>
      <c r="AO41">
        <v>0.93710000000000004</v>
      </c>
      <c r="AP41">
        <v>0.90700000000000003</v>
      </c>
      <c r="AQ41">
        <v>0.94789999999999996</v>
      </c>
      <c r="AR41">
        <v>0.90869999999999995</v>
      </c>
      <c r="AS41">
        <v>0.9254</v>
      </c>
      <c r="AT41">
        <v>0.92669999999999997</v>
      </c>
      <c r="AU41">
        <v>0.91710000000000003</v>
      </c>
      <c r="AV41">
        <v>0.91779999999999995</v>
      </c>
      <c r="AW41">
        <v>0.89900000000000002</v>
      </c>
      <c r="AX41">
        <v>0.93389999999999995</v>
      </c>
      <c r="AY41">
        <v>0.87429999999999997</v>
      </c>
      <c r="AZ41">
        <v>0.92479999999999996</v>
      </c>
      <c r="BA41">
        <v>0.86080000000000001</v>
      </c>
      <c r="BB41">
        <v>0.88549999999999995</v>
      </c>
      <c r="BC41">
        <v>0.94679999999999997</v>
      </c>
      <c r="BD41">
        <v>0.89639999999999997</v>
      </c>
    </row>
    <row r="42" spans="1:56" hidden="1" x14ac:dyDescent="0.4">
      <c r="A42">
        <v>272</v>
      </c>
      <c r="B42" t="s">
        <v>56</v>
      </c>
      <c r="C42" t="s">
        <v>80</v>
      </c>
      <c r="D42" t="str">
        <f t="shared" si="0"/>
        <v>MEAN</v>
      </c>
      <c r="E42" t="s">
        <v>100</v>
      </c>
      <c r="F42">
        <f t="shared" si="1"/>
        <v>0.45413199999999998</v>
      </c>
      <c r="G42">
        <v>0.53069999999999995</v>
      </c>
      <c r="H42">
        <v>0.4304</v>
      </c>
      <c r="I42">
        <v>0.40589999999999998</v>
      </c>
      <c r="J42">
        <v>0.40139999999999998</v>
      </c>
      <c r="K42">
        <v>0.41010000000000002</v>
      </c>
      <c r="L42">
        <v>0.37630000000000002</v>
      </c>
      <c r="M42">
        <v>0.40239999999999998</v>
      </c>
      <c r="N42">
        <v>0.46150000000000002</v>
      </c>
      <c r="O42">
        <v>0.54959999999999998</v>
      </c>
      <c r="P42">
        <v>0.41880000000000001</v>
      </c>
      <c r="Q42">
        <v>0.4728</v>
      </c>
      <c r="R42">
        <v>0.505</v>
      </c>
      <c r="S42">
        <v>0.44369999999999998</v>
      </c>
      <c r="T42">
        <v>0.38740000000000002</v>
      </c>
      <c r="U42">
        <v>0.43669999999999998</v>
      </c>
      <c r="V42">
        <v>0.40360000000000001</v>
      </c>
      <c r="W42">
        <v>0.42280000000000001</v>
      </c>
      <c r="X42">
        <v>0.47270000000000001</v>
      </c>
      <c r="Y42">
        <v>0.51290000000000002</v>
      </c>
      <c r="Z42">
        <v>0.51490000000000002</v>
      </c>
      <c r="AA42">
        <v>0.47320000000000001</v>
      </c>
      <c r="AB42">
        <v>0.4556</v>
      </c>
      <c r="AC42">
        <v>0.3851</v>
      </c>
      <c r="AD42">
        <v>0.41649999999999998</v>
      </c>
      <c r="AE42">
        <v>0.43459999999999999</v>
      </c>
      <c r="AF42">
        <v>0.45689999999999997</v>
      </c>
      <c r="AG42">
        <v>0.45429999999999998</v>
      </c>
      <c r="AH42">
        <v>0.44</v>
      </c>
      <c r="AI42">
        <v>0.44529999999999997</v>
      </c>
      <c r="AJ42">
        <v>0.45279999999999998</v>
      </c>
      <c r="AK42">
        <v>0.48520000000000002</v>
      </c>
      <c r="AL42">
        <v>0.46879999999999999</v>
      </c>
      <c r="AM42">
        <v>0.47539999999999999</v>
      </c>
      <c r="AN42">
        <v>0.4531</v>
      </c>
      <c r="AO42">
        <v>0.4914</v>
      </c>
      <c r="AP42">
        <v>0.50080000000000002</v>
      </c>
      <c r="AQ42">
        <v>0.4541</v>
      </c>
      <c r="AR42">
        <v>0.41210000000000002</v>
      </c>
      <c r="AS42">
        <v>0.53110000000000002</v>
      </c>
      <c r="AT42">
        <v>0.47599999999999998</v>
      </c>
      <c r="AU42">
        <v>0.4239</v>
      </c>
      <c r="AV42">
        <v>0.49059999999999998</v>
      </c>
      <c r="AW42">
        <v>0.42509999999999998</v>
      </c>
      <c r="AX42">
        <v>0.45850000000000002</v>
      </c>
      <c r="AY42">
        <v>0.44800000000000001</v>
      </c>
      <c r="AZ42">
        <v>0.505</v>
      </c>
      <c r="BA42">
        <v>0.41549999999999998</v>
      </c>
      <c r="BB42">
        <v>0.46089999999999998</v>
      </c>
      <c r="BC42">
        <v>0.48480000000000001</v>
      </c>
      <c r="BD42">
        <v>0.47239999999999999</v>
      </c>
    </row>
    <row r="43" spans="1:56" hidden="1" x14ac:dyDescent="0.4">
      <c r="A43">
        <v>273</v>
      </c>
      <c r="B43" t="s">
        <v>56</v>
      </c>
      <c r="C43" t="s">
        <v>80</v>
      </c>
      <c r="D43" t="str">
        <f t="shared" si="0"/>
        <v>Weighted</v>
      </c>
      <c r="E43" t="s">
        <v>101</v>
      </c>
      <c r="F43">
        <f t="shared" si="1"/>
        <v>0.45441800000000016</v>
      </c>
      <c r="G43">
        <v>0.55379999999999996</v>
      </c>
      <c r="H43">
        <v>0.4269</v>
      </c>
      <c r="I43">
        <v>0.3957</v>
      </c>
      <c r="J43">
        <v>0.38419999999999999</v>
      </c>
      <c r="K43">
        <v>0.40079999999999999</v>
      </c>
      <c r="L43">
        <v>0.34620000000000001</v>
      </c>
      <c r="M43">
        <v>0.38519999999999999</v>
      </c>
      <c r="N43">
        <v>0.46439999999999998</v>
      </c>
      <c r="O43">
        <v>0.57650000000000001</v>
      </c>
      <c r="P43">
        <v>0.40429999999999999</v>
      </c>
      <c r="Q43">
        <v>0.4839</v>
      </c>
      <c r="R43">
        <v>0.52559999999999996</v>
      </c>
      <c r="S43">
        <v>0.44009999999999999</v>
      </c>
      <c r="T43">
        <v>0.3659</v>
      </c>
      <c r="U43">
        <v>0.43690000000000001</v>
      </c>
      <c r="V43">
        <v>0.38600000000000001</v>
      </c>
      <c r="W43">
        <v>0.41249999999999998</v>
      </c>
      <c r="X43">
        <v>0.47970000000000002</v>
      </c>
      <c r="Y43">
        <v>0.52959999999999996</v>
      </c>
      <c r="Z43">
        <v>0.5353</v>
      </c>
      <c r="AA43">
        <v>0.4748</v>
      </c>
      <c r="AB43">
        <v>0.4511</v>
      </c>
      <c r="AC43">
        <v>0.35510000000000003</v>
      </c>
      <c r="AD43">
        <v>0.40189999999999998</v>
      </c>
      <c r="AE43">
        <v>0.4284</v>
      </c>
      <c r="AF43">
        <v>0.45029999999999998</v>
      </c>
      <c r="AG43">
        <v>0.44979999999999998</v>
      </c>
      <c r="AH43">
        <v>0.438</v>
      </c>
      <c r="AI43">
        <v>0.44090000000000001</v>
      </c>
      <c r="AJ43">
        <v>0.45229999999999998</v>
      </c>
      <c r="AK43">
        <v>0.49690000000000001</v>
      </c>
      <c r="AL43">
        <v>0.47310000000000002</v>
      </c>
      <c r="AM43">
        <v>0.4849</v>
      </c>
      <c r="AN43">
        <v>0.45469999999999999</v>
      </c>
      <c r="AO43">
        <v>0.50160000000000005</v>
      </c>
      <c r="AP43">
        <v>0.51649999999999996</v>
      </c>
      <c r="AQ43">
        <v>0.45129999999999998</v>
      </c>
      <c r="AR43">
        <v>0.3987</v>
      </c>
      <c r="AS43">
        <v>0.55740000000000001</v>
      </c>
      <c r="AT43">
        <v>0.47499999999999998</v>
      </c>
      <c r="AU43">
        <v>0.42130000000000001</v>
      </c>
      <c r="AV43">
        <v>0.50109999999999999</v>
      </c>
      <c r="AW43">
        <v>0.42320000000000002</v>
      </c>
      <c r="AX43">
        <v>0.45839999999999997</v>
      </c>
      <c r="AY43">
        <v>0.45319999999999999</v>
      </c>
      <c r="AZ43">
        <v>0.52280000000000004</v>
      </c>
      <c r="BA43">
        <v>0.41410000000000002</v>
      </c>
      <c r="BB43">
        <v>0.46879999999999999</v>
      </c>
      <c r="BC43">
        <v>0.49020000000000002</v>
      </c>
      <c r="BD43">
        <v>0.48159999999999997</v>
      </c>
    </row>
    <row r="44" spans="1:56" hidden="1" x14ac:dyDescent="0.4">
      <c r="A44">
        <v>400</v>
      </c>
      <c r="B44" t="s">
        <v>80</v>
      </c>
      <c r="C44" t="s">
        <v>102</v>
      </c>
      <c r="D44" t="str">
        <f t="shared" si="0"/>
        <v>Jaccard</v>
      </c>
      <c r="E44" t="s">
        <v>103</v>
      </c>
      <c r="F44">
        <f t="shared" si="1"/>
        <v>0.56896800000000003</v>
      </c>
      <c r="G44">
        <v>0.94440000000000002</v>
      </c>
      <c r="H44">
        <v>0.45650000000000002</v>
      </c>
      <c r="I44">
        <v>0.24</v>
      </c>
      <c r="J44">
        <v>0.31459999999999999</v>
      </c>
      <c r="K44">
        <v>0.35799999999999998</v>
      </c>
      <c r="L44">
        <v>0.37290000000000001</v>
      </c>
      <c r="M44">
        <v>0.51019999999999999</v>
      </c>
      <c r="N44">
        <v>0.59619999999999995</v>
      </c>
      <c r="O44">
        <v>0.58330000000000004</v>
      </c>
      <c r="P44">
        <v>0.4839</v>
      </c>
      <c r="Q44">
        <v>0.88639999999999997</v>
      </c>
      <c r="R44">
        <v>0.82499999999999996</v>
      </c>
      <c r="S44">
        <v>0.88890000000000002</v>
      </c>
      <c r="T44">
        <v>0.2429</v>
      </c>
      <c r="U44">
        <v>0.85709999999999997</v>
      </c>
      <c r="V44">
        <v>0.46939999999999998</v>
      </c>
      <c r="W44">
        <v>0.45590000000000003</v>
      </c>
      <c r="X44">
        <v>0.36730000000000002</v>
      </c>
      <c r="Y44">
        <v>0.60709999999999997</v>
      </c>
      <c r="Z44">
        <v>0.47060000000000002</v>
      </c>
      <c r="AA44">
        <v>0.96079999999999999</v>
      </c>
      <c r="AB44">
        <v>0.45710000000000001</v>
      </c>
      <c r="AC44">
        <v>0.55320000000000003</v>
      </c>
      <c r="AD44">
        <v>0.33329999999999999</v>
      </c>
      <c r="AE44">
        <v>0.439</v>
      </c>
      <c r="AF44">
        <v>0.51759999999999995</v>
      </c>
      <c r="AG44">
        <v>0.34570000000000001</v>
      </c>
      <c r="AH44">
        <v>0.62</v>
      </c>
      <c r="AI44">
        <v>0.42109999999999997</v>
      </c>
      <c r="AJ44">
        <v>0.65620000000000001</v>
      </c>
      <c r="AK44">
        <v>0.77270000000000005</v>
      </c>
      <c r="AL44">
        <v>0.41860000000000003</v>
      </c>
      <c r="AM44">
        <v>1</v>
      </c>
      <c r="AN44">
        <v>0.36109999999999998</v>
      </c>
      <c r="AO44">
        <v>0.60780000000000001</v>
      </c>
      <c r="AP44">
        <v>0.55559999999999998</v>
      </c>
      <c r="AQ44">
        <v>0.87719999999999998</v>
      </c>
      <c r="AR44">
        <v>0.87690000000000001</v>
      </c>
      <c r="AS44">
        <v>0.75</v>
      </c>
      <c r="AT44">
        <v>0.47760000000000002</v>
      </c>
      <c r="AU44">
        <v>0.61539999999999995</v>
      </c>
      <c r="AV44">
        <v>0.55359999999999998</v>
      </c>
      <c r="AW44">
        <v>0.32969999999999999</v>
      </c>
      <c r="AX44">
        <v>0.4375</v>
      </c>
      <c r="AY44">
        <v>0.86050000000000004</v>
      </c>
      <c r="AZ44">
        <v>0.4677</v>
      </c>
      <c r="BA44">
        <v>0.49380000000000002</v>
      </c>
      <c r="BB44">
        <v>0.58930000000000005</v>
      </c>
      <c r="BC44">
        <v>0.53420000000000001</v>
      </c>
      <c r="BD44">
        <v>0.63460000000000005</v>
      </c>
    </row>
    <row r="45" spans="1:56" hidden="1" x14ac:dyDescent="0.4">
      <c r="A45">
        <v>401</v>
      </c>
      <c r="B45" t="s">
        <v>80</v>
      </c>
      <c r="C45" t="s">
        <v>102</v>
      </c>
      <c r="D45" t="str">
        <f t="shared" si="0"/>
        <v>Levenshtein</v>
      </c>
      <c r="E45" t="s">
        <v>104</v>
      </c>
      <c r="F45">
        <f t="shared" si="1"/>
        <v>0.73629600000000006</v>
      </c>
      <c r="G45">
        <v>0.9677</v>
      </c>
      <c r="H45">
        <v>0.59430000000000005</v>
      </c>
      <c r="I45">
        <v>0.55569999999999997</v>
      </c>
      <c r="J45">
        <v>0.66239999999999999</v>
      </c>
      <c r="K45">
        <v>0.70950000000000002</v>
      </c>
      <c r="L45">
        <v>0.63839999999999997</v>
      </c>
      <c r="M45">
        <v>0.76629999999999998</v>
      </c>
      <c r="N45">
        <v>0.79769999999999996</v>
      </c>
      <c r="O45">
        <v>0.80920000000000003</v>
      </c>
      <c r="P45">
        <v>0.61470000000000002</v>
      </c>
      <c r="Q45">
        <v>0.9768</v>
      </c>
      <c r="R45">
        <v>0.95069999999999999</v>
      </c>
      <c r="S45">
        <v>0.95169999999999999</v>
      </c>
      <c r="T45">
        <v>0.52239999999999998</v>
      </c>
      <c r="U45">
        <v>0.92459999999999998</v>
      </c>
      <c r="V45">
        <v>0.68799999999999994</v>
      </c>
      <c r="W45">
        <v>0.68959999999999999</v>
      </c>
      <c r="X45">
        <v>0.7429</v>
      </c>
      <c r="Y45">
        <v>0.7611</v>
      </c>
      <c r="Z45">
        <v>0.62329999999999997</v>
      </c>
      <c r="AA45">
        <v>0.98770000000000002</v>
      </c>
      <c r="AB45">
        <v>0.65590000000000004</v>
      </c>
      <c r="AC45">
        <v>0.8498</v>
      </c>
      <c r="AD45">
        <v>0.53720000000000001</v>
      </c>
      <c r="AE45">
        <v>0.67290000000000005</v>
      </c>
      <c r="AF45">
        <v>0.65349999999999997</v>
      </c>
      <c r="AG45">
        <v>0.57930000000000004</v>
      </c>
      <c r="AH45">
        <v>0.73380000000000001</v>
      </c>
      <c r="AI45">
        <v>0.621</v>
      </c>
      <c r="AJ45">
        <v>0.64959999999999996</v>
      </c>
      <c r="AK45">
        <v>0.91900000000000004</v>
      </c>
      <c r="AL45">
        <v>0.63480000000000003</v>
      </c>
      <c r="AM45">
        <v>1</v>
      </c>
      <c r="AN45">
        <v>0.48720000000000002</v>
      </c>
      <c r="AO45">
        <v>0.72889999999999999</v>
      </c>
      <c r="AP45">
        <v>0.72799999999999998</v>
      </c>
      <c r="AQ45">
        <v>0.89270000000000005</v>
      </c>
      <c r="AR45">
        <v>0.97799999999999998</v>
      </c>
      <c r="AS45">
        <v>0.90059999999999996</v>
      </c>
      <c r="AT45">
        <v>0.64890000000000003</v>
      </c>
      <c r="AU45">
        <v>0.65720000000000001</v>
      </c>
      <c r="AV45">
        <v>0.6915</v>
      </c>
      <c r="AW45">
        <v>0.64459999999999995</v>
      </c>
      <c r="AX45">
        <v>0.60019999999999996</v>
      </c>
      <c r="AY45">
        <v>0.90459999999999996</v>
      </c>
      <c r="AZ45">
        <v>0.6915</v>
      </c>
      <c r="BA45">
        <v>0.61109999999999998</v>
      </c>
      <c r="BB45">
        <v>0.74950000000000006</v>
      </c>
      <c r="BC45">
        <v>0.58740000000000003</v>
      </c>
      <c r="BD45">
        <v>0.87139999999999995</v>
      </c>
    </row>
    <row r="46" spans="1:56" hidden="1" x14ac:dyDescent="0.4">
      <c r="A46">
        <v>402</v>
      </c>
      <c r="B46" t="s">
        <v>80</v>
      </c>
      <c r="C46" t="s">
        <v>102</v>
      </c>
      <c r="D46" t="str">
        <f t="shared" si="0"/>
        <v>TFIDF</v>
      </c>
      <c r="E46" t="s">
        <v>105</v>
      </c>
      <c r="F46">
        <f t="shared" si="1"/>
        <v>0.7070700000000002</v>
      </c>
      <c r="G46">
        <v>0.97309999999999997</v>
      </c>
      <c r="H46">
        <v>0.65910000000000002</v>
      </c>
      <c r="I46">
        <v>0.53449999999999998</v>
      </c>
      <c r="J46">
        <v>0.52990000000000004</v>
      </c>
      <c r="K46">
        <v>0.59640000000000004</v>
      </c>
      <c r="L46">
        <v>0.51670000000000005</v>
      </c>
      <c r="M46">
        <v>0.78979999999999995</v>
      </c>
      <c r="N46">
        <v>0.83940000000000003</v>
      </c>
      <c r="O46">
        <v>0.80400000000000005</v>
      </c>
      <c r="P46">
        <v>0.50280000000000002</v>
      </c>
      <c r="Q46">
        <v>0.97189999999999999</v>
      </c>
      <c r="R46">
        <v>0.92630000000000001</v>
      </c>
      <c r="S46">
        <v>0.94910000000000005</v>
      </c>
      <c r="T46">
        <v>0.44500000000000001</v>
      </c>
      <c r="U46">
        <v>0.89749999999999996</v>
      </c>
      <c r="V46">
        <v>0.73919999999999997</v>
      </c>
      <c r="W46">
        <v>0.61719999999999997</v>
      </c>
      <c r="X46">
        <v>0.53649999999999998</v>
      </c>
      <c r="Y46">
        <v>0.69910000000000005</v>
      </c>
      <c r="Z46">
        <v>0.67730000000000001</v>
      </c>
      <c r="AA46">
        <v>0.98009999999999997</v>
      </c>
      <c r="AB46">
        <v>0.46160000000000001</v>
      </c>
      <c r="AC46">
        <v>0.78500000000000003</v>
      </c>
      <c r="AD46">
        <v>0.45729999999999998</v>
      </c>
      <c r="AE46">
        <v>0.58560000000000001</v>
      </c>
      <c r="AF46">
        <v>0.53129999999999999</v>
      </c>
      <c r="AG46">
        <v>0.59040000000000004</v>
      </c>
      <c r="AH46">
        <v>0.67979999999999996</v>
      </c>
      <c r="AI46">
        <v>0.54549999999999998</v>
      </c>
      <c r="AJ46">
        <v>0.71530000000000005</v>
      </c>
      <c r="AK46">
        <v>0.91269999999999996</v>
      </c>
      <c r="AL46">
        <v>0.65500000000000003</v>
      </c>
      <c r="AM46">
        <v>1</v>
      </c>
      <c r="AN46">
        <v>0.45950000000000002</v>
      </c>
      <c r="AO46">
        <v>0.73399999999999999</v>
      </c>
      <c r="AP46">
        <v>0.68240000000000001</v>
      </c>
      <c r="AQ46">
        <v>0.91210000000000002</v>
      </c>
      <c r="AR46">
        <v>0.96079999999999999</v>
      </c>
      <c r="AS46">
        <v>0.88839999999999997</v>
      </c>
      <c r="AT46">
        <v>0.43680000000000002</v>
      </c>
      <c r="AU46">
        <v>0.72860000000000003</v>
      </c>
      <c r="AV46">
        <v>0.63680000000000003</v>
      </c>
      <c r="AW46">
        <v>0.64180000000000004</v>
      </c>
      <c r="AX46">
        <v>0.57169999999999999</v>
      </c>
      <c r="AY46">
        <v>0.78820000000000001</v>
      </c>
      <c r="AZ46">
        <v>0.78080000000000005</v>
      </c>
      <c r="BA46">
        <v>0.67649999999999999</v>
      </c>
      <c r="BB46">
        <v>0.79149999999999998</v>
      </c>
      <c r="BC46">
        <v>0.67469999999999997</v>
      </c>
      <c r="BD46">
        <v>0.88449999999999995</v>
      </c>
    </row>
    <row r="47" spans="1:56" hidden="1" x14ac:dyDescent="0.4">
      <c r="A47">
        <v>403</v>
      </c>
      <c r="B47" t="s">
        <v>80</v>
      </c>
      <c r="C47" t="s">
        <v>102</v>
      </c>
      <c r="D47" t="str">
        <f t="shared" si="0"/>
        <v>BM25</v>
      </c>
      <c r="E47" t="s">
        <v>106</v>
      </c>
      <c r="F47">
        <f t="shared" si="1"/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</row>
    <row r="48" spans="1:56" hidden="1" x14ac:dyDescent="0.4">
      <c r="A48">
        <v>404</v>
      </c>
      <c r="B48" t="s">
        <v>80</v>
      </c>
      <c r="C48" t="s">
        <v>102</v>
      </c>
      <c r="D48" t="str">
        <f t="shared" si="0"/>
        <v>SBERT</v>
      </c>
      <c r="E48" t="s">
        <v>107</v>
      </c>
      <c r="F48">
        <f t="shared" si="1"/>
        <v>0.96635399999999971</v>
      </c>
      <c r="G48">
        <v>0.99329999999999996</v>
      </c>
      <c r="H48">
        <v>0.93159999999999998</v>
      </c>
      <c r="I48">
        <v>0.90210000000000001</v>
      </c>
      <c r="J48">
        <v>0.95940000000000003</v>
      </c>
      <c r="K48">
        <v>0.93679999999999997</v>
      </c>
      <c r="L48">
        <v>0.92969999999999997</v>
      </c>
      <c r="M48">
        <v>0.97299999999999998</v>
      </c>
      <c r="N48">
        <v>0.9829</v>
      </c>
      <c r="O48">
        <v>0.97960000000000003</v>
      </c>
      <c r="P48">
        <v>0.97170000000000001</v>
      </c>
      <c r="Q48">
        <v>0.99819999999999998</v>
      </c>
      <c r="R48">
        <v>0.99670000000000003</v>
      </c>
      <c r="S48">
        <v>0.99180000000000001</v>
      </c>
      <c r="T48">
        <v>0.94420000000000004</v>
      </c>
      <c r="U48">
        <v>0.996</v>
      </c>
      <c r="V48">
        <v>0.97209999999999996</v>
      </c>
      <c r="W48">
        <v>0.95550000000000002</v>
      </c>
      <c r="X48">
        <v>0.96719999999999995</v>
      </c>
      <c r="Y48">
        <v>0.98370000000000002</v>
      </c>
      <c r="Z48">
        <v>0.97499999999999998</v>
      </c>
      <c r="AA48">
        <v>0.999</v>
      </c>
      <c r="AB48">
        <v>0.9365</v>
      </c>
      <c r="AC48">
        <v>0.97319999999999995</v>
      </c>
      <c r="AD48">
        <v>0.96160000000000001</v>
      </c>
      <c r="AE48">
        <v>0.96609999999999996</v>
      </c>
      <c r="AF48">
        <v>0.95899999999999996</v>
      </c>
      <c r="AG48">
        <v>0.95079999999999998</v>
      </c>
      <c r="AH48">
        <v>0.88790000000000002</v>
      </c>
      <c r="AI48">
        <v>0.96440000000000003</v>
      </c>
      <c r="AJ48">
        <v>0.96409999999999996</v>
      </c>
      <c r="AK48">
        <v>0.98899999999999999</v>
      </c>
      <c r="AL48">
        <v>0.96209999999999996</v>
      </c>
      <c r="AM48">
        <v>1</v>
      </c>
      <c r="AN48">
        <v>0.92190000000000005</v>
      </c>
      <c r="AO48">
        <v>0.98580000000000001</v>
      </c>
      <c r="AP48">
        <v>0.97070000000000001</v>
      </c>
      <c r="AQ48">
        <v>0.98819999999999997</v>
      </c>
      <c r="AR48">
        <v>0.99690000000000001</v>
      </c>
      <c r="AS48">
        <v>0.9738</v>
      </c>
      <c r="AT48">
        <v>0.9577</v>
      </c>
      <c r="AU48">
        <v>0.98099999999999998</v>
      </c>
      <c r="AV48">
        <v>0.97240000000000004</v>
      </c>
      <c r="AW48">
        <v>0.93979999999999997</v>
      </c>
      <c r="AX48">
        <v>0.96299999999999997</v>
      </c>
      <c r="AY48">
        <v>0.9798</v>
      </c>
      <c r="AZ48">
        <v>0.95650000000000002</v>
      </c>
      <c r="BA48">
        <v>0.95689999999999997</v>
      </c>
      <c r="BB48">
        <v>0.96689999999999998</v>
      </c>
      <c r="BC48">
        <v>0.96130000000000004</v>
      </c>
      <c r="BD48">
        <v>0.9909</v>
      </c>
    </row>
    <row r="49" spans="1:56" hidden="1" x14ac:dyDescent="0.4">
      <c r="A49">
        <v>405</v>
      </c>
      <c r="B49" t="s">
        <v>80</v>
      </c>
      <c r="C49" t="s">
        <v>102</v>
      </c>
      <c r="D49" t="str">
        <f t="shared" si="0"/>
        <v>MEAN</v>
      </c>
      <c r="E49" t="s">
        <v>108</v>
      </c>
      <c r="F49">
        <f t="shared" si="1"/>
        <v>0.59572800000000004</v>
      </c>
      <c r="G49">
        <v>0.77569999999999995</v>
      </c>
      <c r="H49">
        <v>0.52829999999999999</v>
      </c>
      <c r="I49">
        <v>0.44650000000000001</v>
      </c>
      <c r="J49">
        <v>0.49330000000000002</v>
      </c>
      <c r="K49">
        <v>0.52010000000000001</v>
      </c>
      <c r="L49">
        <v>0.49149999999999999</v>
      </c>
      <c r="M49">
        <v>0.6079</v>
      </c>
      <c r="N49">
        <v>0.64319999999999999</v>
      </c>
      <c r="O49">
        <v>0.63519999999999999</v>
      </c>
      <c r="P49">
        <v>0.51459999999999995</v>
      </c>
      <c r="Q49">
        <v>0.76659999999999995</v>
      </c>
      <c r="R49">
        <v>0.73970000000000002</v>
      </c>
      <c r="S49">
        <v>0.75629999999999997</v>
      </c>
      <c r="T49">
        <v>0.43090000000000001</v>
      </c>
      <c r="U49">
        <v>0.73509999999999998</v>
      </c>
      <c r="V49">
        <v>0.57369999999999999</v>
      </c>
      <c r="W49">
        <v>0.54359999999999997</v>
      </c>
      <c r="X49">
        <v>0.52280000000000004</v>
      </c>
      <c r="Y49">
        <v>0.61019999999999996</v>
      </c>
      <c r="Z49">
        <v>0.54920000000000002</v>
      </c>
      <c r="AA49">
        <v>0.78549999999999998</v>
      </c>
      <c r="AB49">
        <v>0.50219999999999998</v>
      </c>
      <c r="AC49">
        <v>0.63219999999999998</v>
      </c>
      <c r="AD49">
        <v>0.45789999999999997</v>
      </c>
      <c r="AE49">
        <v>0.53269999999999995</v>
      </c>
      <c r="AF49">
        <v>0.5323</v>
      </c>
      <c r="AG49">
        <v>0.49320000000000003</v>
      </c>
      <c r="AH49">
        <v>0.58430000000000004</v>
      </c>
      <c r="AI49">
        <v>0.51039999999999996</v>
      </c>
      <c r="AJ49">
        <v>0.59699999999999998</v>
      </c>
      <c r="AK49">
        <v>0.71870000000000001</v>
      </c>
      <c r="AL49">
        <v>0.53410000000000002</v>
      </c>
      <c r="AM49">
        <v>0.8</v>
      </c>
      <c r="AN49">
        <v>0.44590000000000002</v>
      </c>
      <c r="AO49">
        <v>0.61129999999999995</v>
      </c>
      <c r="AP49">
        <v>0.58730000000000004</v>
      </c>
      <c r="AQ49">
        <v>0.73399999999999999</v>
      </c>
      <c r="AR49">
        <v>0.76249999999999996</v>
      </c>
      <c r="AS49">
        <v>0.7026</v>
      </c>
      <c r="AT49">
        <v>0.50419999999999998</v>
      </c>
      <c r="AU49">
        <v>0.59640000000000004</v>
      </c>
      <c r="AV49">
        <v>0.57089999999999996</v>
      </c>
      <c r="AW49">
        <v>0.51119999999999999</v>
      </c>
      <c r="AX49">
        <v>0.51449999999999996</v>
      </c>
      <c r="AY49">
        <v>0.70660000000000001</v>
      </c>
      <c r="AZ49">
        <v>0.57930000000000004</v>
      </c>
      <c r="BA49">
        <v>0.54759999999999998</v>
      </c>
      <c r="BB49">
        <v>0.61939999999999995</v>
      </c>
      <c r="BC49">
        <v>0.55149999999999999</v>
      </c>
      <c r="BD49">
        <v>0.67630000000000001</v>
      </c>
    </row>
    <row r="50" spans="1:56" hidden="1" x14ac:dyDescent="0.4">
      <c r="A50">
        <v>406</v>
      </c>
      <c r="B50" t="s">
        <v>80</v>
      </c>
      <c r="C50" t="s">
        <v>102</v>
      </c>
      <c r="D50" t="str">
        <f t="shared" si="0"/>
        <v>Weighted</v>
      </c>
      <c r="E50" t="s">
        <v>109</v>
      </c>
      <c r="F50">
        <f t="shared" si="1"/>
        <v>0.63507999999999998</v>
      </c>
      <c r="G50">
        <v>0.86929999999999996</v>
      </c>
      <c r="H50">
        <v>0.55359999999999998</v>
      </c>
      <c r="I50">
        <v>0.44950000000000001</v>
      </c>
      <c r="J50">
        <v>0.49919999999999998</v>
      </c>
      <c r="K50">
        <v>0.53949999999999998</v>
      </c>
      <c r="L50">
        <v>0.50080000000000002</v>
      </c>
      <c r="M50">
        <v>0.65339999999999998</v>
      </c>
      <c r="N50">
        <v>0.6986</v>
      </c>
      <c r="O50">
        <v>0.68730000000000002</v>
      </c>
      <c r="P50">
        <v>0.52259999999999995</v>
      </c>
      <c r="Q50">
        <v>0.85719999999999996</v>
      </c>
      <c r="R50">
        <v>0.82150000000000001</v>
      </c>
      <c r="S50">
        <v>0.84409999999999996</v>
      </c>
      <c r="T50">
        <v>0.41930000000000001</v>
      </c>
      <c r="U50">
        <v>0.81430000000000002</v>
      </c>
      <c r="V50">
        <v>0.60829999999999995</v>
      </c>
      <c r="W50">
        <v>0.56710000000000005</v>
      </c>
      <c r="X50">
        <v>0.53520000000000001</v>
      </c>
      <c r="Y50">
        <v>0.6502</v>
      </c>
      <c r="Z50">
        <v>0.57420000000000004</v>
      </c>
      <c r="AA50">
        <v>0.88100000000000001</v>
      </c>
      <c r="AB50">
        <v>0.51039999999999996</v>
      </c>
      <c r="AC50">
        <v>0.68359999999999999</v>
      </c>
      <c r="AD50">
        <v>0.45100000000000001</v>
      </c>
      <c r="AE50">
        <v>0.55030000000000001</v>
      </c>
      <c r="AF50">
        <v>0.54810000000000003</v>
      </c>
      <c r="AG50">
        <v>0.50339999999999996</v>
      </c>
      <c r="AH50">
        <v>0.63119999999999998</v>
      </c>
      <c r="AI50">
        <v>0.52059999999999995</v>
      </c>
      <c r="AJ50">
        <v>0.63749999999999996</v>
      </c>
      <c r="AK50">
        <v>0.79559999999999997</v>
      </c>
      <c r="AL50">
        <v>0.55600000000000005</v>
      </c>
      <c r="AM50">
        <v>0.9</v>
      </c>
      <c r="AN50">
        <v>0.44209999999999999</v>
      </c>
      <c r="AO50">
        <v>0.65300000000000002</v>
      </c>
      <c r="AP50">
        <v>0.62270000000000003</v>
      </c>
      <c r="AQ50">
        <v>0.81489999999999996</v>
      </c>
      <c r="AR50">
        <v>0.85170000000000001</v>
      </c>
      <c r="AS50">
        <v>0.77659999999999996</v>
      </c>
      <c r="AT50">
        <v>0.50839999999999996</v>
      </c>
      <c r="AU50">
        <v>0.63480000000000003</v>
      </c>
      <c r="AV50">
        <v>0.59960000000000002</v>
      </c>
      <c r="AW50">
        <v>0.53010000000000002</v>
      </c>
      <c r="AX50">
        <v>0.52729999999999999</v>
      </c>
      <c r="AY50">
        <v>0.77569999999999995</v>
      </c>
      <c r="AZ50">
        <v>0.61970000000000003</v>
      </c>
      <c r="BA50">
        <v>0.57489999999999997</v>
      </c>
      <c r="BB50">
        <v>0.66879999999999995</v>
      </c>
      <c r="BC50">
        <v>0.57889999999999997</v>
      </c>
      <c r="BD50">
        <v>0.7409</v>
      </c>
    </row>
    <row r="51" spans="1:56" hidden="1" x14ac:dyDescent="0.4">
      <c r="A51">
        <v>365</v>
      </c>
      <c r="B51" t="s">
        <v>65</v>
      </c>
      <c r="C51" t="s">
        <v>102</v>
      </c>
      <c r="D51" t="str">
        <f t="shared" si="0"/>
        <v>Jaccard</v>
      </c>
      <c r="E51" t="s">
        <v>110</v>
      </c>
      <c r="F51">
        <f t="shared" si="1"/>
        <v>0.33156799999999992</v>
      </c>
      <c r="G51">
        <v>0.41860000000000003</v>
      </c>
      <c r="H51">
        <v>0.28570000000000001</v>
      </c>
      <c r="I51">
        <v>0.28210000000000002</v>
      </c>
      <c r="J51">
        <v>0.23169999999999999</v>
      </c>
      <c r="K51">
        <v>0.38300000000000001</v>
      </c>
      <c r="L51">
        <v>0.33329999999999999</v>
      </c>
      <c r="M51">
        <v>0.1774</v>
      </c>
      <c r="N51">
        <v>0.29089999999999999</v>
      </c>
      <c r="O51">
        <v>0.4</v>
      </c>
      <c r="P51">
        <v>0.27500000000000002</v>
      </c>
      <c r="Q51">
        <v>0.32079999999999997</v>
      </c>
      <c r="R51">
        <v>0.31369999999999998</v>
      </c>
      <c r="S51">
        <v>0.26229999999999998</v>
      </c>
      <c r="T51">
        <v>0.3</v>
      </c>
      <c r="U51">
        <v>0.2586</v>
      </c>
      <c r="V51">
        <v>0.16669999999999999</v>
      </c>
      <c r="W51">
        <v>0.29849999999999999</v>
      </c>
      <c r="X51">
        <v>0.25580000000000003</v>
      </c>
      <c r="Y51">
        <v>0.30559999999999998</v>
      </c>
      <c r="Z51">
        <v>0.54549999999999998</v>
      </c>
      <c r="AA51">
        <v>0.3548</v>
      </c>
      <c r="AB51">
        <v>0.4894</v>
      </c>
      <c r="AC51">
        <v>0.21310000000000001</v>
      </c>
      <c r="AD51">
        <v>0.2581</v>
      </c>
      <c r="AE51">
        <v>0.2235</v>
      </c>
      <c r="AF51">
        <v>0.50770000000000004</v>
      </c>
      <c r="AG51">
        <v>0.25640000000000002</v>
      </c>
      <c r="AH51">
        <v>0.3725</v>
      </c>
      <c r="AI51">
        <v>0.25</v>
      </c>
      <c r="AJ51">
        <v>0.45450000000000002</v>
      </c>
      <c r="AK51">
        <v>0.35189999999999999</v>
      </c>
      <c r="AL51">
        <v>0.44740000000000002</v>
      </c>
      <c r="AM51">
        <v>0.32350000000000001</v>
      </c>
      <c r="AN51">
        <v>0.35709999999999997</v>
      </c>
      <c r="AO51">
        <v>0.32729999999999998</v>
      </c>
      <c r="AP51">
        <v>0.32650000000000001</v>
      </c>
      <c r="AQ51">
        <v>0.3281</v>
      </c>
      <c r="AR51">
        <v>0.15659999999999999</v>
      </c>
      <c r="AS51">
        <v>0.65</v>
      </c>
      <c r="AT51">
        <v>0.32840000000000003</v>
      </c>
      <c r="AU51">
        <v>0.22919999999999999</v>
      </c>
      <c r="AV51">
        <v>0.52729999999999999</v>
      </c>
      <c r="AW51">
        <v>0.2024</v>
      </c>
      <c r="AX51">
        <v>0.38030000000000003</v>
      </c>
      <c r="AY51">
        <v>0.3276</v>
      </c>
      <c r="AZ51">
        <v>0.40350000000000003</v>
      </c>
      <c r="BA51">
        <v>0.2152</v>
      </c>
      <c r="BB51">
        <v>0.45760000000000001</v>
      </c>
      <c r="BC51">
        <v>0.39389999999999997</v>
      </c>
      <c r="BD51">
        <v>0.3594</v>
      </c>
    </row>
    <row r="52" spans="1:56" hidden="1" x14ac:dyDescent="0.4">
      <c r="A52">
        <v>366</v>
      </c>
      <c r="B52" t="s">
        <v>65</v>
      </c>
      <c r="C52" t="s">
        <v>102</v>
      </c>
      <c r="D52" t="str">
        <f t="shared" si="0"/>
        <v>Levenshtein</v>
      </c>
      <c r="E52" t="s">
        <v>111</v>
      </c>
      <c r="F52">
        <f t="shared" si="1"/>
        <v>0.53016799999999986</v>
      </c>
      <c r="G52">
        <v>0.67190000000000005</v>
      </c>
      <c r="H52">
        <v>0.55369999999999997</v>
      </c>
      <c r="I52">
        <v>0.53120000000000001</v>
      </c>
      <c r="J52">
        <v>0.58689999999999998</v>
      </c>
      <c r="K52">
        <v>0.52739999999999998</v>
      </c>
      <c r="L52">
        <v>0.57240000000000002</v>
      </c>
      <c r="M52">
        <v>0.48249999999999998</v>
      </c>
      <c r="N52">
        <v>0.47520000000000001</v>
      </c>
      <c r="O52">
        <v>0.62019999999999997</v>
      </c>
      <c r="P52">
        <v>0.46860000000000002</v>
      </c>
      <c r="Q52">
        <v>0.54210000000000003</v>
      </c>
      <c r="R52">
        <v>0.5111</v>
      </c>
      <c r="S52">
        <v>0.51290000000000002</v>
      </c>
      <c r="T52">
        <v>0.53220000000000001</v>
      </c>
      <c r="U52">
        <v>0.48949999999999999</v>
      </c>
      <c r="V52">
        <v>0.47970000000000002</v>
      </c>
      <c r="W52">
        <v>0.54949999999999999</v>
      </c>
      <c r="X52">
        <v>0.6109</v>
      </c>
      <c r="Y52">
        <v>0.54630000000000001</v>
      </c>
      <c r="Z52">
        <v>0.63319999999999999</v>
      </c>
      <c r="AA52">
        <v>0.5393</v>
      </c>
      <c r="AB52">
        <v>0.65669999999999995</v>
      </c>
      <c r="AC52">
        <v>0.51259999999999994</v>
      </c>
      <c r="AD52">
        <v>0.49349999999999999</v>
      </c>
      <c r="AE52">
        <v>0.47970000000000002</v>
      </c>
      <c r="AF52">
        <v>0.48659999999999998</v>
      </c>
      <c r="AG52">
        <v>0.4531</v>
      </c>
      <c r="AH52">
        <v>0.54100000000000004</v>
      </c>
      <c r="AI52">
        <v>0.52510000000000001</v>
      </c>
      <c r="AJ52">
        <v>0.61660000000000004</v>
      </c>
      <c r="AK52">
        <v>0.51980000000000004</v>
      </c>
      <c r="AL52">
        <v>0.63119999999999998</v>
      </c>
      <c r="AM52">
        <v>0.57050000000000001</v>
      </c>
      <c r="AN52">
        <v>0.49170000000000003</v>
      </c>
      <c r="AO52">
        <v>0.50370000000000004</v>
      </c>
      <c r="AP52">
        <v>0.58069999999999999</v>
      </c>
      <c r="AQ52">
        <v>0.44869999999999999</v>
      </c>
      <c r="AR52">
        <v>0.54930000000000001</v>
      </c>
      <c r="AS52">
        <v>0.50229999999999997</v>
      </c>
      <c r="AT52">
        <v>0.55459999999999998</v>
      </c>
      <c r="AU52">
        <v>0.46820000000000001</v>
      </c>
      <c r="AV52">
        <v>0.54869999999999997</v>
      </c>
      <c r="AW52">
        <v>0.3921</v>
      </c>
      <c r="AX52">
        <v>0.52539999999999998</v>
      </c>
      <c r="AY52">
        <v>0.51280000000000003</v>
      </c>
      <c r="AZ52">
        <v>0.52170000000000005</v>
      </c>
      <c r="BA52">
        <v>0.44690000000000002</v>
      </c>
      <c r="BB52">
        <v>0.50690000000000002</v>
      </c>
      <c r="BC52">
        <v>0.48699999999999999</v>
      </c>
      <c r="BD52">
        <v>0.54459999999999997</v>
      </c>
    </row>
    <row r="53" spans="1:56" hidden="1" x14ac:dyDescent="0.4">
      <c r="A53">
        <v>367</v>
      </c>
      <c r="B53" t="s">
        <v>65</v>
      </c>
      <c r="C53" t="s">
        <v>102</v>
      </c>
      <c r="D53" t="str">
        <f t="shared" si="0"/>
        <v>TFIDF</v>
      </c>
      <c r="E53" t="s">
        <v>112</v>
      </c>
      <c r="F53">
        <f t="shared" si="1"/>
        <v>0.47641600000000006</v>
      </c>
      <c r="G53">
        <v>0.58509999999999995</v>
      </c>
      <c r="H53">
        <v>0.51380000000000003</v>
      </c>
      <c r="I53">
        <v>0.36530000000000001</v>
      </c>
      <c r="J53">
        <v>0.47699999999999998</v>
      </c>
      <c r="K53">
        <v>0.4007</v>
      </c>
      <c r="L53">
        <v>0.40029999999999999</v>
      </c>
      <c r="M53">
        <v>0.35320000000000001</v>
      </c>
      <c r="N53">
        <v>0.49569999999999997</v>
      </c>
      <c r="O53">
        <v>0.64649999999999996</v>
      </c>
      <c r="P53">
        <v>0.2969</v>
      </c>
      <c r="Q53">
        <v>0.61419999999999997</v>
      </c>
      <c r="R53">
        <v>0.4758</v>
      </c>
      <c r="S53">
        <v>0.48330000000000001</v>
      </c>
      <c r="T53">
        <v>0.34720000000000001</v>
      </c>
      <c r="U53">
        <v>0.51619999999999999</v>
      </c>
      <c r="V53">
        <v>0.1825</v>
      </c>
      <c r="W53">
        <v>0.376</v>
      </c>
      <c r="X53">
        <v>0.43609999999999999</v>
      </c>
      <c r="Y53">
        <v>0.44640000000000002</v>
      </c>
      <c r="Z53">
        <v>0.65180000000000005</v>
      </c>
      <c r="AA53">
        <v>0.48220000000000002</v>
      </c>
      <c r="AB53">
        <v>0.49640000000000001</v>
      </c>
      <c r="AC53">
        <v>0.22309999999999999</v>
      </c>
      <c r="AD53">
        <v>0.4173</v>
      </c>
      <c r="AE53">
        <v>0.44729999999999998</v>
      </c>
      <c r="AF53">
        <v>0.3422</v>
      </c>
      <c r="AG53">
        <v>0.38150000000000001</v>
      </c>
      <c r="AH53">
        <v>0.35599999999999998</v>
      </c>
      <c r="AI53">
        <v>0.44750000000000001</v>
      </c>
      <c r="AJ53">
        <v>0.50170000000000003</v>
      </c>
      <c r="AK53">
        <v>0.55810000000000004</v>
      </c>
      <c r="AL53">
        <v>0.51249999999999996</v>
      </c>
      <c r="AM53">
        <v>0.5978</v>
      </c>
      <c r="AN53">
        <v>0.4778</v>
      </c>
      <c r="AO53">
        <v>0.47410000000000002</v>
      </c>
      <c r="AP53">
        <v>0.50070000000000003</v>
      </c>
      <c r="AQ53">
        <v>0.53590000000000004</v>
      </c>
      <c r="AR53">
        <v>0.43180000000000002</v>
      </c>
      <c r="AS53">
        <v>0.6502</v>
      </c>
      <c r="AT53">
        <v>0.42620000000000002</v>
      </c>
      <c r="AU53">
        <v>0.51029999999999998</v>
      </c>
      <c r="AV53">
        <v>0.54679999999999995</v>
      </c>
      <c r="AW53">
        <v>0.63590000000000002</v>
      </c>
      <c r="AX53">
        <v>0.63080000000000003</v>
      </c>
      <c r="AY53">
        <v>0.49209999999999998</v>
      </c>
      <c r="AZ53">
        <v>0.58660000000000001</v>
      </c>
      <c r="BA53">
        <v>0.51849999999999996</v>
      </c>
      <c r="BB53">
        <v>0.54390000000000005</v>
      </c>
      <c r="BC53">
        <v>0.4839</v>
      </c>
      <c r="BD53">
        <v>0.54769999999999996</v>
      </c>
    </row>
    <row r="54" spans="1:56" hidden="1" x14ac:dyDescent="0.4">
      <c r="A54">
        <v>368</v>
      </c>
      <c r="B54" t="s">
        <v>65</v>
      </c>
      <c r="C54" t="s">
        <v>102</v>
      </c>
      <c r="D54" t="str">
        <f t="shared" si="0"/>
        <v>BM25</v>
      </c>
      <c r="E54" t="s">
        <v>113</v>
      </c>
      <c r="F54">
        <f t="shared" si="1"/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</row>
    <row r="55" spans="1:56" hidden="1" x14ac:dyDescent="0.4">
      <c r="A55">
        <v>369</v>
      </c>
      <c r="B55" t="s">
        <v>65</v>
      </c>
      <c r="C55" t="s">
        <v>102</v>
      </c>
      <c r="D55" t="str">
        <f t="shared" si="0"/>
        <v>SBERT</v>
      </c>
      <c r="E55" t="s">
        <v>114</v>
      </c>
      <c r="F55">
        <f t="shared" si="1"/>
        <v>0.91216000000000008</v>
      </c>
      <c r="G55">
        <v>0.9204</v>
      </c>
      <c r="H55">
        <v>0.89349999999999996</v>
      </c>
      <c r="I55">
        <v>0.88349999999999995</v>
      </c>
      <c r="J55">
        <v>0.90080000000000005</v>
      </c>
      <c r="K55">
        <v>0.90590000000000004</v>
      </c>
      <c r="L55">
        <v>0.87580000000000002</v>
      </c>
      <c r="M55">
        <v>0.91320000000000001</v>
      </c>
      <c r="N55">
        <v>0.92530000000000001</v>
      </c>
      <c r="O55">
        <v>0.9516</v>
      </c>
      <c r="P55">
        <v>0.9204</v>
      </c>
      <c r="Q55">
        <v>0.91559999999999997</v>
      </c>
      <c r="R55">
        <v>0.89829999999999999</v>
      </c>
      <c r="S55">
        <v>0.90069999999999995</v>
      </c>
      <c r="T55">
        <v>0.91069999999999995</v>
      </c>
      <c r="U55">
        <v>0.88919999999999999</v>
      </c>
      <c r="V55">
        <v>0.85509999999999997</v>
      </c>
      <c r="W55">
        <v>0.90190000000000003</v>
      </c>
      <c r="X55">
        <v>0.92869999999999997</v>
      </c>
      <c r="Y55">
        <v>0.93020000000000003</v>
      </c>
      <c r="Z55">
        <v>0.94210000000000005</v>
      </c>
      <c r="AA55">
        <v>0.95120000000000005</v>
      </c>
      <c r="AB55">
        <v>0.92230000000000001</v>
      </c>
      <c r="AC55">
        <v>0.9002</v>
      </c>
      <c r="AD55">
        <v>0.9163</v>
      </c>
      <c r="AE55">
        <v>0.91379999999999995</v>
      </c>
      <c r="AF55">
        <v>0.91849999999999998</v>
      </c>
      <c r="AG55">
        <v>0.90620000000000001</v>
      </c>
      <c r="AH55">
        <v>0.91059999999999997</v>
      </c>
      <c r="AI55">
        <v>0.91520000000000001</v>
      </c>
      <c r="AJ55">
        <v>0.91869999999999996</v>
      </c>
      <c r="AK55">
        <v>0.93630000000000002</v>
      </c>
      <c r="AL55">
        <v>0.94120000000000004</v>
      </c>
      <c r="AM55">
        <v>0.92259999999999998</v>
      </c>
      <c r="AN55">
        <v>0.89639999999999997</v>
      </c>
      <c r="AO55">
        <v>0.92349999999999999</v>
      </c>
      <c r="AP55">
        <v>0.90380000000000005</v>
      </c>
      <c r="AQ55">
        <v>0.94269999999999998</v>
      </c>
      <c r="AR55">
        <v>0.86650000000000005</v>
      </c>
      <c r="AS55">
        <v>0.94720000000000004</v>
      </c>
      <c r="AT55">
        <v>0.89170000000000005</v>
      </c>
      <c r="AU55">
        <v>0.92949999999999999</v>
      </c>
      <c r="AV55">
        <v>0.91500000000000004</v>
      </c>
      <c r="AW55">
        <v>0.87990000000000002</v>
      </c>
      <c r="AX55">
        <v>0.94720000000000004</v>
      </c>
      <c r="AY55">
        <v>0.8679</v>
      </c>
      <c r="AZ55">
        <v>0.88500000000000001</v>
      </c>
      <c r="BA55">
        <v>0.89259999999999995</v>
      </c>
      <c r="BB55">
        <v>0.91659999999999997</v>
      </c>
      <c r="BC55">
        <v>0.93340000000000001</v>
      </c>
      <c r="BD55">
        <v>0.93310000000000004</v>
      </c>
    </row>
    <row r="56" spans="1:56" hidden="1" x14ac:dyDescent="0.4">
      <c r="A56">
        <v>370</v>
      </c>
      <c r="B56" t="s">
        <v>65</v>
      </c>
      <c r="C56" t="s">
        <v>102</v>
      </c>
      <c r="D56" t="str">
        <f t="shared" si="0"/>
        <v>MEAN</v>
      </c>
      <c r="E56" t="s">
        <v>115</v>
      </c>
      <c r="F56">
        <f t="shared" si="1"/>
        <v>0.45006599999999997</v>
      </c>
      <c r="G56">
        <v>0.51919999999999999</v>
      </c>
      <c r="H56">
        <v>0.44929999999999998</v>
      </c>
      <c r="I56">
        <v>0.41239999999999999</v>
      </c>
      <c r="J56">
        <v>0.43930000000000002</v>
      </c>
      <c r="K56">
        <v>0.44340000000000002</v>
      </c>
      <c r="L56">
        <v>0.43640000000000001</v>
      </c>
      <c r="M56">
        <v>0.38529999999999998</v>
      </c>
      <c r="N56">
        <v>0.43740000000000001</v>
      </c>
      <c r="O56">
        <v>0.52370000000000005</v>
      </c>
      <c r="P56">
        <v>0.39219999999999999</v>
      </c>
      <c r="Q56">
        <v>0.47849999999999998</v>
      </c>
      <c r="R56">
        <v>0.43980000000000002</v>
      </c>
      <c r="S56">
        <v>0.43180000000000002</v>
      </c>
      <c r="T56">
        <v>0.41799999999999998</v>
      </c>
      <c r="U56">
        <v>0.43070000000000003</v>
      </c>
      <c r="V56">
        <v>0.33679999999999999</v>
      </c>
      <c r="W56">
        <v>0.42520000000000002</v>
      </c>
      <c r="X56">
        <v>0.44629999999999997</v>
      </c>
      <c r="Y56">
        <v>0.44569999999999999</v>
      </c>
      <c r="Z56">
        <v>0.55449999999999999</v>
      </c>
      <c r="AA56">
        <v>0.46550000000000002</v>
      </c>
      <c r="AB56">
        <v>0.51300000000000001</v>
      </c>
      <c r="AC56">
        <v>0.36980000000000002</v>
      </c>
      <c r="AD56">
        <v>0.41699999999999998</v>
      </c>
      <c r="AE56">
        <v>0.41289999999999999</v>
      </c>
      <c r="AF56">
        <v>0.45100000000000001</v>
      </c>
      <c r="AG56">
        <v>0.39950000000000002</v>
      </c>
      <c r="AH56">
        <v>0.436</v>
      </c>
      <c r="AI56">
        <v>0.42759999999999998</v>
      </c>
      <c r="AJ56">
        <v>0.49830000000000002</v>
      </c>
      <c r="AK56">
        <v>0.47320000000000001</v>
      </c>
      <c r="AL56">
        <v>0.50649999999999995</v>
      </c>
      <c r="AM56">
        <v>0.4829</v>
      </c>
      <c r="AN56">
        <v>0.4446</v>
      </c>
      <c r="AO56">
        <v>0.44569999999999999</v>
      </c>
      <c r="AP56">
        <v>0.46239999999999998</v>
      </c>
      <c r="AQ56">
        <v>0.4511</v>
      </c>
      <c r="AR56">
        <v>0.40079999999999999</v>
      </c>
      <c r="AS56">
        <v>0.54990000000000006</v>
      </c>
      <c r="AT56">
        <v>0.44019999999999998</v>
      </c>
      <c r="AU56">
        <v>0.4274</v>
      </c>
      <c r="AV56">
        <v>0.50760000000000005</v>
      </c>
      <c r="AW56">
        <v>0.42209999999999998</v>
      </c>
      <c r="AX56">
        <v>0.49669999999999997</v>
      </c>
      <c r="AY56">
        <v>0.44009999999999999</v>
      </c>
      <c r="AZ56">
        <v>0.47939999999999999</v>
      </c>
      <c r="BA56">
        <v>0.41460000000000002</v>
      </c>
      <c r="BB56">
        <v>0.48499999999999999</v>
      </c>
      <c r="BC56">
        <v>0.45960000000000001</v>
      </c>
      <c r="BD56">
        <v>0.47699999999999998</v>
      </c>
    </row>
    <row r="57" spans="1:56" hidden="1" x14ac:dyDescent="0.4">
      <c r="A57">
        <v>371</v>
      </c>
      <c r="B57" t="s">
        <v>65</v>
      </c>
      <c r="C57" t="s">
        <v>102</v>
      </c>
      <c r="D57" t="str">
        <f t="shared" si="0"/>
        <v>Weighted</v>
      </c>
      <c r="E57" t="s">
        <v>116</v>
      </c>
      <c r="F57">
        <f t="shared" si="1"/>
        <v>0.44957799999999992</v>
      </c>
      <c r="G57">
        <v>0.54020000000000001</v>
      </c>
      <c r="H57">
        <v>0.45329999999999998</v>
      </c>
      <c r="I57">
        <v>0.4012</v>
      </c>
      <c r="J57">
        <v>0.43780000000000002</v>
      </c>
      <c r="K57">
        <v>0.43840000000000001</v>
      </c>
      <c r="L57">
        <v>0.43409999999999999</v>
      </c>
      <c r="M57">
        <v>0.36230000000000001</v>
      </c>
      <c r="N57">
        <v>0.43280000000000002</v>
      </c>
      <c r="O57">
        <v>0.54420000000000002</v>
      </c>
      <c r="P57">
        <v>0.36699999999999999</v>
      </c>
      <c r="Q57">
        <v>0.49149999999999999</v>
      </c>
      <c r="R57">
        <v>0.43880000000000002</v>
      </c>
      <c r="S57">
        <v>0.4289</v>
      </c>
      <c r="T57">
        <v>0.40329999999999999</v>
      </c>
      <c r="U57">
        <v>0.43080000000000002</v>
      </c>
      <c r="V57">
        <v>0.30180000000000001</v>
      </c>
      <c r="W57">
        <v>0.41499999999999998</v>
      </c>
      <c r="X57">
        <v>0.44040000000000001</v>
      </c>
      <c r="Y57">
        <v>0.43990000000000001</v>
      </c>
      <c r="Z57">
        <v>0.58440000000000003</v>
      </c>
      <c r="AA57">
        <v>0.46329999999999999</v>
      </c>
      <c r="AB57">
        <v>0.52769999999999995</v>
      </c>
      <c r="AC57">
        <v>0.33839999999999998</v>
      </c>
      <c r="AD57">
        <v>0.4047</v>
      </c>
      <c r="AE57">
        <v>0.40139999999999998</v>
      </c>
      <c r="AF57">
        <v>0.44309999999999999</v>
      </c>
      <c r="AG57">
        <v>0.38250000000000001</v>
      </c>
      <c r="AH57">
        <v>0.42620000000000002</v>
      </c>
      <c r="AI57">
        <v>0.41949999999999998</v>
      </c>
      <c r="AJ57">
        <v>0.51019999999999999</v>
      </c>
      <c r="AK57">
        <v>0.47899999999999998</v>
      </c>
      <c r="AL57">
        <v>0.51749999999999996</v>
      </c>
      <c r="AM57">
        <v>0.49509999999999998</v>
      </c>
      <c r="AN57">
        <v>0.44519999999999998</v>
      </c>
      <c r="AO57">
        <v>0.44230000000000003</v>
      </c>
      <c r="AP57">
        <v>0.46739999999999998</v>
      </c>
      <c r="AQ57">
        <v>0.44929999999999998</v>
      </c>
      <c r="AR57">
        <v>0.39269999999999999</v>
      </c>
      <c r="AS57">
        <v>0.57789999999999997</v>
      </c>
      <c r="AT57">
        <v>0.43780000000000002</v>
      </c>
      <c r="AU57">
        <v>0.4204</v>
      </c>
      <c r="AV57">
        <v>0.52449999999999997</v>
      </c>
      <c r="AW57">
        <v>0.4274</v>
      </c>
      <c r="AX57">
        <v>0.51039999999999996</v>
      </c>
      <c r="AY57">
        <v>0.44450000000000001</v>
      </c>
      <c r="AZ57">
        <v>0.49580000000000002</v>
      </c>
      <c r="BA57">
        <v>0.4103</v>
      </c>
      <c r="BB57">
        <v>0.496</v>
      </c>
      <c r="BC57">
        <v>0.4587</v>
      </c>
      <c r="BD57">
        <v>0.48359999999999997</v>
      </c>
    </row>
    <row r="58" spans="1:56" hidden="1" x14ac:dyDescent="0.4">
      <c r="A58">
        <v>323</v>
      </c>
      <c r="B58" t="s">
        <v>57</v>
      </c>
      <c r="C58" t="s">
        <v>102</v>
      </c>
      <c r="D58" t="str">
        <f t="shared" si="0"/>
        <v>Jaccard</v>
      </c>
      <c r="E58" t="s">
        <v>117</v>
      </c>
      <c r="F58">
        <f t="shared" si="1"/>
        <v>0.34244799999999992</v>
      </c>
      <c r="G58">
        <v>0.4</v>
      </c>
      <c r="H58">
        <v>0.37840000000000001</v>
      </c>
      <c r="I58">
        <v>0.28210000000000002</v>
      </c>
      <c r="J58">
        <v>0.23169999999999999</v>
      </c>
      <c r="K58">
        <v>0.40910000000000002</v>
      </c>
      <c r="L58">
        <v>0.30509999999999998</v>
      </c>
      <c r="M58">
        <v>0.16669999999999999</v>
      </c>
      <c r="N58">
        <v>0.28070000000000001</v>
      </c>
      <c r="O58">
        <v>0.4</v>
      </c>
      <c r="P58">
        <v>0.27160000000000001</v>
      </c>
      <c r="Q58">
        <v>0.26669999999999999</v>
      </c>
      <c r="R58">
        <v>0.4</v>
      </c>
      <c r="S58">
        <v>0.33329999999999999</v>
      </c>
      <c r="T58">
        <v>0.3</v>
      </c>
      <c r="U58">
        <v>0.23530000000000001</v>
      </c>
      <c r="V58">
        <v>0.16669999999999999</v>
      </c>
      <c r="W58">
        <v>0.27539999999999998</v>
      </c>
      <c r="X58">
        <v>0.25580000000000003</v>
      </c>
      <c r="Y58">
        <v>0.40350000000000003</v>
      </c>
      <c r="Z58">
        <v>0.45450000000000002</v>
      </c>
      <c r="AA58">
        <v>0.3548</v>
      </c>
      <c r="AB58">
        <v>0.48720000000000002</v>
      </c>
      <c r="AC58">
        <v>0.22220000000000001</v>
      </c>
      <c r="AD58">
        <v>0.23730000000000001</v>
      </c>
      <c r="AE58">
        <v>0.23810000000000001</v>
      </c>
      <c r="AF58">
        <v>0.50770000000000004</v>
      </c>
      <c r="AG58">
        <v>0.30380000000000001</v>
      </c>
      <c r="AH58">
        <v>0.45829999999999999</v>
      </c>
      <c r="AI58">
        <v>0.25</v>
      </c>
      <c r="AJ58">
        <v>0.45450000000000002</v>
      </c>
      <c r="AK58">
        <v>0.36359999999999998</v>
      </c>
      <c r="AL58">
        <v>0.44119999999999998</v>
      </c>
      <c r="AM58">
        <v>0.32350000000000001</v>
      </c>
      <c r="AN58">
        <v>0.35709999999999997</v>
      </c>
      <c r="AO58">
        <v>0.32729999999999998</v>
      </c>
      <c r="AP58">
        <v>0.34</v>
      </c>
      <c r="AQ58">
        <v>0.3281</v>
      </c>
      <c r="AR58">
        <v>0.27139999999999997</v>
      </c>
      <c r="AS58">
        <v>0.6341</v>
      </c>
      <c r="AT58">
        <v>0.5</v>
      </c>
      <c r="AU58">
        <v>0.32</v>
      </c>
      <c r="AV58">
        <v>0.45450000000000002</v>
      </c>
      <c r="AW58">
        <v>0.2024</v>
      </c>
      <c r="AX58">
        <v>0.44779999999999998</v>
      </c>
      <c r="AY58">
        <v>0.34620000000000001</v>
      </c>
      <c r="AZ58">
        <v>0.33329999999999999</v>
      </c>
      <c r="BA58">
        <v>0.2152</v>
      </c>
      <c r="BB58">
        <v>0.45760000000000001</v>
      </c>
      <c r="BC58">
        <v>0.4</v>
      </c>
      <c r="BD58">
        <v>0.3286</v>
      </c>
    </row>
    <row r="59" spans="1:56" hidden="1" x14ac:dyDescent="0.4">
      <c r="A59">
        <v>324</v>
      </c>
      <c r="B59" t="s">
        <v>57</v>
      </c>
      <c r="C59" t="s">
        <v>102</v>
      </c>
      <c r="D59" t="str">
        <f t="shared" si="0"/>
        <v>Levenshtein</v>
      </c>
      <c r="E59" t="s">
        <v>118</v>
      </c>
      <c r="F59">
        <f t="shared" si="1"/>
        <v>0.54173199999999977</v>
      </c>
      <c r="G59">
        <v>0.57430000000000003</v>
      </c>
      <c r="H59">
        <v>0.56030000000000002</v>
      </c>
      <c r="I59">
        <v>0.53120000000000001</v>
      </c>
      <c r="J59">
        <v>0.58689999999999998</v>
      </c>
      <c r="K59">
        <v>0.55479999999999996</v>
      </c>
      <c r="L59">
        <v>0.56479999999999997</v>
      </c>
      <c r="M59">
        <v>0.51200000000000001</v>
      </c>
      <c r="N59">
        <v>0.47699999999999998</v>
      </c>
      <c r="O59">
        <v>0.62019999999999997</v>
      </c>
      <c r="P59">
        <v>0.46200000000000002</v>
      </c>
      <c r="Q59">
        <v>0.57579999999999998</v>
      </c>
      <c r="R59">
        <v>0.72089999999999999</v>
      </c>
      <c r="S59">
        <v>0.54549999999999998</v>
      </c>
      <c r="T59">
        <v>0.53220000000000001</v>
      </c>
      <c r="U59">
        <v>0.55069999999999997</v>
      </c>
      <c r="V59">
        <v>0.47970000000000002</v>
      </c>
      <c r="W59">
        <v>0.51990000000000003</v>
      </c>
      <c r="X59">
        <v>0.6109</v>
      </c>
      <c r="Y59">
        <v>0.55220000000000002</v>
      </c>
      <c r="Z59">
        <v>0.60860000000000003</v>
      </c>
      <c r="AA59">
        <v>0.5393</v>
      </c>
      <c r="AB59">
        <v>0.71209999999999996</v>
      </c>
      <c r="AC59">
        <v>0.51180000000000003</v>
      </c>
      <c r="AD59">
        <v>0.50080000000000002</v>
      </c>
      <c r="AE59">
        <v>0.47949999999999998</v>
      </c>
      <c r="AF59">
        <v>0.48659999999999998</v>
      </c>
      <c r="AG59">
        <v>0.46820000000000001</v>
      </c>
      <c r="AH59">
        <v>0.53820000000000001</v>
      </c>
      <c r="AI59">
        <v>0.52610000000000001</v>
      </c>
      <c r="AJ59">
        <v>0.61660000000000004</v>
      </c>
      <c r="AK59">
        <v>0.52580000000000005</v>
      </c>
      <c r="AL59">
        <v>0.71379999999999999</v>
      </c>
      <c r="AM59">
        <v>0.57050000000000001</v>
      </c>
      <c r="AN59">
        <v>0.49170000000000003</v>
      </c>
      <c r="AO59">
        <v>0.50370000000000004</v>
      </c>
      <c r="AP59">
        <v>0.65659999999999996</v>
      </c>
      <c r="AQ59">
        <v>0.4481</v>
      </c>
      <c r="AR59">
        <v>0.51439999999999997</v>
      </c>
      <c r="AS59">
        <v>0.49690000000000001</v>
      </c>
      <c r="AT59">
        <v>0.62739999999999996</v>
      </c>
      <c r="AU59">
        <v>0.49409999999999998</v>
      </c>
      <c r="AV59">
        <v>0.60229999999999995</v>
      </c>
      <c r="AW59">
        <v>0.3921</v>
      </c>
      <c r="AX59">
        <v>0.4975</v>
      </c>
      <c r="AY59">
        <v>0.49740000000000001</v>
      </c>
      <c r="AZ59">
        <v>0.50980000000000003</v>
      </c>
      <c r="BA59">
        <v>0.44690000000000002</v>
      </c>
      <c r="BB59">
        <v>0.50690000000000002</v>
      </c>
      <c r="BC59">
        <v>0.49199999999999999</v>
      </c>
      <c r="BD59">
        <v>0.5796</v>
      </c>
    </row>
    <row r="60" spans="1:56" hidden="1" x14ac:dyDescent="0.4">
      <c r="A60">
        <v>325</v>
      </c>
      <c r="B60" t="s">
        <v>57</v>
      </c>
      <c r="C60" t="s">
        <v>102</v>
      </c>
      <c r="D60" t="str">
        <f t="shared" si="0"/>
        <v>TFIDF</v>
      </c>
      <c r="E60" t="s">
        <v>119</v>
      </c>
      <c r="F60">
        <f t="shared" si="1"/>
        <v>0.47959200000000018</v>
      </c>
      <c r="G60">
        <v>0.55520000000000003</v>
      </c>
      <c r="H60">
        <v>0.43590000000000001</v>
      </c>
      <c r="I60">
        <v>0.36530000000000001</v>
      </c>
      <c r="J60">
        <v>0.47699999999999998</v>
      </c>
      <c r="K60">
        <v>0.43540000000000001</v>
      </c>
      <c r="L60">
        <v>0.36759999999999998</v>
      </c>
      <c r="M60">
        <v>0.3594</v>
      </c>
      <c r="N60">
        <v>0.50570000000000004</v>
      </c>
      <c r="O60">
        <v>0.64649999999999996</v>
      </c>
      <c r="P60">
        <v>0.31580000000000003</v>
      </c>
      <c r="Q60">
        <v>0.56340000000000001</v>
      </c>
      <c r="R60">
        <v>0.59660000000000002</v>
      </c>
      <c r="S60">
        <v>0.47439999999999999</v>
      </c>
      <c r="T60">
        <v>0.34720000000000001</v>
      </c>
      <c r="U60">
        <v>0.45519999999999999</v>
      </c>
      <c r="V60">
        <v>0.1825</v>
      </c>
      <c r="W60">
        <v>0.33300000000000002</v>
      </c>
      <c r="X60">
        <v>0.43609999999999999</v>
      </c>
      <c r="Y60">
        <v>0.47310000000000002</v>
      </c>
      <c r="Z60">
        <v>0.63200000000000001</v>
      </c>
      <c r="AA60">
        <v>0.48220000000000002</v>
      </c>
      <c r="AB60">
        <v>0.52400000000000002</v>
      </c>
      <c r="AC60">
        <v>0.2296</v>
      </c>
      <c r="AD60">
        <v>0.40029999999999999</v>
      </c>
      <c r="AE60">
        <v>0.4501</v>
      </c>
      <c r="AF60">
        <v>0.3422</v>
      </c>
      <c r="AG60">
        <v>0.41289999999999999</v>
      </c>
      <c r="AH60">
        <v>0.39900000000000002</v>
      </c>
      <c r="AI60">
        <v>0.44700000000000001</v>
      </c>
      <c r="AJ60">
        <v>0.50170000000000003</v>
      </c>
      <c r="AK60">
        <v>0.57920000000000005</v>
      </c>
      <c r="AL60">
        <v>0.51149999999999995</v>
      </c>
      <c r="AM60">
        <v>0.5978</v>
      </c>
      <c r="AN60">
        <v>0.4778</v>
      </c>
      <c r="AO60">
        <v>0.47410000000000002</v>
      </c>
      <c r="AP60">
        <v>0.56240000000000001</v>
      </c>
      <c r="AQ60">
        <v>0.53590000000000004</v>
      </c>
      <c r="AR60">
        <v>0.40029999999999999</v>
      </c>
      <c r="AS60">
        <v>0.64580000000000004</v>
      </c>
      <c r="AT60">
        <v>0.61370000000000002</v>
      </c>
      <c r="AU60">
        <v>0.50090000000000001</v>
      </c>
      <c r="AV60">
        <v>0.60099999999999998</v>
      </c>
      <c r="AW60">
        <v>0.63590000000000002</v>
      </c>
      <c r="AX60">
        <v>0.57909999999999995</v>
      </c>
      <c r="AY60">
        <v>0.49070000000000003</v>
      </c>
      <c r="AZ60">
        <v>0.61419999999999997</v>
      </c>
      <c r="BA60">
        <v>0.51849999999999996</v>
      </c>
      <c r="BB60">
        <v>0.54390000000000005</v>
      </c>
      <c r="BC60">
        <v>0.49080000000000001</v>
      </c>
      <c r="BD60">
        <v>0.45979999999999999</v>
      </c>
    </row>
    <row r="61" spans="1:56" hidden="1" x14ac:dyDescent="0.4">
      <c r="A61">
        <v>326</v>
      </c>
      <c r="B61" t="s">
        <v>57</v>
      </c>
      <c r="C61" t="s">
        <v>102</v>
      </c>
      <c r="D61" t="str">
        <f t="shared" si="0"/>
        <v>BM25</v>
      </c>
      <c r="E61" t="s">
        <v>120</v>
      </c>
      <c r="F61">
        <f t="shared" si="1"/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</row>
    <row r="62" spans="1:56" hidden="1" x14ac:dyDescent="0.4">
      <c r="A62">
        <v>327</v>
      </c>
      <c r="B62" t="s">
        <v>57</v>
      </c>
      <c r="C62" t="s">
        <v>102</v>
      </c>
      <c r="D62" t="str">
        <f t="shared" si="0"/>
        <v>SBERT</v>
      </c>
      <c r="E62" t="s">
        <v>121</v>
      </c>
      <c r="F62">
        <f t="shared" si="1"/>
        <v>0.91298800000000013</v>
      </c>
      <c r="G62">
        <v>0.91849999999999998</v>
      </c>
      <c r="H62">
        <v>0.89090000000000003</v>
      </c>
      <c r="I62">
        <v>0.88349999999999995</v>
      </c>
      <c r="J62">
        <v>0.90080000000000005</v>
      </c>
      <c r="K62">
        <v>0.91479999999999995</v>
      </c>
      <c r="L62">
        <v>0.87609999999999999</v>
      </c>
      <c r="M62">
        <v>0.9264</v>
      </c>
      <c r="N62">
        <v>0.92949999999999999</v>
      </c>
      <c r="O62">
        <v>0.9516</v>
      </c>
      <c r="P62">
        <v>0.92989999999999995</v>
      </c>
      <c r="Q62">
        <v>0.93610000000000004</v>
      </c>
      <c r="R62">
        <v>0.92659999999999998</v>
      </c>
      <c r="S62">
        <v>0.91490000000000005</v>
      </c>
      <c r="T62">
        <v>0.91069999999999995</v>
      </c>
      <c r="U62">
        <v>0.87309999999999999</v>
      </c>
      <c r="V62">
        <v>0.85509999999999997</v>
      </c>
      <c r="W62">
        <v>0.89300000000000002</v>
      </c>
      <c r="X62">
        <v>0.92869999999999997</v>
      </c>
      <c r="Y62">
        <v>0.91459999999999997</v>
      </c>
      <c r="Z62">
        <v>0.9355</v>
      </c>
      <c r="AA62">
        <v>0.95120000000000005</v>
      </c>
      <c r="AB62">
        <v>0.92479999999999996</v>
      </c>
      <c r="AC62">
        <v>0.90710000000000002</v>
      </c>
      <c r="AD62">
        <v>0.91649999999999998</v>
      </c>
      <c r="AE62">
        <v>0.91479999999999995</v>
      </c>
      <c r="AF62">
        <v>0.91849999999999998</v>
      </c>
      <c r="AG62">
        <v>0.90780000000000005</v>
      </c>
      <c r="AH62">
        <v>0.88339999999999996</v>
      </c>
      <c r="AI62">
        <v>0.91590000000000005</v>
      </c>
      <c r="AJ62">
        <v>0.91869999999999996</v>
      </c>
      <c r="AK62">
        <v>0.92910000000000004</v>
      </c>
      <c r="AL62">
        <v>0.93440000000000001</v>
      </c>
      <c r="AM62">
        <v>0.92259999999999998</v>
      </c>
      <c r="AN62">
        <v>0.89639999999999997</v>
      </c>
      <c r="AO62">
        <v>0.92349999999999999</v>
      </c>
      <c r="AP62">
        <v>0.92889999999999995</v>
      </c>
      <c r="AQ62">
        <v>0.94269999999999998</v>
      </c>
      <c r="AR62">
        <v>0.90500000000000003</v>
      </c>
      <c r="AS62">
        <v>0.94269999999999998</v>
      </c>
      <c r="AT62">
        <v>0.94020000000000004</v>
      </c>
      <c r="AU62">
        <v>0.90710000000000002</v>
      </c>
      <c r="AV62">
        <v>0.93289999999999995</v>
      </c>
      <c r="AW62">
        <v>0.87990000000000002</v>
      </c>
      <c r="AX62">
        <v>0.92800000000000005</v>
      </c>
      <c r="AY62">
        <v>0.85589999999999999</v>
      </c>
      <c r="AZ62">
        <v>0.88829999999999998</v>
      </c>
      <c r="BA62">
        <v>0.89259999999999995</v>
      </c>
      <c r="BB62">
        <v>0.91659999999999997</v>
      </c>
      <c r="BC62">
        <v>0.93300000000000005</v>
      </c>
      <c r="BD62">
        <v>0.88060000000000005</v>
      </c>
    </row>
    <row r="63" spans="1:56" hidden="1" x14ac:dyDescent="0.4">
      <c r="A63">
        <v>328</v>
      </c>
      <c r="B63" t="s">
        <v>57</v>
      </c>
      <c r="C63" t="s">
        <v>102</v>
      </c>
      <c r="D63" t="str">
        <f t="shared" si="0"/>
        <v>MEAN</v>
      </c>
      <c r="E63" t="s">
        <v>122</v>
      </c>
      <c r="F63">
        <f t="shared" si="1"/>
        <v>0.45534800000000003</v>
      </c>
      <c r="G63">
        <v>0.48959999999999998</v>
      </c>
      <c r="H63">
        <v>0.4531</v>
      </c>
      <c r="I63">
        <v>0.41239999999999999</v>
      </c>
      <c r="J63">
        <v>0.43930000000000002</v>
      </c>
      <c r="K63">
        <v>0.46279999999999999</v>
      </c>
      <c r="L63">
        <v>0.42270000000000002</v>
      </c>
      <c r="M63">
        <v>0.39290000000000003</v>
      </c>
      <c r="N63">
        <v>0.43859999999999999</v>
      </c>
      <c r="O63">
        <v>0.52370000000000005</v>
      </c>
      <c r="P63">
        <v>0.39579999999999999</v>
      </c>
      <c r="Q63">
        <v>0.46839999999999998</v>
      </c>
      <c r="R63">
        <v>0.52880000000000005</v>
      </c>
      <c r="S63">
        <v>0.4536</v>
      </c>
      <c r="T63">
        <v>0.41799999999999998</v>
      </c>
      <c r="U63">
        <v>0.4229</v>
      </c>
      <c r="V63">
        <v>0.33679999999999999</v>
      </c>
      <c r="W63">
        <v>0.40429999999999999</v>
      </c>
      <c r="X63">
        <v>0.44629999999999997</v>
      </c>
      <c r="Y63">
        <v>0.46870000000000001</v>
      </c>
      <c r="Z63">
        <v>0.52610000000000001</v>
      </c>
      <c r="AA63">
        <v>0.46550000000000002</v>
      </c>
      <c r="AB63">
        <v>0.52959999999999996</v>
      </c>
      <c r="AC63">
        <v>0.37409999999999999</v>
      </c>
      <c r="AD63">
        <v>0.41099999999999998</v>
      </c>
      <c r="AE63">
        <v>0.41649999999999998</v>
      </c>
      <c r="AF63">
        <v>0.45100000000000001</v>
      </c>
      <c r="AG63">
        <v>0.41849999999999998</v>
      </c>
      <c r="AH63">
        <v>0.45579999999999998</v>
      </c>
      <c r="AI63">
        <v>0.42780000000000001</v>
      </c>
      <c r="AJ63">
        <v>0.49830000000000002</v>
      </c>
      <c r="AK63">
        <v>0.47949999999999998</v>
      </c>
      <c r="AL63">
        <v>0.5202</v>
      </c>
      <c r="AM63">
        <v>0.4829</v>
      </c>
      <c r="AN63">
        <v>0.4446</v>
      </c>
      <c r="AO63">
        <v>0.44569999999999999</v>
      </c>
      <c r="AP63">
        <v>0.49759999999999999</v>
      </c>
      <c r="AQ63">
        <v>0.45100000000000001</v>
      </c>
      <c r="AR63">
        <v>0.41820000000000002</v>
      </c>
      <c r="AS63">
        <v>0.54390000000000005</v>
      </c>
      <c r="AT63">
        <v>0.53620000000000001</v>
      </c>
      <c r="AU63">
        <v>0.44440000000000002</v>
      </c>
      <c r="AV63">
        <v>0.5181</v>
      </c>
      <c r="AW63">
        <v>0.42209999999999998</v>
      </c>
      <c r="AX63">
        <v>0.49049999999999999</v>
      </c>
      <c r="AY63">
        <v>0.438</v>
      </c>
      <c r="AZ63">
        <v>0.46910000000000002</v>
      </c>
      <c r="BA63">
        <v>0.41460000000000002</v>
      </c>
      <c r="BB63">
        <v>0.48499999999999999</v>
      </c>
      <c r="BC63">
        <v>0.4632</v>
      </c>
      <c r="BD63">
        <v>0.44969999999999999</v>
      </c>
    </row>
    <row r="64" spans="1:56" hidden="1" x14ac:dyDescent="0.4">
      <c r="A64">
        <v>329</v>
      </c>
      <c r="B64" t="s">
        <v>57</v>
      </c>
      <c r="C64" t="s">
        <v>102</v>
      </c>
      <c r="D64" t="str">
        <f t="shared" si="0"/>
        <v>Weighted</v>
      </c>
      <c r="E64" t="s">
        <v>123</v>
      </c>
      <c r="F64">
        <f t="shared" si="1"/>
        <v>0.45621799999999996</v>
      </c>
      <c r="G64">
        <v>0.502</v>
      </c>
      <c r="H64">
        <v>0.45450000000000002</v>
      </c>
      <c r="I64">
        <v>0.4012</v>
      </c>
      <c r="J64">
        <v>0.43780000000000002</v>
      </c>
      <c r="K64">
        <v>0.46310000000000001</v>
      </c>
      <c r="L64">
        <v>0.41539999999999999</v>
      </c>
      <c r="M64">
        <v>0.37009999999999998</v>
      </c>
      <c r="N64">
        <v>0.43409999999999999</v>
      </c>
      <c r="O64">
        <v>0.54420000000000002</v>
      </c>
      <c r="P64">
        <v>0.37109999999999999</v>
      </c>
      <c r="Q64">
        <v>0.47320000000000001</v>
      </c>
      <c r="R64">
        <v>0.55179999999999996</v>
      </c>
      <c r="S64">
        <v>0.45350000000000001</v>
      </c>
      <c r="T64">
        <v>0.40329999999999999</v>
      </c>
      <c r="U64">
        <v>0.4204</v>
      </c>
      <c r="V64">
        <v>0.30180000000000001</v>
      </c>
      <c r="W64">
        <v>0.38800000000000001</v>
      </c>
      <c r="X64">
        <v>0.44040000000000001</v>
      </c>
      <c r="Y64">
        <v>0.4723</v>
      </c>
      <c r="Z64">
        <v>0.54890000000000005</v>
      </c>
      <c r="AA64">
        <v>0.46329999999999999</v>
      </c>
      <c r="AB64">
        <v>0.54949999999999999</v>
      </c>
      <c r="AC64">
        <v>0.34310000000000002</v>
      </c>
      <c r="AD64">
        <v>0.39629999999999999</v>
      </c>
      <c r="AE64">
        <v>0.40589999999999998</v>
      </c>
      <c r="AF64">
        <v>0.44309999999999999</v>
      </c>
      <c r="AG64">
        <v>0.40770000000000001</v>
      </c>
      <c r="AH64">
        <v>0.4572</v>
      </c>
      <c r="AI64">
        <v>0.41970000000000002</v>
      </c>
      <c r="AJ64">
        <v>0.51019999999999999</v>
      </c>
      <c r="AK64">
        <v>0.48899999999999999</v>
      </c>
      <c r="AL64">
        <v>0.53559999999999997</v>
      </c>
      <c r="AM64">
        <v>0.49509999999999998</v>
      </c>
      <c r="AN64">
        <v>0.44519999999999998</v>
      </c>
      <c r="AO64">
        <v>0.44230000000000003</v>
      </c>
      <c r="AP64">
        <v>0.51080000000000003</v>
      </c>
      <c r="AQ64">
        <v>0.4491</v>
      </c>
      <c r="AR64">
        <v>0.40699999999999997</v>
      </c>
      <c r="AS64">
        <v>0.57079999999999997</v>
      </c>
      <c r="AT64">
        <v>0.56000000000000005</v>
      </c>
      <c r="AU64">
        <v>0.44450000000000001</v>
      </c>
      <c r="AV64">
        <v>0.53779999999999994</v>
      </c>
      <c r="AW64">
        <v>0.4274</v>
      </c>
      <c r="AX64">
        <v>0.50280000000000002</v>
      </c>
      <c r="AY64">
        <v>0.44369999999999998</v>
      </c>
      <c r="AZ64">
        <v>0.4839</v>
      </c>
      <c r="BA64">
        <v>0.4103</v>
      </c>
      <c r="BB64">
        <v>0.496</v>
      </c>
      <c r="BC64">
        <v>0.46350000000000002</v>
      </c>
      <c r="BD64">
        <v>0.45300000000000001</v>
      </c>
    </row>
    <row r="65" spans="1:56" hidden="1" x14ac:dyDescent="0.4">
      <c r="A65">
        <v>274</v>
      </c>
      <c r="B65" t="s">
        <v>56</v>
      </c>
      <c r="C65" t="s">
        <v>102</v>
      </c>
      <c r="D65" t="str">
        <f t="shared" si="0"/>
        <v>Jaccard</v>
      </c>
      <c r="E65" t="s">
        <v>124</v>
      </c>
      <c r="F65">
        <f t="shared" si="1"/>
        <v>0.34077799999999991</v>
      </c>
      <c r="G65">
        <v>0.41860000000000003</v>
      </c>
      <c r="H65">
        <v>0.37840000000000001</v>
      </c>
      <c r="I65">
        <v>0.27910000000000001</v>
      </c>
      <c r="J65">
        <v>0.17069999999999999</v>
      </c>
      <c r="K65">
        <v>0.40910000000000002</v>
      </c>
      <c r="L65">
        <v>0.26229999999999998</v>
      </c>
      <c r="M65">
        <v>0.1774</v>
      </c>
      <c r="N65">
        <v>0.33329999999999999</v>
      </c>
      <c r="O65">
        <v>0.38</v>
      </c>
      <c r="P65">
        <v>0.27160000000000001</v>
      </c>
      <c r="Q65">
        <v>0.32079999999999997</v>
      </c>
      <c r="R65">
        <v>0.51060000000000005</v>
      </c>
      <c r="S65">
        <v>0.35089999999999999</v>
      </c>
      <c r="T65">
        <v>0.3</v>
      </c>
      <c r="U65">
        <v>0.23530000000000001</v>
      </c>
      <c r="V65">
        <v>0.25769999999999998</v>
      </c>
      <c r="W65">
        <v>0.31879999999999997</v>
      </c>
      <c r="X65">
        <v>0.25580000000000003</v>
      </c>
      <c r="Y65">
        <v>0.375</v>
      </c>
      <c r="Z65">
        <v>0.4884</v>
      </c>
      <c r="AA65">
        <v>0.377</v>
      </c>
      <c r="AB65">
        <v>0.39019999999999999</v>
      </c>
      <c r="AC65">
        <v>0.2097</v>
      </c>
      <c r="AD65">
        <v>0.28120000000000001</v>
      </c>
      <c r="AE65">
        <v>0.24709999999999999</v>
      </c>
      <c r="AF65">
        <v>0.50749999999999995</v>
      </c>
      <c r="AG65">
        <v>0.30380000000000001</v>
      </c>
      <c r="AH65">
        <v>0.45829999999999999</v>
      </c>
      <c r="AI65">
        <v>0.25</v>
      </c>
      <c r="AJ65">
        <v>0.45450000000000002</v>
      </c>
      <c r="AK65">
        <v>0.36359999999999998</v>
      </c>
      <c r="AL65">
        <v>0.35</v>
      </c>
      <c r="AM65">
        <v>0.29409999999999997</v>
      </c>
      <c r="AN65">
        <v>0.35709999999999997</v>
      </c>
      <c r="AO65">
        <v>0.32729999999999998</v>
      </c>
      <c r="AP65">
        <v>0.32650000000000001</v>
      </c>
      <c r="AQ65">
        <v>0.3387</v>
      </c>
      <c r="AR65">
        <v>0.24679999999999999</v>
      </c>
      <c r="AS65">
        <v>0.65</v>
      </c>
      <c r="AT65">
        <v>0.44619999999999999</v>
      </c>
      <c r="AU65">
        <v>0.22919999999999999</v>
      </c>
      <c r="AV65">
        <v>0.45450000000000002</v>
      </c>
      <c r="AW65">
        <v>0.2024</v>
      </c>
      <c r="AX65">
        <v>0.3836</v>
      </c>
      <c r="AY65">
        <v>0.3276</v>
      </c>
      <c r="AZ65">
        <v>0.37290000000000001</v>
      </c>
      <c r="BA65">
        <v>0.2152</v>
      </c>
      <c r="BB65">
        <v>0.45760000000000001</v>
      </c>
      <c r="BC65">
        <v>0.39389999999999997</v>
      </c>
      <c r="BD65">
        <v>0.3286</v>
      </c>
    </row>
    <row r="66" spans="1:56" hidden="1" x14ac:dyDescent="0.4">
      <c r="A66">
        <v>275</v>
      </c>
      <c r="B66" t="s">
        <v>56</v>
      </c>
      <c r="C66" t="s">
        <v>102</v>
      </c>
      <c r="D66" t="str">
        <f t="shared" ref="D66:D129" si="2">MID(E66,15,16)</f>
        <v>Levenshtein</v>
      </c>
      <c r="E66" t="s">
        <v>125</v>
      </c>
      <c r="F66">
        <f t="shared" ref="F66:F129" si="3">AVERAGE(G66:BD66)</f>
        <v>0.53300799999999982</v>
      </c>
      <c r="G66">
        <v>0.67190000000000005</v>
      </c>
      <c r="H66">
        <v>0.56030000000000002</v>
      </c>
      <c r="I66">
        <v>0.51029999999999998</v>
      </c>
      <c r="J66">
        <v>0.44869999999999999</v>
      </c>
      <c r="K66">
        <v>0.55479999999999996</v>
      </c>
      <c r="L66">
        <v>0.55549999999999999</v>
      </c>
      <c r="M66">
        <v>0.48110000000000003</v>
      </c>
      <c r="N66">
        <v>0.4854</v>
      </c>
      <c r="O66">
        <v>0.70760000000000001</v>
      </c>
      <c r="P66">
        <v>0.46200000000000002</v>
      </c>
      <c r="Q66">
        <v>0.54210000000000003</v>
      </c>
      <c r="R66">
        <v>0.58550000000000002</v>
      </c>
      <c r="S66">
        <v>0.51349999999999996</v>
      </c>
      <c r="T66">
        <v>0.53220000000000001</v>
      </c>
      <c r="U66">
        <v>0.55069999999999997</v>
      </c>
      <c r="V66">
        <v>0.53500000000000003</v>
      </c>
      <c r="W66">
        <v>0.52790000000000004</v>
      </c>
      <c r="X66">
        <v>0.4738</v>
      </c>
      <c r="Y66">
        <v>0.56950000000000001</v>
      </c>
      <c r="Z66">
        <v>0.6341</v>
      </c>
      <c r="AA66">
        <v>0.52500000000000002</v>
      </c>
      <c r="AB66">
        <v>0.7137</v>
      </c>
      <c r="AC66">
        <v>0.50990000000000002</v>
      </c>
      <c r="AD66">
        <v>0.49170000000000003</v>
      </c>
      <c r="AE66">
        <v>0.47960000000000003</v>
      </c>
      <c r="AF66">
        <v>0.50249999999999995</v>
      </c>
      <c r="AG66">
        <v>0.46820000000000001</v>
      </c>
      <c r="AH66">
        <v>0.53820000000000001</v>
      </c>
      <c r="AI66">
        <v>0.51839999999999997</v>
      </c>
      <c r="AJ66">
        <v>0.61660000000000004</v>
      </c>
      <c r="AK66">
        <v>0.52580000000000005</v>
      </c>
      <c r="AL66">
        <v>0.63519999999999999</v>
      </c>
      <c r="AM66">
        <v>0.56299999999999994</v>
      </c>
      <c r="AN66">
        <v>0.49170000000000003</v>
      </c>
      <c r="AO66">
        <v>0.50370000000000004</v>
      </c>
      <c r="AP66">
        <v>0.58069999999999999</v>
      </c>
      <c r="AQ66">
        <v>0.4526</v>
      </c>
      <c r="AR66">
        <v>0.51580000000000004</v>
      </c>
      <c r="AS66">
        <v>0.50229999999999997</v>
      </c>
      <c r="AT66">
        <v>0.57050000000000001</v>
      </c>
      <c r="AU66">
        <v>0.46679999999999999</v>
      </c>
      <c r="AV66">
        <v>0.60229999999999995</v>
      </c>
      <c r="AW66">
        <v>0.3921</v>
      </c>
      <c r="AX66">
        <v>0.53269999999999995</v>
      </c>
      <c r="AY66">
        <v>0.51280000000000003</v>
      </c>
      <c r="AZ66">
        <v>0.51700000000000002</v>
      </c>
      <c r="BA66">
        <v>0.44619999999999999</v>
      </c>
      <c r="BB66">
        <v>0.50690000000000002</v>
      </c>
      <c r="BC66">
        <v>0.48699999999999999</v>
      </c>
      <c r="BD66">
        <v>0.5796</v>
      </c>
    </row>
    <row r="67" spans="1:56" hidden="1" x14ac:dyDescent="0.4">
      <c r="A67">
        <v>276</v>
      </c>
      <c r="B67" t="s">
        <v>56</v>
      </c>
      <c r="C67" t="s">
        <v>102</v>
      </c>
      <c r="D67" t="str">
        <f t="shared" si="2"/>
        <v>TFIDF</v>
      </c>
      <c r="E67" t="s">
        <v>126</v>
      </c>
      <c r="F67">
        <f t="shared" si="3"/>
        <v>0.47580599999999995</v>
      </c>
      <c r="G67">
        <v>0.58509999999999995</v>
      </c>
      <c r="H67">
        <v>0.43590000000000001</v>
      </c>
      <c r="I67">
        <v>0.3332</v>
      </c>
      <c r="J67">
        <v>0.3977</v>
      </c>
      <c r="K67">
        <v>0.43540000000000001</v>
      </c>
      <c r="L67">
        <v>0.38650000000000001</v>
      </c>
      <c r="M67">
        <v>0.35439999999999999</v>
      </c>
      <c r="N67">
        <v>0.5645</v>
      </c>
      <c r="O67">
        <v>0.62939999999999996</v>
      </c>
      <c r="P67">
        <v>0.31580000000000003</v>
      </c>
      <c r="Q67">
        <v>0.61419999999999997</v>
      </c>
      <c r="R67">
        <v>0.59099999999999997</v>
      </c>
      <c r="S67">
        <v>0.44829999999999998</v>
      </c>
      <c r="T67">
        <v>0.34720000000000001</v>
      </c>
      <c r="U67">
        <v>0.45519999999999999</v>
      </c>
      <c r="V67">
        <v>0.27150000000000002</v>
      </c>
      <c r="W67">
        <v>0.33750000000000002</v>
      </c>
      <c r="X67">
        <v>0.39889999999999998</v>
      </c>
      <c r="Y67">
        <v>0.46839999999999998</v>
      </c>
      <c r="Z67">
        <v>0.61699999999999999</v>
      </c>
      <c r="AA67">
        <v>0.51280000000000003</v>
      </c>
      <c r="AB67">
        <v>0.40439999999999998</v>
      </c>
      <c r="AC67">
        <v>0.2329</v>
      </c>
      <c r="AD67">
        <v>0.38540000000000002</v>
      </c>
      <c r="AE67">
        <v>0.4516</v>
      </c>
      <c r="AF67">
        <v>0.34410000000000002</v>
      </c>
      <c r="AG67">
        <v>0.41289999999999999</v>
      </c>
      <c r="AH67">
        <v>0.39900000000000002</v>
      </c>
      <c r="AI67">
        <v>0.43540000000000001</v>
      </c>
      <c r="AJ67">
        <v>0.50170000000000003</v>
      </c>
      <c r="AK67">
        <v>0.57920000000000005</v>
      </c>
      <c r="AL67">
        <v>0.48180000000000001</v>
      </c>
      <c r="AM67">
        <v>0.59330000000000005</v>
      </c>
      <c r="AN67">
        <v>0.4778</v>
      </c>
      <c r="AO67">
        <v>0.47410000000000002</v>
      </c>
      <c r="AP67">
        <v>0.50070000000000003</v>
      </c>
      <c r="AQ67">
        <v>0.57330000000000003</v>
      </c>
      <c r="AR67">
        <v>0.3906</v>
      </c>
      <c r="AS67">
        <v>0.6502</v>
      </c>
      <c r="AT67">
        <v>0.55520000000000003</v>
      </c>
      <c r="AU67">
        <v>0.50570000000000004</v>
      </c>
      <c r="AV67">
        <v>0.60099999999999998</v>
      </c>
      <c r="AW67">
        <v>0.63590000000000002</v>
      </c>
      <c r="AX67">
        <v>0.57509999999999994</v>
      </c>
      <c r="AY67">
        <v>0.49209999999999998</v>
      </c>
      <c r="AZ67">
        <v>0.63090000000000002</v>
      </c>
      <c r="BA67">
        <v>0.51849999999999996</v>
      </c>
      <c r="BB67">
        <v>0.54390000000000005</v>
      </c>
      <c r="BC67">
        <v>0.4839</v>
      </c>
      <c r="BD67">
        <v>0.45979999999999999</v>
      </c>
    </row>
    <row r="68" spans="1:56" hidden="1" x14ac:dyDescent="0.4">
      <c r="A68">
        <v>277</v>
      </c>
      <c r="B68" t="s">
        <v>56</v>
      </c>
      <c r="C68" t="s">
        <v>102</v>
      </c>
      <c r="D68" t="str">
        <f t="shared" si="2"/>
        <v>BM25</v>
      </c>
      <c r="E68" t="s">
        <v>127</v>
      </c>
      <c r="F68">
        <f t="shared" si="3"/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</row>
    <row r="69" spans="1:56" hidden="1" x14ac:dyDescent="0.4">
      <c r="A69">
        <v>278</v>
      </c>
      <c r="B69" t="s">
        <v>56</v>
      </c>
      <c r="C69" t="s">
        <v>102</v>
      </c>
      <c r="D69" t="str">
        <f t="shared" si="2"/>
        <v>SBERT</v>
      </c>
      <c r="E69" t="s">
        <v>128</v>
      </c>
      <c r="F69">
        <f t="shared" si="3"/>
        <v>0.91238199999999992</v>
      </c>
      <c r="G69">
        <v>0.9204</v>
      </c>
      <c r="H69">
        <v>0.89090000000000003</v>
      </c>
      <c r="I69">
        <v>0.83140000000000003</v>
      </c>
      <c r="J69">
        <v>0.92800000000000005</v>
      </c>
      <c r="K69">
        <v>0.91479999999999995</v>
      </c>
      <c r="L69">
        <v>0.87739999999999996</v>
      </c>
      <c r="M69">
        <v>0.91520000000000001</v>
      </c>
      <c r="N69">
        <v>0.92810000000000004</v>
      </c>
      <c r="O69">
        <v>0.95069999999999999</v>
      </c>
      <c r="P69">
        <v>0.92989999999999995</v>
      </c>
      <c r="Q69">
        <v>0.91559999999999997</v>
      </c>
      <c r="R69">
        <v>0.90169999999999995</v>
      </c>
      <c r="S69">
        <v>0.90490000000000004</v>
      </c>
      <c r="T69">
        <v>0.91069999999999995</v>
      </c>
      <c r="U69">
        <v>0.87309999999999999</v>
      </c>
      <c r="V69">
        <v>0.90069999999999995</v>
      </c>
      <c r="W69">
        <v>0.89349999999999996</v>
      </c>
      <c r="X69">
        <v>0.9022</v>
      </c>
      <c r="Y69">
        <v>0.92010000000000003</v>
      </c>
      <c r="Z69">
        <v>0.92869999999999997</v>
      </c>
      <c r="AA69">
        <v>0.95089999999999997</v>
      </c>
      <c r="AB69">
        <v>0.92930000000000001</v>
      </c>
      <c r="AC69">
        <v>0.90229999999999999</v>
      </c>
      <c r="AD69">
        <v>0.93510000000000004</v>
      </c>
      <c r="AE69">
        <v>0.9143</v>
      </c>
      <c r="AF69">
        <v>0.91349999999999998</v>
      </c>
      <c r="AG69">
        <v>0.90780000000000005</v>
      </c>
      <c r="AH69">
        <v>0.88339999999999996</v>
      </c>
      <c r="AI69">
        <v>0.92979999999999996</v>
      </c>
      <c r="AJ69">
        <v>0.91869999999999996</v>
      </c>
      <c r="AK69">
        <v>0.92910000000000004</v>
      </c>
      <c r="AL69">
        <v>0.93489999999999995</v>
      </c>
      <c r="AM69">
        <v>0.92679999999999996</v>
      </c>
      <c r="AN69">
        <v>0.89639999999999997</v>
      </c>
      <c r="AO69">
        <v>0.92349999999999999</v>
      </c>
      <c r="AP69">
        <v>0.90380000000000005</v>
      </c>
      <c r="AQ69">
        <v>0.95</v>
      </c>
      <c r="AR69">
        <v>0.90749999999999997</v>
      </c>
      <c r="AS69">
        <v>0.94720000000000004</v>
      </c>
      <c r="AT69">
        <v>0.90469999999999995</v>
      </c>
      <c r="AU69">
        <v>0.92479999999999996</v>
      </c>
      <c r="AV69">
        <v>0.93289999999999995</v>
      </c>
      <c r="AW69">
        <v>0.87990000000000002</v>
      </c>
      <c r="AX69">
        <v>0.94430000000000003</v>
      </c>
      <c r="AY69">
        <v>0.8679</v>
      </c>
      <c r="AZ69">
        <v>0.89910000000000001</v>
      </c>
      <c r="BA69">
        <v>0.89259999999999995</v>
      </c>
      <c r="BB69">
        <v>0.91659999999999997</v>
      </c>
      <c r="BC69">
        <v>0.93340000000000001</v>
      </c>
      <c r="BD69">
        <v>0.88060000000000005</v>
      </c>
    </row>
    <row r="70" spans="1:56" hidden="1" x14ac:dyDescent="0.4">
      <c r="A70">
        <v>279</v>
      </c>
      <c r="B70" t="s">
        <v>56</v>
      </c>
      <c r="C70" t="s">
        <v>102</v>
      </c>
      <c r="D70" t="str">
        <f t="shared" si="2"/>
        <v>MEAN</v>
      </c>
      <c r="E70" t="s">
        <v>129</v>
      </c>
      <c r="F70">
        <f t="shared" si="3"/>
        <v>0.45238600000000007</v>
      </c>
      <c r="G70">
        <v>0.51919999999999999</v>
      </c>
      <c r="H70">
        <v>0.4531</v>
      </c>
      <c r="I70">
        <v>0.39079999999999998</v>
      </c>
      <c r="J70">
        <v>0.38900000000000001</v>
      </c>
      <c r="K70">
        <v>0.46279999999999999</v>
      </c>
      <c r="L70">
        <v>0.4163</v>
      </c>
      <c r="M70">
        <v>0.3856</v>
      </c>
      <c r="N70">
        <v>0.46229999999999999</v>
      </c>
      <c r="O70">
        <v>0.53349999999999997</v>
      </c>
      <c r="P70">
        <v>0.39579999999999999</v>
      </c>
      <c r="Q70">
        <v>0.47849999999999998</v>
      </c>
      <c r="R70">
        <v>0.51780000000000004</v>
      </c>
      <c r="S70">
        <v>0.44350000000000001</v>
      </c>
      <c r="T70">
        <v>0.41799999999999998</v>
      </c>
      <c r="U70">
        <v>0.4229</v>
      </c>
      <c r="V70">
        <v>0.39300000000000002</v>
      </c>
      <c r="W70">
        <v>0.41560000000000002</v>
      </c>
      <c r="X70">
        <v>0.40610000000000002</v>
      </c>
      <c r="Y70">
        <v>0.46660000000000001</v>
      </c>
      <c r="Z70">
        <v>0.53359999999999996</v>
      </c>
      <c r="AA70">
        <v>0.47320000000000001</v>
      </c>
      <c r="AB70">
        <v>0.48749999999999999</v>
      </c>
      <c r="AC70">
        <v>0.37090000000000001</v>
      </c>
      <c r="AD70">
        <v>0.41870000000000002</v>
      </c>
      <c r="AE70">
        <v>0.41849999999999998</v>
      </c>
      <c r="AF70">
        <v>0.45350000000000001</v>
      </c>
      <c r="AG70">
        <v>0.41849999999999998</v>
      </c>
      <c r="AH70">
        <v>0.45579999999999998</v>
      </c>
      <c r="AI70">
        <v>0.42670000000000002</v>
      </c>
      <c r="AJ70">
        <v>0.49830000000000002</v>
      </c>
      <c r="AK70">
        <v>0.47949999999999998</v>
      </c>
      <c r="AL70">
        <v>0.48039999999999999</v>
      </c>
      <c r="AM70">
        <v>0.47539999999999999</v>
      </c>
      <c r="AN70">
        <v>0.4446</v>
      </c>
      <c r="AO70">
        <v>0.44569999999999999</v>
      </c>
      <c r="AP70">
        <v>0.46239999999999998</v>
      </c>
      <c r="AQ70">
        <v>0.46289999999999998</v>
      </c>
      <c r="AR70">
        <v>0.41210000000000002</v>
      </c>
      <c r="AS70">
        <v>0.54990000000000006</v>
      </c>
      <c r="AT70">
        <v>0.49530000000000002</v>
      </c>
      <c r="AU70">
        <v>0.42530000000000001</v>
      </c>
      <c r="AV70">
        <v>0.5181</v>
      </c>
      <c r="AW70">
        <v>0.42209999999999998</v>
      </c>
      <c r="AX70">
        <v>0.48709999999999998</v>
      </c>
      <c r="AY70">
        <v>0.44009999999999999</v>
      </c>
      <c r="AZ70">
        <v>0.48399999999999999</v>
      </c>
      <c r="BA70">
        <v>0.41449999999999998</v>
      </c>
      <c r="BB70">
        <v>0.48499999999999999</v>
      </c>
      <c r="BC70">
        <v>0.45960000000000001</v>
      </c>
      <c r="BD70">
        <v>0.44969999999999999</v>
      </c>
    </row>
    <row r="71" spans="1:56" hidden="1" x14ac:dyDescent="0.4">
      <c r="A71">
        <v>280</v>
      </c>
      <c r="B71" t="s">
        <v>56</v>
      </c>
      <c r="C71" t="s">
        <v>102</v>
      </c>
      <c r="D71" t="str">
        <f t="shared" si="2"/>
        <v>Weighted</v>
      </c>
      <c r="E71" t="s">
        <v>130</v>
      </c>
      <c r="F71">
        <f t="shared" si="3"/>
        <v>0.45242399999999983</v>
      </c>
      <c r="G71">
        <v>0.54020000000000001</v>
      </c>
      <c r="H71">
        <v>0.45450000000000002</v>
      </c>
      <c r="I71">
        <v>0.38040000000000002</v>
      </c>
      <c r="J71">
        <v>0.36699999999999999</v>
      </c>
      <c r="K71">
        <v>0.46310000000000001</v>
      </c>
      <c r="L71">
        <v>0.40810000000000002</v>
      </c>
      <c r="M71">
        <v>0.36249999999999999</v>
      </c>
      <c r="N71">
        <v>0.46679999999999999</v>
      </c>
      <c r="O71">
        <v>0.55579999999999996</v>
      </c>
      <c r="P71">
        <v>0.37109999999999999</v>
      </c>
      <c r="Q71">
        <v>0.49149999999999999</v>
      </c>
      <c r="R71">
        <v>0.54149999999999998</v>
      </c>
      <c r="S71">
        <v>0.44109999999999999</v>
      </c>
      <c r="T71">
        <v>0.40329999999999999</v>
      </c>
      <c r="U71">
        <v>0.4204</v>
      </c>
      <c r="V71">
        <v>0.36969999999999997</v>
      </c>
      <c r="W71">
        <v>0.40229999999999999</v>
      </c>
      <c r="X71">
        <v>0.39229999999999998</v>
      </c>
      <c r="Y71">
        <v>0.46860000000000002</v>
      </c>
      <c r="Z71">
        <v>0.55859999999999999</v>
      </c>
      <c r="AA71">
        <v>0.47449999999999998</v>
      </c>
      <c r="AB71">
        <v>0.49020000000000002</v>
      </c>
      <c r="AC71">
        <v>0.34</v>
      </c>
      <c r="AD71">
        <v>0.40239999999999998</v>
      </c>
      <c r="AE71">
        <v>0.40860000000000002</v>
      </c>
      <c r="AF71">
        <v>0.44700000000000001</v>
      </c>
      <c r="AG71">
        <v>0.40770000000000001</v>
      </c>
      <c r="AH71">
        <v>0.4572</v>
      </c>
      <c r="AI71">
        <v>0.41570000000000001</v>
      </c>
      <c r="AJ71">
        <v>0.51019999999999999</v>
      </c>
      <c r="AK71">
        <v>0.48899999999999999</v>
      </c>
      <c r="AL71">
        <v>0.48430000000000001</v>
      </c>
      <c r="AM71">
        <v>0.4849</v>
      </c>
      <c r="AN71">
        <v>0.44519999999999998</v>
      </c>
      <c r="AO71">
        <v>0.44230000000000003</v>
      </c>
      <c r="AP71">
        <v>0.46739999999999998</v>
      </c>
      <c r="AQ71">
        <v>0.46479999999999999</v>
      </c>
      <c r="AR71">
        <v>0.39860000000000001</v>
      </c>
      <c r="AS71">
        <v>0.57789999999999997</v>
      </c>
      <c r="AT71">
        <v>0.51119999999999999</v>
      </c>
      <c r="AU71">
        <v>0.41820000000000002</v>
      </c>
      <c r="AV71">
        <v>0.53779999999999994</v>
      </c>
      <c r="AW71">
        <v>0.4274</v>
      </c>
      <c r="AX71">
        <v>0.496</v>
      </c>
      <c r="AY71">
        <v>0.44450000000000001</v>
      </c>
      <c r="AZ71">
        <v>0.50160000000000005</v>
      </c>
      <c r="BA71">
        <v>0.41010000000000002</v>
      </c>
      <c r="BB71">
        <v>0.496</v>
      </c>
      <c r="BC71">
        <v>0.4587</v>
      </c>
      <c r="BD71">
        <v>0.45300000000000001</v>
      </c>
    </row>
    <row r="72" spans="1:56" hidden="1" x14ac:dyDescent="0.4">
      <c r="A72">
        <v>435</v>
      </c>
      <c r="B72" t="s">
        <v>102</v>
      </c>
      <c r="C72" t="s">
        <v>131</v>
      </c>
      <c r="D72" t="str">
        <f t="shared" si="2"/>
        <v>Jaccard</v>
      </c>
      <c r="E72" t="s">
        <v>132</v>
      </c>
      <c r="F72">
        <f t="shared" si="3"/>
        <v>0.56053799999999998</v>
      </c>
      <c r="G72">
        <v>0.94440000000000002</v>
      </c>
      <c r="H72">
        <v>0.29310000000000003</v>
      </c>
      <c r="I72">
        <v>0.16900000000000001</v>
      </c>
      <c r="J72">
        <v>0.46339999999999998</v>
      </c>
      <c r="K72">
        <v>0.59319999999999995</v>
      </c>
      <c r="L72">
        <v>0.36670000000000003</v>
      </c>
      <c r="M72">
        <v>0.4909</v>
      </c>
      <c r="N72">
        <v>0.68889999999999996</v>
      </c>
      <c r="O72">
        <v>0.67390000000000005</v>
      </c>
      <c r="P72">
        <v>0.59209999999999996</v>
      </c>
      <c r="Q72">
        <v>0.95120000000000005</v>
      </c>
      <c r="R72">
        <v>0.82930000000000004</v>
      </c>
      <c r="S72">
        <v>0.49180000000000001</v>
      </c>
      <c r="T72">
        <v>0.24640000000000001</v>
      </c>
      <c r="U72">
        <v>0.4531</v>
      </c>
      <c r="V72">
        <v>0.43159999999999998</v>
      </c>
      <c r="W72">
        <v>0.7167</v>
      </c>
      <c r="X72">
        <v>0.31480000000000002</v>
      </c>
      <c r="Y72">
        <v>0.46300000000000002</v>
      </c>
      <c r="Z72">
        <v>0.62790000000000001</v>
      </c>
      <c r="AA72">
        <v>0.88890000000000002</v>
      </c>
      <c r="AB72">
        <v>0.36359999999999998</v>
      </c>
      <c r="AC72">
        <v>0.2712</v>
      </c>
      <c r="AD72">
        <v>0.44</v>
      </c>
      <c r="AE72">
        <v>0.48809999999999998</v>
      </c>
      <c r="AF72">
        <v>0.49370000000000003</v>
      </c>
      <c r="AG72">
        <v>0.6875</v>
      </c>
      <c r="AH72">
        <v>0.47170000000000001</v>
      </c>
      <c r="AI72">
        <v>0.70830000000000004</v>
      </c>
      <c r="AJ72">
        <v>0.51349999999999996</v>
      </c>
      <c r="AK72">
        <v>0.77270000000000005</v>
      </c>
      <c r="AL72">
        <v>0.31580000000000003</v>
      </c>
      <c r="AM72">
        <v>1</v>
      </c>
      <c r="AN72">
        <v>0.54390000000000005</v>
      </c>
      <c r="AO72">
        <v>0.60780000000000001</v>
      </c>
      <c r="AP72">
        <v>0.63639999999999997</v>
      </c>
      <c r="AQ72">
        <v>0.87929999999999997</v>
      </c>
      <c r="AR72">
        <v>0.50790000000000002</v>
      </c>
      <c r="AS72">
        <v>0.64149999999999996</v>
      </c>
      <c r="AT72">
        <v>0.4844</v>
      </c>
      <c r="AU72">
        <v>0.62749999999999995</v>
      </c>
      <c r="AV72">
        <v>0.57140000000000002</v>
      </c>
      <c r="AW72">
        <v>0.3523</v>
      </c>
      <c r="AX72">
        <v>0.3548</v>
      </c>
      <c r="AY72">
        <v>0.86050000000000004</v>
      </c>
      <c r="AZ72">
        <v>0.4677</v>
      </c>
      <c r="BA72">
        <v>0.49330000000000002</v>
      </c>
      <c r="BB72">
        <v>0.70589999999999997</v>
      </c>
      <c r="BC72">
        <v>0.45329999999999998</v>
      </c>
      <c r="BD72">
        <v>0.62260000000000004</v>
      </c>
    </row>
    <row r="73" spans="1:56" hidden="1" x14ac:dyDescent="0.4">
      <c r="A73">
        <v>436</v>
      </c>
      <c r="B73" t="s">
        <v>102</v>
      </c>
      <c r="C73" t="s">
        <v>131</v>
      </c>
      <c r="D73" t="str">
        <f t="shared" si="2"/>
        <v>Levenshtein</v>
      </c>
      <c r="E73" t="s">
        <v>133</v>
      </c>
      <c r="F73">
        <f t="shared" si="3"/>
        <v>0.73587799999999992</v>
      </c>
      <c r="G73">
        <v>0.9677</v>
      </c>
      <c r="H73">
        <v>0.55889999999999995</v>
      </c>
      <c r="I73">
        <v>0.44990000000000002</v>
      </c>
      <c r="J73">
        <v>0.60029999999999994</v>
      </c>
      <c r="K73">
        <v>0.88229999999999997</v>
      </c>
      <c r="L73">
        <v>0.61040000000000005</v>
      </c>
      <c r="M73">
        <v>0.62960000000000005</v>
      </c>
      <c r="N73">
        <v>0.90620000000000001</v>
      </c>
      <c r="O73">
        <v>0.85750000000000004</v>
      </c>
      <c r="P73">
        <v>0.64610000000000001</v>
      </c>
      <c r="Q73">
        <v>0.99209999999999998</v>
      </c>
      <c r="R73">
        <v>0.88880000000000003</v>
      </c>
      <c r="S73">
        <v>0.72340000000000004</v>
      </c>
      <c r="T73">
        <v>0.50870000000000004</v>
      </c>
      <c r="U73">
        <v>0.752</v>
      </c>
      <c r="V73">
        <v>0.63719999999999999</v>
      </c>
      <c r="W73">
        <v>0.90969999999999995</v>
      </c>
      <c r="X73">
        <v>0.66459999999999997</v>
      </c>
      <c r="Y73">
        <v>0.69910000000000005</v>
      </c>
      <c r="Z73">
        <v>0.74570000000000003</v>
      </c>
      <c r="AA73">
        <v>0.95740000000000003</v>
      </c>
      <c r="AB73">
        <v>0.63190000000000002</v>
      </c>
      <c r="AC73">
        <v>0.47810000000000002</v>
      </c>
      <c r="AD73">
        <v>0.63339999999999996</v>
      </c>
      <c r="AE73">
        <v>0.67879999999999996</v>
      </c>
      <c r="AF73">
        <v>0.67279999999999995</v>
      </c>
      <c r="AG73">
        <v>0.83720000000000006</v>
      </c>
      <c r="AH73">
        <v>0.62209999999999999</v>
      </c>
      <c r="AI73">
        <v>0.8821</v>
      </c>
      <c r="AJ73">
        <v>0.61709999999999998</v>
      </c>
      <c r="AK73">
        <v>0.91900000000000004</v>
      </c>
      <c r="AL73">
        <v>0.59719999999999995</v>
      </c>
      <c r="AM73">
        <v>1</v>
      </c>
      <c r="AN73">
        <v>0.83079999999999998</v>
      </c>
      <c r="AO73">
        <v>0.72889999999999999</v>
      </c>
      <c r="AP73">
        <v>0.90339999999999998</v>
      </c>
      <c r="AQ73">
        <v>0.84150000000000003</v>
      </c>
      <c r="AR73">
        <v>0.77439999999999998</v>
      </c>
      <c r="AS73">
        <v>0.71519999999999995</v>
      </c>
      <c r="AT73">
        <v>0.68410000000000004</v>
      </c>
      <c r="AU73">
        <v>0.8367</v>
      </c>
      <c r="AV73">
        <v>0.68679999999999997</v>
      </c>
      <c r="AW73">
        <v>0.627</v>
      </c>
      <c r="AX73">
        <v>0.56340000000000001</v>
      </c>
      <c r="AY73">
        <v>0.90459999999999996</v>
      </c>
      <c r="AZ73">
        <v>0.68059999999999998</v>
      </c>
      <c r="BA73">
        <v>0.51980000000000004</v>
      </c>
      <c r="BB73">
        <v>0.88549999999999995</v>
      </c>
      <c r="BC73">
        <v>0.60270000000000001</v>
      </c>
      <c r="BD73">
        <v>0.85119999999999996</v>
      </c>
    </row>
    <row r="74" spans="1:56" hidden="1" x14ac:dyDescent="0.4">
      <c r="A74">
        <v>437</v>
      </c>
      <c r="B74" t="s">
        <v>102</v>
      </c>
      <c r="C74" t="s">
        <v>131</v>
      </c>
      <c r="D74" t="str">
        <f t="shared" si="2"/>
        <v>TFIDF</v>
      </c>
      <c r="E74" t="s">
        <v>134</v>
      </c>
      <c r="F74">
        <f t="shared" si="3"/>
        <v>0.71117199999999992</v>
      </c>
      <c r="G74">
        <v>0.97309999999999997</v>
      </c>
      <c r="H74">
        <v>0.55430000000000001</v>
      </c>
      <c r="I74">
        <v>0.51759999999999995</v>
      </c>
      <c r="J74">
        <v>0.56520000000000004</v>
      </c>
      <c r="K74">
        <v>0.81840000000000002</v>
      </c>
      <c r="L74">
        <v>0.51959999999999995</v>
      </c>
      <c r="M74">
        <v>0.59630000000000005</v>
      </c>
      <c r="N74">
        <v>0.91490000000000005</v>
      </c>
      <c r="O74">
        <v>0.80920000000000003</v>
      </c>
      <c r="P74">
        <v>0.54969999999999997</v>
      </c>
      <c r="Q74">
        <v>0.98799999999999999</v>
      </c>
      <c r="R74">
        <v>0.9073</v>
      </c>
      <c r="S74">
        <v>0.74229999999999996</v>
      </c>
      <c r="T74">
        <v>0.45129999999999998</v>
      </c>
      <c r="U74">
        <v>0.70209999999999995</v>
      </c>
      <c r="V74">
        <v>0.68430000000000002</v>
      </c>
      <c r="W74">
        <v>0.84619999999999995</v>
      </c>
      <c r="X74">
        <v>0.52800000000000002</v>
      </c>
      <c r="Y74">
        <v>0.61229999999999996</v>
      </c>
      <c r="Z74">
        <v>0.78610000000000002</v>
      </c>
      <c r="AA74">
        <v>0.94869999999999999</v>
      </c>
      <c r="AB74">
        <v>0.4451</v>
      </c>
      <c r="AC74">
        <v>0.51419999999999999</v>
      </c>
      <c r="AD74">
        <v>0.5645</v>
      </c>
      <c r="AE74">
        <v>0.62339999999999995</v>
      </c>
      <c r="AF74">
        <v>0.53380000000000005</v>
      </c>
      <c r="AG74">
        <v>0.84289999999999998</v>
      </c>
      <c r="AH74">
        <v>0.50060000000000004</v>
      </c>
      <c r="AI74">
        <v>0.77900000000000003</v>
      </c>
      <c r="AJ74">
        <v>0.65810000000000002</v>
      </c>
      <c r="AK74">
        <v>0.91269999999999996</v>
      </c>
      <c r="AL74">
        <v>0.40610000000000002</v>
      </c>
      <c r="AM74">
        <v>1</v>
      </c>
      <c r="AN74">
        <v>0.66220000000000001</v>
      </c>
      <c r="AO74">
        <v>0.73399999999999999</v>
      </c>
      <c r="AP74">
        <v>0.76329999999999998</v>
      </c>
      <c r="AQ74">
        <v>0.8962</v>
      </c>
      <c r="AR74">
        <v>0.79690000000000005</v>
      </c>
      <c r="AS74">
        <v>0.74629999999999996</v>
      </c>
      <c r="AT74">
        <v>0.7742</v>
      </c>
      <c r="AU74">
        <v>0.86599999999999999</v>
      </c>
      <c r="AV74">
        <v>0.65549999999999997</v>
      </c>
      <c r="AW74">
        <v>0.60109999999999997</v>
      </c>
      <c r="AX74">
        <v>0.51919999999999999</v>
      </c>
      <c r="AY74">
        <v>0.78820000000000001</v>
      </c>
      <c r="AZ74">
        <v>0.7792</v>
      </c>
      <c r="BA74">
        <v>0.70830000000000004</v>
      </c>
      <c r="BB74">
        <v>0.90110000000000001</v>
      </c>
      <c r="BC74">
        <v>0.71509999999999996</v>
      </c>
      <c r="BD74">
        <v>0.85650000000000004</v>
      </c>
    </row>
    <row r="75" spans="1:56" hidden="1" x14ac:dyDescent="0.4">
      <c r="A75">
        <v>438</v>
      </c>
      <c r="B75" t="s">
        <v>102</v>
      </c>
      <c r="C75" t="s">
        <v>131</v>
      </c>
      <c r="D75" t="str">
        <f t="shared" si="2"/>
        <v>BM25</v>
      </c>
      <c r="E75" t="s">
        <v>135</v>
      </c>
      <c r="F75">
        <f t="shared" si="3"/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</row>
    <row r="76" spans="1:56" hidden="1" x14ac:dyDescent="0.4">
      <c r="A76">
        <v>439</v>
      </c>
      <c r="B76" t="s">
        <v>102</v>
      </c>
      <c r="C76" t="s">
        <v>131</v>
      </c>
      <c r="D76" t="str">
        <f t="shared" si="2"/>
        <v>SBERT</v>
      </c>
      <c r="E76" t="s">
        <v>136</v>
      </c>
      <c r="F76">
        <f t="shared" si="3"/>
        <v>0.96458600000000017</v>
      </c>
      <c r="G76">
        <v>0.99329999999999996</v>
      </c>
      <c r="H76">
        <v>0.93069999999999997</v>
      </c>
      <c r="I76">
        <v>0.91</v>
      </c>
      <c r="J76">
        <v>0.96589999999999998</v>
      </c>
      <c r="K76">
        <v>0.98250000000000004</v>
      </c>
      <c r="L76">
        <v>0.92989999999999995</v>
      </c>
      <c r="M76">
        <v>0.95569999999999999</v>
      </c>
      <c r="N76">
        <v>0.99080000000000001</v>
      </c>
      <c r="O76">
        <v>0.97650000000000003</v>
      </c>
      <c r="P76">
        <v>0.97070000000000001</v>
      </c>
      <c r="Q76">
        <v>0.99929999999999997</v>
      </c>
      <c r="R76">
        <v>0.99109999999999998</v>
      </c>
      <c r="S76">
        <v>0.97389999999999999</v>
      </c>
      <c r="T76">
        <v>0.9325</v>
      </c>
      <c r="U76">
        <v>0.96330000000000005</v>
      </c>
      <c r="V76">
        <v>0.94399999999999995</v>
      </c>
      <c r="W76">
        <v>0.96430000000000005</v>
      </c>
      <c r="X76">
        <v>0.96530000000000005</v>
      </c>
      <c r="Y76">
        <v>0.9597</v>
      </c>
      <c r="Z76">
        <v>0.96709999999999996</v>
      </c>
      <c r="AA76">
        <v>0.99380000000000002</v>
      </c>
      <c r="AB76">
        <v>0.97189999999999999</v>
      </c>
      <c r="AC76">
        <v>0.88300000000000001</v>
      </c>
      <c r="AD76">
        <v>0.97309999999999997</v>
      </c>
      <c r="AE76">
        <v>0.97409999999999997</v>
      </c>
      <c r="AF76">
        <v>0.95620000000000005</v>
      </c>
      <c r="AG76">
        <v>0.97829999999999995</v>
      </c>
      <c r="AH76">
        <v>0.9335</v>
      </c>
      <c r="AI76">
        <v>0.99219999999999997</v>
      </c>
      <c r="AJ76">
        <v>0.93889999999999996</v>
      </c>
      <c r="AK76">
        <v>0.98899999999999999</v>
      </c>
      <c r="AL76">
        <v>0.95520000000000005</v>
      </c>
      <c r="AM76">
        <v>1</v>
      </c>
      <c r="AN76">
        <v>0.97260000000000002</v>
      </c>
      <c r="AO76">
        <v>0.98580000000000001</v>
      </c>
      <c r="AP76">
        <v>0.98380000000000001</v>
      </c>
      <c r="AQ76">
        <v>0.99360000000000004</v>
      </c>
      <c r="AR76">
        <v>0.95289999999999997</v>
      </c>
      <c r="AS76">
        <v>0.95830000000000004</v>
      </c>
      <c r="AT76">
        <v>0.96360000000000001</v>
      </c>
      <c r="AU76">
        <v>0.98419999999999996</v>
      </c>
      <c r="AV76">
        <v>0.9758</v>
      </c>
      <c r="AW76">
        <v>0.93630000000000002</v>
      </c>
      <c r="AX76">
        <v>0.90010000000000001</v>
      </c>
      <c r="AY76">
        <v>0.9798</v>
      </c>
      <c r="AZ76">
        <v>0.95809999999999995</v>
      </c>
      <c r="BA76">
        <v>0.93389999999999995</v>
      </c>
      <c r="BB76">
        <v>0.99219999999999997</v>
      </c>
      <c r="BC76">
        <v>0.96540000000000004</v>
      </c>
      <c r="BD76">
        <v>0.98719999999999997</v>
      </c>
    </row>
    <row r="77" spans="1:56" hidden="1" x14ac:dyDescent="0.4">
      <c r="A77">
        <v>440</v>
      </c>
      <c r="B77" t="s">
        <v>102</v>
      </c>
      <c r="C77" t="s">
        <v>131</v>
      </c>
      <c r="D77" t="str">
        <f t="shared" si="2"/>
        <v>MEAN</v>
      </c>
      <c r="E77" t="s">
        <v>137</v>
      </c>
      <c r="F77">
        <f t="shared" si="3"/>
        <v>0.59443799999999991</v>
      </c>
      <c r="G77">
        <v>0.77569999999999995</v>
      </c>
      <c r="H77">
        <v>0.46739999999999998</v>
      </c>
      <c r="I77">
        <v>0.4093</v>
      </c>
      <c r="J77">
        <v>0.51900000000000002</v>
      </c>
      <c r="K77">
        <v>0.65529999999999999</v>
      </c>
      <c r="L77">
        <v>0.48530000000000001</v>
      </c>
      <c r="M77">
        <v>0.53449999999999998</v>
      </c>
      <c r="N77">
        <v>0.70020000000000004</v>
      </c>
      <c r="O77">
        <v>0.66339999999999999</v>
      </c>
      <c r="P77">
        <v>0.55169999999999997</v>
      </c>
      <c r="Q77">
        <v>0.78610000000000002</v>
      </c>
      <c r="R77">
        <v>0.72330000000000005</v>
      </c>
      <c r="S77">
        <v>0.58630000000000004</v>
      </c>
      <c r="T77">
        <v>0.42780000000000001</v>
      </c>
      <c r="U77">
        <v>0.57410000000000005</v>
      </c>
      <c r="V77">
        <v>0.53939999999999999</v>
      </c>
      <c r="W77">
        <v>0.68740000000000001</v>
      </c>
      <c r="X77">
        <v>0.4945</v>
      </c>
      <c r="Y77">
        <v>0.54679999999999995</v>
      </c>
      <c r="Z77">
        <v>0.62539999999999996</v>
      </c>
      <c r="AA77">
        <v>0.75780000000000003</v>
      </c>
      <c r="AB77">
        <v>0.48249999999999998</v>
      </c>
      <c r="AC77">
        <v>0.42930000000000001</v>
      </c>
      <c r="AD77">
        <v>0.5222</v>
      </c>
      <c r="AE77">
        <v>0.55289999999999995</v>
      </c>
      <c r="AF77">
        <v>0.53129999999999999</v>
      </c>
      <c r="AG77">
        <v>0.66920000000000002</v>
      </c>
      <c r="AH77">
        <v>0.50560000000000005</v>
      </c>
      <c r="AI77">
        <v>0.67230000000000001</v>
      </c>
      <c r="AJ77">
        <v>0.54549999999999998</v>
      </c>
      <c r="AK77">
        <v>0.71870000000000001</v>
      </c>
      <c r="AL77">
        <v>0.45490000000000003</v>
      </c>
      <c r="AM77">
        <v>0.8</v>
      </c>
      <c r="AN77">
        <v>0.60189999999999999</v>
      </c>
      <c r="AO77">
        <v>0.61129999999999995</v>
      </c>
      <c r="AP77">
        <v>0.65739999999999998</v>
      </c>
      <c r="AQ77">
        <v>0.72209999999999996</v>
      </c>
      <c r="AR77">
        <v>0.60640000000000005</v>
      </c>
      <c r="AS77">
        <v>0.61229999999999996</v>
      </c>
      <c r="AT77">
        <v>0.58130000000000004</v>
      </c>
      <c r="AU77">
        <v>0.66290000000000004</v>
      </c>
      <c r="AV77">
        <v>0.57789999999999997</v>
      </c>
      <c r="AW77">
        <v>0.50329999999999997</v>
      </c>
      <c r="AX77">
        <v>0.46750000000000003</v>
      </c>
      <c r="AY77">
        <v>0.70660000000000001</v>
      </c>
      <c r="AZ77">
        <v>0.57709999999999995</v>
      </c>
      <c r="BA77">
        <v>0.53110000000000002</v>
      </c>
      <c r="BB77">
        <v>0.69689999999999996</v>
      </c>
      <c r="BC77">
        <v>0.54730000000000001</v>
      </c>
      <c r="BD77">
        <v>0.66349999999999998</v>
      </c>
    </row>
    <row r="78" spans="1:56" hidden="1" x14ac:dyDescent="0.4">
      <c r="A78">
        <v>441</v>
      </c>
      <c r="B78" t="s">
        <v>102</v>
      </c>
      <c r="C78" t="s">
        <v>131</v>
      </c>
      <c r="D78" t="str">
        <f t="shared" si="2"/>
        <v>Weighted</v>
      </c>
      <c r="E78" t="s">
        <v>138</v>
      </c>
      <c r="F78">
        <f t="shared" si="3"/>
        <v>0.63391999999999993</v>
      </c>
      <c r="G78">
        <v>0.86929999999999996</v>
      </c>
      <c r="H78">
        <v>0.47239999999999999</v>
      </c>
      <c r="I78">
        <v>0.40100000000000002</v>
      </c>
      <c r="J78">
        <v>0.53210000000000002</v>
      </c>
      <c r="K78">
        <v>0.71260000000000001</v>
      </c>
      <c r="L78">
        <v>0.49309999999999998</v>
      </c>
      <c r="M78">
        <v>0.55459999999999998</v>
      </c>
      <c r="N78">
        <v>0.77229999999999999</v>
      </c>
      <c r="O78">
        <v>0.72330000000000005</v>
      </c>
      <c r="P78">
        <v>0.57150000000000001</v>
      </c>
      <c r="Q78">
        <v>0.88219999999999998</v>
      </c>
      <c r="R78">
        <v>0.80079999999999996</v>
      </c>
      <c r="S78">
        <v>0.62390000000000001</v>
      </c>
      <c r="T78">
        <v>0.41739999999999999</v>
      </c>
      <c r="U78">
        <v>0.60829999999999995</v>
      </c>
      <c r="V78">
        <v>0.56689999999999996</v>
      </c>
      <c r="W78">
        <v>0.75690000000000002</v>
      </c>
      <c r="X78">
        <v>0.49980000000000002</v>
      </c>
      <c r="Y78">
        <v>0.57020000000000004</v>
      </c>
      <c r="Z78">
        <v>0.67589999999999995</v>
      </c>
      <c r="AA78">
        <v>0.84560000000000002</v>
      </c>
      <c r="AB78">
        <v>0.47960000000000003</v>
      </c>
      <c r="AC78">
        <v>0.4299</v>
      </c>
      <c r="AD78">
        <v>0.53500000000000003</v>
      </c>
      <c r="AE78">
        <v>0.57620000000000005</v>
      </c>
      <c r="AF78">
        <v>0.5474</v>
      </c>
      <c r="AG78">
        <v>0.7319</v>
      </c>
      <c r="AH78">
        <v>0.51700000000000002</v>
      </c>
      <c r="AI78">
        <v>0.73050000000000004</v>
      </c>
      <c r="AJ78">
        <v>0.57399999999999995</v>
      </c>
      <c r="AK78">
        <v>0.79559999999999997</v>
      </c>
      <c r="AL78">
        <v>0.4456</v>
      </c>
      <c r="AM78">
        <v>0.9</v>
      </c>
      <c r="AN78">
        <v>0.63959999999999995</v>
      </c>
      <c r="AO78">
        <v>0.65300000000000002</v>
      </c>
      <c r="AP78">
        <v>0.71230000000000004</v>
      </c>
      <c r="AQ78">
        <v>0.7984</v>
      </c>
      <c r="AR78">
        <v>0.65490000000000004</v>
      </c>
      <c r="AS78">
        <v>0.65890000000000004</v>
      </c>
      <c r="AT78">
        <v>0.62070000000000003</v>
      </c>
      <c r="AU78">
        <v>0.72430000000000005</v>
      </c>
      <c r="AV78">
        <v>0.60880000000000001</v>
      </c>
      <c r="AW78">
        <v>0.51880000000000004</v>
      </c>
      <c r="AX78">
        <v>0.4753</v>
      </c>
      <c r="AY78">
        <v>0.77569999999999995</v>
      </c>
      <c r="AZ78">
        <v>0.61670000000000003</v>
      </c>
      <c r="BA78">
        <v>0.55920000000000003</v>
      </c>
      <c r="BB78">
        <v>0.76739999999999997</v>
      </c>
      <c r="BC78">
        <v>0.57509999999999994</v>
      </c>
      <c r="BD78">
        <v>0.72409999999999997</v>
      </c>
    </row>
    <row r="79" spans="1:56" hidden="1" x14ac:dyDescent="0.4">
      <c r="A79">
        <v>407</v>
      </c>
      <c r="B79" t="s">
        <v>80</v>
      </c>
      <c r="C79" t="s">
        <v>131</v>
      </c>
      <c r="D79" t="str">
        <f t="shared" si="2"/>
        <v>Jaccard</v>
      </c>
      <c r="E79" t="s">
        <v>139</v>
      </c>
      <c r="F79">
        <f t="shared" si="3"/>
        <v>0.61000399999999999</v>
      </c>
      <c r="G79">
        <v>1</v>
      </c>
      <c r="H79">
        <v>0.3538</v>
      </c>
      <c r="I79">
        <v>0.43080000000000002</v>
      </c>
      <c r="J79">
        <v>0.40239999999999998</v>
      </c>
      <c r="K79">
        <v>0.4773</v>
      </c>
      <c r="L79">
        <v>0.62</v>
      </c>
      <c r="M79">
        <v>0.52</v>
      </c>
      <c r="N79">
        <v>0.6905</v>
      </c>
      <c r="O79">
        <v>0.79549999999999998</v>
      </c>
      <c r="P79">
        <v>0.42159999999999997</v>
      </c>
      <c r="Q79">
        <v>0.84440000000000004</v>
      </c>
      <c r="R79">
        <v>0.76190000000000002</v>
      </c>
      <c r="S79">
        <v>0.50819999999999999</v>
      </c>
      <c r="T79">
        <v>0.64059999999999995</v>
      </c>
      <c r="U79">
        <v>0.5</v>
      </c>
      <c r="V79">
        <v>0.62960000000000005</v>
      </c>
      <c r="W79">
        <v>0.39389999999999997</v>
      </c>
      <c r="X79">
        <v>0.55559999999999998</v>
      </c>
      <c r="Y79">
        <v>0.59519999999999995</v>
      </c>
      <c r="Z79">
        <v>0.3387</v>
      </c>
      <c r="AA79">
        <v>0.85450000000000004</v>
      </c>
      <c r="AB79">
        <v>0.5</v>
      </c>
      <c r="AC79">
        <v>0.32200000000000001</v>
      </c>
      <c r="AD79">
        <v>0.4118</v>
      </c>
      <c r="AE79">
        <v>0.66180000000000005</v>
      </c>
      <c r="AF79">
        <v>0.71619999999999995</v>
      </c>
      <c r="AG79">
        <v>0.26440000000000002</v>
      </c>
      <c r="AH79">
        <v>0.4</v>
      </c>
      <c r="AI79">
        <v>0.35</v>
      </c>
      <c r="AJ79">
        <v>0.41860000000000003</v>
      </c>
      <c r="AK79">
        <v>1</v>
      </c>
      <c r="AL79">
        <v>0.35420000000000001</v>
      </c>
      <c r="AM79">
        <v>1</v>
      </c>
      <c r="AN79">
        <v>0.26319999999999999</v>
      </c>
      <c r="AO79">
        <v>1</v>
      </c>
      <c r="AP79">
        <v>0.61899999999999999</v>
      </c>
      <c r="AQ79">
        <v>0.88890000000000002</v>
      </c>
      <c r="AR79">
        <v>0.51559999999999995</v>
      </c>
      <c r="AS79">
        <v>0.69230000000000003</v>
      </c>
      <c r="AT79">
        <v>0.59179999999999999</v>
      </c>
      <c r="AU79">
        <v>0.57410000000000005</v>
      </c>
      <c r="AV79">
        <v>0.73470000000000002</v>
      </c>
      <c r="AW79">
        <v>0.76919999999999999</v>
      </c>
      <c r="AX79">
        <v>0.48959999999999998</v>
      </c>
      <c r="AY79">
        <v>1</v>
      </c>
      <c r="AZ79">
        <v>0.86360000000000003</v>
      </c>
      <c r="BA79">
        <v>0.52459999999999996</v>
      </c>
      <c r="BB79">
        <v>0.56669999999999998</v>
      </c>
      <c r="BC79">
        <v>0.69840000000000002</v>
      </c>
      <c r="BD79">
        <v>0.97499999999999998</v>
      </c>
    </row>
    <row r="80" spans="1:56" hidden="1" x14ac:dyDescent="0.4">
      <c r="A80">
        <v>408</v>
      </c>
      <c r="B80" t="s">
        <v>80</v>
      </c>
      <c r="C80" t="s">
        <v>131</v>
      </c>
      <c r="D80" t="str">
        <f t="shared" si="2"/>
        <v>Levenshtein</v>
      </c>
      <c r="E80" t="s">
        <v>140</v>
      </c>
      <c r="F80">
        <f t="shared" si="3"/>
        <v>0.76402000000000003</v>
      </c>
      <c r="G80">
        <v>1</v>
      </c>
      <c r="H80">
        <v>0.75060000000000004</v>
      </c>
      <c r="I80">
        <v>0.59970000000000001</v>
      </c>
      <c r="J80">
        <v>0.51659999999999995</v>
      </c>
      <c r="K80">
        <v>0.76200000000000001</v>
      </c>
      <c r="L80">
        <v>0.85660000000000003</v>
      </c>
      <c r="M80">
        <v>0.6341</v>
      </c>
      <c r="N80">
        <v>0.80579999999999996</v>
      </c>
      <c r="O80">
        <v>0.88390000000000002</v>
      </c>
      <c r="P80">
        <v>0.63229999999999997</v>
      </c>
      <c r="Q80">
        <v>0.97289999999999999</v>
      </c>
      <c r="R80">
        <v>0.87629999999999997</v>
      </c>
      <c r="S80">
        <v>0.75249999999999995</v>
      </c>
      <c r="T80">
        <v>0.86229999999999996</v>
      </c>
      <c r="U80">
        <v>0.78680000000000005</v>
      </c>
      <c r="V80">
        <v>0.62919999999999998</v>
      </c>
      <c r="W80">
        <v>0.66700000000000004</v>
      </c>
      <c r="X80">
        <v>0.77490000000000003</v>
      </c>
      <c r="Y80">
        <v>0.68179999999999996</v>
      </c>
      <c r="Z80">
        <v>0.61050000000000004</v>
      </c>
      <c r="AA80">
        <v>0.95230000000000004</v>
      </c>
      <c r="AB80">
        <v>0.79769999999999996</v>
      </c>
      <c r="AC80">
        <v>0.50570000000000004</v>
      </c>
      <c r="AD80">
        <v>0.5383</v>
      </c>
      <c r="AE80">
        <v>0.89959999999999996</v>
      </c>
      <c r="AF80">
        <v>0.84489999999999998</v>
      </c>
      <c r="AG80">
        <v>0.53790000000000004</v>
      </c>
      <c r="AH80">
        <v>0.5847</v>
      </c>
      <c r="AI80">
        <v>0.62780000000000002</v>
      </c>
      <c r="AJ80">
        <v>0.59450000000000003</v>
      </c>
      <c r="AK80">
        <v>1</v>
      </c>
      <c r="AL80">
        <v>0.7359</v>
      </c>
      <c r="AM80">
        <v>1</v>
      </c>
      <c r="AN80">
        <v>0.46500000000000002</v>
      </c>
      <c r="AO80">
        <v>1</v>
      </c>
      <c r="AP80">
        <v>0.78059999999999996</v>
      </c>
      <c r="AQ80">
        <v>0.8881</v>
      </c>
      <c r="AR80">
        <v>0.76980000000000004</v>
      </c>
      <c r="AS80">
        <v>0.752</v>
      </c>
      <c r="AT80">
        <v>0.75280000000000002</v>
      </c>
      <c r="AU80">
        <v>0.65190000000000003</v>
      </c>
      <c r="AV80">
        <v>0.9395</v>
      </c>
      <c r="AW80">
        <v>0.89229999999999998</v>
      </c>
      <c r="AX80">
        <v>0.621</v>
      </c>
      <c r="AY80">
        <v>1</v>
      </c>
      <c r="AZ80">
        <v>0.93730000000000002</v>
      </c>
      <c r="BA80">
        <v>0.52049999999999996</v>
      </c>
      <c r="BB80">
        <v>0.77480000000000004</v>
      </c>
      <c r="BC80">
        <v>0.80310000000000004</v>
      </c>
      <c r="BD80">
        <v>0.97719999999999996</v>
      </c>
    </row>
    <row r="81" spans="1:56" hidden="1" x14ac:dyDescent="0.4">
      <c r="A81">
        <v>409</v>
      </c>
      <c r="B81" t="s">
        <v>80</v>
      </c>
      <c r="C81" t="s">
        <v>131</v>
      </c>
      <c r="D81" t="str">
        <f t="shared" si="2"/>
        <v>TFIDF</v>
      </c>
      <c r="E81" t="s">
        <v>141</v>
      </c>
      <c r="F81">
        <f t="shared" si="3"/>
        <v>0.74400999999999995</v>
      </c>
      <c r="G81">
        <v>1</v>
      </c>
      <c r="H81">
        <v>0.71289999999999998</v>
      </c>
      <c r="I81">
        <v>0.70120000000000005</v>
      </c>
      <c r="J81">
        <v>0.42470000000000002</v>
      </c>
      <c r="K81">
        <v>0.65</v>
      </c>
      <c r="L81">
        <v>0.79830000000000001</v>
      </c>
      <c r="M81">
        <v>0.60350000000000004</v>
      </c>
      <c r="N81">
        <v>0.7903</v>
      </c>
      <c r="O81">
        <v>0.92169999999999996</v>
      </c>
      <c r="P81">
        <v>0.51800000000000002</v>
      </c>
      <c r="Q81">
        <v>0.96740000000000004</v>
      </c>
      <c r="R81">
        <v>0.86929999999999996</v>
      </c>
      <c r="S81">
        <v>0.7671</v>
      </c>
      <c r="T81">
        <v>0.80479999999999996</v>
      </c>
      <c r="U81">
        <v>0.79490000000000005</v>
      </c>
      <c r="V81">
        <v>0.73709999999999998</v>
      </c>
      <c r="W81">
        <v>0.56130000000000002</v>
      </c>
      <c r="X81">
        <v>0.73939999999999995</v>
      </c>
      <c r="Y81">
        <v>0.71840000000000004</v>
      </c>
      <c r="Z81">
        <v>0.68369999999999997</v>
      </c>
      <c r="AA81">
        <v>0.93630000000000002</v>
      </c>
      <c r="AB81">
        <v>0.67379999999999995</v>
      </c>
      <c r="AC81">
        <v>0.56340000000000001</v>
      </c>
      <c r="AD81">
        <v>0.55559999999999998</v>
      </c>
      <c r="AE81">
        <v>0.8599</v>
      </c>
      <c r="AF81">
        <v>0.72619999999999996</v>
      </c>
      <c r="AG81">
        <v>0.54759999999999998</v>
      </c>
      <c r="AH81">
        <v>0.54649999999999999</v>
      </c>
      <c r="AI81">
        <v>0.4919</v>
      </c>
      <c r="AJ81">
        <v>0.53959999999999997</v>
      </c>
      <c r="AK81">
        <v>1</v>
      </c>
      <c r="AL81">
        <v>0.58720000000000006</v>
      </c>
      <c r="AM81">
        <v>1</v>
      </c>
      <c r="AN81">
        <v>0.41520000000000001</v>
      </c>
      <c r="AO81">
        <v>1</v>
      </c>
      <c r="AP81">
        <v>0.79330000000000001</v>
      </c>
      <c r="AQ81">
        <v>0.9294</v>
      </c>
      <c r="AR81">
        <v>0.81559999999999999</v>
      </c>
      <c r="AS81">
        <v>0.76300000000000001</v>
      </c>
      <c r="AT81">
        <v>0.43659999999999999</v>
      </c>
      <c r="AU81">
        <v>0.67849999999999999</v>
      </c>
      <c r="AV81">
        <v>0.89149999999999996</v>
      </c>
      <c r="AW81">
        <v>0.86150000000000004</v>
      </c>
      <c r="AX81">
        <v>0.63049999999999995</v>
      </c>
      <c r="AY81">
        <v>1</v>
      </c>
      <c r="AZ81">
        <v>0.96120000000000005</v>
      </c>
      <c r="BA81">
        <v>0.64070000000000005</v>
      </c>
      <c r="BB81">
        <v>0.78659999999999997</v>
      </c>
      <c r="BC81">
        <v>0.83179999999999998</v>
      </c>
      <c r="BD81">
        <v>0.97309999999999997</v>
      </c>
    </row>
    <row r="82" spans="1:56" hidden="1" x14ac:dyDescent="0.4">
      <c r="A82">
        <v>410</v>
      </c>
      <c r="B82" t="s">
        <v>80</v>
      </c>
      <c r="C82" t="s">
        <v>131</v>
      </c>
      <c r="D82" t="str">
        <f t="shared" si="2"/>
        <v>BM25</v>
      </c>
      <c r="E82" t="s">
        <v>142</v>
      </c>
      <c r="F82">
        <f t="shared" si="3"/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</row>
    <row r="83" spans="1:56" hidden="1" x14ac:dyDescent="0.4">
      <c r="A83">
        <v>411</v>
      </c>
      <c r="B83" t="s">
        <v>80</v>
      </c>
      <c r="C83" t="s">
        <v>131</v>
      </c>
      <c r="D83" t="str">
        <f t="shared" si="2"/>
        <v>SBERT</v>
      </c>
      <c r="E83" t="s">
        <v>143</v>
      </c>
      <c r="F83">
        <f t="shared" si="3"/>
        <v>0.96939199999999981</v>
      </c>
      <c r="G83">
        <v>1</v>
      </c>
      <c r="H83">
        <v>0.95960000000000001</v>
      </c>
      <c r="I83">
        <v>0.94899999999999995</v>
      </c>
      <c r="J83">
        <v>0.95030000000000003</v>
      </c>
      <c r="K83">
        <v>0.94469999999999998</v>
      </c>
      <c r="L83">
        <v>0.96089999999999998</v>
      </c>
      <c r="M83">
        <v>0.96199999999999997</v>
      </c>
      <c r="N83">
        <v>0.97699999999999998</v>
      </c>
      <c r="O83">
        <v>0.9879</v>
      </c>
      <c r="P83">
        <v>0.96479999999999999</v>
      </c>
      <c r="Q83">
        <v>0.99780000000000002</v>
      </c>
      <c r="R83">
        <v>0.99209999999999998</v>
      </c>
      <c r="S83">
        <v>0.9748</v>
      </c>
      <c r="T83">
        <v>0.98880000000000001</v>
      </c>
      <c r="U83">
        <v>0.96830000000000005</v>
      </c>
      <c r="V83">
        <v>0.94979999999999998</v>
      </c>
      <c r="W83">
        <v>0.94140000000000001</v>
      </c>
      <c r="X83">
        <v>0.98799999999999999</v>
      </c>
      <c r="Y83">
        <v>0.9607</v>
      </c>
      <c r="Z83">
        <v>0.96609999999999996</v>
      </c>
      <c r="AA83">
        <v>0.99370000000000003</v>
      </c>
      <c r="AB83">
        <v>0.96509999999999996</v>
      </c>
      <c r="AC83">
        <v>0.90869999999999995</v>
      </c>
      <c r="AD83">
        <v>0.95169999999999999</v>
      </c>
      <c r="AE83">
        <v>0.99360000000000004</v>
      </c>
      <c r="AF83">
        <v>0.98760000000000003</v>
      </c>
      <c r="AG83">
        <v>0.94320000000000004</v>
      </c>
      <c r="AH83">
        <v>0.92290000000000005</v>
      </c>
      <c r="AI83">
        <v>0.9647</v>
      </c>
      <c r="AJ83">
        <v>0.91659999999999997</v>
      </c>
      <c r="AK83">
        <v>1</v>
      </c>
      <c r="AL83">
        <v>0.9617</v>
      </c>
      <c r="AM83">
        <v>1</v>
      </c>
      <c r="AN83">
        <v>0.91459999999999997</v>
      </c>
      <c r="AO83">
        <v>1</v>
      </c>
      <c r="AP83">
        <v>0.9899</v>
      </c>
      <c r="AQ83">
        <v>0.98970000000000002</v>
      </c>
      <c r="AR83">
        <v>0.9546</v>
      </c>
      <c r="AS83">
        <v>0.98160000000000003</v>
      </c>
      <c r="AT83">
        <v>0.97760000000000002</v>
      </c>
      <c r="AU83">
        <v>0.97270000000000001</v>
      </c>
      <c r="AV83">
        <v>0.99539999999999995</v>
      </c>
      <c r="AW83">
        <v>0.99409999999999998</v>
      </c>
      <c r="AX83">
        <v>0.91300000000000003</v>
      </c>
      <c r="AY83">
        <v>1</v>
      </c>
      <c r="AZ83">
        <v>0.99550000000000005</v>
      </c>
      <c r="BA83">
        <v>0.95069999999999999</v>
      </c>
      <c r="BB83">
        <v>0.96930000000000005</v>
      </c>
      <c r="BC83">
        <v>0.98380000000000001</v>
      </c>
      <c r="BD83">
        <v>0.99360000000000004</v>
      </c>
    </row>
    <row r="84" spans="1:56" hidden="1" x14ac:dyDescent="0.4">
      <c r="A84">
        <v>412</v>
      </c>
      <c r="B84" t="s">
        <v>80</v>
      </c>
      <c r="C84" t="s">
        <v>131</v>
      </c>
      <c r="D84" t="str">
        <f t="shared" si="2"/>
        <v>MEAN</v>
      </c>
      <c r="E84" t="s">
        <v>144</v>
      </c>
      <c r="F84">
        <f t="shared" si="3"/>
        <v>0.61748399999999992</v>
      </c>
      <c r="G84">
        <v>0.8</v>
      </c>
      <c r="H84">
        <v>0.5554</v>
      </c>
      <c r="I84">
        <v>0.53610000000000002</v>
      </c>
      <c r="J84">
        <v>0.45879999999999999</v>
      </c>
      <c r="K84">
        <v>0.56679999999999997</v>
      </c>
      <c r="L84">
        <v>0.6472</v>
      </c>
      <c r="M84">
        <v>0.54390000000000005</v>
      </c>
      <c r="N84">
        <v>0.65269999999999995</v>
      </c>
      <c r="O84">
        <v>0.71779999999999999</v>
      </c>
      <c r="P84">
        <v>0.50729999999999997</v>
      </c>
      <c r="Q84">
        <v>0.75649999999999995</v>
      </c>
      <c r="R84">
        <v>0.69989999999999997</v>
      </c>
      <c r="S84">
        <v>0.60050000000000003</v>
      </c>
      <c r="T84">
        <v>0.6593</v>
      </c>
      <c r="U84">
        <v>0.61</v>
      </c>
      <c r="V84">
        <v>0.58909999999999996</v>
      </c>
      <c r="W84">
        <v>0.51270000000000004</v>
      </c>
      <c r="X84">
        <v>0.61160000000000003</v>
      </c>
      <c r="Y84">
        <v>0.59119999999999995</v>
      </c>
      <c r="Z84">
        <v>0.51980000000000004</v>
      </c>
      <c r="AA84">
        <v>0.74739999999999995</v>
      </c>
      <c r="AB84">
        <v>0.58730000000000004</v>
      </c>
      <c r="AC84">
        <v>0.46</v>
      </c>
      <c r="AD84">
        <v>0.49149999999999999</v>
      </c>
      <c r="AE84">
        <v>0.68300000000000005</v>
      </c>
      <c r="AF84">
        <v>0.65500000000000003</v>
      </c>
      <c r="AG84">
        <v>0.45860000000000001</v>
      </c>
      <c r="AH84">
        <v>0.49080000000000001</v>
      </c>
      <c r="AI84">
        <v>0.4869</v>
      </c>
      <c r="AJ84">
        <v>0.49390000000000001</v>
      </c>
      <c r="AK84">
        <v>0.8</v>
      </c>
      <c r="AL84">
        <v>0.52780000000000005</v>
      </c>
      <c r="AM84">
        <v>0.8</v>
      </c>
      <c r="AN84">
        <v>0.41160000000000002</v>
      </c>
      <c r="AO84">
        <v>0.8</v>
      </c>
      <c r="AP84">
        <v>0.63660000000000005</v>
      </c>
      <c r="AQ84">
        <v>0.73919999999999997</v>
      </c>
      <c r="AR84">
        <v>0.61109999999999998</v>
      </c>
      <c r="AS84">
        <v>0.63780000000000003</v>
      </c>
      <c r="AT84">
        <v>0.55179999999999996</v>
      </c>
      <c r="AU84">
        <v>0.57540000000000002</v>
      </c>
      <c r="AV84">
        <v>0.71220000000000006</v>
      </c>
      <c r="AW84">
        <v>0.70340000000000003</v>
      </c>
      <c r="AX84">
        <v>0.53080000000000005</v>
      </c>
      <c r="AY84">
        <v>0.8</v>
      </c>
      <c r="AZ84">
        <v>0.75149999999999995</v>
      </c>
      <c r="BA84">
        <v>0.52729999999999999</v>
      </c>
      <c r="BB84">
        <v>0.61950000000000005</v>
      </c>
      <c r="BC84">
        <v>0.66339999999999999</v>
      </c>
      <c r="BD84">
        <v>0.78380000000000005</v>
      </c>
    </row>
    <row r="85" spans="1:56" hidden="1" x14ac:dyDescent="0.4">
      <c r="A85">
        <v>413</v>
      </c>
      <c r="B85" t="s">
        <v>80</v>
      </c>
      <c r="C85" t="s">
        <v>131</v>
      </c>
      <c r="D85" t="str">
        <f t="shared" si="2"/>
        <v>Weighted</v>
      </c>
      <c r="E85" t="s">
        <v>145</v>
      </c>
      <c r="F85">
        <f t="shared" si="3"/>
        <v>0.66364799999999979</v>
      </c>
      <c r="G85">
        <v>0.9</v>
      </c>
      <c r="H85">
        <v>0.58589999999999998</v>
      </c>
      <c r="I85">
        <v>0.56289999999999996</v>
      </c>
      <c r="J85">
        <v>0.45219999999999999</v>
      </c>
      <c r="K85">
        <v>0.59930000000000005</v>
      </c>
      <c r="L85">
        <v>0.70469999999999999</v>
      </c>
      <c r="M85">
        <v>0.56579999999999997</v>
      </c>
      <c r="N85">
        <v>0.70889999999999997</v>
      </c>
      <c r="O85">
        <v>0.79510000000000003</v>
      </c>
      <c r="P85">
        <v>0.51539999999999997</v>
      </c>
      <c r="Q85">
        <v>0.84430000000000005</v>
      </c>
      <c r="R85">
        <v>0.76949999999999996</v>
      </c>
      <c r="S85">
        <v>0.64280000000000004</v>
      </c>
      <c r="T85">
        <v>0.71609999999999996</v>
      </c>
      <c r="U85">
        <v>0.65700000000000003</v>
      </c>
      <c r="V85">
        <v>0.63080000000000003</v>
      </c>
      <c r="W85">
        <v>0.52780000000000005</v>
      </c>
      <c r="X85">
        <v>0.6532</v>
      </c>
      <c r="Y85">
        <v>0.63080000000000003</v>
      </c>
      <c r="Z85">
        <v>0.53900000000000003</v>
      </c>
      <c r="AA85">
        <v>0.83199999999999996</v>
      </c>
      <c r="AB85">
        <v>0.62309999999999999</v>
      </c>
      <c r="AC85">
        <v>0.46679999999999999</v>
      </c>
      <c r="AD85">
        <v>0.49940000000000001</v>
      </c>
      <c r="AE85">
        <v>0.74770000000000003</v>
      </c>
      <c r="AF85">
        <v>0.70689999999999997</v>
      </c>
      <c r="AG85">
        <v>0.4592</v>
      </c>
      <c r="AH85">
        <v>0.50239999999999996</v>
      </c>
      <c r="AI85">
        <v>0.48849999999999999</v>
      </c>
      <c r="AJ85">
        <v>0.50680000000000003</v>
      </c>
      <c r="AK85">
        <v>0.9</v>
      </c>
      <c r="AL85">
        <v>0.54479999999999995</v>
      </c>
      <c r="AM85">
        <v>0.9</v>
      </c>
      <c r="AN85">
        <v>0.39810000000000001</v>
      </c>
      <c r="AO85">
        <v>0.9</v>
      </c>
      <c r="AP85">
        <v>0.68689999999999996</v>
      </c>
      <c r="AQ85">
        <v>0.82199999999999995</v>
      </c>
      <c r="AR85">
        <v>0.66149999999999998</v>
      </c>
      <c r="AS85">
        <v>0.68820000000000003</v>
      </c>
      <c r="AT85">
        <v>0.56489999999999996</v>
      </c>
      <c r="AU85">
        <v>0.60729999999999995</v>
      </c>
      <c r="AV85">
        <v>0.78549999999999998</v>
      </c>
      <c r="AW85">
        <v>0.77329999999999999</v>
      </c>
      <c r="AX85">
        <v>0.55810000000000004</v>
      </c>
      <c r="AY85">
        <v>0.9</v>
      </c>
      <c r="AZ85">
        <v>0.83809999999999996</v>
      </c>
      <c r="BA85">
        <v>0.54849999999999999</v>
      </c>
      <c r="BB85">
        <v>0.66830000000000001</v>
      </c>
      <c r="BC85">
        <v>0.72330000000000005</v>
      </c>
      <c r="BD85">
        <v>0.87929999999999997</v>
      </c>
    </row>
    <row r="86" spans="1:56" hidden="1" x14ac:dyDescent="0.4">
      <c r="A86">
        <v>372</v>
      </c>
      <c r="B86" t="s">
        <v>65</v>
      </c>
      <c r="C86" t="s">
        <v>131</v>
      </c>
      <c r="D86" t="str">
        <f t="shared" si="2"/>
        <v>Jaccard</v>
      </c>
      <c r="E86" t="s">
        <v>146</v>
      </c>
      <c r="F86">
        <f t="shared" si="3"/>
        <v>0.34244199999999997</v>
      </c>
      <c r="G86">
        <v>0.439</v>
      </c>
      <c r="H86">
        <v>0.3125</v>
      </c>
      <c r="I86">
        <v>0.28570000000000001</v>
      </c>
      <c r="J86">
        <v>0.32</v>
      </c>
      <c r="K86">
        <v>0.26869999999999999</v>
      </c>
      <c r="L86">
        <v>0.3115</v>
      </c>
      <c r="M86">
        <v>0.22950000000000001</v>
      </c>
      <c r="N86">
        <v>0.37209999999999999</v>
      </c>
      <c r="O86">
        <v>0.52080000000000004</v>
      </c>
      <c r="P86">
        <v>0.26740000000000003</v>
      </c>
      <c r="Q86">
        <v>0.32079999999999997</v>
      </c>
      <c r="R86">
        <v>0.36</v>
      </c>
      <c r="S86">
        <v>0.42370000000000002</v>
      </c>
      <c r="T86">
        <v>0.16900000000000001</v>
      </c>
      <c r="U86">
        <v>0.30909999999999999</v>
      </c>
      <c r="V86">
        <v>0.2442</v>
      </c>
      <c r="W86">
        <v>0.26979999999999998</v>
      </c>
      <c r="X86">
        <v>0.39019999999999999</v>
      </c>
      <c r="Y86">
        <v>0.31480000000000002</v>
      </c>
      <c r="Z86">
        <v>0.52</v>
      </c>
      <c r="AA86">
        <v>0.36509999999999998</v>
      </c>
      <c r="AB86">
        <v>0.28000000000000003</v>
      </c>
      <c r="AC86">
        <v>0.36209999999999998</v>
      </c>
      <c r="AD86">
        <v>0.2727</v>
      </c>
      <c r="AE86">
        <v>0.20730000000000001</v>
      </c>
      <c r="AF86">
        <v>0.47689999999999999</v>
      </c>
      <c r="AG86">
        <v>0.23749999999999999</v>
      </c>
      <c r="AH86">
        <v>0.40429999999999999</v>
      </c>
      <c r="AI86">
        <v>0.2712</v>
      </c>
      <c r="AJ86">
        <v>0.33329999999999999</v>
      </c>
      <c r="AK86">
        <v>0.35089999999999999</v>
      </c>
      <c r="AL86">
        <v>0.40479999999999999</v>
      </c>
      <c r="AM86">
        <v>0.32350000000000001</v>
      </c>
      <c r="AN86">
        <v>0.21310000000000001</v>
      </c>
      <c r="AO86">
        <v>0.4375</v>
      </c>
      <c r="AP86">
        <v>0.36959999999999998</v>
      </c>
      <c r="AQ86">
        <v>0.2903</v>
      </c>
      <c r="AR86">
        <v>0.16389999999999999</v>
      </c>
      <c r="AS86">
        <v>0.50980000000000003</v>
      </c>
      <c r="AT86">
        <v>0.38779999999999998</v>
      </c>
      <c r="AU86">
        <v>0.33329999999999999</v>
      </c>
      <c r="AV86">
        <v>0.54720000000000002</v>
      </c>
      <c r="AW86">
        <v>0.2</v>
      </c>
      <c r="AX86">
        <v>0.28570000000000001</v>
      </c>
      <c r="AY86">
        <v>0.37290000000000001</v>
      </c>
      <c r="AZ86">
        <v>0.44900000000000001</v>
      </c>
      <c r="BA86">
        <v>0.28299999999999997</v>
      </c>
      <c r="BB86">
        <v>0.4677</v>
      </c>
      <c r="BC86">
        <v>0.5</v>
      </c>
      <c r="BD86">
        <v>0.37290000000000001</v>
      </c>
    </row>
    <row r="87" spans="1:56" hidden="1" x14ac:dyDescent="0.4">
      <c r="A87">
        <v>373</v>
      </c>
      <c r="B87" t="s">
        <v>65</v>
      </c>
      <c r="C87" t="s">
        <v>131</v>
      </c>
      <c r="D87" t="str">
        <f t="shared" si="2"/>
        <v>Levenshtein</v>
      </c>
      <c r="E87" t="s">
        <v>147</v>
      </c>
      <c r="F87">
        <f t="shared" si="3"/>
        <v>0.53480600000000011</v>
      </c>
      <c r="G87">
        <v>0.69430000000000003</v>
      </c>
      <c r="H87">
        <v>0.59499999999999997</v>
      </c>
      <c r="I87">
        <v>0.41520000000000001</v>
      </c>
      <c r="J87">
        <v>0.53580000000000005</v>
      </c>
      <c r="K87">
        <v>0.51500000000000001</v>
      </c>
      <c r="L87">
        <v>0.47810000000000002</v>
      </c>
      <c r="M87">
        <v>0.51700000000000002</v>
      </c>
      <c r="N87">
        <v>0.50700000000000001</v>
      </c>
      <c r="O87">
        <v>0.62229999999999996</v>
      </c>
      <c r="P87">
        <v>0.4748</v>
      </c>
      <c r="Q87">
        <v>0.54320000000000002</v>
      </c>
      <c r="R87">
        <v>0.49890000000000001</v>
      </c>
      <c r="S87">
        <v>0.58320000000000005</v>
      </c>
      <c r="T87">
        <v>0.4718</v>
      </c>
      <c r="U87">
        <v>0.49809999999999999</v>
      </c>
      <c r="V87">
        <v>0.50209999999999999</v>
      </c>
      <c r="W87">
        <v>0.55389999999999995</v>
      </c>
      <c r="X87">
        <v>0.67920000000000003</v>
      </c>
      <c r="Y87">
        <v>0.55300000000000005</v>
      </c>
      <c r="Z87">
        <v>0.67549999999999999</v>
      </c>
      <c r="AA87">
        <v>0.52969999999999995</v>
      </c>
      <c r="AB87">
        <v>0.5736</v>
      </c>
      <c r="AC87">
        <v>0.49559999999999998</v>
      </c>
      <c r="AD87">
        <v>0.51590000000000003</v>
      </c>
      <c r="AE87">
        <v>0.52629999999999999</v>
      </c>
      <c r="AF87">
        <v>0.55759999999999998</v>
      </c>
      <c r="AG87">
        <v>0.45469999999999999</v>
      </c>
      <c r="AH87">
        <v>0.52559999999999996</v>
      </c>
      <c r="AI87">
        <v>0.52300000000000002</v>
      </c>
      <c r="AJ87">
        <v>0.57340000000000002</v>
      </c>
      <c r="AK87">
        <v>0.5141</v>
      </c>
      <c r="AL87">
        <v>0.68169999999999997</v>
      </c>
      <c r="AM87">
        <v>0.57050000000000001</v>
      </c>
      <c r="AN87">
        <v>0.437</v>
      </c>
      <c r="AO87">
        <v>0.52600000000000002</v>
      </c>
      <c r="AP87">
        <v>0.59260000000000002</v>
      </c>
      <c r="AQ87">
        <v>0.4612</v>
      </c>
      <c r="AR87">
        <v>0.59740000000000004</v>
      </c>
      <c r="AS87">
        <v>0.52490000000000003</v>
      </c>
      <c r="AT87">
        <v>0.62919999999999998</v>
      </c>
      <c r="AU87">
        <v>0.4607</v>
      </c>
      <c r="AV87">
        <v>0.55769999999999997</v>
      </c>
      <c r="AW87">
        <v>0.49419999999999997</v>
      </c>
      <c r="AX87">
        <v>0.45369999999999999</v>
      </c>
      <c r="AY87">
        <v>0.50619999999999998</v>
      </c>
      <c r="AZ87">
        <v>0.50539999999999996</v>
      </c>
      <c r="BA87">
        <v>0.46329999999999999</v>
      </c>
      <c r="BB87">
        <v>0.50819999999999999</v>
      </c>
      <c r="BC87">
        <v>0.52190000000000003</v>
      </c>
      <c r="BD87">
        <v>0.54559999999999997</v>
      </c>
    </row>
    <row r="88" spans="1:56" hidden="1" x14ac:dyDescent="0.4">
      <c r="A88">
        <v>374</v>
      </c>
      <c r="B88" t="s">
        <v>65</v>
      </c>
      <c r="C88" t="s">
        <v>131</v>
      </c>
      <c r="D88" t="str">
        <f t="shared" si="2"/>
        <v>TFIDF</v>
      </c>
      <c r="E88" t="s">
        <v>148</v>
      </c>
      <c r="F88">
        <f t="shared" si="3"/>
        <v>0.47662800000000005</v>
      </c>
      <c r="G88">
        <v>0.59209999999999996</v>
      </c>
      <c r="H88">
        <v>0.60060000000000002</v>
      </c>
      <c r="I88">
        <v>0.37759999999999999</v>
      </c>
      <c r="J88">
        <v>0.45290000000000002</v>
      </c>
      <c r="K88">
        <v>0.37240000000000001</v>
      </c>
      <c r="L88">
        <v>0.24529999999999999</v>
      </c>
      <c r="M88">
        <v>0.32790000000000002</v>
      </c>
      <c r="N88">
        <v>0.4556</v>
      </c>
      <c r="O88">
        <v>0.64510000000000001</v>
      </c>
      <c r="P88">
        <v>0.28660000000000002</v>
      </c>
      <c r="Q88">
        <v>0.61950000000000005</v>
      </c>
      <c r="R88">
        <v>0.49430000000000002</v>
      </c>
      <c r="S88">
        <v>0.57340000000000002</v>
      </c>
      <c r="T88">
        <v>0.31900000000000001</v>
      </c>
      <c r="U88">
        <v>0.57520000000000004</v>
      </c>
      <c r="V88">
        <v>0.18870000000000001</v>
      </c>
      <c r="W88">
        <v>0.37140000000000001</v>
      </c>
      <c r="X88">
        <v>0.61699999999999999</v>
      </c>
      <c r="Y88">
        <v>0.45169999999999999</v>
      </c>
      <c r="Z88">
        <v>0.77180000000000004</v>
      </c>
      <c r="AA88">
        <v>0.47249999999999998</v>
      </c>
      <c r="AB88">
        <v>0.4163</v>
      </c>
      <c r="AC88">
        <v>0.29820000000000002</v>
      </c>
      <c r="AD88">
        <v>0.47060000000000002</v>
      </c>
      <c r="AE88">
        <v>0.47110000000000002</v>
      </c>
      <c r="AF88">
        <v>0.3483</v>
      </c>
      <c r="AG88">
        <v>0.39650000000000002</v>
      </c>
      <c r="AH88">
        <v>0.44900000000000001</v>
      </c>
      <c r="AI88">
        <v>0.42470000000000002</v>
      </c>
      <c r="AJ88">
        <v>0.46579999999999999</v>
      </c>
      <c r="AK88">
        <v>0.58650000000000002</v>
      </c>
      <c r="AL88">
        <v>0.52890000000000004</v>
      </c>
      <c r="AM88">
        <v>0.5978</v>
      </c>
      <c r="AN88">
        <v>0.4163</v>
      </c>
      <c r="AO88">
        <v>0.55659999999999998</v>
      </c>
      <c r="AP88">
        <v>0.54820000000000002</v>
      </c>
      <c r="AQ88">
        <v>0.45540000000000003</v>
      </c>
      <c r="AR88">
        <v>0.3896</v>
      </c>
      <c r="AS88">
        <v>0.57650000000000001</v>
      </c>
      <c r="AT88">
        <v>0.42099999999999999</v>
      </c>
      <c r="AU88">
        <v>0.4708</v>
      </c>
      <c r="AV88">
        <v>0.56340000000000001</v>
      </c>
      <c r="AW88">
        <v>0.51600000000000001</v>
      </c>
      <c r="AX88">
        <v>0.4294</v>
      </c>
      <c r="AY88">
        <v>0.48649999999999999</v>
      </c>
      <c r="AZ88">
        <v>0.57950000000000002</v>
      </c>
      <c r="BA88">
        <v>0.52470000000000006</v>
      </c>
      <c r="BB88">
        <v>0.56200000000000006</v>
      </c>
      <c r="BC88">
        <v>0.5151</v>
      </c>
      <c r="BD88">
        <v>0.55610000000000004</v>
      </c>
    </row>
    <row r="89" spans="1:56" hidden="1" x14ac:dyDescent="0.4">
      <c r="A89">
        <v>375</v>
      </c>
      <c r="B89" t="s">
        <v>65</v>
      </c>
      <c r="C89" t="s">
        <v>131</v>
      </c>
      <c r="D89" t="str">
        <f t="shared" si="2"/>
        <v>BM25</v>
      </c>
      <c r="E89" t="s">
        <v>149</v>
      </c>
      <c r="F89">
        <f t="shared" si="3"/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</row>
    <row r="90" spans="1:56" hidden="1" x14ac:dyDescent="0.4">
      <c r="A90">
        <v>376</v>
      </c>
      <c r="B90" t="s">
        <v>65</v>
      </c>
      <c r="C90" t="s">
        <v>131</v>
      </c>
      <c r="D90" t="str">
        <f t="shared" si="2"/>
        <v>SBERT</v>
      </c>
      <c r="E90" t="s">
        <v>150</v>
      </c>
      <c r="F90">
        <f t="shared" si="3"/>
        <v>0.91326199999999957</v>
      </c>
      <c r="G90">
        <v>0.92820000000000003</v>
      </c>
      <c r="H90">
        <v>0.93340000000000001</v>
      </c>
      <c r="I90">
        <v>0.90939999999999999</v>
      </c>
      <c r="J90">
        <v>0.92030000000000001</v>
      </c>
      <c r="K90">
        <v>0.89570000000000005</v>
      </c>
      <c r="L90">
        <v>0.90339999999999998</v>
      </c>
      <c r="M90">
        <v>0.91449999999999998</v>
      </c>
      <c r="N90">
        <v>0.92210000000000003</v>
      </c>
      <c r="O90">
        <v>0.95779999999999998</v>
      </c>
      <c r="P90">
        <v>0.90880000000000005</v>
      </c>
      <c r="Q90">
        <v>0.91490000000000005</v>
      </c>
      <c r="R90">
        <v>0.89419999999999999</v>
      </c>
      <c r="S90">
        <v>0.92549999999999999</v>
      </c>
      <c r="T90">
        <v>0.90949999999999998</v>
      </c>
      <c r="U90">
        <v>0.89019999999999999</v>
      </c>
      <c r="V90">
        <v>0.87029999999999996</v>
      </c>
      <c r="W90">
        <v>0.9103</v>
      </c>
      <c r="X90">
        <v>0.95079999999999998</v>
      </c>
      <c r="Y90">
        <v>0.91379999999999995</v>
      </c>
      <c r="Z90">
        <v>0.94799999999999995</v>
      </c>
      <c r="AA90">
        <v>0.94879999999999998</v>
      </c>
      <c r="AB90">
        <v>0.92110000000000003</v>
      </c>
      <c r="AC90">
        <v>0.90839999999999999</v>
      </c>
      <c r="AD90">
        <v>0.92410000000000003</v>
      </c>
      <c r="AE90">
        <v>0.9173</v>
      </c>
      <c r="AF90">
        <v>0.90710000000000002</v>
      </c>
      <c r="AG90">
        <v>0.89810000000000001</v>
      </c>
      <c r="AH90">
        <v>0.91200000000000003</v>
      </c>
      <c r="AI90">
        <v>0.91369999999999996</v>
      </c>
      <c r="AJ90">
        <v>0.90239999999999998</v>
      </c>
      <c r="AK90">
        <v>0.93340000000000001</v>
      </c>
      <c r="AL90">
        <v>0.93310000000000004</v>
      </c>
      <c r="AM90">
        <v>0.92259999999999998</v>
      </c>
      <c r="AN90">
        <v>0.88770000000000004</v>
      </c>
      <c r="AO90">
        <v>0.93710000000000004</v>
      </c>
      <c r="AP90">
        <v>0.91120000000000001</v>
      </c>
      <c r="AQ90">
        <v>0.94040000000000001</v>
      </c>
      <c r="AR90">
        <v>0.88980000000000004</v>
      </c>
      <c r="AS90">
        <v>0.90429999999999999</v>
      </c>
      <c r="AT90">
        <v>0.92810000000000004</v>
      </c>
      <c r="AU90">
        <v>0.93020000000000003</v>
      </c>
      <c r="AV90">
        <v>0.90849999999999997</v>
      </c>
      <c r="AW90">
        <v>0.88129999999999997</v>
      </c>
      <c r="AX90">
        <v>0.86250000000000004</v>
      </c>
      <c r="AY90">
        <v>0.87429999999999997</v>
      </c>
      <c r="AZ90">
        <v>0.90049999999999997</v>
      </c>
      <c r="BA90">
        <v>0.84809999999999997</v>
      </c>
      <c r="BB90">
        <v>0.91180000000000005</v>
      </c>
      <c r="BC90">
        <v>0.95140000000000002</v>
      </c>
      <c r="BD90">
        <v>0.93269999999999997</v>
      </c>
    </row>
    <row r="91" spans="1:56" hidden="1" x14ac:dyDescent="0.4">
      <c r="A91">
        <v>377</v>
      </c>
      <c r="B91" t="s">
        <v>65</v>
      </c>
      <c r="C91" t="s">
        <v>131</v>
      </c>
      <c r="D91" t="str">
        <f t="shared" si="2"/>
        <v>MEAN</v>
      </c>
      <c r="E91" t="s">
        <v>151</v>
      </c>
      <c r="F91">
        <f t="shared" si="3"/>
        <v>0.45343600000000001</v>
      </c>
      <c r="G91">
        <v>0.53069999999999995</v>
      </c>
      <c r="H91">
        <v>0.48830000000000001</v>
      </c>
      <c r="I91">
        <v>0.39760000000000001</v>
      </c>
      <c r="J91">
        <v>0.44579999999999997</v>
      </c>
      <c r="K91">
        <v>0.41039999999999999</v>
      </c>
      <c r="L91">
        <v>0.3876</v>
      </c>
      <c r="M91">
        <v>0.39779999999999999</v>
      </c>
      <c r="N91">
        <v>0.45140000000000002</v>
      </c>
      <c r="O91">
        <v>0.54920000000000002</v>
      </c>
      <c r="P91">
        <v>0.38750000000000001</v>
      </c>
      <c r="Q91">
        <v>0.47970000000000002</v>
      </c>
      <c r="R91">
        <v>0.44950000000000001</v>
      </c>
      <c r="S91">
        <v>0.50119999999999998</v>
      </c>
      <c r="T91">
        <v>0.37390000000000001</v>
      </c>
      <c r="U91">
        <v>0.45450000000000002</v>
      </c>
      <c r="V91">
        <v>0.36109999999999998</v>
      </c>
      <c r="W91">
        <v>0.42109999999999997</v>
      </c>
      <c r="X91">
        <v>0.52749999999999997</v>
      </c>
      <c r="Y91">
        <v>0.44669999999999999</v>
      </c>
      <c r="Z91">
        <v>0.58309999999999995</v>
      </c>
      <c r="AA91">
        <v>0.4632</v>
      </c>
      <c r="AB91">
        <v>0.43819999999999998</v>
      </c>
      <c r="AC91">
        <v>0.4128</v>
      </c>
      <c r="AD91">
        <v>0.43669999999999998</v>
      </c>
      <c r="AE91">
        <v>0.4244</v>
      </c>
      <c r="AF91">
        <v>0.45800000000000002</v>
      </c>
      <c r="AG91">
        <v>0.39739999999999998</v>
      </c>
      <c r="AH91">
        <v>0.4582</v>
      </c>
      <c r="AI91">
        <v>0.42649999999999999</v>
      </c>
      <c r="AJ91">
        <v>0.45500000000000002</v>
      </c>
      <c r="AK91">
        <v>0.47699999999999998</v>
      </c>
      <c r="AL91">
        <v>0.50970000000000004</v>
      </c>
      <c r="AM91">
        <v>0.4829</v>
      </c>
      <c r="AN91">
        <v>0.39079999999999998</v>
      </c>
      <c r="AO91">
        <v>0.4914</v>
      </c>
      <c r="AP91">
        <v>0.48430000000000001</v>
      </c>
      <c r="AQ91">
        <v>0.42949999999999999</v>
      </c>
      <c r="AR91">
        <v>0.40810000000000002</v>
      </c>
      <c r="AS91">
        <v>0.50309999999999999</v>
      </c>
      <c r="AT91">
        <v>0.47320000000000001</v>
      </c>
      <c r="AU91">
        <v>0.439</v>
      </c>
      <c r="AV91">
        <v>0.51539999999999997</v>
      </c>
      <c r="AW91">
        <v>0.41830000000000001</v>
      </c>
      <c r="AX91">
        <v>0.40629999999999999</v>
      </c>
      <c r="AY91">
        <v>0.44800000000000001</v>
      </c>
      <c r="AZ91">
        <v>0.4869</v>
      </c>
      <c r="BA91">
        <v>0.42380000000000001</v>
      </c>
      <c r="BB91">
        <v>0.4899</v>
      </c>
      <c r="BC91">
        <v>0.49769999999999998</v>
      </c>
      <c r="BD91">
        <v>0.48149999999999998</v>
      </c>
    </row>
    <row r="92" spans="1:56" hidden="1" x14ac:dyDescent="0.4">
      <c r="A92">
        <v>378</v>
      </c>
      <c r="B92" t="s">
        <v>65</v>
      </c>
      <c r="C92" t="s">
        <v>131</v>
      </c>
      <c r="D92" t="str">
        <f t="shared" si="2"/>
        <v>Weighted</v>
      </c>
      <c r="E92" t="s">
        <v>152</v>
      </c>
      <c r="F92">
        <f t="shared" si="3"/>
        <v>0.45363399999999993</v>
      </c>
      <c r="G92">
        <v>0.55379999999999996</v>
      </c>
      <c r="H92">
        <v>0.50039999999999996</v>
      </c>
      <c r="I92">
        <v>0.3795</v>
      </c>
      <c r="J92">
        <v>0.44180000000000003</v>
      </c>
      <c r="K92">
        <v>0.3972</v>
      </c>
      <c r="L92">
        <v>0.36130000000000001</v>
      </c>
      <c r="M92">
        <v>0.37640000000000001</v>
      </c>
      <c r="N92">
        <v>0.44869999999999999</v>
      </c>
      <c r="O92">
        <v>0.57509999999999994</v>
      </c>
      <c r="P92">
        <v>0.3624</v>
      </c>
      <c r="Q92">
        <v>0.49330000000000002</v>
      </c>
      <c r="R92">
        <v>0.45250000000000001</v>
      </c>
      <c r="S92">
        <v>0.51629999999999998</v>
      </c>
      <c r="T92">
        <v>0.34689999999999999</v>
      </c>
      <c r="U92">
        <v>0.46339999999999998</v>
      </c>
      <c r="V92">
        <v>0.33019999999999999</v>
      </c>
      <c r="W92">
        <v>0.40839999999999999</v>
      </c>
      <c r="X92">
        <v>0.54759999999999998</v>
      </c>
      <c r="Y92">
        <v>0.44390000000000002</v>
      </c>
      <c r="Z92">
        <v>0.62519999999999998</v>
      </c>
      <c r="AA92">
        <v>0.46029999999999999</v>
      </c>
      <c r="AB92">
        <v>0.4304</v>
      </c>
      <c r="AC92">
        <v>0.3947</v>
      </c>
      <c r="AD92">
        <v>0.43080000000000002</v>
      </c>
      <c r="AE92">
        <v>0.41649999999999998</v>
      </c>
      <c r="AF92">
        <v>0.45379999999999998</v>
      </c>
      <c r="AG92">
        <v>0.38179999999999997</v>
      </c>
      <c r="AH92">
        <v>0.45839999999999997</v>
      </c>
      <c r="AI92">
        <v>0.4173</v>
      </c>
      <c r="AJ92">
        <v>0.45669999999999999</v>
      </c>
      <c r="AK92">
        <v>0.48549999999999999</v>
      </c>
      <c r="AL92">
        <v>0.52359999999999995</v>
      </c>
      <c r="AM92">
        <v>0.49509999999999998</v>
      </c>
      <c r="AN92">
        <v>0.37619999999999998</v>
      </c>
      <c r="AO92">
        <v>0.50160000000000005</v>
      </c>
      <c r="AP92">
        <v>0.49609999999999999</v>
      </c>
      <c r="AQ92">
        <v>0.41860000000000003</v>
      </c>
      <c r="AR92">
        <v>0.3962</v>
      </c>
      <c r="AS92">
        <v>0.52210000000000001</v>
      </c>
      <c r="AT92">
        <v>0.47339999999999999</v>
      </c>
      <c r="AU92">
        <v>0.43280000000000002</v>
      </c>
      <c r="AV92">
        <v>0.53610000000000002</v>
      </c>
      <c r="AW92">
        <v>0.41649999999999998</v>
      </c>
      <c r="AX92">
        <v>0.39989999999999998</v>
      </c>
      <c r="AY92">
        <v>0.45319999999999999</v>
      </c>
      <c r="AZ92">
        <v>0.50249999999999995</v>
      </c>
      <c r="BA92">
        <v>0.42880000000000001</v>
      </c>
      <c r="BB92">
        <v>0.50370000000000004</v>
      </c>
      <c r="BC92">
        <v>0.50509999999999999</v>
      </c>
      <c r="BD92">
        <v>0.48970000000000002</v>
      </c>
    </row>
    <row r="93" spans="1:56" hidden="1" x14ac:dyDescent="0.4">
      <c r="A93">
        <v>330</v>
      </c>
      <c r="B93" t="s">
        <v>57</v>
      </c>
      <c r="C93" t="s">
        <v>131</v>
      </c>
      <c r="D93" t="str">
        <f t="shared" si="2"/>
        <v>Jaccard</v>
      </c>
      <c r="E93" t="s">
        <v>153</v>
      </c>
      <c r="F93">
        <f t="shared" si="3"/>
        <v>0.34622000000000008</v>
      </c>
      <c r="G93">
        <v>0.41860000000000003</v>
      </c>
      <c r="H93">
        <v>0.28570000000000001</v>
      </c>
      <c r="I93">
        <v>0.28570000000000001</v>
      </c>
      <c r="J93">
        <v>0.32</v>
      </c>
      <c r="K93">
        <v>0.28120000000000001</v>
      </c>
      <c r="L93">
        <v>0.30509999999999998</v>
      </c>
      <c r="M93">
        <v>0.2344</v>
      </c>
      <c r="N93">
        <v>0.35560000000000003</v>
      </c>
      <c r="O93">
        <v>0.52080000000000004</v>
      </c>
      <c r="P93">
        <v>0.26440000000000002</v>
      </c>
      <c r="Q93">
        <v>0.26669999999999999</v>
      </c>
      <c r="R93">
        <v>0.42</v>
      </c>
      <c r="S93">
        <v>0.33929999999999999</v>
      </c>
      <c r="T93">
        <v>0.16900000000000001</v>
      </c>
      <c r="U93">
        <v>0.2576</v>
      </c>
      <c r="V93">
        <v>0.2442</v>
      </c>
      <c r="W93">
        <v>0.2273</v>
      </c>
      <c r="X93">
        <v>0.39019999999999999</v>
      </c>
      <c r="Y93">
        <v>0.46150000000000002</v>
      </c>
      <c r="Z93">
        <v>0.44</v>
      </c>
      <c r="AA93">
        <v>0.36509999999999998</v>
      </c>
      <c r="AB93">
        <v>0.33329999999999999</v>
      </c>
      <c r="AC93">
        <v>0.3226</v>
      </c>
      <c r="AD93">
        <v>0.22639999999999999</v>
      </c>
      <c r="AE93">
        <v>0.22220000000000001</v>
      </c>
      <c r="AF93">
        <v>0.47689999999999999</v>
      </c>
      <c r="AG93">
        <v>0.23810000000000001</v>
      </c>
      <c r="AH93">
        <v>0.4667</v>
      </c>
      <c r="AI93">
        <v>0.2712</v>
      </c>
      <c r="AJ93">
        <v>0.33329999999999999</v>
      </c>
      <c r="AK93">
        <v>0.36209999999999998</v>
      </c>
      <c r="AL93">
        <v>0.26190000000000002</v>
      </c>
      <c r="AM93">
        <v>0.32350000000000001</v>
      </c>
      <c r="AN93">
        <v>0.21310000000000001</v>
      </c>
      <c r="AO93">
        <v>0.4375</v>
      </c>
      <c r="AP93">
        <v>0.41299999999999998</v>
      </c>
      <c r="AQ93">
        <v>0.2903</v>
      </c>
      <c r="AR93">
        <v>0.30609999999999998</v>
      </c>
      <c r="AS93">
        <v>0.52939999999999998</v>
      </c>
      <c r="AT93">
        <v>0.59570000000000001</v>
      </c>
      <c r="AU93">
        <v>0.36730000000000002</v>
      </c>
      <c r="AV93">
        <v>0.41820000000000002</v>
      </c>
      <c r="AW93">
        <v>0.2</v>
      </c>
      <c r="AX93">
        <v>0.34410000000000002</v>
      </c>
      <c r="AY93">
        <v>0.42309999999999998</v>
      </c>
      <c r="AZ93">
        <v>0.51060000000000005</v>
      </c>
      <c r="BA93">
        <v>0.28299999999999997</v>
      </c>
      <c r="BB93">
        <v>0.4677</v>
      </c>
      <c r="BC93">
        <v>0.48280000000000001</v>
      </c>
      <c r="BD93">
        <v>0.33850000000000002</v>
      </c>
    </row>
    <row r="94" spans="1:56" hidden="1" x14ac:dyDescent="0.4">
      <c r="A94">
        <v>331</v>
      </c>
      <c r="B94" t="s">
        <v>57</v>
      </c>
      <c r="C94" t="s">
        <v>131</v>
      </c>
      <c r="D94" t="str">
        <f t="shared" si="2"/>
        <v>Levenshtein</v>
      </c>
      <c r="E94" t="s">
        <v>154</v>
      </c>
      <c r="F94">
        <f t="shared" si="3"/>
        <v>0.54117399999999993</v>
      </c>
      <c r="G94">
        <v>0.59260000000000002</v>
      </c>
      <c r="H94">
        <v>0.50529999999999997</v>
      </c>
      <c r="I94">
        <v>0.41520000000000001</v>
      </c>
      <c r="J94">
        <v>0.53580000000000005</v>
      </c>
      <c r="K94">
        <v>0.54790000000000005</v>
      </c>
      <c r="L94">
        <v>0.4778</v>
      </c>
      <c r="M94">
        <v>0.49969999999999998</v>
      </c>
      <c r="N94">
        <v>0.50760000000000005</v>
      </c>
      <c r="O94">
        <v>0.62229999999999996</v>
      </c>
      <c r="P94">
        <v>0.51129999999999998</v>
      </c>
      <c r="Q94">
        <v>0.5736</v>
      </c>
      <c r="R94">
        <v>0.66269999999999996</v>
      </c>
      <c r="S94">
        <v>0.57430000000000003</v>
      </c>
      <c r="T94">
        <v>0.4718</v>
      </c>
      <c r="U94">
        <v>0.53820000000000001</v>
      </c>
      <c r="V94">
        <v>0.50209999999999999</v>
      </c>
      <c r="W94">
        <v>0.52439999999999998</v>
      </c>
      <c r="X94">
        <v>0.67920000000000003</v>
      </c>
      <c r="Y94">
        <v>0.63249999999999995</v>
      </c>
      <c r="Z94">
        <v>0.64929999999999999</v>
      </c>
      <c r="AA94">
        <v>0.52969999999999995</v>
      </c>
      <c r="AB94">
        <v>0.59560000000000002</v>
      </c>
      <c r="AC94">
        <v>0.52190000000000003</v>
      </c>
      <c r="AD94">
        <v>0.52449999999999997</v>
      </c>
      <c r="AE94">
        <v>0.52600000000000002</v>
      </c>
      <c r="AF94">
        <v>0.55759999999999998</v>
      </c>
      <c r="AG94">
        <v>0.46479999999999999</v>
      </c>
      <c r="AH94">
        <v>0.55310000000000004</v>
      </c>
      <c r="AI94">
        <v>0.52400000000000002</v>
      </c>
      <c r="AJ94">
        <v>0.57340000000000002</v>
      </c>
      <c r="AK94">
        <v>0.53320000000000001</v>
      </c>
      <c r="AL94">
        <v>0.60209999999999997</v>
      </c>
      <c r="AM94">
        <v>0.57050000000000001</v>
      </c>
      <c r="AN94">
        <v>0.437</v>
      </c>
      <c r="AO94">
        <v>0.52600000000000002</v>
      </c>
      <c r="AP94">
        <v>0.66790000000000005</v>
      </c>
      <c r="AQ94">
        <v>0.46150000000000002</v>
      </c>
      <c r="AR94">
        <v>0.59819999999999995</v>
      </c>
      <c r="AS94">
        <v>0.52480000000000004</v>
      </c>
      <c r="AT94">
        <v>0.64810000000000001</v>
      </c>
      <c r="AU94">
        <v>0.49880000000000002</v>
      </c>
      <c r="AV94">
        <v>0.57330000000000003</v>
      </c>
      <c r="AW94">
        <v>0.49419999999999997</v>
      </c>
      <c r="AX94">
        <v>0.44690000000000002</v>
      </c>
      <c r="AY94">
        <v>0.48039999999999999</v>
      </c>
      <c r="AZ94">
        <v>0.50580000000000003</v>
      </c>
      <c r="BA94">
        <v>0.46329999999999999</v>
      </c>
      <c r="BB94">
        <v>0.50819999999999999</v>
      </c>
      <c r="BC94">
        <v>0.52239999999999998</v>
      </c>
      <c r="BD94">
        <v>0.60189999999999999</v>
      </c>
    </row>
    <row r="95" spans="1:56" hidden="1" x14ac:dyDescent="0.4">
      <c r="A95">
        <v>332</v>
      </c>
      <c r="B95" t="s">
        <v>57</v>
      </c>
      <c r="C95" t="s">
        <v>131</v>
      </c>
      <c r="D95" t="str">
        <f t="shared" si="2"/>
        <v>TFIDF</v>
      </c>
      <c r="E95" t="s">
        <v>155</v>
      </c>
      <c r="F95">
        <f t="shared" si="3"/>
        <v>0.47873400000000005</v>
      </c>
      <c r="G95">
        <v>0.56289999999999996</v>
      </c>
      <c r="H95">
        <v>0.53710000000000002</v>
      </c>
      <c r="I95">
        <v>0.37759999999999999</v>
      </c>
      <c r="J95">
        <v>0.45290000000000002</v>
      </c>
      <c r="K95">
        <v>0.4163</v>
      </c>
      <c r="L95">
        <v>0.22320000000000001</v>
      </c>
      <c r="M95">
        <v>0.33560000000000001</v>
      </c>
      <c r="N95">
        <v>0.46460000000000001</v>
      </c>
      <c r="O95">
        <v>0.64510000000000001</v>
      </c>
      <c r="P95">
        <v>0.31580000000000003</v>
      </c>
      <c r="Q95">
        <v>0.5625</v>
      </c>
      <c r="R95">
        <v>0.56589999999999996</v>
      </c>
      <c r="S95">
        <v>0.54079999999999995</v>
      </c>
      <c r="T95">
        <v>0.31900000000000001</v>
      </c>
      <c r="U95">
        <v>0.48060000000000003</v>
      </c>
      <c r="V95">
        <v>0.18870000000000001</v>
      </c>
      <c r="W95">
        <v>0.30349999999999999</v>
      </c>
      <c r="X95">
        <v>0.61699999999999999</v>
      </c>
      <c r="Y95">
        <v>0.61160000000000003</v>
      </c>
      <c r="Z95">
        <v>0.74790000000000001</v>
      </c>
      <c r="AA95">
        <v>0.47249999999999998</v>
      </c>
      <c r="AB95">
        <v>0.43380000000000002</v>
      </c>
      <c r="AC95">
        <v>0.28589999999999999</v>
      </c>
      <c r="AD95">
        <v>0.44350000000000001</v>
      </c>
      <c r="AE95">
        <v>0.4768</v>
      </c>
      <c r="AF95">
        <v>0.3483</v>
      </c>
      <c r="AG95">
        <v>0.4138</v>
      </c>
      <c r="AH95">
        <v>0.45800000000000002</v>
      </c>
      <c r="AI95">
        <v>0.42380000000000001</v>
      </c>
      <c r="AJ95">
        <v>0.46579999999999999</v>
      </c>
      <c r="AK95">
        <v>0.60019999999999996</v>
      </c>
      <c r="AL95">
        <v>0.3896</v>
      </c>
      <c r="AM95">
        <v>0.5978</v>
      </c>
      <c r="AN95">
        <v>0.4163</v>
      </c>
      <c r="AO95">
        <v>0.55659999999999998</v>
      </c>
      <c r="AP95">
        <v>0.61980000000000002</v>
      </c>
      <c r="AQ95">
        <v>0.45540000000000003</v>
      </c>
      <c r="AR95">
        <v>0.38129999999999997</v>
      </c>
      <c r="AS95">
        <v>0.59860000000000002</v>
      </c>
      <c r="AT95">
        <v>0.65369999999999995</v>
      </c>
      <c r="AU95">
        <v>0.49070000000000003</v>
      </c>
      <c r="AV95">
        <v>0.5242</v>
      </c>
      <c r="AW95">
        <v>0.51600000000000001</v>
      </c>
      <c r="AX95">
        <v>0.43359999999999999</v>
      </c>
      <c r="AY95">
        <v>0.47160000000000002</v>
      </c>
      <c r="AZ95">
        <v>0.61780000000000002</v>
      </c>
      <c r="BA95">
        <v>0.52470000000000006</v>
      </c>
      <c r="BB95">
        <v>0.56200000000000006</v>
      </c>
      <c r="BC95">
        <v>0.5151</v>
      </c>
      <c r="BD95">
        <v>0.52090000000000003</v>
      </c>
    </row>
    <row r="96" spans="1:56" hidden="1" x14ac:dyDescent="0.4">
      <c r="A96">
        <v>333</v>
      </c>
      <c r="B96" t="s">
        <v>57</v>
      </c>
      <c r="C96" t="s">
        <v>131</v>
      </c>
      <c r="D96" t="str">
        <f t="shared" si="2"/>
        <v>BM25</v>
      </c>
      <c r="E96" t="s">
        <v>156</v>
      </c>
      <c r="F96">
        <f t="shared" si="3"/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</row>
    <row r="97" spans="1:56" hidden="1" x14ac:dyDescent="0.4">
      <c r="A97">
        <v>334</v>
      </c>
      <c r="B97" t="s">
        <v>57</v>
      </c>
      <c r="C97" t="s">
        <v>131</v>
      </c>
      <c r="D97" t="str">
        <f t="shared" si="2"/>
        <v>SBERT</v>
      </c>
      <c r="E97" t="s">
        <v>157</v>
      </c>
      <c r="F97">
        <f t="shared" si="3"/>
        <v>0.91275600000000012</v>
      </c>
      <c r="G97">
        <v>0.92490000000000006</v>
      </c>
      <c r="H97">
        <v>0.90590000000000004</v>
      </c>
      <c r="I97">
        <v>0.90939999999999999</v>
      </c>
      <c r="J97">
        <v>0.92030000000000001</v>
      </c>
      <c r="K97">
        <v>0.91839999999999999</v>
      </c>
      <c r="L97">
        <v>0.90780000000000005</v>
      </c>
      <c r="M97">
        <v>0.91969999999999996</v>
      </c>
      <c r="N97">
        <v>0.92479999999999996</v>
      </c>
      <c r="O97">
        <v>0.95779999999999998</v>
      </c>
      <c r="P97">
        <v>0.9204</v>
      </c>
      <c r="Q97">
        <v>0.93520000000000003</v>
      </c>
      <c r="R97">
        <v>0.92259999999999998</v>
      </c>
      <c r="S97">
        <v>0.92659999999999998</v>
      </c>
      <c r="T97">
        <v>0.90949999999999998</v>
      </c>
      <c r="U97">
        <v>0.87280000000000002</v>
      </c>
      <c r="V97">
        <v>0.87029999999999996</v>
      </c>
      <c r="W97">
        <v>0.90029999999999999</v>
      </c>
      <c r="X97">
        <v>0.95079999999999998</v>
      </c>
      <c r="Y97">
        <v>0.91390000000000005</v>
      </c>
      <c r="Z97">
        <v>0.93589999999999995</v>
      </c>
      <c r="AA97">
        <v>0.94879999999999998</v>
      </c>
      <c r="AB97">
        <v>0.93259999999999998</v>
      </c>
      <c r="AC97">
        <v>0.89859999999999995</v>
      </c>
      <c r="AD97">
        <v>0.92090000000000005</v>
      </c>
      <c r="AE97">
        <v>0.91800000000000004</v>
      </c>
      <c r="AF97">
        <v>0.90710000000000002</v>
      </c>
      <c r="AG97">
        <v>0.8952</v>
      </c>
      <c r="AH97">
        <v>0.90859999999999996</v>
      </c>
      <c r="AI97">
        <v>0.9143</v>
      </c>
      <c r="AJ97">
        <v>0.90239999999999998</v>
      </c>
      <c r="AK97">
        <v>0.9304</v>
      </c>
      <c r="AL97">
        <v>0.91069999999999995</v>
      </c>
      <c r="AM97">
        <v>0.92259999999999998</v>
      </c>
      <c r="AN97">
        <v>0.88770000000000004</v>
      </c>
      <c r="AO97">
        <v>0.93710000000000004</v>
      </c>
      <c r="AP97">
        <v>0.93730000000000002</v>
      </c>
      <c r="AQ97">
        <v>0.94040000000000001</v>
      </c>
      <c r="AR97">
        <v>0.92390000000000005</v>
      </c>
      <c r="AS97">
        <v>0.90259999999999996</v>
      </c>
      <c r="AT97">
        <v>0.94889999999999997</v>
      </c>
      <c r="AU97">
        <v>0.90580000000000005</v>
      </c>
      <c r="AV97">
        <v>0.91679999999999995</v>
      </c>
      <c r="AW97">
        <v>0.88129999999999997</v>
      </c>
      <c r="AX97">
        <v>0.83279999999999998</v>
      </c>
      <c r="AY97">
        <v>0.8639</v>
      </c>
      <c r="AZ97">
        <v>0.90590000000000004</v>
      </c>
      <c r="BA97">
        <v>0.84809999999999997</v>
      </c>
      <c r="BB97">
        <v>0.91180000000000005</v>
      </c>
      <c r="BC97">
        <v>0.94420000000000004</v>
      </c>
      <c r="BD97">
        <v>0.89180000000000004</v>
      </c>
    </row>
    <row r="98" spans="1:56" hidden="1" x14ac:dyDescent="0.4">
      <c r="A98">
        <v>335</v>
      </c>
      <c r="B98" t="s">
        <v>57</v>
      </c>
      <c r="C98" t="s">
        <v>131</v>
      </c>
      <c r="D98" t="str">
        <f t="shared" si="2"/>
        <v>MEAN</v>
      </c>
      <c r="E98" t="s">
        <v>158</v>
      </c>
      <c r="F98">
        <f t="shared" si="3"/>
        <v>0.45578199999999996</v>
      </c>
      <c r="G98">
        <v>0.49980000000000002</v>
      </c>
      <c r="H98">
        <v>0.44679999999999997</v>
      </c>
      <c r="I98">
        <v>0.39760000000000001</v>
      </c>
      <c r="J98">
        <v>0.44579999999999997</v>
      </c>
      <c r="K98">
        <v>0.43280000000000002</v>
      </c>
      <c r="L98">
        <v>0.38279999999999997</v>
      </c>
      <c r="M98">
        <v>0.39789999999999998</v>
      </c>
      <c r="N98">
        <v>0.45050000000000001</v>
      </c>
      <c r="O98">
        <v>0.54920000000000002</v>
      </c>
      <c r="P98">
        <v>0.40239999999999998</v>
      </c>
      <c r="Q98">
        <v>0.46760000000000002</v>
      </c>
      <c r="R98">
        <v>0.51419999999999999</v>
      </c>
      <c r="S98">
        <v>0.47620000000000001</v>
      </c>
      <c r="T98">
        <v>0.37390000000000001</v>
      </c>
      <c r="U98">
        <v>0.42980000000000002</v>
      </c>
      <c r="V98">
        <v>0.36109999999999998</v>
      </c>
      <c r="W98">
        <v>0.3911</v>
      </c>
      <c r="X98">
        <v>0.52749999999999997</v>
      </c>
      <c r="Y98">
        <v>0.52390000000000003</v>
      </c>
      <c r="Z98">
        <v>0.55459999999999998</v>
      </c>
      <c r="AA98">
        <v>0.4632</v>
      </c>
      <c r="AB98">
        <v>0.45910000000000001</v>
      </c>
      <c r="AC98">
        <v>0.40579999999999999</v>
      </c>
      <c r="AD98">
        <v>0.42309999999999998</v>
      </c>
      <c r="AE98">
        <v>0.42859999999999998</v>
      </c>
      <c r="AF98">
        <v>0.45800000000000002</v>
      </c>
      <c r="AG98">
        <v>0.40239999999999998</v>
      </c>
      <c r="AH98">
        <v>0.4773</v>
      </c>
      <c r="AI98">
        <v>0.42670000000000002</v>
      </c>
      <c r="AJ98">
        <v>0.45500000000000002</v>
      </c>
      <c r="AK98">
        <v>0.48520000000000002</v>
      </c>
      <c r="AL98">
        <v>0.43290000000000001</v>
      </c>
      <c r="AM98">
        <v>0.4829</v>
      </c>
      <c r="AN98">
        <v>0.39079999999999998</v>
      </c>
      <c r="AO98">
        <v>0.4914</v>
      </c>
      <c r="AP98">
        <v>0.52759999999999996</v>
      </c>
      <c r="AQ98">
        <v>0.42949999999999999</v>
      </c>
      <c r="AR98">
        <v>0.44190000000000002</v>
      </c>
      <c r="AS98">
        <v>0.5111</v>
      </c>
      <c r="AT98">
        <v>0.56930000000000003</v>
      </c>
      <c r="AU98">
        <v>0.45250000000000001</v>
      </c>
      <c r="AV98">
        <v>0.48649999999999999</v>
      </c>
      <c r="AW98">
        <v>0.41830000000000001</v>
      </c>
      <c r="AX98">
        <v>0.41149999999999998</v>
      </c>
      <c r="AY98">
        <v>0.44779999999999998</v>
      </c>
      <c r="AZ98">
        <v>0.50800000000000001</v>
      </c>
      <c r="BA98">
        <v>0.42380000000000001</v>
      </c>
      <c r="BB98">
        <v>0.4899</v>
      </c>
      <c r="BC98">
        <v>0.4929</v>
      </c>
      <c r="BD98">
        <v>0.47060000000000002</v>
      </c>
    </row>
    <row r="99" spans="1:56" hidden="1" x14ac:dyDescent="0.4">
      <c r="A99">
        <v>336</v>
      </c>
      <c r="B99" t="s">
        <v>57</v>
      </c>
      <c r="C99" t="s">
        <v>131</v>
      </c>
      <c r="D99" t="str">
        <f t="shared" si="2"/>
        <v>Weighted</v>
      </c>
      <c r="E99" t="s">
        <v>159</v>
      </c>
      <c r="F99">
        <f t="shared" si="3"/>
        <v>0.45675200000000005</v>
      </c>
      <c r="G99">
        <v>0.51419999999999999</v>
      </c>
      <c r="H99">
        <v>0.44950000000000001</v>
      </c>
      <c r="I99">
        <v>0.3795</v>
      </c>
      <c r="J99">
        <v>0.44180000000000003</v>
      </c>
      <c r="K99">
        <v>0.42399999999999999</v>
      </c>
      <c r="L99">
        <v>0.35349999999999998</v>
      </c>
      <c r="M99">
        <v>0.37619999999999998</v>
      </c>
      <c r="N99">
        <v>0.4476</v>
      </c>
      <c r="O99">
        <v>0.57509999999999994</v>
      </c>
      <c r="P99">
        <v>0.38069999999999998</v>
      </c>
      <c r="Q99">
        <v>0.4723</v>
      </c>
      <c r="R99">
        <v>0.53269999999999995</v>
      </c>
      <c r="S99">
        <v>0.48330000000000001</v>
      </c>
      <c r="T99">
        <v>0.34689999999999999</v>
      </c>
      <c r="U99">
        <v>0.4304</v>
      </c>
      <c r="V99">
        <v>0.33019999999999999</v>
      </c>
      <c r="W99">
        <v>0.36899999999999999</v>
      </c>
      <c r="X99">
        <v>0.54759999999999998</v>
      </c>
      <c r="Y99">
        <v>0.5484</v>
      </c>
      <c r="Z99">
        <v>0.59030000000000005</v>
      </c>
      <c r="AA99">
        <v>0.46029999999999999</v>
      </c>
      <c r="AB99">
        <v>0.4556</v>
      </c>
      <c r="AC99">
        <v>0.38679999999999998</v>
      </c>
      <c r="AD99">
        <v>0.41289999999999999</v>
      </c>
      <c r="AE99">
        <v>0.4219</v>
      </c>
      <c r="AF99">
        <v>0.45379999999999998</v>
      </c>
      <c r="AG99">
        <v>0.38940000000000002</v>
      </c>
      <c r="AH99">
        <v>0.48320000000000002</v>
      </c>
      <c r="AI99">
        <v>0.41739999999999999</v>
      </c>
      <c r="AJ99">
        <v>0.45669999999999999</v>
      </c>
      <c r="AK99">
        <v>0.49690000000000001</v>
      </c>
      <c r="AL99">
        <v>0.42399999999999999</v>
      </c>
      <c r="AM99">
        <v>0.49509999999999998</v>
      </c>
      <c r="AN99">
        <v>0.37619999999999998</v>
      </c>
      <c r="AO99">
        <v>0.50160000000000005</v>
      </c>
      <c r="AP99">
        <v>0.54990000000000006</v>
      </c>
      <c r="AQ99">
        <v>0.41860000000000003</v>
      </c>
      <c r="AR99">
        <v>0.43290000000000001</v>
      </c>
      <c r="AS99">
        <v>0.53339999999999999</v>
      </c>
      <c r="AT99">
        <v>0.60199999999999998</v>
      </c>
      <c r="AU99">
        <v>0.45429999999999998</v>
      </c>
      <c r="AV99">
        <v>0.49680000000000002</v>
      </c>
      <c r="AW99">
        <v>0.41649999999999998</v>
      </c>
      <c r="AX99">
        <v>0.41110000000000002</v>
      </c>
      <c r="AY99">
        <v>0.45369999999999999</v>
      </c>
      <c r="AZ99">
        <v>0.53010000000000002</v>
      </c>
      <c r="BA99">
        <v>0.42880000000000001</v>
      </c>
      <c r="BB99">
        <v>0.50370000000000004</v>
      </c>
      <c r="BC99">
        <v>0.50029999999999997</v>
      </c>
      <c r="BD99">
        <v>0.48049999999999998</v>
      </c>
    </row>
    <row r="100" spans="1:56" hidden="1" x14ac:dyDescent="0.4">
      <c r="A100">
        <v>281</v>
      </c>
      <c r="B100" t="s">
        <v>56</v>
      </c>
      <c r="C100" t="s">
        <v>131</v>
      </c>
      <c r="D100" t="str">
        <f t="shared" si="2"/>
        <v>Jaccard</v>
      </c>
      <c r="E100" t="s">
        <v>160</v>
      </c>
      <c r="F100">
        <f t="shared" si="3"/>
        <v>0.34777000000000008</v>
      </c>
      <c r="G100">
        <v>0.439</v>
      </c>
      <c r="H100">
        <v>0.28570000000000001</v>
      </c>
      <c r="I100">
        <v>0.2286</v>
      </c>
      <c r="J100">
        <v>0.1605</v>
      </c>
      <c r="K100">
        <v>0.28120000000000001</v>
      </c>
      <c r="L100">
        <v>0.30509999999999998</v>
      </c>
      <c r="M100">
        <v>0.25</v>
      </c>
      <c r="N100">
        <v>0.42859999999999998</v>
      </c>
      <c r="O100">
        <v>0.46939999999999998</v>
      </c>
      <c r="P100">
        <v>0.26440000000000002</v>
      </c>
      <c r="Q100">
        <v>0.32079999999999997</v>
      </c>
      <c r="R100">
        <v>0.53190000000000004</v>
      </c>
      <c r="S100">
        <v>0.4</v>
      </c>
      <c r="T100">
        <v>0.16900000000000001</v>
      </c>
      <c r="U100">
        <v>0.2576</v>
      </c>
      <c r="V100">
        <v>0.26440000000000002</v>
      </c>
      <c r="W100">
        <v>0.2727</v>
      </c>
      <c r="X100">
        <v>0.39019999999999999</v>
      </c>
      <c r="Y100">
        <v>0.45950000000000002</v>
      </c>
      <c r="Z100">
        <v>0.44</v>
      </c>
      <c r="AA100">
        <v>0.36509999999999998</v>
      </c>
      <c r="AB100">
        <v>0.34210000000000002</v>
      </c>
      <c r="AC100">
        <v>0.35589999999999999</v>
      </c>
      <c r="AD100">
        <v>0.29820000000000002</v>
      </c>
      <c r="AE100">
        <v>0.23169999999999999</v>
      </c>
      <c r="AF100">
        <v>0.47760000000000002</v>
      </c>
      <c r="AG100">
        <v>0.23810000000000001</v>
      </c>
      <c r="AH100">
        <v>0.4667</v>
      </c>
      <c r="AI100">
        <v>0.27450000000000002</v>
      </c>
      <c r="AJ100">
        <v>0.33329999999999999</v>
      </c>
      <c r="AK100">
        <v>0.36209999999999998</v>
      </c>
      <c r="AL100">
        <v>0.38100000000000001</v>
      </c>
      <c r="AM100">
        <v>0.29409999999999997</v>
      </c>
      <c r="AN100">
        <v>0.21310000000000001</v>
      </c>
      <c r="AO100">
        <v>0.4375</v>
      </c>
      <c r="AP100">
        <v>0.36959999999999998</v>
      </c>
      <c r="AQ100">
        <v>0.3</v>
      </c>
      <c r="AR100">
        <v>0.26790000000000003</v>
      </c>
      <c r="AS100">
        <v>0.50980000000000003</v>
      </c>
      <c r="AT100">
        <v>0.48980000000000001</v>
      </c>
      <c r="AU100">
        <v>0.33329999999999999</v>
      </c>
      <c r="AV100">
        <v>0.41820000000000002</v>
      </c>
      <c r="AW100">
        <v>0.2</v>
      </c>
      <c r="AX100">
        <v>0.31630000000000003</v>
      </c>
      <c r="AY100">
        <v>0.37290000000000001</v>
      </c>
      <c r="AZ100">
        <v>0.53190000000000004</v>
      </c>
      <c r="BA100">
        <v>0.28299999999999997</v>
      </c>
      <c r="BB100">
        <v>0.4677</v>
      </c>
      <c r="BC100">
        <v>0.5</v>
      </c>
      <c r="BD100">
        <v>0.33850000000000002</v>
      </c>
    </row>
    <row r="101" spans="1:56" hidden="1" x14ac:dyDescent="0.4">
      <c r="A101">
        <v>282</v>
      </c>
      <c r="B101" t="s">
        <v>56</v>
      </c>
      <c r="C101" t="s">
        <v>131</v>
      </c>
      <c r="D101" t="str">
        <f t="shared" si="2"/>
        <v>Levenshtein</v>
      </c>
      <c r="E101" t="s">
        <v>161</v>
      </c>
      <c r="F101">
        <f t="shared" si="3"/>
        <v>0.53692399999999996</v>
      </c>
      <c r="G101">
        <v>0.69430000000000003</v>
      </c>
      <c r="H101">
        <v>0.50529999999999997</v>
      </c>
      <c r="I101">
        <v>0.40570000000000001</v>
      </c>
      <c r="J101">
        <v>0.49809999999999999</v>
      </c>
      <c r="K101">
        <v>0.54790000000000005</v>
      </c>
      <c r="L101">
        <v>0.4647</v>
      </c>
      <c r="M101">
        <v>0.5141</v>
      </c>
      <c r="N101">
        <v>0.51470000000000005</v>
      </c>
      <c r="O101">
        <v>0.69389999999999996</v>
      </c>
      <c r="P101">
        <v>0.51129999999999998</v>
      </c>
      <c r="Q101">
        <v>0.54320000000000002</v>
      </c>
      <c r="R101">
        <v>0.59030000000000005</v>
      </c>
      <c r="S101">
        <v>0.5484</v>
      </c>
      <c r="T101">
        <v>0.4718</v>
      </c>
      <c r="U101">
        <v>0.53820000000000001</v>
      </c>
      <c r="V101">
        <v>0.51490000000000002</v>
      </c>
      <c r="W101">
        <v>0.52969999999999995</v>
      </c>
      <c r="X101">
        <v>0.52649999999999997</v>
      </c>
      <c r="Y101">
        <v>0.60089999999999999</v>
      </c>
      <c r="Z101">
        <v>0.62660000000000005</v>
      </c>
      <c r="AA101">
        <v>0.52710000000000001</v>
      </c>
      <c r="AB101">
        <v>0.61160000000000003</v>
      </c>
      <c r="AC101">
        <v>0.49969999999999998</v>
      </c>
      <c r="AD101">
        <v>0.50249999999999995</v>
      </c>
      <c r="AE101">
        <v>0.52470000000000006</v>
      </c>
      <c r="AF101">
        <v>0.56000000000000005</v>
      </c>
      <c r="AG101">
        <v>0.46479999999999999</v>
      </c>
      <c r="AH101">
        <v>0.55310000000000004</v>
      </c>
      <c r="AI101">
        <v>0.52170000000000005</v>
      </c>
      <c r="AJ101">
        <v>0.57340000000000002</v>
      </c>
      <c r="AK101">
        <v>0.53320000000000001</v>
      </c>
      <c r="AL101">
        <v>0.68740000000000001</v>
      </c>
      <c r="AM101">
        <v>0.56299999999999994</v>
      </c>
      <c r="AN101">
        <v>0.437</v>
      </c>
      <c r="AO101">
        <v>0.52600000000000002</v>
      </c>
      <c r="AP101">
        <v>0.59260000000000002</v>
      </c>
      <c r="AQ101">
        <v>0.4622</v>
      </c>
      <c r="AR101">
        <v>0.58540000000000003</v>
      </c>
      <c r="AS101">
        <v>0.52490000000000003</v>
      </c>
      <c r="AT101">
        <v>0.64780000000000004</v>
      </c>
      <c r="AU101">
        <v>0.4592</v>
      </c>
      <c r="AV101">
        <v>0.57330000000000003</v>
      </c>
      <c r="AW101">
        <v>0.49419999999999997</v>
      </c>
      <c r="AX101">
        <v>0.4657</v>
      </c>
      <c r="AY101">
        <v>0.50619999999999998</v>
      </c>
      <c r="AZ101">
        <v>0.51429999999999998</v>
      </c>
      <c r="BA101">
        <v>0.4627</v>
      </c>
      <c r="BB101">
        <v>0.50819999999999999</v>
      </c>
      <c r="BC101">
        <v>0.52190000000000003</v>
      </c>
      <c r="BD101">
        <v>0.60189999999999999</v>
      </c>
    </row>
    <row r="102" spans="1:56" hidden="1" x14ac:dyDescent="0.4">
      <c r="A102">
        <v>283</v>
      </c>
      <c r="B102" t="s">
        <v>56</v>
      </c>
      <c r="C102" t="s">
        <v>131</v>
      </c>
      <c r="D102" t="str">
        <f t="shared" si="2"/>
        <v>TFIDF</v>
      </c>
      <c r="E102" t="s">
        <v>162</v>
      </c>
      <c r="F102">
        <f t="shared" si="3"/>
        <v>0.47970600000000002</v>
      </c>
      <c r="G102">
        <v>0.59209999999999996</v>
      </c>
      <c r="H102">
        <v>0.53710000000000002</v>
      </c>
      <c r="I102">
        <v>0.40910000000000002</v>
      </c>
      <c r="J102">
        <v>0.37880000000000003</v>
      </c>
      <c r="K102">
        <v>0.4163</v>
      </c>
      <c r="L102">
        <v>0.2417</v>
      </c>
      <c r="M102">
        <v>0.33750000000000002</v>
      </c>
      <c r="N102">
        <v>0.54849999999999999</v>
      </c>
      <c r="O102">
        <v>0.62350000000000005</v>
      </c>
      <c r="P102">
        <v>0.31580000000000003</v>
      </c>
      <c r="Q102">
        <v>0.61950000000000005</v>
      </c>
      <c r="R102">
        <v>0.58279999999999998</v>
      </c>
      <c r="S102">
        <v>0.44729999999999998</v>
      </c>
      <c r="T102">
        <v>0.31900000000000001</v>
      </c>
      <c r="U102">
        <v>0.48060000000000003</v>
      </c>
      <c r="V102">
        <v>0.245</v>
      </c>
      <c r="W102">
        <v>0.3165</v>
      </c>
      <c r="X102">
        <v>0.52859999999999996</v>
      </c>
      <c r="Y102">
        <v>0.56730000000000003</v>
      </c>
      <c r="Z102">
        <v>0.74750000000000005</v>
      </c>
      <c r="AA102">
        <v>0.49320000000000003</v>
      </c>
      <c r="AB102">
        <v>0.48570000000000002</v>
      </c>
      <c r="AC102">
        <v>0.29370000000000002</v>
      </c>
      <c r="AD102">
        <v>0.40670000000000001</v>
      </c>
      <c r="AE102">
        <v>0.4768</v>
      </c>
      <c r="AF102">
        <v>0.33400000000000002</v>
      </c>
      <c r="AG102">
        <v>0.4138</v>
      </c>
      <c r="AH102">
        <v>0.45800000000000002</v>
      </c>
      <c r="AI102">
        <v>0.4541</v>
      </c>
      <c r="AJ102">
        <v>0.46579999999999999</v>
      </c>
      <c r="AK102">
        <v>0.60019999999999996</v>
      </c>
      <c r="AL102">
        <v>0.52310000000000001</v>
      </c>
      <c r="AM102">
        <v>0.59330000000000005</v>
      </c>
      <c r="AN102">
        <v>0.4163</v>
      </c>
      <c r="AO102">
        <v>0.55659999999999998</v>
      </c>
      <c r="AP102">
        <v>0.54820000000000002</v>
      </c>
      <c r="AQ102">
        <v>0.49049999999999999</v>
      </c>
      <c r="AR102">
        <v>0.38369999999999999</v>
      </c>
      <c r="AS102">
        <v>0.57650000000000001</v>
      </c>
      <c r="AT102">
        <v>0.59799999999999998</v>
      </c>
      <c r="AU102">
        <v>0.47189999999999999</v>
      </c>
      <c r="AV102">
        <v>0.5242</v>
      </c>
      <c r="AW102">
        <v>0.51600000000000001</v>
      </c>
      <c r="AX102">
        <v>0.43709999999999999</v>
      </c>
      <c r="AY102">
        <v>0.48649999999999999</v>
      </c>
      <c r="AZ102">
        <v>0.60419999999999996</v>
      </c>
      <c r="BA102">
        <v>0.52470000000000006</v>
      </c>
      <c r="BB102">
        <v>0.56200000000000006</v>
      </c>
      <c r="BC102">
        <v>0.5151</v>
      </c>
      <c r="BD102">
        <v>0.52090000000000003</v>
      </c>
    </row>
    <row r="103" spans="1:56" hidden="1" x14ac:dyDescent="0.4">
      <c r="A103">
        <v>284</v>
      </c>
      <c r="B103" t="s">
        <v>56</v>
      </c>
      <c r="C103" t="s">
        <v>131</v>
      </c>
      <c r="D103" t="str">
        <f t="shared" si="2"/>
        <v>BM25</v>
      </c>
      <c r="E103" t="s">
        <v>163</v>
      </c>
      <c r="F103">
        <f t="shared" si="3"/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</row>
    <row r="104" spans="1:56" hidden="1" x14ac:dyDescent="0.4">
      <c r="A104">
        <v>285</v>
      </c>
      <c r="B104" t="s">
        <v>56</v>
      </c>
      <c r="C104" t="s">
        <v>131</v>
      </c>
      <c r="D104" t="str">
        <f t="shared" si="2"/>
        <v>SBERT</v>
      </c>
      <c r="E104" t="s">
        <v>164</v>
      </c>
      <c r="F104">
        <f t="shared" si="3"/>
        <v>0.91323999999999994</v>
      </c>
      <c r="G104">
        <v>0.92820000000000003</v>
      </c>
      <c r="H104">
        <v>0.90590000000000004</v>
      </c>
      <c r="I104">
        <v>0.87509999999999999</v>
      </c>
      <c r="J104">
        <v>0.91930000000000001</v>
      </c>
      <c r="K104">
        <v>0.91839999999999999</v>
      </c>
      <c r="L104">
        <v>0.91</v>
      </c>
      <c r="M104">
        <v>0.92269999999999996</v>
      </c>
      <c r="N104">
        <v>0.92410000000000003</v>
      </c>
      <c r="O104">
        <v>0.95240000000000002</v>
      </c>
      <c r="P104">
        <v>0.9204</v>
      </c>
      <c r="Q104">
        <v>0.91490000000000005</v>
      </c>
      <c r="R104">
        <v>0.8911</v>
      </c>
      <c r="S104">
        <v>0.90659999999999996</v>
      </c>
      <c r="T104">
        <v>0.90949999999999998</v>
      </c>
      <c r="U104">
        <v>0.87280000000000002</v>
      </c>
      <c r="V104">
        <v>0.90549999999999997</v>
      </c>
      <c r="W104">
        <v>0.89880000000000004</v>
      </c>
      <c r="X104">
        <v>0.93230000000000002</v>
      </c>
      <c r="Y104">
        <v>0.91679999999999995</v>
      </c>
      <c r="Z104">
        <v>0.93720000000000003</v>
      </c>
      <c r="AA104">
        <v>0.9486</v>
      </c>
      <c r="AB104">
        <v>0.93259999999999998</v>
      </c>
      <c r="AC104">
        <v>0.90129999999999999</v>
      </c>
      <c r="AD104">
        <v>0.93089999999999995</v>
      </c>
      <c r="AE104">
        <v>0.91720000000000002</v>
      </c>
      <c r="AF104">
        <v>0.91720000000000002</v>
      </c>
      <c r="AG104">
        <v>0.8952</v>
      </c>
      <c r="AH104">
        <v>0.90859999999999996</v>
      </c>
      <c r="AI104">
        <v>0.93020000000000003</v>
      </c>
      <c r="AJ104">
        <v>0.90239999999999998</v>
      </c>
      <c r="AK104">
        <v>0.9304</v>
      </c>
      <c r="AL104">
        <v>0.92010000000000003</v>
      </c>
      <c r="AM104">
        <v>0.92679999999999996</v>
      </c>
      <c r="AN104">
        <v>0.88770000000000004</v>
      </c>
      <c r="AO104">
        <v>0.93710000000000004</v>
      </c>
      <c r="AP104">
        <v>0.91120000000000001</v>
      </c>
      <c r="AQ104">
        <v>0.94879999999999998</v>
      </c>
      <c r="AR104">
        <v>0.9304</v>
      </c>
      <c r="AS104">
        <v>0.90429999999999999</v>
      </c>
      <c r="AT104">
        <v>0.93069999999999997</v>
      </c>
      <c r="AU104">
        <v>0.92849999999999999</v>
      </c>
      <c r="AV104">
        <v>0.91679999999999995</v>
      </c>
      <c r="AW104">
        <v>0.88129999999999997</v>
      </c>
      <c r="AX104">
        <v>0.86719999999999997</v>
      </c>
      <c r="AY104">
        <v>0.87429999999999997</v>
      </c>
      <c r="AZ104">
        <v>0.91710000000000003</v>
      </c>
      <c r="BA104">
        <v>0.84809999999999997</v>
      </c>
      <c r="BB104">
        <v>0.91180000000000005</v>
      </c>
      <c r="BC104">
        <v>0.95140000000000002</v>
      </c>
      <c r="BD104">
        <v>0.89180000000000004</v>
      </c>
    </row>
    <row r="105" spans="1:56" hidden="1" x14ac:dyDescent="0.4">
      <c r="A105">
        <v>286</v>
      </c>
      <c r="B105" t="s">
        <v>56</v>
      </c>
      <c r="C105" t="s">
        <v>131</v>
      </c>
      <c r="D105" t="str">
        <f t="shared" si="2"/>
        <v>MEAN</v>
      </c>
      <c r="E105" t="s">
        <v>165</v>
      </c>
      <c r="F105">
        <f t="shared" si="3"/>
        <v>0.45553399999999994</v>
      </c>
      <c r="G105">
        <v>0.53069999999999995</v>
      </c>
      <c r="H105">
        <v>0.44679999999999997</v>
      </c>
      <c r="I105">
        <v>0.38369999999999999</v>
      </c>
      <c r="J105">
        <v>0.39140000000000003</v>
      </c>
      <c r="K105">
        <v>0.43280000000000002</v>
      </c>
      <c r="L105">
        <v>0.38429999999999997</v>
      </c>
      <c r="M105">
        <v>0.40489999999999998</v>
      </c>
      <c r="N105">
        <v>0.48320000000000002</v>
      </c>
      <c r="O105">
        <v>0.54779999999999995</v>
      </c>
      <c r="P105">
        <v>0.40239999999999998</v>
      </c>
      <c r="Q105">
        <v>0.47970000000000002</v>
      </c>
      <c r="R105">
        <v>0.51919999999999999</v>
      </c>
      <c r="S105">
        <v>0.46050000000000002</v>
      </c>
      <c r="T105">
        <v>0.37390000000000001</v>
      </c>
      <c r="U105">
        <v>0.42980000000000002</v>
      </c>
      <c r="V105">
        <v>0.38590000000000002</v>
      </c>
      <c r="W105">
        <v>0.40360000000000001</v>
      </c>
      <c r="X105">
        <v>0.47549999999999998</v>
      </c>
      <c r="Y105">
        <v>0.50890000000000002</v>
      </c>
      <c r="Z105">
        <v>0.55030000000000001</v>
      </c>
      <c r="AA105">
        <v>0.46679999999999999</v>
      </c>
      <c r="AB105">
        <v>0.47439999999999999</v>
      </c>
      <c r="AC105">
        <v>0.41010000000000002</v>
      </c>
      <c r="AD105">
        <v>0.42770000000000002</v>
      </c>
      <c r="AE105">
        <v>0.43009999999999998</v>
      </c>
      <c r="AF105">
        <v>0.45779999999999998</v>
      </c>
      <c r="AG105">
        <v>0.40239999999999998</v>
      </c>
      <c r="AH105">
        <v>0.4773</v>
      </c>
      <c r="AI105">
        <v>0.43609999999999999</v>
      </c>
      <c r="AJ105">
        <v>0.45500000000000002</v>
      </c>
      <c r="AK105">
        <v>0.48520000000000002</v>
      </c>
      <c r="AL105">
        <v>0.50229999999999997</v>
      </c>
      <c r="AM105">
        <v>0.47539999999999999</v>
      </c>
      <c r="AN105">
        <v>0.39079999999999998</v>
      </c>
      <c r="AO105">
        <v>0.4914</v>
      </c>
      <c r="AP105">
        <v>0.48430000000000001</v>
      </c>
      <c r="AQ105">
        <v>0.44030000000000002</v>
      </c>
      <c r="AR105">
        <v>0.4335</v>
      </c>
      <c r="AS105">
        <v>0.50309999999999999</v>
      </c>
      <c r="AT105">
        <v>0.5333</v>
      </c>
      <c r="AU105">
        <v>0.43859999999999999</v>
      </c>
      <c r="AV105">
        <v>0.48649999999999999</v>
      </c>
      <c r="AW105">
        <v>0.41830000000000001</v>
      </c>
      <c r="AX105">
        <v>0.4173</v>
      </c>
      <c r="AY105">
        <v>0.44800000000000001</v>
      </c>
      <c r="AZ105">
        <v>0.51349999999999996</v>
      </c>
      <c r="BA105">
        <v>0.42370000000000002</v>
      </c>
      <c r="BB105">
        <v>0.4899</v>
      </c>
      <c r="BC105">
        <v>0.49769999999999998</v>
      </c>
      <c r="BD105">
        <v>0.47060000000000002</v>
      </c>
    </row>
    <row r="106" spans="1:56" hidden="1" x14ac:dyDescent="0.4">
      <c r="A106">
        <v>287</v>
      </c>
      <c r="B106" t="s">
        <v>56</v>
      </c>
      <c r="C106" t="s">
        <v>131</v>
      </c>
      <c r="D106" t="str">
        <f t="shared" si="2"/>
        <v>Weighted</v>
      </c>
      <c r="E106" t="s">
        <v>166</v>
      </c>
      <c r="F106">
        <f t="shared" si="3"/>
        <v>0.45641799999999988</v>
      </c>
      <c r="G106">
        <v>0.55379999999999996</v>
      </c>
      <c r="H106">
        <v>0.44950000000000001</v>
      </c>
      <c r="I106">
        <v>0.36880000000000002</v>
      </c>
      <c r="J106">
        <v>0.37019999999999997</v>
      </c>
      <c r="K106">
        <v>0.42399999999999999</v>
      </c>
      <c r="L106">
        <v>0.35599999999999998</v>
      </c>
      <c r="M106">
        <v>0.3846</v>
      </c>
      <c r="N106">
        <v>0.49280000000000002</v>
      </c>
      <c r="O106">
        <v>0.57310000000000005</v>
      </c>
      <c r="P106">
        <v>0.38069999999999998</v>
      </c>
      <c r="Q106">
        <v>0.49330000000000002</v>
      </c>
      <c r="R106">
        <v>0.54449999999999998</v>
      </c>
      <c r="S106">
        <v>0.46200000000000002</v>
      </c>
      <c r="T106">
        <v>0.34689999999999999</v>
      </c>
      <c r="U106">
        <v>0.4304</v>
      </c>
      <c r="V106">
        <v>0.3589</v>
      </c>
      <c r="W106">
        <v>0.38550000000000001</v>
      </c>
      <c r="X106">
        <v>0.48099999999999998</v>
      </c>
      <c r="Y106">
        <v>0.52700000000000002</v>
      </c>
      <c r="Z106">
        <v>0.58460000000000001</v>
      </c>
      <c r="AA106">
        <v>0.46589999999999998</v>
      </c>
      <c r="AB106">
        <v>0.47739999999999999</v>
      </c>
      <c r="AC106">
        <v>0.39219999999999999</v>
      </c>
      <c r="AD106">
        <v>0.4153</v>
      </c>
      <c r="AE106">
        <v>0.4239</v>
      </c>
      <c r="AF106">
        <v>0.45129999999999998</v>
      </c>
      <c r="AG106">
        <v>0.38940000000000002</v>
      </c>
      <c r="AH106">
        <v>0.48320000000000002</v>
      </c>
      <c r="AI106">
        <v>0.42830000000000001</v>
      </c>
      <c r="AJ106">
        <v>0.45669999999999999</v>
      </c>
      <c r="AK106">
        <v>0.49690000000000001</v>
      </c>
      <c r="AL106">
        <v>0.51600000000000001</v>
      </c>
      <c r="AM106">
        <v>0.4849</v>
      </c>
      <c r="AN106">
        <v>0.37619999999999998</v>
      </c>
      <c r="AO106">
        <v>0.50160000000000005</v>
      </c>
      <c r="AP106">
        <v>0.49609999999999999</v>
      </c>
      <c r="AQ106">
        <v>0.43259999999999998</v>
      </c>
      <c r="AR106">
        <v>0.42149999999999999</v>
      </c>
      <c r="AS106">
        <v>0.52210000000000001</v>
      </c>
      <c r="AT106">
        <v>0.55689999999999995</v>
      </c>
      <c r="AU106">
        <v>0.43259999999999998</v>
      </c>
      <c r="AV106">
        <v>0.49680000000000002</v>
      </c>
      <c r="AW106">
        <v>0.41649999999999998</v>
      </c>
      <c r="AX106">
        <v>0.41339999999999999</v>
      </c>
      <c r="AY106">
        <v>0.45319999999999999</v>
      </c>
      <c r="AZ106">
        <v>0.53449999999999998</v>
      </c>
      <c r="BA106">
        <v>0.42859999999999998</v>
      </c>
      <c r="BB106">
        <v>0.50370000000000004</v>
      </c>
      <c r="BC106">
        <v>0.50509999999999999</v>
      </c>
      <c r="BD106">
        <v>0.48049999999999998</v>
      </c>
    </row>
    <row r="107" spans="1:56" hidden="1" x14ac:dyDescent="0.4">
      <c r="A107">
        <v>463</v>
      </c>
      <c r="B107" t="s">
        <v>131</v>
      </c>
      <c r="C107" t="s">
        <v>167</v>
      </c>
      <c r="D107" t="str">
        <f t="shared" si="2"/>
        <v>Jaccard</v>
      </c>
      <c r="E107" t="s">
        <v>168</v>
      </c>
      <c r="F107">
        <f t="shared" si="3"/>
        <v>0.34154799999999996</v>
      </c>
      <c r="G107">
        <v>0.41860000000000003</v>
      </c>
      <c r="H107">
        <v>0.33329999999999999</v>
      </c>
      <c r="I107">
        <v>0.26469999999999999</v>
      </c>
      <c r="J107">
        <v>0.26190000000000002</v>
      </c>
      <c r="K107">
        <v>0.30769999999999997</v>
      </c>
      <c r="L107">
        <v>0.28810000000000002</v>
      </c>
      <c r="M107">
        <v>0.15939999999999999</v>
      </c>
      <c r="N107">
        <v>0.60980000000000001</v>
      </c>
      <c r="O107">
        <v>0.42</v>
      </c>
      <c r="P107">
        <v>0.25330000000000003</v>
      </c>
      <c r="Q107">
        <v>0.24</v>
      </c>
      <c r="R107">
        <v>0.47920000000000001</v>
      </c>
      <c r="S107">
        <v>0.36670000000000003</v>
      </c>
      <c r="T107">
        <v>0.1857</v>
      </c>
      <c r="U107">
        <v>0.21329999999999999</v>
      </c>
      <c r="V107">
        <v>0.31709999999999999</v>
      </c>
      <c r="W107">
        <v>0.2429</v>
      </c>
      <c r="X107">
        <v>0.38100000000000001</v>
      </c>
      <c r="Y107">
        <v>0.45240000000000002</v>
      </c>
      <c r="Z107">
        <v>0.52170000000000005</v>
      </c>
      <c r="AA107">
        <v>0.37680000000000002</v>
      </c>
      <c r="AB107">
        <v>0.26669999999999999</v>
      </c>
      <c r="AC107">
        <v>0.16070000000000001</v>
      </c>
      <c r="AD107">
        <v>0.24529999999999999</v>
      </c>
      <c r="AE107">
        <v>0.35060000000000002</v>
      </c>
      <c r="AF107">
        <v>0.41889999999999999</v>
      </c>
      <c r="AG107">
        <v>0.30590000000000001</v>
      </c>
      <c r="AH107">
        <v>0.54349999999999998</v>
      </c>
      <c r="AI107">
        <v>0.27079999999999999</v>
      </c>
      <c r="AJ107">
        <v>0.26829999999999998</v>
      </c>
      <c r="AK107">
        <v>0.36359999999999998</v>
      </c>
      <c r="AL107">
        <v>0.44740000000000002</v>
      </c>
      <c r="AM107">
        <v>0.36670000000000003</v>
      </c>
      <c r="AN107">
        <v>0.19700000000000001</v>
      </c>
      <c r="AO107">
        <v>0.35289999999999999</v>
      </c>
      <c r="AP107">
        <v>0.3019</v>
      </c>
      <c r="AQ107">
        <v>0.29310000000000003</v>
      </c>
      <c r="AR107">
        <v>0.26790000000000003</v>
      </c>
      <c r="AS107">
        <v>0.54</v>
      </c>
      <c r="AT107">
        <v>0.35849999999999999</v>
      </c>
      <c r="AU107">
        <v>0.32140000000000002</v>
      </c>
      <c r="AV107">
        <v>0.40350000000000003</v>
      </c>
      <c r="AW107">
        <v>0.1333</v>
      </c>
      <c r="AX107">
        <v>0.31069999999999998</v>
      </c>
      <c r="AY107">
        <v>0.45279999999999998</v>
      </c>
      <c r="AZ107">
        <v>0.55320000000000003</v>
      </c>
      <c r="BA107">
        <v>0.28299999999999997</v>
      </c>
      <c r="BB107">
        <v>0.35709999999999997</v>
      </c>
      <c r="BC107">
        <v>0.46579999999999999</v>
      </c>
      <c r="BD107">
        <v>0.38329999999999997</v>
      </c>
    </row>
    <row r="108" spans="1:56" hidden="1" x14ac:dyDescent="0.4">
      <c r="A108">
        <v>464</v>
      </c>
      <c r="B108" t="s">
        <v>131</v>
      </c>
      <c r="C108" t="s">
        <v>167</v>
      </c>
      <c r="D108" t="str">
        <f t="shared" si="2"/>
        <v>Levenshtein</v>
      </c>
      <c r="E108" t="s">
        <v>169</v>
      </c>
      <c r="F108">
        <f t="shared" si="3"/>
        <v>0.53704399999999997</v>
      </c>
      <c r="G108">
        <v>0.59260000000000002</v>
      </c>
      <c r="H108">
        <v>0.52290000000000003</v>
      </c>
      <c r="I108">
        <v>0.44309999999999999</v>
      </c>
      <c r="J108">
        <v>0.49819999999999998</v>
      </c>
      <c r="K108">
        <v>0.54690000000000005</v>
      </c>
      <c r="L108">
        <v>0.5222</v>
      </c>
      <c r="M108">
        <v>0.5161</v>
      </c>
      <c r="N108">
        <v>0.63639999999999997</v>
      </c>
      <c r="O108">
        <v>0.58309999999999995</v>
      </c>
      <c r="P108">
        <v>0.47570000000000001</v>
      </c>
      <c r="Q108">
        <v>0.501</v>
      </c>
      <c r="R108">
        <v>0.62250000000000005</v>
      </c>
      <c r="S108">
        <v>0.54239999999999999</v>
      </c>
      <c r="T108">
        <v>0.45090000000000002</v>
      </c>
      <c r="U108">
        <v>0.52049999999999996</v>
      </c>
      <c r="V108">
        <v>0.5302</v>
      </c>
      <c r="W108">
        <v>0.49080000000000001</v>
      </c>
      <c r="X108">
        <v>0.65910000000000002</v>
      </c>
      <c r="Y108">
        <v>0.58850000000000002</v>
      </c>
      <c r="Z108">
        <v>0.65900000000000003</v>
      </c>
      <c r="AA108">
        <v>0.5524</v>
      </c>
      <c r="AB108">
        <v>0.56040000000000001</v>
      </c>
      <c r="AC108">
        <v>0.47039999999999998</v>
      </c>
      <c r="AD108">
        <v>0.5131</v>
      </c>
      <c r="AE108">
        <v>0.54449999999999998</v>
      </c>
      <c r="AF108">
        <v>0.54049999999999998</v>
      </c>
      <c r="AG108">
        <v>0.49399999999999999</v>
      </c>
      <c r="AH108">
        <v>0.58660000000000001</v>
      </c>
      <c r="AI108">
        <v>0.4985</v>
      </c>
      <c r="AJ108">
        <v>0.55659999999999998</v>
      </c>
      <c r="AK108">
        <v>0.59660000000000002</v>
      </c>
      <c r="AL108">
        <v>0.67679999999999996</v>
      </c>
      <c r="AM108">
        <v>0.57269999999999999</v>
      </c>
      <c r="AN108">
        <v>0.44800000000000001</v>
      </c>
      <c r="AO108">
        <v>0.53910000000000002</v>
      </c>
      <c r="AP108">
        <v>0.45650000000000002</v>
      </c>
      <c r="AQ108">
        <v>0.47270000000000001</v>
      </c>
      <c r="AR108">
        <v>0.58540000000000003</v>
      </c>
      <c r="AS108">
        <v>0.56469999999999998</v>
      </c>
      <c r="AT108">
        <v>0.63190000000000002</v>
      </c>
      <c r="AU108">
        <v>0.49590000000000001</v>
      </c>
      <c r="AV108">
        <v>0.53220000000000001</v>
      </c>
      <c r="AW108">
        <v>0.4748</v>
      </c>
      <c r="AX108">
        <v>0.43940000000000001</v>
      </c>
      <c r="AY108">
        <v>0.56710000000000005</v>
      </c>
      <c r="AZ108">
        <v>0.54079999999999995</v>
      </c>
      <c r="BA108">
        <v>0.46110000000000001</v>
      </c>
      <c r="BB108">
        <v>0.51649999999999996</v>
      </c>
      <c r="BC108">
        <v>0.48459999999999998</v>
      </c>
      <c r="BD108">
        <v>0.57630000000000003</v>
      </c>
    </row>
    <row r="109" spans="1:56" hidden="1" x14ac:dyDescent="0.4">
      <c r="A109">
        <v>465</v>
      </c>
      <c r="B109" t="s">
        <v>131</v>
      </c>
      <c r="C109" t="s">
        <v>167</v>
      </c>
      <c r="D109" t="str">
        <f t="shared" si="2"/>
        <v>TFIDF</v>
      </c>
      <c r="E109" t="s">
        <v>170</v>
      </c>
      <c r="F109">
        <f t="shared" si="3"/>
        <v>0.48042600000000002</v>
      </c>
      <c r="G109">
        <v>0.56289999999999996</v>
      </c>
      <c r="H109">
        <v>0.60429999999999995</v>
      </c>
      <c r="I109">
        <v>0.40910000000000002</v>
      </c>
      <c r="J109">
        <v>0.46460000000000001</v>
      </c>
      <c r="K109">
        <v>0.45619999999999999</v>
      </c>
      <c r="L109">
        <v>0.43090000000000001</v>
      </c>
      <c r="M109">
        <v>0.27260000000000001</v>
      </c>
      <c r="N109">
        <v>0.64059999999999995</v>
      </c>
      <c r="O109">
        <v>0.60270000000000001</v>
      </c>
      <c r="P109">
        <v>0.33689999999999998</v>
      </c>
      <c r="Q109">
        <v>0.52549999999999997</v>
      </c>
      <c r="R109">
        <v>0.52180000000000004</v>
      </c>
      <c r="S109">
        <v>0.5171</v>
      </c>
      <c r="T109">
        <v>0.26029999999999998</v>
      </c>
      <c r="U109">
        <v>0.40260000000000001</v>
      </c>
      <c r="V109">
        <v>0.31840000000000002</v>
      </c>
      <c r="W109">
        <v>0.29049999999999998</v>
      </c>
      <c r="X109">
        <v>0.59909999999999997</v>
      </c>
      <c r="Y109">
        <v>0.57999999999999996</v>
      </c>
      <c r="Z109">
        <v>0.72470000000000001</v>
      </c>
      <c r="AA109">
        <v>0.46700000000000003</v>
      </c>
      <c r="AB109">
        <v>0.39789999999999998</v>
      </c>
      <c r="AC109">
        <v>0.20480000000000001</v>
      </c>
      <c r="AD109">
        <v>0.42909999999999998</v>
      </c>
      <c r="AE109">
        <v>0.54749999999999999</v>
      </c>
      <c r="AF109">
        <v>0.3427</v>
      </c>
      <c r="AG109">
        <v>0.49659999999999999</v>
      </c>
      <c r="AH109">
        <v>0.52249999999999996</v>
      </c>
      <c r="AI109">
        <v>0.39460000000000001</v>
      </c>
      <c r="AJ109">
        <v>0.4304</v>
      </c>
      <c r="AK109">
        <v>0.58899999999999997</v>
      </c>
      <c r="AL109">
        <v>0.53390000000000004</v>
      </c>
      <c r="AM109">
        <v>0.60299999999999998</v>
      </c>
      <c r="AN109">
        <v>0.39889999999999998</v>
      </c>
      <c r="AO109">
        <v>0.55959999999999999</v>
      </c>
      <c r="AP109">
        <v>0.43469999999999998</v>
      </c>
      <c r="AQ109">
        <v>0.49530000000000002</v>
      </c>
      <c r="AR109">
        <v>0.38369999999999999</v>
      </c>
      <c r="AS109">
        <v>0.63239999999999996</v>
      </c>
      <c r="AT109">
        <v>0.43719999999999998</v>
      </c>
      <c r="AU109">
        <v>0.49270000000000003</v>
      </c>
      <c r="AV109">
        <v>0.39219999999999999</v>
      </c>
      <c r="AW109">
        <v>0.46229999999999999</v>
      </c>
      <c r="AX109">
        <v>0.36509999999999998</v>
      </c>
      <c r="AY109">
        <v>0.57840000000000003</v>
      </c>
      <c r="AZ109">
        <v>0.6522</v>
      </c>
      <c r="BA109">
        <v>0.53220000000000001</v>
      </c>
      <c r="BB109">
        <v>0.55510000000000004</v>
      </c>
      <c r="BC109">
        <v>0.59430000000000005</v>
      </c>
      <c r="BD109">
        <v>0.57520000000000004</v>
      </c>
    </row>
    <row r="110" spans="1:56" hidden="1" x14ac:dyDescent="0.4">
      <c r="A110">
        <v>466</v>
      </c>
      <c r="B110" t="s">
        <v>131</v>
      </c>
      <c r="C110" t="s">
        <v>167</v>
      </c>
      <c r="D110" t="str">
        <f t="shared" si="2"/>
        <v>BM25</v>
      </c>
      <c r="E110" t="s">
        <v>171</v>
      </c>
      <c r="F110">
        <f t="shared" si="3"/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</row>
    <row r="111" spans="1:56" hidden="1" x14ac:dyDescent="0.4">
      <c r="A111">
        <v>467</v>
      </c>
      <c r="B111" t="s">
        <v>131</v>
      </c>
      <c r="C111" t="s">
        <v>167</v>
      </c>
      <c r="D111" t="str">
        <f t="shared" si="2"/>
        <v>SBERT</v>
      </c>
      <c r="E111" t="s">
        <v>172</v>
      </c>
      <c r="F111">
        <f t="shared" si="3"/>
        <v>0.91372799999999965</v>
      </c>
      <c r="G111">
        <v>0.92490000000000006</v>
      </c>
      <c r="H111">
        <v>0.94189999999999996</v>
      </c>
      <c r="I111">
        <v>0.89029999999999998</v>
      </c>
      <c r="J111">
        <v>0.88519999999999999</v>
      </c>
      <c r="K111">
        <v>0.92310000000000003</v>
      </c>
      <c r="L111">
        <v>0.92290000000000005</v>
      </c>
      <c r="M111">
        <v>0.90529999999999999</v>
      </c>
      <c r="N111">
        <v>0.94489999999999996</v>
      </c>
      <c r="O111">
        <v>0.9456</v>
      </c>
      <c r="P111">
        <v>0.91859999999999997</v>
      </c>
      <c r="Q111">
        <v>0.91039999999999999</v>
      </c>
      <c r="R111">
        <v>0.9022</v>
      </c>
      <c r="S111">
        <v>0.91969999999999996</v>
      </c>
      <c r="T111">
        <v>0.90680000000000005</v>
      </c>
      <c r="U111">
        <v>0.89870000000000005</v>
      </c>
      <c r="V111">
        <v>0.91879999999999995</v>
      </c>
      <c r="W111">
        <v>0.88219999999999998</v>
      </c>
      <c r="X111">
        <v>0.93920000000000003</v>
      </c>
      <c r="Y111">
        <v>0.92320000000000002</v>
      </c>
      <c r="Z111">
        <v>0.93769999999999998</v>
      </c>
      <c r="AA111">
        <v>0.94569999999999999</v>
      </c>
      <c r="AB111">
        <v>0.91879999999999995</v>
      </c>
      <c r="AC111">
        <v>0.83850000000000002</v>
      </c>
      <c r="AD111">
        <v>0.92290000000000005</v>
      </c>
      <c r="AE111">
        <v>0.93830000000000002</v>
      </c>
      <c r="AF111">
        <v>0.9264</v>
      </c>
      <c r="AG111">
        <v>0.92749999999999999</v>
      </c>
      <c r="AH111">
        <v>0.92920000000000003</v>
      </c>
      <c r="AI111">
        <v>0.93069999999999997</v>
      </c>
      <c r="AJ111">
        <v>0.89329999999999998</v>
      </c>
      <c r="AK111">
        <v>0.90280000000000005</v>
      </c>
      <c r="AL111">
        <v>0.92779999999999996</v>
      </c>
      <c r="AM111">
        <v>0.92869999999999997</v>
      </c>
      <c r="AN111">
        <v>0.87990000000000002</v>
      </c>
      <c r="AO111">
        <v>0.95920000000000005</v>
      </c>
      <c r="AP111">
        <v>0.90820000000000001</v>
      </c>
      <c r="AQ111">
        <v>0.9496</v>
      </c>
      <c r="AR111">
        <v>0.9304</v>
      </c>
      <c r="AS111">
        <v>0.90659999999999996</v>
      </c>
      <c r="AT111">
        <v>0.92830000000000001</v>
      </c>
      <c r="AU111">
        <v>0.9073</v>
      </c>
      <c r="AV111">
        <v>0.89339999999999997</v>
      </c>
      <c r="AW111">
        <v>0.87450000000000006</v>
      </c>
      <c r="AX111">
        <v>0.81599999999999995</v>
      </c>
      <c r="AY111">
        <v>0.88819999999999999</v>
      </c>
      <c r="AZ111">
        <v>0.93259999999999998</v>
      </c>
      <c r="BA111">
        <v>0.84930000000000005</v>
      </c>
      <c r="BB111">
        <v>0.9143</v>
      </c>
      <c r="BC111">
        <v>0.9355</v>
      </c>
      <c r="BD111">
        <v>0.94089999999999996</v>
      </c>
    </row>
    <row r="112" spans="1:56" hidden="1" x14ac:dyDescent="0.4">
      <c r="A112">
        <v>468</v>
      </c>
      <c r="B112" t="s">
        <v>131</v>
      </c>
      <c r="C112" t="s">
        <v>167</v>
      </c>
      <c r="D112" t="str">
        <f t="shared" si="2"/>
        <v>MEAN</v>
      </c>
      <c r="E112" t="s">
        <v>173</v>
      </c>
      <c r="F112">
        <f t="shared" si="3"/>
        <v>0.4545539999999999</v>
      </c>
      <c r="G112">
        <v>0.49980000000000002</v>
      </c>
      <c r="H112">
        <v>0.48049999999999998</v>
      </c>
      <c r="I112">
        <v>0.40139999999999998</v>
      </c>
      <c r="J112">
        <v>0.42199999999999999</v>
      </c>
      <c r="K112">
        <v>0.44679999999999997</v>
      </c>
      <c r="L112">
        <v>0.43280000000000002</v>
      </c>
      <c r="M112">
        <v>0.37069999999999997</v>
      </c>
      <c r="N112">
        <v>0.56630000000000003</v>
      </c>
      <c r="O112">
        <v>0.51029999999999998</v>
      </c>
      <c r="P112">
        <v>0.39689999999999998</v>
      </c>
      <c r="Q112">
        <v>0.43540000000000001</v>
      </c>
      <c r="R112">
        <v>0.50509999999999999</v>
      </c>
      <c r="S112">
        <v>0.46920000000000001</v>
      </c>
      <c r="T112">
        <v>0.36070000000000002</v>
      </c>
      <c r="U112">
        <v>0.40699999999999997</v>
      </c>
      <c r="V112">
        <v>0.41689999999999999</v>
      </c>
      <c r="W112">
        <v>0.38129999999999997</v>
      </c>
      <c r="X112">
        <v>0.51570000000000005</v>
      </c>
      <c r="Y112">
        <v>0.50880000000000003</v>
      </c>
      <c r="Z112">
        <v>0.56859999999999999</v>
      </c>
      <c r="AA112">
        <v>0.46839999999999998</v>
      </c>
      <c r="AB112">
        <v>0.42880000000000001</v>
      </c>
      <c r="AC112">
        <v>0.33489999999999998</v>
      </c>
      <c r="AD112">
        <v>0.42209999999999998</v>
      </c>
      <c r="AE112">
        <v>0.47620000000000001</v>
      </c>
      <c r="AF112">
        <v>0.44569999999999999</v>
      </c>
      <c r="AG112">
        <v>0.44479999999999997</v>
      </c>
      <c r="AH112">
        <v>0.51639999999999997</v>
      </c>
      <c r="AI112">
        <v>0.41889999999999999</v>
      </c>
      <c r="AJ112">
        <v>0.42970000000000003</v>
      </c>
      <c r="AK112">
        <v>0.4904</v>
      </c>
      <c r="AL112">
        <v>0.51719999999999999</v>
      </c>
      <c r="AM112">
        <v>0.49419999999999997</v>
      </c>
      <c r="AN112">
        <v>0.38479999999999998</v>
      </c>
      <c r="AO112">
        <v>0.48220000000000002</v>
      </c>
      <c r="AP112">
        <v>0.42020000000000002</v>
      </c>
      <c r="AQ112">
        <v>0.44209999999999999</v>
      </c>
      <c r="AR112">
        <v>0.4335</v>
      </c>
      <c r="AS112">
        <v>0.52880000000000005</v>
      </c>
      <c r="AT112">
        <v>0.47120000000000001</v>
      </c>
      <c r="AU112">
        <v>0.44350000000000001</v>
      </c>
      <c r="AV112">
        <v>0.44429999999999997</v>
      </c>
      <c r="AW112">
        <v>0.38900000000000001</v>
      </c>
      <c r="AX112">
        <v>0.38619999999999999</v>
      </c>
      <c r="AY112">
        <v>0.49730000000000002</v>
      </c>
      <c r="AZ112">
        <v>0.53580000000000005</v>
      </c>
      <c r="BA112">
        <v>0.42509999999999998</v>
      </c>
      <c r="BB112">
        <v>0.46860000000000002</v>
      </c>
      <c r="BC112">
        <v>0.496</v>
      </c>
      <c r="BD112">
        <v>0.49519999999999997</v>
      </c>
    </row>
    <row r="113" spans="1:56" hidden="1" x14ac:dyDescent="0.4">
      <c r="A113">
        <v>469</v>
      </c>
      <c r="B113" t="s">
        <v>131</v>
      </c>
      <c r="C113" t="s">
        <v>167</v>
      </c>
      <c r="D113" t="str">
        <f t="shared" si="2"/>
        <v>Weighted</v>
      </c>
      <c r="E113" t="s">
        <v>174</v>
      </c>
      <c r="F113">
        <f t="shared" si="3"/>
        <v>0.45514799999999989</v>
      </c>
      <c r="G113">
        <v>0.51419999999999999</v>
      </c>
      <c r="H113">
        <v>0.48949999999999999</v>
      </c>
      <c r="I113">
        <v>0.38869999999999999</v>
      </c>
      <c r="J113">
        <v>0.41789999999999999</v>
      </c>
      <c r="K113">
        <v>0.44280000000000003</v>
      </c>
      <c r="L113">
        <v>0.42409999999999998</v>
      </c>
      <c r="M113">
        <v>0.3412</v>
      </c>
      <c r="N113">
        <v>0.59819999999999995</v>
      </c>
      <c r="O113">
        <v>0.52610000000000001</v>
      </c>
      <c r="P113">
        <v>0.37519999999999998</v>
      </c>
      <c r="Q113">
        <v>0.434</v>
      </c>
      <c r="R113">
        <v>0.5222</v>
      </c>
      <c r="S113">
        <v>0.47439999999999999</v>
      </c>
      <c r="T113">
        <v>0.32790000000000002</v>
      </c>
      <c r="U113">
        <v>0.39410000000000001</v>
      </c>
      <c r="V113">
        <v>0.3992</v>
      </c>
      <c r="W113">
        <v>0.35880000000000001</v>
      </c>
      <c r="X113">
        <v>0.53369999999999995</v>
      </c>
      <c r="Y113">
        <v>0.52649999999999997</v>
      </c>
      <c r="Z113">
        <v>0.60640000000000005</v>
      </c>
      <c r="AA113">
        <v>0.46700000000000003</v>
      </c>
      <c r="AB113">
        <v>0.41799999999999998</v>
      </c>
      <c r="AC113">
        <v>0.30309999999999998</v>
      </c>
      <c r="AD113">
        <v>0.41060000000000002</v>
      </c>
      <c r="AE113">
        <v>0.4819</v>
      </c>
      <c r="AF113">
        <v>0.43530000000000002</v>
      </c>
      <c r="AG113">
        <v>0.44169999999999998</v>
      </c>
      <c r="AH113">
        <v>0.53220000000000001</v>
      </c>
      <c r="AI113">
        <v>0.40379999999999999</v>
      </c>
      <c r="AJ113">
        <v>0.42470000000000002</v>
      </c>
      <c r="AK113">
        <v>0.50700000000000001</v>
      </c>
      <c r="AL113">
        <v>0.53400000000000003</v>
      </c>
      <c r="AM113">
        <v>0.50860000000000005</v>
      </c>
      <c r="AN113">
        <v>0.36890000000000001</v>
      </c>
      <c r="AO113">
        <v>0.48680000000000001</v>
      </c>
      <c r="AP113">
        <v>0.4108</v>
      </c>
      <c r="AQ113">
        <v>0.435</v>
      </c>
      <c r="AR113">
        <v>0.42149999999999999</v>
      </c>
      <c r="AS113">
        <v>0.55659999999999998</v>
      </c>
      <c r="AT113">
        <v>0.47160000000000002</v>
      </c>
      <c r="AU113">
        <v>0.44290000000000002</v>
      </c>
      <c r="AV113">
        <v>0.44090000000000001</v>
      </c>
      <c r="AW113">
        <v>0.37809999999999999</v>
      </c>
      <c r="AX113">
        <v>0.37859999999999999</v>
      </c>
      <c r="AY113">
        <v>0.51729999999999998</v>
      </c>
      <c r="AZ113">
        <v>0.56240000000000001</v>
      </c>
      <c r="BA113">
        <v>0.43059999999999998</v>
      </c>
      <c r="BB113">
        <v>0.47639999999999999</v>
      </c>
      <c r="BC113">
        <v>0.50939999999999996</v>
      </c>
      <c r="BD113">
        <v>0.50660000000000005</v>
      </c>
    </row>
    <row r="114" spans="1:56" hidden="1" x14ac:dyDescent="0.4">
      <c r="A114">
        <v>442</v>
      </c>
      <c r="B114" t="s">
        <v>102</v>
      </c>
      <c r="C114" t="s">
        <v>167</v>
      </c>
      <c r="D114" t="str">
        <f t="shared" si="2"/>
        <v>Jaccard</v>
      </c>
      <c r="E114" t="s">
        <v>175</v>
      </c>
      <c r="F114">
        <f t="shared" si="3"/>
        <v>0.33932199999999996</v>
      </c>
      <c r="G114">
        <v>0.4</v>
      </c>
      <c r="H114">
        <v>0.44740000000000002</v>
      </c>
      <c r="I114">
        <v>0.25</v>
      </c>
      <c r="J114">
        <v>0.2414</v>
      </c>
      <c r="K114">
        <v>0.41299999999999998</v>
      </c>
      <c r="L114">
        <v>0.33329999999999999</v>
      </c>
      <c r="M114">
        <v>0.16420000000000001</v>
      </c>
      <c r="N114">
        <v>0.44440000000000002</v>
      </c>
      <c r="O114">
        <v>0.33329999999999999</v>
      </c>
      <c r="P114">
        <v>0.33850000000000002</v>
      </c>
      <c r="Q114">
        <v>0.24</v>
      </c>
      <c r="R114">
        <v>0.42859999999999998</v>
      </c>
      <c r="S114">
        <v>0.33929999999999999</v>
      </c>
      <c r="T114">
        <v>0.22639999999999999</v>
      </c>
      <c r="U114">
        <v>0.1948</v>
      </c>
      <c r="V114">
        <v>0.25</v>
      </c>
      <c r="W114">
        <v>0.28770000000000001</v>
      </c>
      <c r="X114">
        <v>0.25</v>
      </c>
      <c r="Y114">
        <v>0.377</v>
      </c>
      <c r="Z114">
        <v>0.5897</v>
      </c>
      <c r="AA114">
        <v>0.3881</v>
      </c>
      <c r="AB114">
        <v>0.4</v>
      </c>
      <c r="AC114">
        <v>0.1111</v>
      </c>
      <c r="AD114">
        <v>0.27589999999999998</v>
      </c>
      <c r="AE114">
        <v>0.31330000000000002</v>
      </c>
      <c r="AF114">
        <v>0.46579999999999999</v>
      </c>
      <c r="AG114">
        <v>0.3095</v>
      </c>
      <c r="AH114">
        <v>0.38890000000000002</v>
      </c>
      <c r="AI114">
        <v>0.27079999999999999</v>
      </c>
      <c r="AJ114">
        <v>0.4194</v>
      </c>
      <c r="AK114">
        <v>0.3654</v>
      </c>
      <c r="AL114">
        <v>0.34210000000000002</v>
      </c>
      <c r="AM114">
        <v>0.36670000000000003</v>
      </c>
      <c r="AN114">
        <v>0.32790000000000002</v>
      </c>
      <c r="AO114">
        <v>0.30359999999999998</v>
      </c>
      <c r="AP114">
        <v>0.29089999999999999</v>
      </c>
      <c r="AQ114">
        <v>0.26979999999999998</v>
      </c>
      <c r="AR114">
        <v>0.24679999999999999</v>
      </c>
      <c r="AS114">
        <v>0.60980000000000001</v>
      </c>
      <c r="AT114">
        <v>0.30990000000000001</v>
      </c>
      <c r="AU114">
        <v>0.28070000000000001</v>
      </c>
      <c r="AV114">
        <v>0.46429999999999999</v>
      </c>
      <c r="AW114">
        <v>0.16869999999999999</v>
      </c>
      <c r="AX114">
        <v>0.40789999999999998</v>
      </c>
      <c r="AY114">
        <v>0.48980000000000001</v>
      </c>
      <c r="AZ114">
        <v>0.36670000000000003</v>
      </c>
      <c r="BA114">
        <v>0.2152</v>
      </c>
      <c r="BB114">
        <v>0.3654</v>
      </c>
      <c r="BC114">
        <v>0.53420000000000001</v>
      </c>
      <c r="BD114">
        <v>0.34849999999999998</v>
      </c>
    </row>
    <row r="115" spans="1:56" hidden="1" x14ac:dyDescent="0.4">
      <c r="A115">
        <v>443</v>
      </c>
      <c r="B115" t="s">
        <v>102</v>
      </c>
      <c r="C115" t="s">
        <v>167</v>
      </c>
      <c r="D115" t="str">
        <f t="shared" si="2"/>
        <v>Levenshtein</v>
      </c>
      <c r="E115" t="s">
        <v>176</v>
      </c>
      <c r="F115">
        <f t="shared" si="3"/>
        <v>0.542242</v>
      </c>
      <c r="G115">
        <v>0.57430000000000003</v>
      </c>
      <c r="H115">
        <v>0.62480000000000002</v>
      </c>
      <c r="I115">
        <v>0.55489999999999995</v>
      </c>
      <c r="J115">
        <v>0.54759999999999998</v>
      </c>
      <c r="K115">
        <v>0.56289999999999996</v>
      </c>
      <c r="L115">
        <v>0.59330000000000005</v>
      </c>
      <c r="M115">
        <v>0.46929999999999999</v>
      </c>
      <c r="N115">
        <v>0.59730000000000005</v>
      </c>
      <c r="O115">
        <v>0.60070000000000001</v>
      </c>
      <c r="P115">
        <v>0.44109999999999999</v>
      </c>
      <c r="Q115">
        <v>0.50239999999999996</v>
      </c>
      <c r="R115">
        <v>0.64670000000000005</v>
      </c>
      <c r="S115">
        <v>0.50349999999999995</v>
      </c>
      <c r="T115">
        <v>0.53849999999999998</v>
      </c>
      <c r="U115">
        <v>0.50449999999999995</v>
      </c>
      <c r="V115">
        <v>0.50939999999999996</v>
      </c>
      <c r="W115">
        <v>0.50149999999999995</v>
      </c>
      <c r="X115">
        <v>0.62680000000000002</v>
      </c>
      <c r="Y115">
        <v>0.62309999999999999</v>
      </c>
      <c r="Z115">
        <v>0.64859999999999995</v>
      </c>
      <c r="AA115">
        <v>0.55979999999999996</v>
      </c>
      <c r="AB115">
        <v>0.6653</v>
      </c>
      <c r="AC115">
        <v>0.53049999999999997</v>
      </c>
      <c r="AD115">
        <v>0.50209999999999999</v>
      </c>
      <c r="AE115">
        <v>0.51480000000000004</v>
      </c>
      <c r="AF115">
        <v>0.47849999999999998</v>
      </c>
      <c r="AG115">
        <v>0.50629999999999997</v>
      </c>
      <c r="AH115">
        <v>0.56759999999999999</v>
      </c>
      <c r="AI115">
        <v>0.48039999999999999</v>
      </c>
      <c r="AJ115">
        <v>0.58450000000000002</v>
      </c>
      <c r="AK115">
        <v>0.60160000000000002</v>
      </c>
      <c r="AL115">
        <v>0.63590000000000002</v>
      </c>
      <c r="AM115">
        <v>0.57269999999999999</v>
      </c>
      <c r="AN115">
        <v>0.47289999999999999</v>
      </c>
      <c r="AO115">
        <v>0.51039999999999996</v>
      </c>
      <c r="AP115">
        <v>0.46350000000000002</v>
      </c>
      <c r="AQ115">
        <v>0.44600000000000001</v>
      </c>
      <c r="AR115">
        <v>0.51580000000000004</v>
      </c>
      <c r="AS115">
        <v>0.5272</v>
      </c>
      <c r="AT115">
        <v>0.55289999999999995</v>
      </c>
      <c r="AU115">
        <v>0.49230000000000002</v>
      </c>
      <c r="AV115">
        <v>0.54630000000000001</v>
      </c>
      <c r="AW115">
        <v>0.38129999999999997</v>
      </c>
      <c r="AX115">
        <v>0.50990000000000002</v>
      </c>
      <c r="AY115">
        <v>0.60599999999999998</v>
      </c>
      <c r="AZ115">
        <v>0.54</v>
      </c>
      <c r="BA115">
        <v>0.44629999999999997</v>
      </c>
      <c r="BB115">
        <v>0.52149999999999996</v>
      </c>
      <c r="BC115">
        <v>0.64170000000000005</v>
      </c>
      <c r="BD115">
        <v>0.56689999999999996</v>
      </c>
    </row>
    <row r="116" spans="1:56" hidden="1" x14ac:dyDescent="0.4">
      <c r="A116">
        <v>444</v>
      </c>
      <c r="B116" t="s">
        <v>102</v>
      </c>
      <c r="C116" t="s">
        <v>167</v>
      </c>
      <c r="D116" t="str">
        <f t="shared" si="2"/>
        <v>TFIDF</v>
      </c>
      <c r="E116" t="s">
        <v>177</v>
      </c>
      <c r="F116">
        <f t="shared" si="3"/>
        <v>0.48234399999999994</v>
      </c>
      <c r="G116">
        <v>0.55520000000000003</v>
      </c>
      <c r="H116">
        <v>0.61250000000000004</v>
      </c>
      <c r="I116">
        <v>0.32619999999999999</v>
      </c>
      <c r="J116">
        <v>0.47970000000000002</v>
      </c>
      <c r="K116">
        <v>0.48070000000000002</v>
      </c>
      <c r="L116">
        <v>0.51119999999999999</v>
      </c>
      <c r="M116">
        <v>0.31290000000000001</v>
      </c>
      <c r="N116">
        <v>0.64590000000000003</v>
      </c>
      <c r="O116">
        <v>0.59189999999999998</v>
      </c>
      <c r="P116">
        <v>0.30430000000000001</v>
      </c>
      <c r="Q116">
        <v>0.52329999999999999</v>
      </c>
      <c r="R116">
        <v>0.53790000000000004</v>
      </c>
      <c r="S116">
        <v>0.48730000000000001</v>
      </c>
      <c r="T116">
        <v>0.3175</v>
      </c>
      <c r="U116">
        <v>0.36720000000000003</v>
      </c>
      <c r="V116">
        <v>0.35320000000000001</v>
      </c>
      <c r="W116">
        <v>0.31409999999999999</v>
      </c>
      <c r="X116">
        <v>0.41239999999999999</v>
      </c>
      <c r="Y116">
        <v>0.48120000000000002</v>
      </c>
      <c r="Z116">
        <v>0.58350000000000002</v>
      </c>
      <c r="AA116">
        <v>0.48199999999999998</v>
      </c>
      <c r="AB116">
        <v>0.4768</v>
      </c>
      <c r="AC116">
        <v>0.17960000000000001</v>
      </c>
      <c r="AD116">
        <v>0.41099999999999998</v>
      </c>
      <c r="AE116">
        <v>0.51690000000000003</v>
      </c>
      <c r="AF116">
        <v>0.32219999999999999</v>
      </c>
      <c r="AG116">
        <v>0.4955</v>
      </c>
      <c r="AH116">
        <v>0.41820000000000002</v>
      </c>
      <c r="AI116">
        <v>0.376</v>
      </c>
      <c r="AJ116">
        <v>0.51100000000000001</v>
      </c>
      <c r="AK116">
        <v>0.58379999999999999</v>
      </c>
      <c r="AL116">
        <v>0.47110000000000002</v>
      </c>
      <c r="AM116">
        <v>0.60299999999999998</v>
      </c>
      <c r="AN116">
        <v>0.46379999999999999</v>
      </c>
      <c r="AO116">
        <v>0.48020000000000002</v>
      </c>
      <c r="AP116">
        <v>0.4254</v>
      </c>
      <c r="AQ116">
        <v>0.52439999999999998</v>
      </c>
      <c r="AR116">
        <v>0.3906</v>
      </c>
      <c r="AS116">
        <v>0.70609999999999995</v>
      </c>
      <c r="AT116">
        <v>0.4259</v>
      </c>
      <c r="AU116">
        <v>0.49959999999999999</v>
      </c>
      <c r="AV116">
        <v>0.45179999999999998</v>
      </c>
      <c r="AW116">
        <v>0.55989999999999995</v>
      </c>
      <c r="AX116">
        <v>0.5827</v>
      </c>
      <c r="AY116">
        <v>0.64429999999999998</v>
      </c>
      <c r="AZ116">
        <v>0.63890000000000002</v>
      </c>
      <c r="BA116">
        <v>0.5202</v>
      </c>
      <c r="BB116">
        <v>0.55130000000000001</v>
      </c>
      <c r="BC116">
        <v>0.63660000000000005</v>
      </c>
      <c r="BD116">
        <v>0.57030000000000003</v>
      </c>
    </row>
    <row r="117" spans="1:56" hidden="1" x14ac:dyDescent="0.4">
      <c r="A117">
        <v>445</v>
      </c>
      <c r="B117" t="s">
        <v>102</v>
      </c>
      <c r="C117" t="s">
        <v>167</v>
      </c>
      <c r="D117" t="str">
        <f t="shared" si="2"/>
        <v>BM25</v>
      </c>
      <c r="E117" t="s">
        <v>178</v>
      </c>
      <c r="F117">
        <f t="shared" si="3"/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</row>
    <row r="118" spans="1:56" hidden="1" x14ac:dyDescent="0.4">
      <c r="A118">
        <v>446</v>
      </c>
      <c r="B118" t="s">
        <v>102</v>
      </c>
      <c r="C118" t="s">
        <v>167</v>
      </c>
      <c r="D118" t="str">
        <f t="shared" si="2"/>
        <v>SBERT</v>
      </c>
      <c r="E118" t="s">
        <v>179</v>
      </c>
      <c r="F118">
        <f t="shared" si="3"/>
        <v>0.91563200000000022</v>
      </c>
      <c r="G118">
        <v>0.91849999999999998</v>
      </c>
      <c r="H118">
        <v>0.9123</v>
      </c>
      <c r="I118">
        <v>0.90949999999999998</v>
      </c>
      <c r="J118">
        <v>0.86890000000000001</v>
      </c>
      <c r="K118">
        <v>0.92759999999999998</v>
      </c>
      <c r="L118">
        <v>0.89090000000000003</v>
      </c>
      <c r="M118">
        <v>0.91800000000000004</v>
      </c>
      <c r="N118">
        <v>0.94110000000000005</v>
      </c>
      <c r="O118">
        <v>0.94499999999999995</v>
      </c>
      <c r="P118">
        <v>0.91830000000000001</v>
      </c>
      <c r="Q118">
        <v>0.90949999999999998</v>
      </c>
      <c r="R118">
        <v>0.89380000000000004</v>
      </c>
      <c r="S118">
        <v>0.90990000000000004</v>
      </c>
      <c r="T118">
        <v>0.89839999999999998</v>
      </c>
      <c r="U118">
        <v>0.8992</v>
      </c>
      <c r="V118">
        <v>0.90820000000000001</v>
      </c>
      <c r="W118">
        <v>0.90669999999999995</v>
      </c>
      <c r="X118">
        <v>0.92179999999999995</v>
      </c>
      <c r="Y118">
        <v>0.92469999999999997</v>
      </c>
      <c r="Z118">
        <v>0.9415</v>
      </c>
      <c r="AA118">
        <v>0.95169999999999999</v>
      </c>
      <c r="AB118">
        <v>0.92249999999999999</v>
      </c>
      <c r="AC118">
        <v>0.88790000000000002</v>
      </c>
      <c r="AD118">
        <v>0.91839999999999999</v>
      </c>
      <c r="AE118">
        <v>0.93140000000000001</v>
      </c>
      <c r="AF118">
        <v>0.91269999999999996</v>
      </c>
      <c r="AG118">
        <v>0.94259999999999999</v>
      </c>
      <c r="AH118">
        <v>0.89439999999999997</v>
      </c>
      <c r="AI118">
        <v>0.93220000000000003</v>
      </c>
      <c r="AJ118">
        <v>0.92230000000000001</v>
      </c>
      <c r="AK118">
        <v>0.90700000000000003</v>
      </c>
      <c r="AL118">
        <v>0.93500000000000005</v>
      </c>
      <c r="AM118">
        <v>0.92869999999999997</v>
      </c>
      <c r="AN118">
        <v>0.88619999999999999</v>
      </c>
      <c r="AO118">
        <v>0.94210000000000005</v>
      </c>
      <c r="AP118">
        <v>0.91249999999999998</v>
      </c>
      <c r="AQ118">
        <v>0.94479999999999997</v>
      </c>
      <c r="AR118">
        <v>0.90749999999999997</v>
      </c>
      <c r="AS118">
        <v>0.94989999999999997</v>
      </c>
      <c r="AT118">
        <v>0.89</v>
      </c>
      <c r="AU118">
        <v>0.90600000000000003</v>
      </c>
      <c r="AV118">
        <v>0.91210000000000002</v>
      </c>
      <c r="AW118">
        <v>0.87539999999999996</v>
      </c>
      <c r="AX118">
        <v>0.9234</v>
      </c>
      <c r="AY118">
        <v>0.88280000000000003</v>
      </c>
      <c r="AZ118">
        <v>0.90900000000000003</v>
      </c>
      <c r="BA118">
        <v>0.89339999999999997</v>
      </c>
      <c r="BB118">
        <v>0.91979999999999995</v>
      </c>
      <c r="BC118">
        <v>0.93669999999999998</v>
      </c>
      <c r="BD118">
        <v>0.93940000000000001</v>
      </c>
    </row>
    <row r="119" spans="1:56" hidden="1" x14ac:dyDescent="0.4">
      <c r="A119">
        <v>447</v>
      </c>
      <c r="B119" t="s">
        <v>102</v>
      </c>
      <c r="C119" t="s">
        <v>167</v>
      </c>
      <c r="D119" t="str">
        <f t="shared" si="2"/>
        <v>MEAN</v>
      </c>
      <c r="E119" t="s">
        <v>180</v>
      </c>
      <c r="F119">
        <f t="shared" si="3"/>
        <v>0.45590199999999986</v>
      </c>
      <c r="G119">
        <v>0.48959999999999998</v>
      </c>
      <c r="H119">
        <v>0.51939999999999997</v>
      </c>
      <c r="I119">
        <v>0.40810000000000002</v>
      </c>
      <c r="J119">
        <v>0.42749999999999999</v>
      </c>
      <c r="K119">
        <v>0.4768</v>
      </c>
      <c r="L119">
        <v>0.46579999999999999</v>
      </c>
      <c r="M119">
        <v>0.37290000000000001</v>
      </c>
      <c r="N119">
        <v>0.52569999999999995</v>
      </c>
      <c r="O119">
        <v>0.49419999999999997</v>
      </c>
      <c r="P119">
        <v>0.40039999999999998</v>
      </c>
      <c r="Q119">
        <v>0.435</v>
      </c>
      <c r="R119">
        <v>0.50139999999999996</v>
      </c>
      <c r="S119">
        <v>0.44800000000000001</v>
      </c>
      <c r="T119">
        <v>0.3962</v>
      </c>
      <c r="U119">
        <v>0.3931</v>
      </c>
      <c r="V119">
        <v>0.4042</v>
      </c>
      <c r="W119">
        <v>0.40200000000000002</v>
      </c>
      <c r="X119">
        <v>0.44219999999999998</v>
      </c>
      <c r="Y119">
        <v>0.48120000000000002</v>
      </c>
      <c r="Z119">
        <v>0.55269999999999997</v>
      </c>
      <c r="AA119">
        <v>0.4763</v>
      </c>
      <c r="AB119">
        <v>0.4929</v>
      </c>
      <c r="AC119">
        <v>0.34179999999999999</v>
      </c>
      <c r="AD119">
        <v>0.42149999999999999</v>
      </c>
      <c r="AE119">
        <v>0.45529999999999998</v>
      </c>
      <c r="AF119">
        <v>0.43580000000000002</v>
      </c>
      <c r="AG119">
        <v>0.45079999999999998</v>
      </c>
      <c r="AH119">
        <v>0.45379999999999998</v>
      </c>
      <c r="AI119">
        <v>0.41189999999999999</v>
      </c>
      <c r="AJ119">
        <v>0.4874</v>
      </c>
      <c r="AK119">
        <v>0.49149999999999999</v>
      </c>
      <c r="AL119">
        <v>0.4768</v>
      </c>
      <c r="AM119">
        <v>0.49419999999999997</v>
      </c>
      <c r="AN119">
        <v>0.43020000000000003</v>
      </c>
      <c r="AO119">
        <v>0.44729999999999998</v>
      </c>
      <c r="AP119">
        <v>0.41849999999999998</v>
      </c>
      <c r="AQ119">
        <v>0.437</v>
      </c>
      <c r="AR119">
        <v>0.41210000000000002</v>
      </c>
      <c r="AS119">
        <v>0.55859999999999999</v>
      </c>
      <c r="AT119">
        <v>0.43569999999999998</v>
      </c>
      <c r="AU119">
        <v>0.43569999999999998</v>
      </c>
      <c r="AV119">
        <v>0.47489999999999999</v>
      </c>
      <c r="AW119">
        <v>0.39700000000000002</v>
      </c>
      <c r="AX119">
        <v>0.48480000000000001</v>
      </c>
      <c r="AY119">
        <v>0.52459999999999996</v>
      </c>
      <c r="AZ119">
        <v>0.4909</v>
      </c>
      <c r="BA119">
        <v>0.41499999999999998</v>
      </c>
      <c r="BB119">
        <v>0.47160000000000002</v>
      </c>
      <c r="BC119">
        <v>0.54979999999999996</v>
      </c>
      <c r="BD119">
        <v>0.48499999999999999</v>
      </c>
    </row>
    <row r="120" spans="1:56" hidden="1" x14ac:dyDescent="0.4">
      <c r="A120">
        <v>448</v>
      </c>
      <c r="B120" t="s">
        <v>102</v>
      </c>
      <c r="C120" t="s">
        <v>167</v>
      </c>
      <c r="D120" t="str">
        <f t="shared" si="2"/>
        <v>Weighted</v>
      </c>
      <c r="E120" t="s">
        <v>181</v>
      </c>
      <c r="F120">
        <f t="shared" si="3"/>
        <v>0.4566579999999999</v>
      </c>
      <c r="G120">
        <v>0.502</v>
      </c>
      <c r="H120">
        <v>0.54300000000000004</v>
      </c>
      <c r="I120">
        <v>0.39</v>
      </c>
      <c r="J120">
        <v>0.42799999999999999</v>
      </c>
      <c r="K120">
        <v>0.48099999999999998</v>
      </c>
      <c r="L120">
        <v>0.47410000000000002</v>
      </c>
      <c r="M120">
        <v>0.34399999999999997</v>
      </c>
      <c r="N120">
        <v>0.54830000000000001</v>
      </c>
      <c r="O120">
        <v>0.50560000000000005</v>
      </c>
      <c r="P120">
        <v>0.378</v>
      </c>
      <c r="Q120">
        <v>0.4335</v>
      </c>
      <c r="R120">
        <v>0.51959999999999995</v>
      </c>
      <c r="S120">
        <v>0.44790000000000002</v>
      </c>
      <c r="T120">
        <v>0.37630000000000002</v>
      </c>
      <c r="U120">
        <v>0.37490000000000001</v>
      </c>
      <c r="V120">
        <v>0.3866</v>
      </c>
      <c r="W120">
        <v>0.38219999999999998</v>
      </c>
      <c r="X120">
        <v>0.43509999999999999</v>
      </c>
      <c r="Y120">
        <v>0.4869</v>
      </c>
      <c r="Z120">
        <v>0.57879999999999998</v>
      </c>
      <c r="AA120">
        <v>0.47670000000000001</v>
      </c>
      <c r="AB120">
        <v>0.50160000000000005</v>
      </c>
      <c r="AC120">
        <v>0.30309999999999998</v>
      </c>
      <c r="AD120">
        <v>0.40960000000000002</v>
      </c>
      <c r="AE120">
        <v>0.45519999999999999</v>
      </c>
      <c r="AF120">
        <v>0.42399999999999999</v>
      </c>
      <c r="AG120">
        <v>0.44690000000000002</v>
      </c>
      <c r="AH120">
        <v>0.45400000000000001</v>
      </c>
      <c r="AI120">
        <v>0.39379999999999998</v>
      </c>
      <c r="AJ120">
        <v>0.4965</v>
      </c>
      <c r="AK120">
        <v>0.50760000000000005</v>
      </c>
      <c r="AL120">
        <v>0.47939999999999999</v>
      </c>
      <c r="AM120">
        <v>0.50860000000000005</v>
      </c>
      <c r="AN120">
        <v>0.42799999999999999</v>
      </c>
      <c r="AO120">
        <v>0.44180000000000003</v>
      </c>
      <c r="AP120">
        <v>0.40749999999999997</v>
      </c>
      <c r="AQ120">
        <v>0.43080000000000002</v>
      </c>
      <c r="AR120">
        <v>0.39860000000000001</v>
      </c>
      <c r="AS120">
        <v>0.59109999999999996</v>
      </c>
      <c r="AT120">
        <v>0.4325</v>
      </c>
      <c r="AU120">
        <v>0.43369999999999997</v>
      </c>
      <c r="AV120">
        <v>0.47939999999999999</v>
      </c>
      <c r="AW120">
        <v>0.39300000000000002</v>
      </c>
      <c r="AX120">
        <v>0.49659999999999999</v>
      </c>
      <c r="AY120">
        <v>0.55549999999999999</v>
      </c>
      <c r="AZ120">
        <v>0.50919999999999999</v>
      </c>
      <c r="BA120">
        <v>0.4108</v>
      </c>
      <c r="BB120">
        <v>0.47910000000000003</v>
      </c>
      <c r="BC120">
        <v>0.5786</v>
      </c>
      <c r="BD120">
        <v>0.49390000000000001</v>
      </c>
    </row>
    <row r="121" spans="1:56" hidden="1" x14ac:dyDescent="0.4">
      <c r="A121">
        <v>414</v>
      </c>
      <c r="B121" t="s">
        <v>80</v>
      </c>
      <c r="C121" t="s">
        <v>167</v>
      </c>
      <c r="D121" t="str">
        <f t="shared" si="2"/>
        <v>Jaccard</v>
      </c>
      <c r="E121" t="s">
        <v>182</v>
      </c>
      <c r="F121">
        <f t="shared" si="3"/>
        <v>0.33693600000000001</v>
      </c>
      <c r="G121">
        <v>0.41860000000000003</v>
      </c>
      <c r="H121">
        <v>0.38779999999999998</v>
      </c>
      <c r="I121">
        <v>0.35420000000000001</v>
      </c>
      <c r="J121">
        <v>0.21179999999999999</v>
      </c>
      <c r="K121">
        <v>0.27850000000000003</v>
      </c>
      <c r="L121">
        <v>0.2712</v>
      </c>
      <c r="M121">
        <v>0.1613</v>
      </c>
      <c r="N121">
        <v>0.48980000000000001</v>
      </c>
      <c r="O121">
        <v>0.3725</v>
      </c>
      <c r="P121">
        <v>0.23330000000000001</v>
      </c>
      <c r="Q121">
        <v>0.25</v>
      </c>
      <c r="R121">
        <v>0.46810000000000002</v>
      </c>
      <c r="S121">
        <v>0.33329999999999999</v>
      </c>
      <c r="T121">
        <v>0.2</v>
      </c>
      <c r="U121">
        <v>0.20269999999999999</v>
      </c>
      <c r="V121">
        <v>0.3034</v>
      </c>
      <c r="W121">
        <v>0.2969</v>
      </c>
      <c r="X121">
        <v>0.42109999999999997</v>
      </c>
      <c r="Y121">
        <v>0.44</v>
      </c>
      <c r="Z121">
        <v>0.36359999999999998</v>
      </c>
      <c r="AA121">
        <v>0.3881</v>
      </c>
      <c r="AB121">
        <v>0.26319999999999999</v>
      </c>
      <c r="AC121">
        <v>0.16669999999999999</v>
      </c>
      <c r="AD121">
        <v>0.25419999999999998</v>
      </c>
      <c r="AE121">
        <v>0.36620000000000003</v>
      </c>
      <c r="AF121">
        <v>0.38100000000000001</v>
      </c>
      <c r="AG121">
        <v>0.2319</v>
      </c>
      <c r="AH121">
        <v>0.37040000000000001</v>
      </c>
      <c r="AI121">
        <v>0.39529999999999998</v>
      </c>
      <c r="AJ121">
        <v>0.4</v>
      </c>
      <c r="AK121">
        <v>0.36359999999999998</v>
      </c>
      <c r="AL121">
        <v>0.29409999999999997</v>
      </c>
      <c r="AM121">
        <v>0.36670000000000003</v>
      </c>
      <c r="AN121">
        <v>0.32840000000000003</v>
      </c>
      <c r="AO121">
        <v>0.35289999999999999</v>
      </c>
      <c r="AP121">
        <v>0.28849999999999998</v>
      </c>
      <c r="AQ121">
        <v>0.30359999999999998</v>
      </c>
      <c r="AR121">
        <v>0.24049999999999999</v>
      </c>
      <c r="AS121">
        <v>0.59519999999999995</v>
      </c>
      <c r="AT121">
        <v>0.40739999999999998</v>
      </c>
      <c r="AU121">
        <v>0.29310000000000003</v>
      </c>
      <c r="AV121">
        <v>0.38600000000000001</v>
      </c>
      <c r="AW121">
        <v>0.129</v>
      </c>
      <c r="AX121">
        <v>0.33329999999999999</v>
      </c>
      <c r="AY121">
        <v>0.45279999999999998</v>
      </c>
      <c r="AZ121">
        <v>0.55320000000000003</v>
      </c>
      <c r="BA121">
        <v>0.26229999999999998</v>
      </c>
      <c r="BB121">
        <v>0.3448</v>
      </c>
      <c r="BC121">
        <v>0.48649999999999999</v>
      </c>
      <c r="BD121">
        <v>0.38979999999999998</v>
      </c>
    </row>
    <row r="122" spans="1:56" hidden="1" x14ac:dyDescent="0.4">
      <c r="A122">
        <v>415</v>
      </c>
      <c r="B122" t="s">
        <v>80</v>
      </c>
      <c r="C122" t="s">
        <v>167</v>
      </c>
      <c r="D122" t="str">
        <f t="shared" si="2"/>
        <v>Levenshtein</v>
      </c>
      <c r="E122" t="s">
        <v>183</v>
      </c>
      <c r="F122">
        <f t="shared" si="3"/>
        <v>0.5341539999999998</v>
      </c>
      <c r="G122">
        <v>0.59260000000000002</v>
      </c>
      <c r="H122">
        <v>0.57179999999999997</v>
      </c>
      <c r="I122">
        <v>0.54669999999999996</v>
      </c>
      <c r="J122">
        <v>0.45639999999999997</v>
      </c>
      <c r="K122">
        <v>0.48170000000000002</v>
      </c>
      <c r="L122">
        <v>0.53749999999999998</v>
      </c>
      <c r="M122">
        <v>0.4909</v>
      </c>
      <c r="N122">
        <v>0.57489999999999997</v>
      </c>
      <c r="O122">
        <v>0.58899999999999997</v>
      </c>
      <c r="P122">
        <v>0.44090000000000001</v>
      </c>
      <c r="Q122">
        <v>0.50409999999999999</v>
      </c>
      <c r="R122">
        <v>0.65159999999999996</v>
      </c>
      <c r="S122">
        <v>0.50949999999999995</v>
      </c>
      <c r="T122">
        <v>0.45619999999999999</v>
      </c>
      <c r="U122">
        <v>0.50129999999999997</v>
      </c>
      <c r="V122">
        <v>0.47099999999999997</v>
      </c>
      <c r="W122">
        <v>0.50470000000000004</v>
      </c>
      <c r="X122">
        <v>0.73450000000000004</v>
      </c>
      <c r="Y122">
        <v>0.57540000000000002</v>
      </c>
      <c r="Z122">
        <v>0.57269999999999999</v>
      </c>
      <c r="AA122">
        <v>0.56130000000000002</v>
      </c>
      <c r="AB122">
        <v>0.55600000000000005</v>
      </c>
      <c r="AC122">
        <v>0.56289999999999996</v>
      </c>
      <c r="AD122">
        <v>0.47720000000000001</v>
      </c>
      <c r="AE122">
        <v>0.55940000000000001</v>
      </c>
      <c r="AF122">
        <v>0.55349999999999999</v>
      </c>
      <c r="AG122">
        <v>0.51060000000000005</v>
      </c>
      <c r="AH122">
        <v>0.53310000000000002</v>
      </c>
      <c r="AI122">
        <v>0.54859999999999998</v>
      </c>
      <c r="AJ122">
        <v>0.52669999999999995</v>
      </c>
      <c r="AK122">
        <v>0.59660000000000002</v>
      </c>
      <c r="AL122">
        <v>0.58860000000000001</v>
      </c>
      <c r="AM122">
        <v>0.57269999999999999</v>
      </c>
      <c r="AN122">
        <v>0.53559999999999997</v>
      </c>
      <c r="AO122">
        <v>0.53910000000000002</v>
      </c>
      <c r="AP122">
        <v>0.47039999999999998</v>
      </c>
      <c r="AQ122">
        <v>0.45950000000000002</v>
      </c>
      <c r="AR122">
        <v>0.51370000000000005</v>
      </c>
      <c r="AS122">
        <v>0.52029999999999998</v>
      </c>
      <c r="AT122">
        <v>0.6552</v>
      </c>
      <c r="AU122">
        <v>0.47139999999999999</v>
      </c>
      <c r="AV122">
        <v>0.53939999999999999</v>
      </c>
      <c r="AW122">
        <v>0.45100000000000001</v>
      </c>
      <c r="AX122">
        <v>0.47720000000000001</v>
      </c>
      <c r="AY122">
        <v>0.56710000000000005</v>
      </c>
      <c r="AZ122">
        <v>0.53069999999999995</v>
      </c>
      <c r="BA122">
        <v>0.47849999999999998</v>
      </c>
      <c r="BB122">
        <v>0.51380000000000003</v>
      </c>
      <c r="BC122">
        <v>0.49280000000000002</v>
      </c>
      <c r="BD122">
        <v>0.58140000000000003</v>
      </c>
    </row>
    <row r="123" spans="1:56" hidden="1" x14ac:dyDescent="0.4">
      <c r="A123">
        <v>416</v>
      </c>
      <c r="B123" t="s">
        <v>80</v>
      </c>
      <c r="C123" t="s">
        <v>167</v>
      </c>
      <c r="D123" t="str">
        <f t="shared" si="2"/>
        <v>TFIDF</v>
      </c>
      <c r="E123" t="s">
        <v>184</v>
      </c>
      <c r="F123">
        <f t="shared" si="3"/>
        <v>0.48060000000000003</v>
      </c>
      <c r="G123">
        <v>0.56289999999999996</v>
      </c>
      <c r="H123">
        <v>0.66969999999999996</v>
      </c>
      <c r="I123">
        <v>0.3659</v>
      </c>
      <c r="J123">
        <v>0.34389999999999998</v>
      </c>
      <c r="K123">
        <v>0.41139999999999999</v>
      </c>
      <c r="L123">
        <v>0.41860000000000003</v>
      </c>
      <c r="M123">
        <v>0.35699999999999998</v>
      </c>
      <c r="N123">
        <v>0.61370000000000002</v>
      </c>
      <c r="O123">
        <v>0.63629999999999998</v>
      </c>
      <c r="P123">
        <v>0.36499999999999999</v>
      </c>
      <c r="Q123">
        <v>0.52800000000000002</v>
      </c>
      <c r="R123">
        <v>0.55859999999999999</v>
      </c>
      <c r="S123">
        <v>0.49049999999999999</v>
      </c>
      <c r="T123">
        <v>0.27679999999999999</v>
      </c>
      <c r="U123">
        <v>0.39989999999999998</v>
      </c>
      <c r="V123">
        <v>0.39090000000000003</v>
      </c>
      <c r="W123">
        <v>0.3276</v>
      </c>
      <c r="X123">
        <v>0.62509999999999999</v>
      </c>
      <c r="Y123">
        <v>0.51959999999999995</v>
      </c>
      <c r="Z123">
        <v>0.59399999999999997</v>
      </c>
      <c r="AA123">
        <v>0.4793</v>
      </c>
      <c r="AB123">
        <v>0.35370000000000001</v>
      </c>
      <c r="AC123">
        <v>0.19550000000000001</v>
      </c>
      <c r="AD123">
        <v>0.37130000000000002</v>
      </c>
      <c r="AE123">
        <v>0.55779999999999996</v>
      </c>
      <c r="AF123">
        <v>0.36399999999999999</v>
      </c>
      <c r="AG123">
        <v>0.35959999999999998</v>
      </c>
      <c r="AH123">
        <v>0.49559999999999998</v>
      </c>
      <c r="AI123">
        <v>0.48820000000000002</v>
      </c>
      <c r="AJ123">
        <v>0.49609999999999999</v>
      </c>
      <c r="AK123">
        <v>0.58899999999999997</v>
      </c>
      <c r="AL123">
        <v>0.48880000000000001</v>
      </c>
      <c r="AM123">
        <v>0.60299999999999998</v>
      </c>
      <c r="AN123">
        <v>0.46639999999999998</v>
      </c>
      <c r="AO123">
        <v>0.55959999999999999</v>
      </c>
      <c r="AP123">
        <v>0.43059999999999998</v>
      </c>
      <c r="AQ123">
        <v>0.52070000000000005</v>
      </c>
      <c r="AR123">
        <v>0.39750000000000002</v>
      </c>
      <c r="AS123">
        <v>0.69779999999999998</v>
      </c>
      <c r="AT123">
        <v>0.40279999999999999</v>
      </c>
      <c r="AU123">
        <v>0.57930000000000004</v>
      </c>
      <c r="AV123">
        <v>0.4108</v>
      </c>
      <c r="AW123">
        <v>0.4819</v>
      </c>
      <c r="AX123">
        <v>0.40260000000000001</v>
      </c>
      <c r="AY123">
        <v>0.57840000000000003</v>
      </c>
      <c r="AZ123">
        <v>0.65290000000000004</v>
      </c>
      <c r="BA123">
        <v>0.47689999999999999</v>
      </c>
      <c r="BB123">
        <v>0.52329999999999999</v>
      </c>
      <c r="BC123">
        <v>0.57089999999999996</v>
      </c>
      <c r="BD123">
        <v>0.58030000000000004</v>
      </c>
    </row>
    <row r="124" spans="1:56" hidden="1" x14ac:dyDescent="0.4">
      <c r="A124">
        <v>417</v>
      </c>
      <c r="B124" t="s">
        <v>80</v>
      </c>
      <c r="C124" t="s">
        <v>167</v>
      </c>
      <c r="D124" t="str">
        <f t="shared" si="2"/>
        <v>BM25</v>
      </c>
      <c r="E124" t="s">
        <v>185</v>
      </c>
      <c r="F124">
        <f t="shared" si="3"/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</row>
    <row r="125" spans="1:56" hidden="1" x14ac:dyDescent="0.4">
      <c r="A125">
        <v>418</v>
      </c>
      <c r="B125" t="s">
        <v>80</v>
      </c>
      <c r="C125" t="s">
        <v>167</v>
      </c>
      <c r="D125" t="str">
        <f t="shared" si="2"/>
        <v>SBERT</v>
      </c>
      <c r="E125" t="s">
        <v>186</v>
      </c>
      <c r="F125">
        <f t="shared" si="3"/>
        <v>0.91388000000000003</v>
      </c>
      <c r="G125">
        <v>0.92490000000000006</v>
      </c>
      <c r="H125">
        <v>0.92930000000000001</v>
      </c>
      <c r="I125">
        <v>0.88329999999999997</v>
      </c>
      <c r="J125">
        <v>0.82879999999999998</v>
      </c>
      <c r="K125">
        <v>0.88729999999999998</v>
      </c>
      <c r="L125">
        <v>0.92700000000000005</v>
      </c>
      <c r="M125">
        <v>0.90780000000000005</v>
      </c>
      <c r="N125">
        <v>0.93689999999999996</v>
      </c>
      <c r="O125">
        <v>0.95430000000000004</v>
      </c>
      <c r="P125">
        <v>0.90349999999999997</v>
      </c>
      <c r="Q125">
        <v>0.90620000000000001</v>
      </c>
      <c r="R125">
        <v>0.90010000000000001</v>
      </c>
      <c r="S125">
        <v>0.91469999999999996</v>
      </c>
      <c r="T125">
        <v>0.89670000000000005</v>
      </c>
      <c r="U125">
        <v>0.90149999999999997</v>
      </c>
      <c r="V125">
        <v>0.91259999999999997</v>
      </c>
      <c r="W125">
        <v>0.87060000000000004</v>
      </c>
      <c r="X125">
        <v>0.93369999999999997</v>
      </c>
      <c r="Y125">
        <v>0.92469999999999997</v>
      </c>
      <c r="Z125">
        <v>0.9375</v>
      </c>
      <c r="AA125">
        <v>0.94969999999999999</v>
      </c>
      <c r="AB125">
        <v>0.90620000000000001</v>
      </c>
      <c r="AC125">
        <v>0.89100000000000001</v>
      </c>
      <c r="AD125">
        <v>0.91110000000000002</v>
      </c>
      <c r="AE125">
        <v>0.9446</v>
      </c>
      <c r="AF125">
        <v>0.93520000000000003</v>
      </c>
      <c r="AG125">
        <v>0.93240000000000001</v>
      </c>
      <c r="AH125">
        <v>0.88819999999999999</v>
      </c>
      <c r="AI125">
        <v>0.92649999999999999</v>
      </c>
      <c r="AJ125">
        <v>0.91559999999999997</v>
      </c>
      <c r="AK125">
        <v>0.90280000000000005</v>
      </c>
      <c r="AL125">
        <v>0.92510000000000003</v>
      </c>
      <c r="AM125">
        <v>0.92869999999999997</v>
      </c>
      <c r="AN125">
        <v>0.90769999999999995</v>
      </c>
      <c r="AO125">
        <v>0.95920000000000005</v>
      </c>
      <c r="AP125">
        <v>0.9022</v>
      </c>
      <c r="AQ125">
        <v>0.94599999999999995</v>
      </c>
      <c r="AR125">
        <v>0.90869999999999995</v>
      </c>
      <c r="AS125">
        <v>0.93320000000000003</v>
      </c>
      <c r="AT125">
        <v>0.93400000000000005</v>
      </c>
      <c r="AU125">
        <v>0.9153</v>
      </c>
      <c r="AV125">
        <v>0.89700000000000002</v>
      </c>
      <c r="AW125">
        <v>0.88529999999999998</v>
      </c>
      <c r="AX125">
        <v>0.9022</v>
      </c>
      <c r="AY125">
        <v>0.88819999999999999</v>
      </c>
      <c r="AZ125">
        <v>0.93989999999999996</v>
      </c>
      <c r="BA125">
        <v>0.86109999999999998</v>
      </c>
      <c r="BB125">
        <v>0.90100000000000002</v>
      </c>
      <c r="BC125">
        <v>0.93459999999999999</v>
      </c>
      <c r="BD125">
        <v>0.93989999999999996</v>
      </c>
    </row>
    <row r="126" spans="1:56" hidden="1" x14ac:dyDescent="0.4">
      <c r="A126">
        <v>419</v>
      </c>
      <c r="B126" t="s">
        <v>80</v>
      </c>
      <c r="C126" t="s">
        <v>167</v>
      </c>
      <c r="D126" t="str">
        <f t="shared" si="2"/>
        <v>MEAN</v>
      </c>
      <c r="E126" t="s">
        <v>187</v>
      </c>
      <c r="F126">
        <f t="shared" si="3"/>
        <v>0.45312000000000013</v>
      </c>
      <c r="G126">
        <v>0.49980000000000002</v>
      </c>
      <c r="H126">
        <v>0.51170000000000004</v>
      </c>
      <c r="I126">
        <v>0.43</v>
      </c>
      <c r="J126">
        <v>0.36820000000000003</v>
      </c>
      <c r="K126">
        <v>0.4118</v>
      </c>
      <c r="L126">
        <v>0.43080000000000002</v>
      </c>
      <c r="M126">
        <v>0.38340000000000002</v>
      </c>
      <c r="N126">
        <v>0.52300000000000002</v>
      </c>
      <c r="O126">
        <v>0.51039999999999996</v>
      </c>
      <c r="P126">
        <v>0.3886</v>
      </c>
      <c r="Q126">
        <v>0.43769999999999998</v>
      </c>
      <c r="R126">
        <v>0.51570000000000005</v>
      </c>
      <c r="S126">
        <v>0.4496</v>
      </c>
      <c r="T126">
        <v>0.36599999999999999</v>
      </c>
      <c r="U126">
        <v>0.40110000000000001</v>
      </c>
      <c r="V126">
        <v>0.41560000000000002</v>
      </c>
      <c r="W126">
        <v>0.4</v>
      </c>
      <c r="X126">
        <v>0.54290000000000005</v>
      </c>
      <c r="Y126">
        <v>0.49199999999999999</v>
      </c>
      <c r="Z126">
        <v>0.49359999999999998</v>
      </c>
      <c r="AA126">
        <v>0.47570000000000001</v>
      </c>
      <c r="AB126">
        <v>0.4158</v>
      </c>
      <c r="AC126">
        <v>0.36320000000000002</v>
      </c>
      <c r="AD126">
        <v>0.40279999999999999</v>
      </c>
      <c r="AE126">
        <v>0.48559999999999998</v>
      </c>
      <c r="AF126">
        <v>0.44669999999999999</v>
      </c>
      <c r="AG126">
        <v>0.40689999999999998</v>
      </c>
      <c r="AH126">
        <v>0.45750000000000002</v>
      </c>
      <c r="AI126">
        <v>0.47170000000000001</v>
      </c>
      <c r="AJ126">
        <v>0.4677</v>
      </c>
      <c r="AK126">
        <v>0.4904</v>
      </c>
      <c r="AL126">
        <v>0.45929999999999999</v>
      </c>
      <c r="AM126">
        <v>0.49419999999999997</v>
      </c>
      <c r="AN126">
        <v>0.4476</v>
      </c>
      <c r="AO126">
        <v>0.48220000000000002</v>
      </c>
      <c r="AP126">
        <v>0.41830000000000001</v>
      </c>
      <c r="AQ126">
        <v>0.44590000000000002</v>
      </c>
      <c r="AR126">
        <v>0.41210000000000002</v>
      </c>
      <c r="AS126">
        <v>0.54930000000000001</v>
      </c>
      <c r="AT126">
        <v>0.47989999999999999</v>
      </c>
      <c r="AU126">
        <v>0.45179999999999998</v>
      </c>
      <c r="AV126">
        <v>0.4466</v>
      </c>
      <c r="AW126">
        <v>0.38950000000000001</v>
      </c>
      <c r="AX126">
        <v>0.42309999999999998</v>
      </c>
      <c r="AY126">
        <v>0.49730000000000002</v>
      </c>
      <c r="AZ126">
        <v>0.5353</v>
      </c>
      <c r="BA126">
        <v>0.4158</v>
      </c>
      <c r="BB126">
        <v>0.45660000000000001</v>
      </c>
      <c r="BC126">
        <v>0.497</v>
      </c>
      <c r="BD126">
        <v>0.49830000000000002</v>
      </c>
    </row>
    <row r="127" spans="1:56" hidden="1" x14ac:dyDescent="0.4">
      <c r="A127">
        <v>420</v>
      </c>
      <c r="B127" t="s">
        <v>80</v>
      </c>
      <c r="C127" t="s">
        <v>167</v>
      </c>
      <c r="D127" t="str">
        <f t="shared" si="2"/>
        <v>Weighted</v>
      </c>
      <c r="E127" t="s">
        <v>188</v>
      </c>
      <c r="F127">
        <f t="shared" si="3"/>
        <v>0.45333199999999985</v>
      </c>
      <c r="G127">
        <v>0.51419999999999999</v>
      </c>
      <c r="H127">
        <v>0.53369999999999995</v>
      </c>
      <c r="I127">
        <v>0.42330000000000001</v>
      </c>
      <c r="J127">
        <v>0.35310000000000002</v>
      </c>
      <c r="K127">
        <v>0.4022</v>
      </c>
      <c r="L127">
        <v>0.4204</v>
      </c>
      <c r="M127">
        <v>0.3609</v>
      </c>
      <c r="N127">
        <v>0.54400000000000004</v>
      </c>
      <c r="O127">
        <v>0.52669999999999995</v>
      </c>
      <c r="P127">
        <v>0.36840000000000001</v>
      </c>
      <c r="Q127">
        <v>0.4375</v>
      </c>
      <c r="R127">
        <v>0.53749999999999998</v>
      </c>
      <c r="S127">
        <v>0.44929999999999998</v>
      </c>
      <c r="T127">
        <v>0.33679999999999999</v>
      </c>
      <c r="U127">
        <v>0.3861</v>
      </c>
      <c r="V127">
        <v>0.40210000000000001</v>
      </c>
      <c r="W127">
        <v>0.38569999999999999</v>
      </c>
      <c r="X127">
        <v>0.56979999999999997</v>
      </c>
      <c r="Y127">
        <v>0.50219999999999998</v>
      </c>
      <c r="Z127">
        <v>0.50600000000000001</v>
      </c>
      <c r="AA127">
        <v>0.47610000000000002</v>
      </c>
      <c r="AB127">
        <v>0.40150000000000002</v>
      </c>
      <c r="AC127">
        <v>0.3301</v>
      </c>
      <c r="AD127">
        <v>0.38540000000000002</v>
      </c>
      <c r="AE127">
        <v>0.49320000000000003</v>
      </c>
      <c r="AF127">
        <v>0.43630000000000002</v>
      </c>
      <c r="AG127">
        <v>0.38669999999999999</v>
      </c>
      <c r="AH127">
        <v>0.46339999999999998</v>
      </c>
      <c r="AI127">
        <v>0.47510000000000002</v>
      </c>
      <c r="AJ127">
        <v>0.47210000000000002</v>
      </c>
      <c r="AK127">
        <v>0.50700000000000001</v>
      </c>
      <c r="AL127">
        <v>0.45979999999999999</v>
      </c>
      <c r="AM127">
        <v>0.50860000000000005</v>
      </c>
      <c r="AN127">
        <v>0.44669999999999999</v>
      </c>
      <c r="AO127">
        <v>0.48680000000000001</v>
      </c>
      <c r="AP127">
        <v>0.40910000000000002</v>
      </c>
      <c r="AQ127">
        <v>0.44159999999999999</v>
      </c>
      <c r="AR127">
        <v>0.3987</v>
      </c>
      <c r="AS127">
        <v>0.58150000000000002</v>
      </c>
      <c r="AT127">
        <v>0.47989999999999999</v>
      </c>
      <c r="AU127">
        <v>0.45639999999999997</v>
      </c>
      <c r="AV127">
        <v>0.44429999999999997</v>
      </c>
      <c r="AW127">
        <v>0.37809999999999999</v>
      </c>
      <c r="AX127">
        <v>0.41360000000000002</v>
      </c>
      <c r="AY127">
        <v>0.51729999999999998</v>
      </c>
      <c r="AZ127">
        <v>0.56079999999999997</v>
      </c>
      <c r="BA127">
        <v>0.41439999999999999</v>
      </c>
      <c r="BB127">
        <v>0.4617</v>
      </c>
      <c r="BC127">
        <v>0.50960000000000005</v>
      </c>
      <c r="BD127">
        <v>0.51090000000000002</v>
      </c>
    </row>
    <row r="128" spans="1:56" hidden="1" x14ac:dyDescent="0.4">
      <c r="A128">
        <v>379</v>
      </c>
      <c r="B128" t="s">
        <v>65</v>
      </c>
      <c r="C128" t="s">
        <v>167</v>
      </c>
      <c r="D128" t="str">
        <f t="shared" si="2"/>
        <v>Jaccard</v>
      </c>
      <c r="E128" t="s">
        <v>189</v>
      </c>
      <c r="F128">
        <f t="shared" si="3"/>
        <v>0.51575400000000005</v>
      </c>
      <c r="G128">
        <v>0.85709999999999997</v>
      </c>
      <c r="H128">
        <v>0.33329999999999999</v>
      </c>
      <c r="I128">
        <v>0.47220000000000001</v>
      </c>
      <c r="J128">
        <v>0.27939999999999998</v>
      </c>
      <c r="K128">
        <v>0.51349999999999996</v>
      </c>
      <c r="L128">
        <v>0.54169999999999996</v>
      </c>
      <c r="M128">
        <v>0.29089999999999999</v>
      </c>
      <c r="N128">
        <v>0.35560000000000003</v>
      </c>
      <c r="O128">
        <v>0.72970000000000002</v>
      </c>
      <c r="P128">
        <v>0.31580000000000003</v>
      </c>
      <c r="Q128">
        <v>0.57579999999999998</v>
      </c>
      <c r="R128">
        <v>0.4</v>
      </c>
      <c r="S128">
        <v>0.38779999999999998</v>
      </c>
      <c r="T128">
        <v>0.37780000000000002</v>
      </c>
      <c r="U128">
        <v>0.22409999999999999</v>
      </c>
      <c r="V128">
        <v>0.37880000000000003</v>
      </c>
      <c r="W128">
        <v>0.47920000000000001</v>
      </c>
      <c r="X128">
        <v>0.78259999999999996</v>
      </c>
      <c r="Y128">
        <v>0.35709999999999997</v>
      </c>
      <c r="Z128">
        <v>0.61899999999999999</v>
      </c>
      <c r="AA128">
        <v>0.4</v>
      </c>
      <c r="AB128">
        <v>0.81079999999999997</v>
      </c>
      <c r="AC128">
        <v>0.42220000000000002</v>
      </c>
      <c r="AD128">
        <v>0.71430000000000005</v>
      </c>
      <c r="AE128">
        <v>0.45610000000000001</v>
      </c>
      <c r="AF128">
        <v>0.7</v>
      </c>
      <c r="AG128">
        <v>0.29820000000000002</v>
      </c>
      <c r="AH128">
        <v>0.3125</v>
      </c>
      <c r="AI128">
        <v>0.42109999999999997</v>
      </c>
      <c r="AJ128">
        <v>0.62960000000000005</v>
      </c>
      <c r="AK128">
        <v>0.4894</v>
      </c>
      <c r="AL128">
        <v>0.57889999999999997</v>
      </c>
      <c r="AM128">
        <v>0.5</v>
      </c>
      <c r="AN128">
        <v>0.71789999999999998</v>
      </c>
      <c r="AO128">
        <v>0.53849999999999998</v>
      </c>
      <c r="AP128">
        <v>0.29170000000000001</v>
      </c>
      <c r="AQ128">
        <v>0.54549999999999998</v>
      </c>
      <c r="AR128">
        <v>0.35849999999999999</v>
      </c>
      <c r="AS128">
        <v>0.86670000000000003</v>
      </c>
      <c r="AT128">
        <v>0.88570000000000004</v>
      </c>
      <c r="AU128">
        <v>0.31580000000000003</v>
      </c>
      <c r="AV128">
        <v>0.49020000000000002</v>
      </c>
      <c r="AW128">
        <v>0.47060000000000002</v>
      </c>
      <c r="AX128">
        <v>0.67190000000000005</v>
      </c>
      <c r="AY128">
        <v>0.48</v>
      </c>
      <c r="AZ128">
        <v>0.44190000000000002</v>
      </c>
      <c r="BA128">
        <v>1</v>
      </c>
      <c r="BB128">
        <v>0.44230000000000003</v>
      </c>
      <c r="BC128">
        <v>0.55169999999999997</v>
      </c>
      <c r="BD128">
        <v>0.71430000000000005</v>
      </c>
    </row>
    <row r="129" spans="1:56" hidden="1" x14ac:dyDescent="0.4">
      <c r="A129">
        <v>380</v>
      </c>
      <c r="B129" t="s">
        <v>65</v>
      </c>
      <c r="C129" t="s">
        <v>167</v>
      </c>
      <c r="D129" t="str">
        <f t="shared" si="2"/>
        <v>Levenshtein</v>
      </c>
      <c r="E129" t="s">
        <v>190</v>
      </c>
      <c r="F129">
        <f t="shared" si="3"/>
        <v>0.69055000000000011</v>
      </c>
      <c r="G129">
        <v>0.78120000000000001</v>
      </c>
      <c r="H129">
        <v>0.60350000000000004</v>
      </c>
      <c r="I129">
        <v>0.63200000000000001</v>
      </c>
      <c r="J129">
        <v>0.62139999999999995</v>
      </c>
      <c r="K129">
        <v>0.80089999999999995</v>
      </c>
      <c r="L129">
        <v>0.7147</v>
      </c>
      <c r="M129">
        <v>0.58809999999999996</v>
      </c>
      <c r="N129">
        <v>0.61260000000000003</v>
      </c>
      <c r="O129">
        <v>0.81520000000000004</v>
      </c>
      <c r="P129">
        <v>0.52910000000000001</v>
      </c>
      <c r="Q129">
        <v>0.65410000000000001</v>
      </c>
      <c r="R129">
        <v>0.56000000000000005</v>
      </c>
      <c r="S129">
        <v>0.55789999999999995</v>
      </c>
      <c r="T129">
        <v>0.77759999999999996</v>
      </c>
      <c r="U129">
        <v>0.51270000000000004</v>
      </c>
      <c r="V129">
        <v>0.65380000000000005</v>
      </c>
      <c r="W129">
        <v>0.66500000000000004</v>
      </c>
      <c r="X129">
        <v>0.92</v>
      </c>
      <c r="Y129">
        <v>0.5595</v>
      </c>
      <c r="Z129">
        <v>0.75739999999999996</v>
      </c>
      <c r="AA129">
        <v>0.61990000000000001</v>
      </c>
      <c r="AB129">
        <v>0.91700000000000004</v>
      </c>
      <c r="AC129">
        <v>0.56340000000000001</v>
      </c>
      <c r="AD129">
        <v>0.79830000000000001</v>
      </c>
      <c r="AE129">
        <v>0.6905</v>
      </c>
      <c r="AF129">
        <v>0.80940000000000001</v>
      </c>
      <c r="AG129">
        <v>0.54110000000000003</v>
      </c>
      <c r="AH129">
        <v>0.55879999999999996</v>
      </c>
      <c r="AI129">
        <v>0.5897</v>
      </c>
      <c r="AJ129">
        <v>0.76939999999999997</v>
      </c>
      <c r="AK129">
        <v>0.59950000000000003</v>
      </c>
      <c r="AL129">
        <v>0.82220000000000004</v>
      </c>
      <c r="AM129">
        <v>0.88980000000000004</v>
      </c>
      <c r="AN129">
        <v>0.82850000000000001</v>
      </c>
      <c r="AO129">
        <v>0.67500000000000004</v>
      </c>
      <c r="AP129">
        <v>0.49080000000000001</v>
      </c>
      <c r="AQ129">
        <v>0.68889999999999996</v>
      </c>
      <c r="AR129">
        <v>0.57830000000000004</v>
      </c>
      <c r="AS129">
        <v>0.77990000000000004</v>
      </c>
      <c r="AT129">
        <v>0.97599999999999998</v>
      </c>
      <c r="AU129">
        <v>0.64600000000000002</v>
      </c>
      <c r="AV129">
        <v>0.5917</v>
      </c>
      <c r="AW129">
        <v>0.77529999999999999</v>
      </c>
      <c r="AX129">
        <v>0.69289999999999996</v>
      </c>
      <c r="AY129">
        <v>0.67859999999999998</v>
      </c>
      <c r="AZ129">
        <v>0.63660000000000005</v>
      </c>
      <c r="BA129">
        <v>0.99550000000000005</v>
      </c>
      <c r="BB129">
        <v>0.58050000000000002</v>
      </c>
      <c r="BC129">
        <v>0.63460000000000005</v>
      </c>
      <c r="BD129">
        <v>0.79269999999999996</v>
      </c>
    </row>
    <row r="130" spans="1:56" hidden="1" x14ac:dyDescent="0.4">
      <c r="A130">
        <v>381</v>
      </c>
      <c r="B130" t="s">
        <v>65</v>
      </c>
      <c r="C130" t="s">
        <v>167</v>
      </c>
      <c r="D130" t="str">
        <f t="shared" ref="D130:D193" si="4">MID(E130,15,16)</f>
        <v>TFIDF</v>
      </c>
      <c r="E130" t="s">
        <v>191</v>
      </c>
      <c r="F130">
        <f t="shared" ref="F130:F193" si="5">AVERAGE(G130:BD130)</f>
        <v>0.62307999999999997</v>
      </c>
      <c r="G130">
        <v>0.81850000000000001</v>
      </c>
      <c r="H130">
        <v>0.57069999999999999</v>
      </c>
      <c r="I130">
        <v>0.4047</v>
      </c>
      <c r="J130">
        <v>0.44979999999999998</v>
      </c>
      <c r="K130">
        <v>0.622</v>
      </c>
      <c r="L130">
        <v>0.6</v>
      </c>
      <c r="M130">
        <v>0.58240000000000003</v>
      </c>
      <c r="N130">
        <v>0.53510000000000002</v>
      </c>
      <c r="O130">
        <v>0.8286</v>
      </c>
      <c r="P130">
        <v>0.3735</v>
      </c>
      <c r="Q130">
        <v>0.70699999999999996</v>
      </c>
      <c r="R130">
        <v>0.66390000000000005</v>
      </c>
      <c r="S130">
        <v>0.53239999999999998</v>
      </c>
      <c r="T130">
        <v>0.56859999999999999</v>
      </c>
      <c r="U130">
        <v>0.40860000000000002</v>
      </c>
      <c r="V130">
        <v>0.46479999999999999</v>
      </c>
      <c r="W130">
        <v>0.56859999999999999</v>
      </c>
      <c r="X130">
        <v>0.8639</v>
      </c>
      <c r="Y130">
        <v>0.43230000000000002</v>
      </c>
      <c r="Z130">
        <v>0.78049999999999997</v>
      </c>
      <c r="AA130">
        <v>0.48920000000000002</v>
      </c>
      <c r="AB130">
        <v>0.84850000000000003</v>
      </c>
      <c r="AC130">
        <v>0.44180000000000003</v>
      </c>
      <c r="AD130">
        <v>0.77090000000000003</v>
      </c>
      <c r="AE130">
        <v>0.69440000000000002</v>
      </c>
      <c r="AF130">
        <v>0.69279999999999997</v>
      </c>
      <c r="AG130">
        <v>0.40899999999999997</v>
      </c>
      <c r="AH130">
        <v>0.43730000000000002</v>
      </c>
      <c r="AI130">
        <v>0.47960000000000003</v>
      </c>
      <c r="AJ130">
        <v>0.59660000000000002</v>
      </c>
      <c r="AK130">
        <v>0.59060000000000001</v>
      </c>
      <c r="AL130">
        <v>0.71909999999999996</v>
      </c>
      <c r="AM130">
        <v>0.86319999999999997</v>
      </c>
      <c r="AN130">
        <v>0.77290000000000003</v>
      </c>
      <c r="AO130">
        <v>0.66059999999999997</v>
      </c>
      <c r="AP130">
        <v>0.4466</v>
      </c>
      <c r="AQ130">
        <v>0.74399999999999999</v>
      </c>
      <c r="AR130">
        <v>0.53639999999999999</v>
      </c>
      <c r="AS130">
        <v>0.71120000000000005</v>
      </c>
      <c r="AT130">
        <v>0.94820000000000004</v>
      </c>
      <c r="AU130">
        <v>0.55810000000000004</v>
      </c>
      <c r="AV130">
        <v>0.50260000000000005</v>
      </c>
      <c r="AW130">
        <v>0.71079999999999999</v>
      </c>
      <c r="AX130">
        <v>0.66490000000000005</v>
      </c>
      <c r="AY130">
        <v>0.59240000000000004</v>
      </c>
      <c r="AZ130">
        <v>0.53449999999999998</v>
      </c>
      <c r="BA130">
        <v>0.99170000000000003</v>
      </c>
      <c r="BB130">
        <v>0.50280000000000002</v>
      </c>
      <c r="BC130">
        <v>0.63139999999999996</v>
      </c>
      <c r="BD130">
        <v>0.83599999999999997</v>
      </c>
    </row>
    <row r="131" spans="1:56" hidden="1" x14ac:dyDescent="0.4">
      <c r="A131">
        <v>382</v>
      </c>
      <c r="B131" t="s">
        <v>65</v>
      </c>
      <c r="C131" t="s">
        <v>167</v>
      </c>
      <c r="D131" t="str">
        <f t="shared" si="4"/>
        <v>BM25</v>
      </c>
      <c r="E131" t="s">
        <v>192</v>
      </c>
      <c r="F131">
        <f t="shared" si="5"/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</row>
    <row r="132" spans="1:56" hidden="1" x14ac:dyDescent="0.4">
      <c r="A132">
        <v>383</v>
      </c>
      <c r="B132" t="s">
        <v>65</v>
      </c>
      <c r="C132" t="s">
        <v>167</v>
      </c>
      <c r="D132" t="str">
        <f t="shared" si="4"/>
        <v>SBERT</v>
      </c>
      <c r="E132" t="s">
        <v>193</v>
      </c>
      <c r="F132">
        <f t="shared" si="5"/>
        <v>0.95432199999999978</v>
      </c>
      <c r="G132">
        <v>0.9899</v>
      </c>
      <c r="H132">
        <v>0.94750000000000001</v>
      </c>
      <c r="I132">
        <v>0.93769999999999998</v>
      </c>
      <c r="J132">
        <v>0.88819999999999999</v>
      </c>
      <c r="K132">
        <v>0.94479999999999997</v>
      </c>
      <c r="L132">
        <v>0.95860000000000001</v>
      </c>
      <c r="M132">
        <v>0.94799999999999995</v>
      </c>
      <c r="N132">
        <v>0.95320000000000005</v>
      </c>
      <c r="O132">
        <v>0.98599999999999999</v>
      </c>
      <c r="P132">
        <v>0.94950000000000001</v>
      </c>
      <c r="Q132">
        <v>0.95579999999999998</v>
      </c>
      <c r="R132">
        <v>0.93769999999999998</v>
      </c>
      <c r="S132">
        <v>0.92610000000000003</v>
      </c>
      <c r="T132">
        <v>0.95540000000000003</v>
      </c>
      <c r="U132">
        <v>0.93240000000000001</v>
      </c>
      <c r="V132">
        <v>0.92230000000000001</v>
      </c>
      <c r="W132">
        <v>0.95130000000000003</v>
      </c>
      <c r="X132">
        <v>0.98380000000000001</v>
      </c>
      <c r="Y132">
        <v>0.93830000000000002</v>
      </c>
      <c r="Z132">
        <v>0.97550000000000003</v>
      </c>
      <c r="AA132">
        <v>0.9667</v>
      </c>
      <c r="AB132">
        <v>0.99490000000000001</v>
      </c>
      <c r="AC132">
        <v>0.91190000000000004</v>
      </c>
      <c r="AD132">
        <v>0.99380000000000002</v>
      </c>
      <c r="AE132">
        <v>0.97509999999999997</v>
      </c>
      <c r="AF132">
        <v>0.95609999999999995</v>
      </c>
      <c r="AG132">
        <v>0.92349999999999999</v>
      </c>
      <c r="AH132">
        <v>0.93340000000000001</v>
      </c>
      <c r="AI132">
        <v>0.95</v>
      </c>
      <c r="AJ132">
        <v>0.97030000000000005</v>
      </c>
      <c r="AK132">
        <v>0.95989999999999998</v>
      </c>
      <c r="AL132">
        <v>0.98060000000000003</v>
      </c>
      <c r="AM132">
        <v>0.97589999999999999</v>
      </c>
      <c r="AN132">
        <v>0.97919999999999996</v>
      </c>
      <c r="AO132">
        <v>0.94730000000000003</v>
      </c>
      <c r="AP132">
        <v>0.91359999999999997</v>
      </c>
      <c r="AQ132">
        <v>0.97670000000000001</v>
      </c>
      <c r="AR132">
        <v>0.93989999999999996</v>
      </c>
      <c r="AS132">
        <v>0.97640000000000005</v>
      </c>
      <c r="AT132">
        <v>0.99550000000000005</v>
      </c>
      <c r="AU132">
        <v>0.93640000000000001</v>
      </c>
      <c r="AV132">
        <v>0.9345</v>
      </c>
      <c r="AW132">
        <v>0.94259999999999999</v>
      </c>
      <c r="AX132">
        <v>0.94789999999999996</v>
      </c>
      <c r="AY132">
        <v>0.96009999999999995</v>
      </c>
      <c r="AZ132">
        <v>0.9052</v>
      </c>
      <c r="BA132">
        <v>0.99909999999999999</v>
      </c>
      <c r="BB132">
        <v>0.94789999999999996</v>
      </c>
      <c r="BC132">
        <v>0.96450000000000002</v>
      </c>
      <c r="BD132">
        <v>0.97519999999999996</v>
      </c>
    </row>
    <row r="133" spans="1:56" hidden="1" x14ac:dyDescent="0.4">
      <c r="A133">
        <v>384</v>
      </c>
      <c r="B133" t="s">
        <v>65</v>
      </c>
      <c r="C133" t="s">
        <v>167</v>
      </c>
      <c r="D133" t="str">
        <f t="shared" si="4"/>
        <v>MEAN</v>
      </c>
      <c r="E133" t="s">
        <v>194</v>
      </c>
      <c r="F133">
        <f t="shared" si="5"/>
        <v>0.55673600000000012</v>
      </c>
      <c r="G133">
        <v>0.68930000000000002</v>
      </c>
      <c r="H133">
        <v>0.49099999999999999</v>
      </c>
      <c r="I133">
        <v>0.48930000000000001</v>
      </c>
      <c r="J133">
        <v>0.44769999999999999</v>
      </c>
      <c r="K133">
        <v>0.57620000000000005</v>
      </c>
      <c r="L133">
        <v>0.56299999999999994</v>
      </c>
      <c r="M133">
        <v>0.4819</v>
      </c>
      <c r="N133">
        <v>0.49130000000000001</v>
      </c>
      <c r="O133">
        <v>0.67190000000000005</v>
      </c>
      <c r="P133">
        <v>0.43359999999999999</v>
      </c>
      <c r="Q133">
        <v>0.57850000000000001</v>
      </c>
      <c r="R133">
        <v>0.51229999999999998</v>
      </c>
      <c r="S133">
        <v>0.48080000000000001</v>
      </c>
      <c r="T133">
        <v>0.53590000000000004</v>
      </c>
      <c r="U133">
        <v>0.41560000000000002</v>
      </c>
      <c r="V133">
        <v>0.4839</v>
      </c>
      <c r="W133">
        <v>0.53280000000000005</v>
      </c>
      <c r="X133">
        <v>0.71009999999999995</v>
      </c>
      <c r="Y133">
        <v>0.45750000000000002</v>
      </c>
      <c r="Z133">
        <v>0.62649999999999995</v>
      </c>
      <c r="AA133">
        <v>0.49519999999999997</v>
      </c>
      <c r="AB133">
        <v>0.71419999999999995</v>
      </c>
      <c r="AC133">
        <v>0.46789999999999998</v>
      </c>
      <c r="AD133">
        <v>0.65539999999999998</v>
      </c>
      <c r="AE133">
        <v>0.56320000000000003</v>
      </c>
      <c r="AF133">
        <v>0.63170000000000004</v>
      </c>
      <c r="AG133">
        <v>0.43440000000000001</v>
      </c>
      <c r="AH133">
        <v>0.44840000000000002</v>
      </c>
      <c r="AI133">
        <v>0.48809999999999998</v>
      </c>
      <c r="AJ133">
        <v>0.59319999999999995</v>
      </c>
      <c r="AK133">
        <v>0.52790000000000004</v>
      </c>
      <c r="AL133">
        <v>0.62019999999999997</v>
      </c>
      <c r="AM133">
        <v>0.64580000000000004</v>
      </c>
      <c r="AN133">
        <v>0.65969999999999995</v>
      </c>
      <c r="AO133">
        <v>0.56420000000000003</v>
      </c>
      <c r="AP133">
        <v>0.42849999999999999</v>
      </c>
      <c r="AQ133">
        <v>0.59099999999999997</v>
      </c>
      <c r="AR133">
        <v>0.48259999999999997</v>
      </c>
      <c r="AS133">
        <v>0.66679999999999995</v>
      </c>
      <c r="AT133">
        <v>0.7611</v>
      </c>
      <c r="AU133">
        <v>0.49130000000000001</v>
      </c>
      <c r="AV133">
        <v>0.50380000000000003</v>
      </c>
      <c r="AW133">
        <v>0.57979999999999998</v>
      </c>
      <c r="AX133">
        <v>0.59550000000000003</v>
      </c>
      <c r="AY133">
        <v>0.54220000000000002</v>
      </c>
      <c r="AZ133">
        <v>0.50360000000000005</v>
      </c>
      <c r="BA133">
        <v>0.79730000000000001</v>
      </c>
      <c r="BB133">
        <v>0.49469999999999997</v>
      </c>
      <c r="BC133">
        <v>0.55640000000000001</v>
      </c>
      <c r="BD133">
        <v>0.66359999999999997</v>
      </c>
    </row>
    <row r="134" spans="1:56" hidden="1" x14ac:dyDescent="0.4">
      <c r="A134">
        <v>385</v>
      </c>
      <c r="B134" t="s">
        <v>65</v>
      </c>
      <c r="C134" t="s">
        <v>167</v>
      </c>
      <c r="D134" t="str">
        <f t="shared" si="4"/>
        <v>Weighted</v>
      </c>
      <c r="E134" t="s">
        <v>195</v>
      </c>
      <c r="F134">
        <f t="shared" si="5"/>
        <v>0.58393000000000006</v>
      </c>
      <c r="G134">
        <v>0.75409999999999999</v>
      </c>
      <c r="H134">
        <v>0.50019999999999998</v>
      </c>
      <c r="I134">
        <v>0.49120000000000003</v>
      </c>
      <c r="J134">
        <v>0.44890000000000002</v>
      </c>
      <c r="K134">
        <v>0.60970000000000002</v>
      </c>
      <c r="L134">
        <v>0.59</v>
      </c>
      <c r="M134">
        <v>0.48930000000000001</v>
      </c>
      <c r="N134">
        <v>0.49790000000000001</v>
      </c>
      <c r="O134">
        <v>0.73340000000000005</v>
      </c>
      <c r="P134">
        <v>0.41820000000000002</v>
      </c>
      <c r="Q134">
        <v>0.61519999999999997</v>
      </c>
      <c r="R134">
        <v>0.53300000000000003</v>
      </c>
      <c r="S134">
        <v>0.48870000000000002</v>
      </c>
      <c r="T134">
        <v>0.55489999999999995</v>
      </c>
      <c r="U134">
        <v>0.4</v>
      </c>
      <c r="V134">
        <v>0.48980000000000001</v>
      </c>
      <c r="W134">
        <v>0.55179999999999996</v>
      </c>
      <c r="X134">
        <v>0.78320000000000001</v>
      </c>
      <c r="Y134">
        <v>0.45269999999999999</v>
      </c>
      <c r="Z134">
        <v>0.67579999999999996</v>
      </c>
      <c r="AA134">
        <v>0.49840000000000001</v>
      </c>
      <c r="AB134">
        <v>0.78600000000000003</v>
      </c>
      <c r="AC134">
        <v>0.47010000000000002</v>
      </c>
      <c r="AD134">
        <v>0.70879999999999999</v>
      </c>
      <c r="AE134">
        <v>0.59250000000000003</v>
      </c>
      <c r="AF134">
        <v>0.68079999999999996</v>
      </c>
      <c r="AG134">
        <v>0.4249</v>
      </c>
      <c r="AH134">
        <v>0.44230000000000003</v>
      </c>
      <c r="AI134">
        <v>0.49159999999999998</v>
      </c>
      <c r="AJ134">
        <v>0.62580000000000002</v>
      </c>
      <c r="AK134">
        <v>0.5454</v>
      </c>
      <c r="AL134">
        <v>0.66410000000000002</v>
      </c>
      <c r="AM134">
        <v>0.70399999999999996</v>
      </c>
      <c r="AN134">
        <v>0.71640000000000004</v>
      </c>
      <c r="AO134">
        <v>0.59619999999999995</v>
      </c>
      <c r="AP134">
        <v>0.4209</v>
      </c>
      <c r="AQ134">
        <v>0.62949999999999995</v>
      </c>
      <c r="AR134">
        <v>0.48909999999999998</v>
      </c>
      <c r="AS134">
        <v>0.72260000000000002</v>
      </c>
      <c r="AT134">
        <v>0.84940000000000004</v>
      </c>
      <c r="AU134">
        <v>0.50149999999999995</v>
      </c>
      <c r="AV134">
        <v>0.51470000000000005</v>
      </c>
      <c r="AW134">
        <v>0.61899999999999999</v>
      </c>
      <c r="AX134">
        <v>0.63539999999999996</v>
      </c>
      <c r="AY134">
        <v>0.56340000000000001</v>
      </c>
      <c r="AZ134">
        <v>0.52049999999999996</v>
      </c>
      <c r="BA134">
        <v>0.89629999999999999</v>
      </c>
      <c r="BB134">
        <v>0.50129999999999997</v>
      </c>
      <c r="BC134">
        <v>0.58250000000000002</v>
      </c>
      <c r="BD134">
        <v>0.72509999999999997</v>
      </c>
    </row>
    <row r="135" spans="1:56" hidden="1" x14ac:dyDescent="0.4">
      <c r="A135">
        <v>337</v>
      </c>
      <c r="B135" t="s">
        <v>57</v>
      </c>
      <c r="C135" t="s">
        <v>167</v>
      </c>
      <c r="D135" t="str">
        <f t="shared" si="4"/>
        <v>Jaccard</v>
      </c>
      <c r="E135" t="s">
        <v>196</v>
      </c>
      <c r="F135">
        <f t="shared" si="5"/>
        <v>0.52784600000000004</v>
      </c>
      <c r="G135">
        <v>1</v>
      </c>
      <c r="H135">
        <v>0.33329999999999999</v>
      </c>
      <c r="I135">
        <v>0.47220000000000001</v>
      </c>
      <c r="J135">
        <v>0.27939999999999998</v>
      </c>
      <c r="K135">
        <v>0.8276</v>
      </c>
      <c r="L135">
        <v>0.51060000000000005</v>
      </c>
      <c r="M135">
        <v>0.29310000000000003</v>
      </c>
      <c r="N135">
        <v>0.36959999999999998</v>
      </c>
      <c r="O135">
        <v>0.72970000000000002</v>
      </c>
      <c r="P135">
        <v>0.38179999999999997</v>
      </c>
      <c r="Q135">
        <v>0.41460000000000002</v>
      </c>
      <c r="R135">
        <v>0.60980000000000001</v>
      </c>
      <c r="S135">
        <v>0.439</v>
      </c>
      <c r="T135">
        <v>0.37780000000000002</v>
      </c>
      <c r="U135">
        <v>0.18840000000000001</v>
      </c>
      <c r="V135">
        <v>0.37880000000000003</v>
      </c>
      <c r="W135">
        <v>0.46939999999999998</v>
      </c>
      <c r="X135">
        <v>0.78259999999999996</v>
      </c>
      <c r="Y135">
        <v>0.51219999999999999</v>
      </c>
      <c r="Z135">
        <v>0.64100000000000001</v>
      </c>
      <c r="AA135">
        <v>0.4</v>
      </c>
      <c r="AB135">
        <v>0.57140000000000002</v>
      </c>
      <c r="AC135">
        <v>0.42549999999999999</v>
      </c>
      <c r="AD135">
        <v>0.71789999999999998</v>
      </c>
      <c r="AE135">
        <v>0.43099999999999999</v>
      </c>
      <c r="AF135">
        <v>0.7</v>
      </c>
      <c r="AG135">
        <v>0.29509999999999997</v>
      </c>
      <c r="AH135">
        <v>0.57499999999999996</v>
      </c>
      <c r="AI135">
        <v>0.42109999999999997</v>
      </c>
      <c r="AJ135">
        <v>0.62960000000000005</v>
      </c>
      <c r="AK135">
        <v>0.46939999999999998</v>
      </c>
      <c r="AL135">
        <v>0.31709999999999999</v>
      </c>
      <c r="AM135">
        <v>0.5</v>
      </c>
      <c r="AN135">
        <v>0.71789999999999998</v>
      </c>
      <c r="AO135">
        <v>0.53849999999999998</v>
      </c>
      <c r="AP135">
        <v>0.36170000000000002</v>
      </c>
      <c r="AQ135">
        <v>0.54549999999999998</v>
      </c>
      <c r="AR135">
        <v>0.625</v>
      </c>
      <c r="AS135">
        <v>0.8387</v>
      </c>
      <c r="AT135">
        <v>0.37740000000000001</v>
      </c>
      <c r="AU135">
        <v>0.78120000000000001</v>
      </c>
      <c r="AV135">
        <v>0.53190000000000004</v>
      </c>
      <c r="AW135">
        <v>0.47060000000000002</v>
      </c>
      <c r="AX135">
        <v>0.43240000000000001</v>
      </c>
      <c r="AY135">
        <v>0.4889</v>
      </c>
      <c r="AZ135">
        <v>0.9375</v>
      </c>
      <c r="BA135">
        <v>1</v>
      </c>
      <c r="BB135">
        <v>0.44230000000000003</v>
      </c>
      <c r="BC135">
        <v>0.53449999999999998</v>
      </c>
      <c r="BD135">
        <v>0.30430000000000001</v>
      </c>
    </row>
    <row r="136" spans="1:56" hidden="1" x14ac:dyDescent="0.4">
      <c r="A136">
        <v>338</v>
      </c>
      <c r="B136" t="s">
        <v>57</v>
      </c>
      <c r="C136" t="s">
        <v>167</v>
      </c>
      <c r="D136" t="str">
        <f t="shared" si="4"/>
        <v>Levenshtein</v>
      </c>
      <c r="E136" t="s">
        <v>197</v>
      </c>
      <c r="F136">
        <f t="shared" si="5"/>
        <v>0.70630400000000026</v>
      </c>
      <c r="G136">
        <v>1</v>
      </c>
      <c r="H136">
        <v>0.56200000000000006</v>
      </c>
      <c r="I136">
        <v>0.63200000000000001</v>
      </c>
      <c r="J136">
        <v>0.62139999999999995</v>
      </c>
      <c r="K136">
        <v>0.95589999999999997</v>
      </c>
      <c r="L136">
        <v>0.70099999999999996</v>
      </c>
      <c r="M136">
        <v>0.56010000000000004</v>
      </c>
      <c r="N136">
        <v>0.64039999999999997</v>
      </c>
      <c r="O136">
        <v>0.81520000000000004</v>
      </c>
      <c r="P136">
        <v>0.57189999999999996</v>
      </c>
      <c r="Q136">
        <v>0.50390000000000001</v>
      </c>
      <c r="R136">
        <v>0.70440000000000003</v>
      </c>
      <c r="S136">
        <v>0.63600000000000001</v>
      </c>
      <c r="T136">
        <v>0.77759999999999996</v>
      </c>
      <c r="U136">
        <v>0.49590000000000001</v>
      </c>
      <c r="V136">
        <v>0.65380000000000005</v>
      </c>
      <c r="W136">
        <v>0.62509999999999999</v>
      </c>
      <c r="X136">
        <v>0.92</v>
      </c>
      <c r="Y136">
        <v>0.62919999999999998</v>
      </c>
      <c r="Z136">
        <v>0.74739999999999995</v>
      </c>
      <c r="AA136">
        <v>0.61990000000000001</v>
      </c>
      <c r="AB136">
        <v>0.84489999999999998</v>
      </c>
      <c r="AC136">
        <v>0.60319999999999996</v>
      </c>
      <c r="AD136">
        <v>0.78220000000000001</v>
      </c>
      <c r="AE136">
        <v>0.68189999999999995</v>
      </c>
      <c r="AF136">
        <v>0.80940000000000001</v>
      </c>
      <c r="AG136">
        <v>0.52449999999999997</v>
      </c>
      <c r="AH136">
        <v>0.72250000000000003</v>
      </c>
      <c r="AI136">
        <v>0.59130000000000005</v>
      </c>
      <c r="AJ136">
        <v>0.76939999999999997</v>
      </c>
      <c r="AK136">
        <v>0.5927</v>
      </c>
      <c r="AL136">
        <v>0.63190000000000002</v>
      </c>
      <c r="AM136">
        <v>0.88980000000000004</v>
      </c>
      <c r="AN136">
        <v>0.82850000000000001</v>
      </c>
      <c r="AO136">
        <v>0.67500000000000004</v>
      </c>
      <c r="AP136">
        <v>0.55400000000000005</v>
      </c>
      <c r="AQ136">
        <v>0.69169999999999998</v>
      </c>
      <c r="AR136">
        <v>0.89139999999999997</v>
      </c>
      <c r="AS136">
        <v>0.77800000000000002</v>
      </c>
      <c r="AT136">
        <v>0.64359999999999995</v>
      </c>
      <c r="AU136">
        <v>0.98780000000000001</v>
      </c>
      <c r="AV136">
        <v>0.64419999999999999</v>
      </c>
      <c r="AW136">
        <v>0.77529999999999999</v>
      </c>
      <c r="AX136">
        <v>0.62129999999999996</v>
      </c>
      <c r="AY136">
        <v>0.66459999999999997</v>
      </c>
      <c r="AZ136">
        <v>0.95340000000000003</v>
      </c>
      <c r="BA136">
        <v>0.99550000000000005</v>
      </c>
      <c r="BB136">
        <v>0.58050000000000002</v>
      </c>
      <c r="BC136">
        <v>0.628</v>
      </c>
      <c r="BD136">
        <v>0.58560000000000001</v>
      </c>
    </row>
    <row r="137" spans="1:56" hidden="1" x14ac:dyDescent="0.4">
      <c r="A137">
        <v>339</v>
      </c>
      <c r="B137" t="s">
        <v>57</v>
      </c>
      <c r="C137" t="s">
        <v>167</v>
      </c>
      <c r="D137" t="str">
        <f t="shared" si="4"/>
        <v>TFIDF</v>
      </c>
      <c r="E137" t="s">
        <v>198</v>
      </c>
      <c r="F137">
        <f t="shared" si="5"/>
        <v>0.62944599999999995</v>
      </c>
      <c r="G137">
        <v>1</v>
      </c>
      <c r="H137">
        <v>0.49759999999999999</v>
      </c>
      <c r="I137">
        <v>0.4047</v>
      </c>
      <c r="J137">
        <v>0.44979999999999998</v>
      </c>
      <c r="K137">
        <v>0.89329999999999998</v>
      </c>
      <c r="L137">
        <v>0.5625</v>
      </c>
      <c r="M137">
        <v>0.57869999999999999</v>
      </c>
      <c r="N137">
        <v>0.54869999999999997</v>
      </c>
      <c r="O137">
        <v>0.8286</v>
      </c>
      <c r="P137">
        <v>0.41930000000000001</v>
      </c>
      <c r="Q137">
        <v>0.3881</v>
      </c>
      <c r="R137">
        <v>0.69</v>
      </c>
      <c r="S137">
        <v>0.60170000000000001</v>
      </c>
      <c r="T137">
        <v>0.56859999999999999</v>
      </c>
      <c r="U137">
        <v>0.32140000000000002</v>
      </c>
      <c r="V137">
        <v>0.46479999999999999</v>
      </c>
      <c r="W137">
        <v>0.5464</v>
      </c>
      <c r="X137">
        <v>0.8639</v>
      </c>
      <c r="Y137">
        <v>0.58919999999999995</v>
      </c>
      <c r="Z137">
        <v>0.75209999999999999</v>
      </c>
      <c r="AA137">
        <v>0.48920000000000002</v>
      </c>
      <c r="AB137">
        <v>0.7651</v>
      </c>
      <c r="AC137">
        <v>0.48060000000000003</v>
      </c>
      <c r="AD137">
        <v>0.79120000000000001</v>
      </c>
      <c r="AE137">
        <v>0.67920000000000003</v>
      </c>
      <c r="AF137">
        <v>0.69279999999999997</v>
      </c>
      <c r="AG137">
        <v>0.38109999999999999</v>
      </c>
      <c r="AH137">
        <v>0.65069999999999995</v>
      </c>
      <c r="AI137">
        <v>0.47689999999999999</v>
      </c>
      <c r="AJ137">
        <v>0.59660000000000002</v>
      </c>
      <c r="AK137">
        <v>0.58509999999999995</v>
      </c>
      <c r="AL137">
        <v>0.42449999999999999</v>
      </c>
      <c r="AM137">
        <v>0.86319999999999997</v>
      </c>
      <c r="AN137">
        <v>0.77290000000000003</v>
      </c>
      <c r="AO137">
        <v>0.66059999999999997</v>
      </c>
      <c r="AP137">
        <v>0.53849999999999998</v>
      </c>
      <c r="AQ137">
        <v>0.74399999999999999</v>
      </c>
      <c r="AR137">
        <v>0.77159999999999995</v>
      </c>
      <c r="AS137">
        <v>0.73080000000000001</v>
      </c>
      <c r="AT137">
        <v>0.45</v>
      </c>
      <c r="AU137">
        <v>0.98619999999999997</v>
      </c>
      <c r="AV137">
        <v>0.50270000000000004</v>
      </c>
      <c r="AW137">
        <v>0.71079999999999999</v>
      </c>
      <c r="AX137">
        <v>0.64059999999999995</v>
      </c>
      <c r="AY137">
        <v>0.56840000000000002</v>
      </c>
      <c r="AZ137">
        <v>0.94179999999999997</v>
      </c>
      <c r="BA137">
        <v>0.99170000000000003</v>
      </c>
      <c r="BB137">
        <v>0.50280000000000002</v>
      </c>
      <c r="BC137">
        <v>0.61729999999999996</v>
      </c>
      <c r="BD137">
        <v>0.496</v>
      </c>
    </row>
    <row r="138" spans="1:56" hidden="1" x14ac:dyDescent="0.4">
      <c r="A138">
        <v>340</v>
      </c>
      <c r="B138" t="s">
        <v>57</v>
      </c>
      <c r="C138" t="s">
        <v>167</v>
      </c>
      <c r="D138" t="str">
        <f t="shared" si="4"/>
        <v>BM25</v>
      </c>
      <c r="E138" t="s">
        <v>199</v>
      </c>
      <c r="F138">
        <f t="shared" si="5"/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</row>
    <row r="139" spans="1:56" hidden="1" x14ac:dyDescent="0.4">
      <c r="A139">
        <v>341</v>
      </c>
      <c r="B139" t="s">
        <v>57</v>
      </c>
      <c r="C139" t="s">
        <v>167</v>
      </c>
      <c r="D139" t="str">
        <f t="shared" si="4"/>
        <v>SBERT</v>
      </c>
      <c r="E139" t="s">
        <v>200</v>
      </c>
      <c r="F139">
        <f t="shared" si="5"/>
        <v>0.95446599999999959</v>
      </c>
      <c r="G139">
        <v>1</v>
      </c>
      <c r="H139">
        <v>0.93200000000000005</v>
      </c>
      <c r="I139">
        <v>0.93769999999999998</v>
      </c>
      <c r="J139">
        <v>0.88819999999999999</v>
      </c>
      <c r="K139">
        <v>0.9879</v>
      </c>
      <c r="L139">
        <v>0.94830000000000003</v>
      </c>
      <c r="M139">
        <v>0.95050000000000001</v>
      </c>
      <c r="N139">
        <v>0.95660000000000001</v>
      </c>
      <c r="O139">
        <v>0.98599999999999999</v>
      </c>
      <c r="P139">
        <v>0.94799999999999995</v>
      </c>
      <c r="Q139">
        <v>0.91620000000000001</v>
      </c>
      <c r="R139">
        <v>0.95579999999999998</v>
      </c>
      <c r="S139">
        <v>0.94799999999999995</v>
      </c>
      <c r="T139">
        <v>0.95540000000000003</v>
      </c>
      <c r="U139">
        <v>0.87229999999999996</v>
      </c>
      <c r="V139">
        <v>0.92230000000000001</v>
      </c>
      <c r="W139">
        <v>0.94699999999999995</v>
      </c>
      <c r="X139">
        <v>0.98380000000000001</v>
      </c>
      <c r="Y139">
        <v>0.93240000000000001</v>
      </c>
      <c r="Z139">
        <v>0.96330000000000005</v>
      </c>
      <c r="AA139">
        <v>0.9667</v>
      </c>
      <c r="AB139">
        <v>0.97770000000000001</v>
      </c>
      <c r="AC139">
        <v>0.92269999999999996</v>
      </c>
      <c r="AD139">
        <v>0.99460000000000004</v>
      </c>
      <c r="AE139">
        <v>0.97460000000000002</v>
      </c>
      <c r="AF139">
        <v>0.95609999999999995</v>
      </c>
      <c r="AG139">
        <v>0.91790000000000005</v>
      </c>
      <c r="AH139">
        <v>0.96889999999999998</v>
      </c>
      <c r="AI139">
        <v>0.95089999999999997</v>
      </c>
      <c r="AJ139">
        <v>0.97030000000000005</v>
      </c>
      <c r="AK139">
        <v>0.9516</v>
      </c>
      <c r="AL139">
        <v>0.94440000000000002</v>
      </c>
      <c r="AM139">
        <v>0.97589999999999999</v>
      </c>
      <c r="AN139">
        <v>0.97919999999999996</v>
      </c>
      <c r="AO139">
        <v>0.94730000000000003</v>
      </c>
      <c r="AP139">
        <v>0.94499999999999995</v>
      </c>
      <c r="AQ139">
        <v>0.97670000000000001</v>
      </c>
      <c r="AR139">
        <v>0.97370000000000001</v>
      </c>
      <c r="AS139">
        <v>0.9829</v>
      </c>
      <c r="AT139">
        <v>0.90880000000000005</v>
      </c>
      <c r="AU139">
        <v>0.99780000000000002</v>
      </c>
      <c r="AV139">
        <v>0.94750000000000001</v>
      </c>
      <c r="AW139">
        <v>0.94259999999999999</v>
      </c>
      <c r="AX139">
        <v>0.96120000000000005</v>
      </c>
      <c r="AY139">
        <v>0.95989999999999998</v>
      </c>
      <c r="AZ139">
        <v>0.9869</v>
      </c>
      <c r="BA139">
        <v>0.99909999999999999</v>
      </c>
      <c r="BB139">
        <v>0.94789999999999996</v>
      </c>
      <c r="BC139">
        <v>0.95479999999999998</v>
      </c>
      <c r="BD139">
        <v>0.90800000000000003</v>
      </c>
    </row>
    <row r="140" spans="1:56" hidden="1" x14ac:dyDescent="0.4">
      <c r="A140">
        <v>342</v>
      </c>
      <c r="B140" t="s">
        <v>57</v>
      </c>
      <c r="C140" t="s">
        <v>167</v>
      </c>
      <c r="D140" t="str">
        <f t="shared" si="4"/>
        <v>MEAN</v>
      </c>
      <c r="E140" t="s">
        <v>201</v>
      </c>
      <c r="F140">
        <f t="shared" si="5"/>
        <v>0.56361400000000006</v>
      </c>
      <c r="G140">
        <v>0.8</v>
      </c>
      <c r="H140">
        <v>0.46500000000000002</v>
      </c>
      <c r="I140">
        <v>0.48930000000000001</v>
      </c>
      <c r="J140">
        <v>0.44769999999999999</v>
      </c>
      <c r="K140">
        <v>0.7329</v>
      </c>
      <c r="L140">
        <v>0.54449999999999998</v>
      </c>
      <c r="M140">
        <v>0.47649999999999998</v>
      </c>
      <c r="N140">
        <v>0.50309999999999999</v>
      </c>
      <c r="O140">
        <v>0.67190000000000005</v>
      </c>
      <c r="P140">
        <v>0.4642</v>
      </c>
      <c r="Q140">
        <v>0.4446</v>
      </c>
      <c r="R140">
        <v>0.59199999999999997</v>
      </c>
      <c r="S140">
        <v>0.52500000000000002</v>
      </c>
      <c r="T140">
        <v>0.53590000000000004</v>
      </c>
      <c r="U140">
        <v>0.37559999999999999</v>
      </c>
      <c r="V140">
        <v>0.4839</v>
      </c>
      <c r="W140">
        <v>0.51759999999999995</v>
      </c>
      <c r="X140">
        <v>0.71009999999999995</v>
      </c>
      <c r="Y140">
        <v>0.53259999999999996</v>
      </c>
      <c r="Z140">
        <v>0.62080000000000002</v>
      </c>
      <c r="AA140">
        <v>0.49519999999999997</v>
      </c>
      <c r="AB140">
        <v>0.63180000000000003</v>
      </c>
      <c r="AC140">
        <v>0.4864</v>
      </c>
      <c r="AD140">
        <v>0.65720000000000001</v>
      </c>
      <c r="AE140">
        <v>0.5534</v>
      </c>
      <c r="AF140">
        <v>0.63170000000000004</v>
      </c>
      <c r="AG140">
        <v>0.42370000000000002</v>
      </c>
      <c r="AH140">
        <v>0.58340000000000003</v>
      </c>
      <c r="AI140">
        <v>0.48799999999999999</v>
      </c>
      <c r="AJ140">
        <v>0.59319999999999995</v>
      </c>
      <c r="AK140">
        <v>0.51970000000000005</v>
      </c>
      <c r="AL140">
        <v>0.46360000000000001</v>
      </c>
      <c r="AM140">
        <v>0.64580000000000004</v>
      </c>
      <c r="AN140">
        <v>0.65969999999999995</v>
      </c>
      <c r="AO140">
        <v>0.56420000000000003</v>
      </c>
      <c r="AP140">
        <v>0.4798</v>
      </c>
      <c r="AQ140">
        <v>0.59160000000000001</v>
      </c>
      <c r="AR140">
        <v>0.65229999999999999</v>
      </c>
      <c r="AS140">
        <v>0.66610000000000003</v>
      </c>
      <c r="AT140">
        <v>0.47589999999999999</v>
      </c>
      <c r="AU140">
        <v>0.75060000000000004</v>
      </c>
      <c r="AV140">
        <v>0.52529999999999999</v>
      </c>
      <c r="AW140">
        <v>0.57979999999999998</v>
      </c>
      <c r="AX140">
        <v>0.53110000000000002</v>
      </c>
      <c r="AY140">
        <v>0.53639999999999999</v>
      </c>
      <c r="AZ140">
        <v>0.76390000000000002</v>
      </c>
      <c r="BA140">
        <v>0.79730000000000001</v>
      </c>
      <c r="BB140">
        <v>0.49469999999999997</v>
      </c>
      <c r="BC140">
        <v>0.54690000000000005</v>
      </c>
      <c r="BD140">
        <v>0.45879999999999999</v>
      </c>
    </row>
    <row r="141" spans="1:56" hidden="1" x14ac:dyDescent="0.4">
      <c r="A141">
        <v>343</v>
      </c>
      <c r="B141" t="s">
        <v>57</v>
      </c>
      <c r="C141" t="s">
        <v>167</v>
      </c>
      <c r="D141" t="str">
        <f t="shared" si="4"/>
        <v>Weighted</v>
      </c>
      <c r="E141" t="s">
        <v>202</v>
      </c>
      <c r="F141">
        <f t="shared" si="5"/>
        <v>0.59281399999999995</v>
      </c>
      <c r="G141">
        <v>0.9</v>
      </c>
      <c r="H141">
        <v>0.46629999999999999</v>
      </c>
      <c r="I141">
        <v>0.49120000000000003</v>
      </c>
      <c r="J141">
        <v>0.44890000000000002</v>
      </c>
      <c r="K141">
        <v>0.81259999999999999</v>
      </c>
      <c r="L141">
        <v>0.5665</v>
      </c>
      <c r="M141">
        <v>0.48199999999999998</v>
      </c>
      <c r="N141">
        <v>0.51280000000000003</v>
      </c>
      <c r="O141">
        <v>0.73340000000000005</v>
      </c>
      <c r="P141">
        <v>0.45900000000000002</v>
      </c>
      <c r="Q141">
        <v>0.43769999999999998</v>
      </c>
      <c r="R141">
        <v>0.63109999999999999</v>
      </c>
      <c r="S141">
        <v>0.54410000000000003</v>
      </c>
      <c r="T141">
        <v>0.55489999999999995</v>
      </c>
      <c r="U141">
        <v>0.35470000000000002</v>
      </c>
      <c r="V141">
        <v>0.48980000000000001</v>
      </c>
      <c r="W141">
        <v>0.53220000000000001</v>
      </c>
      <c r="X141">
        <v>0.78320000000000001</v>
      </c>
      <c r="Y141">
        <v>0.55530000000000002</v>
      </c>
      <c r="Z141">
        <v>0.66900000000000004</v>
      </c>
      <c r="AA141">
        <v>0.49840000000000001</v>
      </c>
      <c r="AB141">
        <v>0.68140000000000001</v>
      </c>
      <c r="AC141">
        <v>0.49359999999999998</v>
      </c>
      <c r="AD141">
        <v>0.71189999999999998</v>
      </c>
      <c r="AE141">
        <v>0.57950000000000002</v>
      </c>
      <c r="AF141">
        <v>0.68079999999999996</v>
      </c>
      <c r="AG141">
        <v>0.41099999999999998</v>
      </c>
      <c r="AH141">
        <v>0.61650000000000005</v>
      </c>
      <c r="AI141">
        <v>0.49130000000000001</v>
      </c>
      <c r="AJ141">
        <v>0.62580000000000002</v>
      </c>
      <c r="AK141">
        <v>0.53620000000000001</v>
      </c>
      <c r="AL141">
        <v>0.45900000000000002</v>
      </c>
      <c r="AM141">
        <v>0.70399999999999996</v>
      </c>
      <c r="AN141">
        <v>0.71640000000000004</v>
      </c>
      <c r="AO141">
        <v>0.59619999999999995</v>
      </c>
      <c r="AP141">
        <v>0.48499999999999999</v>
      </c>
      <c r="AQ141">
        <v>0.63019999999999998</v>
      </c>
      <c r="AR141">
        <v>0.70789999999999997</v>
      </c>
      <c r="AS141">
        <v>0.72170000000000001</v>
      </c>
      <c r="AT141">
        <v>0.48110000000000003</v>
      </c>
      <c r="AU141">
        <v>0.83789999999999998</v>
      </c>
      <c r="AV141">
        <v>0.53959999999999997</v>
      </c>
      <c r="AW141">
        <v>0.61899999999999999</v>
      </c>
      <c r="AX141">
        <v>0.55169999999999997</v>
      </c>
      <c r="AY141">
        <v>0.55489999999999995</v>
      </c>
      <c r="AZ141">
        <v>0.85399999999999998</v>
      </c>
      <c r="BA141">
        <v>0.89629999999999999</v>
      </c>
      <c r="BB141">
        <v>0.50129999999999997</v>
      </c>
      <c r="BC141">
        <v>0.57130000000000003</v>
      </c>
      <c r="BD141">
        <v>0.46210000000000001</v>
      </c>
    </row>
    <row r="142" spans="1:56" hidden="1" x14ac:dyDescent="0.4">
      <c r="A142">
        <v>288</v>
      </c>
      <c r="B142" t="s">
        <v>56</v>
      </c>
      <c r="C142" t="s">
        <v>167</v>
      </c>
      <c r="D142" t="str">
        <f t="shared" si="4"/>
        <v>Jaccard</v>
      </c>
      <c r="E142" t="s">
        <v>203</v>
      </c>
      <c r="F142">
        <f t="shared" si="5"/>
        <v>0.53302799999999995</v>
      </c>
      <c r="G142">
        <v>0.85709999999999997</v>
      </c>
      <c r="H142">
        <v>0.33329999999999999</v>
      </c>
      <c r="I142">
        <v>0.26090000000000002</v>
      </c>
      <c r="J142">
        <v>0.2424</v>
      </c>
      <c r="K142">
        <v>0.8276</v>
      </c>
      <c r="L142">
        <v>0.57779999999999998</v>
      </c>
      <c r="M142">
        <v>0.29089999999999999</v>
      </c>
      <c r="N142">
        <v>0.44190000000000002</v>
      </c>
      <c r="O142">
        <v>0.70269999999999999</v>
      </c>
      <c r="P142">
        <v>0.38179999999999997</v>
      </c>
      <c r="Q142">
        <v>0.57579999999999998</v>
      </c>
      <c r="R142">
        <v>0.42549999999999999</v>
      </c>
      <c r="S142">
        <v>0.54549999999999998</v>
      </c>
      <c r="T142">
        <v>0.37780000000000002</v>
      </c>
      <c r="U142">
        <v>0.18840000000000001</v>
      </c>
      <c r="V142">
        <v>0.62070000000000003</v>
      </c>
      <c r="W142">
        <v>0.47060000000000002</v>
      </c>
      <c r="X142">
        <v>0.78259999999999996</v>
      </c>
      <c r="Y142">
        <v>0.439</v>
      </c>
      <c r="Z142">
        <v>0.68420000000000003</v>
      </c>
      <c r="AA142">
        <v>0.4259</v>
      </c>
      <c r="AB142">
        <v>0.54290000000000005</v>
      </c>
      <c r="AC142">
        <v>0.41299999999999998</v>
      </c>
      <c r="AD142">
        <v>0.40739999999999998</v>
      </c>
      <c r="AE142">
        <v>0.44069999999999998</v>
      </c>
      <c r="AF142">
        <v>0.69230000000000003</v>
      </c>
      <c r="AG142">
        <v>0.29509999999999997</v>
      </c>
      <c r="AH142">
        <v>0.57499999999999996</v>
      </c>
      <c r="AI142">
        <v>0.4667</v>
      </c>
      <c r="AJ142">
        <v>0.62960000000000005</v>
      </c>
      <c r="AK142">
        <v>0.46939999999999998</v>
      </c>
      <c r="AL142">
        <v>0.78790000000000004</v>
      </c>
      <c r="AM142">
        <v>0.52170000000000005</v>
      </c>
      <c r="AN142">
        <v>0.71789999999999998</v>
      </c>
      <c r="AO142">
        <v>0.53849999999999998</v>
      </c>
      <c r="AP142">
        <v>0.29170000000000001</v>
      </c>
      <c r="AQ142">
        <v>0.53120000000000001</v>
      </c>
      <c r="AR142">
        <v>1</v>
      </c>
      <c r="AS142">
        <v>0.86670000000000003</v>
      </c>
      <c r="AT142">
        <v>0.42</v>
      </c>
      <c r="AU142">
        <v>0.31580000000000003</v>
      </c>
      <c r="AV142">
        <v>0.53190000000000004</v>
      </c>
      <c r="AW142">
        <v>0.47060000000000002</v>
      </c>
      <c r="AX142">
        <v>0.64180000000000004</v>
      </c>
      <c r="AY142">
        <v>0.48</v>
      </c>
      <c r="AZ142">
        <v>0.85289999999999999</v>
      </c>
      <c r="BA142">
        <v>1</v>
      </c>
      <c r="BB142">
        <v>0.44230000000000003</v>
      </c>
      <c r="BC142">
        <v>0.55169999999999997</v>
      </c>
      <c r="BD142">
        <v>0.30430000000000001</v>
      </c>
    </row>
    <row r="143" spans="1:56" hidden="1" x14ac:dyDescent="0.4">
      <c r="A143">
        <v>289</v>
      </c>
      <c r="B143" t="s">
        <v>56</v>
      </c>
      <c r="C143" t="s">
        <v>167</v>
      </c>
      <c r="D143" t="str">
        <f t="shared" si="4"/>
        <v>Levenshtein</v>
      </c>
      <c r="E143" t="s">
        <v>204</v>
      </c>
      <c r="F143">
        <f t="shared" si="5"/>
        <v>0.69432600000000011</v>
      </c>
      <c r="G143">
        <v>0.78120000000000001</v>
      </c>
      <c r="H143">
        <v>0.56200000000000006</v>
      </c>
      <c r="I143">
        <v>0.54920000000000002</v>
      </c>
      <c r="J143">
        <v>0.54400000000000004</v>
      </c>
      <c r="K143">
        <v>0.95589999999999997</v>
      </c>
      <c r="L143">
        <v>0.80920000000000003</v>
      </c>
      <c r="M143">
        <v>0.58940000000000003</v>
      </c>
      <c r="N143">
        <v>0.66479999999999995</v>
      </c>
      <c r="O143">
        <v>0.71840000000000004</v>
      </c>
      <c r="P143">
        <v>0.57189999999999996</v>
      </c>
      <c r="Q143">
        <v>0.65410000000000001</v>
      </c>
      <c r="R143">
        <v>0.56810000000000005</v>
      </c>
      <c r="S143">
        <v>0.73880000000000001</v>
      </c>
      <c r="T143">
        <v>0.77759999999999996</v>
      </c>
      <c r="U143">
        <v>0.49590000000000001</v>
      </c>
      <c r="V143">
        <v>0.75600000000000001</v>
      </c>
      <c r="W143">
        <v>0.61760000000000004</v>
      </c>
      <c r="X143">
        <v>0.60329999999999995</v>
      </c>
      <c r="Y143">
        <v>0.64739999999999998</v>
      </c>
      <c r="Z143">
        <v>0.75460000000000005</v>
      </c>
      <c r="AA143">
        <v>0.6149</v>
      </c>
      <c r="AB143">
        <v>0.72970000000000002</v>
      </c>
      <c r="AC143">
        <v>0.55630000000000002</v>
      </c>
      <c r="AD143">
        <v>0.69240000000000002</v>
      </c>
      <c r="AE143">
        <v>0.67830000000000001</v>
      </c>
      <c r="AF143">
        <v>0.80469999999999997</v>
      </c>
      <c r="AG143">
        <v>0.52449999999999997</v>
      </c>
      <c r="AH143">
        <v>0.72250000000000003</v>
      </c>
      <c r="AI143">
        <v>0.64790000000000003</v>
      </c>
      <c r="AJ143">
        <v>0.76939999999999997</v>
      </c>
      <c r="AK143">
        <v>0.5927</v>
      </c>
      <c r="AL143">
        <v>0.87709999999999999</v>
      </c>
      <c r="AM143">
        <v>0.88739999999999997</v>
      </c>
      <c r="AN143">
        <v>0.82850000000000001</v>
      </c>
      <c r="AO143">
        <v>0.67500000000000004</v>
      </c>
      <c r="AP143">
        <v>0.49080000000000001</v>
      </c>
      <c r="AQ143">
        <v>0.67910000000000004</v>
      </c>
      <c r="AR143">
        <v>1</v>
      </c>
      <c r="AS143">
        <v>0.77990000000000004</v>
      </c>
      <c r="AT143">
        <v>0.68679999999999997</v>
      </c>
      <c r="AU143">
        <v>0.6512</v>
      </c>
      <c r="AV143">
        <v>0.64419999999999999</v>
      </c>
      <c r="AW143">
        <v>0.77529999999999999</v>
      </c>
      <c r="AX143">
        <v>0.67630000000000001</v>
      </c>
      <c r="AY143">
        <v>0.67859999999999998</v>
      </c>
      <c r="AZ143">
        <v>0.89790000000000003</v>
      </c>
      <c r="BA143">
        <v>0.99480000000000002</v>
      </c>
      <c r="BB143">
        <v>0.58050000000000002</v>
      </c>
      <c r="BC143">
        <v>0.63460000000000005</v>
      </c>
      <c r="BD143">
        <v>0.58560000000000001</v>
      </c>
    </row>
    <row r="144" spans="1:56" hidden="1" x14ac:dyDescent="0.4">
      <c r="A144">
        <v>290</v>
      </c>
      <c r="B144" t="s">
        <v>56</v>
      </c>
      <c r="C144" t="s">
        <v>167</v>
      </c>
      <c r="D144" t="str">
        <f t="shared" si="4"/>
        <v>TFIDF</v>
      </c>
      <c r="E144" t="s">
        <v>205</v>
      </c>
      <c r="F144">
        <f t="shared" si="5"/>
        <v>0.6240500000000001</v>
      </c>
      <c r="G144">
        <v>0.81850000000000001</v>
      </c>
      <c r="H144">
        <v>0.49759999999999999</v>
      </c>
      <c r="I144">
        <v>0.36130000000000001</v>
      </c>
      <c r="J144">
        <v>0.44650000000000001</v>
      </c>
      <c r="K144">
        <v>0.89329999999999998</v>
      </c>
      <c r="L144">
        <v>0.68369999999999997</v>
      </c>
      <c r="M144">
        <v>0.57940000000000003</v>
      </c>
      <c r="N144">
        <v>0.57010000000000005</v>
      </c>
      <c r="O144">
        <v>0.74009999999999998</v>
      </c>
      <c r="P144">
        <v>0.41930000000000001</v>
      </c>
      <c r="Q144">
        <v>0.70699999999999996</v>
      </c>
      <c r="R144">
        <v>0.45569999999999999</v>
      </c>
      <c r="S144">
        <v>0.66249999999999998</v>
      </c>
      <c r="T144">
        <v>0.56859999999999999</v>
      </c>
      <c r="U144">
        <v>0.32140000000000002</v>
      </c>
      <c r="V144">
        <v>0.66279999999999994</v>
      </c>
      <c r="W144">
        <v>0.54149999999999998</v>
      </c>
      <c r="X144">
        <v>0.67110000000000003</v>
      </c>
      <c r="Y144">
        <v>0.56489999999999996</v>
      </c>
      <c r="Z144">
        <v>0.78739999999999999</v>
      </c>
      <c r="AA144">
        <v>0.49430000000000002</v>
      </c>
      <c r="AB144">
        <v>0.57750000000000001</v>
      </c>
      <c r="AC144">
        <v>0.44240000000000002</v>
      </c>
      <c r="AD144">
        <v>0.6855</v>
      </c>
      <c r="AE144">
        <v>0.68710000000000004</v>
      </c>
      <c r="AF144">
        <v>0.68320000000000003</v>
      </c>
      <c r="AG144">
        <v>0.38109999999999999</v>
      </c>
      <c r="AH144">
        <v>0.65069999999999995</v>
      </c>
      <c r="AI144">
        <v>0.56279999999999997</v>
      </c>
      <c r="AJ144">
        <v>0.59660000000000002</v>
      </c>
      <c r="AK144">
        <v>0.58509999999999995</v>
      </c>
      <c r="AL144">
        <v>0.8105</v>
      </c>
      <c r="AM144">
        <v>0.86899999999999999</v>
      </c>
      <c r="AN144">
        <v>0.77290000000000003</v>
      </c>
      <c r="AO144">
        <v>0.66059999999999997</v>
      </c>
      <c r="AP144">
        <v>0.4466</v>
      </c>
      <c r="AQ144">
        <v>0.73970000000000002</v>
      </c>
      <c r="AR144">
        <v>1</v>
      </c>
      <c r="AS144">
        <v>0.71120000000000005</v>
      </c>
      <c r="AT144">
        <v>0.44519999999999998</v>
      </c>
      <c r="AU144">
        <v>0.5635</v>
      </c>
      <c r="AV144">
        <v>0.50270000000000004</v>
      </c>
      <c r="AW144">
        <v>0.71079999999999999</v>
      </c>
      <c r="AX144">
        <v>0.60960000000000003</v>
      </c>
      <c r="AY144">
        <v>0.59240000000000004</v>
      </c>
      <c r="AZ144">
        <v>0.84689999999999999</v>
      </c>
      <c r="BA144">
        <v>0.99170000000000003</v>
      </c>
      <c r="BB144">
        <v>0.50280000000000002</v>
      </c>
      <c r="BC144">
        <v>0.63139999999999996</v>
      </c>
      <c r="BD144">
        <v>0.496</v>
      </c>
    </row>
    <row r="145" spans="1:56" hidden="1" x14ac:dyDescent="0.4">
      <c r="A145">
        <v>291</v>
      </c>
      <c r="B145" t="s">
        <v>56</v>
      </c>
      <c r="C145" t="s">
        <v>167</v>
      </c>
      <c r="D145" t="str">
        <f t="shared" si="4"/>
        <v>BM25</v>
      </c>
      <c r="E145" t="s">
        <v>206</v>
      </c>
      <c r="F145">
        <f t="shared" si="5"/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</row>
    <row r="146" spans="1:56" hidden="1" x14ac:dyDescent="0.4">
      <c r="A146">
        <v>292</v>
      </c>
      <c r="B146" t="s">
        <v>56</v>
      </c>
      <c r="C146" t="s">
        <v>167</v>
      </c>
      <c r="D146" t="str">
        <f t="shared" si="4"/>
        <v>SBERT</v>
      </c>
      <c r="E146" t="s">
        <v>207</v>
      </c>
      <c r="F146">
        <f t="shared" si="5"/>
        <v>0.95406199999999997</v>
      </c>
      <c r="G146">
        <v>0.9899</v>
      </c>
      <c r="H146">
        <v>0.93200000000000005</v>
      </c>
      <c r="I146">
        <v>0.90529999999999999</v>
      </c>
      <c r="J146">
        <v>0.89219999999999999</v>
      </c>
      <c r="K146">
        <v>0.9879</v>
      </c>
      <c r="L146">
        <v>0.96689999999999998</v>
      </c>
      <c r="M146">
        <v>0.94740000000000002</v>
      </c>
      <c r="N146">
        <v>0.95379999999999998</v>
      </c>
      <c r="O146">
        <v>0.98150000000000004</v>
      </c>
      <c r="P146">
        <v>0.94799999999999995</v>
      </c>
      <c r="Q146">
        <v>0.95579999999999998</v>
      </c>
      <c r="R146">
        <v>0.89770000000000005</v>
      </c>
      <c r="S146">
        <v>0.95760000000000001</v>
      </c>
      <c r="T146">
        <v>0.95540000000000003</v>
      </c>
      <c r="U146">
        <v>0.87229999999999996</v>
      </c>
      <c r="V146">
        <v>0.97409999999999997</v>
      </c>
      <c r="W146">
        <v>0.9506</v>
      </c>
      <c r="X146">
        <v>0.94650000000000001</v>
      </c>
      <c r="Y146">
        <v>0.92659999999999998</v>
      </c>
      <c r="Z146">
        <v>0.9657</v>
      </c>
      <c r="AA146">
        <v>0.96589999999999998</v>
      </c>
      <c r="AB146">
        <v>0.97289999999999999</v>
      </c>
      <c r="AC146">
        <v>0.91839999999999999</v>
      </c>
      <c r="AD146">
        <v>0.98460000000000003</v>
      </c>
      <c r="AE146">
        <v>0.97829999999999995</v>
      </c>
      <c r="AF146">
        <v>0.96750000000000003</v>
      </c>
      <c r="AG146">
        <v>0.91790000000000005</v>
      </c>
      <c r="AH146">
        <v>0.96889999999999998</v>
      </c>
      <c r="AI146">
        <v>0.98040000000000005</v>
      </c>
      <c r="AJ146">
        <v>0.97030000000000005</v>
      </c>
      <c r="AK146">
        <v>0.9516</v>
      </c>
      <c r="AL146">
        <v>0.99260000000000004</v>
      </c>
      <c r="AM146">
        <v>0.97599999999999998</v>
      </c>
      <c r="AN146">
        <v>0.97919999999999996</v>
      </c>
      <c r="AO146">
        <v>0.94730000000000003</v>
      </c>
      <c r="AP146">
        <v>0.91359999999999997</v>
      </c>
      <c r="AQ146">
        <v>0.97009999999999996</v>
      </c>
      <c r="AR146">
        <v>1</v>
      </c>
      <c r="AS146">
        <v>0.97640000000000005</v>
      </c>
      <c r="AT146">
        <v>0.9335</v>
      </c>
      <c r="AU146">
        <v>0.92820000000000003</v>
      </c>
      <c r="AV146">
        <v>0.94750000000000001</v>
      </c>
      <c r="AW146">
        <v>0.94259999999999999</v>
      </c>
      <c r="AX146">
        <v>0.94650000000000001</v>
      </c>
      <c r="AY146">
        <v>0.96009999999999995</v>
      </c>
      <c r="AZ146">
        <v>0.98609999999999998</v>
      </c>
      <c r="BA146">
        <v>0.99909999999999999</v>
      </c>
      <c r="BB146">
        <v>0.94789999999999996</v>
      </c>
      <c r="BC146">
        <v>0.96450000000000002</v>
      </c>
      <c r="BD146">
        <v>0.90800000000000003</v>
      </c>
    </row>
    <row r="147" spans="1:56" hidden="1" x14ac:dyDescent="0.4">
      <c r="A147">
        <v>293</v>
      </c>
      <c r="B147" t="s">
        <v>56</v>
      </c>
      <c r="C147" t="s">
        <v>167</v>
      </c>
      <c r="D147" t="str">
        <f t="shared" si="4"/>
        <v>MEAN</v>
      </c>
      <c r="E147" t="s">
        <v>208</v>
      </c>
      <c r="F147">
        <f t="shared" si="5"/>
        <v>0.56108200000000008</v>
      </c>
      <c r="G147">
        <v>0.68930000000000002</v>
      </c>
      <c r="H147">
        <v>0.46500000000000002</v>
      </c>
      <c r="I147">
        <v>0.4153</v>
      </c>
      <c r="J147">
        <v>0.42499999999999999</v>
      </c>
      <c r="K147">
        <v>0.7329</v>
      </c>
      <c r="L147">
        <v>0.60750000000000004</v>
      </c>
      <c r="M147">
        <v>0.48139999999999999</v>
      </c>
      <c r="N147">
        <v>0.52610000000000001</v>
      </c>
      <c r="O147">
        <v>0.62849999999999995</v>
      </c>
      <c r="P147">
        <v>0.4642</v>
      </c>
      <c r="Q147">
        <v>0.57850000000000001</v>
      </c>
      <c r="R147">
        <v>0.46939999999999998</v>
      </c>
      <c r="S147">
        <v>0.58089999999999997</v>
      </c>
      <c r="T147">
        <v>0.53590000000000004</v>
      </c>
      <c r="U147">
        <v>0.37559999999999999</v>
      </c>
      <c r="V147">
        <v>0.60270000000000001</v>
      </c>
      <c r="W147">
        <v>0.5161</v>
      </c>
      <c r="X147">
        <v>0.60070000000000001</v>
      </c>
      <c r="Y147">
        <v>0.51559999999999995</v>
      </c>
      <c r="Z147">
        <v>0.63839999999999997</v>
      </c>
      <c r="AA147">
        <v>0.50019999999999998</v>
      </c>
      <c r="AB147">
        <v>0.56459999999999999</v>
      </c>
      <c r="AC147">
        <v>0.46600000000000003</v>
      </c>
      <c r="AD147">
        <v>0.55400000000000005</v>
      </c>
      <c r="AE147">
        <v>0.55689999999999995</v>
      </c>
      <c r="AF147">
        <v>0.62949999999999995</v>
      </c>
      <c r="AG147">
        <v>0.42370000000000002</v>
      </c>
      <c r="AH147">
        <v>0.58340000000000003</v>
      </c>
      <c r="AI147">
        <v>0.53159999999999996</v>
      </c>
      <c r="AJ147">
        <v>0.59319999999999995</v>
      </c>
      <c r="AK147">
        <v>0.51970000000000005</v>
      </c>
      <c r="AL147">
        <v>0.69359999999999999</v>
      </c>
      <c r="AM147">
        <v>0.65080000000000005</v>
      </c>
      <c r="AN147">
        <v>0.65969999999999995</v>
      </c>
      <c r="AO147">
        <v>0.56420000000000003</v>
      </c>
      <c r="AP147">
        <v>0.42849999999999999</v>
      </c>
      <c r="AQ147">
        <v>0.58399999999999996</v>
      </c>
      <c r="AR147">
        <v>0.8</v>
      </c>
      <c r="AS147">
        <v>0.66679999999999995</v>
      </c>
      <c r="AT147">
        <v>0.49709999999999999</v>
      </c>
      <c r="AU147">
        <v>0.49170000000000003</v>
      </c>
      <c r="AV147">
        <v>0.52529999999999999</v>
      </c>
      <c r="AW147">
        <v>0.57979999999999998</v>
      </c>
      <c r="AX147">
        <v>0.57479999999999998</v>
      </c>
      <c r="AY147">
        <v>0.54220000000000002</v>
      </c>
      <c r="AZ147">
        <v>0.71679999999999999</v>
      </c>
      <c r="BA147">
        <v>0.79710000000000003</v>
      </c>
      <c r="BB147">
        <v>0.49469999999999997</v>
      </c>
      <c r="BC147">
        <v>0.55640000000000001</v>
      </c>
      <c r="BD147">
        <v>0.45879999999999999</v>
      </c>
    </row>
    <row r="148" spans="1:56" hidden="1" x14ac:dyDescent="0.4">
      <c r="A148">
        <v>294</v>
      </c>
      <c r="B148" t="s">
        <v>56</v>
      </c>
      <c r="C148" t="s">
        <v>167</v>
      </c>
      <c r="D148" t="str">
        <f t="shared" si="4"/>
        <v>Weighted</v>
      </c>
      <c r="E148" t="s">
        <v>209</v>
      </c>
      <c r="F148">
        <f t="shared" si="5"/>
        <v>0.58946200000000004</v>
      </c>
      <c r="G148">
        <v>0.75409999999999999</v>
      </c>
      <c r="H148">
        <v>0.46629999999999999</v>
      </c>
      <c r="I148">
        <v>0.40150000000000002</v>
      </c>
      <c r="J148">
        <v>0.41980000000000001</v>
      </c>
      <c r="K148">
        <v>0.81259999999999999</v>
      </c>
      <c r="L148">
        <v>0.64859999999999995</v>
      </c>
      <c r="M148">
        <v>0.48859999999999998</v>
      </c>
      <c r="N148">
        <v>0.54310000000000003</v>
      </c>
      <c r="O148">
        <v>0.67549999999999999</v>
      </c>
      <c r="P148">
        <v>0.45900000000000002</v>
      </c>
      <c r="Q148">
        <v>0.61519999999999997</v>
      </c>
      <c r="R148">
        <v>0.47489999999999999</v>
      </c>
      <c r="S148">
        <v>0.61560000000000004</v>
      </c>
      <c r="T148">
        <v>0.55489999999999995</v>
      </c>
      <c r="U148">
        <v>0.35470000000000002</v>
      </c>
      <c r="V148">
        <v>0.64039999999999997</v>
      </c>
      <c r="W148">
        <v>0.52949999999999997</v>
      </c>
      <c r="X148">
        <v>0.64249999999999996</v>
      </c>
      <c r="Y148">
        <v>0.53369999999999995</v>
      </c>
      <c r="Z148">
        <v>0.6925</v>
      </c>
      <c r="AA148">
        <v>0.50509999999999999</v>
      </c>
      <c r="AB148">
        <v>0.5887</v>
      </c>
      <c r="AC148">
        <v>0.46689999999999998</v>
      </c>
      <c r="AD148">
        <v>0.57909999999999995</v>
      </c>
      <c r="AE148">
        <v>0.5837</v>
      </c>
      <c r="AF148">
        <v>0.67600000000000005</v>
      </c>
      <c r="AG148">
        <v>0.41099999999999998</v>
      </c>
      <c r="AH148">
        <v>0.61650000000000005</v>
      </c>
      <c r="AI148">
        <v>0.54549999999999998</v>
      </c>
      <c r="AJ148">
        <v>0.62580000000000002</v>
      </c>
      <c r="AK148">
        <v>0.53620000000000001</v>
      </c>
      <c r="AL148">
        <v>0.75870000000000004</v>
      </c>
      <c r="AM148">
        <v>0.71060000000000001</v>
      </c>
      <c r="AN148">
        <v>0.71640000000000004</v>
      </c>
      <c r="AO148">
        <v>0.59619999999999995</v>
      </c>
      <c r="AP148">
        <v>0.4209</v>
      </c>
      <c r="AQ148">
        <v>0.62150000000000005</v>
      </c>
      <c r="AR148">
        <v>0.9</v>
      </c>
      <c r="AS148">
        <v>0.72260000000000002</v>
      </c>
      <c r="AT148">
        <v>0.50360000000000005</v>
      </c>
      <c r="AU148">
        <v>0.50360000000000005</v>
      </c>
      <c r="AV148">
        <v>0.53959999999999997</v>
      </c>
      <c r="AW148">
        <v>0.61899999999999999</v>
      </c>
      <c r="AX148">
        <v>0.60709999999999997</v>
      </c>
      <c r="AY148">
        <v>0.56340000000000001</v>
      </c>
      <c r="AZ148">
        <v>0.79039999999999999</v>
      </c>
      <c r="BA148">
        <v>0.89610000000000001</v>
      </c>
      <c r="BB148">
        <v>0.50129999999999997</v>
      </c>
      <c r="BC148">
        <v>0.58250000000000002</v>
      </c>
      <c r="BD148">
        <v>0.46210000000000001</v>
      </c>
    </row>
    <row r="149" spans="1:56" hidden="1" x14ac:dyDescent="0.4">
      <c r="A149">
        <v>484</v>
      </c>
      <c r="B149" t="s">
        <v>167</v>
      </c>
      <c r="C149" t="s">
        <v>210</v>
      </c>
      <c r="D149" t="str">
        <f t="shared" si="4"/>
        <v>Jaccard</v>
      </c>
      <c r="E149" t="s">
        <v>211</v>
      </c>
      <c r="F149">
        <f t="shared" si="5"/>
        <v>0.50753400000000004</v>
      </c>
      <c r="G149">
        <v>0.69699999999999995</v>
      </c>
      <c r="H149">
        <v>0.33329999999999999</v>
      </c>
      <c r="I149">
        <v>0.5</v>
      </c>
      <c r="J149">
        <v>0.39340000000000003</v>
      </c>
      <c r="K149">
        <v>0.51160000000000005</v>
      </c>
      <c r="L149">
        <v>0.51160000000000005</v>
      </c>
      <c r="M149">
        <v>0.42859999999999998</v>
      </c>
      <c r="N149">
        <v>0.75680000000000003</v>
      </c>
      <c r="O149">
        <v>0.43480000000000002</v>
      </c>
      <c r="P149">
        <v>0.52170000000000005</v>
      </c>
      <c r="Q149">
        <v>0.6552</v>
      </c>
      <c r="R149">
        <v>0.5</v>
      </c>
      <c r="S149">
        <v>0.42499999999999999</v>
      </c>
      <c r="T149">
        <v>0.22220000000000001</v>
      </c>
      <c r="U149">
        <v>0.25419999999999998</v>
      </c>
      <c r="V149">
        <v>0.64810000000000001</v>
      </c>
      <c r="W149">
        <v>0.46150000000000002</v>
      </c>
      <c r="X149">
        <v>1</v>
      </c>
      <c r="Y149">
        <v>0.45240000000000002</v>
      </c>
      <c r="Z149">
        <v>0.54759999999999998</v>
      </c>
      <c r="AA149">
        <v>0.4194</v>
      </c>
      <c r="AB149">
        <v>1</v>
      </c>
      <c r="AC149">
        <v>0.47220000000000001</v>
      </c>
      <c r="AD149">
        <v>0.21879999999999999</v>
      </c>
      <c r="AE149">
        <v>0.3871</v>
      </c>
      <c r="AF149">
        <v>0.55000000000000004</v>
      </c>
      <c r="AG149">
        <v>0.2344</v>
      </c>
      <c r="AH149">
        <v>0.62219999999999998</v>
      </c>
      <c r="AI149">
        <v>0.51519999999999999</v>
      </c>
      <c r="AJ149">
        <v>0.42859999999999998</v>
      </c>
      <c r="AK149">
        <v>0.35849999999999999</v>
      </c>
      <c r="AL149">
        <v>0.42499999999999999</v>
      </c>
      <c r="AM149">
        <v>0.48</v>
      </c>
      <c r="AN149">
        <v>0.65790000000000004</v>
      </c>
      <c r="AO149">
        <v>0.75760000000000005</v>
      </c>
      <c r="AP149">
        <v>0.36170000000000002</v>
      </c>
      <c r="AQ149">
        <v>0.54549999999999998</v>
      </c>
      <c r="AR149">
        <v>0.54549999999999998</v>
      </c>
      <c r="AS149">
        <v>0.68569999999999998</v>
      </c>
      <c r="AT149">
        <v>0.38179999999999997</v>
      </c>
      <c r="AU149">
        <v>0.37209999999999999</v>
      </c>
      <c r="AV149">
        <v>0.4118</v>
      </c>
      <c r="AW149">
        <v>0.37209999999999999</v>
      </c>
      <c r="AX149">
        <v>0.52170000000000005</v>
      </c>
      <c r="AY149">
        <v>0.52080000000000004</v>
      </c>
      <c r="AZ149">
        <v>0.60470000000000002</v>
      </c>
      <c r="BA149">
        <v>0.57499999999999996</v>
      </c>
      <c r="BB149">
        <v>0.4889</v>
      </c>
      <c r="BC149">
        <v>0.73209999999999997</v>
      </c>
      <c r="BD149">
        <v>0.47539999999999999</v>
      </c>
    </row>
    <row r="150" spans="1:56" hidden="1" x14ac:dyDescent="0.4">
      <c r="A150">
        <v>485</v>
      </c>
      <c r="B150" t="s">
        <v>167</v>
      </c>
      <c r="C150" t="s">
        <v>210</v>
      </c>
      <c r="D150" t="str">
        <f t="shared" si="4"/>
        <v>Levenshtein</v>
      </c>
      <c r="E150" t="s">
        <v>212</v>
      </c>
      <c r="F150">
        <f t="shared" si="5"/>
        <v>0.67795400000000006</v>
      </c>
      <c r="G150">
        <v>0.75609999999999999</v>
      </c>
      <c r="H150">
        <v>0.58379999999999999</v>
      </c>
      <c r="I150">
        <v>0.68859999999999999</v>
      </c>
      <c r="J150">
        <v>0.62670000000000003</v>
      </c>
      <c r="K150">
        <v>0.5847</v>
      </c>
      <c r="L150">
        <v>0.65739999999999998</v>
      </c>
      <c r="M150">
        <v>0.61580000000000001</v>
      </c>
      <c r="N150">
        <v>0.82989999999999997</v>
      </c>
      <c r="O150">
        <v>0.66449999999999998</v>
      </c>
      <c r="P150">
        <v>0.57609999999999995</v>
      </c>
      <c r="Q150">
        <v>0.67930000000000001</v>
      </c>
      <c r="R150">
        <v>0.61209999999999998</v>
      </c>
      <c r="S150">
        <v>0.53210000000000002</v>
      </c>
      <c r="T150">
        <v>0.52300000000000002</v>
      </c>
      <c r="U150">
        <v>0.50139999999999996</v>
      </c>
      <c r="V150">
        <v>0.83609999999999995</v>
      </c>
      <c r="W150">
        <v>0.61770000000000003</v>
      </c>
      <c r="X150">
        <v>0.995</v>
      </c>
      <c r="Y150">
        <v>0.60229999999999995</v>
      </c>
      <c r="Z150">
        <v>0.77610000000000001</v>
      </c>
      <c r="AA150">
        <v>0.56789999999999996</v>
      </c>
      <c r="AB150">
        <v>0.99860000000000004</v>
      </c>
      <c r="AC150">
        <v>0.62180000000000002</v>
      </c>
      <c r="AD150">
        <v>0.52229999999999999</v>
      </c>
      <c r="AE150">
        <v>0.55189999999999995</v>
      </c>
      <c r="AF150">
        <v>0.70399999999999996</v>
      </c>
      <c r="AG150">
        <v>0.49170000000000003</v>
      </c>
      <c r="AH150">
        <v>0.68189999999999995</v>
      </c>
      <c r="AI150">
        <v>0.7016</v>
      </c>
      <c r="AJ150">
        <v>0.63119999999999998</v>
      </c>
      <c r="AK150">
        <v>0.68189999999999995</v>
      </c>
      <c r="AL150">
        <v>0.76149999999999995</v>
      </c>
      <c r="AM150">
        <v>0.88049999999999995</v>
      </c>
      <c r="AN150">
        <v>0.70399999999999996</v>
      </c>
      <c r="AO150">
        <v>0.8891</v>
      </c>
      <c r="AP150">
        <v>0.56159999999999999</v>
      </c>
      <c r="AQ150">
        <v>0.69169999999999998</v>
      </c>
      <c r="AR150">
        <v>0.76919999999999999</v>
      </c>
      <c r="AS150">
        <v>0.61760000000000004</v>
      </c>
      <c r="AT150">
        <v>0.78249999999999997</v>
      </c>
      <c r="AU150">
        <v>0.66149999999999998</v>
      </c>
      <c r="AV150">
        <v>0.60650000000000004</v>
      </c>
      <c r="AW150">
        <v>0.65749999999999997</v>
      </c>
      <c r="AX150">
        <v>0.51160000000000005</v>
      </c>
      <c r="AY150">
        <v>0.69850000000000001</v>
      </c>
      <c r="AZ150">
        <v>0.80220000000000002</v>
      </c>
      <c r="BA150">
        <v>0.80769999999999997</v>
      </c>
      <c r="BB150">
        <v>0.69489999999999996</v>
      </c>
      <c r="BC150">
        <v>0.69010000000000005</v>
      </c>
      <c r="BD150">
        <v>0.69599999999999995</v>
      </c>
    </row>
    <row r="151" spans="1:56" hidden="1" x14ac:dyDescent="0.4">
      <c r="A151">
        <v>486</v>
      </c>
      <c r="B151" t="s">
        <v>167</v>
      </c>
      <c r="C151" t="s">
        <v>210</v>
      </c>
      <c r="D151" t="str">
        <f t="shared" si="4"/>
        <v>TFIDF</v>
      </c>
      <c r="E151" t="s">
        <v>213</v>
      </c>
      <c r="F151">
        <f t="shared" si="5"/>
        <v>0.61700799999999989</v>
      </c>
      <c r="G151">
        <v>0.81540000000000001</v>
      </c>
      <c r="H151">
        <v>0.52290000000000003</v>
      </c>
      <c r="I151">
        <v>0.62619999999999998</v>
      </c>
      <c r="J151">
        <v>0.51419999999999999</v>
      </c>
      <c r="K151">
        <v>0.4234</v>
      </c>
      <c r="L151">
        <v>0.59309999999999996</v>
      </c>
      <c r="M151">
        <v>0.62290000000000001</v>
      </c>
      <c r="N151">
        <v>0.83340000000000003</v>
      </c>
      <c r="O151">
        <v>0.57599999999999996</v>
      </c>
      <c r="P151">
        <v>0.48770000000000002</v>
      </c>
      <c r="Q151">
        <v>0.77700000000000002</v>
      </c>
      <c r="R151">
        <v>0.73939999999999995</v>
      </c>
      <c r="S151">
        <v>0.42509999999999998</v>
      </c>
      <c r="T151">
        <v>0.29699999999999999</v>
      </c>
      <c r="U151">
        <v>0.39290000000000003</v>
      </c>
      <c r="V151">
        <v>0.75839999999999996</v>
      </c>
      <c r="W151">
        <v>0.5383</v>
      </c>
      <c r="X151">
        <v>0.96919999999999995</v>
      </c>
      <c r="Y151">
        <v>0.53010000000000002</v>
      </c>
      <c r="Z151">
        <v>0.75960000000000005</v>
      </c>
      <c r="AA151">
        <v>0.36530000000000001</v>
      </c>
      <c r="AB151">
        <v>1</v>
      </c>
      <c r="AC151">
        <v>0.61119999999999997</v>
      </c>
      <c r="AD151">
        <v>0.41489999999999999</v>
      </c>
      <c r="AE151">
        <v>0.54559999999999997</v>
      </c>
      <c r="AF151">
        <v>0.59230000000000005</v>
      </c>
      <c r="AG151">
        <v>0.32379999999999998</v>
      </c>
      <c r="AH151">
        <v>0.63900000000000001</v>
      </c>
      <c r="AI151">
        <v>0.63729999999999998</v>
      </c>
      <c r="AJ151">
        <v>0.58789999999999998</v>
      </c>
      <c r="AK151">
        <v>0.58550000000000002</v>
      </c>
      <c r="AL151">
        <v>0.62360000000000004</v>
      </c>
      <c r="AM151">
        <v>0.85109999999999997</v>
      </c>
      <c r="AN151">
        <v>0.51749999999999996</v>
      </c>
      <c r="AO151">
        <v>0.77339999999999998</v>
      </c>
      <c r="AP151">
        <v>0.5403</v>
      </c>
      <c r="AQ151">
        <v>0.74399999999999999</v>
      </c>
      <c r="AR151">
        <v>0.69650000000000001</v>
      </c>
      <c r="AS151">
        <v>0.75</v>
      </c>
      <c r="AT151">
        <v>0.54179999999999995</v>
      </c>
      <c r="AU151">
        <v>0.49790000000000001</v>
      </c>
      <c r="AV151">
        <v>0.56000000000000005</v>
      </c>
      <c r="AW151">
        <v>0.69440000000000002</v>
      </c>
      <c r="AX151">
        <v>0.52610000000000001</v>
      </c>
      <c r="AY151">
        <v>0.57350000000000001</v>
      </c>
      <c r="AZ151">
        <v>0.67079999999999995</v>
      </c>
      <c r="BA151">
        <v>0.78300000000000003</v>
      </c>
      <c r="BB151">
        <v>0.61470000000000002</v>
      </c>
      <c r="BC151">
        <v>0.68859999999999999</v>
      </c>
      <c r="BD151">
        <v>0.69820000000000004</v>
      </c>
    </row>
    <row r="152" spans="1:56" hidden="1" x14ac:dyDescent="0.4">
      <c r="A152">
        <v>487</v>
      </c>
      <c r="B152" t="s">
        <v>167</v>
      </c>
      <c r="C152" t="s">
        <v>210</v>
      </c>
      <c r="D152" t="str">
        <f t="shared" si="4"/>
        <v>BM25</v>
      </c>
      <c r="E152" t="s">
        <v>214</v>
      </c>
      <c r="F152">
        <f t="shared" si="5"/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</row>
    <row r="153" spans="1:56" hidden="1" x14ac:dyDescent="0.4">
      <c r="A153">
        <v>488</v>
      </c>
      <c r="B153" t="s">
        <v>167</v>
      </c>
      <c r="C153" t="s">
        <v>210</v>
      </c>
      <c r="D153" t="str">
        <f t="shared" si="4"/>
        <v>SBERT</v>
      </c>
      <c r="E153" t="s">
        <v>215</v>
      </c>
      <c r="F153">
        <f t="shared" si="5"/>
        <v>0.95321599999999973</v>
      </c>
      <c r="G153">
        <v>0.97760000000000002</v>
      </c>
      <c r="H153">
        <v>0.94269999999999998</v>
      </c>
      <c r="I153">
        <v>0.97540000000000004</v>
      </c>
      <c r="J153">
        <v>0.86990000000000001</v>
      </c>
      <c r="K153">
        <v>0.95730000000000004</v>
      </c>
      <c r="L153">
        <v>0.94879999999999998</v>
      </c>
      <c r="M153">
        <v>0.97619999999999996</v>
      </c>
      <c r="N153">
        <v>0.98650000000000004</v>
      </c>
      <c r="O153">
        <v>0.93520000000000003</v>
      </c>
      <c r="P153">
        <v>0.9466</v>
      </c>
      <c r="Q153">
        <v>0.98209999999999997</v>
      </c>
      <c r="R153">
        <v>0.94930000000000003</v>
      </c>
      <c r="S153">
        <v>0.91849999999999998</v>
      </c>
      <c r="T153">
        <v>0.93320000000000003</v>
      </c>
      <c r="U153">
        <v>0.89700000000000002</v>
      </c>
      <c r="V153">
        <v>0.97440000000000004</v>
      </c>
      <c r="W153">
        <v>0.9486</v>
      </c>
      <c r="X153">
        <v>0.99970000000000003</v>
      </c>
      <c r="Y153">
        <v>0.93969999999999998</v>
      </c>
      <c r="Z153">
        <v>0.97809999999999997</v>
      </c>
      <c r="AA153">
        <v>0.91959999999999997</v>
      </c>
      <c r="AB153">
        <v>1</v>
      </c>
      <c r="AC153">
        <v>0.94569999999999999</v>
      </c>
      <c r="AD153">
        <v>0.92520000000000002</v>
      </c>
      <c r="AE153">
        <v>0.89529999999999998</v>
      </c>
      <c r="AF153">
        <v>0.95850000000000002</v>
      </c>
      <c r="AG153">
        <v>0.92100000000000004</v>
      </c>
      <c r="AH153">
        <v>0.96040000000000003</v>
      </c>
      <c r="AI153">
        <v>0.97789999999999999</v>
      </c>
      <c r="AJ153">
        <v>0.93259999999999998</v>
      </c>
      <c r="AK153">
        <v>0.93979999999999997</v>
      </c>
      <c r="AL153">
        <v>0.97</v>
      </c>
      <c r="AM153">
        <v>0.97</v>
      </c>
      <c r="AN153">
        <v>0.95879999999999999</v>
      </c>
      <c r="AO153">
        <v>0.99470000000000003</v>
      </c>
      <c r="AP153">
        <v>0.93489999999999995</v>
      </c>
      <c r="AQ153">
        <v>0.97670000000000001</v>
      </c>
      <c r="AR153">
        <v>0.97250000000000003</v>
      </c>
      <c r="AS153">
        <v>0.95220000000000005</v>
      </c>
      <c r="AT153">
        <v>0.94930000000000003</v>
      </c>
      <c r="AU153">
        <v>0.95669999999999999</v>
      </c>
      <c r="AV153">
        <v>0.94240000000000002</v>
      </c>
      <c r="AW153">
        <v>0.94099999999999995</v>
      </c>
      <c r="AX153">
        <v>0.9345</v>
      </c>
      <c r="AY153">
        <v>0.96220000000000006</v>
      </c>
      <c r="AZ153">
        <v>0.95509999999999995</v>
      </c>
      <c r="BA153">
        <v>0.96630000000000005</v>
      </c>
      <c r="BB153">
        <v>0.97099999999999997</v>
      </c>
      <c r="BC153">
        <v>0.98329999999999995</v>
      </c>
      <c r="BD153">
        <v>0.95640000000000003</v>
      </c>
    </row>
    <row r="154" spans="1:56" hidden="1" x14ac:dyDescent="0.4">
      <c r="A154">
        <v>489</v>
      </c>
      <c r="B154" t="s">
        <v>167</v>
      </c>
      <c r="C154" t="s">
        <v>210</v>
      </c>
      <c r="D154" t="str">
        <f t="shared" si="4"/>
        <v>MEAN</v>
      </c>
      <c r="E154" t="s">
        <v>216</v>
      </c>
      <c r="F154">
        <f t="shared" si="5"/>
        <v>0.5511299999999999</v>
      </c>
      <c r="G154">
        <v>0.6492</v>
      </c>
      <c r="H154">
        <v>0.47649999999999998</v>
      </c>
      <c r="I154">
        <v>0.55800000000000005</v>
      </c>
      <c r="J154">
        <v>0.48080000000000001</v>
      </c>
      <c r="K154">
        <v>0.49540000000000001</v>
      </c>
      <c r="L154">
        <v>0.54220000000000002</v>
      </c>
      <c r="M154">
        <v>0.52869999999999995</v>
      </c>
      <c r="N154">
        <v>0.68130000000000002</v>
      </c>
      <c r="O154">
        <v>0.52210000000000001</v>
      </c>
      <c r="P154">
        <v>0.50639999999999996</v>
      </c>
      <c r="Q154">
        <v>0.61870000000000003</v>
      </c>
      <c r="R154">
        <v>0.56010000000000004</v>
      </c>
      <c r="S154">
        <v>0.46010000000000001</v>
      </c>
      <c r="T154">
        <v>0.39510000000000001</v>
      </c>
      <c r="U154">
        <v>0.40910000000000002</v>
      </c>
      <c r="V154">
        <v>0.64339999999999997</v>
      </c>
      <c r="W154">
        <v>0.51319999999999999</v>
      </c>
      <c r="X154">
        <v>0.79279999999999995</v>
      </c>
      <c r="Y154">
        <v>0.50490000000000002</v>
      </c>
      <c r="Z154">
        <v>0.61229999999999996</v>
      </c>
      <c r="AA154">
        <v>0.45440000000000003</v>
      </c>
      <c r="AB154">
        <v>0.79969999999999997</v>
      </c>
      <c r="AC154">
        <v>0.5302</v>
      </c>
      <c r="AD154">
        <v>0.41620000000000001</v>
      </c>
      <c r="AE154">
        <v>0.47599999999999998</v>
      </c>
      <c r="AF154">
        <v>0.56089999999999995</v>
      </c>
      <c r="AG154">
        <v>0.39419999999999999</v>
      </c>
      <c r="AH154">
        <v>0.58069999999999999</v>
      </c>
      <c r="AI154">
        <v>0.56640000000000001</v>
      </c>
      <c r="AJ154">
        <v>0.5161</v>
      </c>
      <c r="AK154">
        <v>0.5131</v>
      </c>
      <c r="AL154">
        <v>0.55600000000000005</v>
      </c>
      <c r="AM154">
        <v>0.63629999999999998</v>
      </c>
      <c r="AN154">
        <v>0.56759999999999999</v>
      </c>
      <c r="AO154">
        <v>0.68289999999999995</v>
      </c>
      <c r="AP154">
        <v>0.47970000000000002</v>
      </c>
      <c r="AQ154">
        <v>0.59160000000000001</v>
      </c>
      <c r="AR154">
        <v>0.59670000000000001</v>
      </c>
      <c r="AS154">
        <v>0.60109999999999997</v>
      </c>
      <c r="AT154">
        <v>0.53110000000000002</v>
      </c>
      <c r="AU154">
        <v>0.49759999999999999</v>
      </c>
      <c r="AV154">
        <v>0.50409999999999999</v>
      </c>
      <c r="AW154">
        <v>0.53300000000000003</v>
      </c>
      <c r="AX154">
        <v>0.49880000000000002</v>
      </c>
      <c r="AY154">
        <v>0.55100000000000005</v>
      </c>
      <c r="AZ154">
        <v>0.60650000000000004</v>
      </c>
      <c r="BA154">
        <v>0.62639999999999996</v>
      </c>
      <c r="BB154">
        <v>0.55389999999999995</v>
      </c>
      <c r="BC154">
        <v>0.61880000000000002</v>
      </c>
      <c r="BD154">
        <v>0.56520000000000004</v>
      </c>
    </row>
    <row r="155" spans="1:56" x14ac:dyDescent="0.4">
      <c r="A155">
        <v>490</v>
      </c>
      <c r="B155" t="s">
        <v>167</v>
      </c>
      <c r="C155" t="s">
        <v>210</v>
      </c>
      <c r="D155" t="str">
        <f t="shared" si="4"/>
        <v>Weighted</v>
      </c>
      <c r="E155" t="s">
        <v>217</v>
      </c>
      <c r="F155">
        <f t="shared" si="5"/>
        <v>0.57679199999999975</v>
      </c>
      <c r="G155">
        <v>0.70569999999999999</v>
      </c>
      <c r="H155">
        <v>0.48039999999999999</v>
      </c>
      <c r="I155">
        <v>0.58250000000000002</v>
      </c>
      <c r="J155">
        <v>0.49630000000000002</v>
      </c>
      <c r="K155">
        <v>0.49680000000000002</v>
      </c>
      <c r="L155">
        <v>0.56510000000000005</v>
      </c>
      <c r="M155">
        <v>0.54559999999999997</v>
      </c>
      <c r="N155">
        <v>0.74529999999999996</v>
      </c>
      <c r="O155">
        <v>0.54110000000000003</v>
      </c>
      <c r="P155">
        <v>0.51539999999999997</v>
      </c>
      <c r="Q155">
        <v>0.66490000000000005</v>
      </c>
      <c r="R155">
        <v>0.5948</v>
      </c>
      <c r="S155">
        <v>0.45860000000000001</v>
      </c>
      <c r="T155">
        <v>0.36870000000000003</v>
      </c>
      <c r="U155">
        <v>0.39650000000000002</v>
      </c>
      <c r="V155">
        <v>0.69599999999999995</v>
      </c>
      <c r="W155">
        <v>0.5262</v>
      </c>
      <c r="X155">
        <v>0.88949999999999996</v>
      </c>
      <c r="Y155">
        <v>0.51670000000000005</v>
      </c>
      <c r="Z155">
        <v>0.65659999999999996</v>
      </c>
      <c r="AA155">
        <v>0.44840000000000002</v>
      </c>
      <c r="AB155">
        <v>0.89959999999999996</v>
      </c>
      <c r="AC155">
        <v>0.5514</v>
      </c>
      <c r="AD155">
        <v>0.40229999999999999</v>
      </c>
      <c r="AE155">
        <v>0.48799999999999999</v>
      </c>
      <c r="AF155">
        <v>0.58699999999999997</v>
      </c>
      <c r="AG155">
        <v>0.37080000000000002</v>
      </c>
      <c r="AH155">
        <v>0.61380000000000001</v>
      </c>
      <c r="AI155">
        <v>0.59319999999999995</v>
      </c>
      <c r="AJ155">
        <v>0.53459999999999996</v>
      </c>
      <c r="AK155">
        <v>0.52969999999999995</v>
      </c>
      <c r="AL155">
        <v>0.58069999999999999</v>
      </c>
      <c r="AM155">
        <v>0.6925</v>
      </c>
      <c r="AN155">
        <v>0.59160000000000001</v>
      </c>
      <c r="AO155">
        <v>0.74309999999999998</v>
      </c>
      <c r="AP155">
        <v>0.4864</v>
      </c>
      <c r="AQ155">
        <v>0.63019999999999998</v>
      </c>
      <c r="AR155">
        <v>0.63490000000000002</v>
      </c>
      <c r="AS155">
        <v>0.64600000000000002</v>
      </c>
      <c r="AT155">
        <v>0.54849999999999999</v>
      </c>
      <c r="AU155">
        <v>0.50339999999999996</v>
      </c>
      <c r="AV155">
        <v>0.51680000000000004</v>
      </c>
      <c r="AW155">
        <v>0.55979999999999996</v>
      </c>
      <c r="AX155">
        <v>0.50960000000000005</v>
      </c>
      <c r="AY155">
        <v>0.57310000000000005</v>
      </c>
      <c r="AZ155">
        <v>0.64849999999999997</v>
      </c>
      <c r="BA155">
        <v>0.67720000000000002</v>
      </c>
      <c r="BB155">
        <v>0.57740000000000002</v>
      </c>
      <c r="BC155">
        <v>0.66049999999999998</v>
      </c>
      <c r="BD155">
        <v>0.59789999999999999</v>
      </c>
    </row>
    <row r="156" spans="1:56" hidden="1" x14ac:dyDescent="0.4">
      <c r="A156">
        <v>470</v>
      </c>
      <c r="B156" t="s">
        <v>131</v>
      </c>
      <c r="C156" t="s">
        <v>210</v>
      </c>
      <c r="D156" t="str">
        <f t="shared" si="4"/>
        <v>Jaccard</v>
      </c>
      <c r="E156" t="s">
        <v>218</v>
      </c>
      <c r="F156">
        <f t="shared" si="5"/>
        <v>0.35642399999999996</v>
      </c>
      <c r="G156">
        <v>0.34039999999999998</v>
      </c>
      <c r="H156">
        <v>0.30909999999999999</v>
      </c>
      <c r="I156">
        <v>0.21429999999999999</v>
      </c>
      <c r="J156">
        <v>0.36620000000000003</v>
      </c>
      <c r="K156">
        <v>0.38240000000000002</v>
      </c>
      <c r="L156">
        <v>0.33960000000000001</v>
      </c>
      <c r="M156">
        <v>0.21740000000000001</v>
      </c>
      <c r="N156">
        <v>0.65790000000000004</v>
      </c>
      <c r="O156">
        <v>0.53059999999999996</v>
      </c>
      <c r="P156">
        <v>0.3</v>
      </c>
      <c r="Q156">
        <v>0.26919999999999999</v>
      </c>
      <c r="R156">
        <v>0.35420000000000001</v>
      </c>
      <c r="S156">
        <v>0.28070000000000001</v>
      </c>
      <c r="T156">
        <v>0.28949999999999998</v>
      </c>
      <c r="U156">
        <v>0.33929999999999999</v>
      </c>
      <c r="V156">
        <v>0.2651</v>
      </c>
      <c r="W156">
        <v>0.25</v>
      </c>
      <c r="X156">
        <v>0.38100000000000001</v>
      </c>
      <c r="Y156">
        <v>0.43590000000000001</v>
      </c>
      <c r="Z156">
        <v>0.48980000000000001</v>
      </c>
      <c r="AA156">
        <v>0.29330000000000001</v>
      </c>
      <c r="AB156">
        <v>0.26669999999999999</v>
      </c>
      <c r="AC156">
        <v>0.2364</v>
      </c>
      <c r="AD156">
        <v>0.16919999999999999</v>
      </c>
      <c r="AE156">
        <v>0.27500000000000002</v>
      </c>
      <c r="AF156">
        <v>0.46479999999999999</v>
      </c>
      <c r="AG156">
        <v>0.23810000000000001</v>
      </c>
      <c r="AH156">
        <v>0.58330000000000004</v>
      </c>
      <c r="AI156">
        <v>0.29089999999999999</v>
      </c>
      <c r="AJ156">
        <v>0.33329999999999999</v>
      </c>
      <c r="AK156">
        <v>0.41070000000000001</v>
      </c>
      <c r="AL156">
        <v>0.3659</v>
      </c>
      <c r="AM156">
        <v>0.27779999999999999</v>
      </c>
      <c r="AN156">
        <v>0.25</v>
      </c>
      <c r="AO156">
        <v>0.39579999999999999</v>
      </c>
      <c r="AP156">
        <v>0.44440000000000002</v>
      </c>
      <c r="AQ156">
        <v>0.2903</v>
      </c>
      <c r="AR156">
        <v>0.28849999999999998</v>
      </c>
      <c r="AS156">
        <v>0.53849999999999998</v>
      </c>
      <c r="AT156">
        <v>0.5</v>
      </c>
      <c r="AU156">
        <v>0.32690000000000002</v>
      </c>
      <c r="AV156">
        <v>0.3448</v>
      </c>
      <c r="AW156">
        <v>0.19120000000000001</v>
      </c>
      <c r="AX156">
        <v>0.33329999999999999</v>
      </c>
      <c r="AY156">
        <v>0.35589999999999999</v>
      </c>
      <c r="AZ156">
        <v>0.56000000000000005</v>
      </c>
      <c r="BA156">
        <v>0.41070000000000001</v>
      </c>
      <c r="BB156">
        <v>0.40679999999999999</v>
      </c>
      <c r="BC156">
        <v>0.5161</v>
      </c>
      <c r="BD156">
        <v>0.45</v>
      </c>
    </row>
    <row r="157" spans="1:56" hidden="1" x14ac:dyDescent="0.4">
      <c r="A157">
        <v>471</v>
      </c>
      <c r="B157" t="s">
        <v>131</v>
      </c>
      <c r="C157" t="s">
        <v>210</v>
      </c>
      <c r="D157" t="str">
        <f t="shared" si="4"/>
        <v>Levenshtein</v>
      </c>
      <c r="E157" t="s">
        <v>219</v>
      </c>
      <c r="F157">
        <f t="shared" si="5"/>
        <v>0.54428999999999994</v>
      </c>
      <c r="G157">
        <v>0.6885</v>
      </c>
      <c r="H157">
        <v>0.55420000000000003</v>
      </c>
      <c r="I157">
        <v>0.443</v>
      </c>
      <c r="J157">
        <v>0.52980000000000005</v>
      </c>
      <c r="K157">
        <v>0.51959999999999995</v>
      </c>
      <c r="L157">
        <v>0.48199999999999998</v>
      </c>
      <c r="M157">
        <v>0.50419999999999998</v>
      </c>
      <c r="N157">
        <v>0.60199999999999998</v>
      </c>
      <c r="O157">
        <v>0.63560000000000005</v>
      </c>
      <c r="P157">
        <v>0.52380000000000004</v>
      </c>
      <c r="Q157">
        <v>0.51880000000000004</v>
      </c>
      <c r="R157">
        <v>0.55330000000000001</v>
      </c>
      <c r="S157">
        <v>0.48799999999999999</v>
      </c>
      <c r="T157">
        <v>0.5484</v>
      </c>
      <c r="U157">
        <v>0.50290000000000001</v>
      </c>
      <c r="V157">
        <v>0.50049999999999994</v>
      </c>
      <c r="W157">
        <v>0.51559999999999995</v>
      </c>
      <c r="X157">
        <v>0.66159999999999997</v>
      </c>
      <c r="Y157">
        <v>0.57879999999999998</v>
      </c>
      <c r="Z157">
        <v>0.68440000000000001</v>
      </c>
      <c r="AA157">
        <v>0.54139999999999999</v>
      </c>
      <c r="AB157">
        <v>0.56040000000000001</v>
      </c>
      <c r="AC157">
        <v>0.44729999999999998</v>
      </c>
      <c r="AD157">
        <v>0.48309999999999997</v>
      </c>
      <c r="AE157">
        <v>0.51939999999999997</v>
      </c>
      <c r="AF157">
        <v>0.503</v>
      </c>
      <c r="AG157">
        <v>0.48130000000000001</v>
      </c>
      <c r="AH157">
        <v>0.56910000000000005</v>
      </c>
      <c r="AI157">
        <v>0.5645</v>
      </c>
      <c r="AJ157">
        <v>0.5847</v>
      </c>
      <c r="AK157">
        <v>0.59870000000000001</v>
      </c>
      <c r="AL157">
        <v>0.68420000000000003</v>
      </c>
      <c r="AM157">
        <v>0.57410000000000005</v>
      </c>
      <c r="AN157">
        <v>0.44409999999999999</v>
      </c>
      <c r="AO157">
        <v>0.52659999999999996</v>
      </c>
      <c r="AP157">
        <v>0.6714</v>
      </c>
      <c r="AQ157">
        <v>0.46150000000000002</v>
      </c>
      <c r="AR157">
        <v>0.59179999999999999</v>
      </c>
      <c r="AS157">
        <v>0.64759999999999995</v>
      </c>
      <c r="AT157">
        <v>0.65110000000000001</v>
      </c>
      <c r="AU157">
        <v>0.4446</v>
      </c>
      <c r="AV157">
        <v>0.51439999999999997</v>
      </c>
      <c r="AW157">
        <v>0.47849999999999998</v>
      </c>
      <c r="AX157">
        <v>0.4662</v>
      </c>
      <c r="AY157">
        <v>0.51180000000000003</v>
      </c>
      <c r="AZ157">
        <v>0.5343</v>
      </c>
      <c r="BA157">
        <v>0.49880000000000002</v>
      </c>
      <c r="BB157">
        <v>0.47560000000000002</v>
      </c>
      <c r="BC157">
        <v>0.54610000000000003</v>
      </c>
      <c r="BD157">
        <v>0.60389999999999999</v>
      </c>
    </row>
    <row r="158" spans="1:56" hidden="1" x14ac:dyDescent="0.4">
      <c r="A158">
        <v>472</v>
      </c>
      <c r="B158" t="s">
        <v>131</v>
      </c>
      <c r="C158" t="s">
        <v>210</v>
      </c>
      <c r="D158" t="str">
        <f t="shared" si="4"/>
        <v>TFIDF</v>
      </c>
      <c r="E158" t="s">
        <v>220</v>
      </c>
      <c r="F158">
        <f t="shared" si="5"/>
        <v>0.48234399999999994</v>
      </c>
      <c r="G158">
        <v>0.57830000000000004</v>
      </c>
      <c r="H158">
        <v>0.57110000000000005</v>
      </c>
      <c r="I158">
        <v>0.4456</v>
      </c>
      <c r="J158">
        <v>0.53290000000000004</v>
      </c>
      <c r="K158">
        <v>0.3397</v>
      </c>
      <c r="L158">
        <v>0.29330000000000001</v>
      </c>
      <c r="M158">
        <v>0.31490000000000001</v>
      </c>
      <c r="N158">
        <v>0.61709999999999998</v>
      </c>
      <c r="O158">
        <v>0.69769999999999999</v>
      </c>
      <c r="P158">
        <v>0.35920000000000002</v>
      </c>
      <c r="Q158">
        <v>0.55089999999999995</v>
      </c>
      <c r="R158">
        <v>0.50509999999999999</v>
      </c>
      <c r="S158">
        <v>0.4143</v>
      </c>
      <c r="T158">
        <v>0.41649999999999998</v>
      </c>
      <c r="U158">
        <v>0.60060000000000002</v>
      </c>
      <c r="V158">
        <v>0.32990000000000003</v>
      </c>
      <c r="W158">
        <v>0.3085</v>
      </c>
      <c r="X158">
        <v>0.60699999999999998</v>
      </c>
      <c r="Y158">
        <v>0.54369999999999996</v>
      </c>
      <c r="Z158">
        <v>0.72040000000000004</v>
      </c>
      <c r="AA158">
        <v>0.3952</v>
      </c>
      <c r="AB158">
        <v>0.39789999999999998</v>
      </c>
      <c r="AC158">
        <v>0.28060000000000002</v>
      </c>
      <c r="AD158">
        <v>0.4123</v>
      </c>
      <c r="AE158">
        <v>0.42959999999999998</v>
      </c>
      <c r="AF158">
        <v>0.3261</v>
      </c>
      <c r="AG158">
        <v>0.40479999999999999</v>
      </c>
      <c r="AH158">
        <v>0.51100000000000001</v>
      </c>
      <c r="AI158">
        <v>0.49880000000000002</v>
      </c>
      <c r="AJ158">
        <v>0.56100000000000005</v>
      </c>
      <c r="AK158">
        <v>0.48509999999999998</v>
      </c>
      <c r="AL158">
        <v>0.50229999999999997</v>
      </c>
      <c r="AM158">
        <v>0.58609999999999995</v>
      </c>
      <c r="AN158">
        <v>0.32500000000000001</v>
      </c>
      <c r="AO158">
        <v>0.57179999999999997</v>
      </c>
      <c r="AP158">
        <v>0.65659999999999996</v>
      </c>
      <c r="AQ158">
        <v>0.45540000000000003</v>
      </c>
      <c r="AR158">
        <v>0.35370000000000001</v>
      </c>
      <c r="AS158">
        <v>0.67049999999999998</v>
      </c>
      <c r="AT158">
        <v>0.42870000000000003</v>
      </c>
      <c r="AU158">
        <v>0.4113</v>
      </c>
      <c r="AV158">
        <v>0.36559999999999998</v>
      </c>
      <c r="AW158">
        <v>0.5423</v>
      </c>
      <c r="AX158">
        <v>0.45619999999999999</v>
      </c>
      <c r="AY158">
        <v>0.42130000000000001</v>
      </c>
      <c r="AZ158">
        <v>0.57220000000000004</v>
      </c>
      <c r="BA158">
        <v>0.51549999999999996</v>
      </c>
      <c r="BB158">
        <v>0.54710000000000003</v>
      </c>
      <c r="BC158">
        <v>0.64549999999999996</v>
      </c>
      <c r="BD158">
        <v>0.64100000000000001</v>
      </c>
    </row>
    <row r="159" spans="1:56" hidden="1" x14ac:dyDescent="0.4">
      <c r="A159">
        <v>473</v>
      </c>
      <c r="B159" t="s">
        <v>131</v>
      </c>
      <c r="C159" t="s">
        <v>210</v>
      </c>
      <c r="D159" t="str">
        <f t="shared" si="4"/>
        <v>BM25</v>
      </c>
      <c r="E159" t="s">
        <v>221</v>
      </c>
      <c r="F159">
        <f t="shared" si="5"/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</row>
    <row r="160" spans="1:56" hidden="1" x14ac:dyDescent="0.4">
      <c r="A160">
        <v>474</v>
      </c>
      <c r="B160" t="s">
        <v>131</v>
      </c>
      <c r="C160" t="s">
        <v>210</v>
      </c>
      <c r="D160" t="str">
        <f t="shared" si="4"/>
        <v>SBERT</v>
      </c>
      <c r="E160" t="s">
        <v>222</v>
      </c>
      <c r="F160">
        <f t="shared" si="5"/>
        <v>0.91551600000000033</v>
      </c>
      <c r="G160">
        <v>0.94030000000000002</v>
      </c>
      <c r="H160">
        <v>0.91080000000000005</v>
      </c>
      <c r="I160">
        <v>0.8962</v>
      </c>
      <c r="J160">
        <v>0.93079999999999996</v>
      </c>
      <c r="K160">
        <v>0.91790000000000005</v>
      </c>
      <c r="L160">
        <v>0.90149999999999997</v>
      </c>
      <c r="M160">
        <v>0.91369999999999996</v>
      </c>
      <c r="N160">
        <v>0.9385</v>
      </c>
      <c r="O160">
        <v>0.93400000000000005</v>
      </c>
      <c r="P160">
        <v>0.92830000000000001</v>
      </c>
      <c r="Q160">
        <v>0.90349999999999997</v>
      </c>
      <c r="R160">
        <v>0.87880000000000003</v>
      </c>
      <c r="S160">
        <v>0.91400000000000003</v>
      </c>
      <c r="T160">
        <v>0.93420000000000003</v>
      </c>
      <c r="U160">
        <v>0.88170000000000004</v>
      </c>
      <c r="V160">
        <v>0.91910000000000003</v>
      </c>
      <c r="W160">
        <v>0.90100000000000002</v>
      </c>
      <c r="X160">
        <v>0.93869999999999998</v>
      </c>
      <c r="Y160">
        <v>0.92110000000000003</v>
      </c>
      <c r="Z160">
        <v>0.93759999999999999</v>
      </c>
      <c r="AA160">
        <v>0.90820000000000001</v>
      </c>
      <c r="AB160">
        <v>0.91879999999999995</v>
      </c>
      <c r="AC160">
        <v>0.86209999999999998</v>
      </c>
      <c r="AD160">
        <v>0.92049999999999998</v>
      </c>
      <c r="AE160">
        <v>0.89690000000000003</v>
      </c>
      <c r="AF160">
        <v>0.92390000000000005</v>
      </c>
      <c r="AG160">
        <v>0.90480000000000005</v>
      </c>
      <c r="AH160">
        <v>0.93079999999999996</v>
      </c>
      <c r="AI160">
        <v>0.94059999999999999</v>
      </c>
      <c r="AJ160">
        <v>0.91120000000000001</v>
      </c>
      <c r="AK160">
        <v>0.93410000000000004</v>
      </c>
      <c r="AL160">
        <v>0.93300000000000005</v>
      </c>
      <c r="AM160">
        <v>0.92279999999999995</v>
      </c>
      <c r="AN160">
        <v>0.86760000000000004</v>
      </c>
      <c r="AO160">
        <v>0.9647</v>
      </c>
      <c r="AP160">
        <v>0.93669999999999998</v>
      </c>
      <c r="AQ160">
        <v>0.94040000000000001</v>
      </c>
      <c r="AR160">
        <v>0.91759999999999997</v>
      </c>
      <c r="AS160">
        <v>0.93859999999999999</v>
      </c>
      <c r="AT160">
        <v>0.95130000000000003</v>
      </c>
      <c r="AU160">
        <v>0.93630000000000002</v>
      </c>
      <c r="AV160">
        <v>0.88480000000000003</v>
      </c>
      <c r="AW160">
        <v>0.89600000000000002</v>
      </c>
      <c r="AX160">
        <v>0.87570000000000003</v>
      </c>
      <c r="AY160">
        <v>0.84250000000000003</v>
      </c>
      <c r="AZ160">
        <v>0.92190000000000005</v>
      </c>
      <c r="BA160">
        <v>0.89180000000000004</v>
      </c>
      <c r="BB160">
        <v>0.91590000000000005</v>
      </c>
      <c r="BC160">
        <v>0.93400000000000005</v>
      </c>
      <c r="BD160">
        <v>0.91059999999999997</v>
      </c>
    </row>
    <row r="161" spans="1:56" hidden="1" x14ac:dyDescent="0.4">
      <c r="A161">
        <v>475</v>
      </c>
      <c r="B161" t="s">
        <v>131</v>
      </c>
      <c r="C161" t="s">
        <v>210</v>
      </c>
      <c r="D161" t="str">
        <f t="shared" si="4"/>
        <v>MEAN</v>
      </c>
      <c r="E161" t="s">
        <v>223</v>
      </c>
      <c r="F161">
        <f t="shared" si="5"/>
        <v>0.45971800000000018</v>
      </c>
      <c r="G161">
        <v>0.50949999999999995</v>
      </c>
      <c r="H161">
        <v>0.46899999999999997</v>
      </c>
      <c r="I161">
        <v>0.39979999999999999</v>
      </c>
      <c r="J161">
        <v>0.47189999999999999</v>
      </c>
      <c r="K161">
        <v>0.43190000000000001</v>
      </c>
      <c r="L161">
        <v>0.40329999999999999</v>
      </c>
      <c r="M161">
        <v>0.3901</v>
      </c>
      <c r="N161">
        <v>0.56310000000000004</v>
      </c>
      <c r="O161">
        <v>0.55959999999999999</v>
      </c>
      <c r="P161">
        <v>0.42230000000000001</v>
      </c>
      <c r="Q161">
        <v>0.44850000000000001</v>
      </c>
      <c r="R161">
        <v>0.45829999999999999</v>
      </c>
      <c r="S161">
        <v>0.4194</v>
      </c>
      <c r="T161">
        <v>0.43769999999999998</v>
      </c>
      <c r="U161">
        <v>0.46489999999999998</v>
      </c>
      <c r="V161">
        <v>0.40289999999999998</v>
      </c>
      <c r="W161">
        <v>0.39500000000000002</v>
      </c>
      <c r="X161">
        <v>0.51770000000000005</v>
      </c>
      <c r="Y161">
        <v>0.49590000000000001</v>
      </c>
      <c r="Z161">
        <v>0.56640000000000001</v>
      </c>
      <c r="AA161">
        <v>0.42759999999999998</v>
      </c>
      <c r="AB161">
        <v>0.42880000000000001</v>
      </c>
      <c r="AC161">
        <v>0.36530000000000001</v>
      </c>
      <c r="AD161">
        <v>0.39700000000000002</v>
      </c>
      <c r="AE161">
        <v>0.42420000000000002</v>
      </c>
      <c r="AF161">
        <v>0.44359999999999999</v>
      </c>
      <c r="AG161">
        <v>0.40579999999999999</v>
      </c>
      <c r="AH161">
        <v>0.51880000000000004</v>
      </c>
      <c r="AI161">
        <v>0.45900000000000002</v>
      </c>
      <c r="AJ161">
        <v>0.47810000000000002</v>
      </c>
      <c r="AK161">
        <v>0.48570000000000002</v>
      </c>
      <c r="AL161">
        <v>0.49709999999999999</v>
      </c>
      <c r="AM161">
        <v>0.47220000000000001</v>
      </c>
      <c r="AN161">
        <v>0.37740000000000001</v>
      </c>
      <c r="AO161">
        <v>0.49180000000000001</v>
      </c>
      <c r="AP161">
        <v>0.54179999999999995</v>
      </c>
      <c r="AQ161">
        <v>0.42949999999999999</v>
      </c>
      <c r="AR161">
        <v>0.43030000000000002</v>
      </c>
      <c r="AS161">
        <v>0.55900000000000005</v>
      </c>
      <c r="AT161">
        <v>0.50619999999999998</v>
      </c>
      <c r="AU161">
        <v>0.42380000000000001</v>
      </c>
      <c r="AV161">
        <v>0.4219</v>
      </c>
      <c r="AW161">
        <v>0.42159999999999997</v>
      </c>
      <c r="AX161">
        <v>0.42630000000000001</v>
      </c>
      <c r="AY161">
        <v>0.42630000000000001</v>
      </c>
      <c r="AZ161">
        <v>0.51770000000000005</v>
      </c>
      <c r="BA161">
        <v>0.46339999999999998</v>
      </c>
      <c r="BB161">
        <v>0.46910000000000002</v>
      </c>
      <c r="BC161">
        <v>0.52829999999999999</v>
      </c>
      <c r="BD161">
        <v>0.52110000000000001</v>
      </c>
    </row>
    <row r="162" spans="1:56" hidden="1" x14ac:dyDescent="0.4">
      <c r="A162">
        <v>476</v>
      </c>
      <c r="B162" t="s">
        <v>131</v>
      </c>
      <c r="C162" t="s">
        <v>210</v>
      </c>
      <c r="D162" t="str">
        <f t="shared" si="4"/>
        <v>Weighted</v>
      </c>
      <c r="E162" t="s">
        <v>224</v>
      </c>
      <c r="F162">
        <f t="shared" si="5"/>
        <v>0.46143200000000012</v>
      </c>
      <c r="G162">
        <v>0.52470000000000006</v>
      </c>
      <c r="H162">
        <v>0.47820000000000001</v>
      </c>
      <c r="I162">
        <v>0.3876</v>
      </c>
      <c r="J162">
        <v>0.47689999999999999</v>
      </c>
      <c r="K162">
        <v>0.41920000000000002</v>
      </c>
      <c r="L162">
        <v>0.38350000000000001</v>
      </c>
      <c r="M162">
        <v>0.36620000000000003</v>
      </c>
      <c r="N162">
        <v>0.59399999999999997</v>
      </c>
      <c r="O162">
        <v>0.59430000000000005</v>
      </c>
      <c r="P162">
        <v>0.40660000000000002</v>
      </c>
      <c r="Q162">
        <v>0.4526</v>
      </c>
      <c r="R162">
        <v>0.46629999999999999</v>
      </c>
      <c r="S162">
        <v>0.40789999999999998</v>
      </c>
      <c r="T162">
        <v>0.42780000000000001</v>
      </c>
      <c r="U162">
        <v>0.47889999999999999</v>
      </c>
      <c r="V162">
        <v>0.38229999999999997</v>
      </c>
      <c r="W162">
        <v>0.37409999999999999</v>
      </c>
      <c r="X162">
        <v>0.53659999999999997</v>
      </c>
      <c r="Y162">
        <v>0.50890000000000002</v>
      </c>
      <c r="Z162">
        <v>0.60340000000000005</v>
      </c>
      <c r="AA162">
        <v>0.41810000000000003</v>
      </c>
      <c r="AB162">
        <v>0.41799999999999998</v>
      </c>
      <c r="AC162">
        <v>0.34129999999999999</v>
      </c>
      <c r="AD162">
        <v>0.37880000000000003</v>
      </c>
      <c r="AE162">
        <v>0.41720000000000002</v>
      </c>
      <c r="AF162">
        <v>0.43219999999999997</v>
      </c>
      <c r="AG162">
        <v>0.39179999999999998</v>
      </c>
      <c r="AH162">
        <v>0.53449999999999998</v>
      </c>
      <c r="AI162">
        <v>0.45760000000000001</v>
      </c>
      <c r="AJ162">
        <v>0.4889</v>
      </c>
      <c r="AK162">
        <v>0.49130000000000001</v>
      </c>
      <c r="AL162">
        <v>0.50649999999999995</v>
      </c>
      <c r="AM162">
        <v>0.48110000000000003</v>
      </c>
      <c r="AN162">
        <v>0.35780000000000001</v>
      </c>
      <c r="AO162">
        <v>0.49859999999999999</v>
      </c>
      <c r="AP162">
        <v>0.5696</v>
      </c>
      <c r="AQ162">
        <v>0.41860000000000003</v>
      </c>
      <c r="AR162">
        <v>0.41789999999999999</v>
      </c>
      <c r="AS162">
        <v>0.59150000000000003</v>
      </c>
      <c r="AT162">
        <v>0.51149999999999995</v>
      </c>
      <c r="AU162">
        <v>0.40989999999999999</v>
      </c>
      <c r="AV162">
        <v>0.41299999999999998</v>
      </c>
      <c r="AW162">
        <v>0.41970000000000002</v>
      </c>
      <c r="AX162">
        <v>0.42430000000000001</v>
      </c>
      <c r="AY162">
        <v>0.42759999999999998</v>
      </c>
      <c r="AZ162">
        <v>0.53739999999999999</v>
      </c>
      <c r="BA162">
        <v>0.47120000000000001</v>
      </c>
      <c r="BB162">
        <v>0.4763</v>
      </c>
      <c r="BC162">
        <v>0.55259999999999998</v>
      </c>
      <c r="BD162">
        <v>0.54679999999999995</v>
      </c>
    </row>
    <row r="163" spans="1:56" hidden="1" x14ac:dyDescent="0.4">
      <c r="A163">
        <v>449</v>
      </c>
      <c r="B163" t="s">
        <v>102</v>
      </c>
      <c r="C163" t="s">
        <v>210</v>
      </c>
      <c r="D163" t="str">
        <f t="shared" si="4"/>
        <v>Jaccard</v>
      </c>
      <c r="E163" t="s">
        <v>225</v>
      </c>
      <c r="F163">
        <f t="shared" si="5"/>
        <v>0.34332799999999991</v>
      </c>
      <c r="G163">
        <v>0.32650000000000001</v>
      </c>
      <c r="H163">
        <v>0.37840000000000001</v>
      </c>
      <c r="I163">
        <v>0.25580000000000003</v>
      </c>
      <c r="J163">
        <v>0.32</v>
      </c>
      <c r="K163">
        <v>0.45100000000000001</v>
      </c>
      <c r="L163">
        <v>0.31480000000000002</v>
      </c>
      <c r="M163">
        <v>0.1389</v>
      </c>
      <c r="N163">
        <v>0.47060000000000002</v>
      </c>
      <c r="O163">
        <v>0.3846</v>
      </c>
      <c r="P163">
        <v>0.36620000000000003</v>
      </c>
      <c r="Q163">
        <v>0.26919999999999999</v>
      </c>
      <c r="R163">
        <v>0.30609999999999998</v>
      </c>
      <c r="S163">
        <v>0.29409999999999997</v>
      </c>
      <c r="T163">
        <v>0.21210000000000001</v>
      </c>
      <c r="U163">
        <v>0.33329999999999999</v>
      </c>
      <c r="V163">
        <v>0.2316</v>
      </c>
      <c r="W163">
        <v>0.29580000000000001</v>
      </c>
      <c r="X163">
        <v>0.25</v>
      </c>
      <c r="Y163">
        <v>0.31669999999999998</v>
      </c>
      <c r="Z163">
        <v>0.4773</v>
      </c>
      <c r="AA163">
        <v>0.3014</v>
      </c>
      <c r="AB163">
        <v>0.4</v>
      </c>
      <c r="AC163">
        <v>0.125</v>
      </c>
      <c r="AD163">
        <v>0.1507</v>
      </c>
      <c r="AE163">
        <v>0.20219999999999999</v>
      </c>
      <c r="AF163">
        <v>0.51429999999999998</v>
      </c>
      <c r="AG163">
        <v>0.3553</v>
      </c>
      <c r="AH163">
        <v>0.45450000000000002</v>
      </c>
      <c r="AI163">
        <v>0.26790000000000003</v>
      </c>
      <c r="AJ163">
        <v>0.4667</v>
      </c>
      <c r="AK163">
        <v>0.38890000000000002</v>
      </c>
      <c r="AL163">
        <v>0.44440000000000002</v>
      </c>
      <c r="AM163">
        <v>0.27779999999999999</v>
      </c>
      <c r="AN163">
        <v>0.3846</v>
      </c>
      <c r="AO163">
        <v>0.29089999999999999</v>
      </c>
      <c r="AP163">
        <v>0.39579999999999999</v>
      </c>
      <c r="AQ163">
        <v>0.3281</v>
      </c>
      <c r="AR163">
        <v>0.27779999999999999</v>
      </c>
      <c r="AS163">
        <v>0.56820000000000004</v>
      </c>
      <c r="AT163">
        <v>0.375</v>
      </c>
      <c r="AU163">
        <v>0.30769999999999997</v>
      </c>
      <c r="AV163">
        <v>0.37930000000000003</v>
      </c>
      <c r="AW163">
        <v>0.23599999999999999</v>
      </c>
      <c r="AX163">
        <v>0.4118</v>
      </c>
      <c r="AY163">
        <v>0.31030000000000002</v>
      </c>
      <c r="AZ163">
        <v>0.45</v>
      </c>
      <c r="BA163">
        <v>0.33750000000000002</v>
      </c>
      <c r="BB163">
        <v>0.41820000000000002</v>
      </c>
      <c r="BC163">
        <v>0.5</v>
      </c>
      <c r="BD163">
        <v>0.4531</v>
      </c>
    </row>
    <row r="164" spans="1:56" hidden="1" x14ac:dyDescent="0.4">
      <c r="A164">
        <v>450</v>
      </c>
      <c r="B164" t="s">
        <v>102</v>
      </c>
      <c r="C164" t="s">
        <v>210</v>
      </c>
      <c r="D164" t="str">
        <f t="shared" si="4"/>
        <v>Levenshtein</v>
      </c>
      <c r="E164" t="s">
        <v>226</v>
      </c>
      <c r="F164">
        <f t="shared" si="5"/>
        <v>0.54525199999999996</v>
      </c>
      <c r="G164">
        <v>0.67010000000000003</v>
      </c>
      <c r="H164">
        <v>0.54239999999999999</v>
      </c>
      <c r="I164">
        <v>0.59630000000000005</v>
      </c>
      <c r="J164">
        <v>0.60229999999999995</v>
      </c>
      <c r="K164">
        <v>0.54059999999999997</v>
      </c>
      <c r="L164">
        <v>0.55620000000000003</v>
      </c>
      <c r="M164">
        <v>0.46820000000000001</v>
      </c>
      <c r="N164">
        <v>0.55820000000000003</v>
      </c>
      <c r="O164">
        <v>0.61650000000000005</v>
      </c>
      <c r="P164">
        <v>0.50049999999999994</v>
      </c>
      <c r="Q164">
        <v>0.51770000000000005</v>
      </c>
      <c r="R164">
        <v>0.56799999999999995</v>
      </c>
      <c r="S164">
        <v>0.52969999999999995</v>
      </c>
      <c r="T164">
        <v>0.50919999999999999</v>
      </c>
      <c r="U164">
        <v>0.50060000000000004</v>
      </c>
      <c r="V164">
        <v>0.50949999999999995</v>
      </c>
      <c r="W164">
        <v>0.52200000000000002</v>
      </c>
      <c r="X164">
        <v>0.62929999999999997</v>
      </c>
      <c r="Y164">
        <v>0.53569999999999995</v>
      </c>
      <c r="Z164">
        <v>0.62119999999999997</v>
      </c>
      <c r="AA164">
        <v>0.53120000000000001</v>
      </c>
      <c r="AB164">
        <v>0.6653</v>
      </c>
      <c r="AC164">
        <v>0.4995</v>
      </c>
      <c r="AD164">
        <v>0.44929999999999998</v>
      </c>
      <c r="AE164">
        <v>0.50280000000000002</v>
      </c>
      <c r="AF164">
        <v>0.46150000000000002</v>
      </c>
      <c r="AG164">
        <v>0.52059999999999995</v>
      </c>
      <c r="AH164">
        <v>0.61599999999999999</v>
      </c>
      <c r="AI164">
        <v>0.55130000000000001</v>
      </c>
      <c r="AJ164">
        <v>0.6593</v>
      </c>
      <c r="AK164">
        <v>0.57769999999999999</v>
      </c>
      <c r="AL164">
        <v>0.64770000000000005</v>
      </c>
      <c r="AM164">
        <v>0.57410000000000005</v>
      </c>
      <c r="AN164">
        <v>0.46610000000000001</v>
      </c>
      <c r="AO164">
        <v>0.505</v>
      </c>
      <c r="AP164">
        <v>0.65190000000000003</v>
      </c>
      <c r="AQ164">
        <v>0.4481</v>
      </c>
      <c r="AR164">
        <v>0.52039999999999997</v>
      </c>
      <c r="AS164">
        <v>0.62260000000000004</v>
      </c>
      <c r="AT164">
        <v>0.61519999999999997</v>
      </c>
      <c r="AU164">
        <v>0.438</v>
      </c>
      <c r="AV164">
        <v>0.50670000000000004</v>
      </c>
      <c r="AW164">
        <v>0.40960000000000002</v>
      </c>
      <c r="AX164">
        <v>0.50329999999999997</v>
      </c>
      <c r="AY164">
        <v>0.5202</v>
      </c>
      <c r="AZ164">
        <v>0.54169999999999996</v>
      </c>
      <c r="BA164">
        <v>0.45350000000000001</v>
      </c>
      <c r="BB164">
        <v>0.47220000000000001</v>
      </c>
      <c r="BC164">
        <v>0.64970000000000006</v>
      </c>
      <c r="BD164">
        <v>0.58789999999999998</v>
      </c>
    </row>
    <row r="165" spans="1:56" hidden="1" x14ac:dyDescent="0.4">
      <c r="A165">
        <v>451</v>
      </c>
      <c r="B165" t="s">
        <v>102</v>
      </c>
      <c r="C165" t="s">
        <v>210</v>
      </c>
      <c r="D165" t="str">
        <f t="shared" si="4"/>
        <v>TFIDF</v>
      </c>
      <c r="E165" t="s">
        <v>227</v>
      </c>
      <c r="F165">
        <f t="shared" si="5"/>
        <v>0.47835799999999984</v>
      </c>
      <c r="G165">
        <v>0.57169999999999999</v>
      </c>
      <c r="H165">
        <v>0.43890000000000001</v>
      </c>
      <c r="I165">
        <v>0.40310000000000001</v>
      </c>
      <c r="J165">
        <v>0.5766</v>
      </c>
      <c r="K165">
        <v>0.37169999999999997</v>
      </c>
      <c r="L165">
        <v>0.41020000000000001</v>
      </c>
      <c r="M165">
        <v>0.3427</v>
      </c>
      <c r="N165">
        <v>0.62529999999999997</v>
      </c>
      <c r="O165">
        <v>0.61990000000000001</v>
      </c>
      <c r="P165">
        <v>0.34110000000000001</v>
      </c>
      <c r="Q165">
        <v>0.55079999999999996</v>
      </c>
      <c r="R165">
        <v>0.4551</v>
      </c>
      <c r="S165">
        <v>0.38840000000000002</v>
      </c>
      <c r="T165">
        <v>0.28370000000000001</v>
      </c>
      <c r="U165">
        <v>0.57189999999999996</v>
      </c>
      <c r="V165">
        <v>0.35659999999999997</v>
      </c>
      <c r="W165">
        <v>0.3332</v>
      </c>
      <c r="X165">
        <v>0.41720000000000002</v>
      </c>
      <c r="Y165">
        <v>0.45689999999999997</v>
      </c>
      <c r="Z165">
        <v>0.61060000000000003</v>
      </c>
      <c r="AA165">
        <v>0.39589999999999997</v>
      </c>
      <c r="AB165">
        <v>0.4768</v>
      </c>
      <c r="AC165">
        <v>0.22090000000000001</v>
      </c>
      <c r="AD165">
        <v>0.34060000000000001</v>
      </c>
      <c r="AE165">
        <v>0.41220000000000001</v>
      </c>
      <c r="AF165">
        <v>0.35580000000000001</v>
      </c>
      <c r="AG165">
        <v>0.41549999999999998</v>
      </c>
      <c r="AH165">
        <v>0.48110000000000003</v>
      </c>
      <c r="AI165">
        <v>0.46970000000000001</v>
      </c>
      <c r="AJ165">
        <v>0.67759999999999998</v>
      </c>
      <c r="AK165">
        <v>0.4879</v>
      </c>
      <c r="AL165">
        <v>0.54630000000000001</v>
      </c>
      <c r="AM165">
        <v>0.58609999999999995</v>
      </c>
      <c r="AN165">
        <v>0.37859999999999999</v>
      </c>
      <c r="AO165">
        <v>0.4864</v>
      </c>
      <c r="AP165">
        <v>0.59209999999999996</v>
      </c>
      <c r="AQ165">
        <v>0.53590000000000004</v>
      </c>
      <c r="AR165">
        <v>0.36809999999999998</v>
      </c>
      <c r="AS165">
        <v>0.74429999999999996</v>
      </c>
      <c r="AT165">
        <v>0.41270000000000001</v>
      </c>
      <c r="AU165">
        <v>0.42970000000000003</v>
      </c>
      <c r="AV165">
        <v>0.46229999999999999</v>
      </c>
      <c r="AW165">
        <v>0.63900000000000001</v>
      </c>
      <c r="AX165">
        <v>0.53400000000000003</v>
      </c>
      <c r="AY165">
        <v>0.43830000000000002</v>
      </c>
      <c r="AZ165">
        <v>0.59350000000000003</v>
      </c>
      <c r="BA165">
        <v>0.49609999999999999</v>
      </c>
      <c r="BB165">
        <v>0.54300000000000004</v>
      </c>
      <c r="BC165">
        <v>0.64190000000000003</v>
      </c>
      <c r="BD165">
        <v>0.63</v>
      </c>
    </row>
    <row r="166" spans="1:56" hidden="1" x14ac:dyDescent="0.4">
      <c r="A166">
        <v>452</v>
      </c>
      <c r="B166" t="s">
        <v>102</v>
      </c>
      <c r="C166" t="s">
        <v>210</v>
      </c>
      <c r="D166" t="str">
        <f t="shared" si="4"/>
        <v>BM25</v>
      </c>
      <c r="E166" t="s">
        <v>228</v>
      </c>
      <c r="F166">
        <f t="shared" si="5"/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</row>
    <row r="167" spans="1:56" hidden="1" x14ac:dyDescent="0.4">
      <c r="A167">
        <v>453</v>
      </c>
      <c r="B167" t="s">
        <v>102</v>
      </c>
      <c r="C167" t="s">
        <v>210</v>
      </c>
      <c r="D167" t="str">
        <f t="shared" si="4"/>
        <v>SBERT</v>
      </c>
      <c r="E167" t="s">
        <v>229</v>
      </c>
      <c r="F167">
        <f t="shared" si="5"/>
        <v>0.91523599999999972</v>
      </c>
      <c r="G167">
        <v>0.93259999999999998</v>
      </c>
      <c r="H167">
        <v>0.8992</v>
      </c>
      <c r="I167">
        <v>0.89900000000000002</v>
      </c>
      <c r="J167">
        <v>0.92559999999999998</v>
      </c>
      <c r="K167">
        <v>0.93830000000000002</v>
      </c>
      <c r="L167">
        <v>0.87329999999999997</v>
      </c>
      <c r="M167">
        <v>0.92010000000000003</v>
      </c>
      <c r="N167">
        <v>0.93489999999999995</v>
      </c>
      <c r="O167">
        <v>0.91669999999999996</v>
      </c>
      <c r="P167">
        <v>0.9405</v>
      </c>
      <c r="Q167">
        <v>0.90410000000000001</v>
      </c>
      <c r="R167">
        <v>0.85929999999999995</v>
      </c>
      <c r="S167">
        <v>0.91549999999999998</v>
      </c>
      <c r="T167">
        <v>0.89359999999999995</v>
      </c>
      <c r="U167">
        <v>0.87519999999999998</v>
      </c>
      <c r="V167">
        <v>0.89380000000000004</v>
      </c>
      <c r="W167">
        <v>0.89290000000000003</v>
      </c>
      <c r="X167">
        <v>0.92100000000000004</v>
      </c>
      <c r="Y167">
        <v>0.92679999999999996</v>
      </c>
      <c r="Z167">
        <v>0.94830000000000003</v>
      </c>
      <c r="AA167">
        <v>0.90229999999999999</v>
      </c>
      <c r="AB167">
        <v>0.92249999999999999</v>
      </c>
      <c r="AC167">
        <v>0.89370000000000005</v>
      </c>
      <c r="AD167">
        <v>0.91790000000000005</v>
      </c>
      <c r="AE167">
        <v>0.87539999999999996</v>
      </c>
      <c r="AF167">
        <v>0.92800000000000005</v>
      </c>
      <c r="AG167">
        <v>0.91400000000000003</v>
      </c>
      <c r="AH167">
        <v>0.90900000000000003</v>
      </c>
      <c r="AI167">
        <v>0.94240000000000002</v>
      </c>
      <c r="AJ167">
        <v>0.94889999999999997</v>
      </c>
      <c r="AK167">
        <v>0.93089999999999995</v>
      </c>
      <c r="AL167">
        <v>0.94679999999999997</v>
      </c>
      <c r="AM167">
        <v>0.92279999999999995</v>
      </c>
      <c r="AN167">
        <v>0.87670000000000003</v>
      </c>
      <c r="AO167">
        <v>0.95240000000000002</v>
      </c>
      <c r="AP167">
        <v>0.92930000000000001</v>
      </c>
      <c r="AQ167">
        <v>0.94269999999999998</v>
      </c>
      <c r="AR167">
        <v>0.89710000000000001</v>
      </c>
      <c r="AS167">
        <v>0.94810000000000005</v>
      </c>
      <c r="AT167">
        <v>0.93169999999999997</v>
      </c>
      <c r="AU167">
        <v>0.93459999999999999</v>
      </c>
      <c r="AV167">
        <v>0.89339999999999997</v>
      </c>
      <c r="AW167">
        <v>0.89980000000000004</v>
      </c>
      <c r="AX167">
        <v>0.9395</v>
      </c>
      <c r="AY167">
        <v>0.84440000000000004</v>
      </c>
      <c r="AZ167">
        <v>0.91449999999999998</v>
      </c>
      <c r="BA167">
        <v>0.92830000000000001</v>
      </c>
      <c r="BB167">
        <v>0.92459999999999998</v>
      </c>
      <c r="BC167">
        <v>0.92800000000000005</v>
      </c>
      <c r="BD167">
        <v>0.91139999999999999</v>
      </c>
    </row>
    <row r="168" spans="1:56" hidden="1" x14ac:dyDescent="0.4">
      <c r="A168">
        <v>454</v>
      </c>
      <c r="B168" t="s">
        <v>102</v>
      </c>
      <c r="C168" t="s">
        <v>210</v>
      </c>
      <c r="D168" t="str">
        <f t="shared" si="4"/>
        <v>MEAN</v>
      </c>
      <c r="E168" t="s">
        <v>230</v>
      </c>
      <c r="F168">
        <f t="shared" si="5"/>
        <v>0.45643600000000006</v>
      </c>
      <c r="G168">
        <v>0.50019999999999998</v>
      </c>
      <c r="H168">
        <v>0.45179999999999998</v>
      </c>
      <c r="I168">
        <v>0.43080000000000002</v>
      </c>
      <c r="J168">
        <v>0.4849</v>
      </c>
      <c r="K168">
        <v>0.46029999999999999</v>
      </c>
      <c r="L168">
        <v>0.43090000000000001</v>
      </c>
      <c r="M168">
        <v>0.374</v>
      </c>
      <c r="N168">
        <v>0.51780000000000004</v>
      </c>
      <c r="O168">
        <v>0.50749999999999995</v>
      </c>
      <c r="P168">
        <v>0.42970000000000003</v>
      </c>
      <c r="Q168">
        <v>0.44840000000000002</v>
      </c>
      <c r="R168">
        <v>0.43769999999999998</v>
      </c>
      <c r="S168">
        <v>0.42559999999999998</v>
      </c>
      <c r="T168">
        <v>0.37969999999999998</v>
      </c>
      <c r="U168">
        <v>0.45619999999999999</v>
      </c>
      <c r="V168">
        <v>0.39829999999999999</v>
      </c>
      <c r="W168">
        <v>0.4088</v>
      </c>
      <c r="X168">
        <v>0.44350000000000001</v>
      </c>
      <c r="Y168">
        <v>0.44719999999999999</v>
      </c>
      <c r="Z168">
        <v>0.53149999999999997</v>
      </c>
      <c r="AA168">
        <v>0.42620000000000002</v>
      </c>
      <c r="AB168">
        <v>0.4929</v>
      </c>
      <c r="AC168">
        <v>0.3478</v>
      </c>
      <c r="AD168">
        <v>0.37169999999999997</v>
      </c>
      <c r="AE168">
        <v>0.39850000000000002</v>
      </c>
      <c r="AF168">
        <v>0.45190000000000002</v>
      </c>
      <c r="AG168">
        <v>0.44109999999999999</v>
      </c>
      <c r="AH168">
        <v>0.49209999999999998</v>
      </c>
      <c r="AI168">
        <v>0.44619999999999999</v>
      </c>
      <c r="AJ168">
        <v>0.55049999999999999</v>
      </c>
      <c r="AK168">
        <v>0.47710000000000002</v>
      </c>
      <c r="AL168">
        <v>0.51700000000000002</v>
      </c>
      <c r="AM168">
        <v>0.47220000000000001</v>
      </c>
      <c r="AN168">
        <v>0.42120000000000002</v>
      </c>
      <c r="AO168">
        <v>0.44690000000000002</v>
      </c>
      <c r="AP168">
        <v>0.51380000000000003</v>
      </c>
      <c r="AQ168">
        <v>0.45100000000000001</v>
      </c>
      <c r="AR168">
        <v>0.41270000000000001</v>
      </c>
      <c r="AS168">
        <v>0.5766</v>
      </c>
      <c r="AT168">
        <v>0.46689999999999998</v>
      </c>
      <c r="AU168">
        <v>0.42199999999999999</v>
      </c>
      <c r="AV168">
        <v>0.44840000000000002</v>
      </c>
      <c r="AW168">
        <v>0.43690000000000001</v>
      </c>
      <c r="AX168">
        <v>0.47770000000000001</v>
      </c>
      <c r="AY168">
        <v>0.42270000000000002</v>
      </c>
      <c r="AZ168">
        <v>0.49990000000000001</v>
      </c>
      <c r="BA168">
        <v>0.44309999999999999</v>
      </c>
      <c r="BB168">
        <v>0.47160000000000002</v>
      </c>
      <c r="BC168">
        <v>0.54390000000000005</v>
      </c>
      <c r="BD168">
        <v>0.51649999999999996</v>
      </c>
    </row>
    <row r="169" spans="1:56" hidden="1" x14ac:dyDescent="0.4">
      <c r="A169">
        <v>455</v>
      </c>
      <c r="B169" t="s">
        <v>102</v>
      </c>
      <c r="C169" t="s">
        <v>210</v>
      </c>
      <c r="D169" t="str">
        <f t="shared" si="4"/>
        <v>Weighted</v>
      </c>
      <c r="E169" t="s">
        <v>231</v>
      </c>
      <c r="F169">
        <f t="shared" si="5"/>
        <v>0.45717199999999991</v>
      </c>
      <c r="G169">
        <v>0.51390000000000002</v>
      </c>
      <c r="H169">
        <v>0.45179999999999998</v>
      </c>
      <c r="I169">
        <v>0.42380000000000001</v>
      </c>
      <c r="J169">
        <v>0.49609999999999999</v>
      </c>
      <c r="K169">
        <v>0.45319999999999999</v>
      </c>
      <c r="L169">
        <v>0.42809999999999998</v>
      </c>
      <c r="M169">
        <v>0.34660000000000002</v>
      </c>
      <c r="N169">
        <v>0.5383</v>
      </c>
      <c r="O169">
        <v>0.52790000000000004</v>
      </c>
      <c r="P169">
        <v>0.41310000000000002</v>
      </c>
      <c r="Q169">
        <v>0.45240000000000002</v>
      </c>
      <c r="R169">
        <v>0.441</v>
      </c>
      <c r="S169">
        <v>0.41399999999999998</v>
      </c>
      <c r="T169">
        <v>0.3548</v>
      </c>
      <c r="U169">
        <v>0.46760000000000002</v>
      </c>
      <c r="V169">
        <v>0.38159999999999999</v>
      </c>
      <c r="W169">
        <v>0.39369999999999999</v>
      </c>
      <c r="X169">
        <v>0.43709999999999999</v>
      </c>
      <c r="Y169">
        <v>0.44280000000000003</v>
      </c>
      <c r="Z169">
        <v>0.55259999999999998</v>
      </c>
      <c r="AA169">
        <v>0.41710000000000003</v>
      </c>
      <c r="AB169">
        <v>0.50160000000000005</v>
      </c>
      <c r="AC169">
        <v>0.31180000000000002</v>
      </c>
      <c r="AD169">
        <v>0.34399999999999997</v>
      </c>
      <c r="AE169">
        <v>0.38750000000000001</v>
      </c>
      <c r="AF169">
        <v>0.44350000000000001</v>
      </c>
      <c r="AG169">
        <v>0.435</v>
      </c>
      <c r="AH169">
        <v>0.50290000000000001</v>
      </c>
      <c r="AI169">
        <v>0.43990000000000001</v>
      </c>
      <c r="AJ169">
        <v>0.57969999999999999</v>
      </c>
      <c r="AK169">
        <v>0.48110000000000003</v>
      </c>
      <c r="AL169">
        <v>0.53159999999999996</v>
      </c>
      <c r="AM169">
        <v>0.48110000000000003</v>
      </c>
      <c r="AN169">
        <v>0.41389999999999999</v>
      </c>
      <c r="AO169">
        <v>0.44009999999999999</v>
      </c>
      <c r="AP169">
        <v>0.53249999999999997</v>
      </c>
      <c r="AQ169">
        <v>0.4491</v>
      </c>
      <c r="AR169">
        <v>0.3997</v>
      </c>
      <c r="AS169">
        <v>0.61580000000000001</v>
      </c>
      <c r="AT169">
        <v>0.46450000000000002</v>
      </c>
      <c r="AU169">
        <v>0.4088</v>
      </c>
      <c r="AV169">
        <v>0.44950000000000001</v>
      </c>
      <c r="AW169">
        <v>0.44309999999999999</v>
      </c>
      <c r="AX169">
        <v>0.4829</v>
      </c>
      <c r="AY169">
        <v>0.42359999999999998</v>
      </c>
      <c r="AZ169">
        <v>0.51739999999999997</v>
      </c>
      <c r="BA169">
        <v>0.43940000000000001</v>
      </c>
      <c r="BB169">
        <v>0.47789999999999999</v>
      </c>
      <c r="BC169">
        <v>0.57279999999999998</v>
      </c>
      <c r="BD169">
        <v>0.54039999999999999</v>
      </c>
    </row>
    <row r="170" spans="1:56" hidden="1" x14ac:dyDescent="0.4">
      <c r="A170">
        <v>421</v>
      </c>
      <c r="B170" t="s">
        <v>80</v>
      </c>
      <c r="C170" t="s">
        <v>210</v>
      </c>
      <c r="D170" t="str">
        <f t="shared" si="4"/>
        <v>Jaccard</v>
      </c>
      <c r="E170" t="s">
        <v>232</v>
      </c>
      <c r="F170">
        <f t="shared" si="5"/>
        <v>0.35228599999999988</v>
      </c>
      <c r="G170">
        <v>0.34039999999999998</v>
      </c>
      <c r="H170">
        <v>0.25490000000000002</v>
      </c>
      <c r="I170">
        <v>0.39129999999999998</v>
      </c>
      <c r="J170">
        <v>0.32390000000000002</v>
      </c>
      <c r="K170">
        <v>0.27910000000000001</v>
      </c>
      <c r="L170">
        <v>0.29630000000000001</v>
      </c>
      <c r="M170">
        <v>0.1343</v>
      </c>
      <c r="N170">
        <v>0.52170000000000005</v>
      </c>
      <c r="O170">
        <v>0.57450000000000001</v>
      </c>
      <c r="P170">
        <v>0.28720000000000001</v>
      </c>
      <c r="Q170">
        <v>0.27779999999999999</v>
      </c>
      <c r="R170">
        <v>0.34039999999999998</v>
      </c>
      <c r="S170">
        <v>0.28849999999999998</v>
      </c>
      <c r="T170">
        <v>0.25319999999999998</v>
      </c>
      <c r="U170">
        <v>0.35189999999999999</v>
      </c>
      <c r="V170">
        <v>0.28410000000000002</v>
      </c>
      <c r="W170">
        <v>0.32790000000000002</v>
      </c>
      <c r="X170">
        <v>0.42109999999999997</v>
      </c>
      <c r="Y170">
        <v>0.42549999999999999</v>
      </c>
      <c r="Z170">
        <v>0.3</v>
      </c>
      <c r="AA170">
        <v>0.3014</v>
      </c>
      <c r="AB170">
        <v>0.26319999999999999</v>
      </c>
      <c r="AC170">
        <v>0.17860000000000001</v>
      </c>
      <c r="AD170">
        <v>0.16669999999999999</v>
      </c>
      <c r="AE170">
        <v>0.2838</v>
      </c>
      <c r="AF170">
        <v>0.47439999999999999</v>
      </c>
      <c r="AG170">
        <v>0.32200000000000001</v>
      </c>
      <c r="AH170">
        <v>0.43640000000000001</v>
      </c>
      <c r="AI170">
        <v>0.4</v>
      </c>
      <c r="AJ170">
        <v>0.4</v>
      </c>
      <c r="AK170">
        <v>0.41070000000000001</v>
      </c>
      <c r="AL170">
        <v>0.45650000000000002</v>
      </c>
      <c r="AM170">
        <v>0.27779999999999999</v>
      </c>
      <c r="AN170">
        <v>0.35589999999999999</v>
      </c>
      <c r="AO170">
        <v>0.39579999999999999</v>
      </c>
      <c r="AP170">
        <v>0.5</v>
      </c>
      <c r="AQ170">
        <v>0.32200000000000001</v>
      </c>
      <c r="AR170">
        <v>0.25330000000000003</v>
      </c>
      <c r="AS170">
        <v>0.55559999999999998</v>
      </c>
      <c r="AT170">
        <v>0.43859999999999999</v>
      </c>
      <c r="AU170">
        <v>0.25</v>
      </c>
      <c r="AV170">
        <v>0.3276</v>
      </c>
      <c r="AW170">
        <v>0.1857</v>
      </c>
      <c r="AX170">
        <v>0.39510000000000001</v>
      </c>
      <c r="AY170">
        <v>0.35589999999999999</v>
      </c>
      <c r="AZ170">
        <v>0.56000000000000005</v>
      </c>
      <c r="BA170">
        <v>0.375</v>
      </c>
      <c r="BB170">
        <v>0.371</v>
      </c>
      <c r="BC170">
        <v>0.46970000000000001</v>
      </c>
      <c r="BD170">
        <v>0.45760000000000001</v>
      </c>
    </row>
    <row r="171" spans="1:56" hidden="1" x14ac:dyDescent="0.4">
      <c r="A171">
        <v>422</v>
      </c>
      <c r="B171" t="s">
        <v>80</v>
      </c>
      <c r="C171" t="s">
        <v>210</v>
      </c>
      <c r="D171" t="str">
        <f t="shared" si="4"/>
        <v>Levenshtein</v>
      </c>
      <c r="E171" t="s">
        <v>233</v>
      </c>
      <c r="F171">
        <f t="shared" si="5"/>
        <v>0.54596000000000011</v>
      </c>
      <c r="G171">
        <v>0.6885</v>
      </c>
      <c r="H171">
        <v>0.54449999999999998</v>
      </c>
      <c r="I171">
        <v>0.54849999999999999</v>
      </c>
      <c r="J171">
        <v>0.55740000000000001</v>
      </c>
      <c r="K171">
        <v>0.48630000000000001</v>
      </c>
      <c r="L171">
        <v>0.49740000000000001</v>
      </c>
      <c r="M171">
        <v>0.50419999999999998</v>
      </c>
      <c r="N171">
        <v>0.5343</v>
      </c>
      <c r="O171">
        <v>0.62370000000000003</v>
      </c>
      <c r="P171">
        <v>0.4985</v>
      </c>
      <c r="Q171">
        <v>0.51329999999999998</v>
      </c>
      <c r="R171">
        <v>0.57679999999999998</v>
      </c>
      <c r="S171">
        <v>0.53310000000000002</v>
      </c>
      <c r="T171">
        <v>0.55159999999999998</v>
      </c>
      <c r="U171">
        <v>0.51890000000000003</v>
      </c>
      <c r="V171">
        <v>0.497</v>
      </c>
      <c r="W171">
        <v>0.51870000000000005</v>
      </c>
      <c r="X171">
        <v>0.73740000000000006</v>
      </c>
      <c r="Y171">
        <v>0.5887</v>
      </c>
      <c r="Z171">
        <v>0.59340000000000004</v>
      </c>
      <c r="AA171">
        <v>0.52810000000000001</v>
      </c>
      <c r="AB171">
        <v>0.55600000000000005</v>
      </c>
      <c r="AC171">
        <v>0.50049999999999994</v>
      </c>
      <c r="AD171">
        <v>0.48089999999999999</v>
      </c>
      <c r="AE171">
        <v>0.52149999999999996</v>
      </c>
      <c r="AF171">
        <v>0.50900000000000001</v>
      </c>
      <c r="AG171">
        <v>0.64490000000000003</v>
      </c>
      <c r="AH171">
        <v>0.53390000000000004</v>
      </c>
      <c r="AI171">
        <v>0.61470000000000002</v>
      </c>
      <c r="AJ171">
        <v>0.57089999999999996</v>
      </c>
      <c r="AK171">
        <v>0.59870000000000001</v>
      </c>
      <c r="AL171">
        <v>0.63219999999999998</v>
      </c>
      <c r="AM171">
        <v>0.57410000000000005</v>
      </c>
      <c r="AN171">
        <v>0.4723</v>
      </c>
      <c r="AO171">
        <v>0.52659999999999996</v>
      </c>
      <c r="AP171">
        <v>0.68989999999999996</v>
      </c>
      <c r="AQ171">
        <v>0.47120000000000001</v>
      </c>
      <c r="AR171">
        <v>0.52329999999999999</v>
      </c>
      <c r="AS171">
        <v>0.61890000000000001</v>
      </c>
      <c r="AT171">
        <v>0.64810000000000001</v>
      </c>
      <c r="AU171">
        <v>0.40639999999999998</v>
      </c>
      <c r="AV171">
        <v>0.49869999999999998</v>
      </c>
      <c r="AW171">
        <v>0.45579999999999998</v>
      </c>
      <c r="AX171">
        <v>0.48</v>
      </c>
      <c r="AY171">
        <v>0.51180000000000003</v>
      </c>
      <c r="AZ171">
        <v>0.51880000000000004</v>
      </c>
      <c r="BA171">
        <v>0.48120000000000002</v>
      </c>
      <c r="BB171">
        <v>0.48659999999999998</v>
      </c>
      <c r="BC171">
        <v>0.52229999999999999</v>
      </c>
      <c r="BD171">
        <v>0.60850000000000004</v>
      </c>
    </row>
    <row r="172" spans="1:56" hidden="1" x14ac:dyDescent="0.4">
      <c r="A172">
        <v>423</v>
      </c>
      <c r="B172" t="s">
        <v>80</v>
      </c>
      <c r="C172" t="s">
        <v>210</v>
      </c>
      <c r="D172" t="str">
        <f t="shared" si="4"/>
        <v>TFIDF</v>
      </c>
      <c r="E172" t="s">
        <v>234</v>
      </c>
      <c r="F172">
        <f t="shared" si="5"/>
        <v>0.47947599999999985</v>
      </c>
      <c r="G172">
        <v>0.57830000000000004</v>
      </c>
      <c r="H172">
        <v>0.49980000000000002</v>
      </c>
      <c r="I172">
        <v>0.4234</v>
      </c>
      <c r="J172">
        <v>0.45939999999999998</v>
      </c>
      <c r="K172">
        <v>0.32140000000000002</v>
      </c>
      <c r="L172">
        <v>0.30620000000000003</v>
      </c>
      <c r="M172">
        <v>0.39729999999999999</v>
      </c>
      <c r="N172">
        <v>0.60160000000000002</v>
      </c>
      <c r="O172">
        <v>0.73080000000000001</v>
      </c>
      <c r="P172">
        <v>0.3286</v>
      </c>
      <c r="Q172">
        <v>0.55479999999999996</v>
      </c>
      <c r="R172">
        <v>0.46870000000000001</v>
      </c>
      <c r="S172">
        <v>0.38650000000000001</v>
      </c>
      <c r="T172">
        <v>0.38080000000000003</v>
      </c>
      <c r="U172">
        <v>0.62270000000000003</v>
      </c>
      <c r="V172">
        <v>0.41549999999999998</v>
      </c>
      <c r="W172">
        <v>0.30480000000000002</v>
      </c>
      <c r="X172">
        <v>0.63339999999999996</v>
      </c>
      <c r="Y172">
        <v>0.5242</v>
      </c>
      <c r="Z172">
        <v>0.60640000000000005</v>
      </c>
      <c r="AA172">
        <v>0.39379999999999998</v>
      </c>
      <c r="AB172">
        <v>0.35370000000000001</v>
      </c>
      <c r="AC172">
        <v>0.19839999999999999</v>
      </c>
      <c r="AD172">
        <v>0.31840000000000002</v>
      </c>
      <c r="AE172">
        <v>0.45119999999999999</v>
      </c>
      <c r="AF172">
        <v>0.3569</v>
      </c>
      <c r="AG172">
        <v>0.48809999999999998</v>
      </c>
      <c r="AH172">
        <v>0.47839999999999999</v>
      </c>
      <c r="AI172">
        <v>0.49030000000000001</v>
      </c>
      <c r="AJ172">
        <v>0.52349999999999997</v>
      </c>
      <c r="AK172">
        <v>0.48509999999999998</v>
      </c>
      <c r="AL172">
        <v>0.60599999999999998</v>
      </c>
      <c r="AM172">
        <v>0.58609999999999995</v>
      </c>
      <c r="AN172">
        <v>0.39340000000000003</v>
      </c>
      <c r="AO172">
        <v>0.57179999999999997</v>
      </c>
      <c r="AP172">
        <v>0.63300000000000001</v>
      </c>
      <c r="AQ172">
        <v>0.4849</v>
      </c>
      <c r="AR172">
        <v>0.36830000000000002</v>
      </c>
      <c r="AS172">
        <v>0.71740000000000004</v>
      </c>
      <c r="AT172">
        <v>0.46089999999999998</v>
      </c>
      <c r="AU172">
        <v>0.46870000000000001</v>
      </c>
      <c r="AV172">
        <v>0.35730000000000001</v>
      </c>
      <c r="AW172">
        <v>0.54749999999999999</v>
      </c>
      <c r="AX172">
        <v>0.50870000000000004</v>
      </c>
      <c r="AY172">
        <v>0.42130000000000001</v>
      </c>
      <c r="AZ172">
        <v>0.57530000000000003</v>
      </c>
      <c r="BA172">
        <v>0.4617</v>
      </c>
      <c r="BB172">
        <v>0.51239999999999997</v>
      </c>
      <c r="BC172">
        <v>0.57899999999999996</v>
      </c>
      <c r="BD172">
        <v>0.63770000000000004</v>
      </c>
    </row>
    <row r="173" spans="1:56" hidden="1" x14ac:dyDescent="0.4">
      <c r="A173">
        <v>424</v>
      </c>
      <c r="B173" t="s">
        <v>80</v>
      </c>
      <c r="C173" t="s">
        <v>210</v>
      </c>
      <c r="D173" t="str">
        <f t="shared" si="4"/>
        <v>BM25</v>
      </c>
      <c r="E173" t="s">
        <v>235</v>
      </c>
      <c r="F173">
        <f t="shared" si="5"/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</row>
    <row r="174" spans="1:56" hidden="1" x14ac:dyDescent="0.4">
      <c r="A174">
        <v>425</v>
      </c>
      <c r="B174" t="s">
        <v>80</v>
      </c>
      <c r="C174" t="s">
        <v>210</v>
      </c>
      <c r="D174" t="str">
        <f t="shared" si="4"/>
        <v>SBERT</v>
      </c>
      <c r="E174" t="s">
        <v>236</v>
      </c>
      <c r="F174">
        <f t="shared" si="5"/>
        <v>0.91533199999999992</v>
      </c>
      <c r="G174">
        <v>0.94030000000000002</v>
      </c>
      <c r="H174">
        <v>0.89190000000000003</v>
      </c>
      <c r="I174">
        <v>0.89180000000000004</v>
      </c>
      <c r="J174">
        <v>0.92259999999999998</v>
      </c>
      <c r="K174">
        <v>0.89</v>
      </c>
      <c r="L174">
        <v>0.91</v>
      </c>
      <c r="M174">
        <v>0.91110000000000002</v>
      </c>
      <c r="N174">
        <v>0.92879999999999996</v>
      </c>
      <c r="O174">
        <v>0.93130000000000002</v>
      </c>
      <c r="P174">
        <v>0.91600000000000004</v>
      </c>
      <c r="Q174">
        <v>0.90249999999999997</v>
      </c>
      <c r="R174">
        <v>0.87219999999999998</v>
      </c>
      <c r="S174">
        <v>0.91479999999999995</v>
      </c>
      <c r="T174">
        <v>0.92749999999999999</v>
      </c>
      <c r="U174">
        <v>0.88539999999999996</v>
      </c>
      <c r="V174">
        <v>0.90810000000000002</v>
      </c>
      <c r="W174">
        <v>0.87890000000000001</v>
      </c>
      <c r="X174">
        <v>0.93430000000000002</v>
      </c>
      <c r="Y174">
        <v>0.93530000000000002</v>
      </c>
      <c r="Z174">
        <v>0.94620000000000004</v>
      </c>
      <c r="AA174">
        <v>0.90210000000000001</v>
      </c>
      <c r="AB174">
        <v>0.90620000000000001</v>
      </c>
      <c r="AC174">
        <v>0.88290000000000002</v>
      </c>
      <c r="AD174">
        <v>0.92120000000000002</v>
      </c>
      <c r="AE174">
        <v>0.89780000000000004</v>
      </c>
      <c r="AF174">
        <v>0.93179999999999996</v>
      </c>
      <c r="AG174">
        <v>0.93679999999999997</v>
      </c>
      <c r="AH174">
        <v>0.88970000000000005</v>
      </c>
      <c r="AI174">
        <v>0.9274</v>
      </c>
      <c r="AJ174">
        <v>0.9274</v>
      </c>
      <c r="AK174">
        <v>0.93410000000000004</v>
      </c>
      <c r="AL174">
        <v>0.93320000000000003</v>
      </c>
      <c r="AM174">
        <v>0.92279999999999995</v>
      </c>
      <c r="AN174">
        <v>0.89280000000000004</v>
      </c>
      <c r="AO174">
        <v>0.9647</v>
      </c>
      <c r="AP174">
        <v>0.93189999999999995</v>
      </c>
      <c r="AQ174">
        <v>0.93899999999999995</v>
      </c>
      <c r="AR174">
        <v>0.89590000000000003</v>
      </c>
      <c r="AS174">
        <v>0.94110000000000005</v>
      </c>
      <c r="AT174">
        <v>0.95409999999999995</v>
      </c>
      <c r="AU174">
        <v>0.93</v>
      </c>
      <c r="AV174">
        <v>0.88270000000000004</v>
      </c>
      <c r="AW174">
        <v>0.90969999999999995</v>
      </c>
      <c r="AX174">
        <v>0.94359999999999999</v>
      </c>
      <c r="AY174">
        <v>0.84250000000000003</v>
      </c>
      <c r="AZ174">
        <v>0.93010000000000004</v>
      </c>
      <c r="BA174">
        <v>0.91639999999999999</v>
      </c>
      <c r="BB174">
        <v>0.9032</v>
      </c>
      <c r="BC174">
        <v>0.92679999999999996</v>
      </c>
      <c r="BD174">
        <v>0.90969999999999995</v>
      </c>
    </row>
    <row r="175" spans="1:56" hidden="1" x14ac:dyDescent="0.4">
      <c r="A175">
        <v>426</v>
      </c>
      <c r="B175" t="s">
        <v>80</v>
      </c>
      <c r="C175" t="s">
        <v>210</v>
      </c>
      <c r="D175" t="str">
        <f t="shared" si="4"/>
        <v>MEAN</v>
      </c>
      <c r="E175" t="s">
        <v>237</v>
      </c>
      <c r="F175">
        <f t="shared" si="5"/>
        <v>0.45861000000000002</v>
      </c>
      <c r="G175">
        <v>0.50949999999999995</v>
      </c>
      <c r="H175">
        <v>0.43819999999999998</v>
      </c>
      <c r="I175">
        <v>0.45100000000000001</v>
      </c>
      <c r="J175">
        <v>0.45269999999999999</v>
      </c>
      <c r="K175">
        <v>0.39529999999999998</v>
      </c>
      <c r="L175">
        <v>0.40200000000000002</v>
      </c>
      <c r="M175">
        <v>0.38940000000000002</v>
      </c>
      <c r="N175">
        <v>0.51729999999999998</v>
      </c>
      <c r="O175">
        <v>0.57199999999999995</v>
      </c>
      <c r="P175">
        <v>0.40610000000000002</v>
      </c>
      <c r="Q175">
        <v>0.44969999999999999</v>
      </c>
      <c r="R175">
        <v>0.4516</v>
      </c>
      <c r="S175">
        <v>0.42459999999999998</v>
      </c>
      <c r="T175">
        <v>0.42259999999999998</v>
      </c>
      <c r="U175">
        <v>0.4758</v>
      </c>
      <c r="V175">
        <v>0.4209</v>
      </c>
      <c r="W175">
        <v>0.40610000000000002</v>
      </c>
      <c r="X175">
        <v>0.54520000000000002</v>
      </c>
      <c r="Y175">
        <v>0.49469999999999997</v>
      </c>
      <c r="Z175">
        <v>0.48920000000000002</v>
      </c>
      <c r="AA175">
        <v>0.42509999999999998</v>
      </c>
      <c r="AB175">
        <v>0.4158</v>
      </c>
      <c r="AC175">
        <v>0.35210000000000002</v>
      </c>
      <c r="AD175">
        <v>0.37740000000000001</v>
      </c>
      <c r="AE175">
        <v>0.43090000000000001</v>
      </c>
      <c r="AF175">
        <v>0.45440000000000003</v>
      </c>
      <c r="AG175">
        <v>0.4783</v>
      </c>
      <c r="AH175">
        <v>0.4677</v>
      </c>
      <c r="AI175">
        <v>0.48649999999999999</v>
      </c>
      <c r="AJ175">
        <v>0.4844</v>
      </c>
      <c r="AK175">
        <v>0.48570000000000002</v>
      </c>
      <c r="AL175">
        <v>0.52559999999999996</v>
      </c>
      <c r="AM175">
        <v>0.47220000000000001</v>
      </c>
      <c r="AN175">
        <v>0.4229</v>
      </c>
      <c r="AO175">
        <v>0.49180000000000001</v>
      </c>
      <c r="AP175">
        <v>0.55100000000000005</v>
      </c>
      <c r="AQ175">
        <v>0.44340000000000002</v>
      </c>
      <c r="AR175">
        <v>0.40820000000000001</v>
      </c>
      <c r="AS175">
        <v>0.56659999999999999</v>
      </c>
      <c r="AT175">
        <v>0.50029999999999997</v>
      </c>
      <c r="AU175">
        <v>0.41099999999999998</v>
      </c>
      <c r="AV175">
        <v>0.4133</v>
      </c>
      <c r="AW175">
        <v>0.41970000000000002</v>
      </c>
      <c r="AX175">
        <v>0.46550000000000002</v>
      </c>
      <c r="AY175">
        <v>0.42630000000000001</v>
      </c>
      <c r="AZ175">
        <v>0.51680000000000004</v>
      </c>
      <c r="BA175">
        <v>0.44679999999999997</v>
      </c>
      <c r="BB175">
        <v>0.4546</v>
      </c>
      <c r="BC175">
        <v>0.49959999999999999</v>
      </c>
      <c r="BD175">
        <v>0.52270000000000005</v>
      </c>
    </row>
    <row r="176" spans="1:56" hidden="1" x14ac:dyDescent="0.4">
      <c r="A176">
        <v>427</v>
      </c>
      <c r="B176" t="s">
        <v>80</v>
      </c>
      <c r="C176" t="s">
        <v>210</v>
      </c>
      <c r="D176" t="str">
        <f t="shared" si="4"/>
        <v>Weighted</v>
      </c>
      <c r="E176" t="s">
        <v>238</v>
      </c>
      <c r="F176">
        <f t="shared" si="5"/>
        <v>0.45993200000000001</v>
      </c>
      <c r="G176">
        <v>0.52470000000000006</v>
      </c>
      <c r="H176">
        <v>0.439</v>
      </c>
      <c r="I176">
        <v>0.45119999999999999</v>
      </c>
      <c r="J176">
        <v>0.45040000000000002</v>
      </c>
      <c r="K176">
        <v>0.37669999999999998</v>
      </c>
      <c r="L176">
        <v>0.38129999999999997</v>
      </c>
      <c r="M176">
        <v>0.36990000000000001</v>
      </c>
      <c r="N176">
        <v>0.53739999999999999</v>
      </c>
      <c r="O176">
        <v>0.6119</v>
      </c>
      <c r="P176">
        <v>0.3866</v>
      </c>
      <c r="Q176">
        <v>0.45440000000000003</v>
      </c>
      <c r="R176">
        <v>0.45710000000000001</v>
      </c>
      <c r="S176">
        <v>0.4128</v>
      </c>
      <c r="T176">
        <v>0.40820000000000001</v>
      </c>
      <c r="U176">
        <v>0.49299999999999999</v>
      </c>
      <c r="V176">
        <v>0.41070000000000001</v>
      </c>
      <c r="W176">
        <v>0.39100000000000001</v>
      </c>
      <c r="X176">
        <v>0.57310000000000005</v>
      </c>
      <c r="Y176">
        <v>0.50429999999999997</v>
      </c>
      <c r="Z176">
        <v>0.49990000000000001</v>
      </c>
      <c r="AA176">
        <v>0.41570000000000001</v>
      </c>
      <c r="AB176">
        <v>0.40150000000000002</v>
      </c>
      <c r="AC176">
        <v>0.31759999999999999</v>
      </c>
      <c r="AD176">
        <v>0.34949999999999998</v>
      </c>
      <c r="AE176">
        <v>0.42649999999999999</v>
      </c>
      <c r="AF176">
        <v>0.4461</v>
      </c>
      <c r="AG176">
        <v>0.48180000000000001</v>
      </c>
      <c r="AH176">
        <v>0.47510000000000002</v>
      </c>
      <c r="AI176">
        <v>0.49349999999999999</v>
      </c>
      <c r="AJ176">
        <v>0.49249999999999999</v>
      </c>
      <c r="AK176">
        <v>0.49130000000000001</v>
      </c>
      <c r="AL176">
        <v>0.54730000000000001</v>
      </c>
      <c r="AM176">
        <v>0.48110000000000003</v>
      </c>
      <c r="AN176">
        <v>0.41439999999999999</v>
      </c>
      <c r="AO176">
        <v>0.49859999999999999</v>
      </c>
      <c r="AP176">
        <v>0.5806</v>
      </c>
      <c r="AQ176">
        <v>0.43769999999999998</v>
      </c>
      <c r="AR176">
        <v>0.39419999999999999</v>
      </c>
      <c r="AS176">
        <v>0.60289999999999999</v>
      </c>
      <c r="AT176">
        <v>0.50529999999999997</v>
      </c>
      <c r="AU176">
        <v>0.3977</v>
      </c>
      <c r="AV176">
        <v>0.40200000000000002</v>
      </c>
      <c r="AW176">
        <v>0.41560000000000002</v>
      </c>
      <c r="AX176">
        <v>0.4657</v>
      </c>
      <c r="AY176">
        <v>0.42759999999999998</v>
      </c>
      <c r="AZ176">
        <v>0.5353</v>
      </c>
      <c r="BA176">
        <v>0.44419999999999998</v>
      </c>
      <c r="BB176">
        <v>0.45850000000000002</v>
      </c>
      <c r="BC176">
        <v>0.51439999999999997</v>
      </c>
      <c r="BD176">
        <v>0.54879999999999995</v>
      </c>
    </row>
    <row r="177" spans="1:56" hidden="1" x14ac:dyDescent="0.4">
      <c r="A177">
        <v>386</v>
      </c>
      <c r="B177" t="s">
        <v>65</v>
      </c>
      <c r="C177" t="s">
        <v>210</v>
      </c>
      <c r="D177" t="str">
        <f t="shared" si="4"/>
        <v>Jaccard</v>
      </c>
      <c r="E177" t="s">
        <v>239</v>
      </c>
      <c r="F177">
        <f t="shared" si="5"/>
        <v>0.50734799999999969</v>
      </c>
      <c r="G177">
        <v>0.6875</v>
      </c>
      <c r="H177">
        <v>0.39529999999999998</v>
      </c>
      <c r="I177">
        <v>0.33329999999999999</v>
      </c>
      <c r="J177">
        <v>0.41820000000000002</v>
      </c>
      <c r="K177">
        <v>0.38300000000000001</v>
      </c>
      <c r="L177">
        <v>0.68289999999999995</v>
      </c>
      <c r="M177">
        <v>0.44230000000000003</v>
      </c>
      <c r="N177">
        <v>0.38100000000000001</v>
      </c>
      <c r="O177">
        <v>0.5111</v>
      </c>
      <c r="P177">
        <v>0.34920000000000001</v>
      </c>
      <c r="Q177">
        <v>0.6</v>
      </c>
      <c r="R177">
        <v>0.46150000000000002</v>
      </c>
      <c r="S177">
        <v>0.34089999999999998</v>
      </c>
      <c r="T177">
        <v>0.26229999999999998</v>
      </c>
      <c r="U177">
        <v>0.52780000000000005</v>
      </c>
      <c r="V177">
        <v>0.375</v>
      </c>
      <c r="W177">
        <v>0.64290000000000003</v>
      </c>
      <c r="X177">
        <v>0.78259999999999996</v>
      </c>
      <c r="Y177">
        <v>0.44900000000000001</v>
      </c>
      <c r="Z177">
        <v>0.86839999999999995</v>
      </c>
      <c r="AA177">
        <v>0.38600000000000001</v>
      </c>
      <c r="AB177">
        <v>0.81079999999999997</v>
      </c>
      <c r="AC177">
        <v>0.42549999999999999</v>
      </c>
      <c r="AD177">
        <v>0.2424</v>
      </c>
      <c r="AE177">
        <v>0.2462</v>
      </c>
      <c r="AF177">
        <v>0.68</v>
      </c>
      <c r="AG177">
        <v>0.28849999999999998</v>
      </c>
      <c r="AH177">
        <v>0.38779999999999998</v>
      </c>
      <c r="AI177">
        <v>0.52380000000000004</v>
      </c>
      <c r="AJ177">
        <v>0.375</v>
      </c>
      <c r="AK177">
        <v>0.42309999999999998</v>
      </c>
      <c r="AL177">
        <v>0.56410000000000005</v>
      </c>
      <c r="AM177">
        <v>0.78259999999999996</v>
      </c>
      <c r="AN177">
        <v>0.65710000000000002</v>
      </c>
      <c r="AO177">
        <v>0.56759999999999999</v>
      </c>
      <c r="AP177">
        <v>0.61109999999999998</v>
      </c>
      <c r="AQ177">
        <v>1</v>
      </c>
      <c r="AR177">
        <v>0.36</v>
      </c>
      <c r="AS177">
        <v>0.73529999999999995</v>
      </c>
      <c r="AT177">
        <v>0.3846</v>
      </c>
      <c r="AU177">
        <v>0.4516</v>
      </c>
      <c r="AV177">
        <v>0.48</v>
      </c>
      <c r="AW177">
        <v>0.36959999999999998</v>
      </c>
      <c r="AX177">
        <v>0.57379999999999998</v>
      </c>
      <c r="AY177">
        <v>0.4259</v>
      </c>
      <c r="AZ177">
        <v>0.42549999999999999</v>
      </c>
      <c r="BA177">
        <v>0.57499999999999996</v>
      </c>
      <c r="BB177">
        <v>0.67349999999999999</v>
      </c>
      <c r="BC177">
        <v>0.60419999999999996</v>
      </c>
      <c r="BD177">
        <v>0.44259999999999999</v>
      </c>
    </row>
    <row r="178" spans="1:56" hidden="1" x14ac:dyDescent="0.4">
      <c r="A178">
        <v>387</v>
      </c>
      <c r="B178" t="s">
        <v>65</v>
      </c>
      <c r="C178" t="s">
        <v>210</v>
      </c>
      <c r="D178" t="str">
        <f t="shared" si="4"/>
        <v>Levenshtein</v>
      </c>
      <c r="E178" t="s">
        <v>240</v>
      </c>
      <c r="F178">
        <f t="shared" si="5"/>
        <v>0.69124599999999992</v>
      </c>
      <c r="G178">
        <v>0.92949999999999999</v>
      </c>
      <c r="H178">
        <v>0.69089999999999996</v>
      </c>
      <c r="I178">
        <v>0.5766</v>
      </c>
      <c r="J178">
        <v>0.7167</v>
      </c>
      <c r="K178">
        <v>0.57089999999999996</v>
      </c>
      <c r="L178">
        <v>0.77839999999999998</v>
      </c>
      <c r="M178">
        <v>0.67159999999999997</v>
      </c>
      <c r="N178">
        <v>0.68269999999999997</v>
      </c>
      <c r="O178">
        <v>0.71789999999999998</v>
      </c>
      <c r="P178">
        <v>0.60260000000000002</v>
      </c>
      <c r="Q178">
        <v>0.67310000000000003</v>
      </c>
      <c r="R178">
        <v>0.50760000000000005</v>
      </c>
      <c r="S178">
        <v>0.55210000000000004</v>
      </c>
      <c r="T178">
        <v>0.5383</v>
      </c>
      <c r="U178">
        <v>0.86909999999999998</v>
      </c>
      <c r="V178">
        <v>0.61160000000000003</v>
      </c>
      <c r="W178">
        <v>0.82879999999999998</v>
      </c>
      <c r="X178">
        <v>0.92459999999999998</v>
      </c>
      <c r="Y178">
        <v>0.65900000000000003</v>
      </c>
      <c r="Z178">
        <v>0.91010000000000002</v>
      </c>
      <c r="AA178">
        <v>0.62890000000000001</v>
      </c>
      <c r="AB178">
        <v>0.91839999999999999</v>
      </c>
      <c r="AC178">
        <v>0.57310000000000005</v>
      </c>
      <c r="AD178">
        <v>0.52769999999999995</v>
      </c>
      <c r="AE178">
        <v>0.56110000000000004</v>
      </c>
      <c r="AF178">
        <v>0.74760000000000004</v>
      </c>
      <c r="AG178">
        <v>0.61099999999999999</v>
      </c>
      <c r="AH178">
        <v>0.52280000000000004</v>
      </c>
      <c r="AI178">
        <v>0.61939999999999995</v>
      </c>
      <c r="AJ178">
        <v>0.66930000000000001</v>
      </c>
      <c r="AK178">
        <v>0.67779999999999996</v>
      </c>
      <c r="AL178">
        <v>0.74790000000000001</v>
      </c>
      <c r="AM178">
        <v>0.97240000000000004</v>
      </c>
      <c r="AN178">
        <v>0.72770000000000001</v>
      </c>
      <c r="AO178">
        <v>0.66510000000000002</v>
      </c>
      <c r="AP178">
        <v>0.67930000000000001</v>
      </c>
      <c r="AQ178">
        <v>0.99790000000000001</v>
      </c>
      <c r="AR178">
        <v>0.60940000000000005</v>
      </c>
      <c r="AS178">
        <v>0.53180000000000005</v>
      </c>
      <c r="AT178">
        <v>0.77590000000000003</v>
      </c>
      <c r="AU178">
        <v>0.67710000000000004</v>
      </c>
      <c r="AV178">
        <v>0.69140000000000001</v>
      </c>
      <c r="AW178">
        <v>0.65490000000000004</v>
      </c>
      <c r="AX178">
        <v>0.63160000000000005</v>
      </c>
      <c r="AY178">
        <v>0.72740000000000005</v>
      </c>
      <c r="AZ178">
        <v>0.60250000000000004</v>
      </c>
      <c r="BA178">
        <v>0.81269999999999998</v>
      </c>
      <c r="BB178">
        <v>0.7591</v>
      </c>
      <c r="BC178">
        <v>0.58889999999999998</v>
      </c>
      <c r="BD178">
        <v>0.6401</v>
      </c>
    </row>
    <row r="179" spans="1:56" hidden="1" x14ac:dyDescent="0.4">
      <c r="A179">
        <v>388</v>
      </c>
      <c r="B179" t="s">
        <v>65</v>
      </c>
      <c r="C179" t="s">
        <v>210</v>
      </c>
      <c r="D179" t="str">
        <f t="shared" si="4"/>
        <v>TFIDF</v>
      </c>
      <c r="E179" t="s">
        <v>241</v>
      </c>
      <c r="F179">
        <f t="shared" si="5"/>
        <v>0.61645000000000005</v>
      </c>
      <c r="G179">
        <v>0.8367</v>
      </c>
      <c r="H179">
        <v>0.62170000000000003</v>
      </c>
      <c r="I179">
        <v>0.43209999999999998</v>
      </c>
      <c r="J179">
        <v>0.56299999999999994</v>
      </c>
      <c r="K179">
        <v>0.37619999999999998</v>
      </c>
      <c r="L179">
        <v>0.78390000000000004</v>
      </c>
      <c r="M179">
        <v>0.62629999999999997</v>
      </c>
      <c r="N179">
        <v>0.56120000000000003</v>
      </c>
      <c r="O179">
        <v>0.61919999999999997</v>
      </c>
      <c r="P179">
        <v>0.45550000000000002</v>
      </c>
      <c r="Q179">
        <v>0.77769999999999995</v>
      </c>
      <c r="R179">
        <v>0.65649999999999997</v>
      </c>
      <c r="S179">
        <v>0.42749999999999999</v>
      </c>
      <c r="T179">
        <v>0.38790000000000002</v>
      </c>
      <c r="U179">
        <v>0.79490000000000005</v>
      </c>
      <c r="V179">
        <v>0.49509999999999998</v>
      </c>
      <c r="W179">
        <v>0.75309999999999999</v>
      </c>
      <c r="X179">
        <v>0.89</v>
      </c>
      <c r="Y179">
        <v>0.56240000000000001</v>
      </c>
      <c r="Z179">
        <v>0.93479999999999996</v>
      </c>
      <c r="AA179">
        <v>0.43140000000000001</v>
      </c>
      <c r="AB179">
        <v>0.84850000000000003</v>
      </c>
      <c r="AC179">
        <v>0.53059999999999996</v>
      </c>
      <c r="AD179">
        <v>0.44350000000000001</v>
      </c>
      <c r="AE179">
        <v>0.48449999999999999</v>
      </c>
      <c r="AF179">
        <v>0.6633</v>
      </c>
      <c r="AG179">
        <v>0.47399999999999998</v>
      </c>
      <c r="AH179">
        <v>0.40360000000000001</v>
      </c>
      <c r="AI179">
        <v>0.51680000000000004</v>
      </c>
      <c r="AJ179">
        <v>0.59650000000000003</v>
      </c>
      <c r="AK179">
        <v>0.52769999999999995</v>
      </c>
      <c r="AL179">
        <v>0.65539999999999998</v>
      </c>
      <c r="AM179">
        <v>0.95040000000000002</v>
      </c>
      <c r="AN179">
        <v>0.54830000000000001</v>
      </c>
      <c r="AO179">
        <v>0.60750000000000004</v>
      </c>
      <c r="AP179">
        <v>0.61880000000000002</v>
      </c>
      <c r="AQ179">
        <v>1</v>
      </c>
      <c r="AR179">
        <v>0.53200000000000003</v>
      </c>
      <c r="AS179">
        <v>0.62019999999999997</v>
      </c>
      <c r="AT179">
        <v>0.51229999999999998</v>
      </c>
      <c r="AU179">
        <v>0.55679999999999996</v>
      </c>
      <c r="AV179">
        <v>0.54149999999999998</v>
      </c>
      <c r="AW179">
        <v>0.70540000000000003</v>
      </c>
      <c r="AX179">
        <v>0.69399999999999995</v>
      </c>
      <c r="AY179">
        <v>0.57269999999999999</v>
      </c>
      <c r="AZ179">
        <v>0.52959999999999996</v>
      </c>
      <c r="BA179">
        <v>0.79120000000000001</v>
      </c>
      <c r="BB179">
        <v>0.70369999999999999</v>
      </c>
      <c r="BC179">
        <v>0.58379999999999999</v>
      </c>
      <c r="BD179">
        <v>0.62280000000000002</v>
      </c>
    </row>
    <row r="180" spans="1:56" hidden="1" x14ac:dyDescent="0.4">
      <c r="A180">
        <v>389</v>
      </c>
      <c r="B180" t="s">
        <v>65</v>
      </c>
      <c r="C180" t="s">
        <v>210</v>
      </c>
      <c r="D180" t="str">
        <f t="shared" si="4"/>
        <v>BM25</v>
      </c>
      <c r="E180" t="s">
        <v>242</v>
      </c>
      <c r="F180">
        <f t="shared" si="5"/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</row>
    <row r="181" spans="1:56" hidden="1" x14ac:dyDescent="0.4">
      <c r="A181">
        <v>390</v>
      </c>
      <c r="B181" t="s">
        <v>65</v>
      </c>
      <c r="C181" t="s">
        <v>210</v>
      </c>
      <c r="D181" t="str">
        <f t="shared" si="4"/>
        <v>SBERT</v>
      </c>
      <c r="E181" t="s">
        <v>243</v>
      </c>
      <c r="F181">
        <f t="shared" si="5"/>
        <v>0.95509599999999995</v>
      </c>
      <c r="G181">
        <v>0.98329999999999995</v>
      </c>
      <c r="H181">
        <v>0.9607</v>
      </c>
      <c r="I181">
        <v>0.9405</v>
      </c>
      <c r="J181">
        <v>0.97089999999999999</v>
      </c>
      <c r="K181">
        <v>0.92759999999999998</v>
      </c>
      <c r="L181">
        <v>0.9708</v>
      </c>
      <c r="M181">
        <v>0.9607</v>
      </c>
      <c r="N181">
        <v>0.95799999999999996</v>
      </c>
      <c r="O181">
        <v>0.9526</v>
      </c>
      <c r="P181">
        <v>0.95479999999999998</v>
      </c>
      <c r="Q181">
        <v>0.9698</v>
      </c>
      <c r="R181">
        <v>0.92159999999999997</v>
      </c>
      <c r="S181">
        <v>0.9234</v>
      </c>
      <c r="T181">
        <v>0.91739999999999999</v>
      </c>
      <c r="U181">
        <v>0.94550000000000001</v>
      </c>
      <c r="V181">
        <v>0.92849999999999999</v>
      </c>
      <c r="W181">
        <v>0.98</v>
      </c>
      <c r="X181">
        <v>0.98280000000000001</v>
      </c>
      <c r="Y181">
        <v>0.93920000000000003</v>
      </c>
      <c r="Z181">
        <v>0.9919</v>
      </c>
      <c r="AA181">
        <v>0.92920000000000003</v>
      </c>
      <c r="AB181">
        <v>0.99490000000000001</v>
      </c>
      <c r="AC181">
        <v>0.93149999999999999</v>
      </c>
      <c r="AD181">
        <v>0.93220000000000003</v>
      </c>
      <c r="AE181">
        <v>0.89659999999999995</v>
      </c>
      <c r="AF181">
        <v>0.98629999999999995</v>
      </c>
      <c r="AG181">
        <v>0.97570000000000001</v>
      </c>
      <c r="AH181">
        <v>0.92989999999999995</v>
      </c>
      <c r="AI181">
        <v>0.96220000000000006</v>
      </c>
      <c r="AJ181">
        <v>0.91569999999999996</v>
      </c>
      <c r="AK181">
        <v>0.96960000000000002</v>
      </c>
      <c r="AL181">
        <v>0.97399999999999998</v>
      </c>
      <c r="AM181">
        <v>0.99299999999999999</v>
      </c>
      <c r="AN181">
        <v>0.97529999999999994</v>
      </c>
      <c r="AO181">
        <v>0.94669999999999999</v>
      </c>
      <c r="AP181">
        <v>0.96709999999999996</v>
      </c>
      <c r="AQ181">
        <v>1</v>
      </c>
      <c r="AR181">
        <v>0.93020000000000003</v>
      </c>
      <c r="AS181">
        <v>0.93769999999999998</v>
      </c>
      <c r="AT181">
        <v>0.94769999999999999</v>
      </c>
      <c r="AU181">
        <v>0.97440000000000004</v>
      </c>
      <c r="AV181">
        <v>0.96430000000000005</v>
      </c>
      <c r="AW181">
        <v>0.9486</v>
      </c>
      <c r="AX181">
        <v>0.98</v>
      </c>
      <c r="AY181">
        <v>0.94989999999999997</v>
      </c>
      <c r="AZ181">
        <v>0.91969999999999996</v>
      </c>
      <c r="BA181">
        <v>0.96519999999999995</v>
      </c>
      <c r="BB181">
        <v>0.97509999999999997</v>
      </c>
      <c r="BC181">
        <v>0.96179999999999999</v>
      </c>
      <c r="BD181">
        <v>0.94030000000000002</v>
      </c>
    </row>
    <row r="182" spans="1:56" hidden="1" x14ac:dyDescent="0.4">
      <c r="A182">
        <v>391</v>
      </c>
      <c r="B182" t="s">
        <v>65</v>
      </c>
      <c r="C182" t="s">
        <v>210</v>
      </c>
      <c r="D182" t="str">
        <f t="shared" si="4"/>
        <v>MEAN</v>
      </c>
      <c r="E182" t="s">
        <v>244</v>
      </c>
      <c r="F182">
        <f t="shared" si="5"/>
        <v>0.55402599999999991</v>
      </c>
      <c r="G182">
        <v>0.68740000000000001</v>
      </c>
      <c r="H182">
        <v>0.53369999999999995</v>
      </c>
      <c r="I182">
        <v>0.45650000000000002</v>
      </c>
      <c r="J182">
        <v>0.53369999999999995</v>
      </c>
      <c r="K182">
        <v>0.45150000000000001</v>
      </c>
      <c r="L182">
        <v>0.64319999999999999</v>
      </c>
      <c r="M182">
        <v>0.54020000000000001</v>
      </c>
      <c r="N182">
        <v>0.51659999999999995</v>
      </c>
      <c r="O182">
        <v>0.56020000000000003</v>
      </c>
      <c r="P182">
        <v>0.47239999999999999</v>
      </c>
      <c r="Q182">
        <v>0.60409999999999997</v>
      </c>
      <c r="R182">
        <v>0.50949999999999995</v>
      </c>
      <c r="S182">
        <v>0.44879999999999998</v>
      </c>
      <c r="T182">
        <v>0.42120000000000002</v>
      </c>
      <c r="U182">
        <v>0.62739999999999996</v>
      </c>
      <c r="V182">
        <v>0.48199999999999998</v>
      </c>
      <c r="W182">
        <v>0.64090000000000003</v>
      </c>
      <c r="X182">
        <v>0.71599999999999997</v>
      </c>
      <c r="Y182">
        <v>0.52190000000000003</v>
      </c>
      <c r="Z182">
        <v>0.74109999999999998</v>
      </c>
      <c r="AA182">
        <v>0.47510000000000002</v>
      </c>
      <c r="AB182">
        <v>0.71450000000000002</v>
      </c>
      <c r="AC182">
        <v>0.49209999999999998</v>
      </c>
      <c r="AD182">
        <v>0.42920000000000003</v>
      </c>
      <c r="AE182">
        <v>0.43769999999999998</v>
      </c>
      <c r="AF182">
        <v>0.61539999999999995</v>
      </c>
      <c r="AG182">
        <v>0.4698</v>
      </c>
      <c r="AH182">
        <v>0.44879999999999998</v>
      </c>
      <c r="AI182">
        <v>0.52439999999999998</v>
      </c>
      <c r="AJ182">
        <v>0.51129999999999998</v>
      </c>
      <c r="AK182">
        <v>0.51959999999999995</v>
      </c>
      <c r="AL182">
        <v>0.58830000000000005</v>
      </c>
      <c r="AM182">
        <v>0.73970000000000002</v>
      </c>
      <c r="AN182">
        <v>0.58169999999999999</v>
      </c>
      <c r="AO182">
        <v>0.55740000000000001</v>
      </c>
      <c r="AP182">
        <v>0.57530000000000003</v>
      </c>
      <c r="AQ182">
        <v>0.79959999999999998</v>
      </c>
      <c r="AR182">
        <v>0.48630000000000001</v>
      </c>
      <c r="AS182">
        <v>0.56499999999999995</v>
      </c>
      <c r="AT182">
        <v>0.52410000000000001</v>
      </c>
      <c r="AU182">
        <v>0.53200000000000003</v>
      </c>
      <c r="AV182">
        <v>0.53539999999999999</v>
      </c>
      <c r="AW182">
        <v>0.53569999999999995</v>
      </c>
      <c r="AX182">
        <v>0.57589999999999997</v>
      </c>
      <c r="AY182">
        <v>0.53520000000000001</v>
      </c>
      <c r="AZ182">
        <v>0.4955</v>
      </c>
      <c r="BA182">
        <v>0.62880000000000003</v>
      </c>
      <c r="BB182">
        <v>0.62229999999999996</v>
      </c>
      <c r="BC182">
        <v>0.54769999999999996</v>
      </c>
      <c r="BD182">
        <v>0.5292</v>
      </c>
    </row>
    <row r="183" spans="1:56" hidden="1" x14ac:dyDescent="0.4">
      <c r="A183">
        <v>392</v>
      </c>
      <c r="B183" t="s">
        <v>65</v>
      </c>
      <c r="C183" t="s">
        <v>210</v>
      </c>
      <c r="D183" t="str">
        <f t="shared" si="4"/>
        <v>Weighted</v>
      </c>
      <c r="E183" t="s">
        <v>245</v>
      </c>
      <c r="F183">
        <f t="shared" si="5"/>
        <v>0.58009800000000011</v>
      </c>
      <c r="G183">
        <v>0.75360000000000005</v>
      </c>
      <c r="H183">
        <v>0.55420000000000003</v>
      </c>
      <c r="I183">
        <v>0.45119999999999999</v>
      </c>
      <c r="J183">
        <v>0.54969999999999997</v>
      </c>
      <c r="K183">
        <v>0.44409999999999999</v>
      </c>
      <c r="L183">
        <v>0.6976</v>
      </c>
      <c r="M183">
        <v>0.5625</v>
      </c>
      <c r="N183">
        <v>0.53010000000000002</v>
      </c>
      <c r="O183">
        <v>0.58830000000000005</v>
      </c>
      <c r="P183">
        <v>0.47010000000000002</v>
      </c>
      <c r="Q183">
        <v>0.64859999999999995</v>
      </c>
      <c r="R183">
        <v>0.53139999999999998</v>
      </c>
      <c r="S183">
        <v>0.44379999999999997</v>
      </c>
      <c r="T183">
        <v>0.4083</v>
      </c>
      <c r="U183">
        <v>0.68220000000000003</v>
      </c>
      <c r="V183">
        <v>0.48799999999999999</v>
      </c>
      <c r="W183">
        <v>0.69179999999999997</v>
      </c>
      <c r="X183">
        <v>0.79210000000000003</v>
      </c>
      <c r="Y183">
        <v>0.53959999999999997</v>
      </c>
      <c r="Z183">
        <v>0.82430000000000003</v>
      </c>
      <c r="AA183">
        <v>0.47610000000000002</v>
      </c>
      <c r="AB183">
        <v>0.7863</v>
      </c>
      <c r="AC183">
        <v>0.502</v>
      </c>
      <c r="AD183">
        <v>0.41880000000000001</v>
      </c>
      <c r="AE183">
        <v>0.43680000000000002</v>
      </c>
      <c r="AF183">
        <v>0.65449999999999997</v>
      </c>
      <c r="AG183">
        <v>0.46460000000000001</v>
      </c>
      <c r="AH183">
        <v>0.44169999999999998</v>
      </c>
      <c r="AI183">
        <v>0.53700000000000003</v>
      </c>
      <c r="AJ183">
        <v>0.53159999999999996</v>
      </c>
      <c r="AK183">
        <v>0.53049999999999997</v>
      </c>
      <c r="AL183">
        <v>0.622</v>
      </c>
      <c r="AM183">
        <v>0.82320000000000004</v>
      </c>
      <c r="AN183">
        <v>0.60819999999999996</v>
      </c>
      <c r="AO183">
        <v>0.58509999999999995</v>
      </c>
      <c r="AP183">
        <v>0.60499999999999998</v>
      </c>
      <c r="AQ183">
        <v>0.89949999999999997</v>
      </c>
      <c r="AR183">
        <v>0.495</v>
      </c>
      <c r="AS183">
        <v>0.59660000000000002</v>
      </c>
      <c r="AT183">
        <v>0.53859999999999997</v>
      </c>
      <c r="AU183">
        <v>0.54669999999999996</v>
      </c>
      <c r="AV183">
        <v>0.55169999999999997</v>
      </c>
      <c r="AW183">
        <v>0.56259999999999999</v>
      </c>
      <c r="AX183">
        <v>0.60760000000000003</v>
      </c>
      <c r="AY183">
        <v>0.55510000000000004</v>
      </c>
      <c r="AZ183">
        <v>0.50780000000000003</v>
      </c>
      <c r="BA183">
        <v>0.68079999999999996</v>
      </c>
      <c r="BB183">
        <v>0.66679999999999995</v>
      </c>
      <c r="BC183">
        <v>0.5696</v>
      </c>
      <c r="BD183">
        <v>0.55159999999999998</v>
      </c>
    </row>
    <row r="184" spans="1:56" hidden="1" x14ac:dyDescent="0.4">
      <c r="A184">
        <v>344</v>
      </c>
      <c r="B184" t="s">
        <v>57</v>
      </c>
      <c r="C184" t="s">
        <v>210</v>
      </c>
      <c r="D184" t="str">
        <f t="shared" si="4"/>
        <v>Jaccard</v>
      </c>
      <c r="E184" t="s">
        <v>246</v>
      </c>
      <c r="F184">
        <f t="shared" si="5"/>
        <v>0.51880399999999993</v>
      </c>
      <c r="G184">
        <v>0.69699999999999995</v>
      </c>
      <c r="H184">
        <v>0.84619999999999995</v>
      </c>
      <c r="I184">
        <v>0.33329999999999999</v>
      </c>
      <c r="J184">
        <v>0.41820000000000002</v>
      </c>
      <c r="K184">
        <v>0.51219999999999999</v>
      </c>
      <c r="L184">
        <v>0.57140000000000002</v>
      </c>
      <c r="M184">
        <v>0.46300000000000002</v>
      </c>
      <c r="N184">
        <v>0.39529999999999998</v>
      </c>
      <c r="O184">
        <v>0.5111</v>
      </c>
      <c r="P184">
        <v>0.3871</v>
      </c>
      <c r="Q184">
        <v>0.31909999999999999</v>
      </c>
      <c r="R184">
        <v>0.53849999999999998</v>
      </c>
      <c r="S184">
        <v>0.31580000000000003</v>
      </c>
      <c r="T184">
        <v>0.26229999999999998</v>
      </c>
      <c r="U184">
        <v>0.4667</v>
      </c>
      <c r="V184">
        <v>0.375</v>
      </c>
      <c r="W184">
        <v>0.79490000000000005</v>
      </c>
      <c r="X184">
        <v>0.78259999999999996</v>
      </c>
      <c r="Y184">
        <v>0.54049999999999998</v>
      </c>
      <c r="Z184">
        <v>0.59519999999999995</v>
      </c>
      <c r="AA184">
        <v>0.38600000000000001</v>
      </c>
      <c r="AB184">
        <v>0.57140000000000002</v>
      </c>
      <c r="AC184">
        <v>0.45829999999999999</v>
      </c>
      <c r="AD184">
        <v>0.2419</v>
      </c>
      <c r="AE184">
        <v>0.2462</v>
      </c>
      <c r="AF184">
        <v>0.68</v>
      </c>
      <c r="AG184">
        <v>0.35849999999999999</v>
      </c>
      <c r="AH184">
        <v>0.5111</v>
      </c>
      <c r="AI184">
        <v>0.52380000000000004</v>
      </c>
      <c r="AJ184">
        <v>0.375</v>
      </c>
      <c r="AK184">
        <v>0.49020000000000002</v>
      </c>
      <c r="AL184">
        <v>0.52780000000000005</v>
      </c>
      <c r="AM184">
        <v>0.78259999999999996</v>
      </c>
      <c r="AN184">
        <v>0.65710000000000002</v>
      </c>
      <c r="AO184">
        <v>0.56759999999999999</v>
      </c>
      <c r="AP184">
        <v>0.71430000000000005</v>
      </c>
      <c r="AQ184">
        <v>1</v>
      </c>
      <c r="AR184">
        <v>0.60529999999999995</v>
      </c>
      <c r="AS184">
        <v>0.71430000000000005</v>
      </c>
      <c r="AT184">
        <v>0.54900000000000004</v>
      </c>
      <c r="AU184">
        <v>0.40539999999999998</v>
      </c>
      <c r="AV184">
        <v>0.45829999999999999</v>
      </c>
      <c r="AW184">
        <v>0.36959999999999998</v>
      </c>
      <c r="AX184">
        <v>0.41789999999999999</v>
      </c>
      <c r="AY184">
        <v>0.4894</v>
      </c>
      <c r="AZ184">
        <v>0.55810000000000004</v>
      </c>
      <c r="BA184">
        <v>0.57499999999999996</v>
      </c>
      <c r="BB184">
        <v>0.67349999999999999</v>
      </c>
      <c r="BC184">
        <v>0.58330000000000004</v>
      </c>
      <c r="BD184">
        <v>0.32390000000000002</v>
      </c>
    </row>
    <row r="185" spans="1:56" hidden="1" x14ac:dyDescent="0.4">
      <c r="A185">
        <v>345</v>
      </c>
      <c r="B185" t="s">
        <v>57</v>
      </c>
      <c r="C185" t="s">
        <v>210</v>
      </c>
      <c r="D185" t="str">
        <f t="shared" si="4"/>
        <v>Levenshtein</v>
      </c>
      <c r="E185" t="s">
        <v>247</v>
      </c>
      <c r="F185">
        <f t="shared" si="5"/>
        <v>0.69249399999999983</v>
      </c>
      <c r="G185">
        <v>0.75609999999999999</v>
      </c>
      <c r="H185">
        <v>0.91259999999999997</v>
      </c>
      <c r="I185">
        <v>0.5766</v>
      </c>
      <c r="J185">
        <v>0.7167</v>
      </c>
      <c r="K185">
        <v>0.58779999999999999</v>
      </c>
      <c r="L185">
        <v>0.75309999999999999</v>
      </c>
      <c r="M185">
        <v>0.66539999999999999</v>
      </c>
      <c r="N185">
        <v>0.6875</v>
      </c>
      <c r="O185">
        <v>0.71789999999999998</v>
      </c>
      <c r="P185">
        <v>0.69379999999999997</v>
      </c>
      <c r="Q185">
        <v>0.53349999999999997</v>
      </c>
      <c r="R185">
        <v>0.59240000000000004</v>
      </c>
      <c r="S185">
        <v>0.58819999999999995</v>
      </c>
      <c r="T185">
        <v>0.5383</v>
      </c>
      <c r="U185">
        <v>0.61839999999999995</v>
      </c>
      <c r="V185">
        <v>0.61160000000000003</v>
      </c>
      <c r="W185">
        <v>0.9405</v>
      </c>
      <c r="X185">
        <v>0.92459999999999998</v>
      </c>
      <c r="Y185">
        <v>0.73839999999999995</v>
      </c>
      <c r="Z185">
        <v>0.79520000000000002</v>
      </c>
      <c r="AA185">
        <v>0.62890000000000001</v>
      </c>
      <c r="AB185">
        <v>0.84640000000000004</v>
      </c>
      <c r="AC185">
        <v>0.56420000000000003</v>
      </c>
      <c r="AD185">
        <v>0.51980000000000004</v>
      </c>
      <c r="AE185">
        <v>0.55959999999999999</v>
      </c>
      <c r="AF185">
        <v>0.74760000000000004</v>
      </c>
      <c r="AG185">
        <v>0.63690000000000002</v>
      </c>
      <c r="AH185">
        <v>0.59770000000000001</v>
      </c>
      <c r="AI185">
        <v>0.61919999999999997</v>
      </c>
      <c r="AJ185">
        <v>0.66930000000000001</v>
      </c>
      <c r="AK185">
        <v>0.67989999999999995</v>
      </c>
      <c r="AL185">
        <v>0.71509999999999996</v>
      </c>
      <c r="AM185">
        <v>0.97240000000000004</v>
      </c>
      <c r="AN185">
        <v>0.72770000000000001</v>
      </c>
      <c r="AO185">
        <v>0.66510000000000002</v>
      </c>
      <c r="AP185">
        <v>0.77339999999999998</v>
      </c>
      <c r="AQ185">
        <v>1</v>
      </c>
      <c r="AR185">
        <v>0.75749999999999995</v>
      </c>
      <c r="AS185">
        <v>0.52810000000000001</v>
      </c>
      <c r="AT185">
        <v>0.7056</v>
      </c>
      <c r="AU185">
        <v>0.66090000000000004</v>
      </c>
      <c r="AV185">
        <v>0.60650000000000004</v>
      </c>
      <c r="AW185">
        <v>0.65490000000000004</v>
      </c>
      <c r="AX185">
        <v>0.59489999999999998</v>
      </c>
      <c r="AY185">
        <v>0.7228</v>
      </c>
      <c r="AZ185">
        <v>0.76749999999999996</v>
      </c>
      <c r="BA185">
        <v>0.81269999999999998</v>
      </c>
      <c r="BB185">
        <v>0.7591</v>
      </c>
      <c r="BC185">
        <v>0.59330000000000005</v>
      </c>
      <c r="BD185">
        <v>0.58909999999999996</v>
      </c>
    </row>
    <row r="186" spans="1:56" hidden="1" x14ac:dyDescent="0.4">
      <c r="A186">
        <v>346</v>
      </c>
      <c r="B186" t="s">
        <v>57</v>
      </c>
      <c r="C186" t="s">
        <v>210</v>
      </c>
      <c r="D186" t="str">
        <f t="shared" si="4"/>
        <v>TFIDF</v>
      </c>
      <c r="E186" t="s">
        <v>248</v>
      </c>
      <c r="F186">
        <f t="shared" si="5"/>
        <v>0.61408200000000013</v>
      </c>
      <c r="G186">
        <v>0.81540000000000001</v>
      </c>
      <c r="H186">
        <v>0.93459999999999999</v>
      </c>
      <c r="I186">
        <v>0.43209999999999998</v>
      </c>
      <c r="J186">
        <v>0.56299999999999994</v>
      </c>
      <c r="K186">
        <v>0.41349999999999998</v>
      </c>
      <c r="L186">
        <v>0.72040000000000004</v>
      </c>
      <c r="M186">
        <v>0.63290000000000002</v>
      </c>
      <c r="N186">
        <v>0.56669999999999998</v>
      </c>
      <c r="O186">
        <v>0.61919999999999997</v>
      </c>
      <c r="P186">
        <v>0.56410000000000005</v>
      </c>
      <c r="Q186">
        <v>0.40810000000000002</v>
      </c>
      <c r="R186">
        <v>0.60929999999999995</v>
      </c>
      <c r="S186">
        <v>0.42280000000000001</v>
      </c>
      <c r="T186">
        <v>0.38790000000000002</v>
      </c>
      <c r="U186">
        <v>0.5736</v>
      </c>
      <c r="V186">
        <v>0.49509999999999998</v>
      </c>
      <c r="W186">
        <v>0.86850000000000005</v>
      </c>
      <c r="X186">
        <v>0.89</v>
      </c>
      <c r="Y186">
        <v>0.61809999999999998</v>
      </c>
      <c r="Z186">
        <v>0.72550000000000003</v>
      </c>
      <c r="AA186">
        <v>0.43140000000000001</v>
      </c>
      <c r="AB186">
        <v>0.7651</v>
      </c>
      <c r="AC186">
        <v>0.57969999999999999</v>
      </c>
      <c r="AD186">
        <v>0.43869999999999998</v>
      </c>
      <c r="AE186">
        <v>0.48449999999999999</v>
      </c>
      <c r="AF186">
        <v>0.6633</v>
      </c>
      <c r="AG186">
        <v>0.54049999999999998</v>
      </c>
      <c r="AH186">
        <v>0.56469999999999998</v>
      </c>
      <c r="AI186">
        <v>0.52459999999999996</v>
      </c>
      <c r="AJ186">
        <v>0.59650000000000003</v>
      </c>
      <c r="AK186">
        <v>0.52939999999999998</v>
      </c>
      <c r="AL186">
        <v>0.58650000000000002</v>
      </c>
      <c r="AM186">
        <v>0.95040000000000002</v>
      </c>
      <c r="AN186">
        <v>0.54830000000000001</v>
      </c>
      <c r="AO186">
        <v>0.60750000000000004</v>
      </c>
      <c r="AP186">
        <v>0.80020000000000002</v>
      </c>
      <c r="AQ186">
        <v>1</v>
      </c>
      <c r="AR186">
        <v>0.63360000000000005</v>
      </c>
      <c r="AS186">
        <v>0.60619999999999996</v>
      </c>
      <c r="AT186">
        <v>0.50149999999999995</v>
      </c>
      <c r="AU186">
        <v>0.49220000000000003</v>
      </c>
      <c r="AV186">
        <v>0.42449999999999999</v>
      </c>
      <c r="AW186">
        <v>0.70540000000000003</v>
      </c>
      <c r="AX186">
        <v>0.54</v>
      </c>
      <c r="AY186">
        <v>0.63739999999999997</v>
      </c>
      <c r="AZ186">
        <v>0.65900000000000003</v>
      </c>
      <c r="BA186">
        <v>0.79120000000000001</v>
      </c>
      <c r="BB186">
        <v>0.70369999999999999</v>
      </c>
      <c r="BC186">
        <v>0.5897</v>
      </c>
      <c r="BD186">
        <v>0.54759999999999998</v>
      </c>
    </row>
    <row r="187" spans="1:56" hidden="1" x14ac:dyDescent="0.4">
      <c r="A187">
        <v>347</v>
      </c>
      <c r="B187" t="s">
        <v>57</v>
      </c>
      <c r="C187" t="s">
        <v>210</v>
      </c>
      <c r="D187" t="str">
        <f t="shared" si="4"/>
        <v>BM25</v>
      </c>
      <c r="E187" t="s">
        <v>249</v>
      </c>
      <c r="F187">
        <f t="shared" si="5"/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</row>
    <row r="188" spans="1:56" hidden="1" x14ac:dyDescent="0.4">
      <c r="A188">
        <v>348</v>
      </c>
      <c r="B188" t="s">
        <v>57</v>
      </c>
      <c r="C188" t="s">
        <v>210</v>
      </c>
      <c r="D188" t="str">
        <f t="shared" si="4"/>
        <v>SBERT</v>
      </c>
      <c r="E188" t="s">
        <v>250</v>
      </c>
      <c r="F188">
        <f t="shared" si="5"/>
        <v>0.9532520000000001</v>
      </c>
      <c r="G188">
        <v>0.97760000000000002</v>
      </c>
      <c r="H188">
        <v>0.97629999999999995</v>
      </c>
      <c r="I188">
        <v>0.9405</v>
      </c>
      <c r="J188">
        <v>0.97089999999999999</v>
      </c>
      <c r="K188">
        <v>0.93830000000000002</v>
      </c>
      <c r="L188">
        <v>0.95350000000000001</v>
      </c>
      <c r="M188">
        <v>0.96330000000000005</v>
      </c>
      <c r="N188">
        <v>0.96150000000000002</v>
      </c>
      <c r="O188">
        <v>0.9526</v>
      </c>
      <c r="P188">
        <v>0.97099999999999997</v>
      </c>
      <c r="Q188">
        <v>0.92579999999999996</v>
      </c>
      <c r="R188">
        <v>0.91149999999999998</v>
      </c>
      <c r="S188">
        <v>0.95860000000000001</v>
      </c>
      <c r="T188">
        <v>0.91739999999999999</v>
      </c>
      <c r="U188">
        <v>0.91569999999999996</v>
      </c>
      <c r="V188">
        <v>0.92849999999999999</v>
      </c>
      <c r="W188">
        <v>0.99580000000000002</v>
      </c>
      <c r="X188">
        <v>0.98280000000000001</v>
      </c>
      <c r="Y188">
        <v>0.95979999999999999</v>
      </c>
      <c r="Z188">
        <v>0.95979999999999999</v>
      </c>
      <c r="AA188">
        <v>0.92920000000000003</v>
      </c>
      <c r="AB188">
        <v>0.97770000000000001</v>
      </c>
      <c r="AC188">
        <v>0.94910000000000005</v>
      </c>
      <c r="AD188">
        <v>0.93200000000000005</v>
      </c>
      <c r="AE188">
        <v>0.89639999999999997</v>
      </c>
      <c r="AF188">
        <v>0.98629999999999995</v>
      </c>
      <c r="AG188">
        <v>0.97050000000000003</v>
      </c>
      <c r="AH188">
        <v>0.93820000000000003</v>
      </c>
      <c r="AI188">
        <v>0.96299999999999997</v>
      </c>
      <c r="AJ188">
        <v>0.91569999999999996</v>
      </c>
      <c r="AK188">
        <v>0.96799999999999997</v>
      </c>
      <c r="AL188">
        <v>0.95450000000000002</v>
      </c>
      <c r="AM188">
        <v>0.99299999999999999</v>
      </c>
      <c r="AN188">
        <v>0.97529999999999994</v>
      </c>
      <c r="AO188">
        <v>0.94669999999999999</v>
      </c>
      <c r="AP188">
        <v>0.98409999999999997</v>
      </c>
      <c r="AQ188">
        <v>1</v>
      </c>
      <c r="AR188">
        <v>0.96130000000000004</v>
      </c>
      <c r="AS188">
        <v>0.9385</v>
      </c>
      <c r="AT188">
        <v>0.94510000000000005</v>
      </c>
      <c r="AU188">
        <v>0.95599999999999996</v>
      </c>
      <c r="AV188">
        <v>0.93989999999999996</v>
      </c>
      <c r="AW188">
        <v>0.9486</v>
      </c>
      <c r="AX188">
        <v>0.92749999999999999</v>
      </c>
      <c r="AY188">
        <v>0.95199999999999996</v>
      </c>
      <c r="AZ188">
        <v>0.93979999999999997</v>
      </c>
      <c r="BA188">
        <v>0.96519999999999995</v>
      </c>
      <c r="BB188">
        <v>0.97509999999999997</v>
      </c>
      <c r="BC188">
        <v>0.95189999999999997</v>
      </c>
      <c r="BD188">
        <v>0.92079999999999995</v>
      </c>
    </row>
    <row r="189" spans="1:56" hidden="1" x14ac:dyDescent="0.4">
      <c r="A189">
        <v>349</v>
      </c>
      <c r="B189" t="s">
        <v>57</v>
      </c>
      <c r="C189" t="s">
        <v>210</v>
      </c>
      <c r="D189" t="str">
        <f t="shared" si="4"/>
        <v>MEAN</v>
      </c>
      <c r="E189" t="s">
        <v>251</v>
      </c>
      <c r="F189">
        <f t="shared" si="5"/>
        <v>0.55572599999999994</v>
      </c>
      <c r="G189">
        <v>0.6492</v>
      </c>
      <c r="H189">
        <v>0.7339</v>
      </c>
      <c r="I189">
        <v>0.45650000000000002</v>
      </c>
      <c r="J189">
        <v>0.53369999999999995</v>
      </c>
      <c r="K189">
        <v>0.4904</v>
      </c>
      <c r="L189">
        <v>0.59970000000000001</v>
      </c>
      <c r="M189">
        <v>0.54490000000000005</v>
      </c>
      <c r="N189">
        <v>0.5222</v>
      </c>
      <c r="O189">
        <v>0.56020000000000003</v>
      </c>
      <c r="P189">
        <v>0.5232</v>
      </c>
      <c r="Q189">
        <v>0.43730000000000002</v>
      </c>
      <c r="R189">
        <v>0.53029999999999999</v>
      </c>
      <c r="S189">
        <v>0.45710000000000001</v>
      </c>
      <c r="T189">
        <v>0.42120000000000002</v>
      </c>
      <c r="U189">
        <v>0.51490000000000002</v>
      </c>
      <c r="V189">
        <v>0.48199999999999998</v>
      </c>
      <c r="W189">
        <v>0.71989999999999998</v>
      </c>
      <c r="X189">
        <v>0.71599999999999997</v>
      </c>
      <c r="Y189">
        <v>0.57140000000000002</v>
      </c>
      <c r="Z189">
        <v>0.61509999999999998</v>
      </c>
      <c r="AA189">
        <v>0.47510000000000002</v>
      </c>
      <c r="AB189">
        <v>0.6321</v>
      </c>
      <c r="AC189">
        <v>0.51029999999999998</v>
      </c>
      <c r="AD189">
        <v>0.42649999999999999</v>
      </c>
      <c r="AE189">
        <v>0.43730000000000002</v>
      </c>
      <c r="AF189">
        <v>0.61539999999999995</v>
      </c>
      <c r="AG189">
        <v>0.50129999999999997</v>
      </c>
      <c r="AH189">
        <v>0.52229999999999999</v>
      </c>
      <c r="AI189">
        <v>0.52610000000000001</v>
      </c>
      <c r="AJ189">
        <v>0.51129999999999998</v>
      </c>
      <c r="AK189">
        <v>0.53349999999999997</v>
      </c>
      <c r="AL189">
        <v>0.55679999999999996</v>
      </c>
      <c r="AM189">
        <v>0.73970000000000002</v>
      </c>
      <c r="AN189">
        <v>0.58169999999999999</v>
      </c>
      <c r="AO189">
        <v>0.55740000000000001</v>
      </c>
      <c r="AP189">
        <v>0.65439999999999998</v>
      </c>
      <c r="AQ189">
        <v>0.8</v>
      </c>
      <c r="AR189">
        <v>0.59150000000000003</v>
      </c>
      <c r="AS189">
        <v>0.55740000000000001</v>
      </c>
      <c r="AT189">
        <v>0.54020000000000001</v>
      </c>
      <c r="AU189">
        <v>0.50290000000000001</v>
      </c>
      <c r="AV189">
        <v>0.4859</v>
      </c>
      <c r="AW189">
        <v>0.53569999999999995</v>
      </c>
      <c r="AX189">
        <v>0.49609999999999999</v>
      </c>
      <c r="AY189">
        <v>0.56030000000000002</v>
      </c>
      <c r="AZ189">
        <v>0.58489999999999998</v>
      </c>
      <c r="BA189">
        <v>0.62880000000000003</v>
      </c>
      <c r="BB189">
        <v>0.62229999999999996</v>
      </c>
      <c r="BC189">
        <v>0.54369999999999996</v>
      </c>
      <c r="BD189">
        <v>0.4763</v>
      </c>
    </row>
    <row r="190" spans="1:56" hidden="1" x14ac:dyDescent="0.4">
      <c r="A190">
        <v>350</v>
      </c>
      <c r="B190" t="s">
        <v>57</v>
      </c>
      <c r="C190" t="s">
        <v>210</v>
      </c>
      <c r="D190" t="str">
        <f t="shared" si="4"/>
        <v>Weighted</v>
      </c>
      <c r="E190" t="s">
        <v>252</v>
      </c>
      <c r="F190">
        <f t="shared" si="5"/>
        <v>0.58238200000000007</v>
      </c>
      <c r="G190">
        <v>0.70569999999999999</v>
      </c>
      <c r="H190">
        <v>0.81769999999999998</v>
      </c>
      <c r="I190">
        <v>0.45119999999999999</v>
      </c>
      <c r="J190">
        <v>0.54969999999999997</v>
      </c>
      <c r="K190">
        <v>0.4929</v>
      </c>
      <c r="L190">
        <v>0.64259999999999995</v>
      </c>
      <c r="M190">
        <v>0.56830000000000003</v>
      </c>
      <c r="N190">
        <v>0.53690000000000004</v>
      </c>
      <c r="O190">
        <v>0.58830000000000005</v>
      </c>
      <c r="P190">
        <v>0.53649999999999998</v>
      </c>
      <c r="Q190">
        <v>0.42820000000000003</v>
      </c>
      <c r="R190">
        <v>0.55669999999999997</v>
      </c>
      <c r="S190">
        <v>0.44869999999999999</v>
      </c>
      <c r="T190">
        <v>0.4083</v>
      </c>
      <c r="U190">
        <v>0.53490000000000004</v>
      </c>
      <c r="V190">
        <v>0.48799999999999999</v>
      </c>
      <c r="W190">
        <v>0.79400000000000004</v>
      </c>
      <c r="X190">
        <v>0.79210000000000003</v>
      </c>
      <c r="Y190">
        <v>0.60109999999999997</v>
      </c>
      <c r="Z190">
        <v>0.66120000000000001</v>
      </c>
      <c r="AA190">
        <v>0.47610000000000002</v>
      </c>
      <c r="AB190">
        <v>0.68179999999999996</v>
      </c>
      <c r="AC190">
        <v>0.52449999999999997</v>
      </c>
      <c r="AD190">
        <v>0.41520000000000001</v>
      </c>
      <c r="AE190">
        <v>0.43640000000000001</v>
      </c>
      <c r="AF190">
        <v>0.65449999999999997</v>
      </c>
      <c r="AG190">
        <v>0.5081</v>
      </c>
      <c r="AH190">
        <v>0.54039999999999999</v>
      </c>
      <c r="AI190">
        <v>0.53939999999999999</v>
      </c>
      <c r="AJ190">
        <v>0.53159999999999996</v>
      </c>
      <c r="AK190">
        <v>0.54820000000000002</v>
      </c>
      <c r="AL190">
        <v>0.58209999999999995</v>
      </c>
      <c r="AM190">
        <v>0.82320000000000004</v>
      </c>
      <c r="AN190">
        <v>0.60819999999999996</v>
      </c>
      <c r="AO190">
        <v>0.58509999999999995</v>
      </c>
      <c r="AP190">
        <v>0.71040000000000003</v>
      </c>
      <c r="AQ190">
        <v>0.9</v>
      </c>
      <c r="AR190">
        <v>0.62690000000000001</v>
      </c>
      <c r="AS190">
        <v>0.58630000000000004</v>
      </c>
      <c r="AT190">
        <v>0.55859999999999999</v>
      </c>
      <c r="AU190">
        <v>0.50980000000000003</v>
      </c>
      <c r="AV190">
        <v>0.48759999999999998</v>
      </c>
      <c r="AW190">
        <v>0.56259999999999999</v>
      </c>
      <c r="AX190">
        <v>0.50800000000000001</v>
      </c>
      <c r="AY190">
        <v>0.58950000000000002</v>
      </c>
      <c r="AZ190">
        <v>0.62309999999999999</v>
      </c>
      <c r="BA190">
        <v>0.68079999999999996</v>
      </c>
      <c r="BB190">
        <v>0.66679999999999995</v>
      </c>
      <c r="BC190">
        <v>0.56630000000000003</v>
      </c>
      <c r="BD190">
        <v>0.48459999999999998</v>
      </c>
    </row>
    <row r="191" spans="1:56" hidden="1" x14ac:dyDescent="0.4">
      <c r="A191">
        <v>295</v>
      </c>
      <c r="B191" t="s">
        <v>56</v>
      </c>
      <c r="C191" t="s">
        <v>210</v>
      </c>
      <c r="D191" t="str">
        <f t="shared" si="4"/>
        <v>Jaccard</v>
      </c>
      <c r="E191" t="s">
        <v>253</v>
      </c>
      <c r="F191">
        <f t="shared" si="5"/>
        <v>0.51561999999999997</v>
      </c>
      <c r="G191">
        <v>0.6875</v>
      </c>
      <c r="H191">
        <v>0.84619999999999995</v>
      </c>
      <c r="I191">
        <v>0.29549999999999998</v>
      </c>
      <c r="J191">
        <v>0.35189999999999999</v>
      </c>
      <c r="K191">
        <v>0.51219999999999999</v>
      </c>
      <c r="L191">
        <v>0.40429999999999999</v>
      </c>
      <c r="M191">
        <v>0.44230000000000003</v>
      </c>
      <c r="N191">
        <v>0.51280000000000003</v>
      </c>
      <c r="O191">
        <v>0.55810000000000004</v>
      </c>
      <c r="P191">
        <v>0.3871</v>
      </c>
      <c r="Q191">
        <v>0.6</v>
      </c>
      <c r="R191">
        <v>0.3261</v>
      </c>
      <c r="S191">
        <v>0.40479999999999999</v>
      </c>
      <c r="T191">
        <v>0.26229999999999998</v>
      </c>
      <c r="U191">
        <v>0.4667</v>
      </c>
      <c r="V191">
        <v>0.51670000000000005</v>
      </c>
      <c r="W191">
        <v>0.78049999999999997</v>
      </c>
      <c r="X191">
        <v>0.78259999999999996</v>
      </c>
      <c r="Y191">
        <v>0.54290000000000005</v>
      </c>
      <c r="Z191">
        <v>0.52270000000000005</v>
      </c>
      <c r="AA191">
        <v>0.43640000000000001</v>
      </c>
      <c r="AB191">
        <v>0.54290000000000005</v>
      </c>
      <c r="AC191">
        <v>0.41670000000000001</v>
      </c>
      <c r="AD191">
        <v>0.21129999999999999</v>
      </c>
      <c r="AE191">
        <v>0.2576</v>
      </c>
      <c r="AF191">
        <v>0.64149999999999996</v>
      </c>
      <c r="AG191">
        <v>0.35849999999999999</v>
      </c>
      <c r="AH191">
        <v>0.5111</v>
      </c>
      <c r="AI191">
        <v>0.42109999999999997</v>
      </c>
      <c r="AJ191">
        <v>0.375</v>
      </c>
      <c r="AK191">
        <v>0.49020000000000002</v>
      </c>
      <c r="AL191">
        <v>0.46339999999999998</v>
      </c>
      <c r="AM191">
        <v>0.90480000000000005</v>
      </c>
      <c r="AN191">
        <v>0.65710000000000002</v>
      </c>
      <c r="AO191">
        <v>0.56759999999999999</v>
      </c>
      <c r="AP191">
        <v>0.61109999999999998</v>
      </c>
      <c r="AQ191">
        <v>0.7419</v>
      </c>
      <c r="AR191">
        <v>0.54549999999999998</v>
      </c>
      <c r="AS191">
        <v>0.73529999999999995</v>
      </c>
      <c r="AT191">
        <v>0.63829999999999998</v>
      </c>
      <c r="AU191">
        <v>0.4516</v>
      </c>
      <c r="AV191">
        <v>0.45829999999999999</v>
      </c>
      <c r="AW191">
        <v>0.36959999999999998</v>
      </c>
      <c r="AX191">
        <v>0.623</v>
      </c>
      <c r="AY191">
        <v>0.4259</v>
      </c>
      <c r="AZ191">
        <v>0.54549999999999998</v>
      </c>
      <c r="BA191">
        <v>0.57499999999999996</v>
      </c>
      <c r="BB191">
        <v>0.67349999999999999</v>
      </c>
      <c r="BC191">
        <v>0.60419999999999996</v>
      </c>
      <c r="BD191">
        <v>0.32390000000000002</v>
      </c>
    </row>
    <row r="192" spans="1:56" hidden="1" x14ac:dyDescent="0.4">
      <c r="A192">
        <v>296</v>
      </c>
      <c r="B192" t="s">
        <v>56</v>
      </c>
      <c r="C192" t="s">
        <v>210</v>
      </c>
      <c r="D192" t="str">
        <f t="shared" si="4"/>
        <v>Levenshtein</v>
      </c>
      <c r="E192" t="s">
        <v>254</v>
      </c>
      <c r="F192">
        <f t="shared" si="5"/>
        <v>0.68674200000000019</v>
      </c>
      <c r="G192">
        <v>0.92949999999999999</v>
      </c>
      <c r="H192">
        <v>0.91259999999999997</v>
      </c>
      <c r="I192">
        <v>0.56799999999999995</v>
      </c>
      <c r="J192">
        <v>0.56689999999999996</v>
      </c>
      <c r="K192">
        <v>0.58779999999999999</v>
      </c>
      <c r="L192">
        <v>0.71120000000000005</v>
      </c>
      <c r="M192">
        <v>0.6694</v>
      </c>
      <c r="N192">
        <v>0.71289999999999998</v>
      </c>
      <c r="O192">
        <v>0.7571</v>
      </c>
      <c r="P192">
        <v>0.69379999999999997</v>
      </c>
      <c r="Q192">
        <v>0.67310000000000003</v>
      </c>
      <c r="R192">
        <v>0.53239999999999998</v>
      </c>
      <c r="S192">
        <v>0.51519999999999999</v>
      </c>
      <c r="T192">
        <v>0.5383</v>
      </c>
      <c r="U192">
        <v>0.61839999999999995</v>
      </c>
      <c r="V192">
        <v>0.71950000000000003</v>
      </c>
      <c r="W192">
        <v>0.92530000000000001</v>
      </c>
      <c r="X192">
        <v>0.60529999999999995</v>
      </c>
      <c r="Y192">
        <v>0.70830000000000004</v>
      </c>
      <c r="Z192">
        <v>0.74199999999999999</v>
      </c>
      <c r="AA192">
        <v>0.62939999999999996</v>
      </c>
      <c r="AB192">
        <v>0.72819999999999996</v>
      </c>
      <c r="AC192">
        <v>0.56699999999999995</v>
      </c>
      <c r="AD192">
        <v>0.53659999999999997</v>
      </c>
      <c r="AE192">
        <v>0.55589999999999995</v>
      </c>
      <c r="AF192">
        <v>0.77470000000000006</v>
      </c>
      <c r="AG192">
        <v>0.63690000000000002</v>
      </c>
      <c r="AH192">
        <v>0.59770000000000001</v>
      </c>
      <c r="AI192">
        <v>0.6321</v>
      </c>
      <c r="AJ192">
        <v>0.66930000000000001</v>
      </c>
      <c r="AK192">
        <v>0.67989999999999995</v>
      </c>
      <c r="AL192">
        <v>0.74690000000000001</v>
      </c>
      <c r="AM192">
        <v>0.98750000000000004</v>
      </c>
      <c r="AN192">
        <v>0.72770000000000001</v>
      </c>
      <c r="AO192">
        <v>0.66510000000000002</v>
      </c>
      <c r="AP192">
        <v>0.67930000000000001</v>
      </c>
      <c r="AQ192">
        <v>0.90639999999999998</v>
      </c>
      <c r="AR192">
        <v>0.76919999999999999</v>
      </c>
      <c r="AS192">
        <v>0.53180000000000005</v>
      </c>
      <c r="AT192">
        <v>0.75590000000000002</v>
      </c>
      <c r="AU192">
        <v>0.68310000000000004</v>
      </c>
      <c r="AV192">
        <v>0.60650000000000004</v>
      </c>
      <c r="AW192">
        <v>0.65490000000000004</v>
      </c>
      <c r="AX192">
        <v>0.68879999999999997</v>
      </c>
      <c r="AY192">
        <v>0.72740000000000005</v>
      </c>
      <c r="AZ192">
        <v>0.76160000000000005</v>
      </c>
      <c r="BA192">
        <v>0.81320000000000003</v>
      </c>
      <c r="BB192">
        <v>0.7591</v>
      </c>
      <c r="BC192">
        <v>0.58889999999999998</v>
      </c>
      <c r="BD192">
        <v>0.58909999999999996</v>
      </c>
    </row>
    <row r="193" spans="1:56" hidden="1" x14ac:dyDescent="0.4">
      <c r="A193">
        <v>297</v>
      </c>
      <c r="B193" t="s">
        <v>56</v>
      </c>
      <c r="C193" t="s">
        <v>210</v>
      </c>
      <c r="D193" t="str">
        <f t="shared" si="4"/>
        <v>TFIDF</v>
      </c>
      <c r="E193" t="s">
        <v>255</v>
      </c>
      <c r="F193">
        <f t="shared" si="5"/>
        <v>0.60959400000000008</v>
      </c>
      <c r="G193">
        <v>0.8367</v>
      </c>
      <c r="H193">
        <v>0.93459999999999999</v>
      </c>
      <c r="I193">
        <v>0.46579999999999999</v>
      </c>
      <c r="J193">
        <v>0.47010000000000002</v>
      </c>
      <c r="K193">
        <v>0.41349999999999998</v>
      </c>
      <c r="L193">
        <v>0.66249999999999998</v>
      </c>
      <c r="M193">
        <v>0.63</v>
      </c>
      <c r="N193">
        <v>0.62570000000000003</v>
      </c>
      <c r="O193">
        <v>0.68820000000000003</v>
      </c>
      <c r="P193">
        <v>0.56410000000000005</v>
      </c>
      <c r="Q193">
        <v>0.77769999999999995</v>
      </c>
      <c r="R193">
        <v>0.41830000000000001</v>
      </c>
      <c r="S193">
        <v>0.38229999999999997</v>
      </c>
      <c r="T193">
        <v>0.38790000000000002</v>
      </c>
      <c r="U193">
        <v>0.5736</v>
      </c>
      <c r="V193">
        <v>0.63929999999999998</v>
      </c>
      <c r="W193">
        <v>0.84509999999999996</v>
      </c>
      <c r="X193">
        <v>0.6885</v>
      </c>
      <c r="Y193">
        <v>0.56740000000000002</v>
      </c>
      <c r="Z193">
        <v>0.73309999999999997</v>
      </c>
      <c r="AA193">
        <v>0.40310000000000001</v>
      </c>
      <c r="AB193">
        <v>0.57750000000000001</v>
      </c>
      <c r="AC193">
        <v>0.53369999999999995</v>
      </c>
      <c r="AD193">
        <v>0.36059999999999998</v>
      </c>
      <c r="AE193">
        <v>0.48649999999999999</v>
      </c>
      <c r="AF193">
        <v>0.66679999999999995</v>
      </c>
      <c r="AG193">
        <v>0.54049999999999998</v>
      </c>
      <c r="AH193">
        <v>0.56469999999999998</v>
      </c>
      <c r="AI193">
        <v>0.53939999999999999</v>
      </c>
      <c r="AJ193">
        <v>0.59650000000000003</v>
      </c>
      <c r="AK193">
        <v>0.52939999999999998</v>
      </c>
      <c r="AL193">
        <v>0.64290000000000003</v>
      </c>
      <c r="AM193">
        <v>0.97850000000000004</v>
      </c>
      <c r="AN193">
        <v>0.54830000000000001</v>
      </c>
      <c r="AO193">
        <v>0.60750000000000004</v>
      </c>
      <c r="AP193">
        <v>0.61880000000000002</v>
      </c>
      <c r="AQ193">
        <v>0.84730000000000005</v>
      </c>
      <c r="AR193">
        <v>0.69650000000000001</v>
      </c>
      <c r="AS193">
        <v>0.62019999999999997</v>
      </c>
      <c r="AT193">
        <v>0.53620000000000001</v>
      </c>
      <c r="AU193">
        <v>0.56259999999999999</v>
      </c>
      <c r="AV193">
        <v>0.42449999999999999</v>
      </c>
      <c r="AW193">
        <v>0.70540000000000003</v>
      </c>
      <c r="AX193">
        <v>0.73939999999999995</v>
      </c>
      <c r="AY193">
        <v>0.57269999999999999</v>
      </c>
      <c r="AZ193">
        <v>0.64949999999999997</v>
      </c>
      <c r="BA193">
        <v>0.79120000000000001</v>
      </c>
      <c r="BB193">
        <v>0.70369999999999999</v>
      </c>
      <c r="BC193">
        <v>0.58379999999999999</v>
      </c>
      <c r="BD193">
        <v>0.54759999999999998</v>
      </c>
    </row>
    <row r="194" spans="1:56" hidden="1" x14ac:dyDescent="0.4">
      <c r="A194">
        <v>298</v>
      </c>
      <c r="B194" t="s">
        <v>56</v>
      </c>
      <c r="C194" t="s">
        <v>210</v>
      </c>
      <c r="D194" t="str">
        <f t="shared" ref="D194:D257" si="6">MID(E194,15,16)</f>
        <v>BM25</v>
      </c>
      <c r="E194" t="s">
        <v>256</v>
      </c>
      <c r="F194">
        <f t="shared" ref="F194:F257" si="7">AVERAGE(G194:BD194)</f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</row>
    <row r="195" spans="1:56" hidden="1" x14ac:dyDescent="0.4">
      <c r="A195">
        <v>299</v>
      </c>
      <c r="B195" t="s">
        <v>56</v>
      </c>
      <c r="C195" t="s">
        <v>210</v>
      </c>
      <c r="D195" t="str">
        <f t="shared" si="6"/>
        <v>SBERT</v>
      </c>
      <c r="E195" t="s">
        <v>257</v>
      </c>
      <c r="F195">
        <f t="shared" si="7"/>
        <v>0.95228399999999991</v>
      </c>
      <c r="G195">
        <v>0.98329999999999995</v>
      </c>
      <c r="H195">
        <v>0.97629999999999995</v>
      </c>
      <c r="I195">
        <v>0.90280000000000005</v>
      </c>
      <c r="J195">
        <v>0.94679999999999997</v>
      </c>
      <c r="K195">
        <v>0.93830000000000002</v>
      </c>
      <c r="L195">
        <v>0.95640000000000003</v>
      </c>
      <c r="M195">
        <v>0.96240000000000003</v>
      </c>
      <c r="N195">
        <v>0.96</v>
      </c>
      <c r="O195">
        <v>0.95630000000000004</v>
      </c>
      <c r="P195">
        <v>0.97099999999999997</v>
      </c>
      <c r="Q195">
        <v>0.9698</v>
      </c>
      <c r="R195">
        <v>0.83460000000000001</v>
      </c>
      <c r="S195">
        <v>0.92530000000000001</v>
      </c>
      <c r="T195">
        <v>0.91739999999999999</v>
      </c>
      <c r="U195">
        <v>0.91569999999999996</v>
      </c>
      <c r="V195">
        <v>0.95320000000000005</v>
      </c>
      <c r="W195">
        <v>0.99550000000000005</v>
      </c>
      <c r="X195">
        <v>0.94479999999999997</v>
      </c>
      <c r="Y195">
        <v>0.96140000000000003</v>
      </c>
      <c r="Z195">
        <v>0.95650000000000002</v>
      </c>
      <c r="AA195">
        <v>0.93210000000000004</v>
      </c>
      <c r="AB195">
        <v>0.97289999999999999</v>
      </c>
      <c r="AC195">
        <v>0.93889999999999996</v>
      </c>
      <c r="AD195">
        <v>0.93869999999999998</v>
      </c>
      <c r="AE195">
        <v>0.89259999999999995</v>
      </c>
      <c r="AF195">
        <v>0.98440000000000005</v>
      </c>
      <c r="AG195">
        <v>0.97050000000000003</v>
      </c>
      <c r="AH195">
        <v>0.93820000000000003</v>
      </c>
      <c r="AI195">
        <v>0.98040000000000005</v>
      </c>
      <c r="AJ195">
        <v>0.91569999999999996</v>
      </c>
      <c r="AK195">
        <v>0.96799999999999997</v>
      </c>
      <c r="AL195">
        <v>0.96199999999999997</v>
      </c>
      <c r="AM195">
        <v>0.99490000000000001</v>
      </c>
      <c r="AN195">
        <v>0.97529999999999994</v>
      </c>
      <c r="AO195">
        <v>0.94669999999999999</v>
      </c>
      <c r="AP195">
        <v>0.96709999999999996</v>
      </c>
      <c r="AQ195">
        <v>0.98009999999999997</v>
      </c>
      <c r="AR195">
        <v>0.97250000000000003</v>
      </c>
      <c r="AS195">
        <v>0.93769999999999998</v>
      </c>
      <c r="AT195">
        <v>0.94569999999999999</v>
      </c>
      <c r="AU195">
        <v>0.97019999999999995</v>
      </c>
      <c r="AV195">
        <v>0.93989999999999996</v>
      </c>
      <c r="AW195">
        <v>0.9486</v>
      </c>
      <c r="AX195">
        <v>0.9869</v>
      </c>
      <c r="AY195">
        <v>0.94989999999999997</v>
      </c>
      <c r="AZ195">
        <v>0.9536</v>
      </c>
      <c r="BA195">
        <v>0.96519999999999995</v>
      </c>
      <c r="BB195">
        <v>0.97509999999999997</v>
      </c>
      <c r="BC195">
        <v>0.96179999999999999</v>
      </c>
      <c r="BD195">
        <v>0.92079999999999995</v>
      </c>
    </row>
    <row r="196" spans="1:56" hidden="1" x14ac:dyDescent="0.4">
      <c r="A196">
        <v>300</v>
      </c>
      <c r="B196" t="s">
        <v>56</v>
      </c>
      <c r="C196" t="s">
        <v>210</v>
      </c>
      <c r="D196" t="str">
        <f t="shared" si="6"/>
        <v>MEAN</v>
      </c>
      <c r="E196" t="s">
        <v>258</v>
      </c>
      <c r="F196">
        <f t="shared" si="7"/>
        <v>0.55284599999999995</v>
      </c>
      <c r="G196">
        <v>0.68740000000000001</v>
      </c>
      <c r="H196">
        <v>0.7339</v>
      </c>
      <c r="I196">
        <v>0.44640000000000002</v>
      </c>
      <c r="J196">
        <v>0.46710000000000002</v>
      </c>
      <c r="K196">
        <v>0.4904</v>
      </c>
      <c r="L196">
        <v>0.54690000000000005</v>
      </c>
      <c r="M196">
        <v>0.54079999999999995</v>
      </c>
      <c r="N196">
        <v>0.56230000000000002</v>
      </c>
      <c r="O196">
        <v>0.59199999999999997</v>
      </c>
      <c r="P196">
        <v>0.5232</v>
      </c>
      <c r="Q196">
        <v>0.60409999999999997</v>
      </c>
      <c r="R196">
        <v>0.42230000000000001</v>
      </c>
      <c r="S196">
        <v>0.44550000000000001</v>
      </c>
      <c r="T196">
        <v>0.42120000000000002</v>
      </c>
      <c r="U196">
        <v>0.51490000000000002</v>
      </c>
      <c r="V196">
        <v>0.56569999999999998</v>
      </c>
      <c r="W196">
        <v>0.70930000000000004</v>
      </c>
      <c r="X196">
        <v>0.60419999999999996</v>
      </c>
      <c r="Y196">
        <v>0.55600000000000005</v>
      </c>
      <c r="Z196">
        <v>0.59089999999999998</v>
      </c>
      <c r="AA196">
        <v>0.48020000000000002</v>
      </c>
      <c r="AB196">
        <v>0.56430000000000002</v>
      </c>
      <c r="AC196">
        <v>0.49130000000000001</v>
      </c>
      <c r="AD196">
        <v>0.40939999999999999</v>
      </c>
      <c r="AE196">
        <v>0.4385</v>
      </c>
      <c r="AF196">
        <v>0.61350000000000005</v>
      </c>
      <c r="AG196">
        <v>0.50129999999999997</v>
      </c>
      <c r="AH196">
        <v>0.52229999999999999</v>
      </c>
      <c r="AI196">
        <v>0.51459999999999995</v>
      </c>
      <c r="AJ196">
        <v>0.51129999999999998</v>
      </c>
      <c r="AK196">
        <v>0.53349999999999997</v>
      </c>
      <c r="AL196">
        <v>0.56299999999999994</v>
      </c>
      <c r="AM196">
        <v>0.77310000000000001</v>
      </c>
      <c r="AN196">
        <v>0.58169999999999999</v>
      </c>
      <c r="AO196">
        <v>0.55740000000000001</v>
      </c>
      <c r="AP196">
        <v>0.57530000000000003</v>
      </c>
      <c r="AQ196">
        <v>0.69510000000000005</v>
      </c>
      <c r="AR196">
        <v>0.59670000000000001</v>
      </c>
      <c r="AS196">
        <v>0.56499999999999995</v>
      </c>
      <c r="AT196">
        <v>0.57520000000000004</v>
      </c>
      <c r="AU196">
        <v>0.53349999999999997</v>
      </c>
      <c r="AV196">
        <v>0.4859</v>
      </c>
      <c r="AW196">
        <v>0.53569999999999995</v>
      </c>
      <c r="AX196">
        <v>0.60760000000000003</v>
      </c>
      <c r="AY196">
        <v>0.53520000000000001</v>
      </c>
      <c r="AZ196">
        <v>0.58199999999999996</v>
      </c>
      <c r="BA196">
        <v>0.62890000000000001</v>
      </c>
      <c r="BB196">
        <v>0.62229999999999996</v>
      </c>
      <c r="BC196">
        <v>0.54769999999999996</v>
      </c>
      <c r="BD196">
        <v>0.4763</v>
      </c>
    </row>
    <row r="197" spans="1:56" hidden="1" x14ac:dyDescent="0.4">
      <c r="A197">
        <v>301</v>
      </c>
      <c r="B197" t="s">
        <v>56</v>
      </c>
      <c r="C197" t="s">
        <v>210</v>
      </c>
      <c r="D197" t="str">
        <f t="shared" si="6"/>
        <v>Weighted</v>
      </c>
      <c r="E197" t="s">
        <v>259</v>
      </c>
      <c r="F197">
        <f t="shared" si="7"/>
        <v>0.57869799999999993</v>
      </c>
      <c r="G197">
        <v>0.75360000000000005</v>
      </c>
      <c r="H197">
        <v>0.81769999999999998</v>
      </c>
      <c r="I197">
        <v>0.44590000000000002</v>
      </c>
      <c r="J197">
        <v>0.46539999999999998</v>
      </c>
      <c r="K197">
        <v>0.4929</v>
      </c>
      <c r="L197">
        <v>0.57320000000000004</v>
      </c>
      <c r="M197">
        <v>0.56320000000000003</v>
      </c>
      <c r="N197">
        <v>0.59009999999999996</v>
      </c>
      <c r="O197">
        <v>0.63090000000000002</v>
      </c>
      <c r="P197">
        <v>0.53649999999999998</v>
      </c>
      <c r="Q197">
        <v>0.64859999999999995</v>
      </c>
      <c r="R197">
        <v>0.42359999999999998</v>
      </c>
      <c r="S197">
        <v>0.43719999999999998</v>
      </c>
      <c r="T197">
        <v>0.4083</v>
      </c>
      <c r="U197">
        <v>0.53490000000000004</v>
      </c>
      <c r="V197">
        <v>0.59609999999999996</v>
      </c>
      <c r="W197">
        <v>0.77949999999999997</v>
      </c>
      <c r="X197">
        <v>0.64800000000000002</v>
      </c>
      <c r="Y197">
        <v>0.57920000000000005</v>
      </c>
      <c r="Z197">
        <v>0.63180000000000003</v>
      </c>
      <c r="AA197">
        <v>0.48060000000000003</v>
      </c>
      <c r="AB197">
        <v>0.58830000000000005</v>
      </c>
      <c r="AC197">
        <v>0.49990000000000001</v>
      </c>
      <c r="AD197">
        <v>0.38900000000000001</v>
      </c>
      <c r="AE197">
        <v>0.43859999999999999</v>
      </c>
      <c r="AF197">
        <v>0.65249999999999997</v>
      </c>
      <c r="AG197">
        <v>0.5081</v>
      </c>
      <c r="AH197">
        <v>0.54039999999999999</v>
      </c>
      <c r="AI197">
        <v>0.52310000000000001</v>
      </c>
      <c r="AJ197">
        <v>0.53159999999999996</v>
      </c>
      <c r="AK197">
        <v>0.54820000000000002</v>
      </c>
      <c r="AL197">
        <v>0.59160000000000001</v>
      </c>
      <c r="AM197">
        <v>0.86609999999999998</v>
      </c>
      <c r="AN197">
        <v>0.60819999999999996</v>
      </c>
      <c r="AO197">
        <v>0.58509999999999995</v>
      </c>
      <c r="AP197">
        <v>0.60499999999999998</v>
      </c>
      <c r="AQ197">
        <v>0.76429999999999998</v>
      </c>
      <c r="AR197">
        <v>0.63490000000000002</v>
      </c>
      <c r="AS197">
        <v>0.59660000000000002</v>
      </c>
      <c r="AT197">
        <v>0.60399999999999998</v>
      </c>
      <c r="AU197">
        <v>0.54949999999999999</v>
      </c>
      <c r="AV197">
        <v>0.48759999999999998</v>
      </c>
      <c r="AW197">
        <v>0.56259999999999999</v>
      </c>
      <c r="AX197">
        <v>0.64849999999999997</v>
      </c>
      <c r="AY197">
        <v>0.55510000000000004</v>
      </c>
      <c r="AZ197">
        <v>0.61699999999999999</v>
      </c>
      <c r="BA197">
        <v>0.68089999999999995</v>
      </c>
      <c r="BB197">
        <v>0.66679999999999995</v>
      </c>
      <c r="BC197">
        <v>0.5696</v>
      </c>
      <c r="BD197">
        <v>0.48459999999999998</v>
      </c>
    </row>
    <row r="198" spans="1:56" hidden="1" x14ac:dyDescent="0.4">
      <c r="A198">
        <v>498</v>
      </c>
      <c r="B198" t="s">
        <v>210</v>
      </c>
      <c r="C198" t="s">
        <v>260</v>
      </c>
      <c r="D198" t="str">
        <f t="shared" si="6"/>
        <v>Jaccard</v>
      </c>
      <c r="E198" t="s">
        <v>261</v>
      </c>
      <c r="F198">
        <f t="shared" si="7"/>
        <v>0.50131000000000014</v>
      </c>
      <c r="G198">
        <v>0.871</v>
      </c>
      <c r="H198">
        <v>0.41460000000000002</v>
      </c>
      <c r="I198">
        <v>0.62070000000000003</v>
      </c>
      <c r="J198">
        <v>0.3387</v>
      </c>
      <c r="K198">
        <v>0.4</v>
      </c>
      <c r="L198">
        <v>0.47220000000000001</v>
      </c>
      <c r="M198">
        <v>0.49020000000000002</v>
      </c>
      <c r="N198">
        <v>0.66669999999999996</v>
      </c>
      <c r="O198">
        <v>0.52270000000000005</v>
      </c>
      <c r="P198">
        <v>0.61219999999999997</v>
      </c>
      <c r="Q198">
        <v>0.375</v>
      </c>
      <c r="R198">
        <v>0.65710000000000002</v>
      </c>
      <c r="S198">
        <v>0.37840000000000001</v>
      </c>
      <c r="T198">
        <v>0.58489999999999998</v>
      </c>
      <c r="U198">
        <v>0.23530000000000001</v>
      </c>
      <c r="V198">
        <v>0.4</v>
      </c>
      <c r="W198">
        <v>0.68289999999999995</v>
      </c>
      <c r="X198">
        <v>1</v>
      </c>
      <c r="Y198">
        <v>0.31909999999999999</v>
      </c>
      <c r="Z198">
        <v>0.47620000000000001</v>
      </c>
      <c r="AA198">
        <v>0.34920000000000001</v>
      </c>
      <c r="AB198">
        <v>0.2727</v>
      </c>
      <c r="AC198">
        <v>0.28889999999999999</v>
      </c>
      <c r="AD198">
        <v>0.21129999999999999</v>
      </c>
      <c r="AE198">
        <v>0.34329999999999999</v>
      </c>
      <c r="AF198">
        <v>0.64710000000000001</v>
      </c>
      <c r="AG198">
        <v>0.3125</v>
      </c>
      <c r="AH198">
        <v>0.4667</v>
      </c>
      <c r="AI198">
        <v>0.3125</v>
      </c>
      <c r="AJ198">
        <v>0.5333</v>
      </c>
      <c r="AK198">
        <v>0.36840000000000001</v>
      </c>
      <c r="AL198">
        <v>0.46150000000000002</v>
      </c>
      <c r="AM198">
        <v>0.66669999999999996</v>
      </c>
      <c r="AN198">
        <v>0.65710000000000002</v>
      </c>
      <c r="AO198">
        <v>0.47499999999999998</v>
      </c>
      <c r="AP198">
        <v>0.43480000000000002</v>
      </c>
      <c r="AQ198">
        <v>0.96550000000000002</v>
      </c>
      <c r="AR198">
        <v>0.20830000000000001</v>
      </c>
      <c r="AS198">
        <v>0.6</v>
      </c>
      <c r="AT198">
        <v>0.56520000000000004</v>
      </c>
      <c r="AU198">
        <v>0.58620000000000005</v>
      </c>
      <c r="AV198">
        <v>0.47920000000000001</v>
      </c>
      <c r="AW198">
        <v>0.39129999999999998</v>
      </c>
      <c r="AX198">
        <v>0.53620000000000001</v>
      </c>
      <c r="AY198">
        <v>0.46939999999999998</v>
      </c>
      <c r="AZ198">
        <v>0.82930000000000004</v>
      </c>
      <c r="BA198">
        <v>0.57499999999999996</v>
      </c>
      <c r="BB198">
        <v>0.42859999999999998</v>
      </c>
      <c r="BC198">
        <v>0.58699999999999997</v>
      </c>
      <c r="BD198">
        <v>0.52539999999999998</v>
      </c>
    </row>
    <row r="199" spans="1:56" hidden="1" x14ac:dyDescent="0.4">
      <c r="A199">
        <v>499</v>
      </c>
      <c r="B199" t="s">
        <v>210</v>
      </c>
      <c r="C199" t="s">
        <v>260</v>
      </c>
      <c r="D199" t="str">
        <f t="shared" si="6"/>
        <v>Levenshtein</v>
      </c>
      <c r="E199" t="s">
        <v>262</v>
      </c>
      <c r="F199">
        <f t="shared" si="7"/>
        <v>0.6715540000000001</v>
      </c>
      <c r="G199">
        <v>0.94369999999999998</v>
      </c>
      <c r="H199">
        <v>0.64859999999999995</v>
      </c>
      <c r="I199">
        <v>0.63719999999999999</v>
      </c>
      <c r="J199">
        <v>0.621</v>
      </c>
      <c r="K199">
        <v>0.60850000000000004</v>
      </c>
      <c r="L199">
        <v>0.69389999999999996</v>
      </c>
      <c r="M199">
        <v>0.65380000000000005</v>
      </c>
      <c r="N199">
        <v>0.72189999999999999</v>
      </c>
      <c r="O199">
        <v>0.72240000000000004</v>
      </c>
      <c r="P199">
        <v>0.86529999999999996</v>
      </c>
      <c r="Q199">
        <v>0.58479999999999999</v>
      </c>
      <c r="R199">
        <v>0.8236</v>
      </c>
      <c r="S199">
        <v>0.55659999999999998</v>
      </c>
      <c r="T199">
        <v>0.66720000000000002</v>
      </c>
      <c r="U199">
        <v>0.5383</v>
      </c>
      <c r="V199">
        <v>0.61219999999999997</v>
      </c>
      <c r="W199">
        <v>0.80959999999999999</v>
      </c>
      <c r="X199">
        <v>1</v>
      </c>
      <c r="Y199">
        <v>0.51949999999999996</v>
      </c>
      <c r="Z199">
        <v>0.67669999999999997</v>
      </c>
      <c r="AA199">
        <v>0.59609999999999996</v>
      </c>
      <c r="AB199">
        <v>0.64359999999999995</v>
      </c>
      <c r="AC199">
        <v>0.56859999999999999</v>
      </c>
      <c r="AD199">
        <v>0.50480000000000003</v>
      </c>
      <c r="AE199">
        <v>0.54710000000000003</v>
      </c>
      <c r="AF199">
        <v>0.69279999999999997</v>
      </c>
      <c r="AG199">
        <v>0.51160000000000005</v>
      </c>
      <c r="AH199">
        <v>0.55930000000000002</v>
      </c>
      <c r="AI199">
        <v>0.55649999999999999</v>
      </c>
      <c r="AJ199">
        <v>0.6865</v>
      </c>
      <c r="AK199">
        <v>0.56840000000000002</v>
      </c>
      <c r="AL199">
        <v>0.70540000000000003</v>
      </c>
      <c r="AM199">
        <v>0.91869999999999996</v>
      </c>
      <c r="AN199">
        <v>0.8306</v>
      </c>
      <c r="AO199">
        <v>0.70120000000000005</v>
      </c>
      <c r="AP199">
        <v>0.68369999999999997</v>
      </c>
      <c r="AQ199">
        <v>0.97340000000000004</v>
      </c>
      <c r="AR199">
        <v>0.56299999999999994</v>
      </c>
      <c r="AS199">
        <v>0.50170000000000003</v>
      </c>
      <c r="AT199">
        <v>0.72619999999999996</v>
      </c>
      <c r="AU199">
        <v>0.68720000000000003</v>
      </c>
      <c r="AV199">
        <v>0.59809999999999997</v>
      </c>
      <c r="AW199">
        <v>0.66400000000000003</v>
      </c>
      <c r="AX199">
        <v>0.54369999999999996</v>
      </c>
      <c r="AY199">
        <v>0.66400000000000003</v>
      </c>
      <c r="AZ199">
        <v>0.88200000000000001</v>
      </c>
      <c r="BA199">
        <v>0.80830000000000002</v>
      </c>
      <c r="BB199">
        <v>0.58189999999999997</v>
      </c>
      <c r="BC199">
        <v>0.55640000000000001</v>
      </c>
      <c r="BD199">
        <v>0.64810000000000001</v>
      </c>
    </row>
    <row r="200" spans="1:56" hidden="1" x14ac:dyDescent="0.4">
      <c r="A200">
        <v>500</v>
      </c>
      <c r="B200" t="s">
        <v>210</v>
      </c>
      <c r="C200" t="s">
        <v>260</v>
      </c>
      <c r="D200" t="str">
        <f t="shared" si="6"/>
        <v>TFIDF</v>
      </c>
      <c r="E200" t="s">
        <v>263</v>
      </c>
      <c r="F200">
        <f t="shared" si="7"/>
        <v>0.59563199999999983</v>
      </c>
      <c r="G200">
        <v>0.91149999999999998</v>
      </c>
      <c r="H200">
        <v>0.5877</v>
      </c>
      <c r="I200">
        <v>0.52990000000000004</v>
      </c>
      <c r="J200">
        <v>0.55830000000000002</v>
      </c>
      <c r="K200">
        <v>0.3251</v>
      </c>
      <c r="L200">
        <v>0.70589999999999997</v>
      </c>
      <c r="M200">
        <v>0.68500000000000005</v>
      </c>
      <c r="N200">
        <v>0.69730000000000003</v>
      </c>
      <c r="O200">
        <v>0.60419999999999996</v>
      </c>
      <c r="P200">
        <v>0.74450000000000005</v>
      </c>
      <c r="Q200">
        <v>0.53600000000000003</v>
      </c>
      <c r="R200">
        <v>0.83050000000000002</v>
      </c>
      <c r="S200">
        <v>0.45150000000000001</v>
      </c>
      <c r="T200">
        <v>0.58930000000000005</v>
      </c>
      <c r="U200">
        <v>0.37490000000000001</v>
      </c>
      <c r="V200">
        <v>0.46550000000000002</v>
      </c>
      <c r="W200">
        <v>0.73609999999999998</v>
      </c>
      <c r="X200">
        <v>1</v>
      </c>
      <c r="Y200">
        <v>0.41599999999999998</v>
      </c>
      <c r="Z200">
        <v>0.6522</v>
      </c>
      <c r="AA200">
        <v>0.39100000000000001</v>
      </c>
      <c r="AB200">
        <v>0.41620000000000001</v>
      </c>
      <c r="AC200">
        <v>0.39860000000000001</v>
      </c>
      <c r="AD200">
        <v>0.47410000000000002</v>
      </c>
      <c r="AE200">
        <v>0.53459999999999996</v>
      </c>
      <c r="AF200">
        <v>0.60860000000000003</v>
      </c>
      <c r="AG200">
        <v>0.35599999999999998</v>
      </c>
      <c r="AH200">
        <v>0.48330000000000001</v>
      </c>
      <c r="AI200">
        <v>0.29249999999999998</v>
      </c>
      <c r="AJ200">
        <v>0.63870000000000005</v>
      </c>
      <c r="AK200">
        <v>0.46989999999999998</v>
      </c>
      <c r="AL200">
        <v>0.59799999999999998</v>
      </c>
      <c r="AM200">
        <v>0.83440000000000003</v>
      </c>
      <c r="AN200">
        <v>0.71450000000000002</v>
      </c>
      <c r="AO200">
        <v>0.623</v>
      </c>
      <c r="AP200">
        <v>0.58509999999999995</v>
      </c>
      <c r="AQ200">
        <v>0.9163</v>
      </c>
      <c r="AR200">
        <v>0.45</v>
      </c>
      <c r="AS200">
        <v>0.62229999999999996</v>
      </c>
      <c r="AT200">
        <v>0.51859999999999995</v>
      </c>
      <c r="AU200">
        <v>0.61580000000000001</v>
      </c>
      <c r="AV200">
        <v>0.53269999999999995</v>
      </c>
      <c r="AW200">
        <v>0.71250000000000002</v>
      </c>
      <c r="AX200">
        <v>0.60419999999999996</v>
      </c>
      <c r="AY200">
        <v>0.51390000000000002</v>
      </c>
      <c r="AZ200">
        <v>0.7853</v>
      </c>
      <c r="BA200">
        <v>0.78300000000000003</v>
      </c>
      <c r="BB200">
        <v>0.55530000000000002</v>
      </c>
      <c r="BC200">
        <v>0.62870000000000004</v>
      </c>
      <c r="BD200">
        <v>0.72309999999999997</v>
      </c>
    </row>
    <row r="201" spans="1:56" hidden="1" x14ac:dyDescent="0.4">
      <c r="A201">
        <v>501</v>
      </c>
      <c r="B201" t="s">
        <v>210</v>
      </c>
      <c r="C201" t="s">
        <v>260</v>
      </c>
      <c r="D201" t="str">
        <f t="shared" si="6"/>
        <v>BM25</v>
      </c>
      <c r="E201" t="s">
        <v>264</v>
      </c>
      <c r="F201">
        <f t="shared" si="7"/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</row>
    <row r="202" spans="1:56" hidden="1" x14ac:dyDescent="0.4">
      <c r="A202">
        <v>502</v>
      </c>
      <c r="B202" t="s">
        <v>210</v>
      </c>
      <c r="C202" t="s">
        <v>260</v>
      </c>
      <c r="D202" t="str">
        <f t="shared" si="6"/>
        <v>SBERT</v>
      </c>
      <c r="E202" t="s">
        <v>265</v>
      </c>
      <c r="F202">
        <f t="shared" si="7"/>
        <v>0.95174399999999992</v>
      </c>
      <c r="G202">
        <v>0.98240000000000005</v>
      </c>
      <c r="H202">
        <v>0.96</v>
      </c>
      <c r="I202">
        <v>0.93149999999999999</v>
      </c>
      <c r="J202">
        <v>0.95750000000000002</v>
      </c>
      <c r="K202">
        <v>0.93700000000000006</v>
      </c>
      <c r="L202">
        <v>0.98099999999999998</v>
      </c>
      <c r="M202">
        <v>0.95860000000000001</v>
      </c>
      <c r="N202">
        <v>0.95899999999999996</v>
      </c>
      <c r="O202">
        <v>0.9536</v>
      </c>
      <c r="P202">
        <v>0.98229999999999995</v>
      </c>
      <c r="Q202">
        <v>0.94810000000000005</v>
      </c>
      <c r="R202">
        <v>0.99350000000000005</v>
      </c>
      <c r="S202">
        <v>0.92420000000000002</v>
      </c>
      <c r="T202">
        <v>0.94430000000000003</v>
      </c>
      <c r="U202">
        <v>0.90259999999999996</v>
      </c>
      <c r="V202">
        <v>0.94330000000000003</v>
      </c>
      <c r="W202">
        <v>0.95599999999999996</v>
      </c>
      <c r="X202">
        <v>1</v>
      </c>
      <c r="Y202">
        <v>0.92900000000000005</v>
      </c>
      <c r="Z202">
        <v>0.96350000000000002</v>
      </c>
      <c r="AA202">
        <v>0.92879999999999996</v>
      </c>
      <c r="AB202">
        <v>0.94679999999999997</v>
      </c>
      <c r="AC202">
        <v>0.92349999999999999</v>
      </c>
      <c r="AD202">
        <v>0.95579999999999998</v>
      </c>
      <c r="AE202">
        <v>0.88970000000000005</v>
      </c>
      <c r="AF202">
        <v>0.96499999999999997</v>
      </c>
      <c r="AG202">
        <v>0.9294</v>
      </c>
      <c r="AH202">
        <v>0.88780000000000003</v>
      </c>
      <c r="AI202">
        <v>0.90210000000000001</v>
      </c>
      <c r="AJ202">
        <v>0.97829999999999995</v>
      </c>
      <c r="AK202">
        <v>0.94540000000000002</v>
      </c>
      <c r="AL202">
        <v>0.95209999999999995</v>
      </c>
      <c r="AM202">
        <v>0.98040000000000005</v>
      </c>
      <c r="AN202">
        <v>0.98899999999999999</v>
      </c>
      <c r="AO202">
        <v>0.95909999999999995</v>
      </c>
      <c r="AP202">
        <v>0.95760000000000001</v>
      </c>
      <c r="AQ202">
        <v>0.99350000000000005</v>
      </c>
      <c r="AR202">
        <v>0.93910000000000005</v>
      </c>
      <c r="AS202">
        <v>0.93010000000000004</v>
      </c>
      <c r="AT202">
        <v>0.95720000000000005</v>
      </c>
      <c r="AU202">
        <v>0.97750000000000004</v>
      </c>
      <c r="AV202">
        <v>0.95240000000000002</v>
      </c>
      <c r="AW202">
        <v>0.94969999999999999</v>
      </c>
      <c r="AX202">
        <v>0.96309999999999996</v>
      </c>
      <c r="AY202">
        <v>0.95709999999999995</v>
      </c>
      <c r="AZ202">
        <v>0.9728</v>
      </c>
      <c r="BA202">
        <v>0.96630000000000005</v>
      </c>
      <c r="BB202">
        <v>0.91810000000000003</v>
      </c>
      <c r="BC202">
        <v>0.95440000000000003</v>
      </c>
      <c r="BD202">
        <v>0.9577</v>
      </c>
    </row>
    <row r="203" spans="1:56" hidden="1" x14ac:dyDescent="0.4">
      <c r="A203">
        <v>503</v>
      </c>
      <c r="B203" t="s">
        <v>210</v>
      </c>
      <c r="C203" t="s">
        <v>260</v>
      </c>
      <c r="D203" t="str">
        <f t="shared" si="6"/>
        <v>MEAN</v>
      </c>
      <c r="E203" t="s">
        <v>266</v>
      </c>
      <c r="F203">
        <f t="shared" si="7"/>
        <v>0.54404399999999997</v>
      </c>
      <c r="G203">
        <v>0.74170000000000003</v>
      </c>
      <c r="H203">
        <v>0.5222</v>
      </c>
      <c r="I203">
        <v>0.54379999999999995</v>
      </c>
      <c r="J203">
        <v>0.49509999999999998</v>
      </c>
      <c r="K203">
        <v>0.4541</v>
      </c>
      <c r="L203">
        <v>0.5706</v>
      </c>
      <c r="M203">
        <v>0.5575</v>
      </c>
      <c r="N203">
        <v>0.60899999999999999</v>
      </c>
      <c r="O203">
        <v>0.56059999999999999</v>
      </c>
      <c r="P203">
        <v>0.64090000000000003</v>
      </c>
      <c r="Q203">
        <v>0.48880000000000001</v>
      </c>
      <c r="R203">
        <v>0.66100000000000003</v>
      </c>
      <c r="S203">
        <v>0.46210000000000001</v>
      </c>
      <c r="T203">
        <v>0.55710000000000004</v>
      </c>
      <c r="U203">
        <v>0.41020000000000001</v>
      </c>
      <c r="V203">
        <v>0.48420000000000002</v>
      </c>
      <c r="W203">
        <v>0.63690000000000002</v>
      </c>
      <c r="X203">
        <v>0.8</v>
      </c>
      <c r="Y203">
        <v>0.43669999999999998</v>
      </c>
      <c r="Z203">
        <v>0.55369999999999997</v>
      </c>
      <c r="AA203">
        <v>0.45300000000000001</v>
      </c>
      <c r="AB203">
        <v>0.45590000000000003</v>
      </c>
      <c r="AC203">
        <v>0.43590000000000001</v>
      </c>
      <c r="AD203">
        <v>0.42920000000000003</v>
      </c>
      <c r="AE203">
        <v>0.46289999999999998</v>
      </c>
      <c r="AF203">
        <v>0.5827</v>
      </c>
      <c r="AG203">
        <v>0.4219</v>
      </c>
      <c r="AH203">
        <v>0.47939999999999999</v>
      </c>
      <c r="AI203">
        <v>0.41270000000000001</v>
      </c>
      <c r="AJ203">
        <v>0.56740000000000002</v>
      </c>
      <c r="AK203">
        <v>0.47039999999999998</v>
      </c>
      <c r="AL203">
        <v>0.54339999999999999</v>
      </c>
      <c r="AM203">
        <v>0.68</v>
      </c>
      <c r="AN203">
        <v>0.63829999999999998</v>
      </c>
      <c r="AO203">
        <v>0.55169999999999997</v>
      </c>
      <c r="AP203">
        <v>0.53220000000000001</v>
      </c>
      <c r="AQ203">
        <v>0.76970000000000005</v>
      </c>
      <c r="AR203">
        <v>0.43209999999999998</v>
      </c>
      <c r="AS203">
        <v>0.53080000000000005</v>
      </c>
      <c r="AT203">
        <v>0.5534</v>
      </c>
      <c r="AU203">
        <v>0.57330000000000003</v>
      </c>
      <c r="AV203">
        <v>0.51249999999999996</v>
      </c>
      <c r="AW203">
        <v>0.54349999999999998</v>
      </c>
      <c r="AX203">
        <v>0.52939999999999998</v>
      </c>
      <c r="AY203">
        <v>0.52090000000000003</v>
      </c>
      <c r="AZ203">
        <v>0.69389999999999996</v>
      </c>
      <c r="BA203">
        <v>0.62649999999999995</v>
      </c>
      <c r="BB203">
        <v>0.49680000000000002</v>
      </c>
      <c r="BC203">
        <v>0.54530000000000001</v>
      </c>
      <c r="BD203">
        <v>0.57089999999999996</v>
      </c>
    </row>
    <row r="204" spans="1:56" x14ac:dyDescent="0.4">
      <c r="A204">
        <v>504</v>
      </c>
      <c r="B204" t="s">
        <v>210</v>
      </c>
      <c r="C204" t="s">
        <v>260</v>
      </c>
      <c r="D204" t="str">
        <f t="shared" si="6"/>
        <v>Weighted</v>
      </c>
      <c r="E204" t="s">
        <v>267</v>
      </c>
      <c r="F204">
        <f t="shared" si="7"/>
        <v>0.56708600000000009</v>
      </c>
      <c r="G204">
        <v>0.82540000000000002</v>
      </c>
      <c r="H204">
        <v>0.53810000000000002</v>
      </c>
      <c r="I204">
        <v>0.56659999999999999</v>
      </c>
      <c r="J204">
        <v>0.50319999999999998</v>
      </c>
      <c r="K204">
        <v>0.44330000000000003</v>
      </c>
      <c r="L204">
        <v>0.60140000000000005</v>
      </c>
      <c r="M204">
        <v>0.58740000000000003</v>
      </c>
      <c r="N204">
        <v>0.6522</v>
      </c>
      <c r="O204">
        <v>0.58789999999999998</v>
      </c>
      <c r="P204">
        <v>0.69099999999999995</v>
      </c>
      <c r="Q204">
        <v>0.49559999999999998</v>
      </c>
      <c r="R204">
        <v>0.71870000000000001</v>
      </c>
      <c r="S204">
        <v>0.46160000000000001</v>
      </c>
      <c r="T204">
        <v>0.58420000000000005</v>
      </c>
      <c r="U204">
        <v>0.39610000000000001</v>
      </c>
      <c r="V204">
        <v>0.48709999999999998</v>
      </c>
      <c r="W204">
        <v>0.68959999999999999</v>
      </c>
      <c r="X204">
        <v>0.9</v>
      </c>
      <c r="Y204">
        <v>0.4274</v>
      </c>
      <c r="Z204">
        <v>0.58020000000000005</v>
      </c>
      <c r="AA204">
        <v>0.44650000000000001</v>
      </c>
      <c r="AB204">
        <v>0.4486</v>
      </c>
      <c r="AC204">
        <v>0.42630000000000001</v>
      </c>
      <c r="AD204">
        <v>0.4168</v>
      </c>
      <c r="AE204">
        <v>0.47189999999999999</v>
      </c>
      <c r="AF204">
        <v>0.61399999999999999</v>
      </c>
      <c r="AG204">
        <v>0.40579999999999999</v>
      </c>
      <c r="AH204">
        <v>0.49030000000000001</v>
      </c>
      <c r="AI204">
        <v>0.3952</v>
      </c>
      <c r="AJ204">
        <v>0.59440000000000004</v>
      </c>
      <c r="AK204">
        <v>0.46970000000000001</v>
      </c>
      <c r="AL204">
        <v>0.56640000000000001</v>
      </c>
      <c r="AM204">
        <v>0.74470000000000003</v>
      </c>
      <c r="AN204">
        <v>0.68520000000000003</v>
      </c>
      <c r="AO204">
        <v>0.57689999999999997</v>
      </c>
      <c r="AP204">
        <v>0.55089999999999995</v>
      </c>
      <c r="AQ204">
        <v>0.85899999999999999</v>
      </c>
      <c r="AR204">
        <v>0.42180000000000001</v>
      </c>
      <c r="AS204">
        <v>0.55510000000000004</v>
      </c>
      <c r="AT204">
        <v>0.57420000000000004</v>
      </c>
      <c r="AU204">
        <v>0.6008</v>
      </c>
      <c r="AV204">
        <v>0.52439999999999998</v>
      </c>
      <c r="AW204">
        <v>0.5726</v>
      </c>
      <c r="AX204">
        <v>0.54749999999999999</v>
      </c>
      <c r="AY204">
        <v>0.53320000000000001</v>
      </c>
      <c r="AZ204">
        <v>0.76070000000000004</v>
      </c>
      <c r="BA204">
        <v>0.6774</v>
      </c>
      <c r="BB204">
        <v>0.51100000000000001</v>
      </c>
      <c r="BC204">
        <v>0.56989999999999996</v>
      </c>
      <c r="BD204">
        <v>0.60609999999999997</v>
      </c>
    </row>
    <row r="205" spans="1:56" hidden="1" x14ac:dyDescent="0.4">
      <c r="A205">
        <v>491</v>
      </c>
      <c r="B205" t="s">
        <v>167</v>
      </c>
      <c r="C205" t="s">
        <v>260</v>
      </c>
      <c r="D205" t="str">
        <f t="shared" si="6"/>
        <v>Jaccard</v>
      </c>
      <c r="E205" t="s">
        <v>268</v>
      </c>
      <c r="F205">
        <f t="shared" si="7"/>
        <v>0.49754799999999993</v>
      </c>
      <c r="G205">
        <v>0.75</v>
      </c>
      <c r="H205">
        <v>0.31909999999999999</v>
      </c>
      <c r="I205">
        <v>0.5</v>
      </c>
      <c r="J205">
        <v>0.37309999999999999</v>
      </c>
      <c r="K205">
        <v>0.60529999999999995</v>
      </c>
      <c r="L205">
        <v>0.3488</v>
      </c>
      <c r="M205">
        <v>0.30909999999999999</v>
      </c>
      <c r="N205">
        <v>0.88890000000000002</v>
      </c>
      <c r="O205">
        <v>0.65790000000000004</v>
      </c>
      <c r="P205">
        <v>0.40820000000000001</v>
      </c>
      <c r="Q205">
        <v>0.41670000000000001</v>
      </c>
      <c r="R205">
        <v>0.45450000000000002</v>
      </c>
      <c r="S205">
        <v>0.46339999999999998</v>
      </c>
      <c r="T205">
        <v>0.2545</v>
      </c>
      <c r="U205">
        <v>0.36209999999999998</v>
      </c>
      <c r="V205">
        <v>0.40279999999999999</v>
      </c>
      <c r="W205">
        <v>0.44900000000000001</v>
      </c>
      <c r="X205">
        <v>1</v>
      </c>
      <c r="Y205">
        <v>0.42549999999999999</v>
      </c>
      <c r="Z205">
        <v>0.68569999999999998</v>
      </c>
      <c r="AA205">
        <v>0.3175</v>
      </c>
      <c r="AB205">
        <v>0.2727</v>
      </c>
      <c r="AC205">
        <v>0.4103</v>
      </c>
      <c r="AD205">
        <v>0.33329999999999999</v>
      </c>
      <c r="AE205">
        <v>0.46029999999999999</v>
      </c>
      <c r="AF205">
        <v>0.63460000000000005</v>
      </c>
      <c r="AG205">
        <v>0.65449999999999997</v>
      </c>
      <c r="AH205">
        <v>0.56410000000000005</v>
      </c>
      <c r="AI205">
        <v>0.35899999999999999</v>
      </c>
      <c r="AJ205">
        <v>0.64290000000000003</v>
      </c>
      <c r="AK205">
        <v>0.34549999999999997</v>
      </c>
      <c r="AL205">
        <v>0.55559999999999998</v>
      </c>
      <c r="AM205">
        <v>0.66669999999999996</v>
      </c>
      <c r="AN205">
        <v>0.45650000000000002</v>
      </c>
      <c r="AO205">
        <v>0.41860000000000003</v>
      </c>
      <c r="AP205">
        <v>0.2727</v>
      </c>
      <c r="AQ205">
        <v>0.57579999999999998</v>
      </c>
      <c r="AR205">
        <v>0.2157</v>
      </c>
      <c r="AS205">
        <v>0.69440000000000002</v>
      </c>
      <c r="AT205">
        <v>0.34689999999999999</v>
      </c>
      <c r="AU205">
        <v>0.34210000000000002</v>
      </c>
      <c r="AV205">
        <v>0.43140000000000001</v>
      </c>
      <c r="AW205">
        <v>0.5</v>
      </c>
      <c r="AX205">
        <v>0.58109999999999995</v>
      </c>
      <c r="AY205">
        <v>0.64290000000000003</v>
      </c>
      <c r="AZ205">
        <v>0.70730000000000004</v>
      </c>
      <c r="BA205">
        <v>1</v>
      </c>
      <c r="BB205">
        <v>0.43140000000000001</v>
      </c>
      <c r="BC205">
        <v>0.53569999999999995</v>
      </c>
      <c r="BD205">
        <v>0.43330000000000002</v>
      </c>
    </row>
    <row r="206" spans="1:56" hidden="1" x14ac:dyDescent="0.4">
      <c r="A206">
        <v>492</v>
      </c>
      <c r="B206" t="s">
        <v>167</v>
      </c>
      <c r="C206" t="s">
        <v>260</v>
      </c>
      <c r="D206" t="str">
        <f t="shared" si="6"/>
        <v>Levenshtein</v>
      </c>
      <c r="E206" t="s">
        <v>269</v>
      </c>
      <c r="F206">
        <f t="shared" si="7"/>
        <v>0.66731399999999996</v>
      </c>
      <c r="G206">
        <v>0.73939999999999995</v>
      </c>
      <c r="H206">
        <v>0.57930000000000004</v>
      </c>
      <c r="I206">
        <v>0.52869999999999995</v>
      </c>
      <c r="J206">
        <v>0.64439999999999997</v>
      </c>
      <c r="K206">
        <v>0.62039999999999995</v>
      </c>
      <c r="L206">
        <v>0.58140000000000003</v>
      </c>
      <c r="M206">
        <v>0.60419999999999996</v>
      </c>
      <c r="N206">
        <v>0.84699999999999998</v>
      </c>
      <c r="O206">
        <v>0.70799999999999996</v>
      </c>
      <c r="P206">
        <v>0.58030000000000004</v>
      </c>
      <c r="Q206">
        <v>0.6008</v>
      </c>
      <c r="R206">
        <v>0.60109999999999997</v>
      </c>
      <c r="S206">
        <v>0.62450000000000006</v>
      </c>
      <c r="T206">
        <v>0.52059999999999995</v>
      </c>
      <c r="U206">
        <v>0.61580000000000001</v>
      </c>
      <c r="V206">
        <v>0.59140000000000004</v>
      </c>
      <c r="W206">
        <v>0.60109999999999997</v>
      </c>
      <c r="X206">
        <v>0.995</v>
      </c>
      <c r="Y206">
        <v>0.68020000000000003</v>
      </c>
      <c r="Z206">
        <v>0.78449999999999998</v>
      </c>
      <c r="AA206">
        <v>0.58330000000000004</v>
      </c>
      <c r="AB206">
        <v>0.6452</v>
      </c>
      <c r="AC206">
        <v>0.6673</v>
      </c>
      <c r="AD206">
        <v>0.56399999999999995</v>
      </c>
      <c r="AE206">
        <v>0.65900000000000003</v>
      </c>
      <c r="AF206">
        <v>0.75139999999999996</v>
      </c>
      <c r="AG206">
        <v>0.75790000000000002</v>
      </c>
      <c r="AH206">
        <v>0.68879999999999997</v>
      </c>
      <c r="AI206">
        <v>0.53939999999999999</v>
      </c>
      <c r="AJ206">
        <v>0.65100000000000002</v>
      </c>
      <c r="AK206">
        <v>0.57840000000000003</v>
      </c>
      <c r="AL206">
        <v>0.81299999999999994</v>
      </c>
      <c r="AM206">
        <v>0.90659999999999996</v>
      </c>
      <c r="AN206">
        <v>0.66910000000000003</v>
      </c>
      <c r="AO206">
        <v>0.70079999999999998</v>
      </c>
      <c r="AP206">
        <v>0.50429999999999997</v>
      </c>
      <c r="AQ206">
        <v>0.68520000000000003</v>
      </c>
      <c r="AR206">
        <v>0.56520000000000004</v>
      </c>
      <c r="AS206">
        <v>0.66290000000000004</v>
      </c>
      <c r="AT206">
        <v>0.6714</v>
      </c>
      <c r="AU206">
        <v>0.65149999999999997</v>
      </c>
      <c r="AV206">
        <v>0.63639999999999997</v>
      </c>
      <c r="AW206">
        <v>0.78969999999999996</v>
      </c>
      <c r="AX206">
        <v>0.63019999999999998</v>
      </c>
      <c r="AY206">
        <v>0.75949999999999995</v>
      </c>
      <c r="AZ206">
        <v>0.87209999999999999</v>
      </c>
      <c r="BA206">
        <v>0.99929999999999997</v>
      </c>
      <c r="BB206">
        <v>0.53600000000000003</v>
      </c>
      <c r="BC206">
        <v>0.50780000000000003</v>
      </c>
      <c r="BD206">
        <v>0.67090000000000005</v>
      </c>
    </row>
    <row r="207" spans="1:56" hidden="1" x14ac:dyDescent="0.4">
      <c r="A207">
        <v>493</v>
      </c>
      <c r="B207" t="s">
        <v>167</v>
      </c>
      <c r="C207" t="s">
        <v>260</v>
      </c>
      <c r="D207" t="str">
        <f t="shared" si="6"/>
        <v>TFIDF</v>
      </c>
      <c r="E207" t="s">
        <v>270</v>
      </c>
      <c r="F207">
        <f t="shared" si="7"/>
        <v>0.58906599999999998</v>
      </c>
      <c r="G207">
        <v>0.83109999999999995</v>
      </c>
      <c r="H207">
        <v>0.51029999999999998</v>
      </c>
      <c r="I207">
        <v>0.42109999999999997</v>
      </c>
      <c r="J207">
        <v>0.58940000000000003</v>
      </c>
      <c r="K207">
        <v>0.37009999999999998</v>
      </c>
      <c r="L207">
        <v>0.49059999999999998</v>
      </c>
      <c r="M207">
        <v>0.61619999999999997</v>
      </c>
      <c r="N207">
        <v>0.82540000000000002</v>
      </c>
      <c r="O207">
        <v>0.65349999999999997</v>
      </c>
      <c r="P207">
        <v>0.42630000000000001</v>
      </c>
      <c r="Q207">
        <v>0.52280000000000004</v>
      </c>
      <c r="R207">
        <v>0.69430000000000003</v>
      </c>
      <c r="S207">
        <v>0.63139999999999996</v>
      </c>
      <c r="T207">
        <v>0.2979</v>
      </c>
      <c r="U207">
        <v>0.499</v>
      </c>
      <c r="V207">
        <v>0.44800000000000001</v>
      </c>
      <c r="W207">
        <v>0.49930000000000002</v>
      </c>
      <c r="X207">
        <v>0.96919999999999995</v>
      </c>
      <c r="Y207">
        <v>0.57930000000000004</v>
      </c>
      <c r="Z207">
        <v>0.70540000000000003</v>
      </c>
      <c r="AA207">
        <v>0.4249</v>
      </c>
      <c r="AB207">
        <v>0.41620000000000001</v>
      </c>
      <c r="AC207">
        <v>0.41089999999999999</v>
      </c>
      <c r="AD207">
        <v>0.5655</v>
      </c>
      <c r="AE207">
        <v>0.65280000000000005</v>
      </c>
      <c r="AF207">
        <v>0.62529999999999997</v>
      </c>
      <c r="AG207">
        <v>0.71750000000000003</v>
      </c>
      <c r="AH207">
        <v>0.54779999999999995</v>
      </c>
      <c r="AI207">
        <v>0.34329999999999999</v>
      </c>
      <c r="AJ207">
        <v>0.59040000000000004</v>
      </c>
      <c r="AK207">
        <v>0.48459999999999998</v>
      </c>
      <c r="AL207">
        <v>0.66039999999999999</v>
      </c>
      <c r="AM207">
        <v>0.84360000000000002</v>
      </c>
      <c r="AN207">
        <v>0.39739999999999998</v>
      </c>
      <c r="AO207">
        <v>0.65249999999999997</v>
      </c>
      <c r="AP207">
        <v>0.42099999999999999</v>
      </c>
      <c r="AQ207">
        <v>0.71120000000000005</v>
      </c>
      <c r="AR207">
        <v>0.53280000000000005</v>
      </c>
      <c r="AS207">
        <v>0.65869999999999995</v>
      </c>
      <c r="AT207">
        <v>0.42959999999999998</v>
      </c>
      <c r="AU207">
        <v>0.55459999999999998</v>
      </c>
      <c r="AV207">
        <v>0.48949999999999999</v>
      </c>
      <c r="AW207">
        <v>0.72960000000000003</v>
      </c>
      <c r="AX207">
        <v>0.64970000000000006</v>
      </c>
      <c r="AY207">
        <v>0.70940000000000003</v>
      </c>
      <c r="AZ207">
        <v>0.81379999999999997</v>
      </c>
      <c r="BA207">
        <v>1</v>
      </c>
      <c r="BB207">
        <v>0.59650000000000003</v>
      </c>
      <c r="BC207">
        <v>0.58399999999999996</v>
      </c>
      <c r="BD207">
        <v>0.65920000000000001</v>
      </c>
    </row>
    <row r="208" spans="1:56" hidden="1" x14ac:dyDescent="0.4">
      <c r="A208">
        <v>494</v>
      </c>
      <c r="B208" t="s">
        <v>167</v>
      </c>
      <c r="C208" t="s">
        <v>260</v>
      </c>
      <c r="D208" t="str">
        <f t="shared" si="6"/>
        <v>BM25</v>
      </c>
      <c r="E208" t="s">
        <v>271</v>
      </c>
      <c r="F208">
        <f t="shared" si="7"/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</row>
    <row r="209" spans="1:56" hidden="1" x14ac:dyDescent="0.4">
      <c r="A209">
        <v>495</v>
      </c>
      <c r="B209" t="s">
        <v>167</v>
      </c>
      <c r="C209" t="s">
        <v>260</v>
      </c>
      <c r="D209" t="str">
        <f t="shared" si="6"/>
        <v>SBERT</v>
      </c>
      <c r="E209" t="s">
        <v>272</v>
      </c>
      <c r="F209">
        <f t="shared" si="7"/>
        <v>0.94865999999999984</v>
      </c>
      <c r="G209">
        <v>0.97230000000000005</v>
      </c>
      <c r="H209">
        <v>0.92949999999999999</v>
      </c>
      <c r="I209">
        <v>0.92800000000000005</v>
      </c>
      <c r="J209">
        <v>0.90710000000000002</v>
      </c>
      <c r="K209">
        <v>0.93059999999999998</v>
      </c>
      <c r="L209">
        <v>0.9395</v>
      </c>
      <c r="M209">
        <v>0.94359999999999999</v>
      </c>
      <c r="N209">
        <v>0.96460000000000001</v>
      </c>
      <c r="O209">
        <v>0.97819999999999996</v>
      </c>
      <c r="P209">
        <v>0.94889999999999997</v>
      </c>
      <c r="Q209">
        <v>0.94320000000000004</v>
      </c>
      <c r="R209">
        <v>0.94910000000000005</v>
      </c>
      <c r="S209">
        <v>0.93520000000000003</v>
      </c>
      <c r="T209">
        <v>0.92930000000000001</v>
      </c>
      <c r="U209">
        <v>0.90649999999999997</v>
      </c>
      <c r="V209">
        <v>0.9446</v>
      </c>
      <c r="W209">
        <v>0.92969999999999997</v>
      </c>
      <c r="X209">
        <v>0.99970000000000003</v>
      </c>
      <c r="Y209">
        <v>0.95899999999999996</v>
      </c>
      <c r="Z209">
        <v>0.97899999999999998</v>
      </c>
      <c r="AA209">
        <v>0.96779999999999999</v>
      </c>
      <c r="AB209">
        <v>0.94679999999999997</v>
      </c>
      <c r="AC209">
        <v>0.91569999999999996</v>
      </c>
      <c r="AD209">
        <v>0.96130000000000004</v>
      </c>
      <c r="AE209">
        <v>0.96830000000000005</v>
      </c>
      <c r="AF209">
        <v>0.94530000000000003</v>
      </c>
      <c r="AG209">
        <v>0.96779999999999999</v>
      </c>
      <c r="AH209">
        <v>0.92579999999999996</v>
      </c>
      <c r="AI209">
        <v>0.89390000000000003</v>
      </c>
      <c r="AJ209">
        <v>0.94969999999999999</v>
      </c>
      <c r="AK209">
        <v>0.9355</v>
      </c>
      <c r="AL209">
        <v>0.95520000000000005</v>
      </c>
      <c r="AM209">
        <v>0.98480000000000001</v>
      </c>
      <c r="AN209">
        <v>0.95599999999999996</v>
      </c>
      <c r="AO209">
        <v>0.95409999999999995</v>
      </c>
      <c r="AP209">
        <v>0.93120000000000003</v>
      </c>
      <c r="AQ209">
        <v>0.97499999999999998</v>
      </c>
      <c r="AR209">
        <v>0.94620000000000004</v>
      </c>
      <c r="AS209">
        <v>0.97360000000000002</v>
      </c>
      <c r="AT209">
        <v>0.93540000000000001</v>
      </c>
      <c r="AU209">
        <v>0.94120000000000004</v>
      </c>
      <c r="AV209">
        <v>0.92589999999999995</v>
      </c>
      <c r="AW209">
        <v>0.93669999999999998</v>
      </c>
      <c r="AX209">
        <v>0.96750000000000003</v>
      </c>
      <c r="AY209">
        <v>0.98070000000000002</v>
      </c>
      <c r="AZ209">
        <v>0.97529999999999994</v>
      </c>
      <c r="BA209">
        <v>1</v>
      </c>
      <c r="BB209">
        <v>0.90610000000000002</v>
      </c>
      <c r="BC209">
        <v>0.94889999999999997</v>
      </c>
      <c r="BD209">
        <v>0.94369999999999998</v>
      </c>
    </row>
    <row r="210" spans="1:56" hidden="1" x14ac:dyDescent="0.4">
      <c r="A210">
        <v>496</v>
      </c>
      <c r="B210" t="s">
        <v>167</v>
      </c>
      <c r="C210" t="s">
        <v>260</v>
      </c>
      <c r="D210" t="str">
        <f t="shared" si="6"/>
        <v>MEAN</v>
      </c>
      <c r="E210" t="s">
        <v>273</v>
      </c>
      <c r="F210">
        <f t="shared" si="7"/>
        <v>0.54051800000000005</v>
      </c>
      <c r="G210">
        <v>0.65859999999999996</v>
      </c>
      <c r="H210">
        <v>0.4677</v>
      </c>
      <c r="I210">
        <v>0.47560000000000002</v>
      </c>
      <c r="J210">
        <v>0.50280000000000002</v>
      </c>
      <c r="K210">
        <v>0.50519999999999998</v>
      </c>
      <c r="L210">
        <v>0.47210000000000002</v>
      </c>
      <c r="M210">
        <v>0.49459999999999998</v>
      </c>
      <c r="N210">
        <v>0.70520000000000005</v>
      </c>
      <c r="O210">
        <v>0.59950000000000003</v>
      </c>
      <c r="P210">
        <v>0.47270000000000001</v>
      </c>
      <c r="Q210">
        <v>0.49669999999999997</v>
      </c>
      <c r="R210">
        <v>0.53979999999999995</v>
      </c>
      <c r="S210">
        <v>0.53090000000000004</v>
      </c>
      <c r="T210">
        <v>0.40050000000000002</v>
      </c>
      <c r="U210">
        <v>0.47670000000000001</v>
      </c>
      <c r="V210">
        <v>0.4773</v>
      </c>
      <c r="W210">
        <v>0.49580000000000002</v>
      </c>
      <c r="X210">
        <v>0.79279999999999995</v>
      </c>
      <c r="Y210">
        <v>0.52880000000000005</v>
      </c>
      <c r="Z210">
        <v>0.63090000000000002</v>
      </c>
      <c r="AA210">
        <v>0.4587</v>
      </c>
      <c r="AB210">
        <v>0.45619999999999999</v>
      </c>
      <c r="AC210">
        <v>0.48080000000000001</v>
      </c>
      <c r="AD210">
        <v>0.48480000000000001</v>
      </c>
      <c r="AE210">
        <v>0.54810000000000003</v>
      </c>
      <c r="AF210">
        <v>0.59130000000000005</v>
      </c>
      <c r="AG210">
        <v>0.61960000000000004</v>
      </c>
      <c r="AH210">
        <v>0.54530000000000001</v>
      </c>
      <c r="AI210">
        <v>0.42709999999999998</v>
      </c>
      <c r="AJ210">
        <v>0.56679999999999997</v>
      </c>
      <c r="AK210">
        <v>0.46879999999999999</v>
      </c>
      <c r="AL210">
        <v>0.5968</v>
      </c>
      <c r="AM210">
        <v>0.68030000000000002</v>
      </c>
      <c r="AN210">
        <v>0.49580000000000002</v>
      </c>
      <c r="AO210">
        <v>0.54520000000000002</v>
      </c>
      <c r="AP210">
        <v>0.42580000000000001</v>
      </c>
      <c r="AQ210">
        <v>0.58940000000000003</v>
      </c>
      <c r="AR210">
        <v>0.45200000000000001</v>
      </c>
      <c r="AS210">
        <v>0.59789999999999999</v>
      </c>
      <c r="AT210">
        <v>0.47670000000000001</v>
      </c>
      <c r="AU210">
        <v>0.49790000000000001</v>
      </c>
      <c r="AV210">
        <v>0.49669999999999997</v>
      </c>
      <c r="AW210">
        <v>0.59119999999999995</v>
      </c>
      <c r="AX210">
        <v>0.56569999999999998</v>
      </c>
      <c r="AY210">
        <v>0.61850000000000005</v>
      </c>
      <c r="AZ210">
        <v>0.67369999999999997</v>
      </c>
      <c r="BA210">
        <v>0.79990000000000006</v>
      </c>
      <c r="BB210">
        <v>0.49399999999999999</v>
      </c>
      <c r="BC210">
        <v>0.51529999999999998</v>
      </c>
      <c r="BD210">
        <v>0.54139999999999999</v>
      </c>
    </row>
    <row r="211" spans="1:56" x14ac:dyDescent="0.4">
      <c r="A211">
        <v>497</v>
      </c>
      <c r="B211" t="s">
        <v>167</v>
      </c>
      <c r="C211" t="s">
        <v>260</v>
      </c>
      <c r="D211" t="str">
        <f t="shared" si="6"/>
        <v>Weighted</v>
      </c>
      <c r="E211" t="s">
        <v>274</v>
      </c>
      <c r="F211">
        <f t="shared" si="7"/>
        <v>0.56279599999999996</v>
      </c>
      <c r="G211">
        <v>0.71889999999999998</v>
      </c>
      <c r="H211">
        <v>0.47070000000000001</v>
      </c>
      <c r="I211">
        <v>0.4763</v>
      </c>
      <c r="J211">
        <v>0.52190000000000003</v>
      </c>
      <c r="K211">
        <v>0.51049999999999995</v>
      </c>
      <c r="L211">
        <v>0.47370000000000001</v>
      </c>
      <c r="M211">
        <v>0.50749999999999995</v>
      </c>
      <c r="N211">
        <v>0.77800000000000002</v>
      </c>
      <c r="O211">
        <v>0.63529999999999998</v>
      </c>
      <c r="P211">
        <v>0.46989999999999998</v>
      </c>
      <c r="Q211">
        <v>0.50549999999999995</v>
      </c>
      <c r="R211">
        <v>0.56710000000000005</v>
      </c>
      <c r="S211">
        <v>0.55489999999999995</v>
      </c>
      <c r="T211">
        <v>0.37609999999999999</v>
      </c>
      <c r="U211">
        <v>0.48480000000000001</v>
      </c>
      <c r="V211">
        <v>0.47739999999999999</v>
      </c>
      <c r="W211">
        <v>0.50529999999999997</v>
      </c>
      <c r="X211">
        <v>0.88949999999999996</v>
      </c>
      <c r="Y211">
        <v>0.54610000000000003</v>
      </c>
      <c r="Z211">
        <v>0.67710000000000004</v>
      </c>
      <c r="AA211">
        <v>0.44940000000000002</v>
      </c>
      <c r="AB211">
        <v>0.44900000000000001</v>
      </c>
      <c r="AC211">
        <v>0.48420000000000002</v>
      </c>
      <c r="AD211">
        <v>0.49009999999999998</v>
      </c>
      <c r="AE211">
        <v>0.57250000000000001</v>
      </c>
      <c r="AF211">
        <v>0.62860000000000005</v>
      </c>
      <c r="AG211">
        <v>0.66510000000000002</v>
      </c>
      <c r="AH211">
        <v>0.57010000000000005</v>
      </c>
      <c r="AI211">
        <v>0.41699999999999998</v>
      </c>
      <c r="AJ211">
        <v>0.59550000000000003</v>
      </c>
      <c r="AK211">
        <v>0.46989999999999998</v>
      </c>
      <c r="AL211">
        <v>0.63580000000000003</v>
      </c>
      <c r="AM211">
        <v>0.74490000000000001</v>
      </c>
      <c r="AN211">
        <v>0.49619999999999997</v>
      </c>
      <c r="AO211">
        <v>0.57099999999999995</v>
      </c>
      <c r="AP211">
        <v>0.41370000000000001</v>
      </c>
      <c r="AQ211">
        <v>0.62609999999999999</v>
      </c>
      <c r="AR211">
        <v>0.44969999999999999</v>
      </c>
      <c r="AS211">
        <v>0.63429999999999997</v>
      </c>
      <c r="AT211">
        <v>0.47699999999999998</v>
      </c>
      <c r="AU211">
        <v>0.50890000000000002</v>
      </c>
      <c r="AV211">
        <v>0.50639999999999996</v>
      </c>
      <c r="AW211">
        <v>0.63500000000000001</v>
      </c>
      <c r="AX211">
        <v>0.59450000000000003</v>
      </c>
      <c r="AY211">
        <v>0.66149999999999998</v>
      </c>
      <c r="AZ211">
        <v>0.73650000000000004</v>
      </c>
      <c r="BA211">
        <v>0.89980000000000004</v>
      </c>
      <c r="BB211">
        <v>0.51139999999999997</v>
      </c>
      <c r="BC211">
        <v>0.53100000000000003</v>
      </c>
      <c r="BD211">
        <v>0.56820000000000004</v>
      </c>
    </row>
    <row r="212" spans="1:56" hidden="1" x14ac:dyDescent="0.4">
      <c r="A212">
        <v>477</v>
      </c>
      <c r="B212" t="s">
        <v>131</v>
      </c>
      <c r="C212" t="s">
        <v>260</v>
      </c>
      <c r="D212" t="str">
        <f t="shared" si="6"/>
        <v>Jaccard</v>
      </c>
      <c r="E212" t="s">
        <v>275</v>
      </c>
      <c r="F212">
        <f t="shared" si="7"/>
        <v>0.35381000000000007</v>
      </c>
      <c r="G212">
        <v>0.34039999999999998</v>
      </c>
      <c r="H212">
        <v>0.30159999999999998</v>
      </c>
      <c r="I212">
        <v>0.20630000000000001</v>
      </c>
      <c r="J212">
        <v>0.3</v>
      </c>
      <c r="K212">
        <v>0.32350000000000001</v>
      </c>
      <c r="L212">
        <v>0.33329999999999999</v>
      </c>
      <c r="M212">
        <v>0.1875</v>
      </c>
      <c r="N212">
        <v>0.57140000000000002</v>
      </c>
      <c r="O212">
        <v>0.44</v>
      </c>
      <c r="P212">
        <v>0.3377</v>
      </c>
      <c r="Q212">
        <v>0.32690000000000002</v>
      </c>
      <c r="R212">
        <v>0.35289999999999999</v>
      </c>
      <c r="S212">
        <v>0.49020000000000002</v>
      </c>
      <c r="T212">
        <v>0.25</v>
      </c>
      <c r="U212">
        <v>0.23080000000000001</v>
      </c>
      <c r="V212">
        <v>0.2581</v>
      </c>
      <c r="W212">
        <v>0.25</v>
      </c>
      <c r="X212">
        <v>0.38100000000000001</v>
      </c>
      <c r="Y212">
        <v>0.3478</v>
      </c>
      <c r="Z212">
        <v>0.4889</v>
      </c>
      <c r="AA212">
        <v>0.35289999999999999</v>
      </c>
      <c r="AB212">
        <v>0.35899999999999999</v>
      </c>
      <c r="AC212">
        <v>0.18640000000000001</v>
      </c>
      <c r="AD212">
        <v>0.32140000000000002</v>
      </c>
      <c r="AE212">
        <v>0.36709999999999998</v>
      </c>
      <c r="AF212">
        <v>0.47689999999999999</v>
      </c>
      <c r="AG212">
        <v>0.36470000000000002</v>
      </c>
      <c r="AH212">
        <v>0.42220000000000002</v>
      </c>
      <c r="AI212">
        <v>0.25419999999999998</v>
      </c>
      <c r="AJ212">
        <v>0.3488</v>
      </c>
      <c r="AK212">
        <v>0.44640000000000002</v>
      </c>
      <c r="AL212">
        <v>0.4103</v>
      </c>
      <c r="AM212">
        <v>0.33329999999999999</v>
      </c>
      <c r="AN212">
        <v>0.23330000000000001</v>
      </c>
      <c r="AO212">
        <v>0.34620000000000001</v>
      </c>
      <c r="AP212">
        <v>0.3654</v>
      </c>
      <c r="AQ212">
        <v>0.30649999999999999</v>
      </c>
      <c r="AR212">
        <v>0.15090000000000001</v>
      </c>
      <c r="AS212">
        <v>0.51849999999999996</v>
      </c>
      <c r="AT212">
        <v>0.54549999999999998</v>
      </c>
      <c r="AU212">
        <v>0.35560000000000003</v>
      </c>
      <c r="AV212">
        <v>0.49059999999999998</v>
      </c>
      <c r="AW212">
        <v>0.19670000000000001</v>
      </c>
      <c r="AX212">
        <v>0.28299999999999997</v>
      </c>
      <c r="AY212">
        <v>0.38179999999999997</v>
      </c>
      <c r="AZ212">
        <v>0.54900000000000004</v>
      </c>
      <c r="BA212">
        <v>0.28299999999999997</v>
      </c>
      <c r="BB212">
        <v>0.4355</v>
      </c>
      <c r="BC212">
        <v>0.45610000000000001</v>
      </c>
      <c r="BD212">
        <v>0.43099999999999999</v>
      </c>
    </row>
    <row r="213" spans="1:56" hidden="1" x14ac:dyDescent="0.4">
      <c r="A213">
        <v>478</v>
      </c>
      <c r="B213" t="s">
        <v>131</v>
      </c>
      <c r="C213" t="s">
        <v>260</v>
      </c>
      <c r="D213" t="str">
        <f t="shared" si="6"/>
        <v>Levenshtein</v>
      </c>
      <c r="E213" t="s">
        <v>276</v>
      </c>
      <c r="F213">
        <f t="shared" si="7"/>
        <v>0.54214399999999996</v>
      </c>
      <c r="G213">
        <v>0.66949999999999998</v>
      </c>
      <c r="H213">
        <v>0.54549999999999998</v>
      </c>
      <c r="I213">
        <v>0.36420000000000002</v>
      </c>
      <c r="J213">
        <v>0.46200000000000002</v>
      </c>
      <c r="K213">
        <v>0.49340000000000001</v>
      </c>
      <c r="L213">
        <v>0.47289999999999999</v>
      </c>
      <c r="M213">
        <v>0.50280000000000002</v>
      </c>
      <c r="N213">
        <v>0.65500000000000003</v>
      </c>
      <c r="O213">
        <v>0.65880000000000005</v>
      </c>
      <c r="P213">
        <v>0.55230000000000001</v>
      </c>
      <c r="Q213">
        <v>0.54969999999999997</v>
      </c>
      <c r="R213">
        <v>0.56159999999999999</v>
      </c>
      <c r="S213">
        <v>0.58760000000000001</v>
      </c>
      <c r="T213">
        <v>0.50480000000000003</v>
      </c>
      <c r="U213">
        <v>0.52410000000000001</v>
      </c>
      <c r="V213">
        <v>0.46689999999999998</v>
      </c>
      <c r="W213">
        <v>0.56940000000000002</v>
      </c>
      <c r="X213">
        <v>0.66159999999999997</v>
      </c>
      <c r="Y213">
        <v>0.63060000000000005</v>
      </c>
      <c r="Z213">
        <v>0.61029999999999995</v>
      </c>
      <c r="AA213">
        <v>0.52459999999999996</v>
      </c>
      <c r="AB213">
        <v>0.59430000000000005</v>
      </c>
      <c r="AC213">
        <v>0.45429999999999998</v>
      </c>
      <c r="AD213">
        <v>0.4829</v>
      </c>
      <c r="AE213">
        <v>0.55410000000000004</v>
      </c>
      <c r="AF213">
        <v>0.5353</v>
      </c>
      <c r="AG213">
        <v>0.50209999999999999</v>
      </c>
      <c r="AH213">
        <v>0.5262</v>
      </c>
      <c r="AI213">
        <v>0.51439999999999997</v>
      </c>
      <c r="AJ213">
        <v>0.60350000000000004</v>
      </c>
      <c r="AK213">
        <v>0.58360000000000001</v>
      </c>
      <c r="AL213">
        <v>0.63700000000000001</v>
      </c>
      <c r="AM213">
        <v>0.54579999999999995</v>
      </c>
      <c r="AN213">
        <v>0.4592</v>
      </c>
      <c r="AO213">
        <v>0.5181</v>
      </c>
      <c r="AP213">
        <v>0.63619999999999999</v>
      </c>
      <c r="AQ213">
        <v>0.45900000000000002</v>
      </c>
      <c r="AR213">
        <v>0.51880000000000004</v>
      </c>
      <c r="AS213">
        <v>0.5181</v>
      </c>
      <c r="AT213">
        <v>0.6361</v>
      </c>
      <c r="AU213">
        <v>0.46839999999999998</v>
      </c>
      <c r="AV213">
        <v>0.58750000000000002</v>
      </c>
      <c r="AW213">
        <v>0.49790000000000001</v>
      </c>
      <c r="AX213">
        <v>0.45379999999999998</v>
      </c>
      <c r="AY213">
        <v>0.56210000000000004</v>
      </c>
      <c r="AZ213">
        <v>0.56120000000000003</v>
      </c>
      <c r="BA213">
        <v>0.46039999999999998</v>
      </c>
      <c r="BB213">
        <v>0.57079999999999997</v>
      </c>
      <c r="BC213">
        <v>0.52290000000000003</v>
      </c>
      <c r="BD213">
        <v>0.5756</v>
      </c>
    </row>
    <row r="214" spans="1:56" hidden="1" x14ac:dyDescent="0.4">
      <c r="A214">
        <v>479</v>
      </c>
      <c r="B214" t="s">
        <v>131</v>
      </c>
      <c r="C214" t="s">
        <v>260</v>
      </c>
      <c r="D214" t="str">
        <f t="shared" si="6"/>
        <v>TFIDF</v>
      </c>
      <c r="E214" t="s">
        <v>277</v>
      </c>
      <c r="F214">
        <f t="shared" si="7"/>
        <v>0.48936599999999997</v>
      </c>
      <c r="G214">
        <v>0.56820000000000004</v>
      </c>
      <c r="H214">
        <v>0.53759999999999997</v>
      </c>
      <c r="I214">
        <v>0.46079999999999999</v>
      </c>
      <c r="J214">
        <v>0.48249999999999998</v>
      </c>
      <c r="K214">
        <v>0.2571</v>
      </c>
      <c r="L214">
        <v>0.33139999999999997</v>
      </c>
      <c r="M214">
        <v>0.28070000000000001</v>
      </c>
      <c r="N214">
        <v>0.65890000000000004</v>
      </c>
      <c r="O214">
        <v>0.54190000000000005</v>
      </c>
      <c r="P214">
        <v>0.43219999999999997</v>
      </c>
      <c r="Q214">
        <v>0.62329999999999997</v>
      </c>
      <c r="R214">
        <v>0.51319999999999999</v>
      </c>
      <c r="S214">
        <v>0.60599999999999998</v>
      </c>
      <c r="T214">
        <v>0.4138</v>
      </c>
      <c r="U214">
        <v>0.46050000000000002</v>
      </c>
      <c r="V214">
        <v>0.1996</v>
      </c>
      <c r="W214">
        <v>0.3795</v>
      </c>
      <c r="X214">
        <v>0.60699999999999998</v>
      </c>
      <c r="Y214">
        <v>0.50329999999999997</v>
      </c>
      <c r="Z214">
        <v>0.70509999999999995</v>
      </c>
      <c r="AA214">
        <v>0.50249999999999995</v>
      </c>
      <c r="AB214">
        <v>0.47</v>
      </c>
      <c r="AC214">
        <v>0.31109999999999999</v>
      </c>
      <c r="AD214">
        <v>0.51190000000000002</v>
      </c>
      <c r="AE214">
        <v>0.51580000000000004</v>
      </c>
      <c r="AF214">
        <v>0.30680000000000002</v>
      </c>
      <c r="AG214">
        <v>0.5232</v>
      </c>
      <c r="AH214">
        <v>0.46410000000000001</v>
      </c>
      <c r="AI214">
        <v>0.3256</v>
      </c>
      <c r="AJ214">
        <v>0.53059999999999996</v>
      </c>
      <c r="AK214">
        <v>0.58760000000000001</v>
      </c>
      <c r="AL214">
        <v>0.5242</v>
      </c>
      <c r="AM214">
        <v>0.5544</v>
      </c>
      <c r="AN214">
        <v>0.26850000000000002</v>
      </c>
      <c r="AO214">
        <v>0.50409999999999999</v>
      </c>
      <c r="AP214">
        <v>0.61270000000000002</v>
      </c>
      <c r="AQ214">
        <v>0.43459999999999999</v>
      </c>
      <c r="AR214">
        <v>0.28839999999999999</v>
      </c>
      <c r="AS214">
        <v>0.59489999999999998</v>
      </c>
      <c r="AT214">
        <v>0.61250000000000004</v>
      </c>
      <c r="AU214">
        <v>0.4677</v>
      </c>
      <c r="AV214">
        <v>0.5998</v>
      </c>
      <c r="AW214">
        <v>0.50600000000000001</v>
      </c>
      <c r="AX214">
        <v>0.39579999999999999</v>
      </c>
      <c r="AY214">
        <v>0.50519999999999998</v>
      </c>
      <c r="AZ214">
        <v>0.68010000000000004</v>
      </c>
      <c r="BA214">
        <v>0.53220000000000001</v>
      </c>
      <c r="BB214">
        <v>0.60170000000000001</v>
      </c>
      <c r="BC214">
        <v>0.53820000000000001</v>
      </c>
      <c r="BD214">
        <v>0.63549999999999995</v>
      </c>
    </row>
    <row r="215" spans="1:56" hidden="1" x14ac:dyDescent="0.4">
      <c r="A215">
        <v>480</v>
      </c>
      <c r="B215" t="s">
        <v>131</v>
      </c>
      <c r="C215" t="s">
        <v>260</v>
      </c>
      <c r="D215" t="str">
        <f t="shared" si="6"/>
        <v>BM25</v>
      </c>
      <c r="E215" t="s">
        <v>278</v>
      </c>
      <c r="F215">
        <f t="shared" si="7"/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</row>
    <row r="216" spans="1:56" hidden="1" x14ac:dyDescent="0.4">
      <c r="A216">
        <v>481</v>
      </c>
      <c r="B216" t="s">
        <v>131</v>
      </c>
      <c r="C216" t="s">
        <v>260</v>
      </c>
      <c r="D216" t="str">
        <f t="shared" si="6"/>
        <v>SBERT</v>
      </c>
      <c r="E216" t="s">
        <v>279</v>
      </c>
      <c r="F216">
        <f t="shared" si="7"/>
        <v>0.91279999999999972</v>
      </c>
      <c r="G216">
        <v>0.93420000000000003</v>
      </c>
      <c r="H216">
        <v>0.90849999999999997</v>
      </c>
      <c r="I216">
        <v>0.90400000000000003</v>
      </c>
      <c r="J216">
        <v>0.92889999999999995</v>
      </c>
      <c r="K216">
        <v>0.90280000000000005</v>
      </c>
      <c r="L216">
        <v>0.89359999999999995</v>
      </c>
      <c r="M216">
        <v>0.88539999999999996</v>
      </c>
      <c r="N216">
        <v>0.91110000000000002</v>
      </c>
      <c r="O216">
        <v>0.94730000000000003</v>
      </c>
      <c r="P216">
        <v>0.92679999999999996</v>
      </c>
      <c r="Q216">
        <v>0.93640000000000001</v>
      </c>
      <c r="R216">
        <v>0.88329999999999997</v>
      </c>
      <c r="S216">
        <v>0.90159999999999996</v>
      </c>
      <c r="T216">
        <v>0.93600000000000005</v>
      </c>
      <c r="U216">
        <v>0.88619999999999999</v>
      </c>
      <c r="V216">
        <v>0.90049999999999997</v>
      </c>
      <c r="W216">
        <v>0.90300000000000002</v>
      </c>
      <c r="X216">
        <v>0.93869999999999998</v>
      </c>
      <c r="Y216">
        <v>0.92059999999999997</v>
      </c>
      <c r="Z216">
        <v>0.93510000000000004</v>
      </c>
      <c r="AA216">
        <v>0.93640000000000001</v>
      </c>
      <c r="AB216">
        <v>0.93710000000000004</v>
      </c>
      <c r="AC216">
        <v>0.82410000000000005</v>
      </c>
      <c r="AD216">
        <v>0.93889999999999996</v>
      </c>
      <c r="AE216">
        <v>0.94669999999999999</v>
      </c>
      <c r="AF216">
        <v>0.90329999999999999</v>
      </c>
      <c r="AG216">
        <v>0.92679999999999996</v>
      </c>
      <c r="AH216">
        <v>0.90749999999999997</v>
      </c>
      <c r="AI216">
        <v>0.90549999999999997</v>
      </c>
      <c r="AJ216">
        <v>0.90359999999999996</v>
      </c>
      <c r="AK216">
        <v>0.94579999999999997</v>
      </c>
      <c r="AL216">
        <v>0.9073</v>
      </c>
      <c r="AM216">
        <v>0.9294</v>
      </c>
      <c r="AN216">
        <v>0.86539999999999995</v>
      </c>
      <c r="AO216">
        <v>0.95409999999999995</v>
      </c>
      <c r="AP216">
        <v>0.9355</v>
      </c>
      <c r="AQ216">
        <v>0.94640000000000002</v>
      </c>
      <c r="AR216">
        <v>0.91439999999999999</v>
      </c>
      <c r="AS216">
        <v>0.88919999999999999</v>
      </c>
      <c r="AT216">
        <v>0.93730000000000002</v>
      </c>
      <c r="AU216">
        <v>0.93420000000000003</v>
      </c>
      <c r="AV216">
        <v>0.90659999999999996</v>
      </c>
      <c r="AW216">
        <v>0.878</v>
      </c>
      <c r="AX216">
        <v>0.85160000000000002</v>
      </c>
      <c r="AY216">
        <v>0.87619999999999998</v>
      </c>
      <c r="AZ216">
        <v>0.92420000000000002</v>
      </c>
      <c r="BA216">
        <v>0.84930000000000005</v>
      </c>
      <c r="BB216">
        <v>0.90980000000000005</v>
      </c>
      <c r="BC216">
        <v>0.93930000000000002</v>
      </c>
      <c r="BD216">
        <v>0.93210000000000004</v>
      </c>
    </row>
    <row r="217" spans="1:56" hidden="1" x14ac:dyDescent="0.4">
      <c r="A217">
        <v>482</v>
      </c>
      <c r="B217" t="s">
        <v>131</v>
      </c>
      <c r="C217" t="s">
        <v>260</v>
      </c>
      <c r="D217" t="str">
        <f t="shared" si="6"/>
        <v>MEAN</v>
      </c>
      <c r="E217" t="s">
        <v>280</v>
      </c>
      <c r="F217">
        <f t="shared" si="7"/>
        <v>0.45963800000000005</v>
      </c>
      <c r="G217">
        <v>0.50249999999999995</v>
      </c>
      <c r="H217">
        <v>0.45860000000000001</v>
      </c>
      <c r="I217">
        <v>0.3871</v>
      </c>
      <c r="J217">
        <v>0.43469999999999998</v>
      </c>
      <c r="K217">
        <v>0.39539999999999997</v>
      </c>
      <c r="L217">
        <v>0.40620000000000001</v>
      </c>
      <c r="M217">
        <v>0.37130000000000002</v>
      </c>
      <c r="N217">
        <v>0.55930000000000002</v>
      </c>
      <c r="O217">
        <v>0.51759999999999995</v>
      </c>
      <c r="P217">
        <v>0.44979999999999998</v>
      </c>
      <c r="Q217">
        <v>0.48730000000000001</v>
      </c>
      <c r="R217">
        <v>0.4622</v>
      </c>
      <c r="S217">
        <v>0.5171</v>
      </c>
      <c r="T217">
        <v>0.4209</v>
      </c>
      <c r="U217">
        <v>0.42030000000000001</v>
      </c>
      <c r="V217">
        <v>0.36499999999999999</v>
      </c>
      <c r="W217">
        <v>0.4204</v>
      </c>
      <c r="X217">
        <v>0.51770000000000005</v>
      </c>
      <c r="Y217">
        <v>0.48049999999999998</v>
      </c>
      <c r="Z217">
        <v>0.54790000000000005</v>
      </c>
      <c r="AA217">
        <v>0.46329999999999999</v>
      </c>
      <c r="AB217">
        <v>0.47210000000000002</v>
      </c>
      <c r="AC217">
        <v>0.35520000000000002</v>
      </c>
      <c r="AD217">
        <v>0.45100000000000001</v>
      </c>
      <c r="AE217">
        <v>0.4768</v>
      </c>
      <c r="AF217">
        <v>0.44450000000000001</v>
      </c>
      <c r="AG217">
        <v>0.46339999999999998</v>
      </c>
      <c r="AH217">
        <v>0.46400000000000002</v>
      </c>
      <c r="AI217">
        <v>0.39989999999999998</v>
      </c>
      <c r="AJ217">
        <v>0.4773</v>
      </c>
      <c r="AK217">
        <v>0.51270000000000004</v>
      </c>
      <c r="AL217">
        <v>0.49580000000000002</v>
      </c>
      <c r="AM217">
        <v>0.47260000000000002</v>
      </c>
      <c r="AN217">
        <v>0.36530000000000001</v>
      </c>
      <c r="AO217">
        <v>0.46450000000000002</v>
      </c>
      <c r="AP217">
        <v>0.51</v>
      </c>
      <c r="AQ217">
        <v>0.42930000000000001</v>
      </c>
      <c r="AR217">
        <v>0.3745</v>
      </c>
      <c r="AS217">
        <v>0.50419999999999998</v>
      </c>
      <c r="AT217">
        <v>0.54630000000000001</v>
      </c>
      <c r="AU217">
        <v>0.44519999999999998</v>
      </c>
      <c r="AV217">
        <v>0.51690000000000003</v>
      </c>
      <c r="AW217">
        <v>0.41570000000000001</v>
      </c>
      <c r="AX217">
        <v>0.39689999999999998</v>
      </c>
      <c r="AY217">
        <v>0.46510000000000001</v>
      </c>
      <c r="AZ217">
        <v>0.54290000000000005</v>
      </c>
      <c r="BA217">
        <v>0.42499999999999999</v>
      </c>
      <c r="BB217">
        <v>0.50360000000000005</v>
      </c>
      <c r="BC217">
        <v>0.49130000000000001</v>
      </c>
      <c r="BD217">
        <v>0.51480000000000004</v>
      </c>
    </row>
    <row r="218" spans="1:56" hidden="1" x14ac:dyDescent="0.4">
      <c r="A218">
        <v>483</v>
      </c>
      <c r="B218" t="s">
        <v>131</v>
      </c>
      <c r="C218" t="s">
        <v>260</v>
      </c>
      <c r="D218" t="str">
        <f t="shared" si="6"/>
        <v>Weighted</v>
      </c>
      <c r="E218" t="s">
        <v>281</v>
      </c>
      <c r="F218">
        <f t="shared" si="7"/>
        <v>0.46206999999999998</v>
      </c>
      <c r="G218">
        <v>0.51639999999999997</v>
      </c>
      <c r="H218">
        <v>0.46389999999999998</v>
      </c>
      <c r="I218">
        <v>0.37130000000000002</v>
      </c>
      <c r="J218">
        <v>0.42809999999999998</v>
      </c>
      <c r="K218">
        <v>0.37159999999999999</v>
      </c>
      <c r="L218">
        <v>0.39029999999999998</v>
      </c>
      <c r="M218">
        <v>0.3453</v>
      </c>
      <c r="N218">
        <v>0.59540000000000004</v>
      </c>
      <c r="O218">
        <v>0.53200000000000003</v>
      </c>
      <c r="P218">
        <v>0.44479999999999997</v>
      </c>
      <c r="Q218">
        <v>0.49980000000000002</v>
      </c>
      <c r="R218">
        <v>0.47089999999999999</v>
      </c>
      <c r="S218">
        <v>0.54139999999999999</v>
      </c>
      <c r="T218">
        <v>0.40639999999999998</v>
      </c>
      <c r="U218">
        <v>0.41549999999999998</v>
      </c>
      <c r="V218">
        <v>0.33119999999999999</v>
      </c>
      <c r="W218">
        <v>0.40899999999999997</v>
      </c>
      <c r="X218">
        <v>0.53659999999999997</v>
      </c>
      <c r="Y218">
        <v>0.48759999999999998</v>
      </c>
      <c r="Z218">
        <v>0.57979999999999998</v>
      </c>
      <c r="AA218">
        <v>0.46379999999999999</v>
      </c>
      <c r="AB218">
        <v>0.47299999999999998</v>
      </c>
      <c r="AC218">
        <v>0.33589999999999998</v>
      </c>
      <c r="AD218">
        <v>0.44850000000000001</v>
      </c>
      <c r="AE218">
        <v>0.47970000000000002</v>
      </c>
      <c r="AF218">
        <v>0.43540000000000001</v>
      </c>
      <c r="AG218">
        <v>0.46629999999999999</v>
      </c>
      <c r="AH218">
        <v>0.46710000000000002</v>
      </c>
      <c r="AI218">
        <v>0.38040000000000002</v>
      </c>
      <c r="AJ218">
        <v>0.48759999999999998</v>
      </c>
      <c r="AK218">
        <v>0.52829999999999999</v>
      </c>
      <c r="AL218">
        <v>0.50980000000000003</v>
      </c>
      <c r="AM218">
        <v>0.47910000000000003</v>
      </c>
      <c r="AN218">
        <v>0.3402</v>
      </c>
      <c r="AO218">
        <v>0.4627</v>
      </c>
      <c r="AP218">
        <v>0.52769999999999995</v>
      </c>
      <c r="AQ218">
        <v>0.41639999999999999</v>
      </c>
      <c r="AR218">
        <v>0.34539999999999998</v>
      </c>
      <c r="AS218">
        <v>0.52649999999999997</v>
      </c>
      <c r="AT218">
        <v>0.57289999999999996</v>
      </c>
      <c r="AU218">
        <v>0.43969999999999998</v>
      </c>
      <c r="AV218">
        <v>0.54010000000000002</v>
      </c>
      <c r="AW218">
        <v>0.4133</v>
      </c>
      <c r="AX218">
        <v>0.3881</v>
      </c>
      <c r="AY218">
        <v>0.47520000000000001</v>
      </c>
      <c r="AZ218">
        <v>0.57399999999999995</v>
      </c>
      <c r="BA218">
        <v>0.4304</v>
      </c>
      <c r="BB218">
        <v>0.52310000000000001</v>
      </c>
      <c r="BC218">
        <v>0.50009999999999999</v>
      </c>
      <c r="BD218">
        <v>0.53549999999999998</v>
      </c>
    </row>
    <row r="219" spans="1:56" hidden="1" x14ac:dyDescent="0.4">
      <c r="A219">
        <v>456</v>
      </c>
      <c r="B219" t="s">
        <v>102</v>
      </c>
      <c r="C219" t="s">
        <v>260</v>
      </c>
      <c r="D219" t="str">
        <f t="shared" si="6"/>
        <v>Jaccard</v>
      </c>
      <c r="E219" t="s">
        <v>282</v>
      </c>
      <c r="F219">
        <f t="shared" si="7"/>
        <v>0.34839599999999993</v>
      </c>
      <c r="G219">
        <v>0.32650000000000001</v>
      </c>
      <c r="H219">
        <v>0.27079999999999999</v>
      </c>
      <c r="I219">
        <v>0.28570000000000001</v>
      </c>
      <c r="J219">
        <v>0.27710000000000001</v>
      </c>
      <c r="K219">
        <v>0.42859999999999998</v>
      </c>
      <c r="L219">
        <v>0.28000000000000003</v>
      </c>
      <c r="M219">
        <v>0.13850000000000001</v>
      </c>
      <c r="N219">
        <v>0.41820000000000002</v>
      </c>
      <c r="O219">
        <v>0.35289999999999999</v>
      </c>
      <c r="P219">
        <v>0.39129999999999998</v>
      </c>
      <c r="Q219">
        <v>0.32690000000000002</v>
      </c>
      <c r="R219">
        <v>0.30769999999999997</v>
      </c>
      <c r="S219">
        <v>0.27779999999999999</v>
      </c>
      <c r="T219">
        <v>0.28570000000000001</v>
      </c>
      <c r="U219">
        <v>0.20899999999999999</v>
      </c>
      <c r="V219">
        <v>0.2286</v>
      </c>
      <c r="W219">
        <v>0.29849999999999999</v>
      </c>
      <c r="X219">
        <v>0.25</v>
      </c>
      <c r="Y219">
        <v>0.371</v>
      </c>
      <c r="Z219">
        <v>0.55259999999999998</v>
      </c>
      <c r="AA219">
        <v>0.36359999999999998</v>
      </c>
      <c r="AB219">
        <v>0.37209999999999999</v>
      </c>
      <c r="AC219">
        <v>0.18179999999999999</v>
      </c>
      <c r="AD219">
        <v>0.30159999999999998</v>
      </c>
      <c r="AE219">
        <v>0.3614</v>
      </c>
      <c r="AF219">
        <v>0.50770000000000004</v>
      </c>
      <c r="AG219">
        <v>0.38550000000000001</v>
      </c>
      <c r="AH219">
        <v>0.44679999999999997</v>
      </c>
      <c r="AI219">
        <v>0.21310000000000001</v>
      </c>
      <c r="AJ219">
        <v>0.51519999999999999</v>
      </c>
      <c r="AK219">
        <v>0.45279999999999998</v>
      </c>
      <c r="AL219">
        <v>0.37840000000000001</v>
      </c>
      <c r="AM219">
        <v>0.33329999999999999</v>
      </c>
      <c r="AN219">
        <v>0.35709999999999997</v>
      </c>
      <c r="AO219">
        <v>0.29820000000000002</v>
      </c>
      <c r="AP219">
        <v>0.40379999999999999</v>
      </c>
      <c r="AQ219">
        <v>0.34379999999999999</v>
      </c>
      <c r="AR219">
        <v>0.1169</v>
      </c>
      <c r="AS219">
        <v>0.6905</v>
      </c>
      <c r="AT219">
        <v>0.4355</v>
      </c>
      <c r="AU219">
        <v>0.27660000000000001</v>
      </c>
      <c r="AV219">
        <v>0.5</v>
      </c>
      <c r="AW219">
        <v>0.2</v>
      </c>
      <c r="AX219">
        <v>0.40260000000000001</v>
      </c>
      <c r="AY219">
        <v>0.4118</v>
      </c>
      <c r="AZ219">
        <v>0.4194</v>
      </c>
      <c r="BA219">
        <v>0.2152</v>
      </c>
      <c r="BB219">
        <v>0.42370000000000002</v>
      </c>
      <c r="BC219">
        <v>0.375</v>
      </c>
      <c r="BD219">
        <v>0.45900000000000002</v>
      </c>
    </row>
    <row r="220" spans="1:56" hidden="1" x14ac:dyDescent="0.4">
      <c r="A220">
        <v>457</v>
      </c>
      <c r="B220" t="s">
        <v>102</v>
      </c>
      <c r="C220" t="s">
        <v>260</v>
      </c>
      <c r="D220" t="str">
        <f t="shared" si="6"/>
        <v>Levenshtein</v>
      </c>
      <c r="E220" t="s">
        <v>283</v>
      </c>
      <c r="F220">
        <f t="shared" si="7"/>
        <v>0.54575199999999979</v>
      </c>
      <c r="G220">
        <v>0.6623</v>
      </c>
      <c r="H220">
        <v>0.59009999999999996</v>
      </c>
      <c r="I220">
        <v>0.52239999999999998</v>
      </c>
      <c r="J220">
        <v>0.60519999999999996</v>
      </c>
      <c r="K220">
        <v>0.50829999999999997</v>
      </c>
      <c r="L220">
        <v>0.52500000000000002</v>
      </c>
      <c r="M220">
        <v>0.46079999999999999</v>
      </c>
      <c r="N220">
        <v>0.63129999999999997</v>
      </c>
      <c r="O220">
        <v>0.66839999999999999</v>
      </c>
      <c r="P220">
        <v>0.5202</v>
      </c>
      <c r="Q220">
        <v>0.55089999999999995</v>
      </c>
      <c r="R220">
        <v>0.55900000000000005</v>
      </c>
      <c r="S220">
        <v>0.51829999999999998</v>
      </c>
      <c r="T220">
        <v>0.51539999999999997</v>
      </c>
      <c r="U220">
        <v>0.5252</v>
      </c>
      <c r="V220">
        <v>0.45140000000000002</v>
      </c>
      <c r="W220">
        <v>0.5907</v>
      </c>
      <c r="X220">
        <v>0.62929999999999997</v>
      </c>
      <c r="Y220">
        <v>0.62870000000000004</v>
      </c>
      <c r="Z220">
        <v>0.6321</v>
      </c>
      <c r="AA220">
        <v>0.52749999999999997</v>
      </c>
      <c r="AB220">
        <v>0.68130000000000002</v>
      </c>
      <c r="AC220">
        <v>0.4839</v>
      </c>
      <c r="AD220">
        <v>0.51259999999999994</v>
      </c>
      <c r="AE220">
        <v>0.52</v>
      </c>
      <c r="AF220">
        <v>0.47</v>
      </c>
      <c r="AG220">
        <v>0.51119999999999999</v>
      </c>
      <c r="AH220">
        <v>0.52680000000000005</v>
      </c>
      <c r="AI220">
        <v>0.52559999999999996</v>
      </c>
      <c r="AJ220">
        <v>0.63690000000000002</v>
      </c>
      <c r="AK220">
        <v>0.59760000000000002</v>
      </c>
      <c r="AL220">
        <v>0.60129999999999995</v>
      </c>
      <c r="AM220">
        <v>0.54579999999999995</v>
      </c>
      <c r="AN220">
        <v>0.48230000000000001</v>
      </c>
      <c r="AO220">
        <v>0.48180000000000001</v>
      </c>
      <c r="AP220">
        <v>0.64949999999999997</v>
      </c>
      <c r="AQ220">
        <v>0.44400000000000001</v>
      </c>
      <c r="AR220">
        <v>0.44979999999999998</v>
      </c>
      <c r="AS220">
        <v>0.57440000000000002</v>
      </c>
      <c r="AT220">
        <v>0.56620000000000004</v>
      </c>
      <c r="AU220">
        <v>0.47670000000000001</v>
      </c>
      <c r="AV220">
        <v>0.58899999999999997</v>
      </c>
      <c r="AW220">
        <v>0.39550000000000002</v>
      </c>
      <c r="AX220">
        <v>0.53439999999999999</v>
      </c>
      <c r="AY220">
        <v>0.59440000000000004</v>
      </c>
      <c r="AZ220">
        <v>0.5585</v>
      </c>
      <c r="BA220">
        <v>0.44569999999999999</v>
      </c>
      <c r="BB220">
        <v>0.57230000000000003</v>
      </c>
      <c r="BC220">
        <v>0.46310000000000001</v>
      </c>
      <c r="BD220">
        <v>0.57450000000000001</v>
      </c>
    </row>
    <row r="221" spans="1:56" hidden="1" x14ac:dyDescent="0.4">
      <c r="A221">
        <v>458</v>
      </c>
      <c r="B221" t="s">
        <v>102</v>
      </c>
      <c r="C221" t="s">
        <v>260</v>
      </c>
      <c r="D221" t="str">
        <f t="shared" si="6"/>
        <v>TFIDF</v>
      </c>
      <c r="E221" t="s">
        <v>284</v>
      </c>
      <c r="F221">
        <f t="shared" si="7"/>
        <v>0.48934</v>
      </c>
      <c r="G221">
        <v>0.56699999999999995</v>
      </c>
      <c r="H221">
        <v>0.48089999999999999</v>
      </c>
      <c r="I221">
        <v>0.42509999999999998</v>
      </c>
      <c r="J221">
        <v>0.56950000000000001</v>
      </c>
      <c r="K221">
        <v>0.27710000000000001</v>
      </c>
      <c r="L221">
        <v>0.39119999999999999</v>
      </c>
      <c r="M221">
        <v>0.30459999999999998</v>
      </c>
      <c r="N221">
        <v>0.6784</v>
      </c>
      <c r="O221">
        <v>0.5423</v>
      </c>
      <c r="P221">
        <v>0.38390000000000002</v>
      </c>
      <c r="Q221">
        <v>0.62309999999999999</v>
      </c>
      <c r="R221">
        <v>0.4602</v>
      </c>
      <c r="S221">
        <v>0.49280000000000002</v>
      </c>
      <c r="T221">
        <v>0.3372</v>
      </c>
      <c r="U221">
        <v>0.41830000000000001</v>
      </c>
      <c r="V221">
        <v>0.20039999999999999</v>
      </c>
      <c r="W221">
        <v>0.41909999999999997</v>
      </c>
      <c r="X221">
        <v>0.41720000000000002</v>
      </c>
      <c r="Y221">
        <v>0.46750000000000003</v>
      </c>
      <c r="Z221">
        <v>0.59089999999999998</v>
      </c>
      <c r="AA221">
        <v>0.504</v>
      </c>
      <c r="AB221">
        <v>0.43519999999999998</v>
      </c>
      <c r="AC221">
        <v>0.29670000000000002</v>
      </c>
      <c r="AD221">
        <v>0.46600000000000003</v>
      </c>
      <c r="AE221">
        <v>0.49349999999999999</v>
      </c>
      <c r="AF221">
        <v>0.29709999999999998</v>
      </c>
      <c r="AG221">
        <v>0.5393</v>
      </c>
      <c r="AH221">
        <v>0.40870000000000001</v>
      </c>
      <c r="AI221">
        <v>0.3422</v>
      </c>
      <c r="AJ221">
        <v>0.68840000000000001</v>
      </c>
      <c r="AK221">
        <v>0.57889999999999997</v>
      </c>
      <c r="AL221">
        <v>0.45390000000000003</v>
      </c>
      <c r="AM221">
        <v>0.5544</v>
      </c>
      <c r="AN221">
        <v>0.32450000000000001</v>
      </c>
      <c r="AO221">
        <v>0.43569999999999998</v>
      </c>
      <c r="AP221">
        <v>0.60460000000000003</v>
      </c>
      <c r="AQ221">
        <v>0.50870000000000004</v>
      </c>
      <c r="AR221">
        <v>0.32350000000000001</v>
      </c>
      <c r="AS221">
        <v>0.70489999999999997</v>
      </c>
      <c r="AT221">
        <v>0.58160000000000001</v>
      </c>
      <c r="AU221">
        <v>0.51480000000000004</v>
      </c>
      <c r="AV221">
        <v>0.60389999999999999</v>
      </c>
      <c r="AW221">
        <v>0.62360000000000004</v>
      </c>
      <c r="AX221">
        <v>0.5988</v>
      </c>
      <c r="AY221">
        <v>0.58699999999999997</v>
      </c>
      <c r="AZ221">
        <v>0.69869999999999999</v>
      </c>
      <c r="BA221">
        <v>0.5202</v>
      </c>
      <c r="BB221">
        <v>0.57499999999999996</v>
      </c>
      <c r="BC221">
        <v>0.51459999999999995</v>
      </c>
      <c r="BD221">
        <v>0.64190000000000003</v>
      </c>
    </row>
    <row r="222" spans="1:56" hidden="1" x14ac:dyDescent="0.4">
      <c r="A222">
        <v>459</v>
      </c>
      <c r="B222" t="s">
        <v>102</v>
      </c>
      <c r="C222" t="s">
        <v>260</v>
      </c>
      <c r="D222" t="str">
        <f t="shared" si="6"/>
        <v>BM25</v>
      </c>
      <c r="E222" t="s">
        <v>285</v>
      </c>
      <c r="F222">
        <f t="shared" si="7"/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</row>
    <row r="223" spans="1:56" hidden="1" x14ac:dyDescent="0.4">
      <c r="A223">
        <v>460</v>
      </c>
      <c r="B223" t="s">
        <v>102</v>
      </c>
      <c r="C223" t="s">
        <v>260</v>
      </c>
      <c r="D223" t="str">
        <f t="shared" si="6"/>
        <v>SBERT</v>
      </c>
      <c r="E223" t="s">
        <v>286</v>
      </c>
      <c r="F223">
        <f t="shared" si="7"/>
        <v>0.91279200000000016</v>
      </c>
      <c r="G223">
        <v>0.92710000000000004</v>
      </c>
      <c r="H223">
        <v>0.87470000000000003</v>
      </c>
      <c r="I223">
        <v>0.87350000000000005</v>
      </c>
      <c r="J223">
        <v>0.93379999999999996</v>
      </c>
      <c r="K223">
        <v>0.90380000000000005</v>
      </c>
      <c r="L223">
        <v>0.85809999999999997</v>
      </c>
      <c r="M223">
        <v>0.88839999999999997</v>
      </c>
      <c r="N223">
        <v>0.90349999999999997</v>
      </c>
      <c r="O223">
        <v>0.95030000000000003</v>
      </c>
      <c r="P223">
        <v>0.9264</v>
      </c>
      <c r="Q223">
        <v>0.93640000000000001</v>
      </c>
      <c r="R223">
        <v>0.86140000000000005</v>
      </c>
      <c r="S223">
        <v>0.88129999999999997</v>
      </c>
      <c r="T223">
        <v>0.92300000000000004</v>
      </c>
      <c r="U223">
        <v>0.88</v>
      </c>
      <c r="V223">
        <v>0.90400000000000003</v>
      </c>
      <c r="W223">
        <v>0.90900000000000003</v>
      </c>
      <c r="X223">
        <v>0.92100000000000004</v>
      </c>
      <c r="Y223">
        <v>0.9173</v>
      </c>
      <c r="Z223">
        <v>0.93740000000000001</v>
      </c>
      <c r="AA223">
        <v>0.93659999999999999</v>
      </c>
      <c r="AB223">
        <v>0.92400000000000004</v>
      </c>
      <c r="AC223">
        <v>0.85950000000000004</v>
      </c>
      <c r="AD223">
        <v>0.9405</v>
      </c>
      <c r="AE223">
        <v>0.95579999999999998</v>
      </c>
      <c r="AF223">
        <v>0.91159999999999997</v>
      </c>
      <c r="AG223">
        <v>0.93440000000000001</v>
      </c>
      <c r="AH223">
        <v>0.84319999999999995</v>
      </c>
      <c r="AI223">
        <v>0.90569999999999995</v>
      </c>
      <c r="AJ223">
        <v>0.95750000000000002</v>
      </c>
      <c r="AK223">
        <v>0.94140000000000001</v>
      </c>
      <c r="AL223">
        <v>0.91890000000000005</v>
      </c>
      <c r="AM223">
        <v>0.9294</v>
      </c>
      <c r="AN223">
        <v>0.87350000000000005</v>
      </c>
      <c r="AO223">
        <v>0.94830000000000003</v>
      </c>
      <c r="AP223">
        <v>0.93200000000000005</v>
      </c>
      <c r="AQ223">
        <v>0.94740000000000002</v>
      </c>
      <c r="AR223">
        <v>0.88119999999999998</v>
      </c>
      <c r="AS223">
        <v>0.94379999999999997</v>
      </c>
      <c r="AT223">
        <v>0.92049999999999998</v>
      </c>
      <c r="AU223">
        <v>0.93500000000000005</v>
      </c>
      <c r="AV223">
        <v>0.91830000000000001</v>
      </c>
      <c r="AW223">
        <v>0.88239999999999996</v>
      </c>
      <c r="AX223">
        <v>0.93259999999999998</v>
      </c>
      <c r="AY223">
        <v>0.87609999999999999</v>
      </c>
      <c r="AZ223">
        <v>0.91779999999999995</v>
      </c>
      <c r="BA223">
        <v>0.89339999999999997</v>
      </c>
      <c r="BB223">
        <v>0.90969999999999995</v>
      </c>
      <c r="BC223">
        <v>0.92779999999999996</v>
      </c>
      <c r="BD223">
        <v>0.93089999999999995</v>
      </c>
    </row>
    <row r="224" spans="1:56" hidden="1" x14ac:dyDescent="0.4">
      <c r="A224">
        <v>461</v>
      </c>
      <c r="B224" t="s">
        <v>102</v>
      </c>
      <c r="C224" t="s">
        <v>260</v>
      </c>
      <c r="D224" t="str">
        <f t="shared" si="6"/>
        <v>MEAN</v>
      </c>
      <c r="E224" t="s">
        <v>287</v>
      </c>
      <c r="F224">
        <f t="shared" si="7"/>
        <v>0.45925599999999994</v>
      </c>
      <c r="G224">
        <v>0.49659999999999999</v>
      </c>
      <c r="H224">
        <v>0.44330000000000003</v>
      </c>
      <c r="I224">
        <v>0.4214</v>
      </c>
      <c r="J224">
        <v>0.47710000000000002</v>
      </c>
      <c r="K224">
        <v>0.42349999999999999</v>
      </c>
      <c r="L224">
        <v>0.4108</v>
      </c>
      <c r="M224">
        <v>0.35849999999999999</v>
      </c>
      <c r="N224">
        <v>0.52629999999999999</v>
      </c>
      <c r="O224">
        <v>0.50280000000000002</v>
      </c>
      <c r="P224">
        <v>0.44429999999999997</v>
      </c>
      <c r="Q224">
        <v>0.4874</v>
      </c>
      <c r="R224">
        <v>0.43769999999999998</v>
      </c>
      <c r="S224">
        <v>0.434</v>
      </c>
      <c r="T224">
        <v>0.4123</v>
      </c>
      <c r="U224">
        <v>0.40649999999999997</v>
      </c>
      <c r="V224">
        <v>0.3569</v>
      </c>
      <c r="W224">
        <v>0.44350000000000001</v>
      </c>
      <c r="X224">
        <v>0.44350000000000001</v>
      </c>
      <c r="Y224">
        <v>0.47689999999999999</v>
      </c>
      <c r="Z224">
        <v>0.54259999999999997</v>
      </c>
      <c r="AA224">
        <v>0.46639999999999998</v>
      </c>
      <c r="AB224">
        <v>0.48249999999999998</v>
      </c>
      <c r="AC224">
        <v>0.3644</v>
      </c>
      <c r="AD224">
        <v>0.44409999999999999</v>
      </c>
      <c r="AE224">
        <v>0.46610000000000001</v>
      </c>
      <c r="AF224">
        <v>0.43730000000000002</v>
      </c>
      <c r="AG224">
        <v>0.47410000000000002</v>
      </c>
      <c r="AH224">
        <v>0.4451</v>
      </c>
      <c r="AI224">
        <v>0.39729999999999999</v>
      </c>
      <c r="AJ224">
        <v>0.55959999999999999</v>
      </c>
      <c r="AK224">
        <v>0.5141</v>
      </c>
      <c r="AL224">
        <v>0.47049999999999997</v>
      </c>
      <c r="AM224">
        <v>0.47260000000000002</v>
      </c>
      <c r="AN224">
        <v>0.40749999999999997</v>
      </c>
      <c r="AO224">
        <v>0.43280000000000002</v>
      </c>
      <c r="AP224">
        <v>0.51800000000000002</v>
      </c>
      <c r="AQ224">
        <v>0.44879999999999998</v>
      </c>
      <c r="AR224">
        <v>0.3543</v>
      </c>
      <c r="AS224">
        <v>0.5827</v>
      </c>
      <c r="AT224">
        <v>0.50070000000000003</v>
      </c>
      <c r="AU224">
        <v>0.44059999999999999</v>
      </c>
      <c r="AV224">
        <v>0.5222</v>
      </c>
      <c r="AW224">
        <v>0.42030000000000001</v>
      </c>
      <c r="AX224">
        <v>0.49370000000000003</v>
      </c>
      <c r="AY224">
        <v>0.49390000000000001</v>
      </c>
      <c r="AZ224">
        <v>0.51890000000000003</v>
      </c>
      <c r="BA224">
        <v>0.41489999999999999</v>
      </c>
      <c r="BB224">
        <v>0.49609999999999999</v>
      </c>
      <c r="BC224">
        <v>0.45610000000000001</v>
      </c>
      <c r="BD224">
        <v>0.52129999999999999</v>
      </c>
    </row>
    <row r="225" spans="1:56" hidden="1" x14ac:dyDescent="0.4">
      <c r="A225">
        <v>462</v>
      </c>
      <c r="B225" t="s">
        <v>102</v>
      </c>
      <c r="C225" t="s">
        <v>260</v>
      </c>
      <c r="D225" t="str">
        <f t="shared" si="6"/>
        <v>Weighted</v>
      </c>
      <c r="E225" t="s">
        <v>288</v>
      </c>
      <c r="F225">
        <f t="shared" si="7"/>
        <v>0.46161799999999997</v>
      </c>
      <c r="G225">
        <v>0.51</v>
      </c>
      <c r="H225">
        <v>0.44700000000000001</v>
      </c>
      <c r="I225">
        <v>0.41689999999999999</v>
      </c>
      <c r="J225">
        <v>0.48480000000000001</v>
      </c>
      <c r="K225">
        <v>0.40770000000000001</v>
      </c>
      <c r="L225">
        <v>0.40439999999999998</v>
      </c>
      <c r="M225">
        <v>0.33</v>
      </c>
      <c r="N225">
        <v>0.55620000000000003</v>
      </c>
      <c r="O225">
        <v>0.5131</v>
      </c>
      <c r="P225">
        <v>0.43569999999999998</v>
      </c>
      <c r="Q225">
        <v>0.5</v>
      </c>
      <c r="R225">
        <v>0.44090000000000001</v>
      </c>
      <c r="S225">
        <v>0.435</v>
      </c>
      <c r="T225">
        <v>0.39369999999999999</v>
      </c>
      <c r="U225">
        <v>0.39700000000000002</v>
      </c>
      <c r="V225">
        <v>0.32050000000000001</v>
      </c>
      <c r="W225">
        <v>0.43890000000000001</v>
      </c>
      <c r="X225">
        <v>0.43709999999999999</v>
      </c>
      <c r="Y225">
        <v>0.4819</v>
      </c>
      <c r="Z225">
        <v>0.56720000000000004</v>
      </c>
      <c r="AA225">
        <v>0.4677</v>
      </c>
      <c r="AB225">
        <v>0.48630000000000001</v>
      </c>
      <c r="AC225">
        <v>0.34139999999999998</v>
      </c>
      <c r="AD225">
        <v>0.43740000000000001</v>
      </c>
      <c r="AE225">
        <v>0.46400000000000002</v>
      </c>
      <c r="AF225">
        <v>0.42470000000000002</v>
      </c>
      <c r="AG225">
        <v>0.47939999999999999</v>
      </c>
      <c r="AH225">
        <v>0.45029999999999998</v>
      </c>
      <c r="AI225">
        <v>0.37790000000000001</v>
      </c>
      <c r="AJ225">
        <v>0.59030000000000005</v>
      </c>
      <c r="AK225">
        <v>0.53039999999999998</v>
      </c>
      <c r="AL225">
        <v>0.47299999999999998</v>
      </c>
      <c r="AM225">
        <v>0.47910000000000003</v>
      </c>
      <c r="AN225">
        <v>0.39460000000000001</v>
      </c>
      <c r="AO225">
        <v>0.42049999999999998</v>
      </c>
      <c r="AP225">
        <v>0.53790000000000004</v>
      </c>
      <c r="AQ225">
        <v>0.44429999999999997</v>
      </c>
      <c r="AR225">
        <v>0.32679999999999998</v>
      </c>
      <c r="AS225">
        <v>0.62209999999999999</v>
      </c>
      <c r="AT225">
        <v>0.51690000000000003</v>
      </c>
      <c r="AU225">
        <v>0.43630000000000002</v>
      </c>
      <c r="AV225">
        <v>0.54520000000000002</v>
      </c>
      <c r="AW225">
        <v>0.42420000000000002</v>
      </c>
      <c r="AX225">
        <v>0.50719999999999998</v>
      </c>
      <c r="AY225">
        <v>0.51529999999999998</v>
      </c>
      <c r="AZ225">
        <v>0.54579999999999995</v>
      </c>
      <c r="BA225">
        <v>0.41060000000000002</v>
      </c>
      <c r="BB225">
        <v>0.51249999999999996</v>
      </c>
      <c r="BC225">
        <v>0.45669999999999999</v>
      </c>
      <c r="BD225">
        <v>0.54410000000000003</v>
      </c>
    </row>
    <row r="226" spans="1:56" hidden="1" x14ac:dyDescent="0.4">
      <c r="A226">
        <v>428</v>
      </c>
      <c r="B226" t="s">
        <v>80</v>
      </c>
      <c r="C226" t="s">
        <v>260</v>
      </c>
      <c r="D226" t="str">
        <f t="shared" si="6"/>
        <v>Jaccard</v>
      </c>
      <c r="E226" t="s">
        <v>289</v>
      </c>
      <c r="F226">
        <f t="shared" si="7"/>
        <v>0.35351800000000005</v>
      </c>
      <c r="G226">
        <v>0.34039999999999998</v>
      </c>
      <c r="H226">
        <v>0.27589999999999998</v>
      </c>
      <c r="I226">
        <v>0.44740000000000002</v>
      </c>
      <c r="J226">
        <v>0.21690000000000001</v>
      </c>
      <c r="K226">
        <v>0.26190000000000002</v>
      </c>
      <c r="L226">
        <v>0.28570000000000001</v>
      </c>
      <c r="M226">
        <v>0.1525</v>
      </c>
      <c r="N226">
        <v>0.48980000000000001</v>
      </c>
      <c r="O226">
        <v>0.42</v>
      </c>
      <c r="P226">
        <v>0.3483</v>
      </c>
      <c r="Q226">
        <v>0.33329999999999999</v>
      </c>
      <c r="R226">
        <v>0.34</v>
      </c>
      <c r="S226">
        <v>0.2727</v>
      </c>
      <c r="T226">
        <v>0.26390000000000002</v>
      </c>
      <c r="U226">
        <v>0.21879999999999999</v>
      </c>
      <c r="V226">
        <v>0.2626</v>
      </c>
      <c r="W226">
        <v>0.33329999999999999</v>
      </c>
      <c r="X226">
        <v>0.42109999999999997</v>
      </c>
      <c r="Y226">
        <v>0.35189999999999999</v>
      </c>
      <c r="Z226">
        <v>0.35849999999999999</v>
      </c>
      <c r="AA226">
        <v>0.36359999999999998</v>
      </c>
      <c r="AB226">
        <v>0.4194</v>
      </c>
      <c r="AC226">
        <v>0.1525</v>
      </c>
      <c r="AD226">
        <v>0.3226</v>
      </c>
      <c r="AE226">
        <v>0.3649</v>
      </c>
      <c r="AF226">
        <v>0.44590000000000002</v>
      </c>
      <c r="AG226">
        <v>0.25</v>
      </c>
      <c r="AH226">
        <v>0.52270000000000005</v>
      </c>
      <c r="AI226">
        <v>0.23730000000000001</v>
      </c>
      <c r="AJ226">
        <v>0.52780000000000005</v>
      </c>
      <c r="AK226">
        <v>0.44640000000000002</v>
      </c>
      <c r="AL226">
        <v>0.375</v>
      </c>
      <c r="AM226">
        <v>0.33329999999999999</v>
      </c>
      <c r="AN226">
        <v>0.377</v>
      </c>
      <c r="AO226">
        <v>0.34620000000000001</v>
      </c>
      <c r="AP226">
        <v>0.5</v>
      </c>
      <c r="AQ226">
        <v>0.33900000000000002</v>
      </c>
      <c r="AR226">
        <v>0.1139</v>
      </c>
      <c r="AS226">
        <v>0.6</v>
      </c>
      <c r="AT226">
        <v>0.44</v>
      </c>
      <c r="AU226">
        <v>0.26529999999999998</v>
      </c>
      <c r="AV226">
        <v>0.47170000000000001</v>
      </c>
      <c r="AW226">
        <v>0.22950000000000001</v>
      </c>
      <c r="AX226">
        <v>0.37359999999999999</v>
      </c>
      <c r="AY226">
        <v>0.38179999999999997</v>
      </c>
      <c r="AZ226">
        <v>0.54900000000000004</v>
      </c>
      <c r="BA226">
        <v>0.26229999999999998</v>
      </c>
      <c r="BB226">
        <v>0.4219</v>
      </c>
      <c r="BC226">
        <v>0.4098</v>
      </c>
      <c r="BD226">
        <v>0.43859999999999999</v>
      </c>
    </row>
    <row r="227" spans="1:56" hidden="1" x14ac:dyDescent="0.4">
      <c r="A227">
        <v>429</v>
      </c>
      <c r="B227" t="s">
        <v>80</v>
      </c>
      <c r="C227" t="s">
        <v>260</v>
      </c>
      <c r="D227" t="str">
        <f t="shared" si="6"/>
        <v>Levenshtein</v>
      </c>
      <c r="E227" t="s">
        <v>290</v>
      </c>
      <c r="F227">
        <f t="shared" si="7"/>
        <v>0.55040800000000001</v>
      </c>
      <c r="G227">
        <v>0.66949999999999998</v>
      </c>
      <c r="H227">
        <v>0.56620000000000004</v>
      </c>
      <c r="I227">
        <v>0.51549999999999996</v>
      </c>
      <c r="J227">
        <v>0.54700000000000004</v>
      </c>
      <c r="K227">
        <v>0.48149999999999998</v>
      </c>
      <c r="L227">
        <v>0.47010000000000002</v>
      </c>
      <c r="M227">
        <v>0.48780000000000001</v>
      </c>
      <c r="N227">
        <v>0.60050000000000003</v>
      </c>
      <c r="O227">
        <v>0.64049999999999996</v>
      </c>
      <c r="P227">
        <v>0.50949999999999995</v>
      </c>
      <c r="Q227">
        <v>0.55210000000000004</v>
      </c>
      <c r="R227">
        <v>0.5665</v>
      </c>
      <c r="S227">
        <v>0.5101</v>
      </c>
      <c r="T227">
        <v>0.49840000000000001</v>
      </c>
      <c r="U227">
        <v>0.52980000000000005</v>
      </c>
      <c r="V227">
        <v>0.45619999999999999</v>
      </c>
      <c r="W227">
        <v>0.5534</v>
      </c>
      <c r="X227">
        <v>0.73740000000000006</v>
      </c>
      <c r="Y227">
        <v>0.58960000000000001</v>
      </c>
      <c r="Z227">
        <v>0.61829999999999996</v>
      </c>
      <c r="AA227">
        <v>0.52800000000000002</v>
      </c>
      <c r="AB227">
        <v>0.61980000000000002</v>
      </c>
      <c r="AC227">
        <v>0.46889999999999998</v>
      </c>
      <c r="AD227">
        <v>0.49170000000000003</v>
      </c>
      <c r="AE227">
        <v>0.55100000000000005</v>
      </c>
      <c r="AF227">
        <v>0.53469999999999995</v>
      </c>
      <c r="AG227">
        <v>0.49809999999999999</v>
      </c>
      <c r="AH227">
        <v>0.5383</v>
      </c>
      <c r="AI227">
        <v>0.55920000000000003</v>
      </c>
      <c r="AJ227">
        <v>0.71540000000000004</v>
      </c>
      <c r="AK227">
        <v>0.58360000000000001</v>
      </c>
      <c r="AL227">
        <v>0.61839999999999995</v>
      </c>
      <c r="AM227">
        <v>0.54579999999999995</v>
      </c>
      <c r="AN227">
        <v>0.49409999999999998</v>
      </c>
      <c r="AO227">
        <v>0.5181</v>
      </c>
      <c r="AP227">
        <v>0.76229999999999998</v>
      </c>
      <c r="AQ227">
        <v>0.46650000000000003</v>
      </c>
      <c r="AR227">
        <v>0.44900000000000001</v>
      </c>
      <c r="AS227">
        <v>0.56589999999999996</v>
      </c>
      <c r="AT227">
        <v>0.65949999999999998</v>
      </c>
      <c r="AU227">
        <v>0.41210000000000002</v>
      </c>
      <c r="AV227">
        <v>0.56540000000000001</v>
      </c>
      <c r="AW227">
        <v>0.46439999999999998</v>
      </c>
      <c r="AX227">
        <v>0.50209999999999999</v>
      </c>
      <c r="AY227">
        <v>0.56210000000000004</v>
      </c>
      <c r="AZ227">
        <v>0.55679999999999996</v>
      </c>
      <c r="BA227">
        <v>0.47770000000000001</v>
      </c>
      <c r="BB227">
        <v>0.59409999999999996</v>
      </c>
      <c r="BC227">
        <v>0.53800000000000003</v>
      </c>
      <c r="BD227">
        <v>0.57950000000000002</v>
      </c>
    </row>
    <row r="228" spans="1:56" hidden="1" x14ac:dyDescent="0.4">
      <c r="A228">
        <v>430</v>
      </c>
      <c r="B228" t="s">
        <v>80</v>
      </c>
      <c r="C228" t="s">
        <v>260</v>
      </c>
      <c r="D228" t="str">
        <f t="shared" si="6"/>
        <v>TFIDF</v>
      </c>
      <c r="E228" t="s">
        <v>291</v>
      </c>
      <c r="F228">
        <f t="shared" si="7"/>
        <v>0.48575200000000002</v>
      </c>
      <c r="G228">
        <v>0.56820000000000004</v>
      </c>
      <c r="H228">
        <v>0.51190000000000002</v>
      </c>
      <c r="I228">
        <v>0.47510000000000002</v>
      </c>
      <c r="J228">
        <v>0.4763</v>
      </c>
      <c r="K228">
        <v>0.25459999999999999</v>
      </c>
      <c r="L228">
        <v>0.33090000000000003</v>
      </c>
      <c r="M228">
        <v>0.36309999999999998</v>
      </c>
      <c r="N228">
        <v>0.64980000000000004</v>
      </c>
      <c r="O228">
        <v>0.57420000000000004</v>
      </c>
      <c r="P228">
        <v>0.41570000000000001</v>
      </c>
      <c r="Q228">
        <v>0.62909999999999999</v>
      </c>
      <c r="R228">
        <v>0.46850000000000003</v>
      </c>
      <c r="S228">
        <v>0.49159999999999998</v>
      </c>
      <c r="T228">
        <v>0.43930000000000002</v>
      </c>
      <c r="U228">
        <v>0.43930000000000002</v>
      </c>
      <c r="V228">
        <v>0.2495</v>
      </c>
      <c r="W228">
        <v>0.35199999999999998</v>
      </c>
      <c r="X228">
        <v>0.63339999999999996</v>
      </c>
      <c r="Y228">
        <v>0.44550000000000001</v>
      </c>
      <c r="Z228">
        <v>0.6018</v>
      </c>
      <c r="AA228">
        <v>0.50429999999999997</v>
      </c>
      <c r="AB228">
        <v>0.44440000000000002</v>
      </c>
      <c r="AC228">
        <v>0.29730000000000001</v>
      </c>
      <c r="AD228">
        <v>0.46400000000000002</v>
      </c>
      <c r="AE228">
        <v>0.50570000000000004</v>
      </c>
      <c r="AF228">
        <v>0.31559999999999999</v>
      </c>
      <c r="AG228">
        <v>0.38879999999999998</v>
      </c>
      <c r="AH228">
        <v>0.47470000000000001</v>
      </c>
      <c r="AI228">
        <v>0.28089999999999998</v>
      </c>
      <c r="AJ228">
        <v>0.68600000000000005</v>
      </c>
      <c r="AK228">
        <v>0.58760000000000001</v>
      </c>
      <c r="AL228">
        <v>0.53839999999999999</v>
      </c>
      <c r="AM228">
        <v>0.5544</v>
      </c>
      <c r="AN228">
        <v>0.35659999999999997</v>
      </c>
      <c r="AO228">
        <v>0.50409999999999999</v>
      </c>
      <c r="AP228">
        <v>0.62980000000000003</v>
      </c>
      <c r="AQ228">
        <v>0.46429999999999999</v>
      </c>
      <c r="AR228">
        <v>0.3221</v>
      </c>
      <c r="AS228">
        <v>0.67689999999999995</v>
      </c>
      <c r="AT228">
        <v>0.39750000000000002</v>
      </c>
      <c r="AU228">
        <v>0.58050000000000002</v>
      </c>
      <c r="AV228">
        <v>0.56569999999999998</v>
      </c>
      <c r="AW228">
        <v>0.52159999999999995</v>
      </c>
      <c r="AX228">
        <v>0.4763</v>
      </c>
      <c r="AY228">
        <v>0.50519999999999998</v>
      </c>
      <c r="AZ228">
        <v>0.69330000000000003</v>
      </c>
      <c r="BA228">
        <v>0.47689999999999999</v>
      </c>
      <c r="BB228">
        <v>0.55830000000000002</v>
      </c>
      <c r="BC228">
        <v>0.50980000000000003</v>
      </c>
      <c r="BD228">
        <v>0.63680000000000003</v>
      </c>
    </row>
    <row r="229" spans="1:56" hidden="1" x14ac:dyDescent="0.4">
      <c r="A229">
        <v>431</v>
      </c>
      <c r="B229" t="s">
        <v>80</v>
      </c>
      <c r="C229" t="s">
        <v>260</v>
      </c>
      <c r="D229" t="str">
        <f t="shared" si="6"/>
        <v>BM25</v>
      </c>
      <c r="E229" t="s">
        <v>292</v>
      </c>
      <c r="F229">
        <f t="shared" si="7"/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</row>
    <row r="230" spans="1:56" hidden="1" x14ac:dyDescent="0.4">
      <c r="A230">
        <v>432</v>
      </c>
      <c r="B230" t="s">
        <v>80</v>
      </c>
      <c r="C230" t="s">
        <v>260</v>
      </c>
      <c r="D230" t="str">
        <f t="shared" si="6"/>
        <v>SBERT</v>
      </c>
      <c r="E230" t="s">
        <v>293</v>
      </c>
      <c r="F230">
        <f t="shared" si="7"/>
        <v>0.91362799999999977</v>
      </c>
      <c r="G230">
        <v>0.93420000000000003</v>
      </c>
      <c r="H230">
        <v>0.88180000000000003</v>
      </c>
      <c r="I230">
        <v>0.91120000000000001</v>
      </c>
      <c r="J230">
        <v>0.91759999999999997</v>
      </c>
      <c r="K230">
        <v>0.87719999999999998</v>
      </c>
      <c r="L230">
        <v>0.90190000000000003</v>
      </c>
      <c r="M230">
        <v>0.89339999999999997</v>
      </c>
      <c r="N230">
        <v>0.90210000000000001</v>
      </c>
      <c r="O230">
        <v>0.95599999999999996</v>
      </c>
      <c r="P230">
        <v>0.91349999999999998</v>
      </c>
      <c r="Q230">
        <v>0.93799999999999994</v>
      </c>
      <c r="R230">
        <v>0.87529999999999997</v>
      </c>
      <c r="S230">
        <v>0.88319999999999999</v>
      </c>
      <c r="T230">
        <v>0.93459999999999999</v>
      </c>
      <c r="U230">
        <v>0.88580000000000003</v>
      </c>
      <c r="V230">
        <v>0.89900000000000002</v>
      </c>
      <c r="W230">
        <v>0.88300000000000001</v>
      </c>
      <c r="X230">
        <v>0.93430000000000002</v>
      </c>
      <c r="Y230">
        <v>0.91349999999999998</v>
      </c>
      <c r="Z230">
        <v>0.93389999999999995</v>
      </c>
      <c r="AA230">
        <v>0.93379999999999996</v>
      </c>
      <c r="AB230">
        <v>0.94989999999999997</v>
      </c>
      <c r="AC230">
        <v>0.85219999999999996</v>
      </c>
      <c r="AD230">
        <v>0.93530000000000002</v>
      </c>
      <c r="AE230">
        <v>0.94810000000000005</v>
      </c>
      <c r="AF230">
        <v>0.90749999999999997</v>
      </c>
      <c r="AG230">
        <v>0.93369999999999997</v>
      </c>
      <c r="AH230">
        <v>0.89329999999999998</v>
      </c>
      <c r="AI230">
        <v>0.86899999999999999</v>
      </c>
      <c r="AJ230">
        <v>0.93769999999999998</v>
      </c>
      <c r="AK230">
        <v>0.94579999999999997</v>
      </c>
      <c r="AL230">
        <v>0.92010000000000003</v>
      </c>
      <c r="AM230">
        <v>0.9294</v>
      </c>
      <c r="AN230">
        <v>0.88639999999999997</v>
      </c>
      <c r="AO230">
        <v>0.95409999999999995</v>
      </c>
      <c r="AP230">
        <v>0.93889999999999996</v>
      </c>
      <c r="AQ230">
        <v>0.94489999999999996</v>
      </c>
      <c r="AR230">
        <v>0.87880000000000003</v>
      </c>
      <c r="AS230">
        <v>0.91520000000000001</v>
      </c>
      <c r="AT230">
        <v>0.93469999999999998</v>
      </c>
      <c r="AU230">
        <v>0.92820000000000003</v>
      </c>
      <c r="AV230">
        <v>0.90429999999999999</v>
      </c>
      <c r="AW230">
        <v>0.89790000000000003</v>
      </c>
      <c r="AX230">
        <v>0.92420000000000002</v>
      </c>
      <c r="AY230">
        <v>0.87619999999999998</v>
      </c>
      <c r="AZ230">
        <v>0.93330000000000002</v>
      </c>
      <c r="BA230">
        <v>0.86109999999999998</v>
      </c>
      <c r="BB230">
        <v>0.91039999999999999</v>
      </c>
      <c r="BC230">
        <v>0.93459999999999999</v>
      </c>
      <c r="BD230">
        <v>0.93289999999999995</v>
      </c>
    </row>
    <row r="231" spans="1:56" hidden="1" x14ac:dyDescent="0.4">
      <c r="A231">
        <v>433</v>
      </c>
      <c r="B231" t="s">
        <v>80</v>
      </c>
      <c r="C231" t="s">
        <v>260</v>
      </c>
      <c r="D231" t="str">
        <f t="shared" si="6"/>
        <v>MEAN</v>
      </c>
      <c r="E231" t="s">
        <v>294</v>
      </c>
      <c r="F231">
        <f t="shared" si="7"/>
        <v>0.46065599999999995</v>
      </c>
      <c r="G231">
        <v>0.50249999999999995</v>
      </c>
      <c r="H231">
        <v>0.44719999999999999</v>
      </c>
      <c r="I231">
        <v>0.4698</v>
      </c>
      <c r="J231">
        <v>0.43159999999999998</v>
      </c>
      <c r="K231">
        <v>0.375</v>
      </c>
      <c r="L231">
        <v>0.3977</v>
      </c>
      <c r="M231">
        <v>0.37930000000000003</v>
      </c>
      <c r="N231">
        <v>0.52839999999999998</v>
      </c>
      <c r="O231">
        <v>0.5181</v>
      </c>
      <c r="P231">
        <v>0.43740000000000001</v>
      </c>
      <c r="Q231">
        <v>0.49049999999999999</v>
      </c>
      <c r="R231">
        <v>0.45</v>
      </c>
      <c r="S231">
        <v>0.43149999999999999</v>
      </c>
      <c r="T231">
        <v>0.42720000000000002</v>
      </c>
      <c r="U231">
        <v>0.41470000000000001</v>
      </c>
      <c r="V231">
        <v>0.37340000000000001</v>
      </c>
      <c r="W231">
        <v>0.42430000000000001</v>
      </c>
      <c r="X231">
        <v>0.54520000000000002</v>
      </c>
      <c r="Y231">
        <v>0.46010000000000001</v>
      </c>
      <c r="Z231">
        <v>0.50249999999999995</v>
      </c>
      <c r="AA231">
        <v>0.46600000000000003</v>
      </c>
      <c r="AB231">
        <v>0.48670000000000002</v>
      </c>
      <c r="AC231">
        <v>0.35420000000000001</v>
      </c>
      <c r="AD231">
        <v>0.44269999999999998</v>
      </c>
      <c r="AE231">
        <v>0.47389999999999999</v>
      </c>
      <c r="AF231">
        <v>0.44080000000000003</v>
      </c>
      <c r="AG231">
        <v>0.41410000000000002</v>
      </c>
      <c r="AH231">
        <v>0.48580000000000001</v>
      </c>
      <c r="AI231">
        <v>0.38929999999999998</v>
      </c>
      <c r="AJ231">
        <v>0.57340000000000002</v>
      </c>
      <c r="AK231">
        <v>0.51270000000000004</v>
      </c>
      <c r="AL231">
        <v>0.4904</v>
      </c>
      <c r="AM231">
        <v>0.47260000000000002</v>
      </c>
      <c r="AN231">
        <v>0.42280000000000001</v>
      </c>
      <c r="AO231">
        <v>0.46450000000000002</v>
      </c>
      <c r="AP231">
        <v>0.56620000000000004</v>
      </c>
      <c r="AQ231">
        <v>0.44290000000000002</v>
      </c>
      <c r="AR231">
        <v>0.3528</v>
      </c>
      <c r="AS231">
        <v>0.55159999999999998</v>
      </c>
      <c r="AT231">
        <v>0.48630000000000001</v>
      </c>
      <c r="AU231">
        <v>0.43719999999999998</v>
      </c>
      <c r="AV231">
        <v>0.50139999999999996</v>
      </c>
      <c r="AW231">
        <v>0.42270000000000002</v>
      </c>
      <c r="AX231">
        <v>0.45529999999999998</v>
      </c>
      <c r="AY231">
        <v>0.46510000000000001</v>
      </c>
      <c r="AZ231">
        <v>0.54649999999999999</v>
      </c>
      <c r="BA231">
        <v>0.41560000000000002</v>
      </c>
      <c r="BB231">
        <v>0.49690000000000001</v>
      </c>
      <c r="BC231">
        <v>0.47849999999999998</v>
      </c>
      <c r="BD231">
        <v>0.51749999999999996</v>
      </c>
    </row>
    <row r="232" spans="1:56" hidden="1" x14ac:dyDescent="0.4">
      <c r="A232">
        <v>434</v>
      </c>
      <c r="B232" t="s">
        <v>80</v>
      </c>
      <c r="C232" t="s">
        <v>260</v>
      </c>
      <c r="D232" t="str">
        <f t="shared" si="6"/>
        <v>Weighted</v>
      </c>
      <c r="E232" t="s">
        <v>295</v>
      </c>
      <c r="F232">
        <f t="shared" si="7"/>
        <v>0.46306999999999993</v>
      </c>
      <c r="G232">
        <v>0.51639999999999997</v>
      </c>
      <c r="H232">
        <v>0.45229999999999998</v>
      </c>
      <c r="I232">
        <v>0.47439999999999999</v>
      </c>
      <c r="J232">
        <v>0.42559999999999998</v>
      </c>
      <c r="K232">
        <v>0.34989999999999999</v>
      </c>
      <c r="L232">
        <v>0.37840000000000001</v>
      </c>
      <c r="M232">
        <v>0.35830000000000001</v>
      </c>
      <c r="N232">
        <v>0.55769999999999997</v>
      </c>
      <c r="O232">
        <v>0.53300000000000003</v>
      </c>
      <c r="P232">
        <v>0.43049999999999999</v>
      </c>
      <c r="Q232">
        <v>0.50390000000000001</v>
      </c>
      <c r="R232">
        <v>0.45469999999999999</v>
      </c>
      <c r="S232">
        <v>0.43149999999999999</v>
      </c>
      <c r="T232">
        <v>0.4158</v>
      </c>
      <c r="U232">
        <v>0.40749999999999997</v>
      </c>
      <c r="V232">
        <v>0.34439999999999998</v>
      </c>
      <c r="W232">
        <v>0.41560000000000002</v>
      </c>
      <c r="X232">
        <v>0.57310000000000005</v>
      </c>
      <c r="Y232">
        <v>0.46039999999999998</v>
      </c>
      <c r="Z232">
        <v>0.5181</v>
      </c>
      <c r="AA232">
        <v>0.46760000000000002</v>
      </c>
      <c r="AB232">
        <v>0.48809999999999998</v>
      </c>
      <c r="AC232">
        <v>0.32979999999999998</v>
      </c>
      <c r="AD232">
        <v>0.43630000000000002</v>
      </c>
      <c r="AE232">
        <v>0.47549999999999998</v>
      </c>
      <c r="AF232">
        <v>0.43059999999999998</v>
      </c>
      <c r="AG232">
        <v>0.39700000000000002</v>
      </c>
      <c r="AH232">
        <v>0.497</v>
      </c>
      <c r="AI232">
        <v>0.37030000000000002</v>
      </c>
      <c r="AJ232">
        <v>0.61040000000000005</v>
      </c>
      <c r="AK232">
        <v>0.52829999999999999</v>
      </c>
      <c r="AL232">
        <v>0.50190000000000001</v>
      </c>
      <c r="AM232">
        <v>0.47910000000000003</v>
      </c>
      <c r="AN232">
        <v>0.41339999999999999</v>
      </c>
      <c r="AO232">
        <v>0.4627</v>
      </c>
      <c r="AP232">
        <v>0.59840000000000004</v>
      </c>
      <c r="AQ232">
        <v>0.43509999999999999</v>
      </c>
      <c r="AR232">
        <v>0.32519999999999999</v>
      </c>
      <c r="AS232">
        <v>0.58609999999999995</v>
      </c>
      <c r="AT232">
        <v>0.48759999999999998</v>
      </c>
      <c r="AU232">
        <v>0.43630000000000002</v>
      </c>
      <c r="AV232">
        <v>0.51939999999999997</v>
      </c>
      <c r="AW232">
        <v>0.41970000000000002</v>
      </c>
      <c r="AX232">
        <v>0.45429999999999998</v>
      </c>
      <c r="AY232">
        <v>0.47520000000000001</v>
      </c>
      <c r="AZ232">
        <v>0.57779999999999998</v>
      </c>
      <c r="BA232">
        <v>0.41420000000000001</v>
      </c>
      <c r="BB232">
        <v>0.51249999999999996</v>
      </c>
      <c r="BC232">
        <v>0.4834</v>
      </c>
      <c r="BD232">
        <v>0.53879999999999995</v>
      </c>
    </row>
    <row r="233" spans="1:56" hidden="1" x14ac:dyDescent="0.4">
      <c r="A233">
        <v>393</v>
      </c>
      <c r="B233" t="s">
        <v>65</v>
      </c>
      <c r="C233" t="s">
        <v>260</v>
      </c>
      <c r="D233" t="str">
        <f t="shared" si="6"/>
        <v>Jaccard</v>
      </c>
      <c r="E233" t="s">
        <v>296</v>
      </c>
      <c r="F233">
        <f t="shared" si="7"/>
        <v>0.51517999999999997</v>
      </c>
      <c r="G233">
        <v>0.7419</v>
      </c>
      <c r="H233">
        <v>0.62790000000000001</v>
      </c>
      <c r="I233">
        <v>0.30299999999999999</v>
      </c>
      <c r="J233">
        <v>0.44069999999999998</v>
      </c>
      <c r="K233">
        <v>0.38640000000000002</v>
      </c>
      <c r="L233">
        <v>0.37780000000000002</v>
      </c>
      <c r="M233">
        <v>0.6341</v>
      </c>
      <c r="N233">
        <v>0.38640000000000002</v>
      </c>
      <c r="O233">
        <v>0.66669999999999996</v>
      </c>
      <c r="P233">
        <v>0.4</v>
      </c>
      <c r="Q233">
        <v>0.31109999999999999</v>
      </c>
      <c r="R233">
        <v>0.56410000000000005</v>
      </c>
      <c r="S233">
        <v>0.72219999999999995</v>
      </c>
      <c r="T233">
        <v>0.35289999999999999</v>
      </c>
      <c r="U233">
        <v>0.22450000000000001</v>
      </c>
      <c r="V233">
        <v>0.40849999999999997</v>
      </c>
      <c r="W233">
        <v>0.6</v>
      </c>
      <c r="X233">
        <v>0.78259999999999996</v>
      </c>
      <c r="Y233">
        <v>0.3276</v>
      </c>
      <c r="Z233">
        <v>0.54759999999999998</v>
      </c>
      <c r="AA233">
        <v>0.54169999999999996</v>
      </c>
      <c r="AB233">
        <v>0.3125</v>
      </c>
      <c r="AC233">
        <v>0.35289999999999999</v>
      </c>
      <c r="AD233">
        <v>0.33329999999999999</v>
      </c>
      <c r="AE233">
        <v>0.38100000000000001</v>
      </c>
      <c r="AF233">
        <v>0.72729999999999995</v>
      </c>
      <c r="AG233">
        <v>0.31669999999999998</v>
      </c>
      <c r="AH233">
        <v>0.24440000000000001</v>
      </c>
      <c r="AI233">
        <v>0.34</v>
      </c>
      <c r="AJ233">
        <v>0.5625</v>
      </c>
      <c r="AK233">
        <v>0.35709999999999997</v>
      </c>
      <c r="AL233">
        <v>0.46339999999999998</v>
      </c>
      <c r="AM233">
        <v>0.69569999999999999</v>
      </c>
      <c r="AN233">
        <v>0.55000000000000004</v>
      </c>
      <c r="AO233">
        <v>0.64859999999999995</v>
      </c>
      <c r="AP233">
        <v>0.33329999999999999</v>
      </c>
      <c r="AQ233">
        <v>0.96550000000000002</v>
      </c>
      <c r="AR233">
        <v>0.16980000000000001</v>
      </c>
      <c r="AS233">
        <v>0.79410000000000003</v>
      </c>
      <c r="AT233">
        <v>0.37780000000000002</v>
      </c>
      <c r="AU233">
        <v>0.76190000000000002</v>
      </c>
      <c r="AV233">
        <v>0.70450000000000002</v>
      </c>
      <c r="AW233">
        <v>0.96430000000000005</v>
      </c>
      <c r="AX233">
        <v>0.54290000000000005</v>
      </c>
      <c r="AY233">
        <v>0.48980000000000001</v>
      </c>
      <c r="AZ233">
        <v>0.41670000000000001</v>
      </c>
      <c r="BA233">
        <v>1</v>
      </c>
      <c r="BB233">
        <v>0.4667</v>
      </c>
      <c r="BC233">
        <v>0.78380000000000005</v>
      </c>
      <c r="BD233">
        <v>0.3548</v>
      </c>
    </row>
    <row r="234" spans="1:56" hidden="1" x14ac:dyDescent="0.4">
      <c r="A234">
        <v>394</v>
      </c>
      <c r="B234" t="s">
        <v>65</v>
      </c>
      <c r="C234" t="s">
        <v>260</v>
      </c>
      <c r="D234" t="str">
        <f t="shared" si="6"/>
        <v>Levenshtein</v>
      </c>
      <c r="E234" t="s">
        <v>297</v>
      </c>
      <c r="F234">
        <f t="shared" si="7"/>
        <v>0.68730199999999997</v>
      </c>
      <c r="G234">
        <v>0.8972</v>
      </c>
      <c r="H234">
        <v>0.75070000000000003</v>
      </c>
      <c r="I234">
        <v>0.4864</v>
      </c>
      <c r="J234">
        <v>0.71479999999999999</v>
      </c>
      <c r="K234">
        <v>0.58589999999999998</v>
      </c>
      <c r="L234">
        <v>0.60799999999999998</v>
      </c>
      <c r="M234">
        <v>0.74350000000000005</v>
      </c>
      <c r="N234">
        <v>0.57620000000000005</v>
      </c>
      <c r="O234">
        <v>0.73460000000000003</v>
      </c>
      <c r="P234">
        <v>0.62609999999999999</v>
      </c>
      <c r="Q234">
        <v>0.62119999999999997</v>
      </c>
      <c r="R234">
        <v>0.50719999999999998</v>
      </c>
      <c r="S234">
        <v>0.87290000000000001</v>
      </c>
      <c r="T234">
        <v>0.60370000000000001</v>
      </c>
      <c r="U234">
        <v>0.52829999999999999</v>
      </c>
      <c r="V234">
        <v>0.60099999999999998</v>
      </c>
      <c r="W234">
        <v>0.79790000000000005</v>
      </c>
      <c r="X234">
        <v>0.92459999999999998</v>
      </c>
      <c r="Y234">
        <v>0.54890000000000005</v>
      </c>
      <c r="Z234">
        <v>0.67510000000000003</v>
      </c>
      <c r="AA234">
        <v>0.68240000000000001</v>
      </c>
      <c r="AB234">
        <v>0.63160000000000005</v>
      </c>
      <c r="AC234">
        <v>0.59730000000000005</v>
      </c>
      <c r="AD234">
        <v>0.56089999999999995</v>
      </c>
      <c r="AE234">
        <v>0.62829999999999997</v>
      </c>
      <c r="AF234">
        <v>0.77729999999999999</v>
      </c>
      <c r="AG234">
        <v>0.5484</v>
      </c>
      <c r="AH234">
        <v>0.55049999999999999</v>
      </c>
      <c r="AI234">
        <v>0.50280000000000002</v>
      </c>
      <c r="AJ234">
        <v>0.61099999999999999</v>
      </c>
      <c r="AK234">
        <v>0.63819999999999999</v>
      </c>
      <c r="AL234">
        <v>0.74550000000000005</v>
      </c>
      <c r="AM234">
        <v>0.9335</v>
      </c>
      <c r="AN234">
        <v>0.72799999999999998</v>
      </c>
      <c r="AO234">
        <v>0.8609</v>
      </c>
      <c r="AP234">
        <v>0.60509999999999997</v>
      </c>
      <c r="AQ234">
        <v>0.97119999999999995</v>
      </c>
      <c r="AR234">
        <v>0.52039999999999997</v>
      </c>
      <c r="AS234">
        <v>0.7087</v>
      </c>
      <c r="AT234">
        <v>0.67630000000000001</v>
      </c>
      <c r="AU234">
        <v>0.98519999999999996</v>
      </c>
      <c r="AV234">
        <v>0.69899999999999995</v>
      </c>
      <c r="AW234">
        <v>0.98850000000000005</v>
      </c>
      <c r="AX234">
        <v>0.66059999999999997</v>
      </c>
      <c r="AY234">
        <v>0.70899999999999996</v>
      </c>
      <c r="AZ234">
        <v>0.61329999999999996</v>
      </c>
      <c r="BA234">
        <v>0.99480000000000002</v>
      </c>
      <c r="BB234">
        <v>0.56610000000000005</v>
      </c>
      <c r="BC234">
        <v>0.68030000000000002</v>
      </c>
      <c r="BD234">
        <v>0.58579999999999999</v>
      </c>
    </row>
    <row r="235" spans="1:56" hidden="1" x14ac:dyDescent="0.4">
      <c r="A235">
        <v>395</v>
      </c>
      <c r="B235" t="s">
        <v>65</v>
      </c>
      <c r="C235" t="s">
        <v>260</v>
      </c>
      <c r="D235" t="str">
        <f t="shared" si="6"/>
        <v>TFIDF</v>
      </c>
      <c r="E235" t="s">
        <v>298</v>
      </c>
      <c r="F235">
        <f t="shared" si="7"/>
        <v>0.60899200000000009</v>
      </c>
      <c r="G235">
        <v>0.82740000000000002</v>
      </c>
      <c r="H235">
        <v>0.70430000000000004</v>
      </c>
      <c r="I235">
        <v>0.3241</v>
      </c>
      <c r="J235">
        <v>0.64239999999999997</v>
      </c>
      <c r="K235">
        <v>0.3029</v>
      </c>
      <c r="L235">
        <v>0.62690000000000001</v>
      </c>
      <c r="M235">
        <v>0.74109999999999998</v>
      </c>
      <c r="N235">
        <v>0.54820000000000002</v>
      </c>
      <c r="O235">
        <v>0.7157</v>
      </c>
      <c r="P235">
        <v>0.49059999999999998</v>
      </c>
      <c r="Q235">
        <v>0.56110000000000004</v>
      </c>
      <c r="R235">
        <v>0.68069999999999997</v>
      </c>
      <c r="S235">
        <v>0.79449999999999998</v>
      </c>
      <c r="T235">
        <v>0.48349999999999999</v>
      </c>
      <c r="U235">
        <v>0.36359999999999998</v>
      </c>
      <c r="V235">
        <v>0.60719999999999996</v>
      </c>
      <c r="W235">
        <v>0.68059999999999998</v>
      </c>
      <c r="X235">
        <v>0.89</v>
      </c>
      <c r="Y235">
        <v>0.45319999999999999</v>
      </c>
      <c r="Z235">
        <v>0.6946</v>
      </c>
      <c r="AA235">
        <v>0.62570000000000003</v>
      </c>
      <c r="AB235">
        <v>0.41980000000000001</v>
      </c>
      <c r="AC235">
        <v>0.39810000000000001</v>
      </c>
      <c r="AD235">
        <v>0.5806</v>
      </c>
      <c r="AE235">
        <v>0.56410000000000005</v>
      </c>
      <c r="AF235">
        <v>0.69689999999999996</v>
      </c>
      <c r="AG235">
        <v>0.43269999999999997</v>
      </c>
      <c r="AH235">
        <v>0.30109999999999998</v>
      </c>
      <c r="AI235">
        <v>0.38440000000000002</v>
      </c>
      <c r="AJ235">
        <v>0.51</v>
      </c>
      <c r="AK235">
        <v>0.51390000000000002</v>
      </c>
      <c r="AL235">
        <v>0.62</v>
      </c>
      <c r="AM235">
        <v>0.84740000000000004</v>
      </c>
      <c r="AN235">
        <v>0.4607</v>
      </c>
      <c r="AO235">
        <v>0.75900000000000001</v>
      </c>
      <c r="AP235">
        <v>0.44969999999999999</v>
      </c>
      <c r="AQ235">
        <v>0.9163</v>
      </c>
      <c r="AR235">
        <v>0.44090000000000001</v>
      </c>
      <c r="AS235">
        <v>0.75780000000000003</v>
      </c>
      <c r="AT235">
        <v>0.41089999999999999</v>
      </c>
      <c r="AU235">
        <v>0.89990000000000003</v>
      </c>
      <c r="AV235">
        <v>0.72370000000000001</v>
      </c>
      <c r="AW235">
        <v>0.98160000000000003</v>
      </c>
      <c r="AX235">
        <v>0.67290000000000005</v>
      </c>
      <c r="AY235">
        <v>0.64149999999999996</v>
      </c>
      <c r="AZ235">
        <v>0.54630000000000001</v>
      </c>
      <c r="BA235">
        <v>0.99170000000000003</v>
      </c>
      <c r="BB235">
        <v>0.4909</v>
      </c>
      <c r="BC235">
        <v>0.72860000000000003</v>
      </c>
      <c r="BD235">
        <v>0.54990000000000006</v>
      </c>
    </row>
    <row r="236" spans="1:56" hidden="1" x14ac:dyDescent="0.4">
      <c r="A236">
        <v>396</v>
      </c>
      <c r="B236" t="s">
        <v>65</v>
      </c>
      <c r="C236" t="s">
        <v>260</v>
      </c>
      <c r="D236" t="str">
        <f t="shared" si="6"/>
        <v>BM25</v>
      </c>
      <c r="E236" t="s">
        <v>299</v>
      </c>
      <c r="F236">
        <f t="shared" si="7"/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</row>
    <row r="237" spans="1:56" hidden="1" x14ac:dyDescent="0.4">
      <c r="A237">
        <v>397</v>
      </c>
      <c r="B237" t="s">
        <v>65</v>
      </c>
      <c r="C237" t="s">
        <v>260</v>
      </c>
      <c r="D237" t="str">
        <f t="shared" si="6"/>
        <v>SBERT</v>
      </c>
      <c r="E237" t="s">
        <v>300</v>
      </c>
      <c r="F237">
        <f t="shared" si="7"/>
        <v>0.95101999999999964</v>
      </c>
      <c r="G237">
        <v>0.9788</v>
      </c>
      <c r="H237">
        <v>0.97040000000000004</v>
      </c>
      <c r="I237">
        <v>0.9042</v>
      </c>
      <c r="J237">
        <v>0.96230000000000004</v>
      </c>
      <c r="K237">
        <v>0.89149999999999996</v>
      </c>
      <c r="L237">
        <v>0.94540000000000002</v>
      </c>
      <c r="M237">
        <v>0.96560000000000001</v>
      </c>
      <c r="N237">
        <v>0.93700000000000006</v>
      </c>
      <c r="O237">
        <v>0.98480000000000001</v>
      </c>
      <c r="P237">
        <v>0.97389999999999999</v>
      </c>
      <c r="Q237">
        <v>0.96150000000000002</v>
      </c>
      <c r="R237">
        <v>0.92169999999999996</v>
      </c>
      <c r="S237">
        <v>0.97829999999999995</v>
      </c>
      <c r="T237">
        <v>0.94769999999999999</v>
      </c>
      <c r="U237">
        <v>0.90639999999999998</v>
      </c>
      <c r="V237">
        <v>0.95350000000000001</v>
      </c>
      <c r="W237">
        <v>0.94820000000000004</v>
      </c>
      <c r="X237">
        <v>0.98280000000000001</v>
      </c>
      <c r="Y237">
        <v>0.94340000000000002</v>
      </c>
      <c r="Z237">
        <v>0.95909999999999995</v>
      </c>
      <c r="AA237">
        <v>0.97619999999999996</v>
      </c>
      <c r="AB237">
        <v>0.95069999999999999</v>
      </c>
      <c r="AC237">
        <v>0.92</v>
      </c>
      <c r="AD237">
        <v>0.96099999999999997</v>
      </c>
      <c r="AE237">
        <v>0.95809999999999995</v>
      </c>
      <c r="AF237">
        <v>0.97960000000000003</v>
      </c>
      <c r="AG237">
        <v>0.93110000000000004</v>
      </c>
      <c r="AH237">
        <v>0.87260000000000004</v>
      </c>
      <c r="AI237">
        <v>0.90200000000000002</v>
      </c>
      <c r="AJ237">
        <v>0.92769999999999997</v>
      </c>
      <c r="AK237">
        <v>0.93799999999999994</v>
      </c>
      <c r="AL237">
        <v>0.95230000000000004</v>
      </c>
      <c r="AM237">
        <v>0.98450000000000004</v>
      </c>
      <c r="AN237">
        <v>0.97289999999999999</v>
      </c>
      <c r="AO237">
        <v>0.93899999999999995</v>
      </c>
      <c r="AP237">
        <v>0.94410000000000005</v>
      </c>
      <c r="AQ237">
        <v>0.99350000000000005</v>
      </c>
      <c r="AR237">
        <v>0.92430000000000001</v>
      </c>
      <c r="AS237">
        <v>0.9657</v>
      </c>
      <c r="AT237">
        <v>0.94</v>
      </c>
      <c r="AU237">
        <v>0.99629999999999996</v>
      </c>
      <c r="AV237">
        <v>0.96309999999999996</v>
      </c>
      <c r="AW237">
        <v>0.99690000000000001</v>
      </c>
      <c r="AX237">
        <v>0.96619999999999995</v>
      </c>
      <c r="AY237">
        <v>0.96189999999999998</v>
      </c>
      <c r="AZ237">
        <v>0.89139999999999997</v>
      </c>
      <c r="BA237">
        <v>0.99909999999999999</v>
      </c>
      <c r="BB237">
        <v>0.90790000000000004</v>
      </c>
      <c r="BC237">
        <v>0.98150000000000004</v>
      </c>
      <c r="BD237">
        <v>0.93689999999999996</v>
      </c>
    </row>
    <row r="238" spans="1:56" hidden="1" x14ac:dyDescent="0.4">
      <c r="A238">
        <v>398</v>
      </c>
      <c r="B238" t="s">
        <v>65</v>
      </c>
      <c r="C238" t="s">
        <v>260</v>
      </c>
      <c r="D238" t="str">
        <f t="shared" si="6"/>
        <v>MEAN</v>
      </c>
      <c r="E238" t="s">
        <v>301</v>
      </c>
      <c r="F238">
        <f t="shared" si="7"/>
        <v>0.55250200000000005</v>
      </c>
      <c r="G238">
        <v>0.68910000000000005</v>
      </c>
      <c r="H238">
        <v>0.61070000000000002</v>
      </c>
      <c r="I238">
        <v>0.40360000000000001</v>
      </c>
      <c r="J238">
        <v>0.55200000000000005</v>
      </c>
      <c r="K238">
        <v>0.43330000000000002</v>
      </c>
      <c r="L238">
        <v>0.51160000000000005</v>
      </c>
      <c r="M238">
        <v>0.6169</v>
      </c>
      <c r="N238">
        <v>0.48949999999999999</v>
      </c>
      <c r="O238">
        <v>0.62039999999999995</v>
      </c>
      <c r="P238">
        <v>0.49809999999999999</v>
      </c>
      <c r="Q238">
        <v>0.49099999999999999</v>
      </c>
      <c r="R238">
        <v>0.53469999999999995</v>
      </c>
      <c r="S238">
        <v>0.67359999999999998</v>
      </c>
      <c r="T238">
        <v>0.47760000000000002</v>
      </c>
      <c r="U238">
        <v>0.40460000000000002</v>
      </c>
      <c r="V238">
        <v>0.51400000000000001</v>
      </c>
      <c r="W238">
        <v>0.60529999999999995</v>
      </c>
      <c r="X238">
        <v>0.71599999999999997</v>
      </c>
      <c r="Y238">
        <v>0.4546</v>
      </c>
      <c r="Z238">
        <v>0.57530000000000003</v>
      </c>
      <c r="AA238">
        <v>0.56520000000000004</v>
      </c>
      <c r="AB238">
        <v>0.46289999999999998</v>
      </c>
      <c r="AC238">
        <v>0.45369999999999999</v>
      </c>
      <c r="AD238">
        <v>0.48720000000000002</v>
      </c>
      <c r="AE238">
        <v>0.50629999999999997</v>
      </c>
      <c r="AF238">
        <v>0.63619999999999999</v>
      </c>
      <c r="AG238">
        <v>0.44579999999999997</v>
      </c>
      <c r="AH238">
        <v>0.39369999999999999</v>
      </c>
      <c r="AI238">
        <v>0.4259</v>
      </c>
      <c r="AJ238">
        <v>0.5222</v>
      </c>
      <c r="AK238">
        <v>0.48949999999999999</v>
      </c>
      <c r="AL238">
        <v>0.55620000000000003</v>
      </c>
      <c r="AM238">
        <v>0.69220000000000004</v>
      </c>
      <c r="AN238">
        <v>0.5423</v>
      </c>
      <c r="AO238">
        <v>0.64149999999999996</v>
      </c>
      <c r="AP238">
        <v>0.46650000000000003</v>
      </c>
      <c r="AQ238">
        <v>0.76929999999999998</v>
      </c>
      <c r="AR238">
        <v>0.41110000000000002</v>
      </c>
      <c r="AS238">
        <v>0.64529999999999998</v>
      </c>
      <c r="AT238">
        <v>0.48099999999999998</v>
      </c>
      <c r="AU238">
        <v>0.72870000000000001</v>
      </c>
      <c r="AV238">
        <v>0.61809999999999998</v>
      </c>
      <c r="AW238">
        <v>0.78620000000000001</v>
      </c>
      <c r="AX238">
        <v>0.56850000000000001</v>
      </c>
      <c r="AY238">
        <v>0.56040000000000001</v>
      </c>
      <c r="AZ238">
        <v>0.49359999999999998</v>
      </c>
      <c r="BA238">
        <v>0.79710000000000003</v>
      </c>
      <c r="BB238">
        <v>0.48630000000000001</v>
      </c>
      <c r="BC238">
        <v>0.63480000000000003</v>
      </c>
      <c r="BD238">
        <v>0.48549999999999999</v>
      </c>
    </row>
    <row r="239" spans="1:56" hidden="1" x14ac:dyDescent="0.4">
      <c r="A239">
        <v>399</v>
      </c>
      <c r="B239" t="s">
        <v>65</v>
      </c>
      <c r="C239" t="s">
        <v>260</v>
      </c>
      <c r="D239" t="str">
        <f t="shared" si="6"/>
        <v>Weighted</v>
      </c>
      <c r="E239" t="s">
        <v>302</v>
      </c>
      <c r="F239">
        <f t="shared" si="7"/>
        <v>0.5784220000000001</v>
      </c>
      <c r="G239">
        <v>0.75590000000000002</v>
      </c>
      <c r="H239">
        <v>0.65300000000000002</v>
      </c>
      <c r="I239">
        <v>0.38500000000000001</v>
      </c>
      <c r="J239">
        <v>0.57779999999999998</v>
      </c>
      <c r="K239">
        <v>0.42309999999999998</v>
      </c>
      <c r="L239">
        <v>0.52910000000000001</v>
      </c>
      <c r="M239">
        <v>0.6633</v>
      </c>
      <c r="N239">
        <v>0.49880000000000002</v>
      </c>
      <c r="O239">
        <v>0.66349999999999998</v>
      </c>
      <c r="P239">
        <v>0.50109999999999999</v>
      </c>
      <c r="Q239">
        <v>0.49759999999999999</v>
      </c>
      <c r="R239">
        <v>0.56420000000000003</v>
      </c>
      <c r="S239">
        <v>0.7349</v>
      </c>
      <c r="T239">
        <v>0.47899999999999998</v>
      </c>
      <c r="U239">
        <v>0.38790000000000002</v>
      </c>
      <c r="V239">
        <v>0.52990000000000004</v>
      </c>
      <c r="W239">
        <v>0.64849999999999997</v>
      </c>
      <c r="X239">
        <v>0.79210000000000003</v>
      </c>
      <c r="Y239">
        <v>0.44940000000000002</v>
      </c>
      <c r="Z239">
        <v>0.61</v>
      </c>
      <c r="AA239">
        <v>0.59130000000000005</v>
      </c>
      <c r="AB239">
        <v>0.45700000000000002</v>
      </c>
      <c r="AC239">
        <v>0.44900000000000001</v>
      </c>
      <c r="AD239">
        <v>0.49380000000000002</v>
      </c>
      <c r="AE239">
        <v>0.51739999999999997</v>
      </c>
      <c r="AF239">
        <v>0.68320000000000003</v>
      </c>
      <c r="AG239">
        <v>0.43919999999999998</v>
      </c>
      <c r="AH239">
        <v>0.37630000000000002</v>
      </c>
      <c r="AI239">
        <v>0.41620000000000001</v>
      </c>
      <c r="AJ239">
        <v>0.53910000000000002</v>
      </c>
      <c r="AK239">
        <v>0.49680000000000002</v>
      </c>
      <c r="AL239">
        <v>0.58350000000000002</v>
      </c>
      <c r="AM239">
        <v>0.76</v>
      </c>
      <c r="AN239">
        <v>0.55500000000000005</v>
      </c>
      <c r="AO239">
        <v>0.69899999999999995</v>
      </c>
      <c r="AP239">
        <v>0.46400000000000002</v>
      </c>
      <c r="AQ239">
        <v>0.85840000000000005</v>
      </c>
      <c r="AR239">
        <v>0.3972</v>
      </c>
      <c r="AS239">
        <v>0.6996</v>
      </c>
      <c r="AT239">
        <v>0.48080000000000001</v>
      </c>
      <c r="AU239">
        <v>0.80640000000000001</v>
      </c>
      <c r="AV239">
        <v>0.6643</v>
      </c>
      <c r="AW239">
        <v>0.88239999999999996</v>
      </c>
      <c r="AX239">
        <v>0.59940000000000004</v>
      </c>
      <c r="AY239">
        <v>0.58830000000000005</v>
      </c>
      <c r="AZ239">
        <v>0.51060000000000005</v>
      </c>
      <c r="BA239">
        <v>0.89610000000000001</v>
      </c>
      <c r="BB239">
        <v>0.49619999999999997</v>
      </c>
      <c r="BC239">
        <v>0.68269999999999997</v>
      </c>
      <c r="BD239">
        <v>0.49380000000000002</v>
      </c>
    </row>
    <row r="240" spans="1:56" hidden="1" x14ac:dyDescent="0.4">
      <c r="A240">
        <v>351</v>
      </c>
      <c r="B240" t="s">
        <v>57</v>
      </c>
      <c r="C240" t="s">
        <v>260</v>
      </c>
      <c r="D240" t="str">
        <f t="shared" si="6"/>
        <v>Jaccard</v>
      </c>
      <c r="E240" t="s">
        <v>303</v>
      </c>
      <c r="F240">
        <f t="shared" si="7"/>
        <v>0.52808599999999994</v>
      </c>
      <c r="G240">
        <v>0.75</v>
      </c>
      <c r="H240">
        <v>0.41460000000000002</v>
      </c>
      <c r="I240">
        <v>0.30299999999999999</v>
      </c>
      <c r="J240">
        <v>0.44069999999999998</v>
      </c>
      <c r="K240">
        <v>0.56759999999999999</v>
      </c>
      <c r="L240">
        <v>0.37209999999999999</v>
      </c>
      <c r="M240">
        <v>0.57779999999999998</v>
      </c>
      <c r="N240">
        <v>0.4</v>
      </c>
      <c r="O240">
        <v>0.66669999999999996</v>
      </c>
      <c r="P240">
        <v>0.34920000000000001</v>
      </c>
      <c r="Q240">
        <v>0.58540000000000003</v>
      </c>
      <c r="R240">
        <v>0.4884</v>
      </c>
      <c r="S240">
        <v>0.55879999999999996</v>
      </c>
      <c r="T240">
        <v>0.35289999999999999</v>
      </c>
      <c r="U240">
        <v>0.22409999999999999</v>
      </c>
      <c r="V240">
        <v>0.40849999999999997</v>
      </c>
      <c r="W240">
        <v>0.71050000000000002</v>
      </c>
      <c r="X240">
        <v>0.78259999999999996</v>
      </c>
      <c r="Y240">
        <v>0.43180000000000002</v>
      </c>
      <c r="Z240">
        <v>0.64859999999999995</v>
      </c>
      <c r="AA240">
        <v>0.54169999999999996</v>
      </c>
      <c r="AB240">
        <v>0.37840000000000001</v>
      </c>
      <c r="AC240">
        <v>0.33329999999999999</v>
      </c>
      <c r="AD240">
        <v>0.29310000000000003</v>
      </c>
      <c r="AE240">
        <v>0.38100000000000001</v>
      </c>
      <c r="AF240">
        <v>0.72729999999999995</v>
      </c>
      <c r="AG240">
        <v>0.3125</v>
      </c>
      <c r="AH240">
        <v>0.51349999999999996</v>
      </c>
      <c r="AI240">
        <v>0.34</v>
      </c>
      <c r="AJ240">
        <v>0.5625</v>
      </c>
      <c r="AK240">
        <v>0.36840000000000001</v>
      </c>
      <c r="AL240">
        <v>0.35</v>
      </c>
      <c r="AM240">
        <v>0.69569999999999999</v>
      </c>
      <c r="AN240">
        <v>0.55000000000000004</v>
      </c>
      <c r="AO240">
        <v>0.64859999999999995</v>
      </c>
      <c r="AP240">
        <v>0.5</v>
      </c>
      <c r="AQ240">
        <v>0.96550000000000002</v>
      </c>
      <c r="AR240">
        <v>0.19570000000000001</v>
      </c>
      <c r="AS240">
        <v>0.77139999999999997</v>
      </c>
      <c r="AT240">
        <v>0.72499999999999998</v>
      </c>
      <c r="AU240">
        <v>0.4194</v>
      </c>
      <c r="AV240">
        <v>0.51060000000000005</v>
      </c>
      <c r="AW240">
        <v>0.96430000000000005</v>
      </c>
      <c r="AX240">
        <v>0.48609999999999998</v>
      </c>
      <c r="AY240">
        <v>0.5</v>
      </c>
      <c r="AZ240">
        <v>0.65849999999999997</v>
      </c>
      <c r="BA240">
        <v>1</v>
      </c>
      <c r="BB240">
        <v>0.4667</v>
      </c>
      <c r="BC240">
        <v>0.80559999999999998</v>
      </c>
      <c r="BD240">
        <v>0.40620000000000001</v>
      </c>
    </row>
    <row r="241" spans="1:56" hidden="1" x14ac:dyDescent="0.4">
      <c r="A241">
        <v>352</v>
      </c>
      <c r="B241" t="s">
        <v>57</v>
      </c>
      <c r="C241" t="s">
        <v>260</v>
      </c>
      <c r="D241" t="str">
        <f t="shared" si="6"/>
        <v>Levenshtein</v>
      </c>
      <c r="E241" t="s">
        <v>304</v>
      </c>
      <c r="F241">
        <f t="shared" si="7"/>
        <v>0.69259799999999994</v>
      </c>
      <c r="G241">
        <v>0.73939999999999995</v>
      </c>
      <c r="H241">
        <v>0.59570000000000001</v>
      </c>
      <c r="I241">
        <v>0.4864</v>
      </c>
      <c r="J241">
        <v>0.71479999999999999</v>
      </c>
      <c r="K241">
        <v>0.63260000000000005</v>
      </c>
      <c r="L241">
        <v>0.59179999999999999</v>
      </c>
      <c r="M241">
        <v>0.69620000000000004</v>
      </c>
      <c r="N241">
        <v>0.59319999999999995</v>
      </c>
      <c r="O241">
        <v>0.73460000000000003</v>
      </c>
      <c r="P241">
        <v>0.71889999999999998</v>
      </c>
      <c r="Q241">
        <v>0.73809999999999998</v>
      </c>
      <c r="R241">
        <v>0.59160000000000001</v>
      </c>
      <c r="S241">
        <v>0.7893</v>
      </c>
      <c r="T241">
        <v>0.60370000000000001</v>
      </c>
      <c r="U241">
        <v>0.53739999999999999</v>
      </c>
      <c r="V241">
        <v>0.60099999999999998</v>
      </c>
      <c r="W241">
        <v>0.81310000000000004</v>
      </c>
      <c r="X241">
        <v>0.92459999999999998</v>
      </c>
      <c r="Y241">
        <v>0.56079999999999997</v>
      </c>
      <c r="Z241">
        <v>0.75700000000000001</v>
      </c>
      <c r="AA241">
        <v>0.68240000000000001</v>
      </c>
      <c r="AB241">
        <v>0.70399999999999996</v>
      </c>
      <c r="AC241">
        <v>0.58320000000000005</v>
      </c>
      <c r="AD241">
        <v>0.55310000000000004</v>
      </c>
      <c r="AE241">
        <v>0.62909999999999999</v>
      </c>
      <c r="AF241">
        <v>0.77729999999999999</v>
      </c>
      <c r="AG241">
        <v>0.53249999999999997</v>
      </c>
      <c r="AH241">
        <v>0.81499999999999995</v>
      </c>
      <c r="AI241">
        <v>0.50080000000000002</v>
      </c>
      <c r="AJ241">
        <v>0.61099999999999999</v>
      </c>
      <c r="AK241">
        <v>0.62209999999999999</v>
      </c>
      <c r="AL241">
        <v>0.59160000000000001</v>
      </c>
      <c r="AM241">
        <v>0.9335</v>
      </c>
      <c r="AN241">
        <v>0.72799999999999998</v>
      </c>
      <c r="AO241">
        <v>0.8609</v>
      </c>
      <c r="AP241">
        <v>0.77810000000000001</v>
      </c>
      <c r="AQ241">
        <v>0.97340000000000004</v>
      </c>
      <c r="AR241">
        <v>0.54690000000000005</v>
      </c>
      <c r="AS241">
        <v>0.70499999999999996</v>
      </c>
      <c r="AT241">
        <v>0.7419</v>
      </c>
      <c r="AU241">
        <v>0.66080000000000005</v>
      </c>
      <c r="AV241">
        <v>0.67379999999999995</v>
      </c>
      <c r="AW241">
        <v>0.98850000000000005</v>
      </c>
      <c r="AX241">
        <v>0.62809999999999999</v>
      </c>
      <c r="AY241">
        <v>0.69359999999999999</v>
      </c>
      <c r="AZ241">
        <v>0.84030000000000005</v>
      </c>
      <c r="BA241">
        <v>0.99480000000000002</v>
      </c>
      <c r="BB241">
        <v>0.56610000000000005</v>
      </c>
      <c r="BC241">
        <v>0.6845</v>
      </c>
      <c r="BD241">
        <v>0.60940000000000005</v>
      </c>
    </row>
    <row r="242" spans="1:56" hidden="1" x14ac:dyDescent="0.4">
      <c r="A242">
        <v>353</v>
      </c>
      <c r="B242" t="s">
        <v>57</v>
      </c>
      <c r="C242" t="s">
        <v>260</v>
      </c>
      <c r="D242" t="str">
        <f t="shared" si="6"/>
        <v>TFIDF</v>
      </c>
      <c r="E242" t="s">
        <v>305</v>
      </c>
      <c r="F242">
        <f t="shared" si="7"/>
        <v>0.61943999999999999</v>
      </c>
      <c r="G242">
        <v>0.83109999999999995</v>
      </c>
      <c r="H242">
        <v>0.55030000000000001</v>
      </c>
      <c r="I242">
        <v>0.3241</v>
      </c>
      <c r="J242">
        <v>0.64239999999999997</v>
      </c>
      <c r="K242">
        <v>0.372</v>
      </c>
      <c r="L242">
        <v>0.58179999999999998</v>
      </c>
      <c r="M242">
        <v>0.73050000000000004</v>
      </c>
      <c r="N242">
        <v>0.57520000000000004</v>
      </c>
      <c r="O242">
        <v>0.7157</v>
      </c>
      <c r="P242">
        <v>0.58589999999999998</v>
      </c>
      <c r="Q242">
        <v>0.65110000000000001</v>
      </c>
      <c r="R242">
        <v>0.60870000000000002</v>
      </c>
      <c r="S242">
        <v>0.75360000000000005</v>
      </c>
      <c r="T242">
        <v>0.48349999999999999</v>
      </c>
      <c r="U242">
        <v>0.35720000000000002</v>
      </c>
      <c r="V242">
        <v>0.60719999999999996</v>
      </c>
      <c r="W242">
        <v>0.73919999999999997</v>
      </c>
      <c r="X242">
        <v>0.89</v>
      </c>
      <c r="Y242">
        <v>0.4803</v>
      </c>
      <c r="Z242">
        <v>0.82830000000000004</v>
      </c>
      <c r="AA242">
        <v>0.62570000000000003</v>
      </c>
      <c r="AB242">
        <v>0.45760000000000001</v>
      </c>
      <c r="AC242">
        <v>0.38200000000000001</v>
      </c>
      <c r="AD242">
        <v>0.55120000000000002</v>
      </c>
      <c r="AE242">
        <v>0.56410000000000005</v>
      </c>
      <c r="AF242">
        <v>0.69689999999999996</v>
      </c>
      <c r="AG242">
        <v>0.41089999999999999</v>
      </c>
      <c r="AH242">
        <v>0.56640000000000001</v>
      </c>
      <c r="AI242">
        <v>0.37990000000000002</v>
      </c>
      <c r="AJ242">
        <v>0.51</v>
      </c>
      <c r="AK242">
        <v>0.52149999999999996</v>
      </c>
      <c r="AL242">
        <v>0.47270000000000001</v>
      </c>
      <c r="AM242">
        <v>0.84740000000000004</v>
      </c>
      <c r="AN242">
        <v>0.4607</v>
      </c>
      <c r="AO242">
        <v>0.75900000000000001</v>
      </c>
      <c r="AP242">
        <v>0.61399999999999999</v>
      </c>
      <c r="AQ242">
        <v>0.9163</v>
      </c>
      <c r="AR242">
        <v>0.43380000000000002</v>
      </c>
      <c r="AS242">
        <v>0.74819999999999998</v>
      </c>
      <c r="AT242">
        <v>0.80710000000000004</v>
      </c>
      <c r="AU242">
        <v>0.56589999999999996</v>
      </c>
      <c r="AV242">
        <v>0.6079</v>
      </c>
      <c r="AW242">
        <v>0.98160000000000003</v>
      </c>
      <c r="AX242">
        <v>0.60140000000000005</v>
      </c>
      <c r="AY242">
        <v>0.58099999999999996</v>
      </c>
      <c r="AZ242">
        <v>0.78680000000000005</v>
      </c>
      <c r="BA242">
        <v>0.99170000000000003</v>
      </c>
      <c r="BB242">
        <v>0.4909</v>
      </c>
      <c r="BC242">
        <v>0.74550000000000005</v>
      </c>
      <c r="BD242">
        <v>0.58579999999999999</v>
      </c>
    </row>
    <row r="243" spans="1:56" hidden="1" x14ac:dyDescent="0.4">
      <c r="A243">
        <v>354</v>
      </c>
      <c r="B243" t="s">
        <v>57</v>
      </c>
      <c r="C243" t="s">
        <v>260</v>
      </c>
      <c r="D243" t="str">
        <f t="shared" si="6"/>
        <v>BM25</v>
      </c>
      <c r="E243" t="s">
        <v>306</v>
      </c>
      <c r="F243">
        <f t="shared" si="7"/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</row>
    <row r="244" spans="1:56" hidden="1" x14ac:dyDescent="0.4">
      <c r="A244">
        <v>355</v>
      </c>
      <c r="B244" t="s">
        <v>57</v>
      </c>
      <c r="C244" t="s">
        <v>260</v>
      </c>
      <c r="D244" t="str">
        <f t="shared" si="6"/>
        <v>SBERT</v>
      </c>
      <c r="E244" t="s">
        <v>307</v>
      </c>
      <c r="F244">
        <f t="shared" si="7"/>
        <v>0.95257399999999992</v>
      </c>
      <c r="G244">
        <v>0.97230000000000005</v>
      </c>
      <c r="H244">
        <v>0.95709999999999995</v>
      </c>
      <c r="I244">
        <v>0.9042</v>
      </c>
      <c r="J244">
        <v>0.96230000000000004</v>
      </c>
      <c r="K244">
        <v>0.9123</v>
      </c>
      <c r="L244">
        <v>0.92969999999999997</v>
      </c>
      <c r="M244">
        <v>0.95730000000000004</v>
      </c>
      <c r="N244">
        <v>0.94030000000000002</v>
      </c>
      <c r="O244">
        <v>0.98480000000000001</v>
      </c>
      <c r="P244">
        <v>0.98</v>
      </c>
      <c r="Q244">
        <v>0.97450000000000003</v>
      </c>
      <c r="R244">
        <v>0.90969999999999995</v>
      </c>
      <c r="S244">
        <v>0.96260000000000001</v>
      </c>
      <c r="T244">
        <v>0.94769999999999999</v>
      </c>
      <c r="U244">
        <v>0.90890000000000004</v>
      </c>
      <c r="V244">
        <v>0.95350000000000001</v>
      </c>
      <c r="W244">
        <v>0.9556</v>
      </c>
      <c r="X244">
        <v>0.98280000000000001</v>
      </c>
      <c r="Y244">
        <v>0.91600000000000004</v>
      </c>
      <c r="Z244">
        <v>0.97929999999999995</v>
      </c>
      <c r="AA244">
        <v>0.97619999999999996</v>
      </c>
      <c r="AB244">
        <v>0.96609999999999996</v>
      </c>
      <c r="AC244">
        <v>0.93389999999999995</v>
      </c>
      <c r="AD244">
        <v>0.95820000000000005</v>
      </c>
      <c r="AE244">
        <v>0.95820000000000005</v>
      </c>
      <c r="AF244">
        <v>0.97960000000000003</v>
      </c>
      <c r="AG244">
        <v>0.92610000000000003</v>
      </c>
      <c r="AH244">
        <v>0.93</v>
      </c>
      <c r="AI244">
        <v>0.9022</v>
      </c>
      <c r="AJ244">
        <v>0.92769999999999997</v>
      </c>
      <c r="AK244">
        <v>0.93410000000000004</v>
      </c>
      <c r="AL244">
        <v>0.9304</v>
      </c>
      <c r="AM244">
        <v>0.98450000000000004</v>
      </c>
      <c r="AN244">
        <v>0.97289999999999999</v>
      </c>
      <c r="AO244">
        <v>0.93899999999999995</v>
      </c>
      <c r="AP244">
        <v>0.96460000000000001</v>
      </c>
      <c r="AQ244">
        <v>0.99350000000000005</v>
      </c>
      <c r="AR244">
        <v>0.93530000000000002</v>
      </c>
      <c r="AS244">
        <v>0.9819</v>
      </c>
      <c r="AT244">
        <v>0.9597</v>
      </c>
      <c r="AU244">
        <v>0.94230000000000003</v>
      </c>
      <c r="AV244">
        <v>0.94930000000000003</v>
      </c>
      <c r="AW244">
        <v>0.99690000000000001</v>
      </c>
      <c r="AX244">
        <v>0.94789999999999996</v>
      </c>
      <c r="AY244">
        <v>0.95889999999999997</v>
      </c>
      <c r="AZ244">
        <v>0.96120000000000005</v>
      </c>
      <c r="BA244">
        <v>0.99909999999999999</v>
      </c>
      <c r="BB244">
        <v>0.90790000000000004</v>
      </c>
      <c r="BC244">
        <v>0.9839</v>
      </c>
      <c r="BD244">
        <v>0.93630000000000002</v>
      </c>
    </row>
    <row r="245" spans="1:56" hidden="1" x14ac:dyDescent="0.4">
      <c r="A245">
        <v>356</v>
      </c>
      <c r="B245" t="s">
        <v>57</v>
      </c>
      <c r="C245" t="s">
        <v>260</v>
      </c>
      <c r="D245" t="str">
        <f t="shared" si="6"/>
        <v>MEAN</v>
      </c>
      <c r="E245" t="s">
        <v>308</v>
      </c>
      <c r="F245">
        <f t="shared" si="7"/>
        <v>0.55853600000000025</v>
      </c>
      <c r="G245">
        <v>0.65859999999999996</v>
      </c>
      <c r="H245">
        <v>0.50349999999999995</v>
      </c>
      <c r="I245">
        <v>0.40360000000000001</v>
      </c>
      <c r="J245">
        <v>0.55200000000000005</v>
      </c>
      <c r="K245">
        <v>0.49690000000000001</v>
      </c>
      <c r="L245">
        <v>0.49509999999999998</v>
      </c>
      <c r="M245">
        <v>0.59240000000000004</v>
      </c>
      <c r="N245">
        <v>0.50180000000000002</v>
      </c>
      <c r="O245">
        <v>0.62039999999999995</v>
      </c>
      <c r="P245">
        <v>0.52680000000000005</v>
      </c>
      <c r="Q245">
        <v>0.58979999999999999</v>
      </c>
      <c r="R245">
        <v>0.51970000000000005</v>
      </c>
      <c r="S245">
        <v>0.6129</v>
      </c>
      <c r="T245">
        <v>0.47760000000000002</v>
      </c>
      <c r="U245">
        <v>0.40550000000000003</v>
      </c>
      <c r="V245">
        <v>0.51400000000000001</v>
      </c>
      <c r="W245">
        <v>0.64370000000000005</v>
      </c>
      <c r="X245">
        <v>0.71599999999999997</v>
      </c>
      <c r="Y245">
        <v>0.4778</v>
      </c>
      <c r="Z245">
        <v>0.64259999999999995</v>
      </c>
      <c r="AA245">
        <v>0.56520000000000004</v>
      </c>
      <c r="AB245">
        <v>0.50119999999999998</v>
      </c>
      <c r="AC245">
        <v>0.44650000000000001</v>
      </c>
      <c r="AD245">
        <v>0.47110000000000002</v>
      </c>
      <c r="AE245">
        <v>0.50649999999999995</v>
      </c>
      <c r="AF245">
        <v>0.63619999999999999</v>
      </c>
      <c r="AG245">
        <v>0.43640000000000001</v>
      </c>
      <c r="AH245">
        <v>0.56499999999999995</v>
      </c>
      <c r="AI245">
        <v>0.42459999999999998</v>
      </c>
      <c r="AJ245">
        <v>0.5222</v>
      </c>
      <c r="AK245">
        <v>0.48920000000000002</v>
      </c>
      <c r="AL245">
        <v>0.46889999999999998</v>
      </c>
      <c r="AM245">
        <v>0.69220000000000004</v>
      </c>
      <c r="AN245">
        <v>0.5423</v>
      </c>
      <c r="AO245">
        <v>0.64149999999999996</v>
      </c>
      <c r="AP245">
        <v>0.57130000000000003</v>
      </c>
      <c r="AQ245">
        <v>0.76970000000000005</v>
      </c>
      <c r="AR245">
        <v>0.42230000000000001</v>
      </c>
      <c r="AS245">
        <v>0.64129999999999998</v>
      </c>
      <c r="AT245">
        <v>0.64670000000000005</v>
      </c>
      <c r="AU245">
        <v>0.51770000000000005</v>
      </c>
      <c r="AV245">
        <v>0.54830000000000001</v>
      </c>
      <c r="AW245">
        <v>0.78620000000000001</v>
      </c>
      <c r="AX245">
        <v>0.53269999999999995</v>
      </c>
      <c r="AY245">
        <v>0.54669999999999996</v>
      </c>
      <c r="AZ245">
        <v>0.64939999999999998</v>
      </c>
      <c r="BA245">
        <v>0.79710000000000003</v>
      </c>
      <c r="BB245">
        <v>0.48630000000000001</v>
      </c>
      <c r="BC245">
        <v>0.64390000000000003</v>
      </c>
      <c r="BD245">
        <v>0.50749999999999995</v>
      </c>
    </row>
    <row r="246" spans="1:56" hidden="1" x14ac:dyDescent="0.4">
      <c r="A246">
        <v>357</v>
      </c>
      <c r="B246" t="s">
        <v>57</v>
      </c>
      <c r="C246" t="s">
        <v>260</v>
      </c>
      <c r="D246" t="str">
        <f t="shared" si="6"/>
        <v>Weighted</v>
      </c>
      <c r="E246" t="s">
        <v>309</v>
      </c>
      <c r="F246">
        <f t="shared" si="7"/>
        <v>0.58626199999999995</v>
      </c>
      <c r="G246">
        <v>0.71889999999999998</v>
      </c>
      <c r="H246">
        <v>0.51339999999999997</v>
      </c>
      <c r="I246">
        <v>0.38500000000000001</v>
      </c>
      <c r="J246">
        <v>0.57779999999999998</v>
      </c>
      <c r="K246">
        <v>0.50290000000000001</v>
      </c>
      <c r="L246">
        <v>0.50849999999999995</v>
      </c>
      <c r="M246">
        <v>0.63339999999999996</v>
      </c>
      <c r="N246">
        <v>0.51490000000000002</v>
      </c>
      <c r="O246">
        <v>0.66349999999999998</v>
      </c>
      <c r="P246">
        <v>0.54079999999999995</v>
      </c>
      <c r="Q246">
        <v>0.62360000000000004</v>
      </c>
      <c r="R246">
        <v>0.54359999999999997</v>
      </c>
      <c r="S246">
        <v>0.65939999999999999</v>
      </c>
      <c r="T246">
        <v>0.47899999999999998</v>
      </c>
      <c r="U246">
        <v>0.38840000000000002</v>
      </c>
      <c r="V246">
        <v>0.52990000000000004</v>
      </c>
      <c r="W246">
        <v>0.69820000000000004</v>
      </c>
      <c r="X246">
        <v>0.79210000000000003</v>
      </c>
      <c r="Y246">
        <v>0.48380000000000001</v>
      </c>
      <c r="Z246">
        <v>0.69779999999999998</v>
      </c>
      <c r="AA246">
        <v>0.59130000000000005</v>
      </c>
      <c r="AB246">
        <v>0.50449999999999995</v>
      </c>
      <c r="AC246">
        <v>0.43709999999999999</v>
      </c>
      <c r="AD246">
        <v>0.47270000000000001</v>
      </c>
      <c r="AE246">
        <v>0.51759999999999995</v>
      </c>
      <c r="AF246">
        <v>0.68320000000000003</v>
      </c>
      <c r="AG246">
        <v>0.42709999999999998</v>
      </c>
      <c r="AH246">
        <v>0.59499999999999997</v>
      </c>
      <c r="AI246">
        <v>0.41439999999999999</v>
      </c>
      <c r="AJ246">
        <v>0.53910000000000002</v>
      </c>
      <c r="AK246">
        <v>0.4975</v>
      </c>
      <c r="AL246">
        <v>0.4703</v>
      </c>
      <c r="AM246">
        <v>0.76</v>
      </c>
      <c r="AN246">
        <v>0.55500000000000005</v>
      </c>
      <c r="AO246">
        <v>0.69899999999999995</v>
      </c>
      <c r="AP246">
        <v>0.60019999999999996</v>
      </c>
      <c r="AQ246">
        <v>0.85899999999999999</v>
      </c>
      <c r="AR246">
        <v>0.4093</v>
      </c>
      <c r="AS246">
        <v>0.69179999999999997</v>
      </c>
      <c r="AT246">
        <v>0.70479999999999998</v>
      </c>
      <c r="AU246">
        <v>0.53400000000000003</v>
      </c>
      <c r="AV246">
        <v>0.57340000000000002</v>
      </c>
      <c r="AW246">
        <v>0.88239999999999996</v>
      </c>
      <c r="AX246">
        <v>0.55379999999999996</v>
      </c>
      <c r="AY246">
        <v>0.56859999999999999</v>
      </c>
      <c r="AZ246">
        <v>0.70689999999999997</v>
      </c>
      <c r="BA246">
        <v>0.89610000000000001</v>
      </c>
      <c r="BB246">
        <v>0.49619999999999997</v>
      </c>
      <c r="BC246">
        <v>0.6946</v>
      </c>
      <c r="BD246">
        <v>0.52329999999999999</v>
      </c>
    </row>
    <row r="247" spans="1:56" hidden="1" x14ac:dyDescent="0.4">
      <c r="A247">
        <v>302</v>
      </c>
      <c r="B247" t="s">
        <v>56</v>
      </c>
      <c r="C247" t="s">
        <v>260</v>
      </c>
      <c r="D247" t="str">
        <f t="shared" si="6"/>
        <v>Jaccard</v>
      </c>
      <c r="E247" t="s">
        <v>310</v>
      </c>
      <c r="F247">
        <f t="shared" si="7"/>
        <v>0.52064199999999983</v>
      </c>
      <c r="G247">
        <v>0.7419</v>
      </c>
      <c r="H247">
        <v>0.41460000000000002</v>
      </c>
      <c r="I247">
        <v>0.29730000000000001</v>
      </c>
      <c r="J247">
        <v>0.26979999999999998</v>
      </c>
      <c r="K247">
        <v>0.56759999999999999</v>
      </c>
      <c r="L247">
        <v>0.28260000000000002</v>
      </c>
      <c r="M247">
        <v>0.59519999999999995</v>
      </c>
      <c r="N247">
        <v>0.47620000000000001</v>
      </c>
      <c r="O247">
        <v>0.93940000000000001</v>
      </c>
      <c r="P247">
        <v>0.34920000000000001</v>
      </c>
      <c r="Q247">
        <v>0.31109999999999999</v>
      </c>
      <c r="R247">
        <v>0.32650000000000001</v>
      </c>
      <c r="S247">
        <v>0.44190000000000002</v>
      </c>
      <c r="T247">
        <v>0.35289999999999999</v>
      </c>
      <c r="U247">
        <v>0.22409999999999999</v>
      </c>
      <c r="V247">
        <v>0.41099999999999998</v>
      </c>
      <c r="W247">
        <v>0.65849999999999997</v>
      </c>
      <c r="X247">
        <v>0.78259999999999996</v>
      </c>
      <c r="Y247">
        <v>0.33329999999999999</v>
      </c>
      <c r="Z247">
        <v>0.69440000000000002</v>
      </c>
      <c r="AA247">
        <v>0.45100000000000001</v>
      </c>
      <c r="AB247">
        <v>0.38890000000000002</v>
      </c>
      <c r="AC247">
        <v>0.3725</v>
      </c>
      <c r="AD247">
        <v>0.33329999999999999</v>
      </c>
      <c r="AE247">
        <v>0.3906</v>
      </c>
      <c r="AF247">
        <v>0.75560000000000005</v>
      </c>
      <c r="AG247">
        <v>0.3125</v>
      </c>
      <c r="AH247">
        <v>0.51349999999999996</v>
      </c>
      <c r="AI247">
        <v>0.29549999999999998</v>
      </c>
      <c r="AJ247">
        <v>0.5625</v>
      </c>
      <c r="AK247">
        <v>0.36840000000000001</v>
      </c>
      <c r="AL247">
        <v>0.51280000000000003</v>
      </c>
      <c r="AM247">
        <v>0.72729999999999995</v>
      </c>
      <c r="AN247">
        <v>0.55000000000000004</v>
      </c>
      <c r="AO247">
        <v>0.64859999999999995</v>
      </c>
      <c r="AP247">
        <v>0.33329999999999999</v>
      </c>
      <c r="AQ247">
        <v>0.7742</v>
      </c>
      <c r="AR247">
        <v>0.2157</v>
      </c>
      <c r="AS247">
        <v>0.79410000000000003</v>
      </c>
      <c r="AT247">
        <v>0.67500000000000004</v>
      </c>
      <c r="AU247">
        <v>0.76190000000000002</v>
      </c>
      <c r="AV247">
        <v>0.51060000000000005</v>
      </c>
      <c r="AW247">
        <v>0.96430000000000005</v>
      </c>
      <c r="AX247">
        <v>0.52049999999999996</v>
      </c>
      <c r="AY247">
        <v>0.48980000000000001</v>
      </c>
      <c r="AZ247">
        <v>0.68289999999999995</v>
      </c>
      <c r="BA247">
        <v>1</v>
      </c>
      <c r="BB247">
        <v>0.4667</v>
      </c>
      <c r="BC247">
        <v>0.78380000000000005</v>
      </c>
      <c r="BD247">
        <v>0.40620000000000001</v>
      </c>
    </row>
    <row r="248" spans="1:56" hidden="1" x14ac:dyDescent="0.4">
      <c r="A248">
        <v>303</v>
      </c>
      <c r="B248" t="s">
        <v>56</v>
      </c>
      <c r="C248" t="s">
        <v>260</v>
      </c>
      <c r="D248" t="str">
        <f t="shared" si="6"/>
        <v>Levenshtein</v>
      </c>
      <c r="E248" t="s">
        <v>311</v>
      </c>
      <c r="F248">
        <f t="shared" si="7"/>
        <v>0.69485800000000009</v>
      </c>
      <c r="G248">
        <v>0.8972</v>
      </c>
      <c r="H248">
        <v>0.59570000000000001</v>
      </c>
      <c r="I248">
        <v>0.59819999999999995</v>
      </c>
      <c r="J248">
        <v>0.52549999999999997</v>
      </c>
      <c r="K248">
        <v>0.63260000000000005</v>
      </c>
      <c r="L248">
        <v>0.57399999999999995</v>
      </c>
      <c r="M248">
        <v>0.74170000000000003</v>
      </c>
      <c r="N248">
        <v>0.627</v>
      </c>
      <c r="O248">
        <v>0.95579999999999998</v>
      </c>
      <c r="P248">
        <v>0.71889999999999998</v>
      </c>
      <c r="Q248">
        <v>0.62119999999999997</v>
      </c>
      <c r="R248">
        <v>0.50800000000000001</v>
      </c>
      <c r="S248">
        <v>0.59830000000000005</v>
      </c>
      <c r="T248">
        <v>0.60370000000000001</v>
      </c>
      <c r="U248">
        <v>0.53739999999999999</v>
      </c>
      <c r="V248">
        <v>0.66320000000000001</v>
      </c>
      <c r="W248">
        <v>0.78580000000000005</v>
      </c>
      <c r="X248">
        <v>0.60529999999999995</v>
      </c>
      <c r="Y248">
        <v>0.55320000000000003</v>
      </c>
      <c r="Z248">
        <v>0.77310000000000001</v>
      </c>
      <c r="AA248">
        <v>0.65449999999999997</v>
      </c>
      <c r="AB248">
        <v>0.72889999999999999</v>
      </c>
      <c r="AC248">
        <v>0.60540000000000005</v>
      </c>
      <c r="AD248">
        <v>0.56200000000000006</v>
      </c>
      <c r="AE248">
        <v>0.62609999999999999</v>
      </c>
      <c r="AF248">
        <v>0.74770000000000003</v>
      </c>
      <c r="AG248">
        <v>0.53249999999999997</v>
      </c>
      <c r="AH248">
        <v>0.81499999999999995</v>
      </c>
      <c r="AI248">
        <v>0.50409999999999999</v>
      </c>
      <c r="AJ248">
        <v>0.61099999999999999</v>
      </c>
      <c r="AK248">
        <v>0.62209999999999999</v>
      </c>
      <c r="AL248">
        <v>0.76060000000000005</v>
      </c>
      <c r="AM248">
        <v>0.93110000000000004</v>
      </c>
      <c r="AN248">
        <v>0.72799999999999998</v>
      </c>
      <c r="AO248">
        <v>0.8609</v>
      </c>
      <c r="AP248">
        <v>0.60509999999999997</v>
      </c>
      <c r="AQ248">
        <v>0.90269999999999995</v>
      </c>
      <c r="AR248">
        <v>0.56520000000000004</v>
      </c>
      <c r="AS248">
        <v>0.7087</v>
      </c>
      <c r="AT248">
        <v>0.83760000000000001</v>
      </c>
      <c r="AU248">
        <v>0.9758</v>
      </c>
      <c r="AV248">
        <v>0.67379999999999995</v>
      </c>
      <c r="AW248">
        <v>0.98850000000000005</v>
      </c>
      <c r="AX248">
        <v>0.66469999999999996</v>
      </c>
      <c r="AY248">
        <v>0.70899999999999996</v>
      </c>
      <c r="AZ248">
        <v>0.8548</v>
      </c>
      <c r="BA248">
        <v>0.99550000000000005</v>
      </c>
      <c r="BB248">
        <v>0.56610000000000005</v>
      </c>
      <c r="BC248">
        <v>0.68030000000000002</v>
      </c>
      <c r="BD248">
        <v>0.60940000000000005</v>
      </c>
    </row>
    <row r="249" spans="1:56" hidden="1" x14ac:dyDescent="0.4">
      <c r="A249">
        <v>304</v>
      </c>
      <c r="B249" t="s">
        <v>56</v>
      </c>
      <c r="C249" t="s">
        <v>260</v>
      </c>
      <c r="D249" t="str">
        <f t="shared" si="6"/>
        <v>TFIDF</v>
      </c>
      <c r="E249" t="s">
        <v>312</v>
      </c>
      <c r="F249">
        <f t="shared" si="7"/>
        <v>0.61016400000000015</v>
      </c>
      <c r="G249">
        <v>0.82740000000000002</v>
      </c>
      <c r="H249">
        <v>0.55030000000000001</v>
      </c>
      <c r="I249">
        <v>0.4108</v>
      </c>
      <c r="J249">
        <v>0.51759999999999995</v>
      </c>
      <c r="K249">
        <v>0.372</v>
      </c>
      <c r="L249">
        <v>0.51239999999999997</v>
      </c>
      <c r="M249">
        <v>0.7339</v>
      </c>
      <c r="N249">
        <v>0.59240000000000004</v>
      </c>
      <c r="O249">
        <v>0.84419999999999995</v>
      </c>
      <c r="P249">
        <v>0.58589999999999998</v>
      </c>
      <c r="Q249">
        <v>0.56110000000000004</v>
      </c>
      <c r="R249">
        <v>0.4153</v>
      </c>
      <c r="S249">
        <v>0.54400000000000004</v>
      </c>
      <c r="T249">
        <v>0.48349999999999999</v>
      </c>
      <c r="U249">
        <v>0.35720000000000002</v>
      </c>
      <c r="V249">
        <v>0.64790000000000003</v>
      </c>
      <c r="W249">
        <v>0.69740000000000002</v>
      </c>
      <c r="X249">
        <v>0.6885</v>
      </c>
      <c r="Y249">
        <v>0.42620000000000002</v>
      </c>
      <c r="Z249">
        <v>0.8327</v>
      </c>
      <c r="AA249">
        <v>0.52139999999999997</v>
      </c>
      <c r="AB249">
        <v>0.4395</v>
      </c>
      <c r="AC249">
        <v>0.4042</v>
      </c>
      <c r="AD249">
        <v>0.56910000000000005</v>
      </c>
      <c r="AE249">
        <v>0.56950000000000001</v>
      </c>
      <c r="AF249">
        <v>0.68489999999999995</v>
      </c>
      <c r="AG249">
        <v>0.41089999999999999</v>
      </c>
      <c r="AH249">
        <v>0.56640000000000001</v>
      </c>
      <c r="AI249">
        <v>0.31380000000000002</v>
      </c>
      <c r="AJ249">
        <v>0.51</v>
      </c>
      <c r="AK249">
        <v>0.52149999999999996</v>
      </c>
      <c r="AL249">
        <v>0.62760000000000005</v>
      </c>
      <c r="AM249">
        <v>0.85329999999999995</v>
      </c>
      <c r="AN249">
        <v>0.4607</v>
      </c>
      <c r="AO249">
        <v>0.75900000000000001</v>
      </c>
      <c r="AP249">
        <v>0.44969999999999999</v>
      </c>
      <c r="AQ249">
        <v>0.80940000000000001</v>
      </c>
      <c r="AR249">
        <v>0.53280000000000005</v>
      </c>
      <c r="AS249">
        <v>0.75780000000000003</v>
      </c>
      <c r="AT249">
        <v>0.76729999999999998</v>
      </c>
      <c r="AU249">
        <v>0.87860000000000005</v>
      </c>
      <c r="AV249">
        <v>0.6079</v>
      </c>
      <c r="AW249">
        <v>0.98160000000000003</v>
      </c>
      <c r="AX249">
        <v>0.61819999999999997</v>
      </c>
      <c r="AY249">
        <v>0.64149999999999996</v>
      </c>
      <c r="AZ249">
        <v>0.85389999999999999</v>
      </c>
      <c r="BA249">
        <v>0.99170000000000003</v>
      </c>
      <c r="BB249">
        <v>0.4909</v>
      </c>
      <c r="BC249">
        <v>0.72860000000000003</v>
      </c>
      <c r="BD249">
        <v>0.58579999999999999</v>
      </c>
    </row>
    <row r="250" spans="1:56" hidden="1" x14ac:dyDescent="0.4">
      <c r="A250">
        <v>305</v>
      </c>
      <c r="B250" t="s">
        <v>56</v>
      </c>
      <c r="C250" t="s">
        <v>260</v>
      </c>
      <c r="D250" t="str">
        <f t="shared" si="6"/>
        <v>BM25</v>
      </c>
      <c r="E250" t="s">
        <v>313</v>
      </c>
      <c r="F250">
        <f t="shared" si="7"/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</row>
    <row r="251" spans="1:56" hidden="1" x14ac:dyDescent="0.4">
      <c r="A251">
        <v>306</v>
      </c>
      <c r="B251" t="s">
        <v>56</v>
      </c>
      <c r="C251" t="s">
        <v>260</v>
      </c>
      <c r="D251" t="str">
        <f t="shared" si="6"/>
        <v>SBERT</v>
      </c>
      <c r="E251" t="s">
        <v>314</v>
      </c>
      <c r="F251">
        <f t="shared" si="7"/>
        <v>0.95195199999999991</v>
      </c>
      <c r="G251">
        <v>0.9788</v>
      </c>
      <c r="H251">
        <v>0.95709999999999995</v>
      </c>
      <c r="I251">
        <v>0.92300000000000004</v>
      </c>
      <c r="J251">
        <v>0.95599999999999996</v>
      </c>
      <c r="K251">
        <v>0.9123</v>
      </c>
      <c r="L251">
        <v>0.93179999999999996</v>
      </c>
      <c r="M251">
        <v>0.96530000000000005</v>
      </c>
      <c r="N251">
        <v>0.94240000000000002</v>
      </c>
      <c r="O251">
        <v>0.99690000000000001</v>
      </c>
      <c r="P251">
        <v>0.98</v>
      </c>
      <c r="Q251">
        <v>0.96150000000000002</v>
      </c>
      <c r="R251">
        <v>0.83209999999999995</v>
      </c>
      <c r="S251">
        <v>0.90980000000000005</v>
      </c>
      <c r="T251">
        <v>0.94769999999999999</v>
      </c>
      <c r="U251">
        <v>0.90890000000000004</v>
      </c>
      <c r="V251">
        <v>0.95630000000000004</v>
      </c>
      <c r="W251">
        <v>0.95409999999999995</v>
      </c>
      <c r="X251">
        <v>0.94479999999999997</v>
      </c>
      <c r="Y251">
        <v>0.92679999999999996</v>
      </c>
      <c r="Z251">
        <v>0.97640000000000005</v>
      </c>
      <c r="AA251">
        <v>0.96919999999999995</v>
      </c>
      <c r="AB251">
        <v>0.97289999999999999</v>
      </c>
      <c r="AC251">
        <v>0.9365</v>
      </c>
      <c r="AD251">
        <v>0.97160000000000002</v>
      </c>
      <c r="AE251">
        <v>0.96009999999999995</v>
      </c>
      <c r="AF251">
        <v>0.9748</v>
      </c>
      <c r="AG251">
        <v>0.92610000000000003</v>
      </c>
      <c r="AH251">
        <v>0.93</v>
      </c>
      <c r="AI251">
        <v>0.90539999999999998</v>
      </c>
      <c r="AJ251">
        <v>0.92769999999999997</v>
      </c>
      <c r="AK251">
        <v>0.93410000000000004</v>
      </c>
      <c r="AL251">
        <v>0.95569999999999999</v>
      </c>
      <c r="AM251">
        <v>0.98650000000000004</v>
      </c>
      <c r="AN251">
        <v>0.97289999999999999</v>
      </c>
      <c r="AO251">
        <v>0.93899999999999995</v>
      </c>
      <c r="AP251">
        <v>0.94410000000000005</v>
      </c>
      <c r="AQ251">
        <v>0.98270000000000002</v>
      </c>
      <c r="AR251">
        <v>0.94620000000000004</v>
      </c>
      <c r="AS251">
        <v>0.9657</v>
      </c>
      <c r="AT251">
        <v>0.96950000000000003</v>
      </c>
      <c r="AU251">
        <v>0.99160000000000004</v>
      </c>
      <c r="AV251">
        <v>0.94930000000000003</v>
      </c>
      <c r="AW251">
        <v>0.99690000000000001</v>
      </c>
      <c r="AX251">
        <v>0.96899999999999997</v>
      </c>
      <c r="AY251">
        <v>0.96189999999999998</v>
      </c>
      <c r="AZ251">
        <v>0.97140000000000004</v>
      </c>
      <c r="BA251">
        <v>0.99909999999999999</v>
      </c>
      <c r="BB251">
        <v>0.90790000000000004</v>
      </c>
      <c r="BC251">
        <v>0.98150000000000004</v>
      </c>
      <c r="BD251">
        <v>0.93630000000000002</v>
      </c>
    </row>
    <row r="252" spans="1:56" hidden="1" x14ac:dyDescent="0.4">
      <c r="A252">
        <v>307</v>
      </c>
      <c r="B252" t="s">
        <v>56</v>
      </c>
      <c r="C252" t="s">
        <v>260</v>
      </c>
      <c r="D252" t="str">
        <f t="shared" si="6"/>
        <v>MEAN</v>
      </c>
      <c r="E252" t="s">
        <v>315</v>
      </c>
      <c r="F252">
        <f t="shared" si="7"/>
        <v>0.55552200000000007</v>
      </c>
      <c r="G252">
        <v>0.68910000000000005</v>
      </c>
      <c r="H252">
        <v>0.50349999999999995</v>
      </c>
      <c r="I252">
        <v>0.44590000000000002</v>
      </c>
      <c r="J252">
        <v>0.45379999999999998</v>
      </c>
      <c r="K252">
        <v>0.49690000000000001</v>
      </c>
      <c r="L252">
        <v>0.46010000000000001</v>
      </c>
      <c r="M252">
        <v>0.60719999999999996</v>
      </c>
      <c r="N252">
        <v>0.52759999999999996</v>
      </c>
      <c r="O252">
        <v>0.74729999999999996</v>
      </c>
      <c r="P252">
        <v>0.52680000000000005</v>
      </c>
      <c r="Q252">
        <v>0.49099999999999999</v>
      </c>
      <c r="R252">
        <v>0.41639999999999999</v>
      </c>
      <c r="S252">
        <v>0.49880000000000002</v>
      </c>
      <c r="T252">
        <v>0.47760000000000002</v>
      </c>
      <c r="U252">
        <v>0.40550000000000003</v>
      </c>
      <c r="V252">
        <v>0.53569999999999995</v>
      </c>
      <c r="W252">
        <v>0.61919999999999997</v>
      </c>
      <c r="X252">
        <v>0.60419999999999996</v>
      </c>
      <c r="Y252">
        <v>0.44790000000000002</v>
      </c>
      <c r="Z252">
        <v>0.65529999999999999</v>
      </c>
      <c r="AA252">
        <v>0.51919999999999999</v>
      </c>
      <c r="AB252">
        <v>0.50600000000000001</v>
      </c>
      <c r="AC252">
        <v>0.46379999999999999</v>
      </c>
      <c r="AD252">
        <v>0.48720000000000002</v>
      </c>
      <c r="AE252">
        <v>0.50929999999999997</v>
      </c>
      <c r="AF252">
        <v>0.63260000000000005</v>
      </c>
      <c r="AG252">
        <v>0.43640000000000001</v>
      </c>
      <c r="AH252">
        <v>0.56499999999999995</v>
      </c>
      <c r="AI252">
        <v>0.4037</v>
      </c>
      <c r="AJ252">
        <v>0.5222</v>
      </c>
      <c r="AK252">
        <v>0.48920000000000002</v>
      </c>
      <c r="AL252">
        <v>0.57130000000000003</v>
      </c>
      <c r="AM252">
        <v>0.6996</v>
      </c>
      <c r="AN252">
        <v>0.5423</v>
      </c>
      <c r="AO252">
        <v>0.64149999999999996</v>
      </c>
      <c r="AP252">
        <v>0.46650000000000003</v>
      </c>
      <c r="AQ252">
        <v>0.69379999999999997</v>
      </c>
      <c r="AR252">
        <v>0.45200000000000001</v>
      </c>
      <c r="AS252">
        <v>0.64529999999999998</v>
      </c>
      <c r="AT252">
        <v>0.64990000000000003</v>
      </c>
      <c r="AU252">
        <v>0.72160000000000002</v>
      </c>
      <c r="AV252">
        <v>0.54830000000000001</v>
      </c>
      <c r="AW252">
        <v>0.78620000000000001</v>
      </c>
      <c r="AX252">
        <v>0.55449999999999999</v>
      </c>
      <c r="AY252">
        <v>0.56040000000000001</v>
      </c>
      <c r="AZ252">
        <v>0.67259999999999998</v>
      </c>
      <c r="BA252">
        <v>0.79730000000000001</v>
      </c>
      <c r="BB252">
        <v>0.48630000000000001</v>
      </c>
      <c r="BC252">
        <v>0.63480000000000003</v>
      </c>
      <c r="BD252">
        <v>0.50749999999999995</v>
      </c>
    </row>
    <row r="253" spans="1:56" hidden="1" x14ac:dyDescent="0.4">
      <c r="A253">
        <v>308</v>
      </c>
      <c r="B253" t="s">
        <v>56</v>
      </c>
      <c r="C253" t="s">
        <v>260</v>
      </c>
      <c r="D253" t="str">
        <f t="shared" si="6"/>
        <v>Weighted</v>
      </c>
      <c r="E253" t="s">
        <v>316</v>
      </c>
      <c r="F253">
        <f t="shared" si="7"/>
        <v>0.58211800000000002</v>
      </c>
      <c r="G253">
        <v>0.75590000000000002</v>
      </c>
      <c r="H253">
        <v>0.51339999999999997</v>
      </c>
      <c r="I253">
        <v>0.43940000000000001</v>
      </c>
      <c r="J253">
        <v>0.44969999999999999</v>
      </c>
      <c r="K253">
        <v>0.50290000000000001</v>
      </c>
      <c r="L253">
        <v>0.46100000000000002</v>
      </c>
      <c r="M253">
        <v>0.65090000000000003</v>
      </c>
      <c r="N253">
        <v>0.54779999999999995</v>
      </c>
      <c r="O253">
        <v>0.82669999999999999</v>
      </c>
      <c r="P253">
        <v>0.54079999999999995</v>
      </c>
      <c r="Q253">
        <v>0.49759999999999999</v>
      </c>
      <c r="R253">
        <v>0.41639999999999999</v>
      </c>
      <c r="S253">
        <v>0.51419999999999999</v>
      </c>
      <c r="T253">
        <v>0.47899999999999998</v>
      </c>
      <c r="U253">
        <v>0.38840000000000002</v>
      </c>
      <c r="V253">
        <v>0.5585</v>
      </c>
      <c r="W253">
        <v>0.66569999999999996</v>
      </c>
      <c r="X253">
        <v>0.64800000000000002</v>
      </c>
      <c r="Y253">
        <v>0.44219999999999998</v>
      </c>
      <c r="Z253">
        <v>0.71440000000000003</v>
      </c>
      <c r="AA253">
        <v>0.52969999999999995</v>
      </c>
      <c r="AB253">
        <v>0.50860000000000005</v>
      </c>
      <c r="AC253">
        <v>0.45939999999999998</v>
      </c>
      <c r="AD253">
        <v>0.49170000000000003</v>
      </c>
      <c r="AE253">
        <v>0.52100000000000002</v>
      </c>
      <c r="AF253">
        <v>0.67879999999999996</v>
      </c>
      <c r="AG253">
        <v>0.42709999999999998</v>
      </c>
      <c r="AH253">
        <v>0.59499999999999997</v>
      </c>
      <c r="AI253">
        <v>0.3846</v>
      </c>
      <c r="AJ253">
        <v>0.53910000000000002</v>
      </c>
      <c r="AK253">
        <v>0.4975</v>
      </c>
      <c r="AL253">
        <v>0.60219999999999996</v>
      </c>
      <c r="AM253">
        <v>0.76919999999999999</v>
      </c>
      <c r="AN253">
        <v>0.55500000000000005</v>
      </c>
      <c r="AO253">
        <v>0.69899999999999995</v>
      </c>
      <c r="AP253">
        <v>0.46400000000000002</v>
      </c>
      <c r="AQ253">
        <v>0.76029999999999998</v>
      </c>
      <c r="AR253">
        <v>0.44969999999999999</v>
      </c>
      <c r="AS253">
        <v>0.6996</v>
      </c>
      <c r="AT253">
        <v>0.70530000000000004</v>
      </c>
      <c r="AU253">
        <v>0.79720000000000002</v>
      </c>
      <c r="AV253">
        <v>0.57340000000000002</v>
      </c>
      <c r="AW253">
        <v>0.88239999999999996</v>
      </c>
      <c r="AX253">
        <v>0.57869999999999999</v>
      </c>
      <c r="AY253">
        <v>0.58830000000000005</v>
      </c>
      <c r="AZ253">
        <v>0.73770000000000002</v>
      </c>
      <c r="BA253">
        <v>0.89629999999999999</v>
      </c>
      <c r="BB253">
        <v>0.49619999999999997</v>
      </c>
      <c r="BC253">
        <v>0.68269999999999997</v>
      </c>
      <c r="BD253">
        <v>0.52329999999999999</v>
      </c>
    </row>
    <row r="254" spans="1:56" hidden="1" x14ac:dyDescent="0.4">
      <c r="A254">
        <v>883</v>
      </c>
      <c r="B254" t="str">
        <f t="shared" ref="B254:B317" si="8">LEFT(E254,6)</f>
        <v>CLM091</v>
      </c>
      <c r="C254" t="str">
        <f t="shared" ref="C254:C317" si="9">MID(E254,8,6)</f>
        <v>CLM002</v>
      </c>
      <c r="D254" t="str">
        <f t="shared" si="6"/>
        <v>Jaccard</v>
      </c>
      <c r="E254" t="s">
        <v>317</v>
      </c>
      <c r="F254">
        <f t="shared" si="7"/>
        <v>0.39237000000000011</v>
      </c>
      <c r="G254">
        <v>0.53539999999999999</v>
      </c>
      <c r="H254">
        <v>0.33650000000000002</v>
      </c>
      <c r="I254">
        <v>0.34710000000000002</v>
      </c>
      <c r="J254">
        <v>0.3851</v>
      </c>
      <c r="K254">
        <v>0.19009999999999999</v>
      </c>
      <c r="L254">
        <v>0.43440000000000001</v>
      </c>
      <c r="M254">
        <v>0.59760000000000002</v>
      </c>
      <c r="N254">
        <v>0.42859999999999998</v>
      </c>
      <c r="O254">
        <v>0.36</v>
      </c>
      <c r="P254">
        <v>0.30859999999999999</v>
      </c>
      <c r="Q254">
        <v>0.3009</v>
      </c>
      <c r="R254">
        <v>0.38519999999999999</v>
      </c>
      <c r="S254">
        <v>0.29220000000000002</v>
      </c>
      <c r="T254">
        <v>0.2339</v>
      </c>
      <c r="U254">
        <v>0.39389999999999997</v>
      </c>
      <c r="V254">
        <v>0.3982</v>
      </c>
      <c r="W254">
        <v>0.33150000000000002</v>
      </c>
      <c r="X254">
        <v>0.45279999999999998</v>
      </c>
      <c r="Y254">
        <v>0.48049999999999998</v>
      </c>
      <c r="Z254">
        <v>0.4239</v>
      </c>
      <c r="AA254">
        <v>0.46610000000000001</v>
      </c>
      <c r="AB254">
        <v>0.27589999999999998</v>
      </c>
      <c r="AC254">
        <v>0.3468</v>
      </c>
      <c r="AD254">
        <v>0.33589999999999998</v>
      </c>
      <c r="AE254">
        <v>0.33110000000000001</v>
      </c>
      <c r="AF254">
        <v>0.3871</v>
      </c>
      <c r="AG254">
        <v>0.34899999999999998</v>
      </c>
      <c r="AH254">
        <v>0.28179999999999999</v>
      </c>
      <c r="AI254">
        <v>0.39050000000000001</v>
      </c>
      <c r="AJ254">
        <v>0.3548</v>
      </c>
      <c r="AK254">
        <v>0.26190000000000002</v>
      </c>
      <c r="AL254">
        <v>0.38400000000000001</v>
      </c>
      <c r="AM254">
        <v>0.46429999999999999</v>
      </c>
      <c r="AN254">
        <v>0.36430000000000001</v>
      </c>
      <c r="AO254">
        <v>0.3644</v>
      </c>
      <c r="AP254">
        <v>0.45119999999999999</v>
      </c>
      <c r="AQ254">
        <v>0.40660000000000002</v>
      </c>
      <c r="AR254">
        <v>0.48759999999999998</v>
      </c>
      <c r="AS254">
        <v>0.375</v>
      </c>
      <c r="AT254">
        <v>0.43559999999999999</v>
      </c>
      <c r="AU254">
        <v>0.43559999999999999</v>
      </c>
      <c r="AV254">
        <v>0.3967</v>
      </c>
      <c r="AW254">
        <v>0.56669999999999998</v>
      </c>
      <c r="AX254">
        <v>0.43840000000000001</v>
      </c>
      <c r="AY254">
        <v>0.41570000000000001</v>
      </c>
      <c r="AZ254">
        <v>0.5</v>
      </c>
      <c r="BA254">
        <v>0.50570000000000004</v>
      </c>
      <c r="BB254">
        <v>0.38569999999999999</v>
      </c>
      <c r="BC254">
        <v>0.40150000000000002</v>
      </c>
      <c r="BD254">
        <v>0.44219999999999998</v>
      </c>
    </row>
    <row r="255" spans="1:56" hidden="1" x14ac:dyDescent="0.4">
      <c r="A255">
        <v>884</v>
      </c>
      <c r="B255" t="str">
        <f t="shared" si="8"/>
        <v>CLM091</v>
      </c>
      <c r="C255" t="str">
        <f t="shared" si="9"/>
        <v>CLM002</v>
      </c>
      <c r="D255" t="str">
        <f t="shared" si="6"/>
        <v>Levenshtein</v>
      </c>
      <c r="E255" t="s">
        <v>318</v>
      </c>
      <c r="F255">
        <f t="shared" si="7"/>
        <v>0.56279799999999991</v>
      </c>
      <c r="G255">
        <v>0.63560000000000005</v>
      </c>
      <c r="H255">
        <v>0.6129</v>
      </c>
      <c r="I255">
        <v>0.58330000000000004</v>
      </c>
      <c r="J255">
        <v>0.57540000000000002</v>
      </c>
      <c r="K255">
        <v>0.50829999999999997</v>
      </c>
      <c r="L255">
        <v>0.60029999999999994</v>
      </c>
      <c r="M255">
        <v>0.66200000000000003</v>
      </c>
      <c r="N255">
        <v>0.56130000000000002</v>
      </c>
      <c r="O255">
        <v>0.54790000000000005</v>
      </c>
      <c r="P255">
        <v>0.57230000000000003</v>
      </c>
      <c r="Q255">
        <v>0.52190000000000003</v>
      </c>
      <c r="R255">
        <v>0.53949999999999998</v>
      </c>
      <c r="S255">
        <v>0.50619999999999998</v>
      </c>
      <c r="T255">
        <v>0.54039999999999999</v>
      </c>
      <c r="U255">
        <v>0.61580000000000001</v>
      </c>
      <c r="V255">
        <v>0.6079</v>
      </c>
      <c r="W255">
        <v>0.49249999999999999</v>
      </c>
      <c r="X255">
        <v>0.63749999999999996</v>
      </c>
      <c r="Y255">
        <v>0.58009999999999995</v>
      </c>
      <c r="Z255">
        <v>0.54410000000000003</v>
      </c>
      <c r="AA255">
        <v>0.64090000000000003</v>
      </c>
      <c r="AB255">
        <v>0.57909999999999995</v>
      </c>
      <c r="AC255">
        <v>0.55859999999999999</v>
      </c>
      <c r="AD255">
        <v>0.53839999999999999</v>
      </c>
      <c r="AE255">
        <v>0.52039999999999997</v>
      </c>
      <c r="AF255">
        <v>0.48399999999999999</v>
      </c>
      <c r="AG255">
        <v>0.55889999999999995</v>
      </c>
      <c r="AH255">
        <v>0.52180000000000004</v>
      </c>
      <c r="AI255">
        <v>0.56710000000000005</v>
      </c>
      <c r="AJ255">
        <v>0.58150000000000002</v>
      </c>
      <c r="AK255">
        <v>0.5282</v>
      </c>
      <c r="AL255">
        <v>0.55800000000000005</v>
      </c>
      <c r="AM255">
        <v>0.62880000000000003</v>
      </c>
      <c r="AN255">
        <v>0.54520000000000002</v>
      </c>
      <c r="AO255">
        <v>0.56689999999999996</v>
      </c>
      <c r="AP255">
        <v>0.56979999999999997</v>
      </c>
      <c r="AQ255">
        <v>0.51290000000000002</v>
      </c>
      <c r="AR255">
        <v>0.54300000000000004</v>
      </c>
      <c r="AS255">
        <v>0.49399999999999999</v>
      </c>
      <c r="AT255">
        <v>0.56889999999999996</v>
      </c>
      <c r="AU255">
        <v>0.51370000000000005</v>
      </c>
      <c r="AV255">
        <v>0.54810000000000003</v>
      </c>
      <c r="AW255">
        <v>0.67949999999999999</v>
      </c>
      <c r="AX255">
        <v>0.58950000000000002</v>
      </c>
      <c r="AY255">
        <v>0.49349999999999999</v>
      </c>
      <c r="AZ255">
        <v>0.63460000000000005</v>
      </c>
      <c r="BA255">
        <v>0.48959999999999998</v>
      </c>
      <c r="BB255">
        <v>0.56459999999999999</v>
      </c>
      <c r="BC255">
        <v>0.58430000000000004</v>
      </c>
      <c r="BD255">
        <v>0.53090000000000004</v>
      </c>
    </row>
    <row r="256" spans="1:56" hidden="1" x14ac:dyDescent="0.4">
      <c r="A256">
        <v>885</v>
      </c>
      <c r="B256" t="str">
        <f t="shared" si="8"/>
        <v>CLM091</v>
      </c>
      <c r="C256" t="str">
        <f t="shared" si="9"/>
        <v>CLM002</v>
      </c>
      <c r="D256" t="str">
        <f t="shared" si="6"/>
        <v>TFIDF</v>
      </c>
      <c r="E256" t="s">
        <v>319</v>
      </c>
      <c r="F256">
        <f t="shared" si="7"/>
        <v>0.63242600000000015</v>
      </c>
      <c r="G256">
        <v>0.75149999999999995</v>
      </c>
      <c r="H256">
        <v>0.64470000000000005</v>
      </c>
      <c r="I256">
        <v>0.65380000000000005</v>
      </c>
      <c r="J256">
        <v>0.63749999999999996</v>
      </c>
      <c r="K256">
        <v>0.44379999999999997</v>
      </c>
      <c r="L256">
        <v>0.62190000000000001</v>
      </c>
      <c r="M256">
        <v>0.70930000000000004</v>
      </c>
      <c r="N256">
        <v>0.64749999999999996</v>
      </c>
      <c r="O256">
        <v>0.68149999999999999</v>
      </c>
      <c r="P256">
        <v>0.62739999999999996</v>
      </c>
      <c r="Q256">
        <v>0.56030000000000002</v>
      </c>
      <c r="R256">
        <v>0.71160000000000001</v>
      </c>
      <c r="S256">
        <v>0.55549999999999999</v>
      </c>
      <c r="T256">
        <v>0.5181</v>
      </c>
      <c r="U256">
        <v>0.64319999999999999</v>
      </c>
      <c r="V256">
        <v>0.70860000000000001</v>
      </c>
      <c r="W256">
        <v>0.50439999999999996</v>
      </c>
      <c r="X256">
        <v>0.63160000000000005</v>
      </c>
      <c r="Y256">
        <v>0.62519999999999998</v>
      </c>
      <c r="Z256">
        <v>0.73619999999999997</v>
      </c>
      <c r="AA256">
        <v>0.69899999999999995</v>
      </c>
      <c r="AB256">
        <v>0.68720000000000003</v>
      </c>
      <c r="AC256">
        <v>0.70509999999999995</v>
      </c>
      <c r="AD256">
        <v>0.64549999999999996</v>
      </c>
      <c r="AE256">
        <v>0.58799999999999997</v>
      </c>
      <c r="AF256">
        <v>0.53610000000000002</v>
      </c>
      <c r="AG256">
        <v>0.51949999999999996</v>
      </c>
      <c r="AH256">
        <v>0.52380000000000004</v>
      </c>
      <c r="AI256">
        <v>0.64190000000000003</v>
      </c>
      <c r="AJ256">
        <v>0.7177</v>
      </c>
      <c r="AK256">
        <v>0.6431</v>
      </c>
      <c r="AL256">
        <v>0.65400000000000003</v>
      </c>
      <c r="AM256">
        <v>0.6573</v>
      </c>
      <c r="AN256">
        <v>0.58750000000000002</v>
      </c>
      <c r="AO256">
        <v>0.69020000000000004</v>
      </c>
      <c r="AP256">
        <v>0.61470000000000002</v>
      </c>
      <c r="AQ256">
        <v>0.72270000000000001</v>
      </c>
      <c r="AR256">
        <v>0.64939999999999998</v>
      </c>
      <c r="AS256">
        <v>0.55779999999999996</v>
      </c>
      <c r="AT256">
        <v>0.67310000000000003</v>
      </c>
      <c r="AU256">
        <v>0.58960000000000001</v>
      </c>
      <c r="AV256">
        <v>0.56330000000000002</v>
      </c>
      <c r="AW256">
        <v>0.79500000000000004</v>
      </c>
      <c r="AX256">
        <v>0.61129999999999995</v>
      </c>
      <c r="AY256">
        <v>0.56769999999999998</v>
      </c>
      <c r="AZ256">
        <v>0.69420000000000004</v>
      </c>
      <c r="BA256">
        <v>0.62760000000000005</v>
      </c>
      <c r="BB256">
        <v>0.69930000000000003</v>
      </c>
      <c r="BC256">
        <v>0.57069999999999999</v>
      </c>
      <c r="BD256">
        <v>0.57540000000000002</v>
      </c>
    </row>
    <row r="257" spans="1:56" hidden="1" x14ac:dyDescent="0.4">
      <c r="A257">
        <v>886</v>
      </c>
      <c r="B257" t="str">
        <f t="shared" si="8"/>
        <v>CLM091</v>
      </c>
      <c r="C257" t="str">
        <f t="shared" si="9"/>
        <v>CLM002</v>
      </c>
      <c r="D257" t="str">
        <f t="shared" si="6"/>
        <v>BM25</v>
      </c>
      <c r="E257" t="s">
        <v>320</v>
      </c>
      <c r="F257">
        <f t="shared" si="7"/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</row>
    <row r="258" spans="1:56" hidden="1" x14ac:dyDescent="0.4">
      <c r="A258">
        <v>887</v>
      </c>
      <c r="B258" t="str">
        <f t="shared" si="8"/>
        <v>CLM091</v>
      </c>
      <c r="C258" t="str">
        <f t="shared" si="9"/>
        <v>CLM002</v>
      </c>
      <c r="D258" t="str">
        <f t="shared" ref="D258:D321" si="10">MID(E258,15,16)</f>
        <v>SBERT</v>
      </c>
      <c r="E258" t="s">
        <v>321</v>
      </c>
      <c r="F258">
        <f t="shared" ref="F258:F321" si="11">AVERAGE(G258:BD258)</f>
        <v>0.94821999999999984</v>
      </c>
      <c r="G258">
        <v>0.96319999999999995</v>
      </c>
      <c r="H258">
        <v>0.95860000000000001</v>
      </c>
      <c r="I258">
        <v>0.9294</v>
      </c>
      <c r="J258">
        <v>0.96909999999999996</v>
      </c>
      <c r="K258">
        <v>0.91479999999999995</v>
      </c>
      <c r="L258">
        <v>0.97119999999999995</v>
      </c>
      <c r="M258">
        <v>0.97819999999999996</v>
      </c>
      <c r="N258">
        <v>0.89480000000000004</v>
      </c>
      <c r="O258">
        <v>0.9506</v>
      </c>
      <c r="P258">
        <v>0.93310000000000004</v>
      </c>
      <c r="Q258">
        <v>0.94499999999999995</v>
      </c>
      <c r="R258">
        <v>0.94799999999999995</v>
      </c>
      <c r="S258">
        <v>0.95640000000000003</v>
      </c>
      <c r="T258">
        <v>0.89829999999999999</v>
      </c>
      <c r="U258">
        <v>0.95879999999999999</v>
      </c>
      <c r="V258">
        <v>0.94979999999999998</v>
      </c>
      <c r="W258">
        <v>0.95230000000000004</v>
      </c>
      <c r="X258">
        <v>0.9677</v>
      </c>
      <c r="Y258">
        <v>0.95750000000000002</v>
      </c>
      <c r="Z258">
        <v>0.95089999999999997</v>
      </c>
      <c r="AA258">
        <v>0.96079999999999999</v>
      </c>
      <c r="AB258">
        <v>0.9476</v>
      </c>
      <c r="AC258">
        <v>0.95340000000000003</v>
      </c>
      <c r="AD258">
        <v>0.95379999999999998</v>
      </c>
      <c r="AE258">
        <v>0.95169999999999999</v>
      </c>
      <c r="AF258">
        <v>0.95609999999999995</v>
      </c>
      <c r="AG258">
        <v>0.96419999999999995</v>
      </c>
      <c r="AH258">
        <v>0.94720000000000004</v>
      </c>
      <c r="AI258">
        <v>0.96160000000000001</v>
      </c>
      <c r="AJ258">
        <v>0.94969999999999999</v>
      </c>
      <c r="AK258">
        <v>0.95430000000000004</v>
      </c>
      <c r="AL258">
        <v>0.91100000000000003</v>
      </c>
      <c r="AM258">
        <v>0.97140000000000004</v>
      </c>
      <c r="AN258">
        <v>0.96009999999999995</v>
      </c>
      <c r="AO258">
        <v>0.95740000000000003</v>
      </c>
      <c r="AP258">
        <v>0.95479999999999998</v>
      </c>
      <c r="AQ258">
        <v>0.94750000000000001</v>
      </c>
      <c r="AR258">
        <v>0.93359999999999999</v>
      </c>
      <c r="AS258">
        <v>0.90790000000000004</v>
      </c>
      <c r="AT258">
        <v>0.93930000000000002</v>
      </c>
      <c r="AU258">
        <v>0.9698</v>
      </c>
      <c r="AV258">
        <v>0.95489999999999997</v>
      </c>
      <c r="AW258">
        <v>0.95750000000000002</v>
      </c>
      <c r="AX258">
        <v>0.93889999999999996</v>
      </c>
      <c r="AY258">
        <v>0.91710000000000003</v>
      </c>
      <c r="AZ258">
        <v>0.9496</v>
      </c>
      <c r="BA258">
        <v>0.95279999999999998</v>
      </c>
      <c r="BB258">
        <v>0.97409999999999997</v>
      </c>
      <c r="BC258">
        <v>0.92169999999999996</v>
      </c>
      <c r="BD258">
        <v>0.94350000000000001</v>
      </c>
    </row>
    <row r="259" spans="1:56" hidden="1" x14ac:dyDescent="0.4">
      <c r="A259">
        <v>888</v>
      </c>
      <c r="B259" t="str">
        <f t="shared" si="8"/>
        <v>CLM091</v>
      </c>
      <c r="C259" t="str">
        <f t="shared" si="9"/>
        <v>CLM002</v>
      </c>
      <c r="D259" t="str">
        <f t="shared" si="10"/>
        <v>MEAN</v>
      </c>
      <c r="E259" t="s">
        <v>322</v>
      </c>
      <c r="F259">
        <f t="shared" si="11"/>
        <v>0.50715799999999989</v>
      </c>
      <c r="G259">
        <v>0.57709999999999995</v>
      </c>
      <c r="H259">
        <v>0.51049999999999995</v>
      </c>
      <c r="I259">
        <v>0.50270000000000004</v>
      </c>
      <c r="J259">
        <v>0.51339999999999997</v>
      </c>
      <c r="K259">
        <v>0.41139999999999999</v>
      </c>
      <c r="L259">
        <v>0.52559999999999996</v>
      </c>
      <c r="M259">
        <v>0.58940000000000003</v>
      </c>
      <c r="N259">
        <v>0.50639999999999996</v>
      </c>
      <c r="O259">
        <v>0.50800000000000001</v>
      </c>
      <c r="P259">
        <v>0.48830000000000001</v>
      </c>
      <c r="Q259">
        <v>0.46560000000000001</v>
      </c>
      <c r="R259">
        <v>0.51690000000000003</v>
      </c>
      <c r="S259">
        <v>0.46210000000000001</v>
      </c>
      <c r="T259">
        <v>0.43809999999999999</v>
      </c>
      <c r="U259">
        <v>0.52239999999999998</v>
      </c>
      <c r="V259">
        <v>0.53290000000000004</v>
      </c>
      <c r="W259">
        <v>0.45610000000000001</v>
      </c>
      <c r="X259">
        <v>0.53790000000000004</v>
      </c>
      <c r="Y259">
        <v>0.52869999999999995</v>
      </c>
      <c r="Z259">
        <v>0.53100000000000003</v>
      </c>
      <c r="AA259">
        <v>0.5534</v>
      </c>
      <c r="AB259">
        <v>0.49790000000000001</v>
      </c>
      <c r="AC259">
        <v>0.51280000000000003</v>
      </c>
      <c r="AD259">
        <v>0.49469999999999997</v>
      </c>
      <c r="AE259">
        <v>0.47820000000000001</v>
      </c>
      <c r="AF259">
        <v>0.47260000000000002</v>
      </c>
      <c r="AG259">
        <v>0.4783</v>
      </c>
      <c r="AH259">
        <v>0.45500000000000002</v>
      </c>
      <c r="AI259">
        <v>0.51219999999999999</v>
      </c>
      <c r="AJ259">
        <v>0.52080000000000004</v>
      </c>
      <c r="AK259">
        <v>0.47749999999999998</v>
      </c>
      <c r="AL259">
        <v>0.50139999999999996</v>
      </c>
      <c r="AM259">
        <v>0.5444</v>
      </c>
      <c r="AN259">
        <v>0.4914</v>
      </c>
      <c r="AO259">
        <v>0.51580000000000004</v>
      </c>
      <c r="AP259">
        <v>0.5181</v>
      </c>
      <c r="AQ259">
        <v>0.51790000000000003</v>
      </c>
      <c r="AR259">
        <v>0.52270000000000005</v>
      </c>
      <c r="AS259">
        <v>0.46700000000000003</v>
      </c>
      <c r="AT259">
        <v>0.52339999999999998</v>
      </c>
      <c r="AU259">
        <v>0.50170000000000003</v>
      </c>
      <c r="AV259">
        <v>0.49259999999999998</v>
      </c>
      <c r="AW259">
        <v>0.59970000000000001</v>
      </c>
      <c r="AX259">
        <v>0.51559999999999995</v>
      </c>
      <c r="AY259">
        <v>0.4788</v>
      </c>
      <c r="AZ259">
        <v>0.55569999999999997</v>
      </c>
      <c r="BA259">
        <v>0.5151</v>
      </c>
      <c r="BB259">
        <v>0.52470000000000006</v>
      </c>
      <c r="BC259">
        <v>0.49559999999999998</v>
      </c>
      <c r="BD259">
        <v>0.49840000000000001</v>
      </c>
    </row>
    <row r="260" spans="1:56" hidden="1" x14ac:dyDescent="0.4">
      <c r="A260">
        <v>889</v>
      </c>
      <c r="B260" t="str">
        <f t="shared" si="8"/>
        <v>CLM091</v>
      </c>
      <c r="C260" t="str">
        <f t="shared" si="9"/>
        <v>CLM002</v>
      </c>
      <c r="D260" t="str">
        <f t="shared" si="10"/>
        <v>Weighted</v>
      </c>
      <c r="E260" t="s">
        <v>323</v>
      </c>
      <c r="F260">
        <f t="shared" si="11"/>
        <v>0.52334199999999986</v>
      </c>
      <c r="G260">
        <v>0.61450000000000005</v>
      </c>
      <c r="H260">
        <v>0.52659999999999996</v>
      </c>
      <c r="I260">
        <v>0.52170000000000005</v>
      </c>
      <c r="J260">
        <v>0.52829999999999999</v>
      </c>
      <c r="K260">
        <v>0.3992</v>
      </c>
      <c r="L260">
        <v>0.54239999999999999</v>
      </c>
      <c r="M260">
        <v>0.62549999999999994</v>
      </c>
      <c r="N260">
        <v>0.53120000000000001</v>
      </c>
      <c r="O260">
        <v>0.52649999999999997</v>
      </c>
      <c r="P260">
        <v>0.50180000000000002</v>
      </c>
      <c r="Q260">
        <v>0.46829999999999999</v>
      </c>
      <c r="R260">
        <v>0.53949999999999998</v>
      </c>
      <c r="S260">
        <v>0.46189999999999998</v>
      </c>
      <c r="T260">
        <v>0.43880000000000002</v>
      </c>
      <c r="U260">
        <v>0.5413</v>
      </c>
      <c r="V260">
        <v>0.55910000000000004</v>
      </c>
      <c r="W260">
        <v>0.45250000000000001</v>
      </c>
      <c r="X260">
        <v>0.55879999999999996</v>
      </c>
      <c r="Y260">
        <v>0.54849999999999999</v>
      </c>
      <c r="Z260">
        <v>0.55789999999999995</v>
      </c>
      <c r="AA260">
        <v>0.58250000000000002</v>
      </c>
      <c r="AB260">
        <v>0.51470000000000005</v>
      </c>
      <c r="AC260">
        <v>0.53320000000000001</v>
      </c>
      <c r="AD260">
        <v>0.50760000000000005</v>
      </c>
      <c r="AE260">
        <v>0.4844</v>
      </c>
      <c r="AF260">
        <v>0.47420000000000001</v>
      </c>
      <c r="AG260">
        <v>0.47920000000000001</v>
      </c>
      <c r="AH260">
        <v>0.45279999999999998</v>
      </c>
      <c r="AI260">
        <v>0.52810000000000001</v>
      </c>
      <c r="AJ260">
        <v>0.5444</v>
      </c>
      <c r="AK260">
        <v>0.4859</v>
      </c>
      <c r="AL260">
        <v>0.52280000000000004</v>
      </c>
      <c r="AM260">
        <v>0.56759999999999999</v>
      </c>
      <c r="AN260">
        <v>0.49969999999999998</v>
      </c>
      <c r="AO260">
        <v>0.53559999999999997</v>
      </c>
      <c r="AP260">
        <v>0.53510000000000002</v>
      </c>
      <c r="AQ260">
        <v>0.54139999999999999</v>
      </c>
      <c r="AR260">
        <v>0.54579999999999995</v>
      </c>
      <c r="AS260">
        <v>0.47539999999999999</v>
      </c>
      <c r="AT260">
        <v>0.54700000000000004</v>
      </c>
      <c r="AU260">
        <v>0.51119999999999999</v>
      </c>
      <c r="AV260">
        <v>0.50070000000000003</v>
      </c>
      <c r="AW260">
        <v>0.64580000000000004</v>
      </c>
      <c r="AX260">
        <v>0.5343</v>
      </c>
      <c r="AY260">
        <v>0.48930000000000001</v>
      </c>
      <c r="AZ260">
        <v>0.58689999999999998</v>
      </c>
      <c r="BA260">
        <v>0.53239999999999998</v>
      </c>
      <c r="BB260">
        <v>0.54479999999999995</v>
      </c>
      <c r="BC260">
        <v>0.50980000000000003</v>
      </c>
      <c r="BD260">
        <v>0.51019999999999999</v>
      </c>
    </row>
    <row r="261" spans="1:56" hidden="1" x14ac:dyDescent="0.4">
      <c r="A261">
        <v>841</v>
      </c>
      <c r="B261" t="str">
        <f t="shared" si="8"/>
        <v>CLM051</v>
      </c>
      <c r="C261" t="str">
        <f t="shared" si="9"/>
        <v>CLM002</v>
      </c>
      <c r="D261" t="str">
        <f t="shared" si="10"/>
        <v>Jaccard</v>
      </c>
      <c r="E261" t="s">
        <v>324</v>
      </c>
      <c r="F261">
        <f t="shared" si="11"/>
        <v>0.41487600000000002</v>
      </c>
      <c r="G261">
        <v>0.34429999999999999</v>
      </c>
      <c r="H261">
        <v>0.39600000000000002</v>
      </c>
      <c r="I261">
        <v>0.47789999999999999</v>
      </c>
      <c r="J261">
        <v>0.5867</v>
      </c>
      <c r="K261">
        <v>0.2525</v>
      </c>
      <c r="L261">
        <v>0.52590000000000003</v>
      </c>
      <c r="M261">
        <v>0.43240000000000001</v>
      </c>
      <c r="N261">
        <v>0.27939999999999998</v>
      </c>
      <c r="O261">
        <v>0.57450000000000001</v>
      </c>
      <c r="P261">
        <v>0.42209999999999998</v>
      </c>
      <c r="Q261">
        <v>0.27129999999999999</v>
      </c>
      <c r="R261">
        <v>0.36890000000000001</v>
      </c>
      <c r="S261">
        <v>0.49280000000000002</v>
      </c>
      <c r="T261">
        <v>0.35160000000000002</v>
      </c>
      <c r="U261">
        <v>0.3659</v>
      </c>
      <c r="V261">
        <v>0.30769999999999997</v>
      </c>
      <c r="W261">
        <v>0.3659</v>
      </c>
      <c r="X261">
        <v>0.47960000000000003</v>
      </c>
      <c r="Y261">
        <v>0.46939999999999998</v>
      </c>
      <c r="Z261">
        <v>0.46050000000000002</v>
      </c>
      <c r="AA261">
        <v>0.4214</v>
      </c>
      <c r="AB261">
        <v>0.33329999999999999</v>
      </c>
      <c r="AC261">
        <v>0.35610000000000003</v>
      </c>
      <c r="AD261">
        <v>0.38519999999999999</v>
      </c>
      <c r="AE261">
        <v>0.48649999999999999</v>
      </c>
      <c r="AF261">
        <v>0.43219999999999997</v>
      </c>
      <c r="AG261">
        <v>0.40410000000000001</v>
      </c>
      <c r="AH261">
        <v>0.312</v>
      </c>
      <c r="AI261">
        <v>0.3095</v>
      </c>
      <c r="AJ261">
        <v>0.37659999999999999</v>
      </c>
      <c r="AK261">
        <v>0.3306</v>
      </c>
      <c r="AL261">
        <v>0.40620000000000001</v>
      </c>
      <c r="AM261">
        <v>0.38569999999999999</v>
      </c>
      <c r="AN261">
        <v>0.40339999999999998</v>
      </c>
      <c r="AO261">
        <v>0.44440000000000002</v>
      </c>
      <c r="AP261">
        <v>0.55420000000000003</v>
      </c>
      <c r="AQ261">
        <v>0.42680000000000001</v>
      </c>
      <c r="AR261">
        <v>0.46089999999999998</v>
      </c>
      <c r="AS261">
        <v>0.4113</v>
      </c>
      <c r="AT261">
        <v>0.37169999999999997</v>
      </c>
      <c r="AU261">
        <v>0.46</v>
      </c>
      <c r="AV261">
        <v>0.4355</v>
      </c>
      <c r="AW261">
        <v>0.60189999999999999</v>
      </c>
      <c r="AX261">
        <v>0.44</v>
      </c>
      <c r="AY261">
        <v>0.4607</v>
      </c>
      <c r="AZ261">
        <v>0.42309999999999998</v>
      </c>
      <c r="BA261">
        <v>0.48909999999999998</v>
      </c>
      <c r="BB261">
        <v>0.39460000000000001</v>
      </c>
      <c r="BC261">
        <v>0.40150000000000002</v>
      </c>
      <c r="BD261">
        <v>0.4</v>
      </c>
    </row>
    <row r="262" spans="1:56" hidden="1" x14ac:dyDescent="0.4">
      <c r="A262">
        <v>842</v>
      </c>
      <c r="B262" t="str">
        <f t="shared" si="8"/>
        <v>CLM051</v>
      </c>
      <c r="C262" t="str">
        <f t="shared" si="9"/>
        <v>CLM002</v>
      </c>
      <c r="D262" t="str">
        <f t="shared" si="10"/>
        <v>Levenshtein</v>
      </c>
      <c r="E262" t="s">
        <v>325</v>
      </c>
      <c r="F262">
        <f t="shared" si="11"/>
        <v>0.59199600000000008</v>
      </c>
      <c r="G262">
        <v>0.56240000000000001</v>
      </c>
      <c r="H262">
        <v>0.62929999999999997</v>
      </c>
      <c r="I262">
        <v>0.62029999999999996</v>
      </c>
      <c r="J262">
        <v>0.65939999999999999</v>
      </c>
      <c r="K262">
        <v>0.53869999999999996</v>
      </c>
      <c r="L262">
        <v>0.66969999999999996</v>
      </c>
      <c r="M262">
        <v>0.59719999999999995</v>
      </c>
      <c r="N262">
        <v>0.51019999999999999</v>
      </c>
      <c r="O262">
        <v>0.66249999999999998</v>
      </c>
      <c r="P262">
        <v>0.54790000000000005</v>
      </c>
      <c r="Q262">
        <v>0.53</v>
      </c>
      <c r="R262">
        <v>0.49859999999999999</v>
      </c>
      <c r="S262">
        <v>0.63670000000000004</v>
      </c>
      <c r="T262">
        <v>0.55459999999999998</v>
      </c>
      <c r="U262">
        <v>0.53710000000000002</v>
      </c>
      <c r="V262">
        <v>0.49270000000000003</v>
      </c>
      <c r="W262">
        <v>0.56100000000000005</v>
      </c>
      <c r="X262">
        <v>0.62429999999999997</v>
      </c>
      <c r="Y262">
        <v>0.69169999999999998</v>
      </c>
      <c r="Z262">
        <v>0.54200000000000004</v>
      </c>
      <c r="AA262">
        <v>0.6169</v>
      </c>
      <c r="AB262">
        <v>0.60089999999999999</v>
      </c>
      <c r="AC262">
        <v>0.56410000000000005</v>
      </c>
      <c r="AD262">
        <v>0.58850000000000002</v>
      </c>
      <c r="AE262">
        <v>0.67510000000000003</v>
      </c>
      <c r="AF262">
        <v>0.55120000000000002</v>
      </c>
      <c r="AG262">
        <v>0.54879999999999995</v>
      </c>
      <c r="AH262">
        <v>0.54220000000000002</v>
      </c>
      <c r="AI262">
        <v>0.57750000000000001</v>
      </c>
      <c r="AJ262">
        <v>0.72150000000000003</v>
      </c>
      <c r="AK262">
        <v>0.59289999999999998</v>
      </c>
      <c r="AL262">
        <v>0.59709999999999996</v>
      </c>
      <c r="AM262">
        <v>0.54810000000000003</v>
      </c>
      <c r="AN262">
        <v>0.54830000000000001</v>
      </c>
      <c r="AO262">
        <v>0.68120000000000003</v>
      </c>
      <c r="AP262">
        <v>0.72740000000000005</v>
      </c>
      <c r="AQ262">
        <v>0.50249999999999995</v>
      </c>
      <c r="AR262">
        <v>0.65190000000000003</v>
      </c>
      <c r="AS262">
        <v>0.51990000000000003</v>
      </c>
      <c r="AT262">
        <v>0.56489999999999996</v>
      </c>
      <c r="AU262">
        <v>0.60540000000000005</v>
      </c>
      <c r="AV262">
        <v>0.58199999999999996</v>
      </c>
      <c r="AW262">
        <v>0.73040000000000005</v>
      </c>
      <c r="AX262">
        <v>0.55410000000000004</v>
      </c>
      <c r="AY262">
        <v>0.64759999999999995</v>
      </c>
      <c r="AZ262">
        <v>0.63529999999999998</v>
      </c>
      <c r="BA262">
        <v>0.5736</v>
      </c>
      <c r="BB262">
        <v>0.57369999999999999</v>
      </c>
      <c r="BC262">
        <v>0.58430000000000004</v>
      </c>
      <c r="BD262">
        <v>0.5262</v>
      </c>
    </row>
    <row r="263" spans="1:56" hidden="1" x14ac:dyDescent="0.4">
      <c r="A263">
        <v>843</v>
      </c>
      <c r="B263" t="str">
        <f t="shared" si="8"/>
        <v>CLM051</v>
      </c>
      <c r="C263" t="str">
        <f t="shared" si="9"/>
        <v>CLM002</v>
      </c>
      <c r="D263" t="str">
        <f t="shared" si="10"/>
        <v>TFIDF</v>
      </c>
      <c r="E263" t="s">
        <v>326</v>
      </c>
      <c r="F263">
        <f t="shared" si="11"/>
        <v>0.638984</v>
      </c>
      <c r="G263">
        <v>0.65249999999999997</v>
      </c>
      <c r="H263">
        <v>0.66420000000000001</v>
      </c>
      <c r="I263">
        <v>0.65239999999999998</v>
      </c>
      <c r="J263">
        <v>0.7621</v>
      </c>
      <c r="K263">
        <v>0.50839999999999996</v>
      </c>
      <c r="L263">
        <v>0.62209999999999999</v>
      </c>
      <c r="M263">
        <v>0.62260000000000004</v>
      </c>
      <c r="N263">
        <v>0.5141</v>
      </c>
      <c r="O263">
        <v>0.75580000000000003</v>
      </c>
      <c r="P263">
        <v>0.6321</v>
      </c>
      <c r="Q263">
        <v>0.57310000000000005</v>
      </c>
      <c r="R263">
        <v>0.64019999999999999</v>
      </c>
      <c r="S263">
        <v>0.67800000000000005</v>
      </c>
      <c r="T263">
        <v>0.60370000000000001</v>
      </c>
      <c r="U263">
        <v>0.5857</v>
      </c>
      <c r="V263">
        <v>0.57930000000000004</v>
      </c>
      <c r="W263">
        <v>0.60970000000000002</v>
      </c>
      <c r="X263">
        <v>0.58440000000000003</v>
      </c>
      <c r="Y263">
        <v>0.66180000000000005</v>
      </c>
      <c r="Z263">
        <v>0.70409999999999995</v>
      </c>
      <c r="AA263">
        <v>0.67810000000000004</v>
      </c>
      <c r="AB263">
        <v>0.5605</v>
      </c>
      <c r="AC263">
        <v>0.65839999999999999</v>
      </c>
      <c r="AD263">
        <v>0.72950000000000004</v>
      </c>
      <c r="AE263">
        <v>0.68140000000000001</v>
      </c>
      <c r="AF263">
        <v>0.58709999999999996</v>
      </c>
      <c r="AG263">
        <v>0.59709999999999996</v>
      </c>
      <c r="AH263">
        <v>0.48649999999999999</v>
      </c>
      <c r="AI263">
        <v>0.57289999999999996</v>
      </c>
      <c r="AJ263">
        <v>0.76549999999999996</v>
      </c>
      <c r="AK263">
        <v>0.63029999999999997</v>
      </c>
      <c r="AL263">
        <v>0.66169999999999995</v>
      </c>
      <c r="AM263">
        <v>0.65110000000000001</v>
      </c>
      <c r="AN263">
        <v>0.59419999999999995</v>
      </c>
      <c r="AO263">
        <v>0.75480000000000003</v>
      </c>
      <c r="AP263">
        <v>0.79790000000000005</v>
      </c>
      <c r="AQ263">
        <v>0.70840000000000003</v>
      </c>
      <c r="AR263">
        <v>0.70379999999999998</v>
      </c>
      <c r="AS263">
        <v>0.52129999999999999</v>
      </c>
      <c r="AT263">
        <v>0.54320000000000002</v>
      </c>
      <c r="AU263">
        <v>0.62450000000000006</v>
      </c>
      <c r="AV263">
        <v>0.70699999999999996</v>
      </c>
      <c r="AW263">
        <v>0.84019999999999995</v>
      </c>
      <c r="AX263">
        <v>0.55879999999999996</v>
      </c>
      <c r="AY263">
        <v>0.7117</v>
      </c>
      <c r="AZ263">
        <v>0.67479999999999996</v>
      </c>
      <c r="BA263">
        <v>0.5867</v>
      </c>
      <c r="BB263">
        <v>0.60229999999999995</v>
      </c>
      <c r="BC263">
        <v>0.57069999999999999</v>
      </c>
      <c r="BD263">
        <v>0.58250000000000002</v>
      </c>
    </row>
    <row r="264" spans="1:56" hidden="1" x14ac:dyDescent="0.4">
      <c r="A264">
        <v>844</v>
      </c>
      <c r="B264" t="str">
        <f t="shared" si="8"/>
        <v>CLM051</v>
      </c>
      <c r="C264" t="str">
        <f t="shared" si="9"/>
        <v>CLM002</v>
      </c>
      <c r="D264" t="str">
        <f t="shared" si="10"/>
        <v>BM25</v>
      </c>
      <c r="E264" t="s">
        <v>327</v>
      </c>
      <c r="F264">
        <f t="shared" si="11"/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</row>
    <row r="265" spans="1:56" hidden="1" x14ac:dyDescent="0.4">
      <c r="A265">
        <v>845</v>
      </c>
      <c r="B265" t="str">
        <f t="shared" si="8"/>
        <v>CLM051</v>
      </c>
      <c r="C265" t="str">
        <f t="shared" si="9"/>
        <v>CLM002</v>
      </c>
      <c r="D265" t="str">
        <f t="shared" si="10"/>
        <v>SBERT</v>
      </c>
      <c r="E265" t="s">
        <v>328</v>
      </c>
      <c r="F265">
        <f t="shared" si="11"/>
        <v>0.95539399999999997</v>
      </c>
      <c r="G265">
        <v>0.94310000000000005</v>
      </c>
      <c r="H265">
        <v>0.95389999999999997</v>
      </c>
      <c r="I265">
        <v>0.94210000000000005</v>
      </c>
      <c r="J265">
        <v>0.99450000000000005</v>
      </c>
      <c r="K265">
        <v>0.93010000000000004</v>
      </c>
      <c r="L265">
        <v>0.98089999999999999</v>
      </c>
      <c r="M265">
        <v>0.96430000000000005</v>
      </c>
      <c r="N265">
        <v>0.95009999999999994</v>
      </c>
      <c r="O265">
        <v>0.96719999999999995</v>
      </c>
      <c r="P265">
        <v>0.93920000000000003</v>
      </c>
      <c r="Q265">
        <v>0.95269999999999999</v>
      </c>
      <c r="R265">
        <v>0.95889999999999997</v>
      </c>
      <c r="S265">
        <v>0.97529999999999994</v>
      </c>
      <c r="T265">
        <v>0.94259999999999999</v>
      </c>
      <c r="U265">
        <v>0.95089999999999997</v>
      </c>
      <c r="V265">
        <v>0.9022</v>
      </c>
      <c r="W265">
        <v>0.94369999999999998</v>
      </c>
      <c r="X265">
        <v>0.94159999999999999</v>
      </c>
      <c r="Y265">
        <v>0.96540000000000004</v>
      </c>
      <c r="Z265">
        <v>0.95760000000000001</v>
      </c>
      <c r="AA265">
        <v>0.96860000000000002</v>
      </c>
      <c r="AB265">
        <v>0.95789999999999997</v>
      </c>
      <c r="AC265">
        <v>0.95030000000000003</v>
      </c>
      <c r="AD265">
        <v>0.97470000000000001</v>
      </c>
      <c r="AE265">
        <v>0.9788</v>
      </c>
      <c r="AF265">
        <v>0.96660000000000001</v>
      </c>
      <c r="AG265">
        <v>0.96550000000000002</v>
      </c>
      <c r="AH265">
        <v>0.93869999999999998</v>
      </c>
      <c r="AI265">
        <v>0.96519999999999995</v>
      </c>
      <c r="AJ265">
        <v>0.97529999999999994</v>
      </c>
      <c r="AK265">
        <v>0.95409999999999995</v>
      </c>
      <c r="AL265">
        <v>0.93379999999999996</v>
      </c>
      <c r="AM265">
        <v>0.97589999999999999</v>
      </c>
      <c r="AN265">
        <v>0.95340000000000003</v>
      </c>
      <c r="AO265">
        <v>0.97170000000000001</v>
      </c>
      <c r="AP265">
        <v>0.98540000000000005</v>
      </c>
      <c r="AQ265">
        <v>0.89359999999999995</v>
      </c>
      <c r="AR265">
        <v>0.96089999999999998</v>
      </c>
      <c r="AS265">
        <v>0.91359999999999997</v>
      </c>
      <c r="AT265">
        <v>0.96120000000000005</v>
      </c>
      <c r="AU265">
        <v>0.96350000000000002</v>
      </c>
      <c r="AV265">
        <v>0.94689999999999996</v>
      </c>
      <c r="AW265">
        <v>0.9778</v>
      </c>
      <c r="AX265">
        <v>0.95799999999999996</v>
      </c>
      <c r="AY265">
        <v>0.96850000000000003</v>
      </c>
      <c r="AZ265">
        <v>0.95430000000000004</v>
      </c>
      <c r="BA265">
        <v>0.9536</v>
      </c>
      <c r="BB265">
        <v>0.95820000000000005</v>
      </c>
      <c r="BC265">
        <v>0.92169999999999996</v>
      </c>
      <c r="BD265">
        <v>0.9657</v>
      </c>
    </row>
    <row r="266" spans="1:56" hidden="1" x14ac:dyDescent="0.4">
      <c r="A266">
        <v>846</v>
      </c>
      <c r="B266" t="str">
        <f t="shared" si="8"/>
        <v>CLM051</v>
      </c>
      <c r="C266" t="str">
        <f t="shared" si="9"/>
        <v>CLM002</v>
      </c>
      <c r="D266" t="str">
        <f t="shared" si="10"/>
        <v>MEAN</v>
      </c>
      <c r="E266" t="s">
        <v>329</v>
      </c>
      <c r="F266">
        <f t="shared" si="11"/>
        <v>0.52024799999999993</v>
      </c>
      <c r="G266">
        <v>0.50049999999999994</v>
      </c>
      <c r="H266">
        <v>0.52869999999999995</v>
      </c>
      <c r="I266">
        <v>0.53849999999999998</v>
      </c>
      <c r="J266">
        <v>0.60050000000000003</v>
      </c>
      <c r="K266">
        <v>0.44590000000000002</v>
      </c>
      <c r="L266">
        <v>0.55969999999999998</v>
      </c>
      <c r="M266">
        <v>0.52329999999999999</v>
      </c>
      <c r="N266">
        <v>0.45079999999999998</v>
      </c>
      <c r="O266">
        <v>0.59199999999999997</v>
      </c>
      <c r="P266">
        <v>0.50819999999999999</v>
      </c>
      <c r="Q266">
        <v>0.46539999999999998</v>
      </c>
      <c r="R266">
        <v>0.49330000000000002</v>
      </c>
      <c r="S266">
        <v>0.55649999999999999</v>
      </c>
      <c r="T266">
        <v>0.49049999999999999</v>
      </c>
      <c r="U266">
        <v>0.4879</v>
      </c>
      <c r="V266">
        <v>0.45639999999999997</v>
      </c>
      <c r="W266">
        <v>0.496</v>
      </c>
      <c r="X266">
        <v>0.52600000000000002</v>
      </c>
      <c r="Y266">
        <v>0.55769999999999997</v>
      </c>
      <c r="Z266">
        <v>0.53280000000000005</v>
      </c>
      <c r="AA266">
        <v>0.53700000000000003</v>
      </c>
      <c r="AB266">
        <v>0.49049999999999999</v>
      </c>
      <c r="AC266">
        <v>0.50580000000000003</v>
      </c>
      <c r="AD266">
        <v>0.53559999999999997</v>
      </c>
      <c r="AE266">
        <v>0.56440000000000001</v>
      </c>
      <c r="AF266">
        <v>0.50739999999999996</v>
      </c>
      <c r="AG266">
        <v>0.50309999999999999</v>
      </c>
      <c r="AH266">
        <v>0.45590000000000003</v>
      </c>
      <c r="AI266">
        <v>0.48499999999999999</v>
      </c>
      <c r="AJ266">
        <v>0.56779999999999997</v>
      </c>
      <c r="AK266">
        <v>0.50160000000000005</v>
      </c>
      <c r="AL266">
        <v>0.51970000000000005</v>
      </c>
      <c r="AM266">
        <v>0.51219999999999999</v>
      </c>
      <c r="AN266">
        <v>0.49980000000000002</v>
      </c>
      <c r="AO266">
        <v>0.57040000000000002</v>
      </c>
      <c r="AP266">
        <v>0.61299999999999999</v>
      </c>
      <c r="AQ266">
        <v>0.50629999999999997</v>
      </c>
      <c r="AR266">
        <v>0.55549999999999999</v>
      </c>
      <c r="AS266">
        <v>0.47320000000000001</v>
      </c>
      <c r="AT266">
        <v>0.48820000000000002</v>
      </c>
      <c r="AU266">
        <v>0.53069999999999995</v>
      </c>
      <c r="AV266">
        <v>0.5343</v>
      </c>
      <c r="AW266">
        <v>0.63009999999999999</v>
      </c>
      <c r="AX266">
        <v>0.50219999999999998</v>
      </c>
      <c r="AY266">
        <v>0.55769999999999997</v>
      </c>
      <c r="AZ266">
        <v>0.53749999999999998</v>
      </c>
      <c r="BA266">
        <v>0.52059999999999995</v>
      </c>
      <c r="BB266">
        <v>0.50580000000000003</v>
      </c>
      <c r="BC266">
        <v>0.49559999999999998</v>
      </c>
      <c r="BD266">
        <v>0.49490000000000001</v>
      </c>
    </row>
    <row r="267" spans="1:56" hidden="1" x14ac:dyDescent="0.4">
      <c r="A267">
        <v>847</v>
      </c>
      <c r="B267" t="str">
        <f t="shared" si="8"/>
        <v>CLM051</v>
      </c>
      <c r="C267" t="str">
        <f t="shared" si="9"/>
        <v>CLM002</v>
      </c>
      <c r="D267" t="str">
        <f t="shared" si="10"/>
        <v>Weighted</v>
      </c>
      <c r="E267" t="s">
        <v>330</v>
      </c>
      <c r="F267">
        <f t="shared" si="11"/>
        <v>0.53894399999999998</v>
      </c>
      <c r="G267">
        <v>0.51670000000000005</v>
      </c>
      <c r="H267">
        <v>0.55100000000000005</v>
      </c>
      <c r="I267">
        <v>0.5645</v>
      </c>
      <c r="J267">
        <v>0.63959999999999995</v>
      </c>
      <c r="K267">
        <v>0.44330000000000003</v>
      </c>
      <c r="L267">
        <v>0.58360000000000001</v>
      </c>
      <c r="M267">
        <v>0.54059999999999997</v>
      </c>
      <c r="N267">
        <v>0.4466</v>
      </c>
      <c r="O267">
        <v>0.63270000000000004</v>
      </c>
      <c r="P267">
        <v>0.52600000000000002</v>
      </c>
      <c r="Q267">
        <v>0.46750000000000003</v>
      </c>
      <c r="R267">
        <v>0.50480000000000003</v>
      </c>
      <c r="S267">
        <v>0.58330000000000004</v>
      </c>
      <c r="T267">
        <v>0.50190000000000001</v>
      </c>
      <c r="U267">
        <v>0.4965</v>
      </c>
      <c r="V267">
        <v>0.46410000000000001</v>
      </c>
      <c r="W267">
        <v>0.50900000000000001</v>
      </c>
      <c r="X267">
        <v>0.54549999999999998</v>
      </c>
      <c r="Y267">
        <v>0.58540000000000003</v>
      </c>
      <c r="Z267">
        <v>0.55759999999999998</v>
      </c>
      <c r="AA267">
        <v>0.55979999999999996</v>
      </c>
      <c r="AB267">
        <v>0.4975</v>
      </c>
      <c r="AC267">
        <v>0.52259999999999995</v>
      </c>
      <c r="AD267">
        <v>0.55969999999999998</v>
      </c>
      <c r="AE267">
        <v>0.5927</v>
      </c>
      <c r="AF267">
        <v>0.51859999999999995</v>
      </c>
      <c r="AG267">
        <v>0.51390000000000002</v>
      </c>
      <c r="AH267">
        <v>0.45340000000000003</v>
      </c>
      <c r="AI267">
        <v>0.49009999999999998</v>
      </c>
      <c r="AJ267">
        <v>0.60170000000000001</v>
      </c>
      <c r="AK267">
        <v>0.51539999999999997</v>
      </c>
      <c r="AL267">
        <v>0.54269999999999996</v>
      </c>
      <c r="AM267">
        <v>0.52639999999999998</v>
      </c>
      <c r="AN267">
        <v>0.51149999999999995</v>
      </c>
      <c r="AO267">
        <v>0.60499999999999998</v>
      </c>
      <c r="AP267">
        <v>0.6583</v>
      </c>
      <c r="AQ267">
        <v>0.53420000000000001</v>
      </c>
      <c r="AR267">
        <v>0.58540000000000003</v>
      </c>
      <c r="AS267">
        <v>0.48060000000000003</v>
      </c>
      <c r="AT267">
        <v>0.49320000000000003</v>
      </c>
      <c r="AU267">
        <v>0.55010000000000003</v>
      </c>
      <c r="AV267">
        <v>0.56110000000000004</v>
      </c>
      <c r="AW267">
        <v>0.68289999999999995</v>
      </c>
      <c r="AX267">
        <v>0.51190000000000002</v>
      </c>
      <c r="AY267">
        <v>0.58740000000000003</v>
      </c>
      <c r="AZ267">
        <v>0.5625</v>
      </c>
      <c r="BA267">
        <v>0.53710000000000002</v>
      </c>
      <c r="BB267">
        <v>0.51859999999999995</v>
      </c>
      <c r="BC267">
        <v>0.50980000000000003</v>
      </c>
      <c r="BD267">
        <v>0.50290000000000001</v>
      </c>
    </row>
    <row r="268" spans="1:56" hidden="1" x14ac:dyDescent="0.4">
      <c r="A268">
        <v>792</v>
      </c>
      <c r="B268" t="str">
        <f t="shared" si="8"/>
        <v>CLM001</v>
      </c>
      <c r="C268" t="str">
        <f t="shared" si="9"/>
        <v>CLM002</v>
      </c>
      <c r="D268" t="str">
        <f t="shared" si="10"/>
        <v>Jaccard</v>
      </c>
      <c r="E268" t="s">
        <v>331</v>
      </c>
      <c r="F268">
        <f t="shared" si="11"/>
        <v>0.89525399999999988</v>
      </c>
      <c r="G268">
        <v>1</v>
      </c>
      <c r="H268">
        <v>1</v>
      </c>
      <c r="I268">
        <v>1</v>
      </c>
      <c r="J268">
        <v>0.50349999999999995</v>
      </c>
      <c r="K268">
        <v>1</v>
      </c>
      <c r="L268">
        <v>1</v>
      </c>
      <c r="M268">
        <v>1</v>
      </c>
      <c r="N268">
        <v>0.39050000000000001</v>
      </c>
      <c r="O268">
        <v>1</v>
      </c>
      <c r="P268">
        <v>1</v>
      </c>
      <c r="Q268">
        <v>0.42309999999999998</v>
      </c>
      <c r="R268">
        <v>1</v>
      </c>
      <c r="S268">
        <v>1</v>
      </c>
      <c r="T268">
        <v>1</v>
      </c>
      <c r="U268">
        <v>0.97850000000000004</v>
      </c>
      <c r="V268">
        <v>1</v>
      </c>
      <c r="W268">
        <v>0.46949999999999997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0.81369999999999998</v>
      </c>
      <c r="AD268">
        <v>0.56730000000000003</v>
      </c>
      <c r="AE268">
        <v>0.71150000000000002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0.87639999999999996</v>
      </c>
      <c r="AP268">
        <v>0.58020000000000005</v>
      </c>
      <c r="AQ268">
        <v>1</v>
      </c>
      <c r="AR268">
        <v>0.73119999999999996</v>
      </c>
      <c r="AS268">
        <v>1</v>
      </c>
      <c r="AT268">
        <v>1</v>
      </c>
      <c r="AU268">
        <v>0.61960000000000004</v>
      </c>
      <c r="AV268">
        <v>1</v>
      </c>
      <c r="AW268">
        <v>1</v>
      </c>
      <c r="AX268">
        <v>1</v>
      </c>
      <c r="AY268">
        <v>0.51190000000000002</v>
      </c>
      <c r="AZ268">
        <v>1</v>
      </c>
      <c r="BA268">
        <v>1</v>
      </c>
      <c r="BB268">
        <v>0.92549999999999999</v>
      </c>
      <c r="BC268">
        <v>0.92220000000000002</v>
      </c>
      <c r="BD268">
        <v>0.73809999999999998</v>
      </c>
    </row>
    <row r="269" spans="1:56" hidden="1" x14ac:dyDescent="0.4">
      <c r="A269">
        <v>793</v>
      </c>
      <c r="B269" t="str">
        <f t="shared" si="8"/>
        <v>CLM001</v>
      </c>
      <c r="C269" t="str">
        <f t="shared" si="9"/>
        <v>CLM002</v>
      </c>
      <c r="D269" t="str">
        <f t="shared" si="10"/>
        <v>Levenshtein</v>
      </c>
      <c r="E269" t="s">
        <v>332</v>
      </c>
      <c r="F269">
        <f t="shared" si="11"/>
        <v>0.93291200000000007</v>
      </c>
      <c r="G269">
        <v>0.99839999999999995</v>
      </c>
      <c r="H269">
        <v>1</v>
      </c>
      <c r="I269">
        <v>1</v>
      </c>
      <c r="J269">
        <v>0.65990000000000004</v>
      </c>
      <c r="K269">
        <v>1</v>
      </c>
      <c r="L269">
        <v>1</v>
      </c>
      <c r="M269">
        <v>1</v>
      </c>
      <c r="N269">
        <v>0.59970000000000001</v>
      </c>
      <c r="O269">
        <v>1</v>
      </c>
      <c r="P269">
        <v>1</v>
      </c>
      <c r="Q269">
        <v>0.63170000000000004</v>
      </c>
      <c r="R269">
        <v>1</v>
      </c>
      <c r="S269">
        <v>1</v>
      </c>
      <c r="T269">
        <v>1</v>
      </c>
      <c r="U269">
        <v>0.99509999999999998</v>
      </c>
      <c r="V269">
        <v>1</v>
      </c>
      <c r="W269">
        <v>0.61970000000000003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0.92859999999999998</v>
      </c>
      <c r="AD269">
        <v>0.77480000000000004</v>
      </c>
      <c r="AE269">
        <v>0.84530000000000005</v>
      </c>
      <c r="AF269">
        <v>1</v>
      </c>
      <c r="AG269">
        <v>1</v>
      </c>
      <c r="AH269">
        <v>1</v>
      </c>
      <c r="AI269">
        <v>0.99429999999999996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0.9093</v>
      </c>
      <c r="AP269">
        <v>0.67549999999999999</v>
      </c>
      <c r="AQ269">
        <v>1</v>
      </c>
      <c r="AR269">
        <v>0.84399999999999997</v>
      </c>
      <c r="AS269">
        <v>1</v>
      </c>
      <c r="AT269">
        <v>1</v>
      </c>
      <c r="AU269">
        <v>0.77839999999999998</v>
      </c>
      <c r="AV269">
        <v>1</v>
      </c>
      <c r="AW269">
        <v>0.96130000000000004</v>
      </c>
      <c r="AX269">
        <v>1</v>
      </c>
      <c r="AY269">
        <v>0.71099999999999997</v>
      </c>
      <c r="AZ269">
        <v>1</v>
      </c>
      <c r="BA269">
        <v>1</v>
      </c>
      <c r="BB269">
        <v>0.96950000000000003</v>
      </c>
      <c r="BC269">
        <v>0.94350000000000001</v>
      </c>
      <c r="BD269">
        <v>0.80559999999999998</v>
      </c>
    </row>
    <row r="270" spans="1:56" hidden="1" x14ac:dyDescent="0.4">
      <c r="A270">
        <v>794</v>
      </c>
      <c r="B270" t="str">
        <f t="shared" si="8"/>
        <v>CLM001</v>
      </c>
      <c r="C270" t="str">
        <f t="shared" si="9"/>
        <v>CLM002</v>
      </c>
      <c r="D270" t="str">
        <f t="shared" si="10"/>
        <v>TFIDF</v>
      </c>
      <c r="E270" t="s">
        <v>333</v>
      </c>
      <c r="F270">
        <f t="shared" si="11"/>
        <v>0.94792600000000005</v>
      </c>
      <c r="G270">
        <v>0.997</v>
      </c>
      <c r="H270">
        <v>1</v>
      </c>
      <c r="I270">
        <v>1</v>
      </c>
      <c r="J270">
        <v>0.74819999999999998</v>
      </c>
      <c r="K270">
        <v>1</v>
      </c>
      <c r="L270">
        <v>1</v>
      </c>
      <c r="M270">
        <v>1</v>
      </c>
      <c r="N270">
        <v>0.66449999999999998</v>
      </c>
      <c r="O270">
        <v>1</v>
      </c>
      <c r="P270">
        <v>1</v>
      </c>
      <c r="Q270">
        <v>0.73829999999999996</v>
      </c>
      <c r="R270">
        <v>1</v>
      </c>
      <c r="S270">
        <v>1</v>
      </c>
      <c r="T270">
        <v>1</v>
      </c>
      <c r="U270">
        <v>0.99450000000000005</v>
      </c>
      <c r="V270">
        <v>1</v>
      </c>
      <c r="W270">
        <v>0.69140000000000001</v>
      </c>
      <c r="X270">
        <v>1</v>
      </c>
      <c r="Y270">
        <v>1</v>
      </c>
      <c r="Z270">
        <v>1</v>
      </c>
      <c r="AA270">
        <v>1</v>
      </c>
      <c r="AB270">
        <v>1</v>
      </c>
      <c r="AC270">
        <v>0.9415</v>
      </c>
      <c r="AD270">
        <v>0.81200000000000006</v>
      </c>
      <c r="AE270">
        <v>0.91090000000000004</v>
      </c>
      <c r="AF270">
        <v>1</v>
      </c>
      <c r="AG270">
        <v>1</v>
      </c>
      <c r="AH270">
        <v>1</v>
      </c>
      <c r="AI270">
        <v>0.99270000000000003</v>
      </c>
      <c r="AJ270">
        <v>1</v>
      </c>
      <c r="AK270">
        <v>1</v>
      </c>
      <c r="AL270">
        <v>1</v>
      </c>
      <c r="AM270">
        <v>1</v>
      </c>
      <c r="AN270">
        <v>1</v>
      </c>
      <c r="AO270">
        <v>0.93200000000000005</v>
      </c>
      <c r="AP270">
        <v>0.74370000000000003</v>
      </c>
      <c r="AQ270">
        <v>1</v>
      </c>
      <c r="AR270">
        <v>0.8488</v>
      </c>
      <c r="AS270">
        <v>1</v>
      </c>
      <c r="AT270">
        <v>1</v>
      </c>
      <c r="AU270">
        <v>0.82730000000000004</v>
      </c>
      <c r="AV270">
        <v>1</v>
      </c>
      <c r="AW270">
        <v>0.97019999999999995</v>
      </c>
      <c r="AX270">
        <v>1</v>
      </c>
      <c r="AY270">
        <v>0.78669999999999995</v>
      </c>
      <c r="AZ270">
        <v>1</v>
      </c>
      <c r="BA270">
        <v>1</v>
      </c>
      <c r="BB270">
        <v>0.98329999999999995</v>
      </c>
      <c r="BC270">
        <v>0.96989999999999998</v>
      </c>
      <c r="BD270">
        <v>0.84340000000000004</v>
      </c>
    </row>
    <row r="271" spans="1:56" hidden="1" x14ac:dyDescent="0.4">
      <c r="A271">
        <v>795</v>
      </c>
      <c r="B271" t="str">
        <f t="shared" si="8"/>
        <v>CLM001</v>
      </c>
      <c r="C271" t="str">
        <f t="shared" si="9"/>
        <v>CLM002</v>
      </c>
      <c r="D271" t="str">
        <f t="shared" si="10"/>
        <v>BM25</v>
      </c>
      <c r="E271" t="s">
        <v>334</v>
      </c>
      <c r="F271">
        <f t="shared" si="11"/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</row>
    <row r="272" spans="1:56" hidden="1" x14ac:dyDescent="0.4">
      <c r="A272">
        <v>796</v>
      </c>
      <c r="B272" t="str">
        <f t="shared" si="8"/>
        <v>CLM001</v>
      </c>
      <c r="C272" t="str">
        <f t="shared" si="9"/>
        <v>CLM002</v>
      </c>
      <c r="D272" t="str">
        <f t="shared" si="10"/>
        <v>SBERT</v>
      </c>
      <c r="E272" t="s">
        <v>335</v>
      </c>
      <c r="F272">
        <f t="shared" si="11"/>
        <v>0.99524600000000008</v>
      </c>
      <c r="G272">
        <v>1</v>
      </c>
      <c r="H272">
        <v>1</v>
      </c>
      <c r="I272">
        <v>1</v>
      </c>
      <c r="J272">
        <v>0.98470000000000002</v>
      </c>
      <c r="K272">
        <v>1</v>
      </c>
      <c r="L272">
        <v>1</v>
      </c>
      <c r="M272">
        <v>1</v>
      </c>
      <c r="N272">
        <v>0.93259999999999998</v>
      </c>
      <c r="O272">
        <v>1</v>
      </c>
      <c r="P272">
        <v>1</v>
      </c>
      <c r="Q272">
        <v>0.95930000000000004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0.97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0.98370000000000002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0.97430000000000005</v>
      </c>
      <c r="AQ272">
        <v>1</v>
      </c>
      <c r="AR272">
        <v>0.99309999999999998</v>
      </c>
      <c r="AS272">
        <v>1</v>
      </c>
      <c r="AT272">
        <v>1</v>
      </c>
      <c r="AU272">
        <v>0.9849</v>
      </c>
      <c r="AV272">
        <v>1</v>
      </c>
      <c r="AW272">
        <v>1</v>
      </c>
      <c r="AX272">
        <v>1</v>
      </c>
      <c r="AY272">
        <v>0.97970000000000002</v>
      </c>
      <c r="AZ272">
        <v>1</v>
      </c>
      <c r="BA272">
        <v>1</v>
      </c>
      <c r="BB272">
        <v>1</v>
      </c>
      <c r="BC272">
        <v>1</v>
      </c>
      <c r="BD272">
        <v>1</v>
      </c>
    </row>
    <row r="273" spans="1:56" hidden="1" x14ac:dyDescent="0.4">
      <c r="A273">
        <v>797</v>
      </c>
      <c r="B273" t="str">
        <f t="shared" si="8"/>
        <v>CLM001</v>
      </c>
      <c r="C273" t="str">
        <f t="shared" si="9"/>
        <v>CLM002</v>
      </c>
      <c r="D273" t="str">
        <f t="shared" si="10"/>
        <v>MEAN</v>
      </c>
      <c r="E273" t="s">
        <v>336</v>
      </c>
      <c r="F273">
        <f t="shared" si="11"/>
        <v>0.75427400000000011</v>
      </c>
      <c r="G273">
        <v>0.79910000000000003</v>
      </c>
      <c r="H273">
        <v>0.8</v>
      </c>
      <c r="I273">
        <v>0.8</v>
      </c>
      <c r="J273">
        <v>0.57930000000000004</v>
      </c>
      <c r="K273">
        <v>0.8</v>
      </c>
      <c r="L273">
        <v>0.8</v>
      </c>
      <c r="M273">
        <v>0.8</v>
      </c>
      <c r="N273">
        <v>0.51749999999999996</v>
      </c>
      <c r="O273">
        <v>0.8</v>
      </c>
      <c r="P273">
        <v>0.8</v>
      </c>
      <c r="Q273">
        <v>0.55049999999999999</v>
      </c>
      <c r="R273">
        <v>0.8</v>
      </c>
      <c r="S273">
        <v>0.8</v>
      </c>
      <c r="T273">
        <v>0.8</v>
      </c>
      <c r="U273">
        <v>0.79359999999999997</v>
      </c>
      <c r="V273">
        <v>0.8</v>
      </c>
      <c r="W273">
        <v>0.55010000000000003</v>
      </c>
      <c r="X273">
        <v>0.8</v>
      </c>
      <c r="Y273">
        <v>0.8</v>
      </c>
      <c r="Z273">
        <v>0.8</v>
      </c>
      <c r="AA273">
        <v>0.8</v>
      </c>
      <c r="AB273">
        <v>0.8</v>
      </c>
      <c r="AC273">
        <v>0.73680000000000001</v>
      </c>
      <c r="AD273">
        <v>0.62760000000000005</v>
      </c>
      <c r="AE273">
        <v>0.69350000000000001</v>
      </c>
      <c r="AF273">
        <v>0.8</v>
      </c>
      <c r="AG273">
        <v>0.8</v>
      </c>
      <c r="AH273">
        <v>0.8</v>
      </c>
      <c r="AI273">
        <v>0.7974</v>
      </c>
      <c r="AJ273">
        <v>0.8</v>
      </c>
      <c r="AK273">
        <v>0.8</v>
      </c>
      <c r="AL273">
        <v>0.8</v>
      </c>
      <c r="AM273">
        <v>0.8</v>
      </c>
      <c r="AN273">
        <v>0.8</v>
      </c>
      <c r="AO273">
        <v>0.74360000000000004</v>
      </c>
      <c r="AP273">
        <v>0.5948</v>
      </c>
      <c r="AQ273">
        <v>0.8</v>
      </c>
      <c r="AR273">
        <v>0.68340000000000001</v>
      </c>
      <c r="AS273">
        <v>0.8</v>
      </c>
      <c r="AT273">
        <v>0.8</v>
      </c>
      <c r="AU273">
        <v>0.6421</v>
      </c>
      <c r="AV273">
        <v>0.8</v>
      </c>
      <c r="AW273">
        <v>0.7863</v>
      </c>
      <c r="AX273">
        <v>0.8</v>
      </c>
      <c r="AY273">
        <v>0.59789999999999999</v>
      </c>
      <c r="AZ273">
        <v>0.8</v>
      </c>
      <c r="BA273">
        <v>0.8</v>
      </c>
      <c r="BB273">
        <v>0.77569999999999995</v>
      </c>
      <c r="BC273">
        <v>0.7671</v>
      </c>
      <c r="BD273">
        <v>0.6774</v>
      </c>
    </row>
    <row r="274" spans="1:56" hidden="1" x14ac:dyDescent="0.4">
      <c r="A274">
        <v>798</v>
      </c>
      <c r="B274" t="str">
        <f t="shared" si="8"/>
        <v>CLM001</v>
      </c>
      <c r="C274" t="str">
        <f t="shared" si="9"/>
        <v>CLM002</v>
      </c>
      <c r="D274" t="str">
        <f t="shared" si="10"/>
        <v>Weighted</v>
      </c>
      <c r="E274" t="s">
        <v>337</v>
      </c>
      <c r="F274">
        <f t="shared" si="11"/>
        <v>0.84094599999999942</v>
      </c>
      <c r="G274">
        <v>0.89870000000000005</v>
      </c>
      <c r="H274">
        <v>0.9</v>
      </c>
      <c r="I274">
        <v>0.9</v>
      </c>
      <c r="J274">
        <v>0.61380000000000001</v>
      </c>
      <c r="K274">
        <v>0.9</v>
      </c>
      <c r="L274">
        <v>0.9</v>
      </c>
      <c r="M274">
        <v>0.9</v>
      </c>
      <c r="N274">
        <v>0.54020000000000001</v>
      </c>
      <c r="O274">
        <v>0.9</v>
      </c>
      <c r="P274">
        <v>0.9</v>
      </c>
      <c r="Q274">
        <v>0.58109999999999995</v>
      </c>
      <c r="R274">
        <v>0.9</v>
      </c>
      <c r="S274">
        <v>0.9</v>
      </c>
      <c r="T274">
        <v>0.9</v>
      </c>
      <c r="U274">
        <v>0.89170000000000005</v>
      </c>
      <c r="V274">
        <v>0.9</v>
      </c>
      <c r="W274">
        <v>0.57669999999999999</v>
      </c>
      <c r="X274">
        <v>0.9</v>
      </c>
      <c r="Y274">
        <v>0.9</v>
      </c>
      <c r="Z274">
        <v>0.9</v>
      </c>
      <c r="AA274">
        <v>0.9</v>
      </c>
      <c r="AB274">
        <v>0.9</v>
      </c>
      <c r="AC274">
        <v>0.81799999999999995</v>
      </c>
      <c r="AD274">
        <v>0.67749999999999999</v>
      </c>
      <c r="AE274">
        <v>0.76249999999999996</v>
      </c>
      <c r="AF274">
        <v>0.9</v>
      </c>
      <c r="AG274">
        <v>0.9</v>
      </c>
      <c r="AH274">
        <v>0.9</v>
      </c>
      <c r="AI274">
        <v>0.89639999999999997</v>
      </c>
      <c r="AJ274">
        <v>0.9</v>
      </c>
      <c r="AK274">
        <v>0.9</v>
      </c>
      <c r="AL274">
        <v>0.9</v>
      </c>
      <c r="AM274">
        <v>0.9</v>
      </c>
      <c r="AN274">
        <v>0.9</v>
      </c>
      <c r="AO274">
        <v>0.82599999999999996</v>
      </c>
      <c r="AP274">
        <v>0.63449999999999995</v>
      </c>
      <c r="AQ274">
        <v>0.9</v>
      </c>
      <c r="AR274">
        <v>0.74780000000000002</v>
      </c>
      <c r="AS274">
        <v>0.9</v>
      </c>
      <c r="AT274">
        <v>0.9</v>
      </c>
      <c r="AU274">
        <v>0.69620000000000004</v>
      </c>
      <c r="AV274">
        <v>0.9</v>
      </c>
      <c r="AW274">
        <v>0.88139999999999996</v>
      </c>
      <c r="AX274">
        <v>0.9</v>
      </c>
      <c r="AY274">
        <v>0.63970000000000005</v>
      </c>
      <c r="AZ274">
        <v>0.9</v>
      </c>
      <c r="BA274">
        <v>0.9</v>
      </c>
      <c r="BB274">
        <v>0.86870000000000003</v>
      </c>
      <c r="BC274">
        <v>0.85740000000000005</v>
      </c>
      <c r="BD274">
        <v>0.73899999999999999</v>
      </c>
    </row>
    <row r="275" spans="1:56" hidden="1" x14ac:dyDescent="0.4">
      <c r="A275">
        <v>988</v>
      </c>
      <c r="B275" t="str">
        <f t="shared" si="8"/>
        <v>CLM092</v>
      </c>
      <c r="C275" t="str">
        <f t="shared" si="9"/>
        <v>CLM003</v>
      </c>
      <c r="D275" t="str">
        <f t="shared" si="10"/>
        <v>Jaccard</v>
      </c>
      <c r="E275" t="s">
        <v>338</v>
      </c>
      <c r="F275">
        <f t="shared" si="11"/>
        <v>0.41079399999999994</v>
      </c>
      <c r="G275">
        <v>0.36609999999999998</v>
      </c>
      <c r="H275">
        <v>0.39179999999999998</v>
      </c>
      <c r="I275">
        <v>0.38350000000000001</v>
      </c>
      <c r="J275">
        <v>0.34670000000000001</v>
      </c>
      <c r="K275">
        <v>0.2742</v>
      </c>
      <c r="L275">
        <v>0.375</v>
      </c>
      <c r="M275">
        <v>0.39419999999999999</v>
      </c>
      <c r="N275">
        <v>0.5</v>
      </c>
      <c r="O275">
        <v>0.44790000000000002</v>
      </c>
      <c r="P275">
        <v>0.44169999999999998</v>
      </c>
      <c r="Q275">
        <v>0.44230000000000003</v>
      </c>
      <c r="R275">
        <v>0.46810000000000002</v>
      </c>
      <c r="S275">
        <v>0.32190000000000002</v>
      </c>
      <c r="T275">
        <v>0.31030000000000002</v>
      </c>
      <c r="U275">
        <v>0.43409999999999999</v>
      </c>
      <c r="V275">
        <v>0.44</v>
      </c>
      <c r="W275">
        <v>0.34410000000000002</v>
      </c>
      <c r="X275">
        <v>0.35820000000000002</v>
      </c>
      <c r="Y275">
        <v>0.49380000000000002</v>
      </c>
      <c r="Z275">
        <v>0.39810000000000001</v>
      </c>
      <c r="AA275">
        <v>0.40289999999999998</v>
      </c>
      <c r="AB275">
        <v>0.52629999999999999</v>
      </c>
      <c r="AC275">
        <v>0.37980000000000003</v>
      </c>
      <c r="AD275">
        <v>0.29170000000000001</v>
      </c>
      <c r="AE275">
        <v>0.33579999999999999</v>
      </c>
      <c r="AF275">
        <v>0.49180000000000001</v>
      </c>
      <c r="AG275">
        <v>0.28820000000000001</v>
      </c>
      <c r="AH275">
        <v>0.34749999999999998</v>
      </c>
      <c r="AI275">
        <v>0.33939999999999998</v>
      </c>
      <c r="AJ275">
        <v>0.38750000000000001</v>
      </c>
      <c r="AK275">
        <v>0.2167</v>
      </c>
      <c r="AL275">
        <v>0.29930000000000001</v>
      </c>
      <c r="AM275">
        <v>0.33700000000000002</v>
      </c>
      <c r="AN275">
        <v>0.54810000000000003</v>
      </c>
      <c r="AO275">
        <v>0.51300000000000001</v>
      </c>
      <c r="AP275">
        <v>0.3579</v>
      </c>
      <c r="AQ275">
        <v>0.51219999999999999</v>
      </c>
      <c r="AR275">
        <v>0.35899999999999999</v>
      </c>
      <c r="AS275">
        <v>0.47970000000000002</v>
      </c>
      <c r="AT275">
        <v>0.49059999999999998</v>
      </c>
      <c r="AU275">
        <v>0.3947</v>
      </c>
      <c r="AV275">
        <v>0.42749999999999999</v>
      </c>
      <c r="AW275">
        <v>0.6</v>
      </c>
      <c r="AX275">
        <v>0.37669999999999998</v>
      </c>
      <c r="AY275">
        <v>0.42480000000000001</v>
      </c>
      <c r="AZ275">
        <v>0.38890000000000002</v>
      </c>
      <c r="BA275">
        <v>0.8095</v>
      </c>
      <c r="BB275">
        <v>0.37680000000000002</v>
      </c>
      <c r="BC275">
        <v>0.42749999999999999</v>
      </c>
      <c r="BD275">
        <v>0.47689999999999999</v>
      </c>
    </row>
    <row r="276" spans="1:56" hidden="1" x14ac:dyDescent="0.4">
      <c r="A276">
        <v>989</v>
      </c>
      <c r="B276" t="str">
        <f t="shared" si="8"/>
        <v>CLM092</v>
      </c>
      <c r="C276" t="str">
        <f t="shared" si="9"/>
        <v>CLM003</v>
      </c>
      <c r="D276" t="str">
        <f t="shared" si="10"/>
        <v>Levenshtein</v>
      </c>
      <c r="E276" t="s">
        <v>339</v>
      </c>
      <c r="F276">
        <f t="shared" si="11"/>
        <v>0.57136600000000004</v>
      </c>
      <c r="G276">
        <v>0.5645</v>
      </c>
      <c r="H276">
        <v>0.61160000000000003</v>
      </c>
      <c r="I276">
        <v>0.51459999999999995</v>
      </c>
      <c r="J276">
        <v>0.47120000000000001</v>
      </c>
      <c r="K276">
        <v>0.51090000000000002</v>
      </c>
      <c r="L276">
        <v>0.57840000000000003</v>
      </c>
      <c r="M276">
        <v>0.65620000000000001</v>
      </c>
      <c r="N276">
        <v>0.53139999999999998</v>
      </c>
      <c r="O276">
        <v>0.61670000000000003</v>
      </c>
      <c r="P276">
        <v>0.58340000000000003</v>
      </c>
      <c r="Q276">
        <v>0.61360000000000003</v>
      </c>
      <c r="R276">
        <v>0.57830000000000004</v>
      </c>
      <c r="S276">
        <v>0.5121</v>
      </c>
      <c r="T276">
        <v>0.53220000000000001</v>
      </c>
      <c r="U276">
        <v>0.54810000000000003</v>
      </c>
      <c r="V276">
        <v>0.66180000000000005</v>
      </c>
      <c r="W276">
        <v>0.56169999999999998</v>
      </c>
      <c r="X276">
        <v>0.56569999999999998</v>
      </c>
      <c r="Y276">
        <v>0.55279999999999996</v>
      </c>
      <c r="Z276">
        <v>0.49170000000000003</v>
      </c>
      <c r="AA276">
        <v>0.51919999999999999</v>
      </c>
      <c r="AB276">
        <v>0.74109999999999998</v>
      </c>
      <c r="AC276">
        <v>0.54349999999999998</v>
      </c>
      <c r="AD276">
        <v>0.497</v>
      </c>
      <c r="AE276">
        <v>0.56389999999999996</v>
      </c>
      <c r="AF276">
        <v>0.61209999999999998</v>
      </c>
      <c r="AG276">
        <v>0.53790000000000004</v>
      </c>
      <c r="AH276">
        <v>0.57150000000000001</v>
      </c>
      <c r="AI276">
        <v>0.63170000000000004</v>
      </c>
      <c r="AJ276">
        <v>0.5847</v>
      </c>
      <c r="AK276">
        <v>0.47810000000000002</v>
      </c>
      <c r="AL276">
        <v>0.52390000000000003</v>
      </c>
      <c r="AM276">
        <v>0.56410000000000005</v>
      </c>
      <c r="AN276">
        <v>0.66379999999999995</v>
      </c>
      <c r="AO276">
        <v>0.5958</v>
      </c>
      <c r="AP276">
        <v>0.56240000000000001</v>
      </c>
      <c r="AQ276">
        <v>0.61580000000000001</v>
      </c>
      <c r="AR276">
        <v>0.53</v>
      </c>
      <c r="AS276">
        <v>0.62560000000000004</v>
      </c>
      <c r="AT276">
        <v>0.57830000000000004</v>
      </c>
      <c r="AU276">
        <v>0.62890000000000001</v>
      </c>
      <c r="AV276">
        <v>0.47389999999999999</v>
      </c>
      <c r="AW276">
        <v>0.76419999999999999</v>
      </c>
      <c r="AX276">
        <v>0.5615</v>
      </c>
      <c r="AY276">
        <v>0.52280000000000004</v>
      </c>
      <c r="AZ276">
        <v>0.53959999999999997</v>
      </c>
      <c r="BA276">
        <v>0.5655</v>
      </c>
      <c r="BB276">
        <v>0.59730000000000005</v>
      </c>
      <c r="BC276">
        <v>0.59599999999999997</v>
      </c>
      <c r="BD276">
        <v>0.52129999999999999</v>
      </c>
    </row>
    <row r="277" spans="1:56" hidden="1" x14ac:dyDescent="0.4">
      <c r="A277">
        <v>990</v>
      </c>
      <c r="B277" t="str">
        <f t="shared" si="8"/>
        <v>CLM092</v>
      </c>
      <c r="C277" t="str">
        <f t="shared" si="9"/>
        <v>CLM003</v>
      </c>
      <c r="D277" t="str">
        <f t="shared" si="10"/>
        <v>TFIDF</v>
      </c>
      <c r="E277" t="s">
        <v>340</v>
      </c>
      <c r="F277">
        <f t="shared" si="11"/>
        <v>0.62911399999999995</v>
      </c>
      <c r="G277">
        <v>0.60809999999999997</v>
      </c>
      <c r="H277">
        <v>0.59370000000000001</v>
      </c>
      <c r="I277">
        <v>0.61550000000000005</v>
      </c>
      <c r="J277">
        <v>0.54279999999999995</v>
      </c>
      <c r="K277">
        <v>0.54479999999999995</v>
      </c>
      <c r="L277">
        <v>0.6502</v>
      </c>
      <c r="M277">
        <v>0.66930000000000001</v>
      </c>
      <c r="N277">
        <v>0.68479999999999996</v>
      </c>
      <c r="O277">
        <v>0.66459999999999997</v>
      </c>
      <c r="P277">
        <v>0.73619999999999997</v>
      </c>
      <c r="Q277">
        <v>0.72709999999999997</v>
      </c>
      <c r="R277">
        <v>0.70169999999999999</v>
      </c>
      <c r="S277">
        <v>0.48</v>
      </c>
      <c r="T277">
        <v>0.55069999999999997</v>
      </c>
      <c r="U277">
        <v>0.65080000000000005</v>
      </c>
      <c r="V277">
        <v>0.73040000000000005</v>
      </c>
      <c r="W277">
        <v>0.65590000000000004</v>
      </c>
      <c r="X277">
        <v>0.59689999999999999</v>
      </c>
      <c r="Y277">
        <v>0.60560000000000003</v>
      </c>
      <c r="Z277">
        <v>0.71519999999999995</v>
      </c>
      <c r="AA277">
        <v>0.65180000000000005</v>
      </c>
      <c r="AB277">
        <v>0.73470000000000002</v>
      </c>
      <c r="AC277">
        <v>0.62990000000000002</v>
      </c>
      <c r="AD277">
        <v>0.55169999999999997</v>
      </c>
      <c r="AE277">
        <v>0.61219999999999997</v>
      </c>
      <c r="AF277">
        <v>0.6704</v>
      </c>
      <c r="AG277">
        <v>0.51559999999999995</v>
      </c>
      <c r="AH277">
        <v>0.505</v>
      </c>
      <c r="AI277">
        <v>0.64429999999999998</v>
      </c>
      <c r="AJ277">
        <v>0.65939999999999999</v>
      </c>
      <c r="AK277">
        <v>0.59919999999999995</v>
      </c>
      <c r="AL277">
        <v>0.5282</v>
      </c>
      <c r="AM277">
        <v>0.66159999999999997</v>
      </c>
      <c r="AN277">
        <v>0.71189999999999998</v>
      </c>
      <c r="AO277">
        <v>0.66469999999999996</v>
      </c>
      <c r="AP277">
        <v>0.62229999999999996</v>
      </c>
      <c r="AQ277">
        <v>0.73350000000000004</v>
      </c>
      <c r="AR277">
        <v>0.59460000000000002</v>
      </c>
      <c r="AS277">
        <v>0.57909999999999995</v>
      </c>
      <c r="AT277">
        <v>0.71209999999999996</v>
      </c>
      <c r="AU277">
        <v>0.59870000000000001</v>
      </c>
      <c r="AV277">
        <v>0.61919999999999997</v>
      </c>
      <c r="AW277">
        <v>0.85509999999999997</v>
      </c>
      <c r="AX277">
        <v>0.61129999999999995</v>
      </c>
      <c r="AY277">
        <v>0.42959999999999998</v>
      </c>
      <c r="AZ277">
        <v>0.60960000000000003</v>
      </c>
      <c r="BA277">
        <v>0.63890000000000002</v>
      </c>
      <c r="BB277">
        <v>0.71450000000000002</v>
      </c>
      <c r="BC277">
        <v>0.61919999999999997</v>
      </c>
      <c r="BD277">
        <v>0.4531</v>
      </c>
    </row>
    <row r="278" spans="1:56" hidden="1" x14ac:dyDescent="0.4">
      <c r="A278">
        <v>991</v>
      </c>
      <c r="B278" t="str">
        <f t="shared" si="8"/>
        <v>CLM092</v>
      </c>
      <c r="C278" t="str">
        <f t="shared" si="9"/>
        <v>CLM003</v>
      </c>
      <c r="D278" t="str">
        <f t="shared" si="10"/>
        <v>BM25</v>
      </c>
      <c r="E278" t="s">
        <v>341</v>
      </c>
      <c r="F278">
        <f t="shared" si="11"/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</row>
    <row r="279" spans="1:56" hidden="1" x14ac:dyDescent="0.4">
      <c r="A279">
        <v>992</v>
      </c>
      <c r="B279" t="str">
        <f t="shared" si="8"/>
        <v>CLM092</v>
      </c>
      <c r="C279" t="str">
        <f t="shared" si="9"/>
        <v>CLM003</v>
      </c>
      <c r="D279" t="str">
        <f t="shared" si="10"/>
        <v>SBERT</v>
      </c>
      <c r="E279" t="s">
        <v>342</v>
      </c>
      <c r="F279">
        <f t="shared" si="11"/>
        <v>0.94673599999999991</v>
      </c>
      <c r="G279">
        <v>0.92559999999999998</v>
      </c>
      <c r="H279">
        <v>0.94589999999999996</v>
      </c>
      <c r="I279">
        <v>0.92820000000000003</v>
      </c>
      <c r="J279">
        <v>0.95520000000000005</v>
      </c>
      <c r="K279">
        <v>0.93959999999999999</v>
      </c>
      <c r="L279">
        <v>0.95920000000000005</v>
      </c>
      <c r="M279">
        <v>0.95669999999999999</v>
      </c>
      <c r="N279">
        <v>0.93440000000000001</v>
      </c>
      <c r="O279">
        <v>0.96860000000000002</v>
      </c>
      <c r="P279">
        <v>0.94479999999999997</v>
      </c>
      <c r="Q279">
        <v>0.94589999999999996</v>
      </c>
      <c r="R279">
        <v>0.9637</v>
      </c>
      <c r="S279">
        <v>0.95740000000000003</v>
      </c>
      <c r="T279">
        <v>0.9093</v>
      </c>
      <c r="U279">
        <v>0.96060000000000001</v>
      </c>
      <c r="V279">
        <v>0.9627</v>
      </c>
      <c r="W279">
        <v>0.92010000000000003</v>
      </c>
      <c r="X279">
        <v>0.95040000000000002</v>
      </c>
      <c r="Y279">
        <v>0.95550000000000002</v>
      </c>
      <c r="Z279">
        <v>0.93330000000000002</v>
      </c>
      <c r="AA279">
        <v>0.96060000000000001</v>
      </c>
      <c r="AB279">
        <v>0.97519999999999996</v>
      </c>
      <c r="AC279">
        <v>0.95330000000000004</v>
      </c>
      <c r="AD279">
        <v>0.93710000000000004</v>
      </c>
      <c r="AE279">
        <v>0.94910000000000005</v>
      </c>
      <c r="AF279">
        <v>0.96989999999999998</v>
      </c>
      <c r="AG279">
        <v>0.93279999999999996</v>
      </c>
      <c r="AH279">
        <v>0.94220000000000004</v>
      </c>
      <c r="AI279">
        <v>0.92769999999999997</v>
      </c>
      <c r="AJ279">
        <v>0.95089999999999997</v>
      </c>
      <c r="AK279">
        <v>0.91790000000000005</v>
      </c>
      <c r="AL279">
        <v>0.89729999999999999</v>
      </c>
      <c r="AM279">
        <v>0.95760000000000001</v>
      </c>
      <c r="AN279">
        <v>0.96160000000000001</v>
      </c>
      <c r="AO279">
        <v>0.9657</v>
      </c>
      <c r="AP279">
        <v>0.94079999999999997</v>
      </c>
      <c r="AQ279">
        <v>0.96340000000000003</v>
      </c>
      <c r="AR279">
        <v>0.94579999999999997</v>
      </c>
      <c r="AS279">
        <v>0.94369999999999998</v>
      </c>
      <c r="AT279">
        <v>0.95660000000000001</v>
      </c>
      <c r="AU279">
        <v>0.97250000000000003</v>
      </c>
      <c r="AV279">
        <v>0.94569999999999999</v>
      </c>
      <c r="AW279">
        <v>0.97030000000000005</v>
      </c>
      <c r="AX279">
        <v>0.94469999999999998</v>
      </c>
      <c r="AY279">
        <v>0.9345</v>
      </c>
      <c r="AZ279">
        <v>0.91259999999999997</v>
      </c>
      <c r="BA279">
        <v>0.95430000000000004</v>
      </c>
      <c r="BB279">
        <v>0.95140000000000002</v>
      </c>
      <c r="BC279">
        <v>0.93440000000000001</v>
      </c>
      <c r="BD279">
        <v>0.95009999999999994</v>
      </c>
    </row>
    <row r="280" spans="1:56" hidden="1" x14ac:dyDescent="0.4">
      <c r="A280">
        <v>993</v>
      </c>
      <c r="B280" t="str">
        <f t="shared" si="8"/>
        <v>CLM092</v>
      </c>
      <c r="C280" t="str">
        <f t="shared" si="9"/>
        <v>CLM003</v>
      </c>
      <c r="D280" t="str">
        <f t="shared" si="10"/>
        <v>MEAN</v>
      </c>
      <c r="E280" t="s">
        <v>343</v>
      </c>
      <c r="F280">
        <f t="shared" si="11"/>
        <v>0.51160600000000001</v>
      </c>
      <c r="G280">
        <v>0.49280000000000002</v>
      </c>
      <c r="H280">
        <v>0.50860000000000005</v>
      </c>
      <c r="I280">
        <v>0.48830000000000001</v>
      </c>
      <c r="J280">
        <v>0.4632</v>
      </c>
      <c r="K280">
        <v>0.45390000000000003</v>
      </c>
      <c r="L280">
        <v>0.51259999999999994</v>
      </c>
      <c r="M280">
        <v>0.5353</v>
      </c>
      <c r="N280">
        <v>0.53010000000000002</v>
      </c>
      <c r="O280">
        <v>0.53959999999999997</v>
      </c>
      <c r="P280">
        <v>0.54120000000000001</v>
      </c>
      <c r="Q280">
        <v>0.54579999999999995</v>
      </c>
      <c r="R280">
        <v>0.54239999999999999</v>
      </c>
      <c r="S280">
        <v>0.45429999999999998</v>
      </c>
      <c r="T280">
        <v>0.46050000000000002</v>
      </c>
      <c r="U280">
        <v>0.51870000000000005</v>
      </c>
      <c r="V280">
        <v>0.55900000000000005</v>
      </c>
      <c r="W280">
        <v>0.49640000000000001</v>
      </c>
      <c r="X280">
        <v>0.49430000000000002</v>
      </c>
      <c r="Y280">
        <v>0.52149999999999996</v>
      </c>
      <c r="Z280">
        <v>0.50770000000000004</v>
      </c>
      <c r="AA280">
        <v>0.50690000000000002</v>
      </c>
      <c r="AB280">
        <v>0.59550000000000003</v>
      </c>
      <c r="AC280">
        <v>0.50129999999999997</v>
      </c>
      <c r="AD280">
        <v>0.45550000000000002</v>
      </c>
      <c r="AE280">
        <v>0.49220000000000003</v>
      </c>
      <c r="AF280">
        <v>0.54890000000000005</v>
      </c>
      <c r="AG280">
        <v>0.45490000000000003</v>
      </c>
      <c r="AH280">
        <v>0.47320000000000001</v>
      </c>
      <c r="AI280">
        <v>0.50860000000000005</v>
      </c>
      <c r="AJ280">
        <v>0.51649999999999996</v>
      </c>
      <c r="AK280">
        <v>0.44240000000000002</v>
      </c>
      <c r="AL280">
        <v>0.44969999999999999</v>
      </c>
      <c r="AM280">
        <v>0.50409999999999999</v>
      </c>
      <c r="AN280">
        <v>0.57709999999999995</v>
      </c>
      <c r="AO280">
        <v>0.54790000000000005</v>
      </c>
      <c r="AP280">
        <v>0.49669999999999997</v>
      </c>
      <c r="AQ280">
        <v>0.56499999999999995</v>
      </c>
      <c r="AR280">
        <v>0.4859</v>
      </c>
      <c r="AS280">
        <v>0.52559999999999996</v>
      </c>
      <c r="AT280">
        <v>0.54749999999999999</v>
      </c>
      <c r="AU280">
        <v>0.51900000000000002</v>
      </c>
      <c r="AV280">
        <v>0.49330000000000002</v>
      </c>
      <c r="AW280">
        <v>0.63790000000000002</v>
      </c>
      <c r="AX280">
        <v>0.49880000000000002</v>
      </c>
      <c r="AY280">
        <v>0.46229999999999999</v>
      </c>
      <c r="AZ280">
        <v>0.49009999999999998</v>
      </c>
      <c r="BA280">
        <v>0.59360000000000002</v>
      </c>
      <c r="BB280">
        <v>0.52800000000000002</v>
      </c>
      <c r="BC280">
        <v>0.51539999999999997</v>
      </c>
      <c r="BD280">
        <v>0.4803</v>
      </c>
    </row>
    <row r="281" spans="1:56" hidden="1" x14ac:dyDescent="0.4">
      <c r="A281">
        <v>994</v>
      </c>
      <c r="B281" t="str">
        <f t="shared" si="8"/>
        <v>CLM092</v>
      </c>
      <c r="C281" t="str">
        <f t="shared" si="9"/>
        <v>CLM003</v>
      </c>
      <c r="D281" t="str">
        <f t="shared" si="10"/>
        <v>Weighted</v>
      </c>
      <c r="E281" t="s">
        <v>344</v>
      </c>
      <c r="F281">
        <f t="shared" si="11"/>
        <v>0.52895000000000014</v>
      </c>
      <c r="G281">
        <v>0.50760000000000005</v>
      </c>
      <c r="H281">
        <v>0.52349999999999997</v>
      </c>
      <c r="I281">
        <v>0.502</v>
      </c>
      <c r="J281">
        <v>0.46279999999999999</v>
      </c>
      <c r="K281">
        <v>0.45369999999999999</v>
      </c>
      <c r="L281">
        <v>0.52929999999999999</v>
      </c>
      <c r="M281">
        <v>0.55910000000000004</v>
      </c>
      <c r="N281">
        <v>0.55669999999999997</v>
      </c>
      <c r="O281">
        <v>0.56240000000000001</v>
      </c>
      <c r="P281">
        <v>0.5716</v>
      </c>
      <c r="Q281">
        <v>0.57669999999999999</v>
      </c>
      <c r="R281">
        <v>0.56850000000000001</v>
      </c>
      <c r="S281">
        <v>0.44829999999999998</v>
      </c>
      <c r="T281">
        <v>0.46679999999999999</v>
      </c>
      <c r="U281">
        <v>0.53690000000000004</v>
      </c>
      <c r="V281">
        <v>0.59089999999999998</v>
      </c>
      <c r="W281">
        <v>0.51519999999999999</v>
      </c>
      <c r="X281">
        <v>0.50509999999999999</v>
      </c>
      <c r="Y281">
        <v>0.53890000000000005</v>
      </c>
      <c r="Z281">
        <v>0.53029999999999999</v>
      </c>
      <c r="AA281">
        <v>0.52210000000000001</v>
      </c>
      <c r="AB281">
        <v>0.63480000000000003</v>
      </c>
      <c r="AC281">
        <v>0.5151</v>
      </c>
      <c r="AD281">
        <v>0.45639999999999997</v>
      </c>
      <c r="AE281">
        <v>0.50349999999999995</v>
      </c>
      <c r="AF281">
        <v>0.57410000000000005</v>
      </c>
      <c r="AG281">
        <v>0.45450000000000002</v>
      </c>
      <c r="AH281">
        <v>0.47549999999999998</v>
      </c>
      <c r="AI281">
        <v>0.52880000000000005</v>
      </c>
      <c r="AJ281">
        <v>0.53600000000000003</v>
      </c>
      <c r="AK281">
        <v>0.44519999999999998</v>
      </c>
      <c r="AL281">
        <v>0.45400000000000001</v>
      </c>
      <c r="AM281">
        <v>0.51949999999999996</v>
      </c>
      <c r="AN281">
        <v>0.61270000000000002</v>
      </c>
      <c r="AO281">
        <v>0.57320000000000004</v>
      </c>
      <c r="AP281">
        <v>0.51080000000000003</v>
      </c>
      <c r="AQ281">
        <v>0.59840000000000004</v>
      </c>
      <c r="AR281">
        <v>0.49519999999999997</v>
      </c>
      <c r="AS281">
        <v>0.5444</v>
      </c>
      <c r="AT281">
        <v>0.57650000000000001</v>
      </c>
      <c r="AU281">
        <v>0.53280000000000005</v>
      </c>
      <c r="AV281">
        <v>0.50570000000000004</v>
      </c>
      <c r="AW281">
        <v>0.6946</v>
      </c>
      <c r="AX281">
        <v>0.51239999999999997</v>
      </c>
      <c r="AY281">
        <v>0.4592</v>
      </c>
      <c r="AZ281">
        <v>0.50629999999999997</v>
      </c>
      <c r="BA281">
        <v>0.63090000000000002</v>
      </c>
      <c r="BB281">
        <v>0.55300000000000005</v>
      </c>
      <c r="BC281">
        <v>0.53510000000000002</v>
      </c>
      <c r="BD281">
        <v>0.48049999999999998</v>
      </c>
    </row>
    <row r="282" spans="1:56" hidden="1" x14ac:dyDescent="0.4">
      <c r="A282">
        <v>904</v>
      </c>
      <c r="B282" t="str">
        <f t="shared" si="8"/>
        <v>CLM091</v>
      </c>
      <c r="C282" t="str">
        <f t="shared" si="9"/>
        <v>CLM003</v>
      </c>
      <c r="D282" t="str">
        <f t="shared" si="10"/>
        <v>Jaccard</v>
      </c>
      <c r="E282" t="s">
        <v>345</v>
      </c>
      <c r="F282">
        <f t="shared" si="11"/>
        <v>0.38801000000000019</v>
      </c>
      <c r="G282">
        <v>0.53539999999999999</v>
      </c>
      <c r="H282">
        <v>0.33650000000000002</v>
      </c>
      <c r="I282">
        <v>0.34710000000000002</v>
      </c>
      <c r="J282">
        <v>0.3851</v>
      </c>
      <c r="K282">
        <v>0.2049</v>
      </c>
      <c r="L282">
        <v>0.43440000000000001</v>
      </c>
      <c r="M282">
        <v>0.59760000000000002</v>
      </c>
      <c r="N282">
        <v>0.34960000000000002</v>
      </c>
      <c r="O282">
        <v>0.36</v>
      </c>
      <c r="P282">
        <v>0.30859999999999999</v>
      </c>
      <c r="Q282">
        <v>0.3009</v>
      </c>
      <c r="R282">
        <v>0.38519999999999999</v>
      </c>
      <c r="S282">
        <v>0.29220000000000002</v>
      </c>
      <c r="T282">
        <v>0.2339</v>
      </c>
      <c r="U282">
        <v>0.39389999999999997</v>
      </c>
      <c r="V282">
        <v>0.3982</v>
      </c>
      <c r="W282">
        <v>0.33150000000000002</v>
      </c>
      <c r="X282">
        <v>0.45279999999999998</v>
      </c>
      <c r="Y282">
        <v>0.48049999999999998</v>
      </c>
      <c r="Z282">
        <v>0.4239</v>
      </c>
      <c r="AA282">
        <v>0.46610000000000001</v>
      </c>
      <c r="AB282">
        <v>0.27589999999999998</v>
      </c>
      <c r="AC282">
        <v>0.3468</v>
      </c>
      <c r="AD282">
        <v>0.33589999999999998</v>
      </c>
      <c r="AE282">
        <v>0.32679999999999998</v>
      </c>
      <c r="AF282">
        <v>0.3871</v>
      </c>
      <c r="AG282">
        <v>0.34899999999999998</v>
      </c>
      <c r="AH282">
        <v>0.28179999999999999</v>
      </c>
      <c r="AI282">
        <v>0.45879999999999999</v>
      </c>
      <c r="AJ282">
        <v>0.34429999999999999</v>
      </c>
      <c r="AK282">
        <v>0.26190000000000002</v>
      </c>
      <c r="AL282">
        <v>0.38400000000000001</v>
      </c>
      <c r="AM282">
        <v>0.46429999999999999</v>
      </c>
      <c r="AN282">
        <v>0.36149999999999999</v>
      </c>
      <c r="AO282">
        <v>0.36209999999999998</v>
      </c>
      <c r="AP282">
        <v>0.42530000000000001</v>
      </c>
      <c r="AQ282">
        <v>0.40660000000000002</v>
      </c>
      <c r="AR282">
        <v>0.47149999999999997</v>
      </c>
      <c r="AS282">
        <v>0.375</v>
      </c>
      <c r="AT282">
        <v>0.43559999999999999</v>
      </c>
      <c r="AU282">
        <v>0.4</v>
      </c>
      <c r="AV282">
        <v>0.3967</v>
      </c>
      <c r="AW282">
        <v>0.56669999999999998</v>
      </c>
      <c r="AX282">
        <v>0.43840000000000001</v>
      </c>
      <c r="AY282">
        <v>0.33710000000000001</v>
      </c>
      <c r="AZ282">
        <v>0.43240000000000001</v>
      </c>
      <c r="BA282">
        <v>0.50570000000000004</v>
      </c>
      <c r="BB282">
        <v>0.43619999999999998</v>
      </c>
      <c r="BC282">
        <v>0.38240000000000002</v>
      </c>
      <c r="BD282">
        <v>0.43240000000000001</v>
      </c>
    </row>
    <row r="283" spans="1:56" hidden="1" x14ac:dyDescent="0.4">
      <c r="A283">
        <v>905</v>
      </c>
      <c r="B283" t="str">
        <f t="shared" si="8"/>
        <v>CLM091</v>
      </c>
      <c r="C283" t="str">
        <f t="shared" si="9"/>
        <v>CLM003</v>
      </c>
      <c r="D283" t="str">
        <f t="shared" si="10"/>
        <v>Levenshtein</v>
      </c>
      <c r="E283" t="s">
        <v>346</v>
      </c>
      <c r="F283">
        <f t="shared" si="11"/>
        <v>0.56388400000000005</v>
      </c>
      <c r="G283">
        <v>0.63560000000000005</v>
      </c>
      <c r="H283">
        <v>0.6129</v>
      </c>
      <c r="I283">
        <v>0.58330000000000004</v>
      </c>
      <c r="J283">
        <v>0.57540000000000002</v>
      </c>
      <c r="K283">
        <v>0.48820000000000002</v>
      </c>
      <c r="L283">
        <v>0.60029999999999994</v>
      </c>
      <c r="M283">
        <v>0.66200000000000003</v>
      </c>
      <c r="N283">
        <v>0.54190000000000005</v>
      </c>
      <c r="O283">
        <v>0.54790000000000005</v>
      </c>
      <c r="P283">
        <v>0.57230000000000003</v>
      </c>
      <c r="Q283">
        <v>0.52190000000000003</v>
      </c>
      <c r="R283">
        <v>0.53839999999999999</v>
      </c>
      <c r="S283">
        <v>0.50619999999999998</v>
      </c>
      <c r="T283">
        <v>0.54039999999999999</v>
      </c>
      <c r="U283">
        <v>0.61580000000000001</v>
      </c>
      <c r="V283">
        <v>0.6079</v>
      </c>
      <c r="W283">
        <v>0.49249999999999999</v>
      </c>
      <c r="X283">
        <v>0.63749999999999996</v>
      </c>
      <c r="Y283">
        <v>0.58009999999999995</v>
      </c>
      <c r="Z283">
        <v>0.54410000000000003</v>
      </c>
      <c r="AA283">
        <v>0.64090000000000003</v>
      </c>
      <c r="AB283">
        <v>0.57909999999999995</v>
      </c>
      <c r="AC283">
        <v>0.55859999999999999</v>
      </c>
      <c r="AD283">
        <v>0.53839999999999999</v>
      </c>
      <c r="AE283">
        <v>0.52170000000000005</v>
      </c>
      <c r="AF283">
        <v>0.48399999999999999</v>
      </c>
      <c r="AG283">
        <v>0.55889999999999995</v>
      </c>
      <c r="AH283">
        <v>0.52180000000000004</v>
      </c>
      <c r="AI283">
        <v>0.6946</v>
      </c>
      <c r="AJ283">
        <v>0.62139999999999995</v>
      </c>
      <c r="AK283">
        <v>0.5282</v>
      </c>
      <c r="AL283">
        <v>0.55800000000000005</v>
      </c>
      <c r="AM283">
        <v>0.62880000000000003</v>
      </c>
      <c r="AN283">
        <v>0.54820000000000002</v>
      </c>
      <c r="AO283">
        <v>0.55489999999999995</v>
      </c>
      <c r="AP283">
        <v>0.5736</v>
      </c>
      <c r="AQ283">
        <v>0.51290000000000002</v>
      </c>
      <c r="AR283">
        <v>0.54449999999999998</v>
      </c>
      <c r="AS283">
        <v>0.49399999999999999</v>
      </c>
      <c r="AT283">
        <v>0.56889999999999996</v>
      </c>
      <c r="AU283">
        <v>0.5252</v>
      </c>
      <c r="AV283">
        <v>0.54810000000000003</v>
      </c>
      <c r="AW283">
        <v>0.68020000000000003</v>
      </c>
      <c r="AX283">
        <v>0.58950000000000002</v>
      </c>
      <c r="AY283">
        <v>0.4919</v>
      </c>
      <c r="AZ283">
        <v>0.5484</v>
      </c>
      <c r="BA283">
        <v>0.48959999999999998</v>
      </c>
      <c r="BB283">
        <v>0.56689999999999996</v>
      </c>
      <c r="BC283">
        <v>0.59009999999999996</v>
      </c>
      <c r="BD283">
        <v>0.52829999999999999</v>
      </c>
    </row>
    <row r="284" spans="1:56" hidden="1" x14ac:dyDescent="0.4">
      <c r="A284">
        <v>906</v>
      </c>
      <c r="B284" t="str">
        <f t="shared" si="8"/>
        <v>CLM091</v>
      </c>
      <c r="C284" t="str">
        <f t="shared" si="9"/>
        <v>CLM003</v>
      </c>
      <c r="D284" t="str">
        <f t="shared" si="10"/>
        <v>TFIDF</v>
      </c>
      <c r="E284" t="s">
        <v>347</v>
      </c>
      <c r="F284">
        <f t="shared" si="11"/>
        <v>0.63094800000000018</v>
      </c>
      <c r="G284">
        <v>0.75149999999999995</v>
      </c>
      <c r="H284">
        <v>0.64470000000000005</v>
      </c>
      <c r="I284">
        <v>0.65380000000000005</v>
      </c>
      <c r="J284">
        <v>0.63749999999999996</v>
      </c>
      <c r="K284">
        <v>0.46189999999999998</v>
      </c>
      <c r="L284">
        <v>0.62190000000000001</v>
      </c>
      <c r="M284">
        <v>0.70930000000000004</v>
      </c>
      <c r="N284">
        <v>0.66110000000000002</v>
      </c>
      <c r="O284">
        <v>0.68149999999999999</v>
      </c>
      <c r="P284">
        <v>0.62739999999999996</v>
      </c>
      <c r="Q284">
        <v>0.56030000000000002</v>
      </c>
      <c r="R284">
        <v>0.71160000000000001</v>
      </c>
      <c r="S284">
        <v>0.55549999999999999</v>
      </c>
      <c r="T284">
        <v>0.5181</v>
      </c>
      <c r="U284">
        <v>0.64319999999999999</v>
      </c>
      <c r="V284">
        <v>0.70860000000000001</v>
      </c>
      <c r="W284">
        <v>0.50439999999999996</v>
      </c>
      <c r="X284">
        <v>0.63160000000000005</v>
      </c>
      <c r="Y284">
        <v>0.62519999999999998</v>
      </c>
      <c r="Z284">
        <v>0.73619999999999997</v>
      </c>
      <c r="AA284">
        <v>0.69899999999999995</v>
      </c>
      <c r="AB284">
        <v>0.68720000000000003</v>
      </c>
      <c r="AC284">
        <v>0.70509999999999995</v>
      </c>
      <c r="AD284">
        <v>0.64549999999999996</v>
      </c>
      <c r="AE284">
        <v>0.58709999999999996</v>
      </c>
      <c r="AF284">
        <v>0.53610000000000002</v>
      </c>
      <c r="AG284">
        <v>0.51949999999999996</v>
      </c>
      <c r="AH284">
        <v>0.52380000000000004</v>
      </c>
      <c r="AI284">
        <v>0.69</v>
      </c>
      <c r="AJ284">
        <v>0.68389999999999995</v>
      </c>
      <c r="AK284">
        <v>0.6431</v>
      </c>
      <c r="AL284">
        <v>0.65400000000000003</v>
      </c>
      <c r="AM284">
        <v>0.6573</v>
      </c>
      <c r="AN284">
        <v>0.56210000000000004</v>
      </c>
      <c r="AO284">
        <v>0.68320000000000003</v>
      </c>
      <c r="AP284">
        <v>0.65359999999999996</v>
      </c>
      <c r="AQ284">
        <v>0.72270000000000001</v>
      </c>
      <c r="AR284">
        <v>0.65010000000000001</v>
      </c>
      <c r="AS284">
        <v>0.55779999999999996</v>
      </c>
      <c r="AT284">
        <v>0.67310000000000003</v>
      </c>
      <c r="AU284">
        <v>0.59140000000000004</v>
      </c>
      <c r="AV284">
        <v>0.56330000000000002</v>
      </c>
      <c r="AW284">
        <v>0.8054</v>
      </c>
      <c r="AX284">
        <v>0.61129999999999995</v>
      </c>
      <c r="AY284">
        <v>0.55389999999999995</v>
      </c>
      <c r="AZ284">
        <v>0.58919999999999995</v>
      </c>
      <c r="BA284">
        <v>0.62760000000000005</v>
      </c>
      <c r="BB284">
        <v>0.72319999999999995</v>
      </c>
      <c r="BC284">
        <v>0.55549999999999999</v>
      </c>
      <c r="BD284">
        <v>0.54710000000000003</v>
      </c>
    </row>
    <row r="285" spans="1:56" hidden="1" x14ac:dyDescent="0.4">
      <c r="A285">
        <v>907</v>
      </c>
      <c r="B285" t="str">
        <f t="shared" si="8"/>
        <v>CLM091</v>
      </c>
      <c r="C285" t="str">
        <f t="shared" si="9"/>
        <v>CLM003</v>
      </c>
      <c r="D285" t="str">
        <f t="shared" si="10"/>
        <v>BM25</v>
      </c>
      <c r="E285" t="s">
        <v>348</v>
      </c>
      <c r="F285">
        <f t="shared" si="11"/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</row>
    <row r="286" spans="1:56" hidden="1" x14ac:dyDescent="0.4">
      <c r="A286">
        <v>908</v>
      </c>
      <c r="B286" t="str">
        <f t="shared" si="8"/>
        <v>CLM091</v>
      </c>
      <c r="C286" t="str">
        <f t="shared" si="9"/>
        <v>CLM003</v>
      </c>
      <c r="D286" t="str">
        <f t="shared" si="10"/>
        <v>SBERT</v>
      </c>
      <c r="E286" t="s">
        <v>349</v>
      </c>
      <c r="F286">
        <f t="shared" si="11"/>
        <v>0.94639000000000006</v>
      </c>
      <c r="G286">
        <v>0.96319999999999995</v>
      </c>
      <c r="H286">
        <v>0.95860000000000001</v>
      </c>
      <c r="I286">
        <v>0.9294</v>
      </c>
      <c r="J286">
        <v>0.96909999999999996</v>
      </c>
      <c r="K286">
        <v>0.91269999999999996</v>
      </c>
      <c r="L286">
        <v>0.97119999999999995</v>
      </c>
      <c r="M286">
        <v>0.97819999999999996</v>
      </c>
      <c r="N286">
        <v>0.86129999999999995</v>
      </c>
      <c r="O286">
        <v>0.9506</v>
      </c>
      <c r="P286">
        <v>0.93310000000000004</v>
      </c>
      <c r="Q286">
        <v>0.94499999999999995</v>
      </c>
      <c r="R286">
        <v>0.94799999999999995</v>
      </c>
      <c r="S286">
        <v>0.95640000000000003</v>
      </c>
      <c r="T286">
        <v>0.89829999999999999</v>
      </c>
      <c r="U286">
        <v>0.95879999999999999</v>
      </c>
      <c r="V286">
        <v>0.94979999999999998</v>
      </c>
      <c r="W286">
        <v>0.95230000000000004</v>
      </c>
      <c r="X286">
        <v>0.9677</v>
      </c>
      <c r="Y286">
        <v>0.95750000000000002</v>
      </c>
      <c r="Z286">
        <v>0.95089999999999997</v>
      </c>
      <c r="AA286">
        <v>0.96079999999999999</v>
      </c>
      <c r="AB286">
        <v>0.9476</v>
      </c>
      <c r="AC286">
        <v>0.95340000000000003</v>
      </c>
      <c r="AD286">
        <v>0.95379999999999998</v>
      </c>
      <c r="AE286">
        <v>0.95169999999999999</v>
      </c>
      <c r="AF286">
        <v>0.95609999999999995</v>
      </c>
      <c r="AG286">
        <v>0.96419999999999995</v>
      </c>
      <c r="AH286">
        <v>0.94720000000000004</v>
      </c>
      <c r="AI286">
        <v>0.97750000000000004</v>
      </c>
      <c r="AJ286">
        <v>0.95299999999999996</v>
      </c>
      <c r="AK286">
        <v>0.95430000000000004</v>
      </c>
      <c r="AL286">
        <v>0.91100000000000003</v>
      </c>
      <c r="AM286">
        <v>0.97140000000000004</v>
      </c>
      <c r="AN286">
        <v>0.96050000000000002</v>
      </c>
      <c r="AO286">
        <v>0.95740000000000003</v>
      </c>
      <c r="AP286">
        <v>0.95199999999999996</v>
      </c>
      <c r="AQ286">
        <v>0.94750000000000001</v>
      </c>
      <c r="AR286">
        <v>0.93459999999999999</v>
      </c>
      <c r="AS286">
        <v>0.90790000000000004</v>
      </c>
      <c r="AT286">
        <v>0.93930000000000002</v>
      </c>
      <c r="AU286">
        <v>0.94820000000000004</v>
      </c>
      <c r="AV286">
        <v>0.95489999999999997</v>
      </c>
      <c r="AW286">
        <v>0.95750000000000002</v>
      </c>
      <c r="AX286">
        <v>0.93889999999999996</v>
      </c>
      <c r="AY286">
        <v>0.91710000000000003</v>
      </c>
      <c r="AZ286">
        <v>0.90639999999999998</v>
      </c>
      <c r="BA286">
        <v>0.95279999999999998</v>
      </c>
      <c r="BB286">
        <v>0.96519999999999995</v>
      </c>
      <c r="BC286">
        <v>0.92169999999999996</v>
      </c>
      <c r="BD286">
        <v>0.94350000000000001</v>
      </c>
    </row>
    <row r="287" spans="1:56" hidden="1" x14ac:dyDescent="0.4">
      <c r="A287">
        <v>909</v>
      </c>
      <c r="B287" t="str">
        <f t="shared" si="8"/>
        <v>CLM091</v>
      </c>
      <c r="C287" t="str">
        <f t="shared" si="9"/>
        <v>CLM003</v>
      </c>
      <c r="D287" t="str">
        <f t="shared" si="10"/>
        <v>MEAN</v>
      </c>
      <c r="E287" t="s">
        <v>350</v>
      </c>
      <c r="F287">
        <f t="shared" si="11"/>
        <v>0.5058419999999999</v>
      </c>
      <c r="G287">
        <v>0.57709999999999995</v>
      </c>
      <c r="H287">
        <v>0.51049999999999995</v>
      </c>
      <c r="I287">
        <v>0.50270000000000004</v>
      </c>
      <c r="J287">
        <v>0.51339999999999997</v>
      </c>
      <c r="K287">
        <v>0.41349999999999998</v>
      </c>
      <c r="L287">
        <v>0.52559999999999996</v>
      </c>
      <c r="M287">
        <v>0.58940000000000003</v>
      </c>
      <c r="N287">
        <v>0.48280000000000001</v>
      </c>
      <c r="O287">
        <v>0.50800000000000001</v>
      </c>
      <c r="P287">
        <v>0.48830000000000001</v>
      </c>
      <c r="Q287">
        <v>0.46560000000000001</v>
      </c>
      <c r="R287">
        <v>0.51659999999999995</v>
      </c>
      <c r="S287">
        <v>0.46210000000000001</v>
      </c>
      <c r="T287">
        <v>0.43809999999999999</v>
      </c>
      <c r="U287">
        <v>0.52239999999999998</v>
      </c>
      <c r="V287">
        <v>0.53290000000000004</v>
      </c>
      <c r="W287">
        <v>0.45610000000000001</v>
      </c>
      <c r="X287">
        <v>0.53790000000000004</v>
      </c>
      <c r="Y287">
        <v>0.52869999999999995</v>
      </c>
      <c r="Z287">
        <v>0.53100000000000003</v>
      </c>
      <c r="AA287">
        <v>0.5534</v>
      </c>
      <c r="AB287">
        <v>0.49790000000000001</v>
      </c>
      <c r="AC287">
        <v>0.51280000000000003</v>
      </c>
      <c r="AD287">
        <v>0.49469999999999997</v>
      </c>
      <c r="AE287">
        <v>0.47749999999999998</v>
      </c>
      <c r="AF287">
        <v>0.47260000000000002</v>
      </c>
      <c r="AG287">
        <v>0.4783</v>
      </c>
      <c r="AH287">
        <v>0.45500000000000002</v>
      </c>
      <c r="AI287">
        <v>0.56420000000000003</v>
      </c>
      <c r="AJ287">
        <v>0.52049999999999996</v>
      </c>
      <c r="AK287">
        <v>0.47749999999999998</v>
      </c>
      <c r="AL287">
        <v>0.50139999999999996</v>
      </c>
      <c r="AM287">
        <v>0.5444</v>
      </c>
      <c r="AN287">
        <v>0.48649999999999999</v>
      </c>
      <c r="AO287">
        <v>0.51149999999999995</v>
      </c>
      <c r="AP287">
        <v>0.52090000000000003</v>
      </c>
      <c r="AQ287">
        <v>0.51790000000000003</v>
      </c>
      <c r="AR287">
        <v>0.52010000000000001</v>
      </c>
      <c r="AS287">
        <v>0.46700000000000003</v>
      </c>
      <c r="AT287">
        <v>0.52339999999999998</v>
      </c>
      <c r="AU287">
        <v>0.4929</v>
      </c>
      <c r="AV287">
        <v>0.49259999999999998</v>
      </c>
      <c r="AW287">
        <v>0.60189999999999999</v>
      </c>
      <c r="AX287">
        <v>0.51559999999999995</v>
      </c>
      <c r="AY287">
        <v>0.46</v>
      </c>
      <c r="AZ287">
        <v>0.49530000000000002</v>
      </c>
      <c r="BA287">
        <v>0.5151</v>
      </c>
      <c r="BB287">
        <v>0.5383</v>
      </c>
      <c r="BC287">
        <v>0.4899</v>
      </c>
      <c r="BD287">
        <v>0.49030000000000001</v>
      </c>
    </row>
    <row r="288" spans="1:56" hidden="1" x14ac:dyDescent="0.4">
      <c r="A288">
        <v>910</v>
      </c>
      <c r="B288" t="str">
        <f t="shared" si="8"/>
        <v>CLM091</v>
      </c>
      <c r="C288" t="str">
        <f t="shared" si="9"/>
        <v>CLM003</v>
      </c>
      <c r="D288" t="str">
        <f t="shared" si="10"/>
        <v>Weighted</v>
      </c>
      <c r="E288" t="s">
        <v>351</v>
      </c>
      <c r="F288">
        <f t="shared" si="11"/>
        <v>0.52189599999999992</v>
      </c>
      <c r="G288">
        <v>0.61450000000000005</v>
      </c>
      <c r="H288">
        <v>0.52659999999999996</v>
      </c>
      <c r="I288">
        <v>0.52170000000000005</v>
      </c>
      <c r="J288">
        <v>0.52829999999999999</v>
      </c>
      <c r="K288">
        <v>0.40310000000000001</v>
      </c>
      <c r="L288">
        <v>0.54239999999999999</v>
      </c>
      <c r="M288">
        <v>0.62549999999999994</v>
      </c>
      <c r="N288">
        <v>0.50729999999999997</v>
      </c>
      <c r="O288">
        <v>0.52649999999999997</v>
      </c>
      <c r="P288">
        <v>0.50180000000000002</v>
      </c>
      <c r="Q288">
        <v>0.46829999999999999</v>
      </c>
      <c r="R288">
        <v>0.53920000000000001</v>
      </c>
      <c r="S288">
        <v>0.46189999999999998</v>
      </c>
      <c r="T288">
        <v>0.43880000000000002</v>
      </c>
      <c r="U288">
        <v>0.5413</v>
      </c>
      <c r="V288">
        <v>0.55910000000000004</v>
      </c>
      <c r="W288">
        <v>0.45250000000000001</v>
      </c>
      <c r="X288">
        <v>0.55879999999999996</v>
      </c>
      <c r="Y288">
        <v>0.54849999999999999</v>
      </c>
      <c r="Z288">
        <v>0.55789999999999995</v>
      </c>
      <c r="AA288">
        <v>0.58250000000000002</v>
      </c>
      <c r="AB288">
        <v>0.51470000000000005</v>
      </c>
      <c r="AC288">
        <v>0.53320000000000001</v>
      </c>
      <c r="AD288">
        <v>0.50760000000000005</v>
      </c>
      <c r="AE288">
        <v>0.4834</v>
      </c>
      <c r="AF288">
        <v>0.47420000000000001</v>
      </c>
      <c r="AG288">
        <v>0.47920000000000001</v>
      </c>
      <c r="AH288">
        <v>0.45279999999999998</v>
      </c>
      <c r="AI288">
        <v>0.59309999999999996</v>
      </c>
      <c r="AJ288">
        <v>0.54190000000000005</v>
      </c>
      <c r="AK288">
        <v>0.4859</v>
      </c>
      <c r="AL288">
        <v>0.52280000000000004</v>
      </c>
      <c r="AM288">
        <v>0.56759999999999999</v>
      </c>
      <c r="AN288">
        <v>0.49209999999999998</v>
      </c>
      <c r="AO288">
        <v>0.53</v>
      </c>
      <c r="AP288">
        <v>0.54100000000000004</v>
      </c>
      <c r="AQ288">
        <v>0.54139999999999999</v>
      </c>
      <c r="AR288">
        <v>0.54249999999999998</v>
      </c>
      <c r="AS288">
        <v>0.47539999999999999</v>
      </c>
      <c r="AT288">
        <v>0.54700000000000004</v>
      </c>
      <c r="AU288">
        <v>0.50349999999999995</v>
      </c>
      <c r="AV288">
        <v>0.50070000000000003</v>
      </c>
      <c r="AW288">
        <v>0.64910000000000001</v>
      </c>
      <c r="AX288">
        <v>0.5343</v>
      </c>
      <c r="AY288">
        <v>0.46510000000000001</v>
      </c>
      <c r="AZ288">
        <v>0.51259999999999994</v>
      </c>
      <c r="BA288">
        <v>0.53239999999999998</v>
      </c>
      <c r="BB288">
        <v>0.56430000000000002</v>
      </c>
      <c r="BC288">
        <v>0.50190000000000001</v>
      </c>
      <c r="BD288">
        <v>0.49859999999999999</v>
      </c>
    </row>
    <row r="289" spans="1:56" hidden="1" x14ac:dyDescent="0.4">
      <c r="A289">
        <v>967</v>
      </c>
      <c r="B289" t="str">
        <f t="shared" si="8"/>
        <v>CLM052</v>
      </c>
      <c r="C289" t="str">
        <f t="shared" si="9"/>
        <v>CLM003</v>
      </c>
      <c r="D289" t="str">
        <f t="shared" si="10"/>
        <v>Jaccard</v>
      </c>
      <c r="E289" t="s">
        <v>352</v>
      </c>
      <c r="F289">
        <f t="shared" si="11"/>
        <v>0.41744999999999988</v>
      </c>
      <c r="G289">
        <v>0.39810000000000001</v>
      </c>
      <c r="H289">
        <v>0.29210000000000003</v>
      </c>
      <c r="I289">
        <v>0.42109999999999997</v>
      </c>
      <c r="J289">
        <v>0.49669999999999997</v>
      </c>
      <c r="K289">
        <v>0.23330000000000001</v>
      </c>
      <c r="L289">
        <v>0.66359999999999997</v>
      </c>
      <c r="M289">
        <v>0.5</v>
      </c>
      <c r="N289">
        <v>0.33329999999999999</v>
      </c>
      <c r="O289">
        <v>0.44340000000000002</v>
      </c>
      <c r="P289">
        <v>0.46710000000000002</v>
      </c>
      <c r="Q289">
        <v>0.2424</v>
      </c>
      <c r="R289">
        <v>0.37190000000000001</v>
      </c>
      <c r="S289">
        <v>0.5806</v>
      </c>
      <c r="T289">
        <v>0.30509999999999998</v>
      </c>
      <c r="U289">
        <v>0.45379999999999998</v>
      </c>
      <c r="V289">
        <v>0.35249999999999998</v>
      </c>
      <c r="W289">
        <v>0.36559999999999998</v>
      </c>
      <c r="X289">
        <v>0.39450000000000002</v>
      </c>
      <c r="Y289">
        <v>0.4138</v>
      </c>
      <c r="Z289">
        <v>0.42680000000000001</v>
      </c>
      <c r="AA289">
        <v>0.39529999999999998</v>
      </c>
      <c r="AB289">
        <v>0.34179999999999999</v>
      </c>
      <c r="AC289">
        <v>0.36509999999999998</v>
      </c>
      <c r="AD289">
        <v>0.43330000000000002</v>
      </c>
      <c r="AE289">
        <v>0.33560000000000001</v>
      </c>
      <c r="AF289">
        <v>0.4531</v>
      </c>
      <c r="AG289">
        <v>0.33779999999999999</v>
      </c>
      <c r="AH289">
        <v>0.36070000000000002</v>
      </c>
      <c r="AI289">
        <v>0.38979999999999998</v>
      </c>
      <c r="AJ289">
        <v>0.3115</v>
      </c>
      <c r="AK289">
        <v>0.38350000000000001</v>
      </c>
      <c r="AL289">
        <v>0.4113</v>
      </c>
      <c r="AM289">
        <v>0.31430000000000002</v>
      </c>
      <c r="AN289">
        <v>0.5514</v>
      </c>
      <c r="AO289">
        <v>0.47749999999999998</v>
      </c>
      <c r="AP289">
        <v>0.62029999999999996</v>
      </c>
      <c r="AQ289">
        <v>0.45050000000000001</v>
      </c>
      <c r="AR289">
        <v>0.3594</v>
      </c>
      <c r="AS289">
        <v>0.44350000000000001</v>
      </c>
      <c r="AT289">
        <v>0.38379999999999997</v>
      </c>
      <c r="AU289">
        <v>0.38790000000000002</v>
      </c>
      <c r="AV289">
        <v>0.45279999999999998</v>
      </c>
      <c r="AW289">
        <v>0.61319999999999997</v>
      </c>
      <c r="AX289">
        <v>0.60940000000000005</v>
      </c>
      <c r="AY289">
        <v>0.46850000000000003</v>
      </c>
      <c r="AZ289">
        <v>0.45540000000000003</v>
      </c>
      <c r="BA289">
        <v>0.34589999999999999</v>
      </c>
      <c r="BB289">
        <v>0.3972</v>
      </c>
      <c r="BC289">
        <v>0.43440000000000001</v>
      </c>
      <c r="BD289">
        <v>0.43259999999999998</v>
      </c>
    </row>
    <row r="290" spans="1:56" hidden="1" x14ac:dyDescent="0.4">
      <c r="A290">
        <v>968</v>
      </c>
      <c r="B290" t="str">
        <f t="shared" si="8"/>
        <v>CLM052</v>
      </c>
      <c r="C290" t="str">
        <f t="shared" si="9"/>
        <v>CLM003</v>
      </c>
      <c r="D290" t="str">
        <f t="shared" si="10"/>
        <v>Levenshtein</v>
      </c>
      <c r="E290" t="s">
        <v>353</v>
      </c>
      <c r="F290">
        <f t="shared" si="11"/>
        <v>0.59451799999999988</v>
      </c>
      <c r="G290">
        <v>0.52669999999999995</v>
      </c>
      <c r="H290">
        <v>0.62770000000000004</v>
      </c>
      <c r="I290">
        <v>0.61550000000000005</v>
      </c>
      <c r="J290">
        <v>0.57950000000000002</v>
      </c>
      <c r="K290">
        <v>0.54420000000000002</v>
      </c>
      <c r="L290">
        <v>0.78900000000000003</v>
      </c>
      <c r="M290">
        <v>0.66120000000000001</v>
      </c>
      <c r="N290">
        <v>0.52470000000000006</v>
      </c>
      <c r="O290">
        <v>0.58479999999999999</v>
      </c>
      <c r="P290">
        <v>0.58350000000000002</v>
      </c>
      <c r="Q290">
        <v>0.44319999999999998</v>
      </c>
      <c r="R290">
        <v>0.56730000000000003</v>
      </c>
      <c r="S290">
        <v>0.73839999999999995</v>
      </c>
      <c r="T290">
        <v>0.58530000000000004</v>
      </c>
      <c r="U290">
        <v>0.67390000000000005</v>
      </c>
      <c r="V290">
        <v>0.50380000000000003</v>
      </c>
      <c r="W290">
        <v>0.53879999999999995</v>
      </c>
      <c r="X290">
        <v>0.58950000000000002</v>
      </c>
      <c r="Y290">
        <v>0.56659999999999999</v>
      </c>
      <c r="Z290">
        <v>0.56689999999999996</v>
      </c>
      <c r="AA290">
        <v>0.58940000000000003</v>
      </c>
      <c r="AB290">
        <v>0.48409999999999997</v>
      </c>
      <c r="AC290">
        <v>0.51129999999999998</v>
      </c>
      <c r="AD290">
        <v>0.69410000000000005</v>
      </c>
      <c r="AE290">
        <v>0.52100000000000002</v>
      </c>
      <c r="AF290">
        <v>0.61860000000000004</v>
      </c>
      <c r="AG290">
        <v>0.56889999999999996</v>
      </c>
      <c r="AH290">
        <v>0.51539999999999997</v>
      </c>
      <c r="AI290">
        <v>0.63480000000000003</v>
      </c>
      <c r="AJ290">
        <v>0.5595</v>
      </c>
      <c r="AK290">
        <v>0.63790000000000002</v>
      </c>
      <c r="AL290">
        <v>0.61460000000000004</v>
      </c>
      <c r="AM290">
        <v>0.56620000000000004</v>
      </c>
      <c r="AN290">
        <v>0.65159999999999996</v>
      </c>
      <c r="AO290">
        <v>0.66469999999999996</v>
      </c>
      <c r="AP290">
        <v>0.83530000000000004</v>
      </c>
      <c r="AQ290">
        <v>0.66149999999999998</v>
      </c>
      <c r="AR290">
        <v>0.51680000000000004</v>
      </c>
      <c r="AS290">
        <v>0.57509999999999994</v>
      </c>
      <c r="AT290">
        <v>0.49320000000000003</v>
      </c>
      <c r="AU290">
        <v>0.56499999999999995</v>
      </c>
      <c r="AV290">
        <v>0.54090000000000005</v>
      </c>
      <c r="AW290">
        <v>0.75229999999999997</v>
      </c>
      <c r="AX290">
        <v>0.73919999999999997</v>
      </c>
      <c r="AY290">
        <v>0.59530000000000005</v>
      </c>
      <c r="AZ290">
        <v>0.57050000000000001</v>
      </c>
      <c r="BA290">
        <v>0.55430000000000001</v>
      </c>
      <c r="BB290">
        <v>0.56620000000000004</v>
      </c>
      <c r="BC290">
        <v>0.56510000000000005</v>
      </c>
      <c r="BD290">
        <v>0.55259999999999998</v>
      </c>
    </row>
    <row r="291" spans="1:56" hidden="1" x14ac:dyDescent="0.4">
      <c r="A291">
        <v>969</v>
      </c>
      <c r="B291" t="str">
        <f t="shared" si="8"/>
        <v>CLM052</v>
      </c>
      <c r="C291" t="str">
        <f t="shared" si="9"/>
        <v>CLM003</v>
      </c>
      <c r="D291" t="str">
        <f t="shared" si="10"/>
        <v>TFIDF</v>
      </c>
      <c r="E291" t="s">
        <v>354</v>
      </c>
      <c r="F291">
        <f t="shared" si="11"/>
        <v>0.65884799999999999</v>
      </c>
      <c r="G291">
        <v>0.69230000000000003</v>
      </c>
      <c r="H291">
        <v>0.59740000000000004</v>
      </c>
      <c r="I291">
        <v>0.62549999999999994</v>
      </c>
      <c r="J291">
        <v>0.7137</v>
      </c>
      <c r="K291">
        <v>0.50360000000000005</v>
      </c>
      <c r="L291">
        <v>0.84099999999999997</v>
      </c>
      <c r="M291">
        <v>0.72399999999999998</v>
      </c>
      <c r="N291">
        <v>0.6492</v>
      </c>
      <c r="O291">
        <v>0.64549999999999996</v>
      </c>
      <c r="P291">
        <v>0.73129999999999995</v>
      </c>
      <c r="Q291">
        <v>0.5423</v>
      </c>
      <c r="R291">
        <v>0.65810000000000002</v>
      </c>
      <c r="S291">
        <v>0.72909999999999997</v>
      </c>
      <c r="T291">
        <v>0.57020000000000004</v>
      </c>
      <c r="U291">
        <v>0.72560000000000002</v>
      </c>
      <c r="V291">
        <v>0.61919999999999997</v>
      </c>
      <c r="W291">
        <v>0.61560000000000004</v>
      </c>
      <c r="X291">
        <v>0.5776</v>
      </c>
      <c r="Y291">
        <v>0.56389999999999996</v>
      </c>
      <c r="Z291">
        <v>0.70189999999999997</v>
      </c>
      <c r="AA291">
        <v>0.63039999999999996</v>
      </c>
      <c r="AB291">
        <v>0.62749999999999995</v>
      </c>
      <c r="AC291">
        <v>0.61660000000000004</v>
      </c>
      <c r="AD291">
        <v>0.74939999999999996</v>
      </c>
      <c r="AE291">
        <v>0.55089999999999995</v>
      </c>
      <c r="AF291">
        <v>0.64049999999999996</v>
      </c>
      <c r="AG291">
        <v>0.60729999999999995</v>
      </c>
      <c r="AH291">
        <v>0.5111</v>
      </c>
      <c r="AI291">
        <v>0.67200000000000004</v>
      </c>
      <c r="AJ291">
        <v>0.61750000000000005</v>
      </c>
      <c r="AK291">
        <v>0.75019999999999998</v>
      </c>
      <c r="AL291">
        <v>0.68220000000000003</v>
      </c>
      <c r="AM291">
        <v>0.62709999999999999</v>
      </c>
      <c r="AN291">
        <v>0.71030000000000004</v>
      </c>
      <c r="AO291">
        <v>0.76039999999999996</v>
      </c>
      <c r="AP291">
        <v>0.85260000000000002</v>
      </c>
      <c r="AQ291">
        <v>0.75849999999999995</v>
      </c>
      <c r="AR291">
        <v>0.57169999999999999</v>
      </c>
      <c r="AS291">
        <v>0.6512</v>
      </c>
      <c r="AT291">
        <v>0.61739999999999995</v>
      </c>
      <c r="AU291">
        <v>0.61319999999999997</v>
      </c>
      <c r="AV291">
        <v>0.65259999999999996</v>
      </c>
      <c r="AW291">
        <v>0.8145</v>
      </c>
      <c r="AX291">
        <v>0.76349999999999996</v>
      </c>
      <c r="AY291">
        <v>0.62609999999999999</v>
      </c>
      <c r="AZ291">
        <v>0.64470000000000005</v>
      </c>
      <c r="BA291">
        <v>0.62380000000000002</v>
      </c>
      <c r="BB291">
        <v>0.70820000000000005</v>
      </c>
      <c r="BC291">
        <v>0.64729999999999999</v>
      </c>
      <c r="BD291">
        <v>0.61670000000000003</v>
      </c>
    </row>
    <row r="292" spans="1:56" hidden="1" x14ac:dyDescent="0.4">
      <c r="A292">
        <v>970</v>
      </c>
      <c r="B292" t="str">
        <f t="shared" si="8"/>
        <v>CLM052</v>
      </c>
      <c r="C292" t="str">
        <f t="shared" si="9"/>
        <v>CLM003</v>
      </c>
      <c r="D292" t="str">
        <f t="shared" si="10"/>
        <v>BM25</v>
      </c>
      <c r="E292" t="s">
        <v>355</v>
      </c>
      <c r="F292">
        <f t="shared" si="11"/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</row>
    <row r="293" spans="1:56" hidden="1" x14ac:dyDescent="0.4">
      <c r="A293">
        <v>971</v>
      </c>
      <c r="B293" t="str">
        <f t="shared" si="8"/>
        <v>CLM052</v>
      </c>
      <c r="C293" t="str">
        <f t="shared" si="9"/>
        <v>CLM003</v>
      </c>
      <c r="D293" t="str">
        <f t="shared" si="10"/>
        <v>SBERT</v>
      </c>
      <c r="E293" t="s">
        <v>356</v>
      </c>
      <c r="F293">
        <f t="shared" si="11"/>
        <v>0.95319999999999994</v>
      </c>
      <c r="G293">
        <v>0.95830000000000004</v>
      </c>
      <c r="H293">
        <v>0.9597</v>
      </c>
      <c r="I293">
        <v>0.93579999999999997</v>
      </c>
      <c r="J293">
        <v>0.97209999999999996</v>
      </c>
      <c r="K293">
        <v>0.91790000000000005</v>
      </c>
      <c r="L293">
        <v>0.98970000000000002</v>
      </c>
      <c r="M293">
        <v>0.98340000000000005</v>
      </c>
      <c r="N293">
        <v>0.91790000000000005</v>
      </c>
      <c r="O293">
        <v>0.94630000000000003</v>
      </c>
      <c r="P293">
        <v>0.95289999999999997</v>
      </c>
      <c r="Q293">
        <v>0.94199999999999995</v>
      </c>
      <c r="R293">
        <v>0.95589999999999997</v>
      </c>
      <c r="S293">
        <v>0.97770000000000001</v>
      </c>
      <c r="T293">
        <v>0.93969999999999998</v>
      </c>
      <c r="U293">
        <v>0.96199999999999997</v>
      </c>
      <c r="V293">
        <v>0.93659999999999999</v>
      </c>
      <c r="W293">
        <v>0.94499999999999995</v>
      </c>
      <c r="X293">
        <v>0.95299999999999996</v>
      </c>
      <c r="Y293">
        <v>0.9355</v>
      </c>
      <c r="Z293">
        <v>0.95899999999999996</v>
      </c>
      <c r="AA293">
        <v>0.96579999999999999</v>
      </c>
      <c r="AB293">
        <v>0.93779999999999997</v>
      </c>
      <c r="AC293">
        <v>0.95750000000000002</v>
      </c>
      <c r="AD293">
        <v>0.96589999999999998</v>
      </c>
      <c r="AE293">
        <v>0.90380000000000005</v>
      </c>
      <c r="AF293">
        <v>0.97009999999999996</v>
      </c>
      <c r="AG293">
        <v>0.96040000000000003</v>
      </c>
      <c r="AH293">
        <v>0.94850000000000001</v>
      </c>
      <c r="AI293">
        <v>0.96340000000000003</v>
      </c>
      <c r="AJ293">
        <v>0.95950000000000002</v>
      </c>
      <c r="AK293">
        <v>0.96440000000000003</v>
      </c>
      <c r="AL293">
        <v>0.94430000000000003</v>
      </c>
      <c r="AM293">
        <v>0.95679999999999998</v>
      </c>
      <c r="AN293">
        <v>0.97550000000000003</v>
      </c>
      <c r="AO293">
        <v>0.97040000000000004</v>
      </c>
      <c r="AP293">
        <v>0.97650000000000003</v>
      </c>
      <c r="AQ293">
        <v>0.96399999999999997</v>
      </c>
      <c r="AR293">
        <v>0.95699999999999996</v>
      </c>
      <c r="AS293">
        <v>0.96040000000000003</v>
      </c>
      <c r="AT293">
        <v>0.95989999999999998</v>
      </c>
      <c r="AU293">
        <v>0.93779999999999997</v>
      </c>
      <c r="AV293">
        <v>0.96079999999999999</v>
      </c>
      <c r="AW293">
        <v>0.97589999999999999</v>
      </c>
      <c r="AX293">
        <v>0.97750000000000004</v>
      </c>
      <c r="AY293">
        <v>0.93830000000000002</v>
      </c>
      <c r="AZ293">
        <v>0.90390000000000004</v>
      </c>
      <c r="BA293">
        <v>0.93179999999999996</v>
      </c>
      <c r="BB293">
        <v>0.95220000000000005</v>
      </c>
      <c r="BC293">
        <v>0.92849999999999999</v>
      </c>
      <c r="BD293">
        <v>0.95099999999999996</v>
      </c>
    </row>
    <row r="294" spans="1:56" hidden="1" x14ac:dyDescent="0.4">
      <c r="A294">
        <v>972</v>
      </c>
      <c r="B294" t="str">
        <f t="shared" si="8"/>
        <v>CLM052</v>
      </c>
      <c r="C294" t="str">
        <f t="shared" si="9"/>
        <v>CLM003</v>
      </c>
      <c r="D294" t="str">
        <f t="shared" si="10"/>
        <v>MEAN</v>
      </c>
      <c r="E294" t="s">
        <v>357</v>
      </c>
      <c r="F294">
        <f t="shared" si="11"/>
        <v>0.52481200000000006</v>
      </c>
      <c r="G294">
        <v>0.5151</v>
      </c>
      <c r="H294">
        <v>0.49540000000000001</v>
      </c>
      <c r="I294">
        <v>0.51959999999999995</v>
      </c>
      <c r="J294">
        <v>0.5524</v>
      </c>
      <c r="K294">
        <v>0.43980000000000002</v>
      </c>
      <c r="L294">
        <v>0.65669999999999995</v>
      </c>
      <c r="M294">
        <v>0.57369999999999999</v>
      </c>
      <c r="N294">
        <v>0.48499999999999999</v>
      </c>
      <c r="O294">
        <v>0.52400000000000002</v>
      </c>
      <c r="P294">
        <v>0.54700000000000004</v>
      </c>
      <c r="Q294">
        <v>0.434</v>
      </c>
      <c r="R294">
        <v>0.51060000000000005</v>
      </c>
      <c r="S294">
        <v>0.60519999999999996</v>
      </c>
      <c r="T294">
        <v>0.48010000000000003</v>
      </c>
      <c r="U294">
        <v>0.56310000000000004</v>
      </c>
      <c r="V294">
        <v>0.4824</v>
      </c>
      <c r="W294">
        <v>0.49299999999999999</v>
      </c>
      <c r="X294">
        <v>0.50290000000000001</v>
      </c>
      <c r="Y294">
        <v>0.496</v>
      </c>
      <c r="Z294">
        <v>0.53090000000000004</v>
      </c>
      <c r="AA294">
        <v>0.51619999999999999</v>
      </c>
      <c r="AB294">
        <v>0.47820000000000001</v>
      </c>
      <c r="AC294">
        <v>0.49009999999999998</v>
      </c>
      <c r="AD294">
        <v>0.56859999999999999</v>
      </c>
      <c r="AE294">
        <v>0.46229999999999999</v>
      </c>
      <c r="AF294">
        <v>0.53649999999999998</v>
      </c>
      <c r="AG294">
        <v>0.49490000000000001</v>
      </c>
      <c r="AH294">
        <v>0.46710000000000002</v>
      </c>
      <c r="AI294">
        <v>0.53200000000000003</v>
      </c>
      <c r="AJ294">
        <v>0.48959999999999998</v>
      </c>
      <c r="AK294">
        <v>0.54720000000000002</v>
      </c>
      <c r="AL294">
        <v>0.53049999999999997</v>
      </c>
      <c r="AM294">
        <v>0.4929</v>
      </c>
      <c r="AN294">
        <v>0.57779999999999998</v>
      </c>
      <c r="AO294">
        <v>0.5746</v>
      </c>
      <c r="AP294">
        <v>0.65690000000000004</v>
      </c>
      <c r="AQ294">
        <v>0.56689999999999996</v>
      </c>
      <c r="AR294">
        <v>0.48099999999999998</v>
      </c>
      <c r="AS294">
        <v>0.52600000000000002</v>
      </c>
      <c r="AT294">
        <v>0.4909</v>
      </c>
      <c r="AU294">
        <v>0.50080000000000002</v>
      </c>
      <c r="AV294">
        <v>0.52139999999999997</v>
      </c>
      <c r="AW294">
        <v>0.63119999999999998</v>
      </c>
      <c r="AX294">
        <v>0.6179</v>
      </c>
      <c r="AY294">
        <v>0.52559999999999996</v>
      </c>
      <c r="AZ294">
        <v>0.51490000000000002</v>
      </c>
      <c r="BA294">
        <v>0.49120000000000003</v>
      </c>
      <c r="BB294">
        <v>0.52480000000000004</v>
      </c>
      <c r="BC294">
        <v>0.5151</v>
      </c>
      <c r="BD294">
        <v>0.51060000000000005</v>
      </c>
    </row>
    <row r="295" spans="1:56" hidden="1" x14ac:dyDescent="0.4">
      <c r="A295">
        <v>973</v>
      </c>
      <c r="B295" t="str">
        <f t="shared" si="8"/>
        <v>CLM052</v>
      </c>
      <c r="C295" t="str">
        <f t="shared" si="9"/>
        <v>CLM003</v>
      </c>
      <c r="D295" t="str">
        <f t="shared" si="10"/>
        <v>Weighted</v>
      </c>
      <c r="E295" t="s">
        <v>358</v>
      </c>
      <c r="F295">
        <f t="shared" si="11"/>
        <v>0.54595999999999989</v>
      </c>
      <c r="G295">
        <v>0.53469999999999995</v>
      </c>
      <c r="H295">
        <v>0.50509999999999999</v>
      </c>
      <c r="I295">
        <v>0.54039999999999999</v>
      </c>
      <c r="J295">
        <v>0.58040000000000003</v>
      </c>
      <c r="K295">
        <v>0.43719999999999998</v>
      </c>
      <c r="L295">
        <v>0.71440000000000003</v>
      </c>
      <c r="M295">
        <v>0.60580000000000001</v>
      </c>
      <c r="N295">
        <v>0.501</v>
      </c>
      <c r="O295">
        <v>0.54530000000000001</v>
      </c>
      <c r="P295">
        <v>0.57730000000000004</v>
      </c>
      <c r="Q295">
        <v>0.42830000000000001</v>
      </c>
      <c r="R295">
        <v>0.52780000000000005</v>
      </c>
      <c r="S295">
        <v>0.6462</v>
      </c>
      <c r="T295">
        <v>0.48759999999999998</v>
      </c>
      <c r="U295">
        <v>0.5958</v>
      </c>
      <c r="V295">
        <v>0.49349999999999999</v>
      </c>
      <c r="W295">
        <v>0.50529999999999997</v>
      </c>
      <c r="X295">
        <v>0.51459999999999995</v>
      </c>
      <c r="Y295">
        <v>0.50780000000000003</v>
      </c>
      <c r="Z295">
        <v>0.55489999999999995</v>
      </c>
      <c r="AA295">
        <v>0.53190000000000004</v>
      </c>
      <c r="AB295">
        <v>0.48849999999999999</v>
      </c>
      <c r="AC295">
        <v>0.49980000000000002</v>
      </c>
      <c r="AD295">
        <v>0.60329999999999995</v>
      </c>
      <c r="AE295">
        <v>0.4698</v>
      </c>
      <c r="AF295">
        <v>0.55710000000000004</v>
      </c>
      <c r="AG295">
        <v>0.50490000000000002</v>
      </c>
      <c r="AH295">
        <v>0.4672</v>
      </c>
      <c r="AI295">
        <v>0.55410000000000004</v>
      </c>
      <c r="AJ295">
        <v>0.49890000000000001</v>
      </c>
      <c r="AK295">
        <v>0.57679999999999998</v>
      </c>
      <c r="AL295">
        <v>0.55559999999999998</v>
      </c>
      <c r="AM295">
        <v>0.50390000000000001</v>
      </c>
      <c r="AN295">
        <v>0.61140000000000005</v>
      </c>
      <c r="AO295">
        <v>0.61070000000000002</v>
      </c>
      <c r="AP295">
        <v>0.71730000000000005</v>
      </c>
      <c r="AQ295">
        <v>0.60199999999999998</v>
      </c>
      <c r="AR295">
        <v>0.48630000000000001</v>
      </c>
      <c r="AS295">
        <v>0.54600000000000004</v>
      </c>
      <c r="AT295">
        <v>0.50049999999999994</v>
      </c>
      <c r="AU295">
        <v>0.51600000000000001</v>
      </c>
      <c r="AV295">
        <v>0.5403</v>
      </c>
      <c r="AW295">
        <v>0.68330000000000002</v>
      </c>
      <c r="AX295">
        <v>0.66390000000000005</v>
      </c>
      <c r="AY295">
        <v>0.54759999999999998</v>
      </c>
      <c r="AZ295">
        <v>0.5403</v>
      </c>
      <c r="BA295">
        <v>0.50539999999999996</v>
      </c>
      <c r="BB295">
        <v>0.54849999999999999</v>
      </c>
      <c r="BC295">
        <v>0.53690000000000004</v>
      </c>
      <c r="BD295">
        <v>0.52639999999999998</v>
      </c>
    </row>
    <row r="296" spans="1:56" hidden="1" x14ac:dyDescent="0.4">
      <c r="A296">
        <v>862</v>
      </c>
      <c r="B296" t="str">
        <f t="shared" si="8"/>
        <v>CLM051</v>
      </c>
      <c r="C296" t="str">
        <f t="shared" si="9"/>
        <v>CLM003</v>
      </c>
      <c r="D296" t="str">
        <f t="shared" si="10"/>
        <v>Jaccard</v>
      </c>
      <c r="E296" t="s">
        <v>359</v>
      </c>
      <c r="F296">
        <f t="shared" si="11"/>
        <v>0.4223360000000001</v>
      </c>
      <c r="G296">
        <v>0.34429999999999999</v>
      </c>
      <c r="H296">
        <v>0.39600000000000002</v>
      </c>
      <c r="I296">
        <v>0.47789999999999999</v>
      </c>
      <c r="J296">
        <v>0.5867</v>
      </c>
      <c r="K296">
        <v>0.27</v>
      </c>
      <c r="L296">
        <v>0.52590000000000003</v>
      </c>
      <c r="M296">
        <v>0.43240000000000001</v>
      </c>
      <c r="N296">
        <v>0.3846</v>
      </c>
      <c r="O296">
        <v>0.57450000000000001</v>
      </c>
      <c r="P296">
        <v>0.42209999999999998</v>
      </c>
      <c r="Q296">
        <v>0.27129999999999999</v>
      </c>
      <c r="R296">
        <v>0.36890000000000001</v>
      </c>
      <c r="S296">
        <v>0.49280000000000002</v>
      </c>
      <c r="T296">
        <v>0.35160000000000002</v>
      </c>
      <c r="U296">
        <v>0.3659</v>
      </c>
      <c r="V296">
        <v>0.30769999999999997</v>
      </c>
      <c r="W296">
        <v>0.3659</v>
      </c>
      <c r="X296">
        <v>0.47960000000000003</v>
      </c>
      <c r="Y296">
        <v>0.46939999999999998</v>
      </c>
      <c r="Z296">
        <v>0.46050000000000002</v>
      </c>
      <c r="AA296">
        <v>0.4214</v>
      </c>
      <c r="AB296">
        <v>0.33329999999999999</v>
      </c>
      <c r="AC296">
        <v>0.35610000000000003</v>
      </c>
      <c r="AD296">
        <v>0.38519999999999999</v>
      </c>
      <c r="AE296">
        <v>0.46150000000000002</v>
      </c>
      <c r="AF296">
        <v>0.43219999999999997</v>
      </c>
      <c r="AG296">
        <v>0.40410000000000001</v>
      </c>
      <c r="AH296">
        <v>0.312</v>
      </c>
      <c r="AI296">
        <v>0.375</v>
      </c>
      <c r="AJ296">
        <v>0.46479999999999999</v>
      </c>
      <c r="AK296">
        <v>0.3306</v>
      </c>
      <c r="AL296">
        <v>0.40620000000000001</v>
      </c>
      <c r="AM296">
        <v>0.38569999999999999</v>
      </c>
      <c r="AN296">
        <v>0.42370000000000002</v>
      </c>
      <c r="AO296">
        <v>0.45610000000000001</v>
      </c>
      <c r="AP296">
        <v>0.54020000000000001</v>
      </c>
      <c r="AQ296">
        <v>0.42680000000000001</v>
      </c>
      <c r="AR296">
        <v>0.50890000000000002</v>
      </c>
      <c r="AS296">
        <v>0.4113</v>
      </c>
      <c r="AT296">
        <v>0.37169999999999997</v>
      </c>
      <c r="AU296">
        <v>0.4536</v>
      </c>
      <c r="AV296">
        <v>0.4355</v>
      </c>
      <c r="AW296">
        <v>0.60189999999999999</v>
      </c>
      <c r="AX296">
        <v>0.44</v>
      </c>
      <c r="AY296">
        <v>0.4819</v>
      </c>
      <c r="AZ296">
        <v>0.47960000000000003</v>
      </c>
      <c r="BA296">
        <v>0.48909999999999998</v>
      </c>
      <c r="BB296">
        <v>0.40620000000000001</v>
      </c>
      <c r="BC296">
        <v>0.38240000000000002</v>
      </c>
      <c r="BD296">
        <v>0.39179999999999998</v>
      </c>
    </row>
    <row r="297" spans="1:56" hidden="1" x14ac:dyDescent="0.4">
      <c r="A297">
        <v>863</v>
      </c>
      <c r="B297" t="str">
        <f t="shared" si="8"/>
        <v>CLM051</v>
      </c>
      <c r="C297" t="str">
        <f t="shared" si="9"/>
        <v>CLM003</v>
      </c>
      <c r="D297" t="str">
        <f t="shared" si="10"/>
        <v>Levenshtein</v>
      </c>
      <c r="E297" t="s">
        <v>360</v>
      </c>
      <c r="F297">
        <f t="shared" si="11"/>
        <v>0.59421400000000002</v>
      </c>
      <c r="G297">
        <v>0.56240000000000001</v>
      </c>
      <c r="H297">
        <v>0.62929999999999997</v>
      </c>
      <c r="I297">
        <v>0.62029999999999996</v>
      </c>
      <c r="J297">
        <v>0.65939999999999999</v>
      </c>
      <c r="K297">
        <v>0.51539999999999997</v>
      </c>
      <c r="L297">
        <v>0.66969999999999996</v>
      </c>
      <c r="M297">
        <v>0.59719999999999995</v>
      </c>
      <c r="N297">
        <v>0.52470000000000006</v>
      </c>
      <c r="O297">
        <v>0.66249999999999998</v>
      </c>
      <c r="P297">
        <v>0.54790000000000005</v>
      </c>
      <c r="Q297">
        <v>0.53</v>
      </c>
      <c r="R297">
        <v>0.49859999999999999</v>
      </c>
      <c r="S297">
        <v>0.63670000000000004</v>
      </c>
      <c r="T297">
        <v>0.55459999999999998</v>
      </c>
      <c r="U297">
        <v>0.53710000000000002</v>
      </c>
      <c r="V297">
        <v>0.49270000000000003</v>
      </c>
      <c r="W297">
        <v>0.56100000000000005</v>
      </c>
      <c r="X297">
        <v>0.62429999999999997</v>
      </c>
      <c r="Y297">
        <v>0.69169999999999998</v>
      </c>
      <c r="Z297">
        <v>0.54200000000000004</v>
      </c>
      <c r="AA297">
        <v>0.6169</v>
      </c>
      <c r="AB297">
        <v>0.60089999999999999</v>
      </c>
      <c r="AC297">
        <v>0.56410000000000005</v>
      </c>
      <c r="AD297">
        <v>0.58850000000000002</v>
      </c>
      <c r="AE297">
        <v>0.67149999999999999</v>
      </c>
      <c r="AF297">
        <v>0.55120000000000002</v>
      </c>
      <c r="AG297">
        <v>0.54879999999999995</v>
      </c>
      <c r="AH297">
        <v>0.54220000000000002</v>
      </c>
      <c r="AI297">
        <v>0.67349999999999999</v>
      </c>
      <c r="AJ297">
        <v>0.75019999999999998</v>
      </c>
      <c r="AK297">
        <v>0.59289999999999998</v>
      </c>
      <c r="AL297">
        <v>0.59709999999999996</v>
      </c>
      <c r="AM297">
        <v>0.54810000000000003</v>
      </c>
      <c r="AN297">
        <v>0.54620000000000002</v>
      </c>
      <c r="AO297">
        <v>0.68430000000000002</v>
      </c>
      <c r="AP297">
        <v>0.74619999999999997</v>
      </c>
      <c r="AQ297">
        <v>0.50249999999999995</v>
      </c>
      <c r="AR297">
        <v>0.67400000000000004</v>
      </c>
      <c r="AS297">
        <v>0.51990000000000003</v>
      </c>
      <c r="AT297">
        <v>0.56489999999999996</v>
      </c>
      <c r="AU297">
        <v>0.62070000000000003</v>
      </c>
      <c r="AV297">
        <v>0.58199999999999996</v>
      </c>
      <c r="AW297">
        <v>0.71289999999999998</v>
      </c>
      <c r="AX297">
        <v>0.55410000000000004</v>
      </c>
      <c r="AY297">
        <v>0.65639999999999998</v>
      </c>
      <c r="AZ297">
        <v>0.57809999999999995</v>
      </c>
      <c r="BA297">
        <v>0.5736</v>
      </c>
      <c r="BB297">
        <v>0.55920000000000003</v>
      </c>
      <c r="BC297">
        <v>0.59009999999999996</v>
      </c>
      <c r="BD297">
        <v>0.54220000000000002</v>
      </c>
    </row>
    <row r="298" spans="1:56" hidden="1" x14ac:dyDescent="0.4">
      <c r="A298">
        <v>864</v>
      </c>
      <c r="B298" t="str">
        <f t="shared" si="8"/>
        <v>CLM051</v>
      </c>
      <c r="C298" t="str">
        <f t="shared" si="9"/>
        <v>CLM003</v>
      </c>
      <c r="D298" t="str">
        <f t="shared" si="10"/>
        <v>TFIDF</v>
      </c>
      <c r="E298" t="s">
        <v>361</v>
      </c>
      <c r="F298">
        <f t="shared" si="11"/>
        <v>0.64171800000000001</v>
      </c>
      <c r="G298">
        <v>0.65249999999999997</v>
      </c>
      <c r="H298">
        <v>0.66420000000000001</v>
      </c>
      <c r="I298">
        <v>0.65239999999999998</v>
      </c>
      <c r="J298">
        <v>0.7621</v>
      </c>
      <c r="K298">
        <v>0.51829999999999998</v>
      </c>
      <c r="L298">
        <v>0.62209999999999999</v>
      </c>
      <c r="M298">
        <v>0.62260000000000004</v>
      </c>
      <c r="N298">
        <v>0.52600000000000002</v>
      </c>
      <c r="O298">
        <v>0.75580000000000003</v>
      </c>
      <c r="P298">
        <v>0.6321</v>
      </c>
      <c r="Q298">
        <v>0.57310000000000005</v>
      </c>
      <c r="R298">
        <v>0.64019999999999999</v>
      </c>
      <c r="S298">
        <v>0.67800000000000005</v>
      </c>
      <c r="T298">
        <v>0.60370000000000001</v>
      </c>
      <c r="U298">
        <v>0.5857</v>
      </c>
      <c r="V298">
        <v>0.57930000000000004</v>
      </c>
      <c r="W298">
        <v>0.60970000000000002</v>
      </c>
      <c r="X298">
        <v>0.58440000000000003</v>
      </c>
      <c r="Y298">
        <v>0.66180000000000005</v>
      </c>
      <c r="Z298">
        <v>0.70409999999999995</v>
      </c>
      <c r="AA298">
        <v>0.67810000000000004</v>
      </c>
      <c r="AB298">
        <v>0.5605</v>
      </c>
      <c r="AC298">
        <v>0.65839999999999999</v>
      </c>
      <c r="AD298">
        <v>0.72950000000000004</v>
      </c>
      <c r="AE298">
        <v>0.6825</v>
      </c>
      <c r="AF298">
        <v>0.58709999999999996</v>
      </c>
      <c r="AG298">
        <v>0.59709999999999996</v>
      </c>
      <c r="AH298">
        <v>0.48649999999999999</v>
      </c>
      <c r="AI298">
        <v>0.70009999999999994</v>
      </c>
      <c r="AJ298">
        <v>0.7702</v>
      </c>
      <c r="AK298">
        <v>0.63029999999999997</v>
      </c>
      <c r="AL298">
        <v>0.66169999999999995</v>
      </c>
      <c r="AM298">
        <v>0.65110000000000001</v>
      </c>
      <c r="AN298">
        <v>0.58799999999999997</v>
      </c>
      <c r="AO298">
        <v>0.74170000000000003</v>
      </c>
      <c r="AP298">
        <v>0.79400000000000004</v>
      </c>
      <c r="AQ298">
        <v>0.70840000000000003</v>
      </c>
      <c r="AR298">
        <v>0.6966</v>
      </c>
      <c r="AS298">
        <v>0.52129999999999999</v>
      </c>
      <c r="AT298">
        <v>0.54320000000000002</v>
      </c>
      <c r="AU298">
        <v>0.6482</v>
      </c>
      <c r="AV298">
        <v>0.70699999999999996</v>
      </c>
      <c r="AW298">
        <v>0.83589999999999998</v>
      </c>
      <c r="AX298">
        <v>0.55879999999999996</v>
      </c>
      <c r="AY298">
        <v>0.70830000000000004</v>
      </c>
      <c r="AZ298">
        <v>0.66490000000000005</v>
      </c>
      <c r="BA298">
        <v>0.5867</v>
      </c>
      <c r="BB298">
        <v>0.63700000000000001</v>
      </c>
      <c r="BC298">
        <v>0.55549999999999999</v>
      </c>
      <c r="BD298">
        <v>0.56920000000000004</v>
      </c>
    </row>
    <row r="299" spans="1:56" hidden="1" x14ac:dyDescent="0.4">
      <c r="A299">
        <v>865</v>
      </c>
      <c r="B299" t="str">
        <f t="shared" si="8"/>
        <v>CLM051</v>
      </c>
      <c r="C299" t="str">
        <f t="shared" si="9"/>
        <v>CLM003</v>
      </c>
      <c r="D299" t="str">
        <f t="shared" si="10"/>
        <v>BM25</v>
      </c>
      <c r="E299" t="s">
        <v>362</v>
      </c>
      <c r="F299">
        <f t="shared" si="11"/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</row>
    <row r="300" spans="1:56" hidden="1" x14ac:dyDescent="0.4">
      <c r="A300">
        <v>866</v>
      </c>
      <c r="B300" t="str">
        <f t="shared" si="8"/>
        <v>CLM051</v>
      </c>
      <c r="C300" t="str">
        <f t="shared" si="9"/>
        <v>CLM003</v>
      </c>
      <c r="D300" t="str">
        <f t="shared" si="10"/>
        <v>SBERT</v>
      </c>
      <c r="E300" t="s">
        <v>363</v>
      </c>
      <c r="F300">
        <f t="shared" si="11"/>
        <v>0.95444799999999974</v>
      </c>
      <c r="G300">
        <v>0.94310000000000005</v>
      </c>
      <c r="H300">
        <v>0.95389999999999997</v>
      </c>
      <c r="I300">
        <v>0.94210000000000005</v>
      </c>
      <c r="J300">
        <v>0.99450000000000005</v>
      </c>
      <c r="K300">
        <v>0.93079999999999996</v>
      </c>
      <c r="L300">
        <v>0.98089999999999999</v>
      </c>
      <c r="M300">
        <v>0.96430000000000005</v>
      </c>
      <c r="N300">
        <v>0.9365</v>
      </c>
      <c r="O300">
        <v>0.96719999999999995</v>
      </c>
      <c r="P300">
        <v>0.93920000000000003</v>
      </c>
      <c r="Q300">
        <v>0.95269999999999999</v>
      </c>
      <c r="R300">
        <v>0.95889999999999997</v>
      </c>
      <c r="S300">
        <v>0.97529999999999994</v>
      </c>
      <c r="T300">
        <v>0.94259999999999999</v>
      </c>
      <c r="U300">
        <v>0.95089999999999997</v>
      </c>
      <c r="V300">
        <v>0.9022</v>
      </c>
      <c r="W300">
        <v>0.94369999999999998</v>
      </c>
      <c r="X300">
        <v>0.94159999999999999</v>
      </c>
      <c r="Y300">
        <v>0.96540000000000004</v>
      </c>
      <c r="Z300">
        <v>0.95760000000000001</v>
      </c>
      <c r="AA300">
        <v>0.96860000000000002</v>
      </c>
      <c r="AB300">
        <v>0.95789999999999997</v>
      </c>
      <c r="AC300">
        <v>0.95030000000000003</v>
      </c>
      <c r="AD300">
        <v>0.97470000000000001</v>
      </c>
      <c r="AE300">
        <v>0.9788</v>
      </c>
      <c r="AF300">
        <v>0.96660000000000001</v>
      </c>
      <c r="AG300">
        <v>0.96550000000000002</v>
      </c>
      <c r="AH300">
        <v>0.93869999999999998</v>
      </c>
      <c r="AI300">
        <v>0.96740000000000004</v>
      </c>
      <c r="AJ300">
        <v>0.97370000000000001</v>
      </c>
      <c r="AK300">
        <v>0.95409999999999995</v>
      </c>
      <c r="AL300">
        <v>0.93379999999999996</v>
      </c>
      <c r="AM300">
        <v>0.97589999999999999</v>
      </c>
      <c r="AN300">
        <v>0.9526</v>
      </c>
      <c r="AO300">
        <v>0.97170000000000001</v>
      </c>
      <c r="AP300">
        <v>0.98260000000000003</v>
      </c>
      <c r="AQ300">
        <v>0.89359999999999995</v>
      </c>
      <c r="AR300">
        <v>0.96930000000000005</v>
      </c>
      <c r="AS300">
        <v>0.91359999999999997</v>
      </c>
      <c r="AT300">
        <v>0.96120000000000005</v>
      </c>
      <c r="AU300">
        <v>0.96850000000000003</v>
      </c>
      <c r="AV300">
        <v>0.94689999999999996</v>
      </c>
      <c r="AW300">
        <v>0.9778</v>
      </c>
      <c r="AX300">
        <v>0.95799999999999996</v>
      </c>
      <c r="AY300">
        <v>0.96850000000000003</v>
      </c>
      <c r="AZ300">
        <v>0.91549999999999998</v>
      </c>
      <c r="BA300">
        <v>0.9536</v>
      </c>
      <c r="BB300">
        <v>0.95220000000000005</v>
      </c>
      <c r="BC300">
        <v>0.92169999999999996</v>
      </c>
      <c r="BD300">
        <v>0.9657</v>
      </c>
    </row>
    <row r="301" spans="1:56" hidden="1" x14ac:dyDescent="0.4">
      <c r="A301">
        <v>867</v>
      </c>
      <c r="B301" t="str">
        <f t="shared" si="8"/>
        <v>CLM051</v>
      </c>
      <c r="C301" t="str">
        <f t="shared" si="9"/>
        <v>CLM003</v>
      </c>
      <c r="D301" t="str">
        <f t="shared" si="10"/>
        <v>MEAN</v>
      </c>
      <c r="E301" t="s">
        <v>364</v>
      </c>
      <c r="F301">
        <f t="shared" si="11"/>
        <v>0.52254199999999984</v>
      </c>
      <c r="G301">
        <v>0.50049999999999994</v>
      </c>
      <c r="H301">
        <v>0.52869999999999995</v>
      </c>
      <c r="I301">
        <v>0.53849999999999998</v>
      </c>
      <c r="J301">
        <v>0.60050000000000003</v>
      </c>
      <c r="K301">
        <v>0.44690000000000002</v>
      </c>
      <c r="L301">
        <v>0.55969999999999998</v>
      </c>
      <c r="M301">
        <v>0.52329999999999999</v>
      </c>
      <c r="N301">
        <v>0.47439999999999999</v>
      </c>
      <c r="O301">
        <v>0.59199999999999997</v>
      </c>
      <c r="P301">
        <v>0.50819999999999999</v>
      </c>
      <c r="Q301">
        <v>0.46539999999999998</v>
      </c>
      <c r="R301">
        <v>0.49330000000000002</v>
      </c>
      <c r="S301">
        <v>0.55649999999999999</v>
      </c>
      <c r="T301">
        <v>0.49049999999999999</v>
      </c>
      <c r="U301">
        <v>0.4879</v>
      </c>
      <c r="V301">
        <v>0.45639999999999997</v>
      </c>
      <c r="W301">
        <v>0.496</v>
      </c>
      <c r="X301">
        <v>0.52600000000000002</v>
      </c>
      <c r="Y301">
        <v>0.55769999999999997</v>
      </c>
      <c r="Z301">
        <v>0.53280000000000005</v>
      </c>
      <c r="AA301">
        <v>0.53700000000000003</v>
      </c>
      <c r="AB301">
        <v>0.49049999999999999</v>
      </c>
      <c r="AC301">
        <v>0.50580000000000003</v>
      </c>
      <c r="AD301">
        <v>0.53559999999999997</v>
      </c>
      <c r="AE301">
        <v>0.55889999999999995</v>
      </c>
      <c r="AF301">
        <v>0.50739999999999996</v>
      </c>
      <c r="AG301">
        <v>0.50309999999999999</v>
      </c>
      <c r="AH301">
        <v>0.45590000000000003</v>
      </c>
      <c r="AI301">
        <v>0.54320000000000002</v>
      </c>
      <c r="AJ301">
        <v>0.59179999999999999</v>
      </c>
      <c r="AK301">
        <v>0.50160000000000005</v>
      </c>
      <c r="AL301">
        <v>0.51970000000000005</v>
      </c>
      <c r="AM301">
        <v>0.51219999999999999</v>
      </c>
      <c r="AN301">
        <v>0.50209999999999999</v>
      </c>
      <c r="AO301">
        <v>0.57079999999999997</v>
      </c>
      <c r="AP301">
        <v>0.61260000000000003</v>
      </c>
      <c r="AQ301">
        <v>0.50629999999999997</v>
      </c>
      <c r="AR301">
        <v>0.56979999999999997</v>
      </c>
      <c r="AS301">
        <v>0.47320000000000001</v>
      </c>
      <c r="AT301">
        <v>0.48820000000000002</v>
      </c>
      <c r="AU301">
        <v>0.53820000000000001</v>
      </c>
      <c r="AV301">
        <v>0.5343</v>
      </c>
      <c r="AW301">
        <v>0.62570000000000003</v>
      </c>
      <c r="AX301">
        <v>0.50219999999999998</v>
      </c>
      <c r="AY301">
        <v>0.56299999999999994</v>
      </c>
      <c r="AZ301">
        <v>0.52759999999999996</v>
      </c>
      <c r="BA301">
        <v>0.52059999999999995</v>
      </c>
      <c r="BB301">
        <v>0.51090000000000002</v>
      </c>
      <c r="BC301">
        <v>0.4899</v>
      </c>
      <c r="BD301">
        <v>0.49380000000000002</v>
      </c>
    </row>
    <row r="302" spans="1:56" hidden="1" x14ac:dyDescent="0.4">
      <c r="A302">
        <v>868</v>
      </c>
      <c r="B302" t="str">
        <f t="shared" si="8"/>
        <v>CLM051</v>
      </c>
      <c r="C302" t="str">
        <f t="shared" si="9"/>
        <v>CLM003</v>
      </c>
      <c r="D302" t="str">
        <f t="shared" si="10"/>
        <v>Weighted</v>
      </c>
      <c r="E302" t="s">
        <v>365</v>
      </c>
      <c r="F302">
        <f t="shared" si="11"/>
        <v>0.54209399999999996</v>
      </c>
      <c r="G302">
        <v>0.51670000000000005</v>
      </c>
      <c r="H302">
        <v>0.55100000000000005</v>
      </c>
      <c r="I302">
        <v>0.5645</v>
      </c>
      <c r="J302">
        <v>0.63959999999999995</v>
      </c>
      <c r="K302">
        <v>0.44490000000000002</v>
      </c>
      <c r="L302">
        <v>0.58360000000000001</v>
      </c>
      <c r="M302">
        <v>0.54059999999999997</v>
      </c>
      <c r="N302">
        <v>0.4788</v>
      </c>
      <c r="O302">
        <v>0.63270000000000004</v>
      </c>
      <c r="P302">
        <v>0.52600000000000002</v>
      </c>
      <c r="Q302">
        <v>0.46750000000000003</v>
      </c>
      <c r="R302">
        <v>0.50480000000000003</v>
      </c>
      <c r="S302">
        <v>0.58330000000000004</v>
      </c>
      <c r="T302">
        <v>0.50190000000000001</v>
      </c>
      <c r="U302">
        <v>0.4965</v>
      </c>
      <c r="V302">
        <v>0.46410000000000001</v>
      </c>
      <c r="W302">
        <v>0.50900000000000001</v>
      </c>
      <c r="X302">
        <v>0.54549999999999998</v>
      </c>
      <c r="Y302">
        <v>0.58540000000000003</v>
      </c>
      <c r="Z302">
        <v>0.55759999999999998</v>
      </c>
      <c r="AA302">
        <v>0.55979999999999996</v>
      </c>
      <c r="AB302">
        <v>0.4975</v>
      </c>
      <c r="AC302">
        <v>0.52259999999999995</v>
      </c>
      <c r="AD302">
        <v>0.55969999999999998</v>
      </c>
      <c r="AE302">
        <v>0.58589999999999998</v>
      </c>
      <c r="AF302">
        <v>0.51859999999999995</v>
      </c>
      <c r="AG302">
        <v>0.51390000000000002</v>
      </c>
      <c r="AH302">
        <v>0.45340000000000003</v>
      </c>
      <c r="AI302">
        <v>0.56889999999999996</v>
      </c>
      <c r="AJ302">
        <v>0.63219999999999998</v>
      </c>
      <c r="AK302">
        <v>0.51539999999999997</v>
      </c>
      <c r="AL302">
        <v>0.54269999999999996</v>
      </c>
      <c r="AM302">
        <v>0.52639999999999998</v>
      </c>
      <c r="AN302">
        <v>0.51419999999999999</v>
      </c>
      <c r="AO302">
        <v>0.6048</v>
      </c>
      <c r="AP302">
        <v>0.65810000000000002</v>
      </c>
      <c r="AQ302">
        <v>0.53420000000000001</v>
      </c>
      <c r="AR302">
        <v>0.60160000000000002</v>
      </c>
      <c r="AS302">
        <v>0.48060000000000003</v>
      </c>
      <c r="AT302">
        <v>0.49320000000000003</v>
      </c>
      <c r="AU302">
        <v>0.55989999999999995</v>
      </c>
      <c r="AV302">
        <v>0.56110000000000004</v>
      </c>
      <c r="AW302">
        <v>0.67720000000000002</v>
      </c>
      <c r="AX302">
        <v>0.51190000000000002</v>
      </c>
      <c r="AY302">
        <v>0.59389999999999998</v>
      </c>
      <c r="AZ302">
        <v>0.55549999999999999</v>
      </c>
      <c r="BA302">
        <v>0.53710000000000002</v>
      </c>
      <c r="BB302">
        <v>0.52769999999999995</v>
      </c>
      <c r="BC302">
        <v>0.50190000000000001</v>
      </c>
      <c r="BD302">
        <v>0.50080000000000002</v>
      </c>
    </row>
    <row r="303" spans="1:56" hidden="1" x14ac:dyDescent="0.4">
      <c r="A303">
        <v>939</v>
      </c>
      <c r="B303" t="str">
        <f t="shared" si="8"/>
        <v>CLM002</v>
      </c>
      <c r="C303" t="str">
        <f t="shared" si="9"/>
        <v>CLM003</v>
      </c>
      <c r="D303" t="str">
        <f t="shared" si="10"/>
        <v>Jaccard</v>
      </c>
      <c r="E303" t="s">
        <v>366</v>
      </c>
      <c r="F303">
        <f t="shared" si="11"/>
        <v>0.90132599999999996</v>
      </c>
      <c r="G303">
        <v>1</v>
      </c>
      <c r="H303">
        <v>1</v>
      </c>
      <c r="I303">
        <v>1</v>
      </c>
      <c r="J303">
        <v>1</v>
      </c>
      <c r="K303">
        <v>0.56879999999999997</v>
      </c>
      <c r="L303">
        <v>1</v>
      </c>
      <c r="M303">
        <v>1</v>
      </c>
      <c r="N303">
        <v>0.39050000000000001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0.71150000000000002</v>
      </c>
      <c r="AF303">
        <v>1</v>
      </c>
      <c r="AG303">
        <v>1</v>
      </c>
      <c r="AH303">
        <v>1</v>
      </c>
      <c r="AI303">
        <v>0.35849999999999999</v>
      </c>
      <c r="AJ303">
        <v>0.69810000000000005</v>
      </c>
      <c r="AK303">
        <v>1</v>
      </c>
      <c r="AL303">
        <v>1</v>
      </c>
      <c r="AM303">
        <v>1</v>
      </c>
      <c r="AN303">
        <v>0.91949999999999998</v>
      </c>
      <c r="AO303">
        <v>0.87639999999999996</v>
      </c>
      <c r="AP303">
        <v>0.72860000000000003</v>
      </c>
      <c r="AQ303">
        <v>1</v>
      </c>
      <c r="AR303">
        <v>0.68689999999999996</v>
      </c>
      <c r="AS303">
        <v>1</v>
      </c>
      <c r="AT303">
        <v>1</v>
      </c>
      <c r="AU303">
        <v>0.61960000000000004</v>
      </c>
      <c r="AV303">
        <v>1</v>
      </c>
      <c r="AW303">
        <v>1</v>
      </c>
      <c r="AX303">
        <v>1</v>
      </c>
      <c r="AY303">
        <v>0.6835</v>
      </c>
      <c r="AZ303">
        <v>0.48110000000000003</v>
      </c>
      <c r="BA303">
        <v>1</v>
      </c>
      <c r="BB303">
        <v>0.43880000000000002</v>
      </c>
      <c r="BC303">
        <v>0.92220000000000002</v>
      </c>
      <c r="BD303">
        <v>0.98229999999999995</v>
      </c>
    </row>
    <row r="304" spans="1:56" hidden="1" x14ac:dyDescent="0.4">
      <c r="A304">
        <v>940</v>
      </c>
      <c r="B304" t="str">
        <f t="shared" si="8"/>
        <v>CLM002</v>
      </c>
      <c r="C304" t="str">
        <f t="shared" si="9"/>
        <v>CLM003</v>
      </c>
      <c r="D304" t="str">
        <f t="shared" si="10"/>
        <v>Levenshtein</v>
      </c>
      <c r="E304" t="s">
        <v>367</v>
      </c>
      <c r="F304">
        <f t="shared" si="11"/>
        <v>0.93907800000000008</v>
      </c>
      <c r="G304">
        <v>1</v>
      </c>
      <c r="H304">
        <v>1</v>
      </c>
      <c r="I304">
        <v>1</v>
      </c>
      <c r="J304">
        <v>1</v>
      </c>
      <c r="K304">
        <v>0.82099999999999995</v>
      </c>
      <c r="L304">
        <v>1</v>
      </c>
      <c r="M304">
        <v>1</v>
      </c>
      <c r="N304">
        <v>0.59970000000000001</v>
      </c>
      <c r="O304">
        <v>1</v>
      </c>
      <c r="P304">
        <v>1</v>
      </c>
      <c r="Q304">
        <v>1</v>
      </c>
      <c r="R304">
        <v>0.99050000000000005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1</v>
      </c>
      <c r="Y304">
        <v>1</v>
      </c>
      <c r="Z304">
        <v>1</v>
      </c>
      <c r="AA304">
        <v>1</v>
      </c>
      <c r="AB304">
        <v>1</v>
      </c>
      <c r="AC304">
        <v>1</v>
      </c>
      <c r="AD304">
        <v>1</v>
      </c>
      <c r="AE304">
        <v>0.84530000000000005</v>
      </c>
      <c r="AF304">
        <v>1</v>
      </c>
      <c r="AG304">
        <v>1</v>
      </c>
      <c r="AH304">
        <v>1</v>
      </c>
      <c r="AI304">
        <v>0.59589999999999999</v>
      </c>
      <c r="AJ304">
        <v>0.81710000000000005</v>
      </c>
      <c r="AK304">
        <v>1</v>
      </c>
      <c r="AL304">
        <v>1</v>
      </c>
      <c r="AM304">
        <v>1</v>
      </c>
      <c r="AN304">
        <v>0.95</v>
      </c>
      <c r="AO304">
        <v>0.9093</v>
      </c>
      <c r="AP304">
        <v>0.87029999999999996</v>
      </c>
      <c r="AQ304">
        <v>1</v>
      </c>
      <c r="AR304">
        <v>0.81230000000000002</v>
      </c>
      <c r="AS304">
        <v>1</v>
      </c>
      <c r="AT304">
        <v>1</v>
      </c>
      <c r="AU304">
        <v>0.77839999999999998</v>
      </c>
      <c r="AV304">
        <v>1</v>
      </c>
      <c r="AW304">
        <v>0.96130000000000004</v>
      </c>
      <c r="AX304">
        <v>1</v>
      </c>
      <c r="AY304">
        <v>0.89300000000000002</v>
      </c>
      <c r="AZ304">
        <v>0.62019999999999997</v>
      </c>
      <c r="BA304">
        <v>1</v>
      </c>
      <c r="BB304">
        <v>0.60260000000000002</v>
      </c>
      <c r="BC304">
        <v>0.94350000000000001</v>
      </c>
      <c r="BD304">
        <v>0.94350000000000001</v>
      </c>
    </row>
    <row r="305" spans="1:56" hidden="1" x14ac:dyDescent="0.4">
      <c r="A305">
        <v>941</v>
      </c>
      <c r="B305" t="str">
        <f t="shared" si="8"/>
        <v>CLM002</v>
      </c>
      <c r="C305" t="str">
        <f t="shared" si="9"/>
        <v>CLM003</v>
      </c>
      <c r="D305" t="str">
        <f t="shared" si="10"/>
        <v>TFIDF</v>
      </c>
      <c r="E305" t="s">
        <v>368</v>
      </c>
      <c r="F305">
        <f t="shared" si="11"/>
        <v>0.95178800000000019</v>
      </c>
      <c r="G305">
        <v>1</v>
      </c>
      <c r="H305">
        <v>1</v>
      </c>
      <c r="I305">
        <v>1</v>
      </c>
      <c r="J305">
        <v>1</v>
      </c>
      <c r="K305">
        <v>0.83889999999999998</v>
      </c>
      <c r="L305">
        <v>1</v>
      </c>
      <c r="M305">
        <v>1</v>
      </c>
      <c r="N305">
        <v>0.66449999999999998</v>
      </c>
      <c r="O305">
        <v>1</v>
      </c>
      <c r="P305">
        <v>1</v>
      </c>
      <c r="Q305">
        <v>1</v>
      </c>
      <c r="R305">
        <v>0.99539999999999995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1</v>
      </c>
      <c r="Y305">
        <v>1</v>
      </c>
      <c r="Z305">
        <v>1</v>
      </c>
      <c r="AA305">
        <v>1</v>
      </c>
      <c r="AB305">
        <v>1</v>
      </c>
      <c r="AC305">
        <v>1</v>
      </c>
      <c r="AD305">
        <v>1</v>
      </c>
      <c r="AE305">
        <v>0.91090000000000004</v>
      </c>
      <c r="AF305">
        <v>1</v>
      </c>
      <c r="AG305">
        <v>1</v>
      </c>
      <c r="AH305">
        <v>1</v>
      </c>
      <c r="AI305">
        <v>0.63680000000000003</v>
      </c>
      <c r="AJ305">
        <v>0.88749999999999996</v>
      </c>
      <c r="AK305">
        <v>1</v>
      </c>
      <c r="AL305">
        <v>1</v>
      </c>
      <c r="AM305">
        <v>1</v>
      </c>
      <c r="AN305">
        <v>0.94730000000000003</v>
      </c>
      <c r="AO305">
        <v>0.93200000000000005</v>
      </c>
      <c r="AP305">
        <v>0.82869999999999999</v>
      </c>
      <c r="AQ305">
        <v>1</v>
      </c>
      <c r="AR305">
        <v>0.82169999999999999</v>
      </c>
      <c r="AS305">
        <v>1</v>
      </c>
      <c r="AT305">
        <v>1</v>
      </c>
      <c r="AU305">
        <v>0.82730000000000004</v>
      </c>
      <c r="AV305">
        <v>1</v>
      </c>
      <c r="AW305">
        <v>0.97019999999999995</v>
      </c>
      <c r="AX305">
        <v>1</v>
      </c>
      <c r="AY305">
        <v>0.93579999999999997</v>
      </c>
      <c r="AZ305">
        <v>0.71199999999999997</v>
      </c>
      <c r="BA305">
        <v>1</v>
      </c>
      <c r="BB305">
        <v>0.76249999999999996</v>
      </c>
      <c r="BC305">
        <v>0.96989999999999998</v>
      </c>
      <c r="BD305">
        <v>0.94799999999999995</v>
      </c>
    </row>
    <row r="306" spans="1:56" hidden="1" x14ac:dyDescent="0.4">
      <c r="A306">
        <v>942</v>
      </c>
      <c r="B306" t="str">
        <f t="shared" si="8"/>
        <v>CLM002</v>
      </c>
      <c r="C306" t="str">
        <f t="shared" si="9"/>
        <v>CLM003</v>
      </c>
      <c r="D306" t="str">
        <f t="shared" si="10"/>
        <v>BM25</v>
      </c>
      <c r="E306" t="s">
        <v>369</v>
      </c>
      <c r="F306">
        <f t="shared" si="11"/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</row>
    <row r="307" spans="1:56" hidden="1" x14ac:dyDescent="0.4">
      <c r="A307">
        <v>943</v>
      </c>
      <c r="B307" t="str">
        <f t="shared" si="8"/>
        <v>CLM002</v>
      </c>
      <c r="C307" t="str">
        <f t="shared" si="9"/>
        <v>CLM003</v>
      </c>
      <c r="D307" t="str">
        <f t="shared" si="10"/>
        <v>SBERT</v>
      </c>
      <c r="E307" t="s">
        <v>370</v>
      </c>
      <c r="F307">
        <f t="shared" si="11"/>
        <v>0.99499000000000004</v>
      </c>
      <c r="G307">
        <v>1</v>
      </c>
      <c r="H307">
        <v>1</v>
      </c>
      <c r="I307">
        <v>1</v>
      </c>
      <c r="J307">
        <v>1</v>
      </c>
      <c r="K307">
        <v>0.99670000000000003</v>
      </c>
      <c r="L307">
        <v>1</v>
      </c>
      <c r="M307">
        <v>1</v>
      </c>
      <c r="N307">
        <v>0.93259999999999998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1</v>
      </c>
      <c r="AD307">
        <v>1</v>
      </c>
      <c r="AE307">
        <v>1</v>
      </c>
      <c r="AF307">
        <v>1</v>
      </c>
      <c r="AG307">
        <v>1</v>
      </c>
      <c r="AH307">
        <v>1</v>
      </c>
      <c r="AI307">
        <v>0.96389999999999998</v>
      </c>
      <c r="AJ307">
        <v>0.98870000000000002</v>
      </c>
      <c r="AK307">
        <v>1</v>
      </c>
      <c r="AL307">
        <v>1</v>
      </c>
      <c r="AM307">
        <v>1</v>
      </c>
      <c r="AN307">
        <v>0.99970000000000003</v>
      </c>
      <c r="AO307">
        <v>1</v>
      </c>
      <c r="AP307">
        <v>0.9909</v>
      </c>
      <c r="AQ307">
        <v>1</v>
      </c>
      <c r="AR307">
        <v>0.99270000000000003</v>
      </c>
      <c r="AS307">
        <v>1</v>
      </c>
      <c r="AT307">
        <v>1</v>
      </c>
      <c r="AU307">
        <v>0.9849</v>
      </c>
      <c r="AV307">
        <v>1</v>
      </c>
      <c r="AW307">
        <v>1</v>
      </c>
      <c r="AX307">
        <v>1</v>
      </c>
      <c r="AY307">
        <v>1</v>
      </c>
      <c r="AZ307">
        <v>0.92979999999999996</v>
      </c>
      <c r="BA307">
        <v>1</v>
      </c>
      <c r="BB307">
        <v>0.96960000000000002</v>
      </c>
      <c r="BC307">
        <v>1</v>
      </c>
      <c r="BD307">
        <v>1</v>
      </c>
    </row>
    <row r="308" spans="1:56" hidden="1" x14ac:dyDescent="0.4">
      <c r="A308">
        <v>944</v>
      </c>
      <c r="B308" t="str">
        <f t="shared" si="8"/>
        <v>CLM002</v>
      </c>
      <c r="C308" t="str">
        <f t="shared" si="9"/>
        <v>CLM003</v>
      </c>
      <c r="D308" t="str">
        <f t="shared" si="10"/>
        <v>MEAN</v>
      </c>
      <c r="E308" t="s">
        <v>371</v>
      </c>
      <c r="F308">
        <f t="shared" si="11"/>
        <v>0.75743800000000017</v>
      </c>
      <c r="G308">
        <v>0.8</v>
      </c>
      <c r="H308">
        <v>0.8</v>
      </c>
      <c r="I308">
        <v>0.8</v>
      </c>
      <c r="J308">
        <v>0.8</v>
      </c>
      <c r="K308">
        <v>0.64510000000000001</v>
      </c>
      <c r="L308">
        <v>0.8</v>
      </c>
      <c r="M308">
        <v>0.8</v>
      </c>
      <c r="N308">
        <v>0.51749999999999996</v>
      </c>
      <c r="O308">
        <v>0.8</v>
      </c>
      <c r="P308">
        <v>0.8</v>
      </c>
      <c r="Q308">
        <v>0.8</v>
      </c>
      <c r="R308">
        <v>0.79720000000000002</v>
      </c>
      <c r="S308">
        <v>0.8</v>
      </c>
      <c r="T308">
        <v>0.8</v>
      </c>
      <c r="U308">
        <v>0.8</v>
      </c>
      <c r="V308">
        <v>0.8</v>
      </c>
      <c r="W308">
        <v>0.8</v>
      </c>
      <c r="X308">
        <v>0.8</v>
      </c>
      <c r="Y308">
        <v>0.8</v>
      </c>
      <c r="Z308">
        <v>0.8</v>
      </c>
      <c r="AA308">
        <v>0.8</v>
      </c>
      <c r="AB308">
        <v>0.8</v>
      </c>
      <c r="AC308">
        <v>0.8</v>
      </c>
      <c r="AD308">
        <v>0.8</v>
      </c>
      <c r="AE308">
        <v>0.69350000000000001</v>
      </c>
      <c r="AF308">
        <v>0.8</v>
      </c>
      <c r="AG308">
        <v>0.8</v>
      </c>
      <c r="AH308">
        <v>0.8</v>
      </c>
      <c r="AI308">
        <v>0.51100000000000001</v>
      </c>
      <c r="AJ308">
        <v>0.67830000000000001</v>
      </c>
      <c r="AK308">
        <v>0.8</v>
      </c>
      <c r="AL308">
        <v>0.8</v>
      </c>
      <c r="AM308">
        <v>0.8</v>
      </c>
      <c r="AN308">
        <v>0.76329999999999998</v>
      </c>
      <c r="AO308">
        <v>0.74360000000000004</v>
      </c>
      <c r="AP308">
        <v>0.68369999999999997</v>
      </c>
      <c r="AQ308">
        <v>0.8</v>
      </c>
      <c r="AR308">
        <v>0.66269999999999996</v>
      </c>
      <c r="AS308">
        <v>0.8</v>
      </c>
      <c r="AT308">
        <v>0.8</v>
      </c>
      <c r="AU308">
        <v>0.6421</v>
      </c>
      <c r="AV308">
        <v>0.8</v>
      </c>
      <c r="AW308">
        <v>0.7863</v>
      </c>
      <c r="AX308">
        <v>0.8</v>
      </c>
      <c r="AY308">
        <v>0.70250000000000001</v>
      </c>
      <c r="AZ308">
        <v>0.54859999999999998</v>
      </c>
      <c r="BA308">
        <v>0.8</v>
      </c>
      <c r="BB308">
        <v>0.55469999999999997</v>
      </c>
      <c r="BC308">
        <v>0.7671</v>
      </c>
      <c r="BD308">
        <v>0.77470000000000006</v>
      </c>
    </row>
    <row r="309" spans="1:56" hidden="1" x14ac:dyDescent="0.4">
      <c r="A309">
        <v>945</v>
      </c>
      <c r="B309" t="str">
        <f t="shared" si="8"/>
        <v>CLM002</v>
      </c>
      <c r="C309" t="str">
        <f t="shared" si="9"/>
        <v>CLM003</v>
      </c>
      <c r="D309" t="str">
        <f t="shared" si="10"/>
        <v>Weighted</v>
      </c>
      <c r="E309" t="s">
        <v>372</v>
      </c>
      <c r="F309">
        <f t="shared" si="11"/>
        <v>0.84513599999999955</v>
      </c>
      <c r="G309">
        <v>0.9</v>
      </c>
      <c r="H309">
        <v>0.9</v>
      </c>
      <c r="I309">
        <v>0.9</v>
      </c>
      <c r="J309">
        <v>0.9</v>
      </c>
      <c r="K309">
        <v>0.69879999999999998</v>
      </c>
      <c r="L309">
        <v>0.9</v>
      </c>
      <c r="M309">
        <v>0.9</v>
      </c>
      <c r="N309">
        <v>0.54020000000000001</v>
      </c>
      <c r="O309">
        <v>0.9</v>
      </c>
      <c r="P309">
        <v>0.9</v>
      </c>
      <c r="Q309">
        <v>0.9</v>
      </c>
      <c r="R309">
        <v>0.8962</v>
      </c>
      <c r="S309">
        <v>0.9</v>
      </c>
      <c r="T309">
        <v>0.9</v>
      </c>
      <c r="U309">
        <v>0.9</v>
      </c>
      <c r="V309">
        <v>0.9</v>
      </c>
      <c r="W309">
        <v>0.9</v>
      </c>
      <c r="X309">
        <v>0.9</v>
      </c>
      <c r="Y309">
        <v>0.9</v>
      </c>
      <c r="Z309">
        <v>0.9</v>
      </c>
      <c r="AA309">
        <v>0.9</v>
      </c>
      <c r="AB309">
        <v>0.9</v>
      </c>
      <c r="AC309">
        <v>0.9</v>
      </c>
      <c r="AD309">
        <v>0.9</v>
      </c>
      <c r="AE309">
        <v>0.76249999999999996</v>
      </c>
      <c r="AF309">
        <v>0.9</v>
      </c>
      <c r="AG309">
        <v>0.9</v>
      </c>
      <c r="AH309">
        <v>0.9</v>
      </c>
      <c r="AI309">
        <v>0.52600000000000002</v>
      </c>
      <c r="AJ309">
        <v>0.74390000000000001</v>
      </c>
      <c r="AK309">
        <v>0.9</v>
      </c>
      <c r="AL309">
        <v>0.9</v>
      </c>
      <c r="AM309">
        <v>0.9</v>
      </c>
      <c r="AN309">
        <v>0.85150000000000003</v>
      </c>
      <c r="AO309">
        <v>0.82599999999999996</v>
      </c>
      <c r="AP309">
        <v>0.74739999999999995</v>
      </c>
      <c r="AQ309">
        <v>0.9</v>
      </c>
      <c r="AR309">
        <v>0.72060000000000002</v>
      </c>
      <c r="AS309">
        <v>0.9</v>
      </c>
      <c r="AT309">
        <v>0.9</v>
      </c>
      <c r="AU309">
        <v>0.69620000000000004</v>
      </c>
      <c r="AV309">
        <v>0.9</v>
      </c>
      <c r="AW309">
        <v>0.88139999999999996</v>
      </c>
      <c r="AX309">
        <v>0.9</v>
      </c>
      <c r="AY309">
        <v>0.77490000000000003</v>
      </c>
      <c r="AZ309">
        <v>0.58189999999999997</v>
      </c>
      <c r="BA309">
        <v>0.9</v>
      </c>
      <c r="BB309">
        <v>0.58609999999999995</v>
      </c>
      <c r="BC309">
        <v>0.85740000000000005</v>
      </c>
      <c r="BD309">
        <v>0.86580000000000001</v>
      </c>
    </row>
    <row r="310" spans="1:56" hidden="1" x14ac:dyDescent="0.4">
      <c r="A310">
        <v>813</v>
      </c>
      <c r="B310" t="str">
        <f t="shared" si="8"/>
        <v>CLM001</v>
      </c>
      <c r="C310" t="str">
        <f t="shared" si="9"/>
        <v>CLM003</v>
      </c>
      <c r="D310" t="str">
        <f t="shared" si="10"/>
        <v>Jaccard</v>
      </c>
      <c r="E310" t="s">
        <v>373</v>
      </c>
      <c r="F310">
        <f t="shared" si="11"/>
        <v>0.87522199999999994</v>
      </c>
      <c r="G310">
        <v>1</v>
      </c>
      <c r="H310">
        <v>1</v>
      </c>
      <c r="I310">
        <v>1</v>
      </c>
      <c r="J310">
        <v>0.50349999999999995</v>
      </c>
      <c r="K310">
        <v>0.56879999999999997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0.42309999999999998</v>
      </c>
      <c r="R310">
        <v>1</v>
      </c>
      <c r="S310">
        <v>1</v>
      </c>
      <c r="T310">
        <v>1</v>
      </c>
      <c r="U310">
        <v>0.97850000000000004</v>
      </c>
      <c r="V310">
        <v>1</v>
      </c>
      <c r="W310">
        <v>0.46949999999999997</v>
      </c>
      <c r="X310">
        <v>1</v>
      </c>
      <c r="Y310">
        <v>1</v>
      </c>
      <c r="Z310">
        <v>1</v>
      </c>
      <c r="AA310">
        <v>1</v>
      </c>
      <c r="AB310">
        <v>1</v>
      </c>
      <c r="AC310">
        <v>0.81369999999999998</v>
      </c>
      <c r="AD310">
        <v>0.56730000000000003</v>
      </c>
      <c r="AE310">
        <v>1</v>
      </c>
      <c r="AF310">
        <v>1</v>
      </c>
      <c r="AG310">
        <v>1</v>
      </c>
      <c r="AH310">
        <v>1</v>
      </c>
      <c r="AI310">
        <v>0.35849999999999999</v>
      </c>
      <c r="AJ310">
        <v>0.69810000000000005</v>
      </c>
      <c r="AK310">
        <v>1</v>
      </c>
      <c r="AL310">
        <v>1</v>
      </c>
      <c r="AM310">
        <v>1</v>
      </c>
      <c r="AN310">
        <v>0.91949999999999998</v>
      </c>
      <c r="AO310">
        <v>1</v>
      </c>
      <c r="AP310">
        <v>0.52869999999999995</v>
      </c>
      <c r="AQ310">
        <v>1</v>
      </c>
      <c r="AR310">
        <v>0.7419</v>
      </c>
      <c r="AS310">
        <v>1</v>
      </c>
      <c r="AT310">
        <v>1</v>
      </c>
      <c r="AU310">
        <v>1</v>
      </c>
      <c r="AV310">
        <v>1</v>
      </c>
      <c r="AW310">
        <v>1</v>
      </c>
      <c r="AX310">
        <v>1</v>
      </c>
      <c r="AY310">
        <v>0.53849999999999998</v>
      </c>
      <c r="AZ310">
        <v>0.48110000000000003</v>
      </c>
      <c r="BA310">
        <v>1</v>
      </c>
      <c r="BB310">
        <v>0.44600000000000001</v>
      </c>
      <c r="BC310">
        <v>1</v>
      </c>
      <c r="BD310">
        <v>0.72440000000000004</v>
      </c>
    </row>
    <row r="311" spans="1:56" hidden="1" x14ac:dyDescent="0.4">
      <c r="A311">
        <v>814</v>
      </c>
      <c r="B311" t="str">
        <f t="shared" si="8"/>
        <v>CLM001</v>
      </c>
      <c r="C311" t="str">
        <f t="shared" si="9"/>
        <v>CLM003</v>
      </c>
      <c r="D311" t="str">
        <f t="shared" si="10"/>
        <v>Levenshtein</v>
      </c>
      <c r="E311" t="s">
        <v>374</v>
      </c>
      <c r="F311">
        <f t="shared" si="11"/>
        <v>0.92017199999999999</v>
      </c>
      <c r="G311">
        <v>0.99839999999999995</v>
      </c>
      <c r="H311">
        <v>1</v>
      </c>
      <c r="I311">
        <v>1</v>
      </c>
      <c r="J311">
        <v>0.65990000000000004</v>
      </c>
      <c r="K311">
        <v>0.82099999999999995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0.63170000000000004</v>
      </c>
      <c r="R311">
        <v>0.99050000000000005</v>
      </c>
      <c r="S311">
        <v>1</v>
      </c>
      <c r="T311">
        <v>1</v>
      </c>
      <c r="U311">
        <v>0.99509999999999998</v>
      </c>
      <c r="V311">
        <v>1</v>
      </c>
      <c r="W311">
        <v>0.61970000000000003</v>
      </c>
      <c r="X311">
        <v>1</v>
      </c>
      <c r="Y311">
        <v>1</v>
      </c>
      <c r="Z311">
        <v>1</v>
      </c>
      <c r="AA311">
        <v>1</v>
      </c>
      <c r="AB311">
        <v>1</v>
      </c>
      <c r="AC311">
        <v>0.92859999999999998</v>
      </c>
      <c r="AD311">
        <v>0.77480000000000004</v>
      </c>
      <c r="AE311">
        <v>1</v>
      </c>
      <c r="AF311">
        <v>1</v>
      </c>
      <c r="AG311">
        <v>1</v>
      </c>
      <c r="AH311">
        <v>1</v>
      </c>
      <c r="AI311">
        <v>0.59550000000000003</v>
      </c>
      <c r="AJ311">
        <v>0.81710000000000005</v>
      </c>
      <c r="AK311">
        <v>1</v>
      </c>
      <c r="AL311">
        <v>1</v>
      </c>
      <c r="AM311">
        <v>1</v>
      </c>
      <c r="AN311">
        <v>0.95</v>
      </c>
      <c r="AO311">
        <v>1</v>
      </c>
      <c r="AP311">
        <v>0.6653</v>
      </c>
      <c r="AQ311">
        <v>1</v>
      </c>
      <c r="AR311">
        <v>0.82140000000000002</v>
      </c>
      <c r="AS311">
        <v>1</v>
      </c>
      <c r="AT311">
        <v>1</v>
      </c>
      <c r="AU311">
        <v>1</v>
      </c>
      <c r="AV311">
        <v>1</v>
      </c>
      <c r="AW311">
        <v>1</v>
      </c>
      <c r="AX311">
        <v>1</v>
      </c>
      <c r="AY311">
        <v>0.72040000000000004</v>
      </c>
      <c r="AZ311">
        <v>0.62019999999999997</v>
      </c>
      <c r="BA311">
        <v>1</v>
      </c>
      <c r="BB311">
        <v>0.6048</v>
      </c>
      <c r="BC311">
        <v>1</v>
      </c>
      <c r="BD311">
        <v>0.79420000000000002</v>
      </c>
    </row>
    <row r="312" spans="1:56" hidden="1" x14ac:dyDescent="0.4">
      <c r="A312">
        <v>815</v>
      </c>
      <c r="B312" t="str">
        <f t="shared" si="8"/>
        <v>CLM001</v>
      </c>
      <c r="C312" t="str">
        <f t="shared" si="9"/>
        <v>CLM003</v>
      </c>
      <c r="D312" t="str">
        <f t="shared" si="10"/>
        <v>TFIDF</v>
      </c>
      <c r="E312" t="s">
        <v>375</v>
      </c>
      <c r="F312">
        <f t="shared" si="11"/>
        <v>0.93799199999999994</v>
      </c>
      <c r="G312">
        <v>0.997</v>
      </c>
      <c r="H312">
        <v>1</v>
      </c>
      <c r="I312">
        <v>1</v>
      </c>
      <c r="J312">
        <v>0.74819999999999998</v>
      </c>
      <c r="K312">
        <v>0.83889999999999998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0.73829999999999996</v>
      </c>
      <c r="R312">
        <v>0.99539999999999995</v>
      </c>
      <c r="S312">
        <v>1</v>
      </c>
      <c r="T312">
        <v>1</v>
      </c>
      <c r="U312">
        <v>0.99450000000000005</v>
      </c>
      <c r="V312">
        <v>1</v>
      </c>
      <c r="W312">
        <v>0.69140000000000001</v>
      </c>
      <c r="X312">
        <v>1</v>
      </c>
      <c r="Y312">
        <v>1</v>
      </c>
      <c r="Z312">
        <v>1</v>
      </c>
      <c r="AA312">
        <v>1</v>
      </c>
      <c r="AB312">
        <v>1</v>
      </c>
      <c r="AC312">
        <v>0.9415</v>
      </c>
      <c r="AD312">
        <v>0.81200000000000006</v>
      </c>
      <c r="AE312">
        <v>1</v>
      </c>
      <c r="AF312">
        <v>1</v>
      </c>
      <c r="AG312">
        <v>1</v>
      </c>
      <c r="AH312">
        <v>1</v>
      </c>
      <c r="AI312">
        <v>0.63880000000000003</v>
      </c>
      <c r="AJ312">
        <v>0.88749999999999996</v>
      </c>
      <c r="AK312">
        <v>1</v>
      </c>
      <c r="AL312">
        <v>1</v>
      </c>
      <c r="AM312">
        <v>1</v>
      </c>
      <c r="AN312">
        <v>0.94730000000000003</v>
      </c>
      <c r="AO312">
        <v>1</v>
      </c>
      <c r="AP312">
        <v>0.7238</v>
      </c>
      <c r="AQ312">
        <v>1</v>
      </c>
      <c r="AR312">
        <v>0.84330000000000005</v>
      </c>
      <c r="AS312">
        <v>1</v>
      </c>
      <c r="AT312">
        <v>1</v>
      </c>
      <c r="AU312">
        <v>1</v>
      </c>
      <c r="AV312">
        <v>1</v>
      </c>
      <c r="AW312">
        <v>1</v>
      </c>
      <c r="AX312">
        <v>1</v>
      </c>
      <c r="AY312">
        <v>0.79579999999999995</v>
      </c>
      <c r="AZ312">
        <v>0.71199999999999997</v>
      </c>
      <c r="BA312">
        <v>1</v>
      </c>
      <c r="BB312">
        <v>0.76770000000000005</v>
      </c>
      <c r="BC312">
        <v>1</v>
      </c>
      <c r="BD312">
        <v>0.82620000000000005</v>
      </c>
    </row>
    <row r="313" spans="1:56" hidden="1" x14ac:dyDescent="0.4">
      <c r="A313">
        <v>816</v>
      </c>
      <c r="B313" t="str">
        <f t="shared" si="8"/>
        <v>CLM001</v>
      </c>
      <c r="C313" t="str">
        <f t="shared" si="9"/>
        <v>CLM003</v>
      </c>
      <c r="D313" t="str">
        <f t="shared" si="10"/>
        <v>BM25</v>
      </c>
      <c r="E313" t="s">
        <v>376</v>
      </c>
      <c r="F313">
        <f t="shared" si="11"/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</row>
    <row r="314" spans="1:56" hidden="1" x14ac:dyDescent="0.4">
      <c r="A314">
        <v>817</v>
      </c>
      <c r="B314" t="str">
        <f t="shared" si="8"/>
        <v>CLM001</v>
      </c>
      <c r="C314" t="str">
        <f t="shared" si="9"/>
        <v>CLM003</v>
      </c>
      <c r="D314" t="str">
        <f t="shared" si="10"/>
        <v>SBERT</v>
      </c>
      <c r="E314" t="s">
        <v>377</v>
      </c>
      <c r="F314">
        <f t="shared" si="11"/>
        <v>0.99390400000000001</v>
      </c>
      <c r="G314">
        <v>1</v>
      </c>
      <c r="H314">
        <v>1</v>
      </c>
      <c r="I314">
        <v>1</v>
      </c>
      <c r="J314">
        <v>0.98470000000000002</v>
      </c>
      <c r="K314">
        <v>0.99670000000000003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0.95930000000000004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0.97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0.98370000000000002</v>
      </c>
      <c r="AE314">
        <v>1</v>
      </c>
      <c r="AF314">
        <v>1</v>
      </c>
      <c r="AG314">
        <v>1</v>
      </c>
      <c r="AH314">
        <v>1</v>
      </c>
      <c r="AI314">
        <v>0.96350000000000002</v>
      </c>
      <c r="AJ314">
        <v>0.98870000000000002</v>
      </c>
      <c r="AK314">
        <v>1</v>
      </c>
      <c r="AL314">
        <v>1</v>
      </c>
      <c r="AM314">
        <v>1</v>
      </c>
      <c r="AN314">
        <v>0.99970000000000003</v>
      </c>
      <c r="AO314">
        <v>1</v>
      </c>
      <c r="AP314">
        <v>0.97189999999999999</v>
      </c>
      <c r="AQ314">
        <v>1</v>
      </c>
      <c r="AR314">
        <v>0.99790000000000001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0.97970000000000002</v>
      </c>
      <c r="AZ314">
        <v>0.92979999999999996</v>
      </c>
      <c r="BA314">
        <v>1</v>
      </c>
      <c r="BB314">
        <v>0.96960000000000002</v>
      </c>
      <c r="BC314">
        <v>1</v>
      </c>
      <c r="BD314">
        <v>1</v>
      </c>
    </row>
    <row r="315" spans="1:56" hidden="1" x14ac:dyDescent="0.4">
      <c r="A315">
        <v>818</v>
      </c>
      <c r="B315" t="str">
        <f t="shared" si="8"/>
        <v>CLM001</v>
      </c>
      <c r="C315" t="str">
        <f t="shared" si="9"/>
        <v>CLM003</v>
      </c>
      <c r="D315" t="str">
        <f t="shared" si="10"/>
        <v>MEAN</v>
      </c>
      <c r="E315" t="s">
        <v>378</v>
      </c>
      <c r="F315">
        <f t="shared" si="11"/>
        <v>0.74546200000000018</v>
      </c>
      <c r="G315">
        <v>0.79910000000000003</v>
      </c>
      <c r="H315">
        <v>0.8</v>
      </c>
      <c r="I315">
        <v>0.8</v>
      </c>
      <c r="J315">
        <v>0.57930000000000004</v>
      </c>
      <c r="K315">
        <v>0.64510000000000001</v>
      </c>
      <c r="L315">
        <v>0.8</v>
      </c>
      <c r="M315">
        <v>0.8</v>
      </c>
      <c r="N315">
        <v>0.8</v>
      </c>
      <c r="O315">
        <v>0.8</v>
      </c>
      <c r="P315">
        <v>0.8</v>
      </c>
      <c r="Q315">
        <v>0.55049999999999999</v>
      </c>
      <c r="R315">
        <v>0.79720000000000002</v>
      </c>
      <c r="S315">
        <v>0.8</v>
      </c>
      <c r="T315">
        <v>0.8</v>
      </c>
      <c r="U315">
        <v>0.79359999999999997</v>
      </c>
      <c r="V315">
        <v>0.8</v>
      </c>
      <c r="W315">
        <v>0.55010000000000003</v>
      </c>
      <c r="X315">
        <v>0.8</v>
      </c>
      <c r="Y315">
        <v>0.8</v>
      </c>
      <c r="Z315">
        <v>0.8</v>
      </c>
      <c r="AA315">
        <v>0.8</v>
      </c>
      <c r="AB315">
        <v>0.8</v>
      </c>
      <c r="AC315">
        <v>0.73680000000000001</v>
      </c>
      <c r="AD315">
        <v>0.62760000000000005</v>
      </c>
      <c r="AE315">
        <v>0.8</v>
      </c>
      <c r="AF315">
        <v>0.8</v>
      </c>
      <c r="AG315">
        <v>0.8</v>
      </c>
      <c r="AH315">
        <v>0.8</v>
      </c>
      <c r="AI315">
        <v>0.51119999999999999</v>
      </c>
      <c r="AJ315">
        <v>0.67830000000000001</v>
      </c>
      <c r="AK315">
        <v>0.8</v>
      </c>
      <c r="AL315">
        <v>0.8</v>
      </c>
      <c r="AM315">
        <v>0.8</v>
      </c>
      <c r="AN315">
        <v>0.76329999999999998</v>
      </c>
      <c r="AO315">
        <v>0.8</v>
      </c>
      <c r="AP315">
        <v>0.57799999999999996</v>
      </c>
      <c r="AQ315">
        <v>0.8</v>
      </c>
      <c r="AR315">
        <v>0.68089999999999995</v>
      </c>
      <c r="AS315">
        <v>0.8</v>
      </c>
      <c r="AT315">
        <v>0.8</v>
      </c>
      <c r="AU315">
        <v>0.8</v>
      </c>
      <c r="AV315">
        <v>0.8</v>
      </c>
      <c r="AW315">
        <v>0.8</v>
      </c>
      <c r="AX315">
        <v>0.8</v>
      </c>
      <c r="AY315">
        <v>0.6069</v>
      </c>
      <c r="AZ315">
        <v>0.54859999999999998</v>
      </c>
      <c r="BA315">
        <v>0.8</v>
      </c>
      <c r="BB315">
        <v>0.55759999999999998</v>
      </c>
      <c r="BC315">
        <v>0.8</v>
      </c>
      <c r="BD315">
        <v>0.66900000000000004</v>
      </c>
    </row>
    <row r="316" spans="1:56" hidden="1" x14ac:dyDescent="0.4">
      <c r="A316">
        <v>819</v>
      </c>
      <c r="B316" t="str">
        <f t="shared" si="8"/>
        <v>CLM001</v>
      </c>
      <c r="C316" t="str">
        <f t="shared" si="9"/>
        <v>CLM003</v>
      </c>
      <c r="D316" t="str">
        <f t="shared" si="10"/>
        <v>Weighted</v>
      </c>
      <c r="E316" t="s">
        <v>379</v>
      </c>
      <c r="F316">
        <f t="shared" si="11"/>
        <v>0.82963399999999965</v>
      </c>
      <c r="G316">
        <v>0.89870000000000005</v>
      </c>
      <c r="H316">
        <v>0.9</v>
      </c>
      <c r="I316">
        <v>0.9</v>
      </c>
      <c r="J316">
        <v>0.61380000000000001</v>
      </c>
      <c r="K316">
        <v>0.69879999999999998</v>
      </c>
      <c r="L316">
        <v>0.9</v>
      </c>
      <c r="M316">
        <v>0.9</v>
      </c>
      <c r="N316">
        <v>0.9</v>
      </c>
      <c r="O316">
        <v>0.9</v>
      </c>
      <c r="P316">
        <v>0.9</v>
      </c>
      <c r="Q316">
        <v>0.58109999999999995</v>
      </c>
      <c r="R316">
        <v>0.8962</v>
      </c>
      <c r="S316">
        <v>0.9</v>
      </c>
      <c r="T316">
        <v>0.9</v>
      </c>
      <c r="U316">
        <v>0.89170000000000005</v>
      </c>
      <c r="V316">
        <v>0.9</v>
      </c>
      <c r="W316">
        <v>0.57669999999999999</v>
      </c>
      <c r="X316">
        <v>0.9</v>
      </c>
      <c r="Y316">
        <v>0.9</v>
      </c>
      <c r="Z316">
        <v>0.9</v>
      </c>
      <c r="AA316">
        <v>0.9</v>
      </c>
      <c r="AB316">
        <v>0.9</v>
      </c>
      <c r="AC316">
        <v>0.81799999999999995</v>
      </c>
      <c r="AD316">
        <v>0.67749999999999999</v>
      </c>
      <c r="AE316">
        <v>0.9</v>
      </c>
      <c r="AF316">
        <v>0.9</v>
      </c>
      <c r="AG316">
        <v>0.9</v>
      </c>
      <c r="AH316">
        <v>0.9</v>
      </c>
      <c r="AI316">
        <v>0.52649999999999997</v>
      </c>
      <c r="AJ316">
        <v>0.74390000000000001</v>
      </c>
      <c r="AK316">
        <v>0.9</v>
      </c>
      <c r="AL316">
        <v>0.9</v>
      </c>
      <c r="AM316">
        <v>0.9</v>
      </c>
      <c r="AN316">
        <v>0.85150000000000003</v>
      </c>
      <c r="AO316">
        <v>0.9</v>
      </c>
      <c r="AP316">
        <v>0.6129</v>
      </c>
      <c r="AQ316">
        <v>0.9</v>
      </c>
      <c r="AR316">
        <v>0.74360000000000004</v>
      </c>
      <c r="AS316">
        <v>0.9</v>
      </c>
      <c r="AT316">
        <v>0.9</v>
      </c>
      <c r="AU316">
        <v>0.9</v>
      </c>
      <c r="AV316">
        <v>0.9</v>
      </c>
      <c r="AW316">
        <v>0.9</v>
      </c>
      <c r="AX316">
        <v>0.9</v>
      </c>
      <c r="AY316">
        <v>0.65139999999999998</v>
      </c>
      <c r="AZ316">
        <v>0.58189999999999997</v>
      </c>
      <c r="BA316">
        <v>0.9</v>
      </c>
      <c r="BB316">
        <v>0.59</v>
      </c>
      <c r="BC316">
        <v>0.9</v>
      </c>
      <c r="BD316">
        <v>0.72750000000000004</v>
      </c>
    </row>
    <row r="317" spans="1:56" hidden="1" x14ac:dyDescent="0.4">
      <c r="A317">
        <v>778</v>
      </c>
      <c r="B317" t="str">
        <f t="shared" si="8"/>
        <v>CLM001</v>
      </c>
      <c r="C317" t="str">
        <f t="shared" si="9"/>
        <v>CLM051</v>
      </c>
      <c r="D317" t="str">
        <f t="shared" si="10"/>
        <v>Jaccard</v>
      </c>
      <c r="E317" t="s">
        <v>380</v>
      </c>
      <c r="F317">
        <f t="shared" si="11"/>
        <v>0.41488800000000003</v>
      </c>
      <c r="G317">
        <v>0.34429999999999999</v>
      </c>
      <c r="H317">
        <v>0.39600000000000002</v>
      </c>
      <c r="I317">
        <v>0.47789999999999999</v>
      </c>
      <c r="J317">
        <v>0.49669999999999997</v>
      </c>
      <c r="K317">
        <v>0.2525</v>
      </c>
      <c r="L317">
        <v>0.52590000000000003</v>
      </c>
      <c r="M317">
        <v>0.43240000000000001</v>
      </c>
      <c r="N317">
        <v>0.3846</v>
      </c>
      <c r="O317">
        <v>0.57450000000000001</v>
      </c>
      <c r="P317">
        <v>0.42209999999999998</v>
      </c>
      <c r="Q317">
        <v>0.28120000000000001</v>
      </c>
      <c r="R317">
        <v>0.36890000000000001</v>
      </c>
      <c r="S317">
        <v>0.49280000000000002</v>
      </c>
      <c r="T317">
        <v>0.35160000000000002</v>
      </c>
      <c r="U317">
        <v>0.3659</v>
      </c>
      <c r="V317">
        <v>0.30769999999999997</v>
      </c>
      <c r="W317">
        <v>0.35680000000000001</v>
      </c>
      <c r="X317">
        <v>0.47960000000000003</v>
      </c>
      <c r="Y317">
        <v>0.46939999999999998</v>
      </c>
      <c r="Z317">
        <v>0.46050000000000002</v>
      </c>
      <c r="AA317">
        <v>0.4214</v>
      </c>
      <c r="AB317">
        <v>0.33329999999999999</v>
      </c>
      <c r="AC317">
        <v>0.3821</v>
      </c>
      <c r="AD317">
        <v>0.3926</v>
      </c>
      <c r="AE317">
        <v>0.46150000000000002</v>
      </c>
      <c r="AF317">
        <v>0.43219999999999997</v>
      </c>
      <c r="AG317">
        <v>0.40410000000000001</v>
      </c>
      <c r="AH317">
        <v>0.312</v>
      </c>
      <c r="AI317">
        <v>0.3095</v>
      </c>
      <c r="AJ317">
        <v>0.37659999999999999</v>
      </c>
      <c r="AK317">
        <v>0.3306</v>
      </c>
      <c r="AL317">
        <v>0.40620000000000001</v>
      </c>
      <c r="AM317">
        <v>0.38569999999999999</v>
      </c>
      <c r="AN317">
        <v>0.40339999999999998</v>
      </c>
      <c r="AO317">
        <v>0.45610000000000001</v>
      </c>
      <c r="AP317">
        <v>0.5161</v>
      </c>
      <c r="AQ317">
        <v>0.42680000000000001</v>
      </c>
      <c r="AR317">
        <v>0.49540000000000001</v>
      </c>
      <c r="AS317">
        <v>0.4113</v>
      </c>
      <c r="AT317">
        <v>0.37169999999999997</v>
      </c>
      <c r="AU317">
        <v>0.4536</v>
      </c>
      <c r="AV317">
        <v>0.4355</v>
      </c>
      <c r="AW317">
        <v>0.60189999999999999</v>
      </c>
      <c r="AX317">
        <v>0.44</v>
      </c>
      <c r="AY317">
        <v>0.42680000000000001</v>
      </c>
      <c r="AZ317">
        <v>0.42309999999999998</v>
      </c>
      <c r="BA317">
        <v>0.48909999999999998</v>
      </c>
      <c r="BB317">
        <v>0.40139999999999998</v>
      </c>
      <c r="BC317">
        <v>0.38240000000000002</v>
      </c>
      <c r="BD317">
        <v>0.42070000000000002</v>
      </c>
    </row>
    <row r="318" spans="1:56" hidden="1" x14ac:dyDescent="0.4">
      <c r="A318">
        <v>779</v>
      </c>
      <c r="B318" t="str">
        <f t="shared" ref="B318:B381" si="12">LEFT(E318,6)</f>
        <v>CLM001</v>
      </c>
      <c r="C318" t="str">
        <f t="shared" ref="C318:C381" si="13">MID(E318,8,6)</f>
        <v>CLM051</v>
      </c>
      <c r="D318" t="str">
        <f t="shared" si="10"/>
        <v>Levenshtein</v>
      </c>
      <c r="E318" t="s">
        <v>381</v>
      </c>
      <c r="F318">
        <f t="shared" si="11"/>
        <v>0.58925400000000006</v>
      </c>
      <c r="G318">
        <v>0.5615</v>
      </c>
      <c r="H318">
        <v>0.62929999999999997</v>
      </c>
      <c r="I318">
        <v>0.62029999999999996</v>
      </c>
      <c r="J318">
        <v>0.56179999999999997</v>
      </c>
      <c r="K318">
        <v>0.53869999999999996</v>
      </c>
      <c r="L318">
        <v>0.66969999999999996</v>
      </c>
      <c r="M318">
        <v>0.59719999999999995</v>
      </c>
      <c r="N318">
        <v>0.52470000000000006</v>
      </c>
      <c r="O318">
        <v>0.66249999999999998</v>
      </c>
      <c r="P318">
        <v>0.54790000000000005</v>
      </c>
      <c r="Q318">
        <v>0.54330000000000001</v>
      </c>
      <c r="R318">
        <v>0.49859999999999999</v>
      </c>
      <c r="S318">
        <v>0.63670000000000004</v>
      </c>
      <c r="T318">
        <v>0.55459999999999998</v>
      </c>
      <c r="U318">
        <v>0.53659999999999997</v>
      </c>
      <c r="V318">
        <v>0.49270000000000003</v>
      </c>
      <c r="W318">
        <v>0.54830000000000001</v>
      </c>
      <c r="X318">
        <v>0.62429999999999997</v>
      </c>
      <c r="Y318">
        <v>0.69169999999999998</v>
      </c>
      <c r="Z318">
        <v>0.54200000000000004</v>
      </c>
      <c r="AA318">
        <v>0.6169</v>
      </c>
      <c r="AB318">
        <v>0.60089999999999999</v>
      </c>
      <c r="AC318">
        <v>0.58389999999999997</v>
      </c>
      <c r="AD318">
        <v>0.57499999999999996</v>
      </c>
      <c r="AE318">
        <v>0.67149999999999999</v>
      </c>
      <c r="AF318">
        <v>0.55120000000000002</v>
      </c>
      <c r="AG318">
        <v>0.54879999999999995</v>
      </c>
      <c r="AH318">
        <v>0.54220000000000002</v>
      </c>
      <c r="AI318">
        <v>0.57550000000000001</v>
      </c>
      <c r="AJ318">
        <v>0.72150000000000003</v>
      </c>
      <c r="AK318">
        <v>0.59289999999999998</v>
      </c>
      <c r="AL318">
        <v>0.59709999999999996</v>
      </c>
      <c r="AM318">
        <v>0.54810000000000003</v>
      </c>
      <c r="AN318">
        <v>0.54830000000000001</v>
      </c>
      <c r="AO318">
        <v>0.68430000000000002</v>
      </c>
      <c r="AP318">
        <v>0.65790000000000004</v>
      </c>
      <c r="AQ318">
        <v>0.50249999999999995</v>
      </c>
      <c r="AR318">
        <v>0.64739999999999998</v>
      </c>
      <c r="AS318">
        <v>0.51990000000000003</v>
      </c>
      <c r="AT318">
        <v>0.56489999999999996</v>
      </c>
      <c r="AU318">
        <v>0.62070000000000003</v>
      </c>
      <c r="AV318">
        <v>0.58199999999999996</v>
      </c>
      <c r="AW318">
        <v>0.71289999999999998</v>
      </c>
      <c r="AX318">
        <v>0.55410000000000004</v>
      </c>
      <c r="AY318">
        <v>0.64959999999999996</v>
      </c>
      <c r="AZ318">
        <v>0.63529999999999998</v>
      </c>
      <c r="BA318">
        <v>0.5736</v>
      </c>
      <c r="BB318">
        <v>0.58079999999999998</v>
      </c>
      <c r="BC318">
        <v>0.59009999999999996</v>
      </c>
      <c r="BD318">
        <v>0.53049999999999997</v>
      </c>
    </row>
    <row r="319" spans="1:56" hidden="1" x14ac:dyDescent="0.4">
      <c r="A319">
        <v>780</v>
      </c>
      <c r="B319" t="str">
        <f t="shared" si="12"/>
        <v>CLM001</v>
      </c>
      <c r="C319" t="str">
        <f t="shared" si="13"/>
        <v>CLM051</v>
      </c>
      <c r="D319" t="str">
        <f t="shared" si="10"/>
        <v>TFIDF</v>
      </c>
      <c r="E319" t="s">
        <v>382</v>
      </c>
      <c r="F319">
        <f t="shared" si="11"/>
        <v>0.63597999999999999</v>
      </c>
      <c r="G319">
        <v>0.6522</v>
      </c>
      <c r="H319">
        <v>0.66420000000000001</v>
      </c>
      <c r="I319">
        <v>0.65239999999999998</v>
      </c>
      <c r="J319">
        <v>0.71060000000000001</v>
      </c>
      <c r="K319">
        <v>0.50839999999999996</v>
      </c>
      <c r="L319">
        <v>0.62209999999999999</v>
      </c>
      <c r="M319">
        <v>0.62260000000000004</v>
      </c>
      <c r="N319">
        <v>0.52600000000000002</v>
      </c>
      <c r="O319">
        <v>0.75580000000000003</v>
      </c>
      <c r="P319">
        <v>0.6321</v>
      </c>
      <c r="Q319">
        <v>0.54510000000000003</v>
      </c>
      <c r="R319">
        <v>0.64019999999999999</v>
      </c>
      <c r="S319">
        <v>0.67800000000000005</v>
      </c>
      <c r="T319">
        <v>0.60370000000000001</v>
      </c>
      <c r="U319">
        <v>0.58530000000000004</v>
      </c>
      <c r="V319">
        <v>0.57930000000000004</v>
      </c>
      <c r="W319">
        <v>0.55200000000000005</v>
      </c>
      <c r="X319">
        <v>0.58440000000000003</v>
      </c>
      <c r="Y319">
        <v>0.66180000000000005</v>
      </c>
      <c r="Z319">
        <v>0.70409999999999995</v>
      </c>
      <c r="AA319">
        <v>0.67810000000000004</v>
      </c>
      <c r="AB319">
        <v>0.5605</v>
      </c>
      <c r="AC319">
        <v>0.67830000000000001</v>
      </c>
      <c r="AD319">
        <v>0.70289999999999997</v>
      </c>
      <c r="AE319">
        <v>0.6825</v>
      </c>
      <c r="AF319">
        <v>0.58709999999999996</v>
      </c>
      <c r="AG319">
        <v>0.59709999999999996</v>
      </c>
      <c r="AH319">
        <v>0.48649999999999999</v>
      </c>
      <c r="AI319">
        <v>0.57379999999999998</v>
      </c>
      <c r="AJ319">
        <v>0.76549999999999996</v>
      </c>
      <c r="AK319">
        <v>0.63029999999999997</v>
      </c>
      <c r="AL319">
        <v>0.66169999999999995</v>
      </c>
      <c r="AM319">
        <v>0.65110000000000001</v>
      </c>
      <c r="AN319">
        <v>0.59419999999999995</v>
      </c>
      <c r="AO319">
        <v>0.74170000000000003</v>
      </c>
      <c r="AP319">
        <v>0.80420000000000003</v>
      </c>
      <c r="AQ319">
        <v>0.70840000000000003</v>
      </c>
      <c r="AR319">
        <v>0.70430000000000004</v>
      </c>
      <c r="AS319">
        <v>0.52129999999999999</v>
      </c>
      <c r="AT319">
        <v>0.54320000000000002</v>
      </c>
      <c r="AU319">
        <v>0.6482</v>
      </c>
      <c r="AV319">
        <v>0.70699999999999996</v>
      </c>
      <c r="AW319">
        <v>0.83589999999999998</v>
      </c>
      <c r="AX319">
        <v>0.55879999999999996</v>
      </c>
      <c r="AY319">
        <v>0.67210000000000003</v>
      </c>
      <c r="AZ319">
        <v>0.67479999999999996</v>
      </c>
      <c r="BA319">
        <v>0.5867</v>
      </c>
      <c r="BB319">
        <v>0.60629999999999995</v>
      </c>
      <c r="BC319">
        <v>0.55549999999999999</v>
      </c>
      <c r="BD319">
        <v>0.60070000000000001</v>
      </c>
    </row>
    <row r="320" spans="1:56" hidden="1" x14ac:dyDescent="0.4">
      <c r="A320">
        <v>781</v>
      </c>
      <c r="B320" t="str">
        <f t="shared" si="12"/>
        <v>CLM001</v>
      </c>
      <c r="C320" t="str">
        <f t="shared" si="13"/>
        <v>CLM051</v>
      </c>
      <c r="D320" t="str">
        <f t="shared" si="10"/>
        <v>BM25</v>
      </c>
      <c r="E320" t="s">
        <v>383</v>
      </c>
      <c r="F320">
        <f t="shared" si="11"/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</row>
    <row r="321" spans="1:56" hidden="1" x14ac:dyDescent="0.4">
      <c r="A321">
        <v>782</v>
      </c>
      <c r="B321" t="str">
        <f t="shared" si="12"/>
        <v>CLM001</v>
      </c>
      <c r="C321" t="str">
        <f t="shared" si="13"/>
        <v>CLM051</v>
      </c>
      <c r="D321" t="str">
        <f t="shared" si="10"/>
        <v>SBERT</v>
      </c>
      <c r="E321" t="s">
        <v>384</v>
      </c>
      <c r="F321">
        <f t="shared" si="11"/>
        <v>0.95458399999999999</v>
      </c>
      <c r="G321">
        <v>0.94310000000000005</v>
      </c>
      <c r="H321">
        <v>0.95389999999999997</v>
      </c>
      <c r="I321">
        <v>0.94210000000000005</v>
      </c>
      <c r="J321">
        <v>0.98429999999999995</v>
      </c>
      <c r="K321">
        <v>0.93010000000000004</v>
      </c>
      <c r="L321">
        <v>0.98089999999999999</v>
      </c>
      <c r="M321">
        <v>0.96430000000000005</v>
      </c>
      <c r="N321">
        <v>0.9365</v>
      </c>
      <c r="O321">
        <v>0.96719999999999995</v>
      </c>
      <c r="P321">
        <v>0.93920000000000003</v>
      </c>
      <c r="Q321">
        <v>0.92889999999999995</v>
      </c>
      <c r="R321">
        <v>0.95889999999999997</v>
      </c>
      <c r="S321">
        <v>0.97529999999999994</v>
      </c>
      <c r="T321">
        <v>0.94259999999999999</v>
      </c>
      <c r="U321">
        <v>0.95089999999999997</v>
      </c>
      <c r="V321">
        <v>0.9022</v>
      </c>
      <c r="W321">
        <v>0.94240000000000002</v>
      </c>
      <c r="X321">
        <v>0.94159999999999999</v>
      </c>
      <c r="Y321">
        <v>0.96540000000000004</v>
      </c>
      <c r="Z321">
        <v>0.95760000000000001</v>
      </c>
      <c r="AA321">
        <v>0.96860000000000002</v>
      </c>
      <c r="AB321">
        <v>0.95789999999999997</v>
      </c>
      <c r="AC321">
        <v>0.95030000000000003</v>
      </c>
      <c r="AD321">
        <v>0.97399999999999998</v>
      </c>
      <c r="AE321">
        <v>0.9788</v>
      </c>
      <c r="AF321">
        <v>0.96660000000000001</v>
      </c>
      <c r="AG321">
        <v>0.96550000000000002</v>
      </c>
      <c r="AH321">
        <v>0.93869999999999998</v>
      </c>
      <c r="AI321">
        <v>0.96499999999999997</v>
      </c>
      <c r="AJ321">
        <v>0.97529999999999994</v>
      </c>
      <c r="AK321">
        <v>0.95409999999999995</v>
      </c>
      <c r="AL321">
        <v>0.93379999999999996</v>
      </c>
      <c r="AM321">
        <v>0.97589999999999999</v>
      </c>
      <c r="AN321">
        <v>0.95340000000000003</v>
      </c>
      <c r="AO321">
        <v>0.97170000000000001</v>
      </c>
      <c r="AP321">
        <v>0.98219999999999996</v>
      </c>
      <c r="AQ321">
        <v>0.89359999999999995</v>
      </c>
      <c r="AR321">
        <v>0.9728</v>
      </c>
      <c r="AS321">
        <v>0.91359999999999997</v>
      </c>
      <c r="AT321">
        <v>0.96120000000000005</v>
      </c>
      <c r="AU321">
        <v>0.96850000000000003</v>
      </c>
      <c r="AV321">
        <v>0.94689999999999996</v>
      </c>
      <c r="AW321">
        <v>0.9778</v>
      </c>
      <c r="AX321">
        <v>0.95799999999999996</v>
      </c>
      <c r="AY321">
        <v>0.96409999999999996</v>
      </c>
      <c r="AZ321">
        <v>0.95430000000000004</v>
      </c>
      <c r="BA321">
        <v>0.9536</v>
      </c>
      <c r="BB321">
        <v>0.95820000000000005</v>
      </c>
      <c r="BC321">
        <v>0.92169999999999996</v>
      </c>
      <c r="BD321">
        <v>0.9657</v>
      </c>
    </row>
    <row r="322" spans="1:56" hidden="1" x14ac:dyDescent="0.4">
      <c r="A322">
        <v>783</v>
      </c>
      <c r="B322" t="str">
        <f t="shared" si="12"/>
        <v>CLM001</v>
      </c>
      <c r="C322" t="str">
        <f t="shared" si="13"/>
        <v>CLM051</v>
      </c>
      <c r="D322" t="str">
        <f t="shared" ref="D322:D385" si="14">MID(E322,15,16)</f>
        <v>MEAN</v>
      </c>
      <c r="E322" t="s">
        <v>385</v>
      </c>
      <c r="F322">
        <f t="shared" ref="F322:F385" si="15">AVERAGE(G322:BD322)</f>
        <v>0.51893799999999968</v>
      </c>
      <c r="G322">
        <v>0.50019999999999998</v>
      </c>
      <c r="H322">
        <v>0.52869999999999995</v>
      </c>
      <c r="I322">
        <v>0.53849999999999998</v>
      </c>
      <c r="J322">
        <v>0.55069999999999997</v>
      </c>
      <c r="K322">
        <v>0.44590000000000002</v>
      </c>
      <c r="L322">
        <v>0.55969999999999998</v>
      </c>
      <c r="M322">
        <v>0.52329999999999999</v>
      </c>
      <c r="N322">
        <v>0.47439999999999999</v>
      </c>
      <c r="O322">
        <v>0.59199999999999997</v>
      </c>
      <c r="P322">
        <v>0.50819999999999999</v>
      </c>
      <c r="Q322">
        <v>0.4597</v>
      </c>
      <c r="R322">
        <v>0.49330000000000002</v>
      </c>
      <c r="S322">
        <v>0.55649999999999999</v>
      </c>
      <c r="T322">
        <v>0.49049999999999999</v>
      </c>
      <c r="U322">
        <v>0.48770000000000002</v>
      </c>
      <c r="V322">
        <v>0.45639999999999997</v>
      </c>
      <c r="W322">
        <v>0.47989999999999999</v>
      </c>
      <c r="X322">
        <v>0.52600000000000002</v>
      </c>
      <c r="Y322">
        <v>0.55769999999999997</v>
      </c>
      <c r="Z322">
        <v>0.53280000000000005</v>
      </c>
      <c r="AA322">
        <v>0.53700000000000003</v>
      </c>
      <c r="AB322">
        <v>0.49049999999999999</v>
      </c>
      <c r="AC322">
        <v>0.51890000000000003</v>
      </c>
      <c r="AD322">
        <v>0.52890000000000004</v>
      </c>
      <c r="AE322">
        <v>0.55889999999999995</v>
      </c>
      <c r="AF322">
        <v>0.50739999999999996</v>
      </c>
      <c r="AG322">
        <v>0.50309999999999999</v>
      </c>
      <c r="AH322">
        <v>0.45590000000000003</v>
      </c>
      <c r="AI322">
        <v>0.48480000000000001</v>
      </c>
      <c r="AJ322">
        <v>0.56779999999999997</v>
      </c>
      <c r="AK322">
        <v>0.50160000000000005</v>
      </c>
      <c r="AL322">
        <v>0.51970000000000005</v>
      </c>
      <c r="AM322">
        <v>0.51219999999999999</v>
      </c>
      <c r="AN322">
        <v>0.49980000000000002</v>
      </c>
      <c r="AO322">
        <v>0.57079999999999997</v>
      </c>
      <c r="AP322">
        <v>0.59209999999999996</v>
      </c>
      <c r="AQ322">
        <v>0.50629999999999997</v>
      </c>
      <c r="AR322">
        <v>0.56399999999999995</v>
      </c>
      <c r="AS322">
        <v>0.47320000000000001</v>
      </c>
      <c r="AT322">
        <v>0.48820000000000002</v>
      </c>
      <c r="AU322">
        <v>0.53820000000000001</v>
      </c>
      <c r="AV322">
        <v>0.5343</v>
      </c>
      <c r="AW322">
        <v>0.62570000000000003</v>
      </c>
      <c r="AX322">
        <v>0.50219999999999998</v>
      </c>
      <c r="AY322">
        <v>0.54249999999999998</v>
      </c>
      <c r="AZ322">
        <v>0.53749999999999998</v>
      </c>
      <c r="BA322">
        <v>0.52059999999999995</v>
      </c>
      <c r="BB322">
        <v>0.50929999999999997</v>
      </c>
      <c r="BC322">
        <v>0.4899</v>
      </c>
      <c r="BD322">
        <v>0.50349999999999995</v>
      </c>
    </row>
    <row r="323" spans="1:56" hidden="1" x14ac:dyDescent="0.4">
      <c r="A323">
        <v>784</v>
      </c>
      <c r="B323" t="str">
        <f t="shared" si="12"/>
        <v>CLM001</v>
      </c>
      <c r="C323" t="str">
        <f t="shared" si="13"/>
        <v>CLM051</v>
      </c>
      <c r="D323" t="str">
        <f t="shared" si="14"/>
        <v>Weighted</v>
      </c>
      <c r="E323" t="s">
        <v>386</v>
      </c>
      <c r="F323">
        <f t="shared" si="15"/>
        <v>0.53728799999999988</v>
      </c>
      <c r="G323">
        <v>0.51639999999999997</v>
      </c>
      <c r="H323">
        <v>0.55100000000000005</v>
      </c>
      <c r="I323">
        <v>0.5645</v>
      </c>
      <c r="J323">
        <v>0.57620000000000005</v>
      </c>
      <c r="K323">
        <v>0.44330000000000003</v>
      </c>
      <c r="L323">
        <v>0.58360000000000001</v>
      </c>
      <c r="M323">
        <v>0.54059999999999997</v>
      </c>
      <c r="N323">
        <v>0.4788</v>
      </c>
      <c r="O323">
        <v>0.63270000000000004</v>
      </c>
      <c r="P323">
        <v>0.52600000000000002</v>
      </c>
      <c r="Q323">
        <v>0.46260000000000001</v>
      </c>
      <c r="R323">
        <v>0.50480000000000003</v>
      </c>
      <c r="S323">
        <v>0.58330000000000004</v>
      </c>
      <c r="T323">
        <v>0.50190000000000001</v>
      </c>
      <c r="U323">
        <v>0.49630000000000002</v>
      </c>
      <c r="V323">
        <v>0.46410000000000001</v>
      </c>
      <c r="W323">
        <v>0.48609999999999998</v>
      </c>
      <c r="X323">
        <v>0.54549999999999998</v>
      </c>
      <c r="Y323">
        <v>0.58540000000000003</v>
      </c>
      <c r="Z323">
        <v>0.55759999999999998</v>
      </c>
      <c r="AA323">
        <v>0.55979999999999996</v>
      </c>
      <c r="AB323">
        <v>0.4975</v>
      </c>
      <c r="AC323">
        <v>0.54</v>
      </c>
      <c r="AD323">
        <v>0.55020000000000002</v>
      </c>
      <c r="AE323">
        <v>0.58589999999999998</v>
      </c>
      <c r="AF323">
        <v>0.51859999999999995</v>
      </c>
      <c r="AG323">
        <v>0.51390000000000002</v>
      </c>
      <c r="AH323">
        <v>0.45340000000000003</v>
      </c>
      <c r="AI323">
        <v>0.4899</v>
      </c>
      <c r="AJ323">
        <v>0.60170000000000001</v>
      </c>
      <c r="AK323">
        <v>0.51539999999999997</v>
      </c>
      <c r="AL323">
        <v>0.54269999999999996</v>
      </c>
      <c r="AM323">
        <v>0.52639999999999998</v>
      </c>
      <c r="AN323">
        <v>0.51149999999999995</v>
      </c>
      <c r="AO323">
        <v>0.6048</v>
      </c>
      <c r="AP323">
        <v>0.63300000000000001</v>
      </c>
      <c r="AQ323">
        <v>0.53420000000000001</v>
      </c>
      <c r="AR323">
        <v>0.59430000000000005</v>
      </c>
      <c r="AS323">
        <v>0.48060000000000003</v>
      </c>
      <c r="AT323">
        <v>0.49320000000000003</v>
      </c>
      <c r="AU323">
        <v>0.55989999999999995</v>
      </c>
      <c r="AV323">
        <v>0.56110000000000004</v>
      </c>
      <c r="AW323">
        <v>0.67720000000000002</v>
      </c>
      <c r="AX323">
        <v>0.51190000000000002</v>
      </c>
      <c r="AY323">
        <v>0.56720000000000004</v>
      </c>
      <c r="AZ323">
        <v>0.5625</v>
      </c>
      <c r="BA323">
        <v>0.53710000000000002</v>
      </c>
      <c r="BB323">
        <v>0.52329999999999999</v>
      </c>
      <c r="BC323">
        <v>0.50190000000000001</v>
      </c>
      <c r="BD323">
        <v>0.51459999999999995</v>
      </c>
    </row>
    <row r="324" spans="1:56" hidden="1" x14ac:dyDescent="0.4">
      <c r="A324">
        <v>890</v>
      </c>
      <c r="B324" t="str">
        <f t="shared" si="12"/>
        <v>CLM091</v>
      </c>
      <c r="C324" t="str">
        <f t="shared" si="13"/>
        <v>CLM052</v>
      </c>
      <c r="D324" t="str">
        <f t="shared" si="14"/>
        <v>Jaccard</v>
      </c>
      <c r="E324" t="s">
        <v>387</v>
      </c>
      <c r="F324">
        <f t="shared" si="15"/>
        <v>0.3819780000000001</v>
      </c>
      <c r="G324">
        <v>0.33029999999999998</v>
      </c>
      <c r="H324">
        <v>0.28889999999999999</v>
      </c>
      <c r="I324">
        <v>0.3054</v>
      </c>
      <c r="J324">
        <v>0.49020000000000002</v>
      </c>
      <c r="K324">
        <v>0.26040000000000002</v>
      </c>
      <c r="L324">
        <v>0.51219999999999999</v>
      </c>
      <c r="M324">
        <v>0.505</v>
      </c>
      <c r="N324">
        <v>0.34749999999999998</v>
      </c>
      <c r="O324">
        <v>0.45689999999999997</v>
      </c>
      <c r="P324">
        <v>0.28360000000000002</v>
      </c>
      <c r="Q324">
        <v>0.33610000000000001</v>
      </c>
      <c r="R324">
        <v>0.42980000000000002</v>
      </c>
      <c r="S324">
        <v>0.29380000000000001</v>
      </c>
      <c r="T324">
        <v>0.40200000000000002</v>
      </c>
      <c r="U324">
        <v>0.34039999999999998</v>
      </c>
      <c r="V324">
        <v>0.379</v>
      </c>
      <c r="W324">
        <v>0.37269999999999998</v>
      </c>
      <c r="X324">
        <v>0.56989999999999996</v>
      </c>
      <c r="Y324">
        <v>0.3448</v>
      </c>
      <c r="Z324">
        <v>0.27839999999999998</v>
      </c>
      <c r="AA324">
        <v>0.45369999999999999</v>
      </c>
      <c r="AB324">
        <v>0.27179999999999999</v>
      </c>
      <c r="AC324">
        <v>0.4078</v>
      </c>
      <c r="AD324">
        <v>0.3609</v>
      </c>
      <c r="AE324">
        <v>0.36309999999999998</v>
      </c>
      <c r="AF324">
        <v>0.4</v>
      </c>
      <c r="AG324">
        <v>0.30769999999999997</v>
      </c>
      <c r="AH324">
        <v>0.37169999999999997</v>
      </c>
      <c r="AI324">
        <v>0.37190000000000001</v>
      </c>
      <c r="AJ324">
        <v>0.48</v>
      </c>
      <c r="AK324">
        <v>0.25640000000000002</v>
      </c>
      <c r="AL324">
        <v>0.40870000000000001</v>
      </c>
      <c r="AM324">
        <v>0.29409999999999997</v>
      </c>
      <c r="AN324">
        <v>0.36720000000000003</v>
      </c>
      <c r="AO324">
        <v>0.38600000000000001</v>
      </c>
      <c r="AP324">
        <v>0.44829999999999998</v>
      </c>
      <c r="AQ324">
        <v>0.36630000000000001</v>
      </c>
      <c r="AR324">
        <v>0.3453</v>
      </c>
      <c r="AS324">
        <v>0.46</v>
      </c>
      <c r="AT324">
        <v>0.47370000000000001</v>
      </c>
      <c r="AU324">
        <v>0.38940000000000002</v>
      </c>
      <c r="AV324">
        <v>0.38019999999999998</v>
      </c>
      <c r="AW324">
        <v>0.44529999999999997</v>
      </c>
      <c r="AX324">
        <v>0.42280000000000001</v>
      </c>
      <c r="AY324">
        <v>0.31090000000000001</v>
      </c>
      <c r="AZ324">
        <v>0.46150000000000002</v>
      </c>
      <c r="BA324">
        <v>0.43070000000000003</v>
      </c>
      <c r="BB324">
        <v>0.3841</v>
      </c>
      <c r="BC324">
        <v>0.38519999999999999</v>
      </c>
      <c r="BD324">
        <v>0.3669</v>
      </c>
    </row>
    <row r="325" spans="1:56" hidden="1" x14ac:dyDescent="0.4">
      <c r="A325">
        <v>891</v>
      </c>
      <c r="B325" t="str">
        <f t="shared" si="12"/>
        <v>CLM091</v>
      </c>
      <c r="C325" t="str">
        <f t="shared" si="13"/>
        <v>CLM052</v>
      </c>
      <c r="D325" t="str">
        <f t="shared" si="14"/>
        <v>Levenshtein</v>
      </c>
      <c r="E325" t="s">
        <v>388</v>
      </c>
      <c r="F325">
        <f t="shared" si="15"/>
        <v>0.55419600000000013</v>
      </c>
      <c r="G325">
        <v>0.48680000000000001</v>
      </c>
      <c r="H325">
        <v>0.58120000000000005</v>
      </c>
      <c r="I325">
        <v>0.4995</v>
      </c>
      <c r="J325">
        <v>0.57420000000000004</v>
      </c>
      <c r="K325">
        <v>0.57840000000000003</v>
      </c>
      <c r="L325">
        <v>0.63390000000000002</v>
      </c>
      <c r="M325">
        <v>0.68389999999999995</v>
      </c>
      <c r="N325">
        <v>0.49980000000000002</v>
      </c>
      <c r="O325">
        <v>0.59319999999999995</v>
      </c>
      <c r="P325">
        <v>0.53569999999999995</v>
      </c>
      <c r="Q325">
        <v>0.5353</v>
      </c>
      <c r="R325">
        <v>0.51249999999999996</v>
      </c>
      <c r="S325">
        <v>0.49969999999999998</v>
      </c>
      <c r="T325">
        <v>0.55189999999999995</v>
      </c>
      <c r="U325">
        <v>0.55110000000000003</v>
      </c>
      <c r="V325">
        <v>0.53720000000000001</v>
      </c>
      <c r="W325">
        <v>0.53700000000000003</v>
      </c>
      <c r="X325">
        <v>0.71640000000000004</v>
      </c>
      <c r="Y325">
        <v>0.60640000000000005</v>
      </c>
      <c r="Z325">
        <v>0.53500000000000003</v>
      </c>
      <c r="AA325">
        <v>0.56640000000000001</v>
      </c>
      <c r="AB325">
        <v>0.48549999999999999</v>
      </c>
      <c r="AC325">
        <v>0.60040000000000004</v>
      </c>
      <c r="AD325">
        <v>0.53639999999999999</v>
      </c>
      <c r="AE325">
        <v>0.63919999999999999</v>
      </c>
      <c r="AF325">
        <v>0.47389999999999999</v>
      </c>
      <c r="AG325">
        <v>0.54659999999999997</v>
      </c>
      <c r="AH325">
        <v>0.53349999999999997</v>
      </c>
      <c r="AI325">
        <v>0.60619999999999996</v>
      </c>
      <c r="AJ325">
        <v>0.63580000000000003</v>
      </c>
      <c r="AK325">
        <v>0.54769999999999996</v>
      </c>
      <c r="AL325">
        <v>0.61280000000000001</v>
      </c>
      <c r="AM325">
        <v>0.5353</v>
      </c>
      <c r="AN325">
        <v>0.51629999999999998</v>
      </c>
      <c r="AO325">
        <v>0.55300000000000005</v>
      </c>
      <c r="AP325">
        <v>0.55449999999999999</v>
      </c>
      <c r="AQ325">
        <v>0.50490000000000002</v>
      </c>
      <c r="AR325">
        <v>0.48330000000000001</v>
      </c>
      <c r="AS325">
        <v>0.55149999999999999</v>
      </c>
      <c r="AT325">
        <v>0.43540000000000001</v>
      </c>
      <c r="AU325">
        <v>0.51600000000000001</v>
      </c>
      <c r="AV325">
        <v>0.57669999999999999</v>
      </c>
      <c r="AW325">
        <v>0.64880000000000004</v>
      </c>
      <c r="AX325">
        <v>0.57469999999999999</v>
      </c>
      <c r="AY325">
        <v>0.4854</v>
      </c>
      <c r="AZ325">
        <v>0.53029999999999999</v>
      </c>
      <c r="BA325">
        <v>0.53390000000000004</v>
      </c>
      <c r="BB325">
        <v>0.61219999999999997</v>
      </c>
      <c r="BC325">
        <v>0.53769999999999996</v>
      </c>
      <c r="BD325">
        <v>0.52639999999999998</v>
      </c>
    </row>
    <row r="326" spans="1:56" hidden="1" x14ac:dyDescent="0.4">
      <c r="A326">
        <v>892</v>
      </c>
      <c r="B326" t="str">
        <f t="shared" si="12"/>
        <v>CLM091</v>
      </c>
      <c r="C326" t="str">
        <f t="shared" si="13"/>
        <v>CLM052</v>
      </c>
      <c r="D326" t="str">
        <f t="shared" si="14"/>
        <v>TFIDF</v>
      </c>
      <c r="E326" t="s">
        <v>389</v>
      </c>
      <c r="F326">
        <f t="shared" si="15"/>
        <v>0.62691399999999997</v>
      </c>
      <c r="G326">
        <v>0.64890000000000003</v>
      </c>
      <c r="H326">
        <v>0.6633</v>
      </c>
      <c r="I326">
        <v>0.55879999999999996</v>
      </c>
      <c r="J326">
        <v>0.69569999999999999</v>
      </c>
      <c r="K326">
        <v>0.53810000000000002</v>
      </c>
      <c r="L326">
        <v>0.67549999999999999</v>
      </c>
      <c r="M326">
        <v>0.75119999999999998</v>
      </c>
      <c r="N326">
        <v>0.62070000000000003</v>
      </c>
      <c r="O326">
        <v>0.69120000000000004</v>
      </c>
      <c r="P326">
        <v>0.60609999999999997</v>
      </c>
      <c r="Q326">
        <v>0.63759999999999994</v>
      </c>
      <c r="R326">
        <v>0.69340000000000002</v>
      </c>
      <c r="S326">
        <v>0.54139999999999999</v>
      </c>
      <c r="T326">
        <v>0.62990000000000002</v>
      </c>
      <c r="U326">
        <v>0.60880000000000001</v>
      </c>
      <c r="V326">
        <v>0.59519999999999995</v>
      </c>
      <c r="W326">
        <v>0.55649999999999999</v>
      </c>
      <c r="X326">
        <v>0.73380000000000001</v>
      </c>
      <c r="Y326">
        <v>0.60529999999999995</v>
      </c>
      <c r="Z326">
        <v>0.63380000000000003</v>
      </c>
      <c r="AA326">
        <v>0.64980000000000004</v>
      </c>
      <c r="AB326">
        <v>0.57479999999999998</v>
      </c>
      <c r="AC326">
        <v>0.69389999999999996</v>
      </c>
      <c r="AD326">
        <v>0.65</v>
      </c>
      <c r="AE326">
        <v>0.59470000000000001</v>
      </c>
      <c r="AF326">
        <v>0.495</v>
      </c>
      <c r="AG326">
        <v>0.52470000000000006</v>
      </c>
      <c r="AH326">
        <v>0.50139999999999996</v>
      </c>
      <c r="AI326">
        <v>0.58709999999999996</v>
      </c>
      <c r="AJ326">
        <v>0.65180000000000005</v>
      </c>
      <c r="AK326">
        <v>0.65029999999999999</v>
      </c>
      <c r="AL326">
        <v>0.66949999999999998</v>
      </c>
      <c r="AM326">
        <v>0.63029999999999997</v>
      </c>
      <c r="AN326">
        <v>0.56879999999999997</v>
      </c>
      <c r="AO326">
        <v>0.67910000000000004</v>
      </c>
      <c r="AP326">
        <v>0.66279999999999994</v>
      </c>
      <c r="AQ326">
        <v>0.75239999999999996</v>
      </c>
      <c r="AR326">
        <v>0.57740000000000002</v>
      </c>
      <c r="AS326">
        <v>0.59899999999999998</v>
      </c>
      <c r="AT326">
        <v>0.6643</v>
      </c>
      <c r="AU326">
        <v>0.64470000000000005</v>
      </c>
      <c r="AV326">
        <v>0.6522</v>
      </c>
      <c r="AW326">
        <v>0.74839999999999995</v>
      </c>
      <c r="AX326">
        <v>0.60729999999999995</v>
      </c>
      <c r="AY326">
        <v>0.51819999999999999</v>
      </c>
      <c r="AZ326">
        <v>0.56720000000000004</v>
      </c>
      <c r="BA326">
        <v>0.60629999999999995</v>
      </c>
      <c r="BB326">
        <v>0.73129999999999995</v>
      </c>
      <c r="BC326">
        <v>0.65369999999999995</v>
      </c>
      <c r="BD326">
        <v>0.55410000000000004</v>
      </c>
    </row>
    <row r="327" spans="1:56" hidden="1" x14ac:dyDescent="0.4">
      <c r="A327">
        <v>893</v>
      </c>
      <c r="B327" t="str">
        <f t="shared" si="12"/>
        <v>CLM091</v>
      </c>
      <c r="C327" t="str">
        <f t="shared" si="13"/>
        <v>CLM052</v>
      </c>
      <c r="D327" t="str">
        <f t="shared" si="14"/>
        <v>BM25</v>
      </c>
      <c r="E327" t="s">
        <v>390</v>
      </c>
      <c r="F327">
        <f t="shared" si="15"/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</row>
    <row r="328" spans="1:56" hidden="1" x14ac:dyDescent="0.4">
      <c r="A328">
        <v>894</v>
      </c>
      <c r="B328" t="str">
        <f t="shared" si="12"/>
        <v>CLM091</v>
      </c>
      <c r="C328" t="str">
        <f t="shared" si="13"/>
        <v>CLM052</v>
      </c>
      <c r="D328" t="str">
        <f t="shared" si="14"/>
        <v>SBERT</v>
      </c>
      <c r="E328" t="s">
        <v>391</v>
      </c>
      <c r="F328">
        <f t="shared" si="15"/>
        <v>0.94379999999999997</v>
      </c>
      <c r="G328">
        <v>0.95230000000000004</v>
      </c>
      <c r="H328">
        <v>0.95240000000000002</v>
      </c>
      <c r="I328">
        <v>0.89600000000000002</v>
      </c>
      <c r="J328">
        <v>0.97070000000000001</v>
      </c>
      <c r="K328">
        <v>0.92230000000000001</v>
      </c>
      <c r="L328">
        <v>0.97060000000000002</v>
      </c>
      <c r="M328">
        <v>0.98440000000000005</v>
      </c>
      <c r="N328">
        <v>0.84519999999999995</v>
      </c>
      <c r="O328">
        <v>0.97409999999999997</v>
      </c>
      <c r="P328">
        <v>0.9143</v>
      </c>
      <c r="Q328">
        <v>0.96360000000000001</v>
      </c>
      <c r="R328">
        <v>0.95499999999999996</v>
      </c>
      <c r="S328">
        <v>0.94089999999999996</v>
      </c>
      <c r="T328">
        <v>0.94579999999999997</v>
      </c>
      <c r="U328">
        <v>0.95150000000000001</v>
      </c>
      <c r="V328">
        <v>0.89949999999999997</v>
      </c>
      <c r="W328">
        <v>0.93289999999999995</v>
      </c>
      <c r="X328">
        <v>0.97450000000000003</v>
      </c>
      <c r="Y328">
        <v>0.93259999999999998</v>
      </c>
      <c r="Z328">
        <v>0.94450000000000001</v>
      </c>
      <c r="AA328">
        <v>0.95940000000000003</v>
      </c>
      <c r="AB328">
        <v>0.94520000000000004</v>
      </c>
      <c r="AC328">
        <v>0.93689999999999996</v>
      </c>
      <c r="AD328">
        <v>0.95960000000000001</v>
      </c>
      <c r="AE328">
        <v>0.93520000000000003</v>
      </c>
      <c r="AF328">
        <v>0.95169999999999999</v>
      </c>
      <c r="AG328">
        <v>0.93889999999999996</v>
      </c>
      <c r="AH328">
        <v>0.93210000000000004</v>
      </c>
      <c r="AI328">
        <v>0.95569999999999999</v>
      </c>
      <c r="AJ328">
        <v>0.9617</v>
      </c>
      <c r="AK328">
        <v>0.93600000000000005</v>
      </c>
      <c r="AL328">
        <v>0.92520000000000002</v>
      </c>
      <c r="AM328">
        <v>0.95950000000000002</v>
      </c>
      <c r="AN328">
        <v>0.95479999999999998</v>
      </c>
      <c r="AO328">
        <v>0.95909999999999995</v>
      </c>
      <c r="AP328">
        <v>0.94889999999999997</v>
      </c>
      <c r="AQ328">
        <v>0.95120000000000005</v>
      </c>
      <c r="AR328">
        <v>0.93820000000000003</v>
      </c>
      <c r="AS328">
        <v>0.93030000000000002</v>
      </c>
      <c r="AT328">
        <v>0.96419999999999995</v>
      </c>
      <c r="AU328">
        <v>0.94320000000000004</v>
      </c>
      <c r="AV328">
        <v>0.95579999999999998</v>
      </c>
      <c r="AW328">
        <v>0.96250000000000002</v>
      </c>
      <c r="AX328">
        <v>0.94789999999999996</v>
      </c>
      <c r="AY328">
        <v>0.91239999999999999</v>
      </c>
      <c r="AZ328">
        <v>0.93079999999999996</v>
      </c>
      <c r="BA328">
        <v>0.8911</v>
      </c>
      <c r="BB328">
        <v>0.97960000000000003</v>
      </c>
      <c r="BC328">
        <v>0.95069999999999999</v>
      </c>
      <c r="BD328">
        <v>0.94910000000000005</v>
      </c>
    </row>
    <row r="329" spans="1:56" hidden="1" x14ac:dyDescent="0.4">
      <c r="A329">
        <v>895</v>
      </c>
      <c r="B329" t="str">
        <f t="shared" si="12"/>
        <v>CLM091</v>
      </c>
      <c r="C329" t="str">
        <f t="shared" si="13"/>
        <v>CLM052</v>
      </c>
      <c r="D329" t="str">
        <f t="shared" si="14"/>
        <v>MEAN</v>
      </c>
      <c r="E329" t="s">
        <v>392</v>
      </c>
      <c r="F329">
        <f t="shared" si="15"/>
        <v>0.5013740000000001</v>
      </c>
      <c r="G329">
        <v>0.48370000000000002</v>
      </c>
      <c r="H329">
        <v>0.49719999999999998</v>
      </c>
      <c r="I329">
        <v>0.45190000000000002</v>
      </c>
      <c r="J329">
        <v>0.54620000000000002</v>
      </c>
      <c r="K329">
        <v>0.45979999999999999</v>
      </c>
      <c r="L329">
        <v>0.55840000000000001</v>
      </c>
      <c r="M329">
        <v>0.58489999999999998</v>
      </c>
      <c r="N329">
        <v>0.4627</v>
      </c>
      <c r="O329">
        <v>0.54310000000000003</v>
      </c>
      <c r="P329">
        <v>0.46789999999999998</v>
      </c>
      <c r="Q329">
        <v>0.4945</v>
      </c>
      <c r="R329">
        <v>0.5181</v>
      </c>
      <c r="S329">
        <v>0.45519999999999999</v>
      </c>
      <c r="T329">
        <v>0.50590000000000002</v>
      </c>
      <c r="U329">
        <v>0.4904</v>
      </c>
      <c r="V329">
        <v>0.48220000000000002</v>
      </c>
      <c r="W329">
        <v>0.4798</v>
      </c>
      <c r="X329">
        <v>0.59889999999999999</v>
      </c>
      <c r="Y329">
        <v>0.49780000000000002</v>
      </c>
      <c r="Z329">
        <v>0.4783</v>
      </c>
      <c r="AA329">
        <v>0.52590000000000003</v>
      </c>
      <c r="AB329">
        <v>0.45550000000000002</v>
      </c>
      <c r="AC329">
        <v>0.52780000000000005</v>
      </c>
      <c r="AD329">
        <v>0.50139999999999996</v>
      </c>
      <c r="AE329">
        <v>0.50639999999999996</v>
      </c>
      <c r="AF329">
        <v>0.46410000000000001</v>
      </c>
      <c r="AG329">
        <v>0.46360000000000001</v>
      </c>
      <c r="AH329">
        <v>0.4677</v>
      </c>
      <c r="AI329">
        <v>0.50419999999999998</v>
      </c>
      <c r="AJ329">
        <v>0.54590000000000005</v>
      </c>
      <c r="AK329">
        <v>0.47810000000000002</v>
      </c>
      <c r="AL329">
        <v>0.5232</v>
      </c>
      <c r="AM329">
        <v>0.48380000000000001</v>
      </c>
      <c r="AN329">
        <v>0.48139999999999999</v>
      </c>
      <c r="AO329">
        <v>0.51539999999999997</v>
      </c>
      <c r="AP329">
        <v>0.52290000000000003</v>
      </c>
      <c r="AQ329">
        <v>0.51500000000000001</v>
      </c>
      <c r="AR329">
        <v>0.46879999999999999</v>
      </c>
      <c r="AS329">
        <v>0.5081</v>
      </c>
      <c r="AT329">
        <v>0.50749999999999995</v>
      </c>
      <c r="AU329">
        <v>0.49859999999999999</v>
      </c>
      <c r="AV329">
        <v>0.51300000000000001</v>
      </c>
      <c r="AW329">
        <v>0.56100000000000005</v>
      </c>
      <c r="AX329">
        <v>0.51049999999999995</v>
      </c>
      <c r="AY329">
        <v>0.44540000000000002</v>
      </c>
      <c r="AZ329">
        <v>0.498</v>
      </c>
      <c r="BA329">
        <v>0.4924</v>
      </c>
      <c r="BB329">
        <v>0.54139999999999999</v>
      </c>
      <c r="BC329">
        <v>0.50549999999999995</v>
      </c>
      <c r="BD329">
        <v>0.4793</v>
      </c>
    </row>
    <row r="330" spans="1:56" hidden="1" x14ac:dyDescent="0.4">
      <c r="A330">
        <v>896</v>
      </c>
      <c r="B330" t="str">
        <f t="shared" si="12"/>
        <v>CLM091</v>
      </c>
      <c r="C330" t="str">
        <f t="shared" si="13"/>
        <v>CLM052</v>
      </c>
      <c r="D330" t="str">
        <f t="shared" si="14"/>
        <v>Weighted</v>
      </c>
      <c r="E330" t="s">
        <v>393</v>
      </c>
      <c r="F330">
        <f t="shared" si="15"/>
        <v>0.51649999999999996</v>
      </c>
      <c r="G330">
        <v>0.49419999999999997</v>
      </c>
      <c r="H330">
        <v>0.51170000000000004</v>
      </c>
      <c r="I330">
        <v>0.45850000000000002</v>
      </c>
      <c r="J330">
        <v>0.57189999999999996</v>
      </c>
      <c r="K330">
        <v>0.46339999999999998</v>
      </c>
      <c r="L330">
        <v>0.58620000000000005</v>
      </c>
      <c r="M330">
        <v>0.621</v>
      </c>
      <c r="N330">
        <v>0.48259999999999997</v>
      </c>
      <c r="O330">
        <v>0.56730000000000003</v>
      </c>
      <c r="P330">
        <v>0.47810000000000002</v>
      </c>
      <c r="Q330">
        <v>0.50549999999999995</v>
      </c>
      <c r="R330">
        <v>0.53910000000000002</v>
      </c>
      <c r="S330">
        <v>0.45490000000000003</v>
      </c>
      <c r="T330">
        <v>0.52200000000000002</v>
      </c>
      <c r="U330">
        <v>0.50070000000000003</v>
      </c>
      <c r="V330">
        <v>0.49759999999999999</v>
      </c>
      <c r="W330">
        <v>0.48770000000000002</v>
      </c>
      <c r="X330">
        <v>0.63919999999999999</v>
      </c>
      <c r="Y330">
        <v>0.51270000000000004</v>
      </c>
      <c r="Z330">
        <v>0.4879</v>
      </c>
      <c r="AA330">
        <v>0.54590000000000005</v>
      </c>
      <c r="AB330">
        <v>0.45629999999999998</v>
      </c>
      <c r="AC330">
        <v>0.55389999999999995</v>
      </c>
      <c r="AD330">
        <v>0.51529999999999998</v>
      </c>
      <c r="AE330">
        <v>0.52249999999999996</v>
      </c>
      <c r="AF330">
        <v>0.46210000000000001</v>
      </c>
      <c r="AG330">
        <v>0.46489999999999998</v>
      </c>
      <c r="AH330">
        <v>0.46989999999999998</v>
      </c>
      <c r="AI330">
        <v>0.51619999999999999</v>
      </c>
      <c r="AJ330">
        <v>0.57069999999999999</v>
      </c>
      <c r="AK330">
        <v>0.48970000000000002</v>
      </c>
      <c r="AL330">
        <v>0.54869999999999997</v>
      </c>
      <c r="AM330">
        <v>0.4924</v>
      </c>
      <c r="AN330">
        <v>0.48699999999999999</v>
      </c>
      <c r="AO330">
        <v>0.53439999999999999</v>
      </c>
      <c r="AP330">
        <v>0.5444</v>
      </c>
      <c r="AQ330">
        <v>0.53859999999999997</v>
      </c>
      <c r="AR330">
        <v>0.47420000000000001</v>
      </c>
      <c r="AS330">
        <v>0.52559999999999996</v>
      </c>
      <c r="AT330">
        <v>0.52300000000000002</v>
      </c>
      <c r="AU330">
        <v>0.5141</v>
      </c>
      <c r="AV330">
        <v>0.53049999999999997</v>
      </c>
      <c r="AW330">
        <v>0.59430000000000005</v>
      </c>
      <c r="AX330">
        <v>0.52629999999999999</v>
      </c>
      <c r="AY330">
        <v>0.44579999999999997</v>
      </c>
      <c r="AZ330">
        <v>0.51119999999999999</v>
      </c>
      <c r="BA330">
        <v>0.5121</v>
      </c>
      <c r="BB330">
        <v>0.56640000000000001</v>
      </c>
      <c r="BC330">
        <v>0.52190000000000003</v>
      </c>
      <c r="BD330">
        <v>0.48449999999999999</v>
      </c>
    </row>
    <row r="331" spans="1:56" hidden="1" x14ac:dyDescent="0.4">
      <c r="A331">
        <v>848</v>
      </c>
      <c r="B331" t="str">
        <f t="shared" si="12"/>
        <v>CLM051</v>
      </c>
      <c r="C331" t="str">
        <f t="shared" si="13"/>
        <v>CLM052</v>
      </c>
      <c r="D331" t="str">
        <f t="shared" si="14"/>
        <v>Jaccard</v>
      </c>
      <c r="E331" t="s">
        <v>394</v>
      </c>
      <c r="F331">
        <f t="shared" si="15"/>
        <v>0.41045000000000004</v>
      </c>
      <c r="G331">
        <v>0.36520000000000002</v>
      </c>
      <c r="H331">
        <v>0.38819999999999999</v>
      </c>
      <c r="I331">
        <v>0.33800000000000002</v>
      </c>
      <c r="J331">
        <v>0.49080000000000001</v>
      </c>
      <c r="K331">
        <v>0.32890000000000003</v>
      </c>
      <c r="L331">
        <v>0.55369999999999997</v>
      </c>
      <c r="M331">
        <v>0.44</v>
      </c>
      <c r="N331">
        <v>0.2515</v>
      </c>
      <c r="O331">
        <v>0.41349999999999998</v>
      </c>
      <c r="P331">
        <v>0.44190000000000002</v>
      </c>
      <c r="Q331">
        <v>0.374</v>
      </c>
      <c r="R331">
        <v>0.42480000000000001</v>
      </c>
      <c r="S331">
        <v>0.42670000000000002</v>
      </c>
      <c r="T331">
        <v>0.38140000000000002</v>
      </c>
      <c r="U331">
        <v>0.30080000000000001</v>
      </c>
      <c r="V331">
        <v>0.37930000000000003</v>
      </c>
      <c r="W331">
        <v>0.33329999999999999</v>
      </c>
      <c r="X331">
        <v>0.5222</v>
      </c>
      <c r="Y331">
        <v>0.44190000000000002</v>
      </c>
      <c r="Z331">
        <v>0.65080000000000005</v>
      </c>
      <c r="AA331">
        <v>0.38640000000000002</v>
      </c>
      <c r="AB331">
        <v>0.47620000000000001</v>
      </c>
      <c r="AC331">
        <v>0.38940000000000002</v>
      </c>
      <c r="AD331">
        <v>0.36809999999999998</v>
      </c>
      <c r="AE331">
        <v>0.30940000000000001</v>
      </c>
      <c r="AF331">
        <v>0.4103</v>
      </c>
      <c r="AG331">
        <v>0.43609999999999999</v>
      </c>
      <c r="AH331">
        <v>0.34849999999999998</v>
      </c>
      <c r="AI331">
        <v>0.37040000000000001</v>
      </c>
      <c r="AJ331">
        <v>0.33329999999999999</v>
      </c>
      <c r="AK331">
        <v>0.2213</v>
      </c>
      <c r="AL331">
        <v>0.42020000000000002</v>
      </c>
      <c r="AM331">
        <v>0.27160000000000001</v>
      </c>
      <c r="AN331">
        <v>0.44350000000000001</v>
      </c>
      <c r="AO331">
        <v>0.45610000000000001</v>
      </c>
      <c r="AP331">
        <v>0.52810000000000001</v>
      </c>
      <c r="AQ331">
        <v>0.42699999999999999</v>
      </c>
      <c r="AR331">
        <v>0.4113</v>
      </c>
      <c r="AS331">
        <v>0.49480000000000002</v>
      </c>
      <c r="AT331">
        <v>0.42859999999999998</v>
      </c>
      <c r="AU331">
        <v>0.46300000000000002</v>
      </c>
      <c r="AV331">
        <v>0.40799999999999997</v>
      </c>
      <c r="AW331">
        <v>0.53149999999999997</v>
      </c>
      <c r="AX331">
        <v>0.46310000000000001</v>
      </c>
      <c r="AY331">
        <v>0.36749999999999999</v>
      </c>
      <c r="AZ331">
        <v>0.4839</v>
      </c>
      <c r="BA331">
        <v>0.45319999999999999</v>
      </c>
      <c r="BB331">
        <v>0.42249999999999999</v>
      </c>
      <c r="BC331">
        <v>0.38519999999999999</v>
      </c>
      <c r="BD331">
        <v>0.36709999999999998</v>
      </c>
    </row>
    <row r="332" spans="1:56" hidden="1" x14ac:dyDescent="0.4">
      <c r="A332">
        <v>849</v>
      </c>
      <c r="B332" t="str">
        <f t="shared" si="12"/>
        <v>CLM051</v>
      </c>
      <c r="C332" t="str">
        <f t="shared" si="13"/>
        <v>CLM052</v>
      </c>
      <c r="D332" t="str">
        <f t="shared" si="14"/>
        <v>Levenshtein</v>
      </c>
      <c r="E332" t="s">
        <v>395</v>
      </c>
      <c r="F332">
        <f t="shared" si="15"/>
        <v>0.57710600000000001</v>
      </c>
      <c r="G332">
        <v>0.52680000000000005</v>
      </c>
      <c r="H332">
        <v>0.58660000000000001</v>
      </c>
      <c r="I332">
        <v>0.52</v>
      </c>
      <c r="J332">
        <v>0.48599999999999999</v>
      </c>
      <c r="K332">
        <v>0.59570000000000001</v>
      </c>
      <c r="L332">
        <v>0.6946</v>
      </c>
      <c r="M332">
        <v>0.53469999999999995</v>
      </c>
      <c r="N332">
        <v>0.48959999999999998</v>
      </c>
      <c r="O332">
        <v>0.58879999999999999</v>
      </c>
      <c r="P332">
        <v>0.56120000000000003</v>
      </c>
      <c r="Q332">
        <v>0.58030000000000004</v>
      </c>
      <c r="R332">
        <v>0.57320000000000004</v>
      </c>
      <c r="S332">
        <v>0.65310000000000001</v>
      </c>
      <c r="T332">
        <v>0.56059999999999999</v>
      </c>
      <c r="U332">
        <v>0.51160000000000005</v>
      </c>
      <c r="V332">
        <v>0.54810000000000003</v>
      </c>
      <c r="W332">
        <v>0.5514</v>
      </c>
      <c r="X332">
        <v>0.65549999999999997</v>
      </c>
      <c r="Y332">
        <v>0.5645</v>
      </c>
      <c r="Z332">
        <v>0.83499999999999996</v>
      </c>
      <c r="AA332">
        <v>0.54749999999999999</v>
      </c>
      <c r="AB332">
        <v>0.5917</v>
      </c>
      <c r="AC332">
        <v>0.56189999999999996</v>
      </c>
      <c r="AD332">
        <v>0.58640000000000003</v>
      </c>
      <c r="AE332">
        <v>0.50639999999999996</v>
      </c>
      <c r="AF332">
        <v>0.55579999999999996</v>
      </c>
      <c r="AG332">
        <v>0.68340000000000001</v>
      </c>
      <c r="AH332">
        <v>0.55400000000000005</v>
      </c>
      <c r="AI332">
        <v>0.60980000000000001</v>
      </c>
      <c r="AJ332">
        <v>0.53739999999999999</v>
      </c>
      <c r="AK332">
        <v>0.56540000000000001</v>
      </c>
      <c r="AL332">
        <v>0.65669999999999995</v>
      </c>
      <c r="AM332">
        <v>0.55000000000000004</v>
      </c>
      <c r="AN332">
        <v>0.55720000000000003</v>
      </c>
      <c r="AO332">
        <v>0.77259999999999995</v>
      </c>
      <c r="AP332">
        <v>0.70189999999999997</v>
      </c>
      <c r="AQ332">
        <v>0.50749999999999995</v>
      </c>
      <c r="AR332">
        <v>0.53480000000000005</v>
      </c>
      <c r="AS332">
        <v>0.54120000000000001</v>
      </c>
      <c r="AT332">
        <v>0.46179999999999999</v>
      </c>
      <c r="AU332">
        <v>0.62690000000000001</v>
      </c>
      <c r="AV332">
        <v>0.50209999999999999</v>
      </c>
      <c r="AW332">
        <v>0.72430000000000005</v>
      </c>
      <c r="AX332">
        <v>0.53200000000000003</v>
      </c>
      <c r="AY332">
        <v>0.53159999999999996</v>
      </c>
      <c r="AZ332">
        <v>0.51829999999999998</v>
      </c>
      <c r="BA332">
        <v>0.53180000000000005</v>
      </c>
      <c r="BB332">
        <v>0.61650000000000005</v>
      </c>
      <c r="BC332">
        <v>0.53769999999999996</v>
      </c>
      <c r="BD332">
        <v>0.53339999999999999</v>
      </c>
    </row>
    <row r="333" spans="1:56" hidden="1" x14ac:dyDescent="0.4">
      <c r="A333">
        <v>850</v>
      </c>
      <c r="B333" t="str">
        <f t="shared" si="12"/>
        <v>CLM051</v>
      </c>
      <c r="C333" t="str">
        <f t="shared" si="13"/>
        <v>CLM052</v>
      </c>
      <c r="D333" t="str">
        <f t="shared" si="14"/>
        <v>TFIDF</v>
      </c>
      <c r="E333" t="s">
        <v>396</v>
      </c>
      <c r="F333">
        <f t="shared" si="15"/>
        <v>0.64069999999999994</v>
      </c>
      <c r="G333">
        <v>0.67889999999999995</v>
      </c>
      <c r="H333">
        <v>0.65369999999999995</v>
      </c>
      <c r="I333">
        <v>0.54969999999999997</v>
      </c>
      <c r="J333">
        <v>0.65169999999999995</v>
      </c>
      <c r="K333">
        <v>0.59750000000000003</v>
      </c>
      <c r="L333">
        <v>0.71830000000000005</v>
      </c>
      <c r="M333">
        <v>0.58330000000000004</v>
      </c>
      <c r="N333">
        <v>0.48380000000000001</v>
      </c>
      <c r="O333">
        <v>0.63660000000000005</v>
      </c>
      <c r="P333">
        <v>0.66300000000000003</v>
      </c>
      <c r="Q333">
        <v>0.66969999999999996</v>
      </c>
      <c r="R333">
        <v>0.76259999999999994</v>
      </c>
      <c r="S333">
        <v>0.66249999999999998</v>
      </c>
      <c r="T333">
        <v>0.61240000000000006</v>
      </c>
      <c r="U333">
        <v>0.54679999999999995</v>
      </c>
      <c r="V333">
        <v>0.56930000000000003</v>
      </c>
      <c r="W333">
        <v>0.58640000000000003</v>
      </c>
      <c r="X333">
        <v>0.69</v>
      </c>
      <c r="Y333">
        <v>0.6673</v>
      </c>
      <c r="Z333">
        <v>0.91690000000000005</v>
      </c>
      <c r="AA333">
        <v>0.65169999999999995</v>
      </c>
      <c r="AB333">
        <v>0.68779999999999997</v>
      </c>
      <c r="AC333">
        <v>0.64710000000000001</v>
      </c>
      <c r="AD333">
        <v>0.72609999999999997</v>
      </c>
      <c r="AE333">
        <v>0.5111</v>
      </c>
      <c r="AF333">
        <v>0.58420000000000005</v>
      </c>
      <c r="AG333">
        <v>0.70340000000000003</v>
      </c>
      <c r="AH333">
        <v>0.42820000000000003</v>
      </c>
      <c r="AI333">
        <v>0.63139999999999996</v>
      </c>
      <c r="AJ333">
        <v>0.59340000000000004</v>
      </c>
      <c r="AK333">
        <v>0.58479999999999999</v>
      </c>
      <c r="AL333">
        <v>0.67020000000000002</v>
      </c>
      <c r="AM333">
        <v>0.66949999999999998</v>
      </c>
      <c r="AN333">
        <v>0.6069</v>
      </c>
      <c r="AO333">
        <v>0.79490000000000005</v>
      </c>
      <c r="AP333">
        <v>0.76439999999999997</v>
      </c>
      <c r="AQ333">
        <v>0.70140000000000002</v>
      </c>
      <c r="AR333">
        <v>0.59140000000000004</v>
      </c>
      <c r="AS333">
        <v>0.56259999999999999</v>
      </c>
      <c r="AT333">
        <v>0.54890000000000005</v>
      </c>
      <c r="AU333">
        <v>0.68689999999999996</v>
      </c>
      <c r="AV333">
        <v>0.62929999999999997</v>
      </c>
      <c r="AW333">
        <v>0.81369999999999998</v>
      </c>
      <c r="AX333">
        <v>0.57789999999999997</v>
      </c>
      <c r="AY333">
        <v>0.5736</v>
      </c>
      <c r="AZ333">
        <v>0.59909999999999997</v>
      </c>
      <c r="BA333">
        <v>0.69650000000000001</v>
      </c>
      <c r="BB333">
        <v>0.63880000000000003</v>
      </c>
      <c r="BC333">
        <v>0.65369999999999995</v>
      </c>
      <c r="BD333">
        <v>0.60570000000000002</v>
      </c>
    </row>
    <row r="334" spans="1:56" hidden="1" x14ac:dyDescent="0.4">
      <c r="A334">
        <v>851</v>
      </c>
      <c r="B334" t="str">
        <f t="shared" si="12"/>
        <v>CLM051</v>
      </c>
      <c r="C334" t="str">
        <f t="shared" si="13"/>
        <v>CLM052</v>
      </c>
      <c r="D334" t="str">
        <f t="shared" si="14"/>
        <v>BM25</v>
      </c>
      <c r="E334" t="s">
        <v>397</v>
      </c>
      <c r="F334">
        <f t="shared" si="15"/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</row>
    <row r="335" spans="1:56" hidden="1" x14ac:dyDescent="0.4">
      <c r="A335">
        <v>852</v>
      </c>
      <c r="B335" t="str">
        <f t="shared" si="12"/>
        <v>CLM051</v>
      </c>
      <c r="C335" t="str">
        <f t="shared" si="13"/>
        <v>CLM052</v>
      </c>
      <c r="D335" t="str">
        <f t="shared" si="14"/>
        <v>SBERT</v>
      </c>
      <c r="E335" t="s">
        <v>398</v>
      </c>
      <c r="F335">
        <f t="shared" si="15"/>
        <v>0.94972999999999985</v>
      </c>
      <c r="G335">
        <v>0.95289999999999997</v>
      </c>
      <c r="H335">
        <v>0.96260000000000001</v>
      </c>
      <c r="I335">
        <v>0.92969999999999997</v>
      </c>
      <c r="J335">
        <v>0.96689999999999998</v>
      </c>
      <c r="K335">
        <v>0.9466</v>
      </c>
      <c r="L335">
        <v>0.98470000000000002</v>
      </c>
      <c r="M335">
        <v>0.96899999999999997</v>
      </c>
      <c r="N335">
        <v>0.93059999999999998</v>
      </c>
      <c r="O335">
        <v>0.94820000000000004</v>
      </c>
      <c r="P335">
        <v>0.93569999999999998</v>
      </c>
      <c r="Q335">
        <v>0.95720000000000005</v>
      </c>
      <c r="R335">
        <v>0.97150000000000003</v>
      </c>
      <c r="S335">
        <v>0.96899999999999997</v>
      </c>
      <c r="T335">
        <v>0.94620000000000004</v>
      </c>
      <c r="U335">
        <v>0.92610000000000003</v>
      </c>
      <c r="V335">
        <v>0.94230000000000003</v>
      </c>
      <c r="W335">
        <v>0.90969999999999995</v>
      </c>
      <c r="X335">
        <v>0.96309999999999996</v>
      </c>
      <c r="Y335">
        <v>0.92379999999999995</v>
      </c>
      <c r="Z335">
        <v>0.98880000000000001</v>
      </c>
      <c r="AA335">
        <v>0.96099999999999997</v>
      </c>
      <c r="AB335">
        <v>0.94230000000000003</v>
      </c>
      <c r="AC335">
        <v>0.93820000000000003</v>
      </c>
      <c r="AD335">
        <v>0.96760000000000002</v>
      </c>
      <c r="AE335">
        <v>0.89080000000000004</v>
      </c>
      <c r="AF335">
        <v>0.97440000000000004</v>
      </c>
      <c r="AG335">
        <v>0.9677</v>
      </c>
      <c r="AH335">
        <v>0.93759999999999999</v>
      </c>
      <c r="AI335">
        <v>0.96719999999999995</v>
      </c>
      <c r="AJ335">
        <v>0.96260000000000001</v>
      </c>
      <c r="AK335">
        <v>0.94310000000000005</v>
      </c>
      <c r="AL335">
        <v>0.96619999999999995</v>
      </c>
      <c r="AM335">
        <v>0.9476</v>
      </c>
      <c r="AN335">
        <v>0.95940000000000003</v>
      </c>
      <c r="AO335">
        <v>0.97</v>
      </c>
      <c r="AP335">
        <v>0.97370000000000001</v>
      </c>
      <c r="AQ335">
        <v>0.90090000000000003</v>
      </c>
      <c r="AR335">
        <v>0.95440000000000003</v>
      </c>
      <c r="AS335">
        <v>0.93989999999999996</v>
      </c>
      <c r="AT335">
        <v>0.95250000000000001</v>
      </c>
      <c r="AU335">
        <v>0.96309999999999996</v>
      </c>
      <c r="AV335">
        <v>0.93740000000000001</v>
      </c>
      <c r="AW335">
        <v>0.96230000000000004</v>
      </c>
      <c r="AX335">
        <v>0.97109999999999996</v>
      </c>
      <c r="AY335">
        <v>0.92449999999999999</v>
      </c>
      <c r="AZ335">
        <v>0.94640000000000002</v>
      </c>
      <c r="BA335">
        <v>0.89810000000000001</v>
      </c>
      <c r="BB335">
        <v>0.95169999999999999</v>
      </c>
      <c r="BC335">
        <v>0.95069999999999999</v>
      </c>
      <c r="BD335">
        <v>0.9395</v>
      </c>
    </row>
    <row r="336" spans="1:56" hidden="1" x14ac:dyDescent="0.4">
      <c r="A336">
        <v>853</v>
      </c>
      <c r="B336" t="str">
        <f t="shared" si="12"/>
        <v>CLM051</v>
      </c>
      <c r="C336" t="str">
        <f t="shared" si="13"/>
        <v>CLM052</v>
      </c>
      <c r="D336" t="str">
        <f t="shared" si="14"/>
        <v>MEAN</v>
      </c>
      <c r="E336" t="s">
        <v>399</v>
      </c>
      <c r="F336">
        <f t="shared" si="15"/>
        <v>0.51559600000000005</v>
      </c>
      <c r="G336">
        <v>0.50480000000000003</v>
      </c>
      <c r="H336">
        <v>0.51819999999999999</v>
      </c>
      <c r="I336">
        <v>0.46750000000000003</v>
      </c>
      <c r="J336">
        <v>0.51910000000000001</v>
      </c>
      <c r="K336">
        <v>0.49380000000000002</v>
      </c>
      <c r="L336">
        <v>0.59030000000000005</v>
      </c>
      <c r="M336">
        <v>0.50539999999999996</v>
      </c>
      <c r="N336">
        <v>0.43109999999999998</v>
      </c>
      <c r="O336">
        <v>0.51739999999999997</v>
      </c>
      <c r="P336">
        <v>0.52039999999999997</v>
      </c>
      <c r="Q336">
        <v>0.51629999999999998</v>
      </c>
      <c r="R336">
        <v>0.5464</v>
      </c>
      <c r="S336">
        <v>0.54220000000000002</v>
      </c>
      <c r="T336">
        <v>0.50009999999999999</v>
      </c>
      <c r="U336">
        <v>0.45710000000000001</v>
      </c>
      <c r="V336">
        <v>0.48780000000000001</v>
      </c>
      <c r="W336">
        <v>0.47620000000000001</v>
      </c>
      <c r="X336">
        <v>0.56620000000000004</v>
      </c>
      <c r="Y336">
        <v>0.51949999999999996</v>
      </c>
      <c r="Z336">
        <v>0.67830000000000001</v>
      </c>
      <c r="AA336">
        <v>0.50929999999999997</v>
      </c>
      <c r="AB336">
        <v>0.53959999999999997</v>
      </c>
      <c r="AC336">
        <v>0.50729999999999997</v>
      </c>
      <c r="AD336">
        <v>0.52959999999999996</v>
      </c>
      <c r="AE336">
        <v>0.44350000000000001</v>
      </c>
      <c r="AF336">
        <v>0.50490000000000002</v>
      </c>
      <c r="AG336">
        <v>0.55810000000000004</v>
      </c>
      <c r="AH336">
        <v>0.45369999999999999</v>
      </c>
      <c r="AI336">
        <v>0.51570000000000005</v>
      </c>
      <c r="AJ336">
        <v>0.4854</v>
      </c>
      <c r="AK336">
        <v>0.46289999999999998</v>
      </c>
      <c r="AL336">
        <v>0.54269999999999996</v>
      </c>
      <c r="AM336">
        <v>0.48770000000000002</v>
      </c>
      <c r="AN336">
        <v>0.51339999999999997</v>
      </c>
      <c r="AO336">
        <v>0.59870000000000001</v>
      </c>
      <c r="AP336">
        <v>0.59360000000000002</v>
      </c>
      <c r="AQ336">
        <v>0.50729999999999997</v>
      </c>
      <c r="AR336">
        <v>0.49840000000000001</v>
      </c>
      <c r="AS336">
        <v>0.50770000000000004</v>
      </c>
      <c r="AT336">
        <v>0.4783</v>
      </c>
      <c r="AU336">
        <v>0.54800000000000004</v>
      </c>
      <c r="AV336">
        <v>0.49540000000000001</v>
      </c>
      <c r="AW336">
        <v>0.60640000000000005</v>
      </c>
      <c r="AX336">
        <v>0.50880000000000003</v>
      </c>
      <c r="AY336">
        <v>0.47939999999999999</v>
      </c>
      <c r="AZ336">
        <v>0.50949999999999995</v>
      </c>
      <c r="BA336">
        <v>0.51590000000000003</v>
      </c>
      <c r="BB336">
        <v>0.52590000000000003</v>
      </c>
      <c r="BC336">
        <v>0.50549999999999995</v>
      </c>
      <c r="BD336">
        <v>0.48909999999999998</v>
      </c>
    </row>
    <row r="337" spans="1:56" hidden="1" x14ac:dyDescent="0.4">
      <c r="A337">
        <v>854</v>
      </c>
      <c r="B337" t="str">
        <f t="shared" si="12"/>
        <v>CLM051</v>
      </c>
      <c r="C337" t="str">
        <f t="shared" si="13"/>
        <v>CLM052</v>
      </c>
      <c r="D337" t="str">
        <f t="shared" si="14"/>
        <v>Weighted</v>
      </c>
      <c r="E337" t="s">
        <v>400</v>
      </c>
      <c r="F337">
        <f t="shared" si="15"/>
        <v>0.53407400000000027</v>
      </c>
      <c r="G337">
        <v>0.52200000000000002</v>
      </c>
      <c r="H337">
        <v>0.53610000000000002</v>
      </c>
      <c r="I337">
        <v>0.47239999999999999</v>
      </c>
      <c r="J337">
        <v>0.53639999999999999</v>
      </c>
      <c r="K337">
        <v>0.50509999999999999</v>
      </c>
      <c r="L337">
        <v>0.626</v>
      </c>
      <c r="M337">
        <v>0.51559999999999995</v>
      </c>
      <c r="N337">
        <v>0.42349999999999999</v>
      </c>
      <c r="O337">
        <v>0.53639999999999999</v>
      </c>
      <c r="P337">
        <v>0.54330000000000001</v>
      </c>
      <c r="Q337">
        <v>0.53520000000000001</v>
      </c>
      <c r="R337">
        <v>0.57540000000000002</v>
      </c>
      <c r="S337">
        <v>0.56559999999999999</v>
      </c>
      <c r="T337">
        <v>0.51380000000000003</v>
      </c>
      <c r="U337">
        <v>0.4597</v>
      </c>
      <c r="V337">
        <v>0.49690000000000001</v>
      </c>
      <c r="W337">
        <v>0.48809999999999998</v>
      </c>
      <c r="X337">
        <v>0.59770000000000001</v>
      </c>
      <c r="Y337">
        <v>0.54420000000000002</v>
      </c>
      <c r="Z337">
        <v>0.74539999999999995</v>
      </c>
      <c r="AA337">
        <v>0.52510000000000001</v>
      </c>
      <c r="AB337">
        <v>0.5675</v>
      </c>
      <c r="AC337">
        <v>0.52569999999999995</v>
      </c>
      <c r="AD337">
        <v>0.55320000000000003</v>
      </c>
      <c r="AE337">
        <v>0.44629999999999997</v>
      </c>
      <c r="AF337">
        <v>0.51419999999999999</v>
      </c>
      <c r="AG337">
        <v>0.5877</v>
      </c>
      <c r="AH337">
        <v>0.44790000000000002</v>
      </c>
      <c r="AI337">
        <v>0.53120000000000001</v>
      </c>
      <c r="AJ337">
        <v>0.49199999999999999</v>
      </c>
      <c r="AK337">
        <v>0.46639999999999998</v>
      </c>
      <c r="AL337">
        <v>0.56689999999999996</v>
      </c>
      <c r="AM337">
        <v>0.501</v>
      </c>
      <c r="AN337">
        <v>0.5282</v>
      </c>
      <c r="AO337">
        <v>0.64270000000000005</v>
      </c>
      <c r="AP337">
        <v>0.63419999999999999</v>
      </c>
      <c r="AQ337">
        <v>0.53410000000000002</v>
      </c>
      <c r="AR337">
        <v>0.50939999999999996</v>
      </c>
      <c r="AS337">
        <v>0.52180000000000004</v>
      </c>
      <c r="AT337">
        <v>0.48249999999999998</v>
      </c>
      <c r="AU337">
        <v>0.57479999999999998</v>
      </c>
      <c r="AV337">
        <v>0.51</v>
      </c>
      <c r="AW337">
        <v>0.65429999999999999</v>
      </c>
      <c r="AX337">
        <v>0.51929999999999998</v>
      </c>
      <c r="AY337">
        <v>0.48930000000000001</v>
      </c>
      <c r="AZ337">
        <v>0.52490000000000003</v>
      </c>
      <c r="BA337">
        <v>0.54500000000000004</v>
      </c>
      <c r="BB337">
        <v>0.54659999999999997</v>
      </c>
      <c r="BC337">
        <v>0.52190000000000003</v>
      </c>
      <c r="BD337">
        <v>0.50080000000000002</v>
      </c>
    </row>
    <row r="338" spans="1:56" hidden="1" x14ac:dyDescent="0.4">
      <c r="A338">
        <v>925</v>
      </c>
      <c r="B338" t="str">
        <f t="shared" si="12"/>
        <v>CLM002</v>
      </c>
      <c r="C338" t="str">
        <f t="shared" si="13"/>
        <v>CLM052</v>
      </c>
      <c r="D338" t="str">
        <f t="shared" si="14"/>
        <v>Jaccard</v>
      </c>
      <c r="E338" t="s">
        <v>401</v>
      </c>
      <c r="F338">
        <f t="shared" si="15"/>
        <v>0.41693199999999997</v>
      </c>
      <c r="G338">
        <v>0.39810000000000001</v>
      </c>
      <c r="H338">
        <v>0.29210000000000003</v>
      </c>
      <c r="I338">
        <v>0.42109999999999997</v>
      </c>
      <c r="J338">
        <v>0.49669999999999997</v>
      </c>
      <c r="K338">
        <v>0.2185</v>
      </c>
      <c r="L338">
        <v>0.66359999999999997</v>
      </c>
      <c r="M338">
        <v>0.5</v>
      </c>
      <c r="N338">
        <v>0.29770000000000002</v>
      </c>
      <c r="O338">
        <v>0.44340000000000002</v>
      </c>
      <c r="P338">
        <v>0.46710000000000002</v>
      </c>
      <c r="Q338">
        <v>0.2424</v>
      </c>
      <c r="R338">
        <v>0.37190000000000001</v>
      </c>
      <c r="S338">
        <v>0.5806</v>
      </c>
      <c r="T338">
        <v>0.30509999999999998</v>
      </c>
      <c r="U338">
        <v>0.45379999999999998</v>
      </c>
      <c r="V338">
        <v>0.35249999999999998</v>
      </c>
      <c r="W338">
        <v>0.36559999999999998</v>
      </c>
      <c r="X338">
        <v>0.39450000000000002</v>
      </c>
      <c r="Y338">
        <v>0.4138</v>
      </c>
      <c r="Z338">
        <v>0.42680000000000001</v>
      </c>
      <c r="AA338">
        <v>0.39529999999999998</v>
      </c>
      <c r="AB338">
        <v>0.34179999999999999</v>
      </c>
      <c r="AC338">
        <v>0.36509999999999998</v>
      </c>
      <c r="AD338">
        <v>0.43330000000000002</v>
      </c>
      <c r="AE338">
        <v>0.35</v>
      </c>
      <c r="AF338">
        <v>0.4531</v>
      </c>
      <c r="AG338">
        <v>0.33779999999999999</v>
      </c>
      <c r="AH338">
        <v>0.36070000000000002</v>
      </c>
      <c r="AI338">
        <v>0.37780000000000002</v>
      </c>
      <c r="AJ338">
        <v>0.28120000000000001</v>
      </c>
      <c r="AK338">
        <v>0.38350000000000001</v>
      </c>
      <c r="AL338">
        <v>0.4113</v>
      </c>
      <c r="AM338">
        <v>0.31430000000000002</v>
      </c>
      <c r="AN338">
        <v>0.54210000000000003</v>
      </c>
      <c r="AO338">
        <v>0.43969999999999998</v>
      </c>
      <c r="AP338">
        <v>0.57689999999999997</v>
      </c>
      <c r="AQ338">
        <v>0.45050000000000001</v>
      </c>
      <c r="AR338">
        <v>0.42980000000000002</v>
      </c>
      <c r="AS338">
        <v>0.44350000000000001</v>
      </c>
      <c r="AT338">
        <v>0.38379999999999997</v>
      </c>
      <c r="AU338">
        <v>0.45610000000000001</v>
      </c>
      <c r="AV338">
        <v>0.45279999999999998</v>
      </c>
      <c r="AW338">
        <v>0.61319999999999997</v>
      </c>
      <c r="AX338">
        <v>0.60940000000000005</v>
      </c>
      <c r="AY338">
        <v>0.46550000000000002</v>
      </c>
      <c r="AZ338">
        <v>0.36359999999999998</v>
      </c>
      <c r="BA338">
        <v>0.34589999999999999</v>
      </c>
      <c r="BB338">
        <v>0.47499999999999998</v>
      </c>
      <c r="BC338">
        <v>0.44540000000000002</v>
      </c>
      <c r="BD338">
        <v>0.44290000000000002</v>
      </c>
    </row>
    <row r="339" spans="1:56" hidden="1" x14ac:dyDescent="0.4">
      <c r="A339">
        <v>926</v>
      </c>
      <c r="B339" t="str">
        <f t="shared" si="12"/>
        <v>CLM002</v>
      </c>
      <c r="C339" t="str">
        <f t="shared" si="13"/>
        <v>CLM052</v>
      </c>
      <c r="D339" t="str">
        <f t="shared" si="14"/>
        <v>Levenshtein</v>
      </c>
      <c r="E339" t="s">
        <v>402</v>
      </c>
      <c r="F339">
        <f t="shared" si="15"/>
        <v>0.58972199999999997</v>
      </c>
      <c r="G339">
        <v>0.52669999999999995</v>
      </c>
      <c r="H339">
        <v>0.62770000000000004</v>
      </c>
      <c r="I339">
        <v>0.61550000000000005</v>
      </c>
      <c r="J339">
        <v>0.57950000000000002</v>
      </c>
      <c r="K339">
        <v>0.53690000000000004</v>
      </c>
      <c r="L339">
        <v>0.78900000000000003</v>
      </c>
      <c r="M339">
        <v>0.66120000000000001</v>
      </c>
      <c r="N339">
        <v>0.50290000000000001</v>
      </c>
      <c r="O339">
        <v>0.58479999999999999</v>
      </c>
      <c r="P339">
        <v>0.58350000000000002</v>
      </c>
      <c r="Q339">
        <v>0.44319999999999998</v>
      </c>
      <c r="R339">
        <v>0.57140000000000002</v>
      </c>
      <c r="S339">
        <v>0.73839999999999995</v>
      </c>
      <c r="T339">
        <v>0.58530000000000004</v>
      </c>
      <c r="U339">
        <v>0.67390000000000005</v>
      </c>
      <c r="V339">
        <v>0.50380000000000003</v>
      </c>
      <c r="W339">
        <v>0.53879999999999995</v>
      </c>
      <c r="X339">
        <v>0.58950000000000002</v>
      </c>
      <c r="Y339">
        <v>0.56659999999999999</v>
      </c>
      <c r="Z339">
        <v>0.56689999999999996</v>
      </c>
      <c r="AA339">
        <v>0.58940000000000003</v>
      </c>
      <c r="AB339">
        <v>0.48409999999999997</v>
      </c>
      <c r="AC339">
        <v>0.51129999999999998</v>
      </c>
      <c r="AD339">
        <v>0.69410000000000005</v>
      </c>
      <c r="AE339">
        <v>0.52310000000000001</v>
      </c>
      <c r="AF339">
        <v>0.61860000000000004</v>
      </c>
      <c r="AG339">
        <v>0.56889999999999996</v>
      </c>
      <c r="AH339">
        <v>0.51539999999999997</v>
      </c>
      <c r="AI339">
        <v>0.55400000000000005</v>
      </c>
      <c r="AJ339">
        <v>0.50270000000000004</v>
      </c>
      <c r="AK339">
        <v>0.63790000000000002</v>
      </c>
      <c r="AL339">
        <v>0.61460000000000004</v>
      </c>
      <c r="AM339">
        <v>0.56620000000000004</v>
      </c>
      <c r="AN339">
        <v>0.64690000000000003</v>
      </c>
      <c r="AO339">
        <v>0.67830000000000001</v>
      </c>
      <c r="AP339">
        <v>0.78839999999999999</v>
      </c>
      <c r="AQ339">
        <v>0.66149999999999998</v>
      </c>
      <c r="AR339">
        <v>0.53359999999999996</v>
      </c>
      <c r="AS339">
        <v>0.57509999999999994</v>
      </c>
      <c r="AT339">
        <v>0.49320000000000003</v>
      </c>
      <c r="AU339">
        <v>0.53790000000000004</v>
      </c>
      <c r="AV339">
        <v>0.54090000000000005</v>
      </c>
      <c r="AW339">
        <v>0.76229999999999998</v>
      </c>
      <c r="AX339">
        <v>0.73919999999999997</v>
      </c>
      <c r="AY339">
        <v>0.59830000000000005</v>
      </c>
      <c r="AZ339">
        <v>0.48420000000000002</v>
      </c>
      <c r="BA339">
        <v>0.55430000000000001</v>
      </c>
      <c r="BB339">
        <v>0.65029999999999999</v>
      </c>
      <c r="BC339">
        <v>0.53639999999999999</v>
      </c>
      <c r="BD339">
        <v>0.53949999999999998</v>
      </c>
    </row>
    <row r="340" spans="1:56" hidden="1" x14ac:dyDescent="0.4">
      <c r="A340">
        <v>927</v>
      </c>
      <c r="B340" t="str">
        <f t="shared" si="12"/>
        <v>CLM002</v>
      </c>
      <c r="C340" t="str">
        <f t="shared" si="13"/>
        <v>CLM052</v>
      </c>
      <c r="D340" t="str">
        <f t="shared" si="14"/>
        <v>TFIDF</v>
      </c>
      <c r="E340" t="s">
        <v>403</v>
      </c>
      <c r="F340">
        <f t="shared" si="15"/>
        <v>0.65362599999999982</v>
      </c>
      <c r="G340">
        <v>0.69230000000000003</v>
      </c>
      <c r="H340">
        <v>0.59740000000000004</v>
      </c>
      <c r="I340">
        <v>0.62549999999999994</v>
      </c>
      <c r="J340">
        <v>0.7137</v>
      </c>
      <c r="K340">
        <v>0.46529999999999999</v>
      </c>
      <c r="L340">
        <v>0.84099999999999997</v>
      </c>
      <c r="M340">
        <v>0.72399999999999998</v>
      </c>
      <c r="N340">
        <v>0.58420000000000005</v>
      </c>
      <c r="O340">
        <v>0.64549999999999996</v>
      </c>
      <c r="P340">
        <v>0.73129999999999995</v>
      </c>
      <c r="Q340">
        <v>0.5423</v>
      </c>
      <c r="R340">
        <v>0.65810000000000002</v>
      </c>
      <c r="S340">
        <v>0.72909999999999997</v>
      </c>
      <c r="T340">
        <v>0.57020000000000004</v>
      </c>
      <c r="U340">
        <v>0.72560000000000002</v>
      </c>
      <c r="V340">
        <v>0.61919999999999997</v>
      </c>
      <c r="W340">
        <v>0.61560000000000004</v>
      </c>
      <c r="X340">
        <v>0.5776</v>
      </c>
      <c r="Y340">
        <v>0.56389999999999996</v>
      </c>
      <c r="Z340">
        <v>0.70189999999999997</v>
      </c>
      <c r="AA340">
        <v>0.63039999999999996</v>
      </c>
      <c r="AB340">
        <v>0.62749999999999995</v>
      </c>
      <c r="AC340">
        <v>0.61660000000000004</v>
      </c>
      <c r="AD340">
        <v>0.74939999999999996</v>
      </c>
      <c r="AE340">
        <v>0.55459999999999998</v>
      </c>
      <c r="AF340">
        <v>0.64049999999999996</v>
      </c>
      <c r="AG340">
        <v>0.60729999999999995</v>
      </c>
      <c r="AH340">
        <v>0.5111</v>
      </c>
      <c r="AI340">
        <v>0.59499999999999997</v>
      </c>
      <c r="AJ340">
        <v>0.60550000000000004</v>
      </c>
      <c r="AK340">
        <v>0.75019999999999998</v>
      </c>
      <c r="AL340">
        <v>0.68220000000000003</v>
      </c>
      <c r="AM340">
        <v>0.62709999999999999</v>
      </c>
      <c r="AN340">
        <v>0.70540000000000003</v>
      </c>
      <c r="AO340">
        <v>0.77329999999999999</v>
      </c>
      <c r="AP340">
        <v>0.75219999999999998</v>
      </c>
      <c r="AQ340">
        <v>0.75849999999999995</v>
      </c>
      <c r="AR340">
        <v>0.61429999999999996</v>
      </c>
      <c r="AS340">
        <v>0.6512</v>
      </c>
      <c r="AT340">
        <v>0.61739999999999995</v>
      </c>
      <c r="AU340">
        <v>0.61009999999999998</v>
      </c>
      <c r="AV340">
        <v>0.65259999999999996</v>
      </c>
      <c r="AW340">
        <v>0.8095</v>
      </c>
      <c r="AX340">
        <v>0.76349999999999996</v>
      </c>
      <c r="AY340">
        <v>0.62480000000000002</v>
      </c>
      <c r="AZ340">
        <v>0.62229999999999996</v>
      </c>
      <c r="BA340">
        <v>0.62380000000000002</v>
      </c>
      <c r="BB340">
        <v>0.71930000000000005</v>
      </c>
      <c r="BC340">
        <v>0.64680000000000004</v>
      </c>
      <c r="BD340">
        <v>0.61519999999999997</v>
      </c>
    </row>
    <row r="341" spans="1:56" hidden="1" x14ac:dyDescent="0.4">
      <c r="A341">
        <v>928</v>
      </c>
      <c r="B341" t="str">
        <f t="shared" si="12"/>
        <v>CLM002</v>
      </c>
      <c r="C341" t="str">
        <f t="shared" si="13"/>
        <v>CLM052</v>
      </c>
      <c r="D341" t="str">
        <f t="shared" si="14"/>
        <v>BM25</v>
      </c>
      <c r="E341" t="s">
        <v>404</v>
      </c>
      <c r="F341">
        <f t="shared" si="15"/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</row>
    <row r="342" spans="1:56" hidden="1" x14ac:dyDescent="0.4">
      <c r="A342">
        <v>929</v>
      </c>
      <c r="B342" t="str">
        <f t="shared" si="12"/>
        <v>CLM002</v>
      </c>
      <c r="C342" t="str">
        <f t="shared" si="13"/>
        <v>CLM052</v>
      </c>
      <c r="D342" t="str">
        <f t="shared" si="14"/>
        <v>SBERT</v>
      </c>
      <c r="E342" t="s">
        <v>405</v>
      </c>
      <c r="F342">
        <f t="shared" si="15"/>
        <v>0.95481399999999994</v>
      </c>
      <c r="G342">
        <v>0.95830000000000004</v>
      </c>
      <c r="H342">
        <v>0.9597</v>
      </c>
      <c r="I342">
        <v>0.93579999999999997</v>
      </c>
      <c r="J342">
        <v>0.97209999999999996</v>
      </c>
      <c r="K342">
        <v>0.91930000000000001</v>
      </c>
      <c r="L342">
        <v>0.98970000000000002</v>
      </c>
      <c r="M342">
        <v>0.98340000000000005</v>
      </c>
      <c r="N342">
        <v>0.93620000000000003</v>
      </c>
      <c r="O342">
        <v>0.94630000000000003</v>
      </c>
      <c r="P342">
        <v>0.95289999999999997</v>
      </c>
      <c r="Q342">
        <v>0.94199999999999995</v>
      </c>
      <c r="R342">
        <v>0.95589999999999997</v>
      </c>
      <c r="S342">
        <v>0.97770000000000001</v>
      </c>
      <c r="T342">
        <v>0.93969999999999998</v>
      </c>
      <c r="U342">
        <v>0.96199999999999997</v>
      </c>
      <c r="V342">
        <v>0.93659999999999999</v>
      </c>
      <c r="W342">
        <v>0.94499999999999995</v>
      </c>
      <c r="X342">
        <v>0.95299999999999996</v>
      </c>
      <c r="Y342">
        <v>0.9355</v>
      </c>
      <c r="Z342">
        <v>0.95899999999999996</v>
      </c>
      <c r="AA342">
        <v>0.96579999999999999</v>
      </c>
      <c r="AB342">
        <v>0.93779999999999997</v>
      </c>
      <c r="AC342">
        <v>0.95750000000000002</v>
      </c>
      <c r="AD342">
        <v>0.96589999999999998</v>
      </c>
      <c r="AE342">
        <v>0.90380000000000005</v>
      </c>
      <c r="AF342">
        <v>0.97009999999999996</v>
      </c>
      <c r="AG342">
        <v>0.96040000000000003</v>
      </c>
      <c r="AH342">
        <v>0.94850000000000001</v>
      </c>
      <c r="AI342">
        <v>0.97009999999999996</v>
      </c>
      <c r="AJ342">
        <v>0.96499999999999997</v>
      </c>
      <c r="AK342">
        <v>0.96440000000000003</v>
      </c>
      <c r="AL342">
        <v>0.94430000000000003</v>
      </c>
      <c r="AM342">
        <v>0.95679999999999998</v>
      </c>
      <c r="AN342">
        <v>0.9748</v>
      </c>
      <c r="AO342">
        <v>0.97040000000000004</v>
      </c>
      <c r="AP342">
        <v>0.97570000000000001</v>
      </c>
      <c r="AQ342">
        <v>0.96399999999999997</v>
      </c>
      <c r="AR342">
        <v>0.95909999999999995</v>
      </c>
      <c r="AS342">
        <v>0.96040000000000003</v>
      </c>
      <c r="AT342">
        <v>0.95989999999999998</v>
      </c>
      <c r="AU342">
        <v>0.94440000000000002</v>
      </c>
      <c r="AV342">
        <v>0.96079999999999999</v>
      </c>
      <c r="AW342">
        <v>0.97589999999999999</v>
      </c>
      <c r="AX342">
        <v>0.97750000000000004</v>
      </c>
      <c r="AY342">
        <v>0.93830000000000002</v>
      </c>
      <c r="AZ342">
        <v>0.92679999999999996</v>
      </c>
      <c r="BA342">
        <v>0.93179999999999996</v>
      </c>
      <c r="BB342">
        <v>0.97089999999999999</v>
      </c>
      <c r="BC342">
        <v>0.92849999999999999</v>
      </c>
      <c r="BD342">
        <v>0.95099999999999996</v>
      </c>
    </row>
    <row r="343" spans="1:56" hidden="1" x14ac:dyDescent="0.4">
      <c r="A343">
        <v>930</v>
      </c>
      <c r="B343" t="str">
        <f t="shared" si="12"/>
        <v>CLM002</v>
      </c>
      <c r="C343" t="str">
        <f t="shared" si="13"/>
        <v>CLM052</v>
      </c>
      <c r="D343" t="str">
        <f t="shared" si="14"/>
        <v>MEAN</v>
      </c>
      <c r="E343" t="s">
        <v>406</v>
      </c>
      <c r="F343">
        <f t="shared" si="15"/>
        <v>0.52302799999999972</v>
      </c>
      <c r="G343">
        <v>0.5151</v>
      </c>
      <c r="H343">
        <v>0.49540000000000001</v>
      </c>
      <c r="I343">
        <v>0.51959999999999995</v>
      </c>
      <c r="J343">
        <v>0.5524</v>
      </c>
      <c r="K343">
        <v>0.42799999999999999</v>
      </c>
      <c r="L343">
        <v>0.65669999999999995</v>
      </c>
      <c r="M343">
        <v>0.57369999999999999</v>
      </c>
      <c r="N343">
        <v>0.4642</v>
      </c>
      <c r="O343">
        <v>0.52400000000000002</v>
      </c>
      <c r="P343">
        <v>0.54700000000000004</v>
      </c>
      <c r="Q343">
        <v>0.434</v>
      </c>
      <c r="R343">
        <v>0.51149999999999995</v>
      </c>
      <c r="S343">
        <v>0.60519999999999996</v>
      </c>
      <c r="T343">
        <v>0.48010000000000003</v>
      </c>
      <c r="U343">
        <v>0.56310000000000004</v>
      </c>
      <c r="V343">
        <v>0.4824</v>
      </c>
      <c r="W343">
        <v>0.49299999999999999</v>
      </c>
      <c r="X343">
        <v>0.50290000000000001</v>
      </c>
      <c r="Y343">
        <v>0.496</v>
      </c>
      <c r="Z343">
        <v>0.53090000000000004</v>
      </c>
      <c r="AA343">
        <v>0.51619999999999999</v>
      </c>
      <c r="AB343">
        <v>0.47820000000000001</v>
      </c>
      <c r="AC343">
        <v>0.49009999999999998</v>
      </c>
      <c r="AD343">
        <v>0.56859999999999999</v>
      </c>
      <c r="AE343">
        <v>0.46629999999999999</v>
      </c>
      <c r="AF343">
        <v>0.53649999999999998</v>
      </c>
      <c r="AG343">
        <v>0.49490000000000001</v>
      </c>
      <c r="AH343">
        <v>0.46710000000000002</v>
      </c>
      <c r="AI343">
        <v>0.49940000000000001</v>
      </c>
      <c r="AJ343">
        <v>0.47089999999999999</v>
      </c>
      <c r="AK343">
        <v>0.54720000000000002</v>
      </c>
      <c r="AL343">
        <v>0.53049999999999997</v>
      </c>
      <c r="AM343">
        <v>0.4929</v>
      </c>
      <c r="AN343">
        <v>0.57379999999999998</v>
      </c>
      <c r="AO343">
        <v>0.57230000000000003</v>
      </c>
      <c r="AP343">
        <v>0.61870000000000003</v>
      </c>
      <c r="AQ343">
        <v>0.56689999999999996</v>
      </c>
      <c r="AR343">
        <v>0.50739999999999996</v>
      </c>
      <c r="AS343">
        <v>0.52600000000000002</v>
      </c>
      <c r="AT343">
        <v>0.4909</v>
      </c>
      <c r="AU343">
        <v>0.50970000000000004</v>
      </c>
      <c r="AV343">
        <v>0.52139999999999997</v>
      </c>
      <c r="AW343">
        <v>0.63219999999999998</v>
      </c>
      <c r="AX343">
        <v>0.6179</v>
      </c>
      <c r="AY343">
        <v>0.52539999999999998</v>
      </c>
      <c r="AZ343">
        <v>0.47939999999999999</v>
      </c>
      <c r="BA343">
        <v>0.49120000000000003</v>
      </c>
      <c r="BB343">
        <v>0.56310000000000004</v>
      </c>
      <c r="BC343">
        <v>0.51139999999999997</v>
      </c>
      <c r="BD343">
        <v>0.50970000000000004</v>
      </c>
    </row>
    <row r="344" spans="1:56" hidden="1" x14ac:dyDescent="0.4">
      <c r="A344">
        <v>931</v>
      </c>
      <c r="B344" t="str">
        <f t="shared" si="12"/>
        <v>CLM002</v>
      </c>
      <c r="C344" t="str">
        <f t="shared" si="13"/>
        <v>CLM052</v>
      </c>
      <c r="D344" t="str">
        <f t="shared" si="14"/>
        <v>Weighted</v>
      </c>
      <c r="E344" t="s">
        <v>407</v>
      </c>
      <c r="F344">
        <f t="shared" si="15"/>
        <v>0.54322400000000004</v>
      </c>
      <c r="G344">
        <v>0.53469999999999995</v>
      </c>
      <c r="H344">
        <v>0.50509999999999999</v>
      </c>
      <c r="I344">
        <v>0.54039999999999999</v>
      </c>
      <c r="J344">
        <v>0.58040000000000003</v>
      </c>
      <c r="K344">
        <v>0.4204</v>
      </c>
      <c r="L344">
        <v>0.71440000000000003</v>
      </c>
      <c r="M344">
        <v>0.60580000000000001</v>
      </c>
      <c r="N344">
        <v>0.46899999999999997</v>
      </c>
      <c r="O344">
        <v>0.54530000000000001</v>
      </c>
      <c r="P344">
        <v>0.57730000000000004</v>
      </c>
      <c r="Q344">
        <v>0.42830000000000001</v>
      </c>
      <c r="R344">
        <v>0.52880000000000005</v>
      </c>
      <c r="S344">
        <v>0.6462</v>
      </c>
      <c r="T344">
        <v>0.48759999999999998</v>
      </c>
      <c r="U344">
        <v>0.5958</v>
      </c>
      <c r="V344">
        <v>0.49349999999999999</v>
      </c>
      <c r="W344">
        <v>0.50529999999999997</v>
      </c>
      <c r="X344">
        <v>0.51459999999999995</v>
      </c>
      <c r="Y344">
        <v>0.50780000000000003</v>
      </c>
      <c r="Z344">
        <v>0.55489999999999995</v>
      </c>
      <c r="AA344">
        <v>0.53190000000000004</v>
      </c>
      <c r="AB344">
        <v>0.48849999999999999</v>
      </c>
      <c r="AC344">
        <v>0.49980000000000002</v>
      </c>
      <c r="AD344">
        <v>0.60329999999999995</v>
      </c>
      <c r="AE344">
        <v>0.47499999999999998</v>
      </c>
      <c r="AF344">
        <v>0.55710000000000004</v>
      </c>
      <c r="AG344">
        <v>0.50490000000000002</v>
      </c>
      <c r="AH344">
        <v>0.4672</v>
      </c>
      <c r="AI344">
        <v>0.50849999999999995</v>
      </c>
      <c r="AJ344">
        <v>0.47410000000000002</v>
      </c>
      <c r="AK344">
        <v>0.57679999999999998</v>
      </c>
      <c r="AL344">
        <v>0.55559999999999998</v>
      </c>
      <c r="AM344">
        <v>0.50390000000000001</v>
      </c>
      <c r="AN344">
        <v>0.60629999999999995</v>
      </c>
      <c r="AO344">
        <v>0.60850000000000004</v>
      </c>
      <c r="AP344">
        <v>0.66459999999999997</v>
      </c>
      <c r="AQ344">
        <v>0.60199999999999998</v>
      </c>
      <c r="AR344">
        <v>0.52100000000000002</v>
      </c>
      <c r="AS344">
        <v>0.54600000000000004</v>
      </c>
      <c r="AT344">
        <v>0.50049999999999994</v>
      </c>
      <c r="AU344">
        <v>0.52600000000000002</v>
      </c>
      <c r="AV344">
        <v>0.5403</v>
      </c>
      <c r="AW344">
        <v>0.68430000000000002</v>
      </c>
      <c r="AX344">
        <v>0.66390000000000005</v>
      </c>
      <c r="AY344">
        <v>0.54720000000000002</v>
      </c>
      <c r="AZ344">
        <v>0.49130000000000001</v>
      </c>
      <c r="BA344">
        <v>0.50539999999999996</v>
      </c>
      <c r="BB344">
        <v>0.59419999999999995</v>
      </c>
      <c r="BC344">
        <v>0.5323</v>
      </c>
      <c r="BD344">
        <v>0.5252</v>
      </c>
    </row>
    <row r="345" spans="1:56" hidden="1" x14ac:dyDescent="0.4">
      <c r="A345">
        <v>799</v>
      </c>
      <c r="B345" t="str">
        <f t="shared" si="12"/>
        <v>CLM001</v>
      </c>
      <c r="C345" t="str">
        <f t="shared" si="13"/>
        <v>CLM052</v>
      </c>
      <c r="D345" t="str">
        <f t="shared" si="14"/>
        <v>Jaccard</v>
      </c>
      <c r="E345" t="s">
        <v>408</v>
      </c>
      <c r="F345">
        <f t="shared" si="15"/>
        <v>0.41409599999999991</v>
      </c>
      <c r="G345">
        <v>0.39810000000000001</v>
      </c>
      <c r="H345">
        <v>0.29210000000000003</v>
      </c>
      <c r="I345">
        <v>0.42109999999999997</v>
      </c>
      <c r="J345">
        <v>0.51749999999999996</v>
      </c>
      <c r="K345">
        <v>0.2185</v>
      </c>
      <c r="L345">
        <v>0.66359999999999997</v>
      </c>
      <c r="M345">
        <v>0.5</v>
      </c>
      <c r="N345">
        <v>0.33329999999999999</v>
      </c>
      <c r="O345">
        <v>0.44340000000000002</v>
      </c>
      <c r="P345">
        <v>0.46710000000000002</v>
      </c>
      <c r="Q345">
        <v>0.21479999999999999</v>
      </c>
      <c r="R345">
        <v>0.37190000000000001</v>
      </c>
      <c r="S345">
        <v>0.5806</v>
      </c>
      <c r="T345">
        <v>0.30509999999999998</v>
      </c>
      <c r="U345">
        <v>0.45379999999999998</v>
      </c>
      <c r="V345">
        <v>0.35249999999999998</v>
      </c>
      <c r="W345">
        <v>0.42409999999999998</v>
      </c>
      <c r="X345">
        <v>0.39450000000000002</v>
      </c>
      <c r="Y345">
        <v>0.4138</v>
      </c>
      <c r="Z345">
        <v>0.42680000000000001</v>
      </c>
      <c r="AA345">
        <v>0.39529999999999998</v>
      </c>
      <c r="AB345">
        <v>0.34179999999999999</v>
      </c>
      <c r="AC345">
        <v>0.36969999999999997</v>
      </c>
      <c r="AD345">
        <v>0.50429999999999997</v>
      </c>
      <c r="AE345">
        <v>0.33560000000000001</v>
      </c>
      <c r="AF345">
        <v>0.4531</v>
      </c>
      <c r="AG345">
        <v>0.33779999999999999</v>
      </c>
      <c r="AH345">
        <v>0.36070000000000002</v>
      </c>
      <c r="AI345">
        <v>0.37780000000000002</v>
      </c>
      <c r="AJ345">
        <v>0.28120000000000001</v>
      </c>
      <c r="AK345">
        <v>0.38350000000000001</v>
      </c>
      <c r="AL345">
        <v>0.4113</v>
      </c>
      <c r="AM345">
        <v>0.31430000000000002</v>
      </c>
      <c r="AN345">
        <v>0.54210000000000003</v>
      </c>
      <c r="AO345">
        <v>0.47749999999999998</v>
      </c>
      <c r="AP345">
        <v>0.46739999999999998</v>
      </c>
      <c r="AQ345">
        <v>0.45050000000000001</v>
      </c>
      <c r="AR345">
        <v>0.377</v>
      </c>
      <c r="AS345">
        <v>0.44350000000000001</v>
      </c>
      <c r="AT345">
        <v>0.38379999999999997</v>
      </c>
      <c r="AU345">
        <v>0.38790000000000002</v>
      </c>
      <c r="AV345">
        <v>0.45279999999999998</v>
      </c>
      <c r="AW345">
        <v>0.61319999999999997</v>
      </c>
      <c r="AX345">
        <v>0.60940000000000005</v>
      </c>
      <c r="AY345">
        <v>0.37719999999999998</v>
      </c>
      <c r="AZ345">
        <v>0.36359999999999998</v>
      </c>
      <c r="BA345">
        <v>0.34589999999999999</v>
      </c>
      <c r="BB345">
        <v>0.47110000000000002</v>
      </c>
      <c r="BC345">
        <v>0.43440000000000001</v>
      </c>
      <c r="BD345">
        <v>0.44850000000000001</v>
      </c>
    </row>
    <row r="346" spans="1:56" hidden="1" x14ac:dyDescent="0.4">
      <c r="A346">
        <v>800</v>
      </c>
      <c r="B346" t="str">
        <f t="shared" si="12"/>
        <v>CLM001</v>
      </c>
      <c r="C346" t="str">
        <f t="shared" si="13"/>
        <v>CLM052</v>
      </c>
      <c r="D346" t="str">
        <f t="shared" si="14"/>
        <v>Levenshtein</v>
      </c>
      <c r="E346" t="s">
        <v>409</v>
      </c>
      <c r="F346">
        <f t="shared" si="15"/>
        <v>0.58909800000000001</v>
      </c>
      <c r="G346">
        <v>0.52739999999999998</v>
      </c>
      <c r="H346">
        <v>0.62770000000000004</v>
      </c>
      <c r="I346">
        <v>0.61550000000000005</v>
      </c>
      <c r="J346">
        <v>0.63649999999999995</v>
      </c>
      <c r="K346">
        <v>0.53690000000000004</v>
      </c>
      <c r="L346">
        <v>0.78900000000000003</v>
      </c>
      <c r="M346">
        <v>0.66120000000000001</v>
      </c>
      <c r="N346">
        <v>0.52470000000000006</v>
      </c>
      <c r="O346">
        <v>0.58479999999999999</v>
      </c>
      <c r="P346">
        <v>0.58350000000000002</v>
      </c>
      <c r="Q346">
        <v>0.48959999999999998</v>
      </c>
      <c r="R346">
        <v>0.57140000000000002</v>
      </c>
      <c r="S346">
        <v>0.73839999999999995</v>
      </c>
      <c r="T346">
        <v>0.58530000000000004</v>
      </c>
      <c r="U346">
        <v>0.67359999999999998</v>
      </c>
      <c r="V346">
        <v>0.50380000000000003</v>
      </c>
      <c r="W346">
        <v>0.54069999999999996</v>
      </c>
      <c r="X346">
        <v>0.58950000000000002</v>
      </c>
      <c r="Y346">
        <v>0.56659999999999999</v>
      </c>
      <c r="Z346">
        <v>0.56689999999999996</v>
      </c>
      <c r="AA346">
        <v>0.58940000000000003</v>
      </c>
      <c r="AB346">
        <v>0.48409999999999997</v>
      </c>
      <c r="AC346">
        <v>0.53580000000000005</v>
      </c>
      <c r="AD346">
        <v>0.66249999999999998</v>
      </c>
      <c r="AE346">
        <v>0.52100000000000002</v>
      </c>
      <c r="AF346">
        <v>0.61860000000000004</v>
      </c>
      <c r="AG346">
        <v>0.56889999999999996</v>
      </c>
      <c r="AH346">
        <v>0.51539999999999997</v>
      </c>
      <c r="AI346">
        <v>0.55369999999999997</v>
      </c>
      <c r="AJ346">
        <v>0.50270000000000004</v>
      </c>
      <c r="AK346">
        <v>0.63790000000000002</v>
      </c>
      <c r="AL346">
        <v>0.61460000000000004</v>
      </c>
      <c r="AM346">
        <v>0.56620000000000004</v>
      </c>
      <c r="AN346">
        <v>0.64690000000000003</v>
      </c>
      <c r="AO346">
        <v>0.66469999999999996</v>
      </c>
      <c r="AP346">
        <v>0.62209999999999999</v>
      </c>
      <c r="AQ346">
        <v>0.66149999999999998</v>
      </c>
      <c r="AR346">
        <v>0.52400000000000002</v>
      </c>
      <c r="AS346">
        <v>0.57509999999999994</v>
      </c>
      <c r="AT346">
        <v>0.49320000000000003</v>
      </c>
      <c r="AU346">
        <v>0.56499999999999995</v>
      </c>
      <c r="AV346">
        <v>0.54090000000000005</v>
      </c>
      <c r="AW346">
        <v>0.75229999999999997</v>
      </c>
      <c r="AX346">
        <v>0.73919999999999997</v>
      </c>
      <c r="AY346">
        <v>0.5958</v>
      </c>
      <c r="AZ346">
        <v>0.48420000000000002</v>
      </c>
      <c r="BA346">
        <v>0.55430000000000001</v>
      </c>
      <c r="BB346">
        <v>0.64729999999999999</v>
      </c>
      <c r="BC346">
        <v>0.56510000000000005</v>
      </c>
      <c r="BD346">
        <v>0.53949999999999998</v>
      </c>
    </row>
    <row r="347" spans="1:56" hidden="1" x14ac:dyDescent="0.4">
      <c r="A347">
        <v>801</v>
      </c>
      <c r="B347" t="str">
        <f t="shared" si="12"/>
        <v>CLM001</v>
      </c>
      <c r="C347" t="str">
        <f t="shared" si="13"/>
        <v>CLM052</v>
      </c>
      <c r="D347" t="str">
        <f t="shared" si="14"/>
        <v>TFIDF</v>
      </c>
      <c r="E347" t="s">
        <v>410</v>
      </c>
      <c r="F347">
        <f t="shared" si="15"/>
        <v>0.65366400000000002</v>
      </c>
      <c r="G347">
        <v>0.69310000000000005</v>
      </c>
      <c r="H347">
        <v>0.59740000000000004</v>
      </c>
      <c r="I347">
        <v>0.62549999999999994</v>
      </c>
      <c r="J347">
        <v>0.72970000000000002</v>
      </c>
      <c r="K347">
        <v>0.46529999999999999</v>
      </c>
      <c r="L347">
        <v>0.84099999999999997</v>
      </c>
      <c r="M347">
        <v>0.72399999999999998</v>
      </c>
      <c r="N347">
        <v>0.6492</v>
      </c>
      <c r="O347">
        <v>0.64549999999999996</v>
      </c>
      <c r="P347">
        <v>0.73129999999999995</v>
      </c>
      <c r="Q347">
        <v>0.57609999999999995</v>
      </c>
      <c r="R347">
        <v>0.65810000000000002</v>
      </c>
      <c r="S347">
        <v>0.72909999999999997</v>
      </c>
      <c r="T347">
        <v>0.57020000000000004</v>
      </c>
      <c r="U347">
        <v>0.72560000000000002</v>
      </c>
      <c r="V347">
        <v>0.61919999999999997</v>
      </c>
      <c r="W347">
        <v>0.5665</v>
      </c>
      <c r="X347">
        <v>0.5776</v>
      </c>
      <c r="Y347">
        <v>0.56389999999999996</v>
      </c>
      <c r="Z347">
        <v>0.70189999999999997</v>
      </c>
      <c r="AA347">
        <v>0.63039999999999996</v>
      </c>
      <c r="AB347">
        <v>0.62749999999999995</v>
      </c>
      <c r="AC347">
        <v>0.629</v>
      </c>
      <c r="AD347">
        <v>0.72130000000000005</v>
      </c>
      <c r="AE347">
        <v>0.55089999999999995</v>
      </c>
      <c r="AF347">
        <v>0.64049999999999996</v>
      </c>
      <c r="AG347">
        <v>0.60729999999999995</v>
      </c>
      <c r="AH347">
        <v>0.5111</v>
      </c>
      <c r="AI347">
        <v>0.5978</v>
      </c>
      <c r="AJ347">
        <v>0.60550000000000004</v>
      </c>
      <c r="AK347">
        <v>0.75019999999999998</v>
      </c>
      <c r="AL347">
        <v>0.68220000000000003</v>
      </c>
      <c r="AM347">
        <v>0.62709999999999999</v>
      </c>
      <c r="AN347">
        <v>0.70540000000000003</v>
      </c>
      <c r="AO347">
        <v>0.76039999999999996</v>
      </c>
      <c r="AP347">
        <v>0.69310000000000005</v>
      </c>
      <c r="AQ347">
        <v>0.75849999999999995</v>
      </c>
      <c r="AR347">
        <v>0.58779999999999999</v>
      </c>
      <c r="AS347">
        <v>0.6512</v>
      </c>
      <c r="AT347">
        <v>0.61739999999999995</v>
      </c>
      <c r="AU347">
        <v>0.61319999999999997</v>
      </c>
      <c r="AV347">
        <v>0.65259999999999996</v>
      </c>
      <c r="AW347">
        <v>0.8145</v>
      </c>
      <c r="AX347">
        <v>0.76349999999999996</v>
      </c>
      <c r="AY347">
        <v>0.67510000000000003</v>
      </c>
      <c r="AZ347">
        <v>0.62229999999999996</v>
      </c>
      <c r="BA347">
        <v>0.62380000000000002</v>
      </c>
      <c r="BB347">
        <v>0.71689999999999998</v>
      </c>
      <c r="BC347">
        <v>0.64729999999999999</v>
      </c>
      <c r="BD347">
        <v>0.60919999999999996</v>
      </c>
    </row>
    <row r="348" spans="1:56" hidden="1" x14ac:dyDescent="0.4">
      <c r="A348">
        <v>802</v>
      </c>
      <c r="B348" t="str">
        <f t="shared" si="12"/>
        <v>CLM001</v>
      </c>
      <c r="C348" t="str">
        <f t="shared" si="13"/>
        <v>CLM052</v>
      </c>
      <c r="D348" t="str">
        <f t="shared" si="14"/>
        <v>BM25</v>
      </c>
      <c r="E348" t="s">
        <v>411</v>
      </c>
      <c r="F348">
        <f t="shared" si="15"/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</row>
    <row r="349" spans="1:56" hidden="1" x14ac:dyDescent="0.4">
      <c r="A349">
        <v>803</v>
      </c>
      <c r="B349" t="str">
        <f t="shared" si="12"/>
        <v>CLM001</v>
      </c>
      <c r="C349" t="str">
        <f t="shared" si="13"/>
        <v>CLM052</v>
      </c>
      <c r="D349" t="str">
        <f t="shared" si="14"/>
        <v>SBERT</v>
      </c>
      <c r="E349" t="s">
        <v>412</v>
      </c>
      <c r="F349">
        <f t="shared" si="15"/>
        <v>0.95425800000000005</v>
      </c>
      <c r="G349">
        <v>0.95830000000000004</v>
      </c>
      <c r="H349">
        <v>0.9597</v>
      </c>
      <c r="I349">
        <v>0.93579999999999997</v>
      </c>
      <c r="J349">
        <v>0.96519999999999995</v>
      </c>
      <c r="K349">
        <v>0.91930000000000001</v>
      </c>
      <c r="L349">
        <v>0.98970000000000002</v>
      </c>
      <c r="M349">
        <v>0.98340000000000005</v>
      </c>
      <c r="N349">
        <v>0.91790000000000005</v>
      </c>
      <c r="O349">
        <v>0.94630000000000003</v>
      </c>
      <c r="P349">
        <v>0.95289999999999997</v>
      </c>
      <c r="Q349">
        <v>0.93799999999999994</v>
      </c>
      <c r="R349">
        <v>0.95589999999999997</v>
      </c>
      <c r="S349">
        <v>0.97770000000000001</v>
      </c>
      <c r="T349">
        <v>0.93969999999999998</v>
      </c>
      <c r="U349">
        <v>0.96199999999999997</v>
      </c>
      <c r="V349">
        <v>0.93659999999999999</v>
      </c>
      <c r="W349">
        <v>0.95750000000000002</v>
      </c>
      <c r="X349">
        <v>0.95299999999999996</v>
      </c>
      <c r="Y349">
        <v>0.9355</v>
      </c>
      <c r="Z349">
        <v>0.95899999999999996</v>
      </c>
      <c r="AA349">
        <v>0.96579999999999999</v>
      </c>
      <c r="AB349">
        <v>0.93779999999999997</v>
      </c>
      <c r="AC349">
        <v>0.95750000000000002</v>
      </c>
      <c r="AD349">
        <v>0.98070000000000002</v>
      </c>
      <c r="AE349">
        <v>0.90380000000000005</v>
      </c>
      <c r="AF349">
        <v>0.97009999999999996</v>
      </c>
      <c r="AG349">
        <v>0.96040000000000003</v>
      </c>
      <c r="AH349">
        <v>0.94850000000000001</v>
      </c>
      <c r="AI349">
        <v>0.9698</v>
      </c>
      <c r="AJ349">
        <v>0.96499999999999997</v>
      </c>
      <c r="AK349">
        <v>0.96440000000000003</v>
      </c>
      <c r="AL349">
        <v>0.94430000000000003</v>
      </c>
      <c r="AM349">
        <v>0.95679999999999998</v>
      </c>
      <c r="AN349">
        <v>0.9748</v>
      </c>
      <c r="AO349">
        <v>0.97040000000000004</v>
      </c>
      <c r="AP349">
        <v>0.96740000000000004</v>
      </c>
      <c r="AQ349">
        <v>0.96399999999999997</v>
      </c>
      <c r="AR349">
        <v>0.9577</v>
      </c>
      <c r="AS349">
        <v>0.96040000000000003</v>
      </c>
      <c r="AT349">
        <v>0.95989999999999998</v>
      </c>
      <c r="AU349">
        <v>0.93779999999999997</v>
      </c>
      <c r="AV349">
        <v>0.96079999999999999</v>
      </c>
      <c r="AW349">
        <v>0.97589999999999999</v>
      </c>
      <c r="AX349">
        <v>0.97750000000000004</v>
      </c>
      <c r="AY349">
        <v>0.92900000000000005</v>
      </c>
      <c r="AZ349">
        <v>0.92679999999999996</v>
      </c>
      <c r="BA349">
        <v>0.93179999999999996</v>
      </c>
      <c r="BB349">
        <v>0.97089999999999999</v>
      </c>
      <c r="BC349">
        <v>0.92849999999999999</v>
      </c>
      <c r="BD349">
        <v>0.95099999999999996</v>
      </c>
    </row>
    <row r="350" spans="1:56" hidden="1" x14ac:dyDescent="0.4">
      <c r="A350">
        <v>804</v>
      </c>
      <c r="B350" t="str">
        <f t="shared" si="12"/>
        <v>CLM001</v>
      </c>
      <c r="C350" t="str">
        <f t="shared" si="13"/>
        <v>CLM052</v>
      </c>
      <c r="D350" t="str">
        <f t="shared" si="14"/>
        <v>MEAN</v>
      </c>
      <c r="E350" t="s">
        <v>413</v>
      </c>
      <c r="F350">
        <f t="shared" si="15"/>
        <v>0.52223199999999992</v>
      </c>
      <c r="G350">
        <v>0.51539999999999997</v>
      </c>
      <c r="H350">
        <v>0.49540000000000001</v>
      </c>
      <c r="I350">
        <v>0.51959999999999995</v>
      </c>
      <c r="J350">
        <v>0.56979999999999997</v>
      </c>
      <c r="K350">
        <v>0.42799999999999999</v>
      </c>
      <c r="L350">
        <v>0.65669999999999995</v>
      </c>
      <c r="M350">
        <v>0.57369999999999999</v>
      </c>
      <c r="N350">
        <v>0.48499999999999999</v>
      </c>
      <c r="O350">
        <v>0.52400000000000002</v>
      </c>
      <c r="P350">
        <v>0.54700000000000004</v>
      </c>
      <c r="Q350">
        <v>0.44369999999999998</v>
      </c>
      <c r="R350">
        <v>0.51149999999999995</v>
      </c>
      <c r="S350">
        <v>0.60519999999999996</v>
      </c>
      <c r="T350">
        <v>0.48010000000000003</v>
      </c>
      <c r="U350">
        <v>0.56299999999999994</v>
      </c>
      <c r="V350">
        <v>0.4824</v>
      </c>
      <c r="W350">
        <v>0.49780000000000002</v>
      </c>
      <c r="X350">
        <v>0.50290000000000001</v>
      </c>
      <c r="Y350">
        <v>0.496</v>
      </c>
      <c r="Z350">
        <v>0.53090000000000004</v>
      </c>
      <c r="AA350">
        <v>0.51619999999999999</v>
      </c>
      <c r="AB350">
        <v>0.47820000000000001</v>
      </c>
      <c r="AC350">
        <v>0.49840000000000001</v>
      </c>
      <c r="AD350">
        <v>0.57379999999999998</v>
      </c>
      <c r="AE350">
        <v>0.46229999999999999</v>
      </c>
      <c r="AF350">
        <v>0.53649999999999998</v>
      </c>
      <c r="AG350">
        <v>0.49490000000000001</v>
      </c>
      <c r="AH350">
        <v>0.46710000000000002</v>
      </c>
      <c r="AI350">
        <v>0.49980000000000002</v>
      </c>
      <c r="AJ350">
        <v>0.47089999999999999</v>
      </c>
      <c r="AK350">
        <v>0.54720000000000002</v>
      </c>
      <c r="AL350">
        <v>0.53049999999999997</v>
      </c>
      <c r="AM350">
        <v>0.4929</v>
      </c>
      <c r="AN350">
        <v>0.57379999999999998</v>
      </c>
      <c r="AO350">
        <v>0.5746</v>
      </c>
      <c r="AP350">
        <v>0.55000000000000004</v>
      </c>
      <c r="AQ350">
        <v>0.56689999999999996</v>
      </c>
      <c r="AR350">
        <v>0.48930000000000001</v>
      </c>
      <c r="AS350">
        <v>0.52600000000000002</v>
      </c>
      <c r="AT350">
        <v>0.4909</v>
      </c>
      <c r="AU350">
        <v>0.50080000000000002</v>
      </c>
      <c r="AV350">
        <v>0.52139999999999997</v>
      </c>
      <c r="AW350">
        <v>0.63119999999999998</v>
      </c>
      <c r="AX350">
        <v>0.6179</v>
      </c>
      <c r="AY350">
        <v>0.51539999999999997</v>
      </c>
      <c r="AZ350">
        <v>0.47939999999999999</v>
      </c>
      <c r="BA350">
        <v>0.49120000000000003</v>
      </c>
      <c r="BB350">
        <v>0.56120000000000003</v>
      </c>
      <c r="BC350">
        <v>0.5151</v>
      </c>
      <c r="BD350">
        <v>0.50970000000000004</v>
      </c>
    </row>
    <row r="351" spans="1:56" hidden="1" x14ac:dyDescent="0.4">
      <c r="A351">
        <v>805</v>
      </c>
      <c r="B351" t="str">
        <f t="shared" si="12"/>
        <v>CLM001</v>
      </c>
      <c r="C351" t="str">
        <f t="shared" si="13"/>
        <v>CLM052</v>
      </c>
      <c r="D351" t="str">
        <f t="shared" si="14"/>
        <v>Weighted</v>
      </c>
      <c r="E351" t="s">
        <v>414</v>
      </c>
      <c r="F351">
        <f t="shared" si="15"/>
        <v>0.54231599999999991</v>
      </c>
      <c r="G351">
        <v>0.53510000000000002</v>
      </c>
      <c r="H351">
        <v>0.50509999999999999</v>
      </c>
      <c r="I351">
        <v>0.54039999999999999</v>
      </c>
      <c r="J351">
        <v>0.60389999999999999</v>
      </c>
      <c r="K351">
        <v>0.4204</v>
      </c>
      <c r="L351">
        <v>0.71440000000000003</v>
      </c>
      <c r="M351">
        <v>0.60580000000000001</v>
      </c>
      <c r="N351">
        <v>0.501</v>
      </c>
      <c r="O351">
        <v>0.54530000000000001</v>
      </c>
      <c r="P351">
        <v>0.57730000000000004</v>
      </c>
      <c r="Q351">
        <v>0.44269999999999998</v>
      </c>
      <c r="R351">
        <v>0.52880000000000005</v>
      </c>
      <c r="S351">
        <v>0.6462</v>
      </c>
      <c r="T351">
        <v>0.48759999999999998</v>
      </c>
      <c r="U351">
        <v>0.59570000000000001</v>
      </c>
      <c r="V351">
        <v>0.49349999999999999</v>
      </c>
      <c r="W351">
        <v>0.50690000000000002</v>
      </c>
      <c r="X351">
        <v>0.51459999999999995</v>
      </c>
      <c r="Y351">
        <v>0.50780000000000003</v>
      </c>
      <c r="Z351">
        <v>0.55489999999999995</v>
      </c>
      <c r="AA351">
        <v>0.53190000000000004</v>
      </c>
      <c r="AB351">
        <v>0.48849999999999999</v>
      </c>
      <c r="AC351">
        <v>0.51080000000000003</v>
      </c>
      <c r="AD351">
        <v>0.60619999999999996</v>
      </c>
      <c r="AE351">
        <v>0.4698</v>
      </c>
      <c r="AF351">
        <v>0.55710000000000004</v>
      </c>
      <c r="AG351">
        <v>0.50490000000000002</v>
      </c>
      <c r="AH351">
        <v>0.4672</v>
      </c>
      <c r="AI351">
        <v>0.50919999999999999</v>
      </c>
      <c r="AJ351">
        <v>0.47410000000000002</v>
      </c>
      <c r="AK351">
        <v>0.57679999999999998</v>
      </c>
      <c r="AL351">
        <v>0.55559999999999998</v>
      </c>
      <c r="AM351">
        <v>0.50390000000000001</v>
      </c>
      <c r="AN351">
        <v>0.60629999999999995</v>
      </c>
      <c r="AO351">
        <v>0.61070000000000002</v>
      </c>
      <c r="AP351">
        <v>0.57699999999999996</v>
      </c>
      <c r="AQ351">
        <v>0.60199999999999998</v>
      </c>
      <c r="AR351">
        <v>0.49740000000000001</v>
      </c>
      <c r="AS351">
        <v>0.54600000000000004</v>
      </c>
      <c r="AT351">
        <v>0.50049999999999994</v>
      </c>
      <c r="AU351">
        <v>0.51600000000000001</v>
      </c>
      <c r="AV351">
        <v>0.5403</v>
      </c>
      <c r="AW351">
        <v>0.68330000000000002</v>
      </c>
      <c r="AX351">
        <v>0.66390000000000005</v>
      </c>
      <c r="AY351">
        <v>0.53869999999999996</v>
      </c>
      <c r="AZ351">
        <v>0.49130000000000001</v>
      </c>
      <c r="BA351">
        <v>0.50539999999999996</v>
      </c>
      <c r="BB351">
        <v>0.59179999999999999</v>
      </c>
      <c r="BC351">
        <v>0.53690000000000004</v>
      </c>
      <c r="BD351">
        <v>0.52490000000000003</v>
      </c>
    </row>
    <row r="352" spans="1:56" hidden="1" x14ac:dyDescent="0.4">
      <c r="A352">
        <v>995</v>
      </c>
      <c r="B352" t="str">
        <f t="shared" si="12"/>
        <v>CLM092</v>
      </c>
      <c r="C352" t="str">
        <f t="shared" si="13"/>
        <v>CLM053</v>
      </c>
      <c r="D352" t="str">
        <f t="shared" si="14"/>
        <v>Jaccard</v>
      </c>
      <c r="E352" t="s">
        <v>415</v>
      </c>
      <c r="F352">
        <f t="shared" si="15"/>
        <v>0.3676080000000001</v>
      </c>
      <c r="G352">
        <v>0.30969999999999998</v>
      </c>
      <c r="H352">
        <v>0.46150000000000002</v>
      </c>
      <c r="I352">
        <v>0.47789999999999999</v>
      </c>
      <c r="J352">
        <v>0.36880000000000002</v>
      </c>
      <c r="K352">
        <v>0.28100000000000003</v>
      </c>
      <c r="L352">
        <v>0.30430000000000001</v>
      </c>
      <c r="M352">
        <v>0.36430000000000001</v>
      </c>
      <c r="N352">
        <v>0.40500000000000003</v>
      </c>
      <c r="O352">
        <v>0.38140000000000002</v>
      </c>
      <c r="P352">
        <v>0.47370000000000001</v>
      </c>
      <c r="Q352">
        <v>0.29849999999999999</v>
      </c>
      <c r="R352">
        <v>0.41349999999999998</v>
      </c>
      <c r="S352">
        <v>0.32300000000000001</v>
      </c>
      <c r="T352">
        <v>0.29809999999999998</v>
      </c>
      <c r="U352">
        <v>0.35399999999999998</v>
      </c>
      <c r="V352">
        <v>0.43159999999999998</v>
      </c>
      <c r="W352">
        <v>0.28410000000000002</v>
      </c>
      <c r="X352">
        <v>0.31879999999999997</v>
      </c>
      <c r="Y352">
        <v>0.31030000000000002</v>
      </c>
      <c r="Z352">
        <v>0.33050000000000002</v>
      </c>
      <c r="AA352">
        <v>0.375</v>
      </c>
      <c r="AB352">
        <v>0.25580000000000003</v>
      </c>
      <c r="AC352">
        <v>0.31369999999999998</v>
      </c>
      <c r="AD352">
        <v>0.25890000000000002</v>
      </c>
      <c r="AE352">
        <v>0.35589999999999999</v>
      </c>
      <c r="AF352">
        <v>0.47749999999999998</v>
      </c>
      <c r="AG352">
        <v>0.2611</v>
      </c>
      <c r="AH352">
        <v>0.40339999999999998</v>
      </c>
      <c r="AI352">
        <v>0.3145</v>
      </c>
      <c r="AJ352">
        <v>0.375</v>
      </c>
      <c r="AK352">
        <v>0.2727</v>
      </c>
      <c r="AL352">
        <v>0.25850000000000001</v>
      </c>
      <c r="AM352">
        <v>0.375</v>
      </c>
      <c r="AN352">
        <v>0.32769999999999999</v>
      </c>
      <c r="AO352">
        <v>0.38690000000000002</v>
      </c>
      <c r="AP352">
        <v>0.37859999999999999</v>
      </c>
      <c r="AQ352">
        <v>0.49440000000000001</v>
      </c>
      <c r="AR352">
        <v>0.34510000000000002</v>
      </c>
      <c r="AS352">
        <v>0.56599999999999995</v>
      </c>
      <c r="AT352">
        <v>0.40339999999999998</v>
      </c>
      <c r="AU352">
        <v>0.3095</v>
      </c>
      <c r="AV352">
        <v>0.34110000000000001</v>
      </c>
      <c r="AW352">
        <v>0.63029999999999997</v>
      </c>
      <c r="AX352">
        <v>0.32429999999999998</v>
      </c>
      <c r="AY352">
        <v>0.3009</v>
      </c>
      <c r="AZ352">
        <v>0.41489999999999999</v>
      </c>
      <c r="BA352">
        <v>0.4118</v>
      </c>
      <c r="BB352">
        <v>0.44140000000000001</v>
      </c>
      <c r="BC352">
        <v>0.4345</v>
      </c>
      <c r="BD352">
        <v>0.3826</v>
      </c>
    </row>
    <row r="353" spans="1:56" hidden="1" x14ac:dyDescent="0.4">
      <c r="A353">
        <v>996</v>
      </c>
      <c r="B353" t="str">
        <f t="shared" si="12"/>
        <v>CLM092</v>
      </c>
      <c r="C353" t="str">
        <f t="shared" si="13"/>
        <v>CLM053</v>
      </c>
      <c r="D353" t="str">
        <f t="shared" si="14"/>
        <v>Levenshtein</v>
      </c>
      <c r="E353" t="s">
        <v>416</v>
      </c>
      <c r="F353">
        <f t="shared" si="15"/>
        <v>0.55434799999999995</v>
      </c>
      <c r="G353">
        <v>0.57199999999999995</v>
      </c>
      <c r="H353">
        <v>0.63570000000000004</v>
      </c>
      <c r="I353">
        <v>0.53169999999999995</v>
      </c>
      <c r="J353">
        <v>0.52959999999999996</v>
      </c>
      <c r="K353">
        <v>0.49149999999999999</v>
      </c>
      <c r="L353">
        <v>0.53010000000000002</v>
      </c>
      <c r="M353">
        <v>0.59609999999999996</v>
      </c>
      <c r="N353">
        <v>0.53700000000000003</v>
      </c>
      <c r="O353">
        <v>0.56520000000000004</v>
      </c>
      <c r="P353">
        <v>0.64859999999999995</v>
      </c>
      <c r="Q353">
        <v>0.47899999999999998</v>
      </c>
      <c r="R353">
        <v>0.54669999999999996</v>
      </c>
      <c r="S353">
        <v>0.48259999999999997</v>
      </c>
      <c r="T353">
        <v>0.55230000000000001</v>
      </c>
      <c r="U353">
        <v>0.53700000000000003</v>
      </c>
      <c r="V353">
        <v>0.6099</v>
      </c>
      <c r="W353">
        <v>0.50900000000000001</v>
      </c>
      <c r="X353">
        <v>0.52969999999999995</v>
      </c>
      <c r="Y353">
        <v>0.53810000000000002</v>
      </c>
      <c r="Z353">
        <v>0.56399999999999995</v>
      </c>
      <c r="AA353">
        <v>0.54110000000000003</v>
      </c>
      <c r="AB353">
        <v>0.49580000000000002</v>
      </c>
      <c r="AC353">
        <v>0.52010000000000001</v>
      </c>
      <c r="AD353">
        <v>0.54349999999999998</v>
      </c>
      <c r="AE353">
        <v>0.58489999999999998</v>
      </c>
      <c r="AF353">
        <v>0.59799999999999998</v>
      </c>
      <c r="AG353">
        <v>0.50680000000000003</v>
      </c>
      <c r="AH353">
        <v>0.52690000000000003</v>
      </c>
      <c r="AI353">
        <v>0.58640000000000003</v>
      </c>
      <c r="AJ353">
        <v>0.62909999999999999</v>
      </c>
      <c r="AK353">
        <v>0.49180000000000001</v>
      </c>
      <c r="AL353">
        <v>0.51129999999999998</v>
      </c>
      <c r="AM353">
        <v>0.57140000000000002</v>
      </c>
      <c r="AN353">
        <v>0.54339999999999999</v>
      </c>
      <c r="AO353">
        <v>0.5796</v>
      </c>
      <c r="AP353">
        <v>0.61229999999999996</v>
      </c>
      <c r="AQ353">
        <v>0.59740000000000004</v>
      </c>
      <c r="AR353">
        <v>0.54139999999999999</v>
      </c>
      <c r="AS353">
        <v>0.67600000000000005</v>
      </c>
      <c r="AT353">
        <v>0.51080000000000003</v>
      </c>
      <c r="AU353">
        <v>0.51959999999999995</v>
      </c>
      <c r="AV353">
        <v>0.5756</v>
      </c>
      <c r="AW353">
        <v>0.76049999999999995</v>
      </c>
      <c r="AX353">
        <v>0.49709999999999999</v>
      </c>
      <c r="AY353">
        <v>0.52829999999999999</v>
      </c>
      <c r="AZ353">
        <v>0.52370000000000005</v>
      </c>
      <c r="BA353">
        <v>0.49159999999999998</v>
      </c>
      <c r="BB353">
        <v>0.61450000000000005</v>
      </c>
      <c r="BC353">
        <v>0.55069999999999997</v>
      </c>
      <c r="BD353">
        <v>0.502</v>
      </c>
    </row>
    <row r="354" spans="1:56" hidden="1" x14ac:dyDescent="0.4">
      <c r="A354">
        <v>997</v>
      </c>
      <c r="B354" t="str">
        <f t="shared" si="12"/>
        <v>CLM092</v>
      </c>
      <c r="C354" t="str">
        <f t="shared" si="13"/>
        <v>CLM053</v>
      </c>
      <c r="D354" t="str">
        <f t="shared" si="14"/>
        <v>TFIDF</v>
      </c>
      <c r="E354" t="s">
        <v>417</v>
      </c>
      <c r="F354">
        <f t="shared" si="15"/>
        <v>0.60284800000000005</v>
      </c>
      <c r="G354">
        <v>0.58220000000000005</v>
      </c>
      <c r="H354">
        <v>0.65210000000000001</v>
      </c>
      <c r="I354">
        <v>0.60809999999999997</v>
      </c>
      <c r="J354">
        <v>0.59309999999999996</v>
      </c>
      <c r="K354">
        <v>0.47789999999999999</v>
      </c>
      <c r="L354">
        <v>0.65159999999999996</v>
      </c>
      <c r="M354">
        <v>0.5806</v>
      </c>
      <c r="N354">
        <v>0.61629999999999996</v>
      </c>
      <c r="O354">
        <v>0.63260000000000005</v>
      </c>
      <c r="P354">
        <v>0.74439999999999995</v>
      </c>
      <c r="Q354">
        <v>0.53549999999999998</v>
      </c>
      <c r="R354">
        <v>0.71289999999999998</v>
      </c>
      <c r="S354">
        <v>0.53080000000000005</v>
      </c>
      <c r="T354">
        <v>0.58760000000000001</v>
      </c>
      <c r="U354">
        <v>0.68069999999999997</v>
      </c>
      <c r="V354">
        <v>0.66239999999999999</v>
      </c>
      <c r="W354">
        <v>0.56830000000000003</v>
      </c>
      <c r="X354">
        <v>0.57389999999999997</v>
      </c>
      <c r="Y354">
        <v>0.57189999999999996</v>
      </c>
      <c r="Z354">
        <v>0.755</v>
      </c>
      <c r="AA354">
        <v>0.63880000000000003</v>
      </c>
      <c r="AB354">
        <v>0.51380000000000003</v>
      </c>
      <c r="AC354">
        <v>0.56340000000000001</v>
      </c>
      <c r="AD354">
        <v>0.59740000000000004</v>
      </c>
      <c r="AE354">
        <v>0.66990000000000005</v>
      </c>
      <c r="AF354">
        <v>0.60409999999999997</v>
      </c>
      <c r="AG354">
        <v>0.51370000000000005</v>
      </c>
      <c r="AH354">
        <v>0.56479999999999997</v>
      </c>
      <c r="AI354">
        <v>0.66600000000000004</v>
      </c>
      <c r="AJ354">
        <v>0.69979999999999998</v>
      </c>
      <c r="AK354">
        <v>0.49809999999999999</v>
      </c>
      <c r="AL354">
        <v>0.47889999999999999</v>
      </c>
      <c r="AM354">
        <v>0.65490000000000004</v>
      </c>
      <c r="AN354">
        <v>0.57699999999999996</v>
      </c>
      <c r="AO354">
        <v>0.63919999999999999</v>
      </c>
      <c r="AP354">
        <v>0.68489999999999995</v>
      </c>
      <c r="AQ354">
        <v>0.73370000000000002</v>
      </c>
      <c r="AR354">
        <v>0.52129999999999999</v>
      </c>
      <c r="AS354">
        <v>0.62909999999999999</v>
      </c>
      <c r="AT354">
        <v>0.58740000000000003</v>
      </c>
      <c r="AU354">
        <v>0.57620000000000005</v>
      </c>
      <c r="AV354">
        <v>0.58160000000000001</v>
      </c>
      <c r="AW354">
        <v>0.82740000000000002</v>
      </c>
      <c r="AX354">
        <v>0.59179999999999999</v>
      </c>
      <c r="AY354">
        <v>0.45429999999999998</v>
      </c>
      <c r="AZ354">
        <v>0.56359999999999999</v>
      </c>
      <c r="BA354">
        <v>0.46639999999999998</v>
      </c>
      <c r="BB354">
        <v>0.69840000000000002</v>
      </c>
      <c r="BC354">
        <v>0.53739999999999999</v>
      </c>
      <c r="BD354">
        <v>0.49120000000000003</v>
      </c>
    </row>
    <row r="355" spans="1:56" hidden="1" x14ac:dyDescent="0.4">
      <c r="A355">
        <v>998</v>
      </c>
      <c r="B355" t="str">
        <f t="shared" si="12"/>
        <v>CLM092</v>
      </c>
      <c r="C355" t="str">
        <f t="shared" si="13"/>
        <v>CLM053</v>
      </c>
      <c r="D355" t="str">
        <f t="shared" si="14"/>
        <v>BM25</v>
      </c>
      <c r="E355" t="s">
        <v>418</v>
      </c>
      <c r="F355">
        <f t="shared" si="15"/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</row>
    <row r="356" spans="1:56" hidden="1" x14ac:dyDescent="0.4">
      <c r="A356">
        <v>999</v>
      </c>
      <c r="B356" t="str">
        <f t="shared" si="12"/>
        <v>CLM092</v>
      </c>
      <c r="C356" t="str">
        <f t="shared" si="13"/>
        <v>CLM053</v>
      </c>
      <c r="D356" t="str">
        <f t="shared" si="14"/>
        <v>SBERT</v>
      </c>
      <c r="E356" t="s">
        <v>419</v>
      </c>
      <c r="F356">
        <f t="shared" si="15"/>
        <v>0.93939999999999968</v>
      </c>
      <c r="G356">
        <v>0.92359999999999998</v>
      </c>
      <c r="H356">
        <v>0.96609999999999996</v>
      </c>
      <c r="I356">
        <v>0.96579999999999999</v>
      </c>
      <c r="J356">
        <v>0.93940000000000001</v>
      </c>
      <c r="K356">
        <v>0.93189999999999995</v>
      </c>
      <c r="L356">
        <v>0.94699999999999995</v>
      </c>
      <c r="M356">
        <v>0.93979999999999997</v>
      </c>
      <c r="N356">
        <v>0.91320000000000001</v>
      </c>
      <c r="O356">
        <v>0.96819999999999995</v>
      </c>
      <c r="P356">
        <v>0.95930000000000004</v>
      </c>
      <c r="Q356">
        <v>0.88139999999999996</v>
      </c>
      <c r="R356">
        <v>0.96260000000000001</v>
      </c>
      <c r="S356">
        <v>0.91979999999999995</v>
      </c>
      <c r="T356">
        <v>0.91369999999999996</v>
      </c>
      <c r="U356">
        <v>0.94479999999999997</v>
      </c>
      <c r="V356">
        <v>0.94399999999999995</v>
      </c>
      <c r="W356">
        <v>0.89990000000000003</v>
      </c>
      <c r="X356">
        <v>0.94289999999999996</v>
      </c>
      <c r="Y356">
        <v>0.93989999999999996</v>
      </c>
      <c r="Z356">
        <v>0.94620000000000004</v>
      </c>
      <c r="AA356">
        <v>0.95030000000000003</v>
      </c>
      <c r="AB356">
        <v>0.93899999999999995</v>
      </c>
      <c r="AC356">
        <v>0.9335</v>
      </c>
      <c r="AD356">
        <v>0.94989999999999997</v>
      </c>
      <c r="AE356">
        <v>0.95789999999999997</v>
      </c>
      <c r="AF356">
        <v>0.97509999999999997</v>
      </c>
      <c r="AG356">
        <v>0.9113</v>
      </c>
      <c r="AH356">
        <v>0.95120000000000005</v>
      </c>
      <c r="AI356">
        <v>0.9244</v>
      </c>
      <c r="AJ356">
        <v>0.96189999999999998</v>
      </c>
      <c r="AK356">
        <v>0.89319999999999999</v>
      </c>
      <c r="AL356">
        <v>0.92889999999999995</v>
      </c>
      <c r="AM356">
        <v>0.95399999999999996</v>
      </c>
      <c r="AN356">
        <v>0.92130000000000001</v>
      </c>
      <c r="AO356">
        <v>0.96930000000000005</v>
      </c>
      <c r="AP356">
        <v>0.95779999999999998</v>
      </c>
      <c r="AQ356">
        <v>0.97240000000000004</v>
      </c>
      <c r="AR356">
        <v>0.94810000000000005</v>
      </c>
      <c r="AS356">
        <v>0.96709999999999996</v>
      </c>
      <c r="AT356">
        <v>0.94389999999999996</v>
      </c>
      <c r="AU356">
        <v>0.90980000000000005</v>
      </c>
      <c r="AV356">
        <v>0.94510000000000005</v>
      </c>
      <c r="AW356">
        <v>0.98319999999999996</v>
      </c>
      <c r="AX356">
        <v>0.93569999999999998</v>
      </c>
      <c r="AY356">
        <v>0.90049999999999997</v>
      </c>
      <c r="AZ356">
        <v>0.93420000000000003</v>
      </c>
      <c r="BA356">
        <v>0.90710000000000002</v>
      </c>
      <c r="BB356">
        <v>0.94110000000000005</v>
      </c>
      <c r="BC356">
        <v>0.9274</v>
      </c>
      <c r="BD356">
        <v>0.92589999999999995</v>
      </c>
    </row>
    <row r="357" spans="1:56" hidden="1" x14ac:dyDescent="0.4">
      <c r="A357">
        <v>1000</v>
      </c>
      <c r="B357" t="str">
        <f t="shared" si="12"/>
        <v>CLM092</v>
      </c>
      <c r="C357" t="str">
        <f t="shared" si="13"/>
        <v>CLM053</v>
      </c>
      <c r="D357" t="str">
        <f t="shared" si="14"/>
        <v>MEAN</v>
      </c>
      <c r="E357" t="s">
        <v>420</v>
      </c>
      <c r="F357">
        <f t="shared" si="15"/>
        <v>0.49284400000000006</v>
      </c>
      <c r="G357">
        <v>0.47749999999999998</v>
      </c>
      <c r="H357">
        <v>0.54310000000000003</v>
      </c>
      <c r="I357">
        <v>0.51670000000000005</v>
      </c>
      <c r="J357">
        <v>0.48620000000000002</v>
      </c>
      <c r="K357">
        <v>0.4365</v>
      </c>
      <c r="L357">
        <v>0.48659999999999998</v>
      </c>
      <c r="M357">
        <v>0.49619999999999997</v>
      </c>
      <c r="N357">
        <v>0.49430000000000002</v>
      </c>
      <c r="O357">
        <v>0.50949999999999995</v>
      </c>
      <c r="P357">
        <v>0.56520000000000004</v>
      </c>
      <c r="Q357">
        <v>0.43890000000000001</v>
      </c>
      <c r="R357">
        <v>0.52710000000000001</v>
      </c>
      <c r="S357">
        <v>0.45119999999999999</v>
      </c>
      <c r="T357">
        <v>0.4703</v>
      </c>
      <c r="U357">
        <v>0.50329999999999997</v>
      </c>
      <c r="V357">
        <v>0.52959999999999996</v>
      </c>
      <c r="W357">
        <v>0.45229999999999998</v>
      </c>
      <c r="X357">
        <v>0.47310000000000002</v>
      </c>
      <c r="Y357">
        <v>0.47210000000000002</v>
      </c>
      <c r="Z357">
        <v>0.51910000000000001</v>
      </c>
      <c r="AA357">
        <v>0.501</v>
      </c>
      <c r="AB357">
        <v>0.44090000000000001</v>
      </c>
      <c r="AC357">
        <v>0.46610000000000001</v>
      </c>
      <c r="AD357">
        <v>0.46989999999999998</v>
      </c>
      <c r="AE357">
        <v>0.51370000000000005</v>
      </c>
      <c r="AF357">
        <v>0.53090000000000004</v>
      </c>
      <c r="AG357">
        <v>0.43859999999999999</v>
      </c>
      <c r="AH357">
        <v>0.48920000000000002</v>
      </c>
      <c r="AI357">
        <v>0.49830000000000002</v>
      </c>
      <c r="AJ357">
        <v>0.53310000000000002</v>
      </c>
      <c r="AK357">
        <v>0.43120000000000003</v>
      </c>
      <c r="AL357">
        <v>0.4355</v>
      </c>
      <c r="AM357">
        <v>0.5111</v>
      </c>
      <c r="AN357">
        <v>0.47389999999999999</v>
      </c>
      <c r="AO357">
        <v>0.51500000000000001</v>
      </c>
      <c r="AP357">
        <v>0.52669999999999995</v>
      </c>
      <c r="AQ357">
        <v>0.55959999999999999</v>
      </c>
      <c r="AR357">
        <v>0.47120000000000001</v>
      </c>
      <c r="AS357">
        <v>0.56759999999999999</v>
      </c>
      <c r="AT357">
        <v>0.48909999999999998</v>
      </c>
      <c r="AU357">
        <v>0.46300000000000002</v>
      </c>
      <c r="AV357">
        <v>0.48870000000000002</v>
      </c>
      <c r="AW357">
        <v>0.64029999999999998</v>
      </c>
      <c r="AX357">
        <v>0.4698</v>
      </c>
      <c r="AY357">
        <v>0.43680000000000002</v>
      </c>
      <c r="AZ357">
        <v>0.48730000000000001</v>
      </c>
      <c r="BA357">
        <v>0.45540000000000003</v>
      </c>
      <c r="BB357">
        <v>0.53910000000000002</v>
      </c>
      <c r="BC357">
        <v>0.49</v>
      </c>
      <c r="BD357">
        <v>0.46039999999999998</v>
      </c>
    </row>
    <row r="358" spans="1:56" hidden="1" x14ac:dyDescent="0.4">
      <c r="A358">
        <v>1001</v>
      </c>
      <c r="B358" t="str">
        <f t="shared" si="12"/>
        <v>CLM092</v>
      </c>
      <c r="C358" t="str">
        <f t="shared" si="13"/>
        <v>CLM053</v>
      </c>
      <c r="D358" t="str">
        <f t="shared" si="14"/>
        <v>Weighted</v>
      </c>
      <c r="E358" t="s">
        <v>421</v>
      </c>
      <c r="F358">
        <f t="shared" si="15"/>
        <v>0.5052819999999999</v>
      </c>
      <c r="G358">
        <v>0.48749999999999999</v>
      </c>
      <c r="H358">
        <v>0.5665</v>
      </c>
      <c r="I358">
        <v>0.53139999999999998</v>
      </c>
      <c r="J358">
        <v>0.4965</v>
      </c>
      <c r="K358">
        <v>0.42970000000000003</v>
      </c>
      <c r="L358">
        <v>0.49880000000000002</v>
      </c>
      <c r="M358">
        <v>0.50829999999999997</v>
      </c>
      <c r="N358">
        <v>0.51170000000000004</v>
      </c>
      <c r="O358">
        <v>0.5232</v>
      </c>
      <c r="P358">
        <v>0.5998</v>
      </c>
      <c r="Q358">
        <v>0.44319999999999998</v>
      </c>
      <c r="R358">
        <v>0.55020000000000002</v>
      </c>
      <c r="S358">
        <v>0.4526</v>
      </c>
      <c r="T358">
        <v>0.4803</v>
      </c>
      <c r="U358">
        <v>0.52139999999999997</v>
      </c>
      <c r="V358">
        <v>0.55349999999999999</v>
      </c>
      <c r="W358">
        <v>0.45879999999999999</v>
      </c>
      <c r="X358">
        <v>0.47860000000000003</v>
      </c>
      <c r="Y358">
        <v>0.47770000000000001</v>
      </c>
      <c r="Z358">
        <v>0.54469999999999996</v>
      </c>
      <c r="AA358">
        <v>0.51570000000000005</v>
      </c>
      <c r="AB358">
        <v>0.43590000000000001</v>
      </c>
      <c r="AC358">
        <v>0.4708</v>
      </c>
      <c r="AD358">
        <v>0.4748</v>
      </c>
      <c r="AE358">
        <v>0.53200000000000003</v>
      </c>
      <c r="AF358">
        <v>0.54759999999999998</v>
      </c>
      <c r="AG358">
        <v>0.43719999999999998</v>
      </c>
      <c r="AH358">
        <v>0.49709999999999999</v>
      </c>
      <c r="AI358">
        <v>0.51749999999999996</v>
      </c>
      <c r="AJ358">
        <v>0.55710000000000004</v>
      </c>
      <c r="AK358">
        <v>0.4299</v>
      </c>
      <c r="AL358">
        <v>0.42899999999999999</v>
      </c>
      <c r="AM358">
        <v>0.52849999999999997</v>
      </c>
      <c r="AN358">
        <v>0.48299999999999998</v>
      </c>
      <c r="AO358">
        <v>0.53029999999999999</v>
      </c>
      <c r="AP358">
        <v>0.54900000000000004</v>
      </c>
      <c r="AQ358">
        <v>0.59030000000000005</v>
      </c>
      <c r="AR358">
        <v>0.4728</v>
      </c>
      <c r="AS358">
        <v>0.59589999999999999</v>
      </c>
      <c r="AT358">
        <v>0.49919999999999998</v>
      </c>
      <c r="AU358">
        <v>0.47110000000000002</v>
      </c>
      <c r="AV358">
        <v>0.49819999999999998</v>
      </c>
      <c r="AW358">
        <v>0.69420000000000004</v>
      </c>
      <c r="AX358">
        <v>0.47639999999999999</v>
      </c>
      <c r="AY358">
        <v>0.43359999999999999</v>
      </c>
      <c r="AZ358">
        <v>0.49709999999999999</v>
      </c>
      <c r="BA358">
        <v>0.45650000000000002</v>
      </c>
      <c r="BB358">
        <v>0.56759999999999999</v>
      </c>
      <c r="BC358">
        <v>0.50029999999999997</v>
      </c>
      <c r="BD358">
        <v>0.46110000000000001</v>
      </c>
    </row>
    <row r="359" spans="1:56" hidden="1" x14ac:dyDescent="0.4">
      <c r="A359">
        <v>911</v>
      </c>
      <c r="B359" t="str">
        <f t="shared" si="12"/>
        <v>CLM091</v>
      </c>
      <c r="C359" t="str">
        <f t="shared" si="13"/>
        <v>CLM053</v>
      </c>
      <c r="D359" t="str">
        <f t="shared" si="14"/>
        <v>Jaccard</v>
      </c>
      <c r="E359" t="s">
        <v>422</v>
      </c>
      <c r="F359">
        <f t="shared" si="15"/>
        <v>0.37923799999999991</v>
      </c>
      <c r="G359">
        <v>0.41349999999999998</v>
      </c>
      <c r="H359">
        <v>0.35639999999999999</v>
      </c>
      <c r="I359">
        <v>0.3503</v>
      </c>
      <c r="J359">
        <v>0.38059999999999999</v>
      </c>
      <c r="K359">
        <v>0.25219999999999998</v>
      </c>
      <c r="L359">
        <v>0.40160000000000001</v>
      </c>
      <c r="M359">
        <v>0.37290000000000001</v>
      </c>
      <c r="N359">
        <v>0.3866</v>
      </c>
      <c r="O359">
        <v>0.47320000000000001</v>
      </c>
      <c r="P359">
        <v>0.42199999999999999</v>
      </c>
      <c r="Q359">
        <v>0.3256</v>
      </c>
      <c r="R359">
        <v>0.40160000000000001</v>
      </c>
      <c r="S359">
        <v>0.36020000000000002</v>
      </c>
      <c r="T359">
        <v>0.40210000000000001</v>
      </c>
      <c r="U359">
        <v>0.36480000000000001</v>
      </c>
      <c r="V359">
        <v>0.47060000000000002</v>
      </c>
      <c r="W359">
        <v>0.24560000000000001</v>
      </c>
      <c r="X359">
        <v>0.33910000000000001</v>
      </c>
      <c r="Y359">
        <v>0.28320000000000001</v>
      </c>
      <c r="Z359">
        <v>0.39800000000000002</v>
      </c>
      <c r="AA359">
        <v>0.43480000000000002</v>
      </c>
      <c r="AB359">
        <v>0.28160000000000002</v>
      </c>
      <c r="AC359">
        <v>0.33700000000000002</v>
      </c>
      <c r="AD359">
        <v>0.36520000000000002</v>
      </c>
      <c r="AE359">
        <v>0.33329999999999999</v>
      </c>
      <c r="AF359">
        <v>0.4128</v>
      </c>
      <c r="AG359">
        <v>0.36359999999999998</v>
      </c>
      <c r="AH359">
        <v>0.36699999999999999</v>
      </c>
      <c r="AI359">
        <v>0.41</v>
      </c>
      <c r="AJ359">
        <v>0.35</v>
      </c>
      <c r="AK359">
        <v>0.2626</v>
      </c>
      <c r="AL359">
        <v>0.315</v>
      </c>
      <c r="AM359">
        <v>0.44440000000000002</v>
      </c>
      <c r="AN359">
        <v>0.30830000000000002</v>
      </c>
      <c r="AO359">
        <v>0.30830000000000002</v>
      </c>
      <c r="AP359">
        <v>0.47310000000000002</v>
      </c>
      <c r="AQ359">
        <v>0.38379999999999997</v>
      </c>
      <c r="AR359">
        <v>0.41460000000000002</v>
      </c>
      <c r="AS359">
        <v>0.45450000000000002</v>
      </c>
      <c r="AT359">
        <v>0.4</v>
      </c>
      <c r="AU359">
        <v>0.33939999999999998</v>
      </c>
      <c r="AV359">
        <v>0.3362</v>
      </c>
      <c r="AW359">
        <v>0.61019999999999996</v>
      </c>
      <c r="AX359">
        <v>0.2959</v>
      </c>
      <c r="AY359">
        <v>0.45829999999999999</v>
      </c>
      <c r="AZ359">
        <v>0.42</v>
      </c>
      <c r="BA359">
        <v>0.44529999999999997</v>
      </c>
      <c r="BB359">
        <v>0.34310000000000002</v>
      </c>
      <c r="BC359">
        <v>0.46150000000000002</v>
      </c>
      <c r="BD359">
        <v>0.432</v>
      </c>
    </row>
    <row r="360" spans="1:56" hidden="1" x14ac:dyDescent="0.4">
      <c r="A360">
        <v>912</v>
      </c>
      <c r="B360" t="str">
        <f t="shared" si="12"/>
        <v>CLM091</v>
      </c>
      <c r="C360" t="str">
        <f t="shared" si="13"/>
        <v>CLM053</v>
      </c>
      <c r="D360" t="str">
        <f t="shared" si="14"/>
        <v>Levenshtein</v>
      </c>
      <c r="E360" t="s">
        <v>423</v>
      </c>
      <c r="F360">
        <f t="shared" si="15"/>
        <v>0.55981799999999982</v>
      </c>
      <c r="G360">
        <v>0.62329999999999997</v>
      </c>
      <c r="H360">
        <v>0.6452</v>
      </c>
      <c r="I360">
        <v>0.51170000000000004</v>
      </c>
      <c r="J360">
        <v>0.50539999999999996</v>
      </c>
      <c r="K360">
        <v>0.55579999999999996</v>
      </c>
      <c r="L360">
        <v>0.56910000000000005</v>
      </c>
      <c r="M360">
        <v>0.57040000000000002</v>
      </c>
      <c r="N360">
        <v>0.61160000000000003</v>
      </c>
      <c r="O360">
        <v>0.58919999999999995</v>
      </c>
      <c r="P360">
        <v>0.68569999999999998</v>
      </c>
      <c r="Q360">
        <v>0.51039999999999996</v>
      </c>
      <c r="R360">
        <v>0.56789999999999996</v>
      </c>
      <c r="S360">
        <v>0.57479999999999998</v>
      </c>
      <c r="T360">
        <v>0.58040000000000003</v>
      </c>
      <c r="U360">
        <v>0.51080000000000003</v>
      </c>
      <c r="V360">
        <v>0.60289999999999999</v>
      </c>
      <c r="W360">
        <v>0.4783</v>
      </c>
      <c r="X360">
        <v>0.52780000000000005</v>
      </c>
      <c r="Y360">
        <v>0.53590000000000004</v>
      </c>
      <c r="Z360">
        <v>0.58020000000000005</v>
      </c>
      <c r="AA360">
        <v>0.60189999999999999</v>
      </c>
      <c r="AB360">
        <v>0.54369999999999996</v>
      </c>
      <c r="AC360">
        <v>0.50780000000000003</v>
      </c>
      <c r="AD360">
        <v>0.53420000000000001</v>
      </c>
      <c r="AE360">
        <v>0.56510000000000005</v>
      </c>
      <c r="AF360">
        <v>0.50839999999999996</v>
      </c>
      <c r="AG360">
        <v>0.59409999999999996</v>
      </c>
      <c r="AH360">
        <v>0.54700000000000004</v>
      </c>
      <c r="AI360">
        <v>0.58360000000000001</v>
      </c>
      <c r="AJ360">
        <v>0.6129</v>
      </c>
      <c r="AK360">
        <v>0.56759999999999999</v>
      </c>
      <c r="AL360">
        <v>0.55489999999999995</v>
      </c>
      <c r="AM360">
        <v>0.5625</v>
      </c>
      <c r="AN360">
        <v>0.47960000000000003</v>
      </c>
      <c r="AO360">
        <v>0.61819999999999997</v>
      </c>
      <c r="AP360">
        <v>0.61270000000000002</v>
      </c>
      <c r="AQ360">
        <v>0.52059999999999995</v>
      </c>
      <c r="AR360">
        <v>0.56489999999999996</v>
      </c>
      <c r="AS360">
        <v>0.51829999999999998</v>
      </c>
      <c r="AT360">
        <v>0.41489999999999999</v>
      </c>
      <c r="AU360">
        <v>0.50339999999999996</v>
      </c>
      <c r="AV360">
        <v>0.57069999999999999</v>
      </c>
      <c r="AW360">
        <v>0.70599999999999996</v>
      </c>
      <c r="AX360">
        <v>0.49509999999999998</v>
      </c>
      <c r="AY360">
        <v>0.54449999999999998</v>
      </c>
      <c r="AZ360">
        <v>0.61809999999999998</v>
      </c>
      <c r="BA360">
        <v>0.53869999999999996</v>
      </c>
      <c r="BB360">
        <v>0.56440000000000001</v>
      </c>
      <c r="BC360">
        <v>0.55869999999999997</v>
      </c>
      <c r="BD360">
        <v>0.54159999999999997</v>
      </c>
    </row>
    <row r="361" spans="1:56" hidden="1" x14ac:dyDescent="0.4">
      <c r="A361">
        <v>913</v>
      </c>
      <c r="B361" t="str">
        <f t="shared" si="12"/>
        <v>CLM091</v>
      </c>
      <c r="C361" t="str">
        <f t="shared" si="13"/>
        <v>CLM053</v>
      </c>
      <c r="D361" t="str">
        <f t="shared" si="14"/>
        <v>TFIDF</v>
      </c>
      <c r="E361" t="s">
        <v>424</v>
      </c>
      <c r="F361">
        <f t="shared" si="15"/>
        <v>0.62592199999999998</v>
      </c>
      <c r="G361">
        <v>0.7177</v>
      </c>
      <c r="H361">
        <v>0.64</v>
      </c>
      <c r="I361">
        <v>0.59809999999999997</v>
      </c>
      <c r="J361">
        <v>0.54590000000000005</v>
      </c>
      <c r="K361">
        <v>0.47460000000000002</v>
      </c>
      <c r="L361">
        <v>0.59550000000000003</v>
      </c>
      <c r="M361">
        <v>0.55940000000000001</v>
      </c>
      <c r="N361">
        <v>0.65249999999999997</v>
      </c>
      <c r="O361">
        <v>0.73229999999999995</v>
      </c>
      <c r="P361">
        <v>0.73499999999999999</v>
      </c>
      <c r="Q361">
        <v>0.65869999999999995</v>
      </c>
      <c r="R361">
        <v>0.74070000000000003</v>
      </c>
      <c r="S361">
        <v>0.69310000000000005</v>
      </c>
      <c r="T361">
        <v>0.63980000000000004</v>
      </c>
      <c r="U361">
        <v>0.65610000000000002</v>
      </c>
      <c r="V361">
        <v>0.68189999999999995</v>
      </c>
      <c r="W361">
        <v>0.43049999999999999</v>
      </c>
      <c r="X361">
        <v>0.62680000000000002</v>
      </c>
      <c r="Y361">
        <v>0.65690000000000004</v>
      </c>
      <c r="Z361">
        <v>0.71279999999999999</v>
      </c>
      <c r="AA361">
        <v>0.63870000000000005</v>
      </c>
      <c r="AB361">
        <v>0.67530000000000001</v>
      </c>
      <c r="AC361">
        <v>0.53749999999999998</v>
      </c>
      <c r="AD361">
        <v>0.5998</v>
      </c>
      <c r="AE361">
        <v>0.60719999999999996</v>
      </c>
      <c r="AF361">
        <v>0.50719999999999998</v>
      </c>
      <c r="AG361">
        <v>0.59219999999999995</v>
      </c>
      <c r="AH361">
        <v>0.57930000000000004</v>
      </c>
      <c r="AI361">
        <v>0.71050000000000002</v>
      </c>
      <c r="AJ361">
        <v>0.69179999999999997</v>
      </c>
      <c r="AK361">
        <v>0.53520000000000001</v>
      </c>
      <c r="AL361">
        <v>0.54859999999999998</v>
      </c>
      <c r="AM361">
        <v>0.62760000000000005</v>
      </c>
      <c r="AN361">
        <v>0.50509999999999999</v>
      </c>
      <c r="AO361">
        <v>0.69950000000000001</v>
      </c>
      <c r="AP361">
        <v>0.69040000000000001</v>
      </c>
      <c r="AQ361">
        <v>0.72150000000000003</v>
      </c>
      <c r="AR361">
        <v>0.64690000000000003</v>
      </c>
      <c r="AS361">
        <v>0.54710000000000003</v>
      </c>
      <c r="AT361">
        <v>0.54679999999999995</v>
      </c>
      <c r="AU361">
        <v>0.58640000000000003</v>
      </c>
      <c r="AV361">
        <v>0.62560000000000004</v>
      </c>
      <c r="AW361">
        <v>0.80789999999999995</v>
      </c>
      <c r="AX361">
        <v>0.57289999999999996</v>
      </c>
      <c r="AY361">
        <v>0.57330000000000003</v>
      </c>
      <c r="AZ361">
        <v>0.61160000000000003</v>
      </c>
      <c r="BA361">
        <v>0.58830000000000005</v>
      </c>
      <c r="BB361">
        <v>0.66310000000000002</v>
      </c>
      <c r="BC361">
        <v>0.68369999999999997</v>
      </c>
      <c r="BD361">
        <v>0.62680000000000002</v>
      </c>
    </row>
    <row r="362" spans="1:56" hidden="1" x14ac:dyDescent="0.4">
      <c r="A362">
        <v>914</v>
      </c>
      <c r="B362" t="str">
        <f t="shared" si="12"/>
        <v>CLM091</v>
      </c>
      <c r="C362" t="str">
        <f t="shared" si="13"/>
        <v>CLM053</v>
      </c>
      <c r="D362" t="str">
        <f t="shared" si="14"/>
        <v>BM25</v>
      </c>
      <c r="E362" t="s">
        <v>425</v>
      </c>
      <c r="F362">
        <f t="shared" si="15"/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</row>
    <row r="363" spans="1:56" hidden="1" x14ac:dyDescent="0.4">
      <c r="A363">
        <v>915</v>
      </c>
      <c r="B363" t="str">
        <f t="shared" si="12"/>
        <v>CLM091</v>
      </c>
      <c r="C363" t="str">
        <f t="shared" si="13"/>
        <v>CLM053</v>
      </c>
      <c r="D363" t="str">
        <f t="shared" si="14"/>
        <v>SBERT</v>
      </c>
      <c r="E363" t="s">
        <v>426</v>
      </c>
      <c r="F363">
        <f t="shared" si="15"/>
        <v>0.94272400000000001</v>
      </c>
      <c r="G363">
        <v>0.96419999999999995</v>
      </c>
      <c r="H363">
        <v>0.95660000000000001</v>
      </c>
      <c r="I363">
        <v>0.92649999999999999</v>
      </c>
      <c r="J363">
        <v>0.95050000000000001</v>
      </c>
      <c r="K363">
        <v>0.94889999999999997</v>
      </c>
      <c r="L363">
        <v>0.95530000000000004</v>
      </c>
      <c r="M363">
        <v>0.9607</v>
      </c>
      <c r="N363">
        <v>0.89500000000000002</v>
      </c>
      <c r="O363">
        <v>0.9677</v>
      </c>
      <c r="P363">
        <v>0.93610000000000004</v>
      </c>
      <c r="Q363">
        <v>0.96489999999999998</v>
      </c>
      <c r="R363">
        <v>0.94899999999999995</v>
      </c>
      <c r="S363">
        <v>0.93669999999999998</v>
      </c>
      <c r="T363">
        <v>0.95979999999999999</v>
      </c>
      <c r="U363">
        <v>0.92549999999999999</v>
      </c>
      <c r="V363">
        <v>0.91569999999999996</v>
      </c>
      <c r="W363">
        <v>0.92859999999999998</v>
      </c>
      <c r="X363">
        <v>0.96250000000000002</v>
      </c>
      <c r="Y363">
        <v>0.93840000000000001</v>
      </c>
      <c r="Z363">
        <v>0.94969999999999999</v>
      </c>
      <c r="AA363">
        <v>0.97160000000000002</v>
      </c>
      <c r="AB363">
        <v>0.95930000000000004</v>
      </c>
      <c r="AC363">
        <v>0.90839999999999999</v>
      </c>
      <c r="AD363">
        <v>0.95350000000000001</v>
      </c>
      <c r="AE363">
        <v>0.95920000000000005</v>
      </c>
      <c r="AF363">
        <v>0.95879999999999999</v>
      </c>
      <c r="AG363">
        <v>0.94610000000000005</v>
      </c>
      <c r="AH363">
        <v>0.94699999999999995</v>
      </c>
      <c r="AI363">
        <v>0.9698</v>
      </c>
      <c r="AJ363">
        <v>0.94440000000000002</v>
      </c>
      <c r="AK363">
        <v>0.92449999999999999</v>
      </c>
      <c r="AL363">
        <v>0.91610000000000003</v>
      </c>
      <c r="AM363">
        <v>0.96819999999999995</v>
      </c>
      <c r="AN363">
        <v>0.91149999999999998</v>
      </c>
      <c r="AO363">
        <v>0.97740000000000005</v>
      </c>
      <c r="AP363">
        <v>0.94640000000000002</v>
      </c>
      <c r="AQ363">
        <v>0.9627</v>
      </c>
      <c r="AR363">
        <v>0.9526</v>
      </c>
      <c r="AS363">
        <v>0.9123</v>
      </c>
      <c r="AT363">
        <v>0.88160000000000005</v>
      </c>
      <c r="AU363">
        <v>0.95050000000000001</v>
      </c>
      <c r="AV363">
        <v>0.9395</v>
      </c>
      <c r="AW363">
        <v>0.95</v>
      </c>
      <c r="AX363">
        <v>0.93969999999999998</v>
      </c>
      <c r="AY363">
        <v>0.91210000000000002</v>
      </c>
      <c r="AZ363">
        <v>0.94220000000000004</v>
      </c>
      <c r="BA363">
        <v>0.90349999999999997</v>
      </c>
      <c r="BB363">
        <v>0.94910000000000005</v>
      </c>
      <c r="BC363">
        <v>0.94699999999999995</v>
      </c>
      <c r="BD363">
        <v>0.93889999999999996</v>
      </c>
    </row>
    <row r="364" spans="1:56" hidden="1" x14ac:dyDescent="0.4">
      <c r="A364">
        <v>916</v>
      </c>
      <c r="B364" t="str">
        <f t="shared" si="12"/>
        <v>CLM091</v>
      </c>
      <c r="C364" t="str">
        <f t="shared" si="13"/>
        <v>CLM053</v>
      </c>
      <c r="D364" t="str">
        <f t="shared" si="14"/>
        <v>MEAN</v>
      </c>
      <c r="E364" t="s">
        <v>427</v>
      </c>
      <c r="F364">
        <f t="shared" si="15"/>
        <v>0.50153999999999999</v>
      </c>
      <c r="G364">
        <v>0.54369999999999996</v>
      </c>
      <c r="H364">
        <v>0.51959999999999995</v>
      </c>
      <c r="I364">
        <v>0.4773</v>
      </c>
      <c r="J364">
        <v>0.47649999999999998</v>
      </c>
      <c r="K364">
        <v>0.44629999999999997</v>
      </c>
      <c r="L364">
        <v>0.50429999999999997</v>
      </c>
      <c r="M364">
        <v>0.49270000000000003</v>
      </c>
      <c r="N364">
        <v>0.5091</v>
      </c>
      <c r="O364">
        <v>0.55249999999999999</v>
      </c>
      <c r="P364">
        <v>0.55579999999999996</v>
      </c>
      <c r="Q364">
        <v>0.4919</v>
      </c>
      <c r="R364">
        <v>0.53180000000000005</v>
      </c>
      <c r="S364">
        <v>0.51300000000000001</v>
      </c>
      <c r="T364">
        <v>0.51639999999999997</v>
      </c>
      <c r="U364">
        <v>0.49149999999999999</v>
      </c>
      <c r="V364">
        <v>0.53420000000000001</v>
      </c>
      <c r="W364">
        <v>0.41660000000000003</v>
      </c>
      <c r="X364">
        <v>0.49130000000000001</v>
      </c>
      <c r="Y364">
        <v>0.4829</v>
      </c>
      <c r="Z364">
        <v>0.52810000000000001</v>
      </c>
      <c r="AA364">
        <v>0.52939999999999998</v>
      </c>
      <c r="AB364">
        <v>0.49199999999999999</v>
      </c>
      <c r="AC364">
        <v>0.45810000000000001</v>
      </c>
      <c r="AD364">
        <v>0.49049999999999999</v>
      </c>
      <c r="AE364">
        <v>0.49299999999999999</v>
      </c>
      <c r="AF364">
        <v>0.47739999999999999</v>
      </c>
      <c r="AG364">
        <v>0.49919999999999998</v>
      </c>
      <c r="AH364">
        <v>0.48799999999999999</v>
      </c>
      <c r="AI364">
        <v>0.53480000000000005</v>
      </c>
      <c r="AJ364">
        <v>0.51980000000000004</v>
      </c>
      <c r="AK364">
        <v>0.45800000000000002</v>
      </c>
      <c r="AL364">
        <v>0.46689999999999998</v>
      </c>
      <c r="AM364">
        <v>0.52059999999999995</v>
      </c>
      <c r="AN364">
        <v>0.44090000000000001</v>
      </c>
      <c r="AO364">
        <v>0.52070000000000005</v>
      </c>
      <c r="AP364">
        <v>0.54449999999999998</v>
      </c>
      <c r="AQ364">
        <v>0.51770000000000005</v>
      </c>
      <c r="AR364">
        <v>0.51580000000000004</v>
      </c>
      <c r="AS364">
        <v>0.4864</v>
      </c>
      <c r="AT364">
        <v>0.44869999999999999</v>
      </c>
      <c r="AU364">
        <v>0.47599999999999998</v>
      </c>
      <c r="AV364">
        <v>0.49440000000000001</v>
      </c>
      <c r="AW364">
        <v>0.61480000000000001</v>
      </c>
      <c r="AX364">
        <v>0.4607</v>
      </c>
      <c r="AY364">
        <v>0.49759999999999999</v>
      </c>
      <c r="AZ364">
        <v>0.51839999999999997</v>
      </c>
      <c r="BA364">
        <v>0.49519999999999997</v>
      </c>
      <c r="BB364">
        <v>0.50390000000000001</v>
      </c>
      <c r="BC364">
        <v>0.5302</v>
      </c>
      <c r="BD364">
        <v>0.50790000000000002</v>
      </c>
    </row>
    <row r="365" spans="1:56" hidden="1" x14ac:dyDescent="0.4">
      <c r="A365">
        <v>917</v>
      </c>
      <c r="B365" t="str">
        <f t="shared" si="12"/>
        <v>CLM091</v>
      </c>
      <c r="C365" t="str">
        <f t="shared" si="13"/>
        <v>CLM053</v>
      </c>
      <c r="D365" t="str">
        <f t="shared" si="14"/>
        <v>Weighted</v>
      </c>
      <c r="E365" t="s">
        <v>428</v>
      </c>
      <c r="F365">
        <f t="shared" si="15"/>
        <v>0.51681199999999983</v>
      </c>
      <c r="G365">
        <v>0.57089999999999996</v>
      </c>
      <c r="H365">
        <v>0.53800000000000003</v>
      </c>
      <c r="I365">
        <v>0.48759999999999998</v>
      </c>
      <c r="J365">
        <v>0.4803</v>
      </c>
      <c r="K365">
        <v>0.43919999999999998</v>
      </c>
      <c r="L365">
        <v>0.51690000000000003</v>
      </c>
      <c r="M365">
        <v>0.49969999999999998</v>
      </c>
      <c r="N365">
        <v>0.53480000000000005</v>
      </c>
      <c r="O365">
        <v>0.58199999999999996</v>
      </c>
      <c r="P365">
        <v>0.59099999999999997</v>
      </c>
      <c r="Q365">
        <v>0.50309999999999999</v>
      </c>
      <c r="R365">
        <v>0.5595</v>
      </c>
      <c r="S365">
        <v>0.53539999999999999</v>
      </c>
      <c r="T365">
        <v>0.53349999999999997</v>
      </c>
      <c r="U365">
        <v>0.50829999999999997</v>
      </c>
      <c r="V365">
        <v>0.5645</v>
      </c>
      <c r="W365">
        <v>0.40300000000000002</v>
      </c>
      <c r="X365">
        <v>0.501</v>
      </c>
      <c r="Y365">
        <v>0.49569999999999997</v>
      </c>
      <c r="Z365">
        <v>0.5534</v>
      </c>
      <c r="AA365">
        <v>0.54790000000000005</v>
      </c>
      <c r="AB365">
        <v>0.50480000000000003</v>
      </c>
      <c r="AC365">
        <v>0.46329999999999999</v>
      </c>
      <c r="AD365">
        <v>0.50009999999999999</v>
      </c>
      <c r="AE365">
        <v>0.50270000000000004</v>
      </c>
      <c r="AF365">
        <v>0.47839999999999999</v>
      </c>
      <c r="AG365">
        <v>0.51170000000000004</v>
      </c>
      <c r="AH365">
        <v>0.497</v>
      </c>
      <c r="AI365">
        <v>0.5585</v>
      </c>
      <c r="AJ365">
        <v>0.54269999999999996</v>
      </c>
      <c r="AK365">
        <v>0.46060000000000001</v>
      </c>
      <c r="AL365">
        <v>0.47370000000000001</v>
      </c>
      <c r="AM365">
        <v>0.53690000000000004</v>
      </c>
      <c r="AN365">
        <v>0.43969999999999998</v>
      </c>
      <c r="AO365">
        <v>0.53920000000000001</v>
      </c>
      <c r="AP365">
        <v>0.57320000000000004</v>
      </c>
      <c r="AQ365">
        <v>0.53879999999999995</v>
      </c>
      <c r="AR365">
        <v>0.53420000000000001</v>
      </c>
      <c r="AS365">
        <v>0.49859999999999999</v>
      </c>
      <c r="AT365">
        <v>0.45590000000000003</v>
      </c>
      <c r="AU365">
        <v>0.48170000000000002</v>
      </c>
      <c r="AV365">
        <v>0.50839999999999996</v>
      </c>
      <c r="AW365">
        <v>0.66639999999999999</v>
      </c>
      <c r="AX365">
        <v>0.46360000000000001</v>
      </c>
      <c r="AY365">
        <v>0.51390000000000002</v>
      </c>
      <c r="AZ365">
        <v>0.53720000000000001</v>
      </c>
      <c r="BA365">
        <v>0.51280000000000003</v>
      </c>
      <c r="BB365">
        <v>0.52070000000000005</v>
      </c>
      <c r="BC365">
        <v>0.55489999999999995</v>
      </c>
      <c r="BD365">
        <v>0.52529999999999999</v>
      </c>
    </row>
    <row r="366" spans="1:56" hidden="1" x14ac:dyDescent="0.4">
      <c r="A366">
        <v>974</v>
      </c>
      <c r="B366" t="str">
        <f t="shared" si="12"/>
        <v>CLM052</v>
      </c>
      <c r="C366" t="str">
        <f t="shared" si="13"/>
        <v>CLM053</v>
      </c>
      <c r="D366" t="str">
        <f t="shared" si="14"/>
        <v>Jaccard</v>
      </c>
      <c r="E366" t="s">
        <v>429</v>
      </c>
      <c r="F366">
        <f t="shared" si="15"/>
        <v>0.38550400000000001</v>
      </c>
      <c r="G366">
        <v>0.28070000000000001</v>
      </c>
      <c r="H366">
        <v>0.41249999999999998</v>
      </c>
      <c r="I366">
        <v>0.376</v>
      </c>
      <c r="J366">
        <v>0.4667</v>
      </c>
      <c r="K366">
        <v>0.23930000000000001</v>
      </c>
      <c r="L366">
        <v>0.44350000000000001</v>
      </c>
      <c r="M366">
        <v>0.3669</v>
      </c>
      <c r="N366">
        <v>0.35659999999999997</v>
      </c>
      <c r="O366">
        <v>0.48</v>
      </c>
      <c r="P366">
        <v>0.38619999999999999</v>
      </c>
      <c r="Q366">
        <v>0.29659999999999997</v>
      </c>
      <c r="R366">
        <v>0.43440000000000001</v>
      </c>
      <c r="S366">
        <v>0.44</v>
      </c>
      <c r="T366">
        <v>0.28039999999999998</v>
      </c>
      <c r="U366">
        <v>0.37040000000000001</v>
      </c>
      <c r="V366">
        <v>0.36520000000000002</v>
      </c>
      <c r="W366">
        <v>0.2994</v>
      </c>
      <c r="X366">
        <v>0.34510000000000002</v>
      </c>
      <c r="Y366">
        <v>0.33560000000000001</v>
      </c>
      <c r="Z366">
        <v>0.36670000000000003</v>
      </c>
      <c r="AA366">
        <v>0.47010000000000002</v>
      </c>
      <c r="AB366">
        <v>0.41110000000000002</v>
      </c>
      <c r="AC366">
        <v>0.40660000000000002</v>
      </c>
      <c r="AD366">
        <v>0.28460000000000002</v>
      </c>
      <c r="AE366">
        <v>0.28470000000000001</v>
      </c>
      <c r="AF366">
        <v>0.43590000000000001</v>
      </c>
      <c r="AG366">
        <v>0.35110000000000002</v>
      </c>
      <c r="AH366">
        <v>0.41460000000000002</v>
      </c>
      <c r="AI366">
        <v>0.35070000000000001</v>
      </c>
      <c r="AJ366">
        <v>0.33900000000000002</v>
      </c>
      <c r="AK366">
        <v>0.2195</v>
      </c>
      <c r="AL366">
        <v>0.3967</v>
      </c>
      <c r="AM366">
        <v>0.3836</v>
      </c>
      <c r="AN366">
        <v>0.36969999999999997</v>
      </c>
      <c r="AO366">
        <v>0.39529999999999998</v>
      </c>
      <c r="AP366">
        <v>0.35580000000000001</v>
      </c>
      <c r="AQ366">
        <v>0.4536</v>
      </c>
      <c r="AR366">
        <v>0.45219999999999999</v>
      </c>
      <c r="AS366">
        <v>0.53059999999999996</v>
      </c>
      <c r="AT366">
        <v>0.46</v>
      </c>
      <c r="AU366">
        <v>0.39169999999999999</v>
      </c>
      <c r="AV366">
        <v>0.42859999999999998</v>
      </c>
      <c r="AW366">
        <v>0.51749999999999996</v>
      </c>
      <c r="AX366">
        <v>0.30209999999999998</v>
      </c>
      <c r="AY366">
        <v>0.33040000000000003</v>
      </c>
      <c r="AZ366">
        <v>0.44440000000000002</v>
      </c>
      <c r="BA366">
        <v>0.46539999999999998</v>
      </c>
      <c r="BB366">
        <v>0.50449999999999995</v>
      </c>
      <c r="BC366">
        <v>0.4627</v>
      </c>
      <c r="BD366">
        <v>0.32029999999999997</v>
      </c>
    </row>
    <row r="367" spans="1:56" hidden="1" x14ac:dyDescent="0.4">
      <c r="A367">
        <v>975</v>
      </c>
      <c r="B367" t="str">
        <f t="shared" si="12"/>
        <v>CLM052</v>
      </c>
      <c r="C367" t="str">
        <f t="shared" si="13"/>
        <v>CLM053</v>
      </c>
      <c r="D367" t="str">
        <f t="shared" si="14"/>
        <v>Levenshtein</v>
      </c>
      <c r="E367" t="s">
        <v>430</v>
      </c>
      <c r="F367">
        <f t="shared" si="15"/>
        <v>0.56442999999999999</v>
      </c>
      <c r="G367">
        <v>0.51160000000000005</v>
      </c>
      <c r="H367">
        <v>0.60670000000000002</v>
      </c>
      <c r="I367">
        <v>0.5071</v>
      </c>
      <c r="J367">
        <v>0.54359999999999997</v>
      </c>
      <c r="K367">
        <v>0.55020000000000002</v>
      </c>
      <c r="L367">
        <v>0.57269999999999999</v>
      </c>
      <c r="M367">
        <v>0.54010000000000002</v>
      </c>
      <c r="N367">
        <v>0.53510000000000002</v>
      </c>
      <c r="O367">
        <v>0.57889999999999997</v>
      </c>
      <c r="P367">
        <v>0.61040000000000005</v>
      </c>
      <c r="Q367">
        <v>0.4627</v>
      </c>
      <c r="R367">
        <v>0.57310000000000005</v>
      </c>
      <c r="S367">
        <v>0.5524</v>
      </c>
      <c r="T367">
        <v>0.58919999999999995</v>
      </c>
      <c r="U367">
        <v>0.55049999999999999</v>
      </c>
      <c r="V367">
        <v>0.5071</v>
      </c>
      <c r="W367">
        <v>0.52900000000000003</v>
      </c>
      <c r="X367">
        <v>0.52610000000000001</v>
      </c>
      <c r="Y367">
        <v>0.52049999999999996</v>
      </c>
      <c r="Z367">
        <v>0.55600000000000005</v>
      </c>
      <c r="AA367">
        <v>0.65039999999999998</v>
      </c>
      <c r="AB367">
        <v>0.55610000000000004</v>
      </c>
      <c r="AC367">
        <v>0.54469999999999996</v>
      </c>
      <c r="AD367">
        <v>0.55320000000000003</v>
      </c>
      <c r="AE367">
        <v>0.55249999999999999</v>
      </c>
      <c r="AF367">
        <v>0.54190000000000005</v>
      </c>
      <c r="AG367">
        <v>0.56859999999999999</v>
      </c>
      <c r="AH367">
        <v>0.53069999999999995</v>
      </c>
      <c r="AI367">
        <v>0.59650000000000003</v>
      </c>
      <c r="AJ367">
        <v>0.53010000000000002</v>
      </c>
      <c r="AK367">
        <v>0.52310000000000001</v>
      </c>
      <c r="AL367">
        <v>0.60029999999999994</v>
      </c>
      <c r="AM367">
        <v>0.58220000000000005</v>
      </c>
      <c r="AN367">
        <v>0.54059999999999997</v>
      </c>
      <c r="AO367">
        <v>0.55269999999999997</v>
      </c>
      <c r="AP367">
        <v>0.56389999999999996</v>
      </c>
      <c r="AQ367">
        <v>0.59319999999999995</v>
      </c>
      <c r="AR367">
        <v>0.54890000000000005</v>
      </c>
      <c r="AS367">
        <v>0.65880000000000005</v>
      </c>
      <c r="AT367">
        <v>0.5948</v>
      </c>
      <c r="AU367">
        <v>0.5927</v>
      </c>
      <c r="AV367">
        <v>0.72840000000000005</v>
      </c>
      <c r="AW367">
        <v>0.73550000000000004</v>
      </c>
      <c r="AX367">
        <v>0.47860000000000003</v>
      </c>
      <c r="AY367">
        <v>0.57379999999999998</v>
      </c>
      <c r="AZ367">
        <v>0.51129999999999998</v>
      </c>
      <c r="BA367">
        <v>0.64019999999999999</v>
      </c>
      <c r="BB367">
        <v>0.64429999999999998</v>
      </c>
      <c r="BC367">
        <v>0.51859999999999995</v>
      </c>
      <c r="BD367">
        <v>0.4919</v>
      </c>
    </row>
    <row r="368" spans="1:56" hidden="1" x14ac:dyDescent="0.4">
      <c r="A368">
        <v>976</v>
      </c>
      <c r="B368" t="str">
        <f t="shared" si="12"/>
        <v>CLM052</v>
      </c>
      <c r="C368" t="str">
        <f t="shared" si="13"/>
        <v>CLM053</v>
      </c>
      <c r="D368" t="str">
        <f t="shared" si="14"/>
        <v>TFIDF</v>
      </c>
      <c r="E368" t="s">
        <v>431</v>
      </c>
      <c r="F368">
        <f t="shared" si="15"/>
        <v>0.62529999999999997</v>
      </c>
      <c r="G368">
        <v>0.67979999999999996</v>
      </c>
      <c r="H368">
        <v>0.61460000000000004</v>
      </c>
      <c r="I368">
        <v>0.53269999999999995</v>
      </c>
      <c r="J368">
        <v>0.60140000000000005</v>
      </c>
      <c r="K368">
        <v>0.47239999999999999</v>
      </c>
      <c r="L368">
        <v>0.69479999999999997</v>
      </c>
      <c r="M368">
        <v>0.57820000000000005</v>
      </c>
      <c r="N368">
        <v>0.622</v>
      </c>
      <c r="O368">
        <v>0.70940000000000003</v>
      </c>
      <c r="P368">
        <v>0.70740000000000003</v>
      </c>
      <c r="Q368">
        <v>0.61250000000000004</v>
      </c>
      <c r="R368">
        <v>0.6724</v>
      </c>
      <c r="S368">
        <v>0.61240000000000006</v>
      </c>
      <c r="T368">
        <v>0.59550000000000003</v>
      </c>
      <c r="U368">
        <v>0.68459999999999999</v>
      </c>
      <c r="V368">
        <v>0.5423</v>
      </c>
      <c r="W368">
        <v>0.55249999999999999</v>
      </c>
      <c r="X368">
        <v>0.57240000000000002</v>
      </c>
      <c r="Y368">
        <v>0.61260000000000003</v>
      </c>
      <c r="Z368">
        <v>0.70569999999999999</v>
      </c>
      <c r="AA368">
        <v>0.71060000000000001</v>
      </c>
      <c r="AB368">
        <v>0.64790000000000003</v>
      </c>
      <c r="AC368">
        <v>0.59870000000000001</v>
      </c>
      <c r="AD368">
        <v>0.62009999999999998</v>
      </c>
      <c r="AE368">
        <v>0.59899999999999998</v>
      </c>
      <c r="AF368">
        <v>0.5968</v>
      </c>
      <c r="AG368">
        <v>0.5786</v>
      </c>
      <c r="AH368">
        <v>0.56720000000000004</v>
      </c>
      <c r="AI368">
        <v>0.66349999999999998</v>
      </c>
      <c r="AJ368">
        <v>0.61209999999999998</v>
      </c>
      <c r="AK368">
        <v>0.50649999999999995</v>
      </c>
      <c r="AL368">
        <v>0.59289999999999998</v>
      </c>
      <c r="AM368">
        <v>0.6895</v>
      </c>
      <c r="AN368">
        <v>0.58840000000000003</v>
      </c>
      <c r="AO368">
        <v>0.66349999999999998</v>
      </c>
      <c r="AP368">
        <v>0.68610000000000004</v>
      </c>
      <c r="AQ368">
        <v>0.73409999999999997</v>
      </c>
      <c r="AR368">
        <v>0.60419999999999996</v>
      </c>
      <c r="AS368">
        <v>0.64410000000000001</v>
      </c>
      <c r="AT368">
        <v>0.61619999999999997</v>
      </c>
      <c r="AU368">
        <v>0.60829999999999995</v>
      </c>
      <c r="AV368">
        <v>0.7802</v>
      </c>
      <c r="AW368">
        <v>0.7954</v>
      </c>
      <c r="AX368">
        <v>0.52949999999999997</v>
      </c>
      <c r="AY368">
        <v>0.53520000000000001</v>
      </c>
      <c r="AZ368">
        <v>0.58899999999999997</v>
      </c>
      <c r="BA368">
        <v>0.60040000000000004</v>
      </c>
      <c r="BB368">
        <v>0.73809999999999998</v>
      </c>
      <c r="BC368">
        <v>0.62319999999999998</v>
      </c>
      <c r="BD368">
        <v>0.57010000000000005</v>
      </c>
    </row>
    <row r="369" spans="1:56" hidden="1" x14ac:dyDescent="0.4">
      <c r="A369">
        <v>977</v>
      </c>
      <c r="B369" t="str">
        <f t="shared" si="12"/>
        <v>CLM052</v>
      </c>
      <c r="C369" t="str">
        <f t="shared" si="13"/>
        <v>CLM053</v>
      </c>
      <c r="D369" t="str">
        <f t="shared" si="14"/>
        <v>BM25</v>
      </c>
      <c r="E369" t="s">
        <v>432</v>
      </c>
      <c r="F369">
        <f t="shared" si="15"/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</row>
    <row r="370" spans="1:56" hidden="1" x14ac:dyDescent="0.4">
      <c r="A370">
        <v>978</v>
      </c>
      <c r="B370" t="str">
        <f t="shared" si="12"/>
        <v>CLM052</v>
      </c>
      <c r="C370" t="str">
        <f t="shared" si="13"/>
        <v>CLM053</v>
      </c>
      <c r="D370" t="str">
        <f t="shared" si="14"/>
        <v>SBERT</v>
      </c>
      <c r="E370" t="s">
        <v>433</v>
      </c>
      <c r="F370">
        <f t="shared" si="15"/>
        <v>0.94649999999999979</v>
      </c>
      <c r="G370">
        <v>0.95709999999999995</v>
      </c>
      <c r="H370">
        <v>0.94989999999999997</v>
      </c>
      <c r="I370">
        <v>0.94469999999999998</v>
      </c>
      <c r="J370">
        <v>0.94820000000000004</v>
      </c>
      <c r="K370">
        <v>0.93149999999999999</v>
      </c>
      <c r="L370">
        <v>0.96350000000000002</v>
      </c>
      <c r="M370">
        <v>0.95479999999999998</v>
      </c>
      <c r="N370">
        <v>0.90200000000000002</v>
      </c>
      <c r="O370">
        <v>0.96619999999999995</v>
      </c>
      <c r="P370">
        <v>0.96289999999999998</v>
      </c>
      <c r="Q370">
        <v>0.95889999999999997</v>
      </c>
      <c r="R370">
        <v>0.96079999999999999</v>
      </c>
      <c r="S370">
        <v>0.88529999999999998</v>
      </c>
      <c r="T370">
        <v>0.9375</v>
      </c>
      <c r="U370">
        <v>0.94630000000000003</v>
      </c>
      <c r="V370">
        <v>0.94010000000000005</v>
      </c>
      <c r="W370">
        <v>0.91669999999999996</v>
      </c>
      <c r="X370">
        <v>0.95179999999999998</v>
      </c>
      <c r="Y370">
        <v>0.94499999999999995</v>
      </c>
      <c r="Z370">
        <v>0.94599999999999995</v>
      </c>
      <c r="AA370">
        <v>0.97870000000000001</v>
      </c>
      <c r="AB370">
        <v>0.93799999999999994</v>
      </c>
      <c r="AC370">
        <v>0.9365</v>
      </c>
      <c r="AD370">
        <v>0.9556</v>
      </c>
      <c r="AE370">
        <v>0.92390000000000005</v>
      </c>
      <c r="AF370">
        <v>0.96430000000000005</v>
      </c>
      <c r="AG370">
        <v>0.96220000000000006</v>
      </c>
      <c r="AH370">
        <v>0.94710000000000005</v>
      </c>
      <c r="AI370">
        <v>0.95240000000000002</v>
      </c>
      <c r="AJ370">
        <v>0.96499999999999997</v>
      </c>
      <c r="AK370">
        <v>0.92969999999999997</v>
      </c>
      <c r="AL370">
        <v>0.93630000000000002</v>
      </c>
      <c r="AM370">
        <v>0.95050000000000001</v>
      </c>
      <c r="AN370">
        <v>0.94550000000000001</v>
      </c>
      <c r="AO370">
        <v>0.97119999999999995</v>
      </c>
      <c r="AP370">
        <v>0.95530000000000004</v>
      </c>
      <c r="AQ370">
        <v>0.96760000000000002</v>
      </c>
      <c r="AR370">
        <v>0.95879999999999999</v>
      </c>
      <c r="AS370">
        <v>0.96660000000000001</v>
      </c>
      <c r="AT370">
        <v>0.92400000000000004</v>
      </c>
      <c r="AU370">
        <v>0.92349999999999999</v>
      </c>
      <c r="AV370">
        <v>0.97389999999999999</v>
      </c>
      <c r="AW370">
        <v>0.97989999999999999</v>
      </c>
      <c r="AX370">
        <v>0.93700000000000006</v>
      </c>
      <c r="AY370">
        <v>0.93769999999999998</v>
      </c>
      <c r="AZ370">
        <v>0.93589999999999995</v>
      </c>
      <c r="BA370">
        <v>0.91320000000000001</v>
      </c>
      <c r="BB370">
        <v>0.94310000000000005</v>
      </c>
      <c r="BC370">
        <v>0.93320000000000003</v>
      </c>
      <c r="BD370">
        <v>0.94920000000000004</v>
      </c>
    </row>
    <row r="371" spans="1:56" hidden="1" x14ac:dyDescent="0.4">
      <c r="A371">
        <v>979</v>
      </c>
      <c r="B371" t="str">
        <f t="shared" si="12"/>
        <v>CLM052</v>
      </c>
      <c r="C371" t="str">
        <f t="shared" si="13"/>
        <v>CLM053</v>
      </c>
      <c r="D371" t="str">
        <f t="shared" si="14"/>
        <v>MEAN</v>
      </c>
      <c r="E371" t="s">
        <v>434</v>
      </c>
      <c r="F371">
        <f t="shared" si="15"/>
        <v>0.5043399999999999</v>
      </c>
      <c r="G371">
        <v>0.48580000000000001</v>
      </c>
      <c r="H371">
        <v>0.51670000000000005</v>
      </c>
      <c r="I371">
        <v>0.47210000000000002</v>
      </c>
      <c r="J371">
        <v>0.51200000000000001</v>
      </c>
      <c r="K371">
        <v>0.43869999999999998</v>
      </c>
      <c r="L371">
        <v>0.53490000000000004</v>
      </c>
      <c r="M371">
        <v>0.48799999999999999</v>
      </c>
      <c r="N371">
        <v>0.48309999999999997</v>
      </c>
      <c r="O371">
        <v>0.54690000000000005</v>
      </c>
      <c r="P371">
        <v>0.53339999999999999</v>
      </c>
      <c r="Q371">
        <v>0.46610000000000001</v>
      </c>
      <c r="R371">
        <v>0.52810000000000001</v>
      </c>
      <c r="S371">
        <v>0.498</v>
      </c>
      <c r="T371">
        <v>0.48049999999999998</v>
      </c>
      <c r="U371">
        <v>0.51039999999999996</v>
      </c>
      <c r="V371">
        <v>0.47089999999999999</v>
      </c>
      <c r="W371">
        <v>0.45950000000000002</v>
      </c>
      <c r="X371">
        <v>0.47910000000000003</v>
      </c>
      <c r="Y371">
        <v>0.48270000000000002</v>
      </c>
      <c r="Z371">
        <v>0.51490000000000002</v>
      </c>
      <c r="AA371">
        <v>0.56200000000000006</v>
      </c>
      <c r="AB371">
        <v>0.51060000000000005</v>
      </c>
      <c r="AC371">
        <v>0.49730000000000002</v>
      </c>
      <c r="AD371">
        <v>0.48270000000000002</v>
      </c>
      <c r="AE371">
        <v>0.47199999999999998</v>
      </c>
      <c r="AF371">
        <v>0.50780000000000003</v>
      </c>
      <c r="AG371">
        <v>0.49209999999999998</v>
      </c>
      <c r="AH371">
        <v>0.4919</v>
      </c>
      <c r="AI371">
        <v>0.51259999999999994</v>
      </c>
      <c r="AJ371">
        <v>0.48920000000000002</v>
      </c>
      <c r="AK371">
        <v>0.43580000000000002</v>
      </c>
      <c r="AL371">
        <v>0.50519999999999998</v>
      </c>
      <c r="AM371">
        <v>0.5212</v>
      </c>
      <c r="AN371">
        <v>0.4889</v>
      </c>
      <c r="AO371">
        <v>0.51659999999999995</v>
      </c>
      <c r="AP371">
        <v>0.51219999999999999</v>
      </c>
      <c r="AQ371">
        <v>0.54969999999999997</v>
      </c>
      <c r="AR371">
        <v>0.51280000000000003</v>
      </c>
      <c r="AS371">
        <v>0.56000000000000005</v>
      </c>
      <c r="AT371">
        <v>0.51900000000000002</v>
      </c>
      <c r="AU371">
        <v>0.50319999999999998</v>
      </c>
      <c r="AV371">
        <v>0.58220000000000005</v>
      </c>
      <c r="AW371">
        <v>0.60570000000000002</v>
      </c>
      <c r="AX371">
        <v>0.44940000000000002</v>
      </c>
      <c r="AY371">
        <v>0.47539999999999999</v>
      </c>
      <c r="AZ371">
        <v>0.49609999999999999</v>
      </c>
      <c r="BA371">
        <v>0.52380000000000004</v>
      </c>
      <c r="BB371">
        <v>0.56599999999999995</v>
      </c>
      <c r="BC371">
        <v>0.50749999999999995</v>
      </c>
      <c r="BD371">
        <v>0.46629999999999999</v>
      </c>
    </row>
    <row r="372" spans="1:56" hidden="1" x14ac:dyDescent="0.4">
      <c r="A372">
        <v>980</v>
      </c>
      <c r="B372" t="str">
        <f t="shared" si="12"/>
        <v>CLM052</v>
      </c>
      <c r="C372" t="str">
        <f t="shared" si="13"/>
        <v>CLM053</v>
      </c>
      <c r="D372" t="str">
        <f t="shared" si="14"/>
        <v>Weighted</v>
      </c>
      <c r="E372" t="s">
        <v>435</v>
      </c>
      <c r="F372">
        <f t="shared" si="15"/>
        <v>0.51972800000000019</v>
      </c>
      <c r="G372">
        <v>0.49769999999999998</v>
      </c>
      <c r="H372">
        <v>0.53420000000000001</v>
      </c>
      <c r="I372">
        <v>0.47510000000000002</v>
      </c>
      <c r="J372">
        <v>0.52780000000000005</v>
      </c>
      <c r="K372">
        <v>0.43219999999999997</v>
      </c>
      <c r="L372">
        <v>0.55889999999999995</v>
      </c>
      <c r="M372">
        <v>0.49569999999999997</v>
      </c>
      <c r="N372">
        <v>0.49969999999999998</v>
      </c>
      <c r="O372">
        <v>0.57420000000000004</v>
      </c>
      <c r="P372">
        <v>0.55769999999999997</v>
      </c>
      <c r="Q372">
        <v>0.46949999999999997</v>
      </c>
      <c r="R372">
        <v>0.54969999999999997</v>
      </c>
      <c r="S372">
        <v>0.52039999999999997</v>
      </c>
      <c r="T372">
        <v>0.48980000000000001</v>
      </c>
      <c r="U372">
        <v>0.5302</v>
      </c>
      <c r="V372">
        <v>0.4748</v>
      </c>
      <c r="W372">
        <v>0.46450000000000002</v>
      </c>
      <c r="X372">
        <v>0.48470000000000002</v>
      </c>
      <c r="Y372">
        <v>0.49230000000000002</v>
      </c>
      <c r="Z372">
        <v>0.53700000000000003</v>
      </c>
      <c r="AA372">
        <v>0.59119999999999995</v>
      </c>
      <c r="AB372">
        <v>0.53</v>
      </c>
      <c r="AC372">
        <v>0.5111</v>
      </c>
      <c r="AD372">
        <v>0.49099999999999999</v>
      </c>
      <c r="AE372">
        <v>0.48139999999999999</v>
      </c>
      <c r="AF372">
        <v>0.51990000000000003</v>
      </c>
      <c r="AG372">
        <v>0.49969999999999998</v>
      </c>
      <c r="AH372">
        <v>0.50119999999999998</v>
      </c>
      <c r="AI372">
        <v>0.53110000000000002</v>
      </c>
      <c r="AJ372">
        <v>0.49740000000000001</v>
      </c>
      <c r="AK372">
        <v>0.43059999999999998</v>
      </c>
      <c r="AL372">
        <v>0.52070000000000005</v>
      </c>
      <c r="AM372">
        <v>0.54339999999999999</v>
      </c>
      <c r="AN372">
        <v>0.49869999999999998</v>
      </c>
      <c r="AO372">
        <v>0.53320000000000001</v>
      </c>
      <c r="AP372">
        <v>0.53129999999999999</v>
      </c>
      <c r="AQ372">
        <v>0.57869999999999999</v>
      </c>
      <c r="AR372">
        <v>0.52739999999999998</v>
      </c>
      <c r="AS372">
        <v>0.58720000000000006</v>
      </c>
      <c r="AT372">
        <v>0.54100000000000004</v>
      </c>
      <c r="AU372">
        <v>0.52090000000000003</v>
      </c>
      <c r="AV372">
        <v>0.62070000000000003</v>
      </c>
      <c r="AW372">
        <v>0.64990000000000003</v>
      </c>
      <c r="AX372">
        <v>0.44769999999999999</v>
      </c>
      <c r="AY372">
        <v>0.48039999999999999</v>
      </c>
      <c r="AZ372">
        <v>0.50919999999999999</v>
      </c>
      <c r="BA372">
        <v>0.54779999999999995</v>
      </c>
      <c r="BB372">
        <v>0.60289999999999999</v>
      </c>
      <c r="BC372">
        <v>0.52559999999999996</v>
      </c>
      <c r="BD372">
        <v>0.46899999999999997</v>
      </c>
    </row>
    <row r="373" spans="1:56" hidden="1" x14ac:dyDescent="0.4">
      <c r="A373">
        <v>869</v>
      </c>
      <c r="B373" t="str">
        <f t="shared" si="12"/>
        <v>CLM051</v>
      </c>
      <c r="C373" t="str">
        <f t="shared" si="13"/>
        <v>CLM053</v>
      </c>
      <c r="D373" t="str">
        <f t="shared" si="14"/>
        <v>Jaccard</v>
      </c>
      <c r="E373" t="s">
        <v>436</v>
      </c>
      <c r="F373">
        <f t="shared" si="15"/>
        <v>0.39722200000000008</v>
      </c>
      <c r="G373">
        <v>0.32500000000000001</v>
      </c>
      <c r="H373">
        <v>0.51090000000000002</v>
      </c>
      <c r="I373">
        <v>0.46029999999999999</v>
      </c>
      <c r="J373">
        <v>0.41360000000000002</v>
      </c>
      <c r="K373">
        <v>0.26529999999999998</v>
      </c>
      <c r="L373">
        <v>0.40649999999999997</v>
      </c>
      <c r="M373">
        <v>0.34749999999999998</v>
      </c>
      <c r="N373">
        <v>0.31619999999999998</v>
      </c>
      <c r="O373">
        <v>0.4158</v>
      </c>
      <c r="P373">
        <v>0.42170000000000002</v>
      </c>
      <c r="Q373">
        <v>0.36230000000000001</v>
      </c>
      <c r="R373">
        <v>0.40799999999999997</v>
      </c>
      <c r="S373">
        <v>0.378</v>
      </c>
      <c r="T373">
        <v>0.36840000000000001</v>
      </c>
      <c r="U373">
        <v>0.33110000000000001</v>
      </c>
      <c r="V373">
        <v>0.35610000000000003</v>
      </c>
      <c r="W373">
        <v>0.33329999999999999</v>
      </c>
      <c r="X373">
        <v>0.35510000000000003</v>
      </c>
      <c r="Y373">
        <v>0.44629999999999997</v>
      </c>
      <c r="Z373">
        <v>0.39290000000000003</v>
      </c>
      <c r="AA373">
        <v>0.40439999999999998</v>
      </c>
      <c r="AB373">
        <v>0.38890000000000002</v>
      </c>
      <c r="AC373">
        <v>0.31069999999999998</v>
      </c>
      <c r="AD373">
        <v>0.27210000000000001</v>
      </c>
      <c r="AE373">
        <v>0.39450000000000002</v>
      </c>
      <c r="AF373">
        <v>0.57289999999999996</v>
      </c>
      <c r="AG373">
        <v>0.37309999999999999</v>
      </c>
      <c r="AH373">
        <v>0.36509999999999998</v>
      </c>
      <c r="AI373">
        <v>0.40350000000000003</v>
      </c>
      <c r="AJ373">
        <v>0.51470000000000005</v>
      </c>
      <c r="AK373">
        <v>0.35110000000000002</v>
      </c>
      <c r="AL373">
        <v>0.29849999999999999</v>
      </c>
      <c r="AM373">
        <v>0.43240000000000001</v>
      </c>
      <c r="AN373">
        <v>0.35249999999999998</v>
      </c>
      <c r="AO373">
        <v>0.36840000000000001</v>
      </c>
      <c r="AP373">
        <v>0.3125</v>
      </c>
      <c r="AQ373">
        <v>0.44829999999999998</v>
      </c>
      <c r="AR373">
        <v>0.44640000000000002</v>
      </c>
      <c r="AS373">
        <v>0.5</v>
      </c>
      <c r="AT373">
        <v>0.38979999999999998</v>
      </c>
      <c r="AU373">
        <v>0.4</v>
      </c>
      <c r="AV373">
        <v>0.312</v>
      </c>
      <c r="AW373">
        <v>0.50860000000000005</v>
      </c>
      <c r="AX373">
        <v>0.33329999999999999</v>
      </c>
      <c r="AY373">
        <v>0.45329999999999998</v>
      </c>
      <c r="AZ373">
        <v>0.64100000000000001</v>
      </c>
      <c r="BA373">
        <v>0.46920000000000001</v>
      </c>
      <c r="BB373">
        <v>0.38300000000000001</v>
      </c>
      <c r="BC373">
        <v>0.46150000000000002</v>
      </c>
      <c r="BD373">
        <v>0.3851</v>
      </c>
    </row>
    <row r="374" spans="1:56" hidden="1" x14ac:dyDescent="0.4">
      <c r="A374">
        <v>870</v>
      </c>
      <c r="B374" t="str">
        <f t="shared" si="12"/>
        <v>CLM051</v>
      </c>
      <c r="C374" t="str">
        <f t="shared" si="13"/>
        <v>CLM053</v>
      </c>
      <c r="D374" t="str">
        <f t="shared" si="14"/>
        <v>Levenshtein</v>
      </c>
      <c r="E374" t="s">
        <v>437</v>
      </c>
      <c r="F374">
        <f t="shared" si="15"/>
        <v>0.56488200000000011</v>
      </c>
      <c r="G374">
        <v>0.5766</v>
      </c>
      <c r="H374">
        <v>0.72370000000000001</v>
      </c>
      <c r="I374">
        <v>0.5867</v>
      </c>
      <c r="J374">
        <v>0.42520000000000002</v>
      </c>
      <c r="K374">
        <v>0.54390000000000005</v>
      </c>
      <c r="L374">
        <v>0.56830000000000003</v>
      </c>
      <c r="M374">
        <v>0.56000000000000005</v>
      </c>
      <c r="N374">
        <v>0.5323</v>
      </c>
      <c r="O374">
        <v>0.56740000000000002</v>
      </c>
      <c r="P374">
        <v>0.57850000000000001</v>
      </c>
      <c r="Q374">
        <v>0.4909</v>
      </c>
      <c r="R374">
        <v>0.52100000000000002</v>
      </c>
      <c r="S374">
        <v>0.53190000000000004</v>
      </c>
      <c r="T374">
        <v>0.56299999999999994</v>
      </c>
      <c r="U374">
        <v>0.51900000000000002</v>
      </c>
      <c r="V374">
        <v>0.52390000000000003</v>
      </c>
      <c r="W374">
        <v>0.52849999999999997</v>
      </c>
      <c r="X374">
        <v>0.57150000000000001</v>
      </c>
      <c r="Y374">
        <v>0.52629999999999999</v>
      </c>
      <c r="Z374">
        <v>0.55689999999999995</v>
      </c>
      <c r="AA374">
        <v>0.62919999999999998</v>
      </c>
      <c r="AB374">
        <v>0.51270000000000004</v>
      </c>
      <c r="AC374">
        <v>0.52059999999999995</v>
      </c>
      <c r="AD374">
        <v>0.53239999999999998</v>
      </c>
      <c r="AE374">
        <v>0.59860000000000002</v>
      </c>
      <c r="AF374">
        <v>0.67290000000000005</v>
      </c>
      <c r="AG374">
        <v>0.5282</v>
      </c>
      <c r="AH374">
        <v>0.52280000000000004</v>
      </c>
      <c r="AI374">
        <v>0.56140000000000001</v>
      </c>
      <c r="AJ374">
        <v>0.84040000000000004</v>
      </c>
      <c r="AK374">
        <v>0.60470000000000002</v>
      </c>
      <c r="AL374">
        <v>0.54879999999999995</v>
      </c>
      <c r="AM374">
        <v>0.65200000000000002</v>
      </c>
      <c r="AN374">
        <v>0.49249999999999999</v>
      </c>
      <c r="AO374">
        <v>0.56730000000000003</v>
      </c>
      <c r="AP374">
        <v>0.55079999999999996</v>
      </c>
      <c r="AQ374">
        <v>0.49980000000000002</v>
      </c>
      <c r="AR374">
        <v>0.65839999999999999</v>
      </c>
      <c r="AS374">
        <v>0.53800000000000003</v>
      </c>
      <c r="AT374">
        <v>0.47820000000000001</v>
      </c>
      <c r="AU374">
        <v>0.53669999999999995</v>
      </c>
      <c r="AV374">
        <v>0.49630000000000002</v>
      </c>
      <c r="AW374">
        <v>0.68410000000000004</v>
      </c>
      <c r="AX374">
        <v>0.47349999999999998</v>
      </c>
      <c r="AY374">
        <v>0.625</v>
      </c>
      <c r="AZ374">
        <v>0.70530000000000004</v>
      </c>
      <c r="BA374">
        <v>0.5383</v>
      </c>
      <c r="BB374">
        <v>0.60880000000000001</v>
      </c>
      <c r="BC374">
        <v>0.55869999999999997</v>
      </c>
      <c r="BD374">
        <v>0.51219999999999999</v>
      </c>
    </row>
    <row r="375" spans="1:56" hidden="1" x14ac:dyDescent="0.4">
      <c r="A375">
        <v>871</v>
      </c>
      <c r="B375" t="str">
        <f t="shared" si="12"/>
        <v>CLM051</v>
      </c>
      <c r="C375" t="str">
        <f t="shared" si="13"/>
        <v>CLM053</v>
      </c>
      <c r="D375" t="str">
        <f t="shared" si="14"/>
        <v>TFIDF</v>
      </c>
      <c r="E375" t="s">
        <v>438</v>
      </c>
      <c r="F375">
        <f t="shared" si="15"/>
        <v>0.63042399999999998</v>
      </c>
      <c r="G375">
        <v>0.70750000000000002</v>
      </c>
      <c r="H375">
        <v>0.74299999999999999</v>
      </c>
      <c r="I375">
        <v>0.64780000000000004</v>
      </c>
      <c r="J375">
        <v>0.56489999999999996</v>
      </c>
      <c r="K375">
        <v>0.53</v>
      </c>
      <c r="L375">
        <v>0.61080000000000001</v>
      </c>
      <c r="M375">
        <v>0.55200000000000005</v>
      </c>
      <c r="N375">
        <v>0.49880000000000002</v>
      </c>
      <c r="O375">
        <v>0.69259999999999999</v>
      </c>
      <c r="P375">
        <v>0.61960000000000004</v>
      </c>
      <c r="Q375">
        <v>0.66869999999999996</v>
      </c>
      <c r="R375">
        <v>0.69730000000000003</v>
      </c>
      <c r="S375">
        <v>0.61329999999999996</v>
      </c>
      <c r="T375">
        <v>0.6089</v>
      </c>
      <c r="U375">
        <v>0.61599999999999999</v>
      </c>
      <c r="V375">
        <v>0.57369999999999999</v>
      </c>
      <c r="W375">
        <v>0.55430000000000001</v>
      </c>
      <c r="X375">
        <v>0.6038</v>
      </c>
      <c r="Y375">
        <v>0.71799999999999997</v>
      </c>
      <c r="Z375">
        <v>0.71489999999999998</v>
      </c>
      <c r="AA375">
        <v>0.73740000000000006</v>
      </c>
      <c r="AB375">
        <v>0.55659999999999998</v>
      </c>
      <c r="AC375">
        <v>0.53510000000000002</v>
      </c>
      <c r="AD375">
        <v>0.60419999999999996</v>
      </c>
      <c r="AE375">
        <v>0.64259999999999995</v>
      </c>
      <c r="AF375">
        <v>0.5998</v>
      </c>
      <c r="AG375">
        <v>0.57879999999999998</v>
      </c>
      <c r="AH375">
        <v>0.46339999999999998</v>
      </c>
      <c r="AI375">
        <v>0.68920000000000003</v>
      </c>
      <c r="AJ375">
        <v>0.86470000000000002</v>
      </c>
      <c r="AK375">
        <v>0.58160000000000001</v>
      </c>
      <c r="AL375">
        <v>0.5645</v>
      </c>
      <c r="AM375">
        <v>0.68989999999999996</v>
      </c>
      <c r="AN375">
        <v>0.55379999999999996</v>
      </c>
      <c r="AO375">
        <v>0.65410000000000001</v>
      </c>
      <c r="AP375">
        <v>0.68820000000000003</v>
      </c>
      <c r="AQ375">
        <v>0.70379999999999998</v>
      </c>
      <c r="AR375">
        <v>0.6704</v>
      </c>
      <c r="AS375">
        <v>0.56030000000000002</v>
      </c>
      <c r="AT375">
        <v>0.47810000000000002</v>
      </c>
      <c r="AU375">
        <v>0.6583</v>
      </c>
      <c r="AV375">
        <v>0.62139999999999995</v>
      </c>
      <c r="AW375">
        <v>0.7681</v>
      </c>
      <c r="AX375">
        <v>0.59960000000000002</v>
      </c>
      <c r="AY375">
        <v>0.62409999999999999</v>
      </c>
      <c r="AZ375">
        <v>0.72650000000000003</v>
      </c>
      <c r="BA375">
        <v>0.56640000000000001</v>
      </c>
      <c r="BB375">
        <v>0.68459999999999999</v>
      </c>
      <c r="BC375">
        <v>0.68369999999999997</v>
      </c>
      <c r="BD375">
        <v>0.6361</v>
      </c>
    </row>
    <row r="376" spans="1:56" hidden="1" x14ac:dyDescent="0.4">
      <c r="A376">
        <v>872</v>
      </c>
      <c r="B376" t="str">
        <f t="shared" si="12"/>
        <v>CLM051</v>
      </c>
      <c r="C376" t="str">
        <f t="shared" si="13"/>
        <v>CLM053</v>
      </c>
      <c r="D376" t="str">
        <f t="shared" si="14"/>
        <v>BM25</v>
      </c>
      <c r="E376" t="s">
        <v>439</v>
      </c>
      <c r="F376">
        <f t="shared" si="15"/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</row>
    <row r="377" spans="1:56" hidden="1" x14ac:dyDescent="0.4">
      <c r="A377">
        <v>873</v>
      </c>
      <c r="B377" t="str">
        <f t="shared" si="12"/>
        <v>CLM051</v>
      </c>
      <c r="C377" t="str">
        <f t="shared" si="13"/>
        <v>CLM053</v>
      </c>
      <c r="D377" t="str">
        <f t="shared" si="14"/>
        <v>SBERT</v>
      </c>
      <c r="E377" t="s">
        <v>440</v>
      </c>
      <c r="F377">
        <f t="shared" si="15"/>
        <v>0.94520200000000021</v>
      </c>
      <c r="G377">
        <v>0.96509999999999996</v>
      </c>
      <c r="H377">
        <v>0.95940000000000003</v>
      </c>
      <c r="I377">
        <v>0.94989999999999997</v>
      </c>
      <c r="J377">
        <v>0.94210000000000005</v>
      </c>
      <c r="K377">
        <v>0.95809999999999995</v>
      </c>
      <c r="L377">
        <v>0.96540000000000004</v>
      </c>
      <c r="M377">
        <v>0.94669999999999999</v>
      </c>
      <c r="N377">
        <v>0.93420000000000003</v>
      </c>
      <c r="O377">
        <v>0.95469999999999999</v>
      </c>
      <c r="P377">
        <v>0.92659999999999998</v>
      </c>
      <c r="Q377">
        <v>0.95699999999999996</v>
      </c>
      <c r="R377">
        <v>0.95299999999999996</v>
      </c>
      <c r="S377">
        <v>0.92720000000000002</v>
      </c>
      <c r="T377">
        <v>0.93340000000000001</v>
      </c>
      <c r="U377">
        <v>0.92800000000000005</v>
      </c>
      <c r="V377">
        <v>0.88780000000000003</v>
      </c>
      <c r="W377">
        <v>0.94720000000000004</v>
      </c>
      <c r="X377">
        <v>0.96079999999999999</v>
      </c>
      <c r="Y377">
        <v>0.95650000000000002</v>
      </c>
      <c r="Z377">
        <v>0.9456</v>
      </c>
      <c r="AA377">
        <v>0.97299999999999998</v>
      </c>
      <c r="AB377">
        <v>0.95620000000000005</v>
      </c>
      <c r="AC377">
        <v>0.91549999999999998</v>
      </c>
      <c r="AD377">
        <v>0.95640000000000003</v>
      </c>
      <c r="AE377">
        <v>0.96130000000000004</v>
      </c>
      <c r="AF377">
        <v>0.97</v>
      </c>
      <c r="AG377">
        <v>0.94940000000000002</v>
      </c>
      <c r="AH377">
        <v>0.92979999999999996</v>
      </c>
      <c r="AI377">
        <v>0.95860000000000001</v>
      </c>
      <c r="AJ377">
        <v>0.98219999999999996</v>
      </c>
      <c r="AK377">
        <v>0.95569999999999999</v>
      </c>
      <c r="AL377">
        <v>0.92449999999999999</v>
      </c>
      <c r="AM377">
        <v>0.97360000000000002</v>
      </c>
      <c r="AN377">
        <v>0.93259999999999998</v>
      </c>
      <c r="AO377">
        <v>0.95899999999999996</v>
      </c>
      <c r="AP377">
        <v>0.95250000000000001</v>
      </c>
      <c r="AQ377">
        <v>0.92530000000000001</v>
      </c>
      <c r="AR377">
        <v>0.95640000000000003</v>
      </c>
      <c r="AS377">
        <v>0.93179999999999996</v>
      </c>
      <c r="AT377">
        <v>0.92649999999999999</v>
      </c>
      <c r="AU377">
        <v>0.9254</v>
      </c>
      <c r="AV377">
        <v>0.92589999999999995</v>
      </c>
      <c r="AW377">
        <v>0.96430000000000005</v>
      </c>
      <c r="AX377">
        <v>0.94950000000000001</v>
      </c>
      <c r="AY377">
        <v>0.93859999999999999</v>
      </c>
      <c r="AZ377">
        <v>0.95609999999999995</v>
      </c>
      <c r="BA377">
        <v>0.90500000000000003</v>
      </c>
      <c r="BB377">
        <v>0.93830000000000002</v>
      </c>
      <c r="BC377">
        <v>0.94699999999999995</v>
      </c>
      <c r="BD377">
        <v>0.92100000000000004</v>
      </c>
    </row>
    <row r="378" spans="1:56" hidden="1" x14ac:dyDescent="0.4">
      <c r="A378">
        <v>874</v>
      </c>
      <c r="B378" t="str">
        <f t="shared" si="12"/>
        <v>CLM051</v>
      </c>
      <c r="C378" t="str">
        <f t="shared" si="13"/>
        <v>CLM053</v>
      </c>
      <c r="D378" t="str">
        <f t="shared" si="14"/>
        <v>MEAN</v>
      </c>
      <c r="E378" t="s">
        <v>441</v>
      </c>
      <c r="F378">
        <f t="shared" si="15"/>
        <v>0.50755200000000011</v>
      </c>
      <c r="G378">
        <v>0.51480000000000004</v>
      </c>
      <c r="H378">
        <v>0.58740000000000003</v>
      </c>
      <c r="I378">
        <v>0.52900000000000003</v>
      </c>
      <c r="J378">
        <v>0.46920000000000001</v>
      </c>
      <c r="K378">
        <v>0.45950000000000002</v>
      </c>
      <c r="L378">
        <v>0.51019999999999999</v>
      </c>
      <c r="M378">
        <v>0.48130000000000001</v>
      </c>
      <c r="N378">
        <v>0.45629999999999998</v>
      </c>
      <c r="O378">
        <v>0.52610000000000001</v>
      </c>
      <c r="P378">
        <v>0.50929999999999997</v>
      </c>
      <c r="Q378">
        <v>0.49580000000000002</v>
      </c>
      <c r="R378">
        <v>0.51590000000000003</v>
      </c>
      <c r="S378">
        <v>0.49009999999999998</v>
      </c>
      <c r="T378">
        <v>0.49469999999999997</v>
      </c>
      <c r="U378">
        <v>0.4788</v>
      </c>
      <c r="V378">
        <v>0.46829999999999999</v>
      </c>
      <c r="W378">
        <v>0.47270000000000001</v>
      </c>
      <c r="X378">
        <v>0.49830000000000002</v>
      </c>
      <c r="Y378">
        <v>0.52939999999999998</v>
      </c>
      <c r="Z378">
        <v>0.52210000000000001</v>
      </c>
      <c r="AA378">
        <v>0.54879999999999995</v>
      </c>
      <c r="AB378">
        <v>0.4829</v>
      </c>
      <c r="AC378">
        <v>0.45639999999999997</v>
      </c>
      <c r="AD378">
        <v>0.47299999999999998</v>
      </c>
      <c r="AE378">
        <v>0.51939999999999997</v>
      </c>
      <c r="AF378">
        <v>0.56310000000000004</v>
      </c>
      <c r="AG378">
        <v>0.4859</v>
      </c>
      <c r="AH378">
        <v>0.45619999999999999</v>
      </c>
      <c r="AI378">
        <v>0.52249999999999996</v>
      </c>
      <c r="AJ378">
        <v>0.64039999999999997</v>
      </c>
      <c r="AK378">
        <v>0.49859999999999999</v>
      </c>
      <c r="AL378">
        <v>0.46729999999999999</v>
      </c>
      <c r="AM378">
        <v>0.54959999999999998</v>
      </c>
      <c r="AN378">
        <v>0.46629999999999999</v>
      </c>
      <c r="AO378">
        <v>0.50980000000000003</v>
      </c>
      <c r="AP378">
        <v>0.50080000000000002</v>
      </c>
      <c r="AQ378">
        <v>0.51539999999999997</v>
      </c>
      <c r="AR378">
        <v>0.54630000000000001</v>
      </c>
      <c r="AS378">
        <v>0.50600000000000001</v>
      </c>
      <c r="AT378">
        <v>0.45450000000000002</v>
      </c>
      <c r="AU378">
        <v>0.50409999999999999</v>
      </c>
      <c r="AV378">
        <v>0.47110000000000002</v>
      </c>
      <c r="AW378">
        <v>0.58499999999999996</v>
      </c>
      <c r="AX378">
        <v>0.47120000000000001</v>
      </c>
      <c r="AY378">
        <v>0.5282</v>
      </c>
      <c r="AZ378">
        <v>0.60580000000000001</v>
      </c>
      <c r="BA378">
        <v>0.49580000000000002</v>
      </c>
      <c r="BB378">
        <v>0.52290000000000003</v>
      </c>
      <c r="BC378">
        <v>0.5302</v>
      </c>
      <c r="BD378">
        <v>0.4909</v>
      </c>
    </row>
    <row r="379" spans="1:56" hidden="1" x14ac:dyDescent="0.4">
      <c r="A379">
        <v>875</v>
      </c>
      <c r="B379" t="str">
        <f t="shared" si="12"/>
        <v>CLM051</v>
      </c>
      <c r="C379" t="str">
        <f t="shared" si="13"/>
        <v>CLM053</v>
      </c>
      <c r="D379" t="str">
        <f t="shared" si="14"/>
        <v>Weighted</v>
      </c>
      <c r="E379" t="s">
        <v>442</v>
      </c>
      <c r="F379">
        <f t="shared" si="15"/>
        <v>0.52417400000000003</v>
      </c>
      <c r="G379">
        <v>0.53420000000000001</v>
      </c>
      <c r="H379">
        <v>0.62749999999999995</v>
      </c>
      <c r="I379">
        <v>0.55110000000000003</v>
      </c>
      <c r="J379">
        <v>0.47339999999999999</v>
      </c>
      <c r="K379">
        <v>0.45710000000000001</v>
      </c>
      <c r="L379">
        <v>0.52349999999999997</v>
      </c>
      <c r="M379">
        <v>0.48720000000000002</v>
      </c>
      <c r="N379">
        <v>0.45519999999999999</v>
      </c>
      <c r="O379">
        <v>0.54900000000000004</v>
      </c>
      <c r="P379">
        <v>0.52859999999999996</v>
      </c>
      <c r="Q379">
        <v>0.50960000000000005</v>
      </c>
      <c r="R379">
        <v>0.53669999999999995</v>
      </c>
      <c r="S379">
        <v>0.50419999999999998</v>
      </c>
      <c r="T379">
        <v>0.50890000000000002</v>
      </c>
      <c r="U379">
        <v>0.49009999999999998</v>
      </c>
      <c r="V379">
        <v>0.48089999999999999</v>
      </c>
      <c r="W379">
        <v>0.47649999999999998</v>
      </c>
      <c r="X379">
        <v>0.50890000000000002</v>
      </c>
      <c r="Y379">
        <v>0.55420000000000003</v>
      </c>
      <c r="Z379">
        <v>0.54649999999999999</v>
      </c>
      <c r="AA379">
        <v>0.57689999999999997</v>
      </c>
      <c r="AB379">
        <v>0.48799999999999999</v>
      </c>
      <c r="AC379">
        <v>0.45989999999999998</v>
      </c>
      <c r="AD379">
        <v>0.47799999999999998</v>
      </c>
      <c r="AE379">
        <v>0.53720000000000001</v>
      </c>
      <c r="AF379">
        <v>0.58840000000000003</v>
      </c>
      <c r="AG379">
        <v>0.49390000000000001</v>
      </c>
      <c r="AH379">
        <v>0.45400000000000001</v>
      </c>
      <c r="AI379">
        <v>0.54379999999999995</v>
      </c>
      <c r="AJ379">
        <v>0.69640000000000002</v>
      </c>
      <c r="AK379">
        <v>0.50900000000000001</v>
      </c>
      <c r="AL379">
        <v>0.47360000000000002</v>
      </c>
      <c r="AM379">
        <v>0.57540000000000002</v>
      </c>
      <c r="AN379">
        <v>0.47060000000000002</v>
      </c>
      <c r="AO379">
        <v>0.52610000000000001</v>
      </c>
      <c r="AP379">
        <v>0.51749999999999996</v>
      </c>
      <c r="AQ379">
        <v>0.54069999999999996</v>
      </c>
      <c r="AR379">
        <v>0.57299999999999995</v>
      </c>
      <c r="AS379">
        <v>0.52080000000000004</v>
      </c>
      <c r="AT379">
        <v>0.4531</v>
      </c>
      <c r="AU379">
        <v>0.5242</v>
      </c>
      <c r="AV379">
        <v>0.48110000000000003</v>
      </c>
      <c r="AW379">
        <v>0.625</v>
      </c>
      <c r="AX379">
        <v>0.47649999999999998</v>
      </c>
      <c r="AY379">
        <v>0.55069999999999997</v>
      </c>
      <c r="AZ379">
        <v>0.65010000000000001</v>
      </c>
      <c r="BA379">
        <v>0.51229999999999998</v>
      </c>
      <c r="BB379">
        <v>0.54710000000000003</v>
      </c>
      <c r="BC379">
        <v>0.55489999999999995</v>
      </c>
      <c r="BD379">
        <v>0.50719999999999998</v>
      </c>
    </row>
    <row r="380" spans="1:56" hidden="1" x14ac:dyDescent="0.4">
      <c r="A380">
        <v>1009</v>
      </c>
      <c r="B380" t="str">
        <f t="shared" si="12"/>
        <v>CLM003</v>
      </c>
      <c r="C380" t="str">
        <f t="shared" si="13"/>
        <v>CLM053</v>
      </c>
      <c r="D380" t="str">
        <f t="shared" si="14"/>
        <v>Jaccard</v>
      </c>
      <c r="E380" t="s">
        <v>443</v>
      </c>
      <c r="F380">
        <f t="shared" si="15"/>
        <v>0.41570599999999991</v>
      </c>
      <c r="G380">
        <v>0.41670000000000001</v>
      </c>
      <c r="H380">
        <v>0.38779999999999998</v>
      </c>
      <c r="I380">
        <v>0.39689999999999998</v>
      </c>
      <c r="J380">
        <v>0.39610000000000001</v>
      </c>
      <c r="K380">
        <v>0.48699999999999999</v>
      </c>
      <c r="L380">
        <v>0.52729999999999999</v>
      </c>
      <c r="M380">
        <v>0.35199999999999998</v>
      </c>
      <c r="N380">
        <v>0.48039999999999999</v>
      </c>
      <c r="O380">
        <v>0.4466</v>
      </c>
      <c r="P380">
        <v>0.3952</v>
      </c>
      <c r="Q380">
        <v>0.3543</v>
      </c>
      <c r="R380">
        <v>0.4597</v>
      </c>
      <c r="S380">
        <v>0.41499999999999998</v>
      </c>
      <c r="T380">
        <v>0.3009</v>
      </c>
      <c r="U380">
        <v>0.4662</v>
      </c>
      <c r="V380">
        <v>0.48449999999999999</v>
      </c>
      <c r="W380">
        <v>0.3977</v>
      </c>
      <c r="X380">
        <v>0.32229999999999998</v>
      </c>
      <c r="Y380">
        <v>0.29659999999999997</v>
      </c>
      <c r="Z380">
        <v>0.39779999999999999</v>
      </c>
      <c r="AA380">
        <v>0.4803</v>
      </c>
      <c r="AB380">
        <v>0.25879999999999997</v>
      </c>
      <c r="AC380">
        <v>0.30430000000000001</v>
      </c>
      <c r="AD380">
        <v>0.33329999999999999</v>
      </c>
      <c r="AE380">
        <v>0.43480000000000002</v>
      </c>
      <c r="AF380">
        <v>0.43330000000000002</v>
      </c>
      <c r="AG380">
        <v>0.3357</v>
      </c>
      <c r="AH380">
        <v>0.34449999999999997</v>
      </c>
      <c r="AI380">
        <v>0.39</v>
      </c>
      <c r="AJ380">
        <v>0.55359999999999998</v>
      </c>
      <c r="AK380">
        <v>0.31709999999999999</v>
      </c>
      <c r="AL380">
        <v>0.32350000000000001</v>
      </c>
      <c r="AM380">
        <v>0.55740000000000001</v>
      </c>
      <c r="AN380">
        <v>0.375</v>
      </c>
      <c r="AO380">
        <v>0.40620000000000001</v>
      </c>
      <c r="AP380">
        <v>0.39</v>
      </c>
      <c r="AQ380">
        <v>0.57830000000000004</v>
      </c>
      <c r="AR380">
        <v>0.51890000000000003</v>
      </c>
      <c r="AS380">
        <v>0.53849999999999998</v>
      </c>
      <c r="AT380">
        <v>0.41120000000000001</v>
      </c>
      <c r="AU380">
        <v>0.42859999999999998</v>
      </c>
      <c r="AV380">
        <v>0.44900000000000001</v>
      </c>
      <c r="AW380">
        <v>0.64490000000000003</v>
      </c>
      <c r="AX380">
        <v>0.31909999999999999</v>
      </c>
      <c r="AY380">
        <v>0.4</v>
      </c>
      <c r="AZ380">
        <v>0.47310000000000002</v>
      </c>
      <c r="BA380">
        <v>0.43590000000000001</v>
      </c>
      <c r="BB380">
        <v>0.38690000000000002</v>
      </c>
      <c r="BC380">
        <v>0.42749999999999999</v>
      </c>
      <c r="BD380">
        <v>0.35460000000000003</v>
      </c>
    </row>
    <row r="381" spans="1:56" hidden="1" x14ac:dyDescent="0.4">
      <c r="A381">
        <v>1010</v>
      </c>
      <c r="B381" t="str">
        <f t="shared" si="12"/>
        <v>CLM003</v>
      </c>
      <c r="C381" t="str">
        <f t="shared" si="13"/>
        <v>CLM053</v>
      </c>
      <c r="D381" t="str">
        <f t="shared" si="14"/>
        <v>Levenshtein</v>
      </c>
      <c r="E381" t="s">
        <v>444</v>
      </c>
      <c r="F381">
        <f t="shared" si="15"/>
        <v>0.58749800000000008</v>
      </c>
      <c r="G381">
        <v>0.69840000000000002</v>
      </c>
      <c r="H381">
        <v>0.64359999999999995</v>
      </c>
      <c r="I381">
        <v>0.52139999999999997</v>
      </c>
      <c r="J381">
        <v>0.48659999999999998</v>
      </c>
      <c r="K381">
        <v>0.69359999999999999</v>
      </c>
      <c r="L381">
        <v>0.60089999999999999</v>
      </c>
      <c r="M381">
        <v>0.5776</v>
      </c>
      <c r="N381">
        <v>0.74680000000000002</v>
      </c>
      <c r="O381">
        <v>0.5615</v>
      </c>
      <c r="P381">
        <v>0.63119999999999998</v>
      </c>
      <c r="Q381">
        <v>0.48359999999999997</v>
      </c>
      <c r="R381">
        <v>0.6</v>
      </c>
      <c r="S381">
        <v>0.55459999999999998</v>
      </c>
      <c r="T381">
        <v>0.55069999999999997</v>
      </c>
      <c r="U381">
        <v>0.58750000000000002</v>
      </c>
      <c r="V381">
        <v>0.74929999999999997</v>
      </c>
      <c r="W381">
        <v>0.58109999999999995</v>
      </c>
      <c r="X381">
        <v>0.50560000000000005</v>
      </c>
      <c r="Y381">
        <v>0.49469999999999997</v>
      </c>
      <c r="Z381">
        <v>0.53600000000000003</v>
      </c>
      <c r="AA381">
        <v>0.60819999999999996</v>
      </c>
      <c r="AB381">
        <v>0.53400000000000003</v>
      </c>
      <c r="AC381">
        <v>0.49159999999999998</v>
      </c>
      <c r="AD381">
        <v>0.55959999999999999</v>
      </c>
      <c r="AE381">
        <v>0.63819999999999999</v>
      </c>
      <c r="AF381">
        <v>0.52029999999999998</v>
      </c>
      <c r="AG381">
        <v>0.57140000000000002</v>
      </c>
      <c r="AH381">
        <v>0.56620000000000004</v>
      </c>
      <c r="AI381">
        <v>0.63080000000000003</v>
      </c>
      <c r="AJ381">
        <v>0.82330000000000003</v>
      </c>
      <c r="AK381">
        <v>0.5494</v>
      </c>
      <c r="AL381">
        <v>0.57720000000000005</v>
      </c>
      <c r="AM381">
        <v>0.7198</v>
      </c>
      <c r="AN381">
        <v>0.58240000000000003</v>
      </c>
      <c r="AO381">
        <v>0.56079999999999997</v>
      </c>
      <c r="AP381">
        <v>0.57179999999999997</v>
      </c>
      <c r="AQ381">
        <v>0.68830000000000002</v>
      </c>
      <c r="AR381">
        <v>0.62609999999999999</v>
      </c>
      <c r="AS381">
        <v>0.5746</v>
      </c>
      <c r="AT381">
        <v>0.49480000000000002</v>
      </c>
      <c r="AU381">
        <v>0.58140000000000003</v>
      </c>
      <c r="AV381">
        <v>0.53149999999999997</v>
      </c>
      <c r="AW381">
        <v>0.71709999999999996</v>
      </c>
      <c r="AX381">
        <v>0.49120000000000003</v>
      </c>
      <c r="AY381">
        <v>0.63080000000000003</v>
      </c>
      <c r="AZ381">
        <v>0.56610000000000005</v>
      </c>
      <c r="BA381">
        <v>0.55120000000000002</v>
      </c>
      <c r="BB381">
        <v>0.58489999999999998</v>
      </c>
      <c r="BC381">
        <v>0.54520000000000002</v>
      </c>
      <c r="BD381">
        <v>0.48199999999999998</v>
      </c>
    </row>
    <row r="382" spans="1:56" hidden="1" x14ac:dyDescent="0.4">
      <c r="A382">
        <v>1011</v>
      </c>
      <c r="B382" t="str">
        <f t="shared" ref="B382:B445" si="16">LEFT(E382,6)</f>
        <v>CLM003</v>
      </c>
      <c r="C382" t="str">
        <f t="shared" ref="C382:C445" si="17">MID(E382,8,6)</f>
        <v>CLM053</v>
      </c>
      <c r="D382" t="str">
        <f t="shared" si="14"/>
        <v>TFIDF</v>
      </c>
      <c r="E382" t="s">
        <v>445</v>
      </c>
      <c r="F382">
        <f t="shared" si="15"/>
        <v>0.64470399999999994</v>
      </c>
      <c r="G382">
        <v>0.70779999999999998</v>
      </c>
      <c r="H382">
        <v>0.63490000000000002</v>
      </c>
      <c r="I382">
        <v>0.55759999999999998</v>
      </c>
      <c r="J382">
        <v>0.56499999999999995</v>
      </c>
      <c r="K382">
        <v>0.66090000000000004</v>
      </c>
      <c r="L382">
        <v>0.72929999999999995</v>
      </c>
      <c r="M382">
        <v>0.61380000000000001</v>
      </c>
      <c r="N382">
        <v>0.76990000000000003</v>
      </c>
      <c r="O382">
        <v>0.69889999999999997</v>
      </c>
      <c r="P382">
        <v>0.73519999999999996</v>
      </c>
      <c r="Q382">
        <v>0.63749999999999996</v>
      </c>
      <c r="R382">
        <v>0.73540000000000005</v>
      </c>
      <c r="S382">
        <v>0.60540000000000005</v>
      </c>
      <c r="T382">
        <v>0.52869999999999995</v>
      </c>
      <c r="U382">
        <v>0.73329999999999995</v>
      </c>
      <c r="V382">
        <v>0.79039999999999999</v>
      </c>
      <c r="W382">
        <v>0.62150000000000005</v>
      </c>
      <c r="X382">
        <v>0.496</v>
      </c>
      <c r="Y382">
        <v>0.56879999999999997</v>
      </c>
      <c r="Z382">
        <v>0.7016</v>
      </c>
      <c r="AA382">
        <v>0.629</v>
      </c>
      <c r="AB382">
        <v>0.6361</v>
      </c>
      <c r="AC382">
        <v>0.51670000000000005</v>
      </c>
      <c r="AD382">
        <v>0.61650000000000005</v>
      </c>
      <c r="AE382">
        <v>0.68159999999999998</v>
      </c>
      <c r="AF382">
        <v>0.6421</v>
      </c>
      <c r="AG382">
        <v>0.60189999999999999</v>
      </c>
      <c r="AH382">
        <v>0.62490000000000001</v>
      </c>
      <c r="AI382">
        <v>0.72929999999999995</v>
      </c>
      <c r="AJ382">
        <v>0.78220000000000001</v>
      </c>
      <c r="AK382">
        <v>0.51690000000000003</v>
      </c>
      <c r="AL382">
        <v>0.56359999999999999</v>
      </c>
      <c r="AM382">
        <v>0.7994</v>
      </c>
      <c r="AN382">
        <v>0.61850000000000005</v>
      </c>
      <c r="AO382">
        <v>0.65990000000000004</v>
      </c>
      <c r="AP382">
        <v>0.6724</v>
      </c>
      <c r="AQ382">
        <v>0.76029999999999998</v>
      </c>
      <c r="AR382">
        <v>0.68589999999999995</v>
      </c>
      <c r="AS382">
        <v>0.60250000000000004</v>
      </c>
      <c r="AT382">
        <v>0.58799999999999997</v>
      </c>
      <c r="AU382">
        <v>0.63319999999999999</v>
      </c>
      <c r="AV382">
        <v>0.66849999999999998</v>
      </c>
      <c r="AW382">
        <v>0.81399999999999995</v>
      </c>
      <c r="AX382">
        <v>0.5393</v>
      </c>
      <c r="AY382">
        <v>0.58309999999999995</v>
      </c>
      <c r="AZ382">
        <v>0.62409999999999999</v>
      </c>
      <c r="BA382">
        <v>0.58389999999999997</v>
      </c>
      <c r="BB382">
        <v>0.68569999999999998</v>
      </c>
      <c r="BC382">
        <v>0.52890000000000004</v>
      </c>
      <c r="BD382">
        <v>0.55489999999999995</v>
      </c>
    </row>
    <row r="383" spans="1:56" hidden="1" x14ac:dyDescent="0.4">
      <c r="A383">
        <v>1012</v>
      </c>
      <c r="B383" t="str">
        <f t="shared" si="16"/>
        <v>CLM003</v>
      </c>
      <c r="C383" t="str">
        <f t="shared" si="17"/>
        <v>CLM053</v>
      </c>
      <c r="D383" t="str">
        <f t="shared" si="14"/>
        <v>BM25</v>
      </c>
      <c r="E383" t="s">
        <v>446</v>
      </c>
      <c r="F383">
        <f t="shared" si="15"/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</row>
    <row r="384" spans="1:56" hidden="1" x14ac:dyDescent="0.4">
      <c r="A384">
        <v>1013</v>
      </c>
      <c r="B384" t="str">
        <f t="shared" si="16"/>
        <v>CLM003</v>
      </c>
      <c r="C384" t="str">
        <f t="shared" si="17"/>
        <v>CLM053</v>
      </c>
      <c r="D384" t="str">
        <f t="shared" si="14"/>
        <v>SBERT</v>
      </c>
      <c r="E384" t="s">
        <v>447</v>
      </c>
      <c r="F384">
        <f t="shared" si="15"/>
        <v>0.95112800000000008</v>
      </c>
      <c r="G384">
        <v>0.9556</v>
      </c>
      <c r="H384">
        <v>0.93759999999999999</v>
      </c>
      <c r="I384">
        <v>0.95269999999999999</v>
      </c>
      <c r="J384">
        <v>0.94489999999999996</v>
      </c>
      <c r="K384">
        <v>0.96889999999999998</v>
      </c>
      <c r="L384">
        <v>0.97130000000000005</v>
      </c>
      <c r="M384">
        <v>0.94020000000000004</v>
      </c>
      <c r="N384">
        <v>0.97130000000000005</v>
      </c>
      <c r="O384">
        <v>0.95740000000000003</v>
      </c>
      <c r="P384">
        <v>0.94479999999999997</v>
      </c>
      <c r="Q384">
        <v>0.93840000000000001</v>
      </c>
      <c r="R384">
        <v>0.97409999999999997</v>
      </c>
      <c r="S384">
        <v>0.91490000000000005</v>
      </c>
      <c r="T384">
        <v>0.9093</v>
      </c>
      <c r="U384">
        <v>0.94550000000000001</v>
      </c>
      <c r="V384">
        <v>0.98129999999999995</v>
      </c>
      <c r="W384">
        <v>0.95340000000000003</v>
      </c>
      <c r="X384">
        <v>0.95040000000000002</v>
      </c>
      <c r="Y384">
        <v>0.94889999999999997</v>
      </c>
      <c r="Z384">
        <v>0.96450000000000002</v>
      </c>
      <c r="AA384">
        <v>0.96450000000000002</v>
      </c>
      <c r="AB384">
        <v>0.94389999999999996</v>
      </c>
      <c r="AC384">
        <v>0.95330000000000004</v>
      </c>
      <c r="AD384">
        <v>0.95669999999999999</v>
      </c>
      <c r="AE384">
        <v>0.96760000000000002</v>
      </c>
      <c r="AF384">
        <v>0.9708</v>
      </c>
      <c r="AG384">
        <v>0.95979999999999999</v>
      </c>
      <c r="AH384">
        <v>0.96419999999999995</v>
      </c>
      <c r="AI384">
        <v>0.96750000000000003</v>
      </c>
      <c r="AJ384">
        <v>0.97519999999999996</v>
      </c>
      <c r="AK384">
        <v>0.93659999999999999</v>
      </c>
      <c r="AL384">
        <v>0.93089999999999995</v>
      </c>
      <c r="AM384">
        <v>0.99160000000000004</v>
      </c>
      <c r="AN384">
        <v>0.9405</v>
      </c>
      <c r="AO384">
        <v>0.96340000000000003</v>
      </c>
      <c r="AP384">
        <v>0.95089999999999997</v>
      </c>
      <c r="AQ384">
        <v>0.9768</v>
      </c>
      <c r="AR384">
        <v>0.97240000000000004</v>
      </c>
      <c r="AS384">
        <v>0.94899999999999995</v>
      </c>
      <c r="AT384">
        <v>0.93659999999999999</v>
      </c>
      <c r="AU384">
        <v>0.9163</v>
      </c>
      <c r="AV384">
        <v>0.94850000000000001</v>
      </c>
      <c r="AW384">
        <v>0.97260000000000002</v>
      </c>
      <c r="AX384">
        <v>0.94089999999999996</v>
      </c>
      <c r="AY384">
        <v>0.9425</v>
      </c>
      <c r="AZ384">
        <v>0.91339999999999999</v>
      </c>
      <c r="BA384">
        <v>0.93689999999999996</v>
      </c>
      <c r="BB384">
        <v>0.94950000000000001</v>
      </c>
      <c r="BC384">
        <v>0.91200000000000003</v>
      </c>
      <c r="BD384">
        <v>0.92620000000000002</v>
      </c>
    </row>
    <row r="385" spans="1:56" hidden="1" x14ac:dyDescent="0.4">
      <c r="A385">
        <v>1014</v>
      </c>
      <c r="B385" t="str">
        <f t="shared" si="16"/>
        <v>CLM003</v>
      </c>
      <c r="C385" t="str">
        <f t="shared" si="17"/>
        <v>CLM053</v>
      </c>
      <c r="D385" t="str">
        <f t="shared" si="14"/>
        <v>MEAN</v>
      </c>
      <c r="E385" t="s">
        <v>448</v>
      </c>
      <c r="F385">
        <f t="shared" si="15"/>
        <v>0.51980400000000015</v>
      </c>
      <c r="G385">
        <v>0.55569999999999997</v>
      </c>
      <c r="H385">
        <v>0.52080000000000004</v>
      </c>
      <c r="I385">
        <v>0.48570000000000002</v>
      </c>
      <c r="J385">
        <v>0.47849999999999998</v>
      </c>
      <c r="K385">
        <v>0.56210000000000004</v>
      </c>
      <c r="L385">
        <v>0.56569999999999998</v>
      </c>
      <c r="M385">
        <v>0.49669999999999997</v>
      </c>
      <c r="N385">
        <v>0.59370000000000001</v>
      </c>
      <c r="O385">
        <v>0.53290000000000004</v>
      </c>
      <c r="P385">
        <v>0.5413</v>
      </c>
      <c r="Q385">
        <v>0.48280000000000001</v>
      </c>
      <c r="R385">
        <v>0.55379999999999996</v>
      </c>
      <c r="S385">
        <v>0.498</v>
      </c>
      <c r="T385">
        <v>0.45789999999999997</v>
      </c>
      <c r="U385">
        <v>0.54649999999999999</v>
      </c>
      <c r="V385">
        <v>0.60109999999999997</v>
      </c>
      <c r="W385">
        <v>0.51070000000000004</v>
      </c>
      <c r="X385">
        <v>0.45479999999999998</v>
      </c>
      <c r="Y385">
        <v>0.46179999999999999</v>
      </c>
      <c r="Z385">
        <v>0.52</v>
      </c>
      <c r="AA385">
        <v>0.53639999999999999</v>
      </c>
      <c r="AB385">
        <v>0.47460000000000002</v>
      </c>
      <c r="AC385">
        <v>0.45319999999999999</v>
      </c>
      <c r="AD385">
        <v>0.49320000000000003</v>
      </c>
      <c r="AE385">
        <v>0.5444</v>
      </c>
      <c r="AF385">
        <v>0.51329999999999998</v>
      </c>
      <c r="AG385">
        <v>0.49380000000000002</v>
      </c>
      <c r="AH385">
        <v>0.49990000000000001</v>
      </c>
      <c r="AI385">
        <v>0.54349999999999998</v>
      </c>
      <c r="AJ385">
        <v>0.62690000000000001</v>
      </c>
      <c r="AK385">
        <v>0.46400000000000002</v>
      </c>
      <c r="AL385">
        <v>0.47899999999999998</v>
      </c>
      <c r="AM385">
        <v>0.61360000000000003</v>
      </c>
      <c r="AN385">
        <v>0.50329999999999997</v>
      </c>
      <c r="AO385">
        <v>0.5181</v>
      </c>
      <c r="AP385">
        <v>0.51700000000000002</v>
      </c>
      <c r="AQ385">
        <v>0.6008</v>
      </c>
      <c r="AR385">
        <v>0.56069999999999998</v>
      </c>
      <c r="AS385">
        <v>0.53290000000000004</v>
      </c>
      <c r="AT385">
        <v>0.48609999999999998</v>
      </c>
      <c r="AU385">
        <v>0.51190000000000002</v>
      </c>
      <c r="AV385">
        <v>0.51949999999999996</v>
      </c>
      <c r="AW385">
        <v>0.62970000000000004</v>
      </c>
      <c r="AX385">
        <v>0.45810000000000001</v>
      </c>
      <c r="AY385">
        <v>0.51129999999999998</v>
      </c>
      <c r="AZ385">
        <v>0.51529999999999998</v>
      </c>
      <c r="BA385">
        <v>0.50160000000000005</v>
      </c>
      <c r="BB385">
        <v>0.52139999999999997</v>
      </c>
      <c r="BC385">
        <v>0.48270000000000002</v>
      </c>
      <c r="BD385">
        <v>0.46350000000000002</v>
      </c>
    </row>
    <row r="386" spans="1:56" hidden="1" x14ac:dyDescent="0.4">
      <c r="A386">
        <v>1015</v>
      </c>
      <c r="B386" t="str">
        <f t="shared" si="16"/>
        <v>CLM003</v>
      </c>
      <c r="C386" t="str">
        <f t="shared" si="17"/>
        <v>CLM053</v>
      </c>
      <c r="D386" t="str">
        <f t="shared" ref="D386:D449" si="18">MID(E386,15,16)</f>
        <v>Weighted</v>
      </c>
      <c r="E386" t="s">
        <v>449</v>
      </c>
      <c r="F386">
        <f t="shared" ref="F386:F449" si="19">AVERAGE(G386:BD386)</f>
        <v>0.53932999999999998</v>
      </c>
      <c r="G386">
        <v>0.5867</v>
      </c>
      <c r="H386">
        <v>0.54210000000000003</v>
      </c>
      <c r="I386">
        <v>0.49209999999999998</v>
      </c>
      <c r="J386">
        <v>0.48470000000000002</v>
      </c>
      <c r="K386">
        <v>0.59030000000000005</v>
      </c>
      <c r="L386">
        <v>0.59799999999999998</v>
      </c>
      <c r="M386">
        <v>0.51049999999999995</v>
      </c>
      <c r="N386">
        <v>0.63490000000000002</v>
      </c>
      <c r="O386">
        <v>0.55740000000000001</v>
      </c>
      <c r="P386">
        <v>0.5716</v>
      </c>
      <c r="Q386">
        <v>0.49459999999999998</v>
      </c>
      <c r="R386">
        <v>0.58299999999999996</v>
      </c>
      <c r="S386">
        <v>0.51549999999999996</v>
      </c>
      <c r="T386">
        <v>0.46239999999999998</v>
      </c>
      <c r="U386">
        <v>0.57799999999999996</v>
      </c>
      <c r="V386">
        <v>0.64370000000000005</v>
      </c>
      <c r="W386">
        <v>0.52649999999999997</v>
      </c>
      <c r="X386">
        <v>0.45079999999999998</v>
      </c>
      <c r="Y386">
        <v>0.46339999999999998</v>
      </c>
      <c r="Z386">
        <v>0.54039999999999999</v>
      </c>
      <c r="AA386">
        <v>0.55730000000000002</v>
      </c>
      <c r="AB386">
        <v>0.48349999999999999</v>
      </c>
      <c r="AC386">
        <v>0.44929999999999998</v>
      </c>
      <c r="AD386">
        <v>0.50390000000000001</v>
      </c>
      <c r="AE386">
        <v>0.56950000000000001</v>
      </c>
      <c r="AF386">
        <v>0.52810000000000001</v>
      </c>
      <c r="AG386">
        <v>0.50329999999999997</v>
      </c>
      <c r="AH386">
        <v>0.51149999999999995</v>
      </c>
      <c r="AI386">
        <v>0.57069999999999999</v>
      </c>
      <c r="AJ386">
        <v>0.6764</v>
      </c>
      <c r="AK386">
        <v>0.46539999999999998</v>
      </c>
      <c r="AL386">
        <v>0.4874</v>
      </c>
      <c r="AM386">
        <v>0.6583</v>
      </c>
      <c r="AN386">
        <v>0.51900000000000002</v>
      </c>
      <c r="AO386">
        <v>0.53610000000000002</v>
      </c>
      <c r="AP386">
        <v>0.53720000000000001</v>
      </c>
      <c r="AQ386">
        <v>0.64239999999999997</v>
      </c>
      <c r="AR386">
        <v>0.58930000000000005</v>
      </c>
      <c r="AS386">
        <v>0.55389999999999995</v>
      </c>
      <c r="AT386">
        <v>0.49659999999999999</v>
      </c>
      <c r="AU386">
        <v>0.53410000000000002</v>
      </c>
      <c r="AV386">
        <v>0.54049999999999998</v>
      </c>
      <c r="AW386">
        <v>0.68189999999999995</v>
      </c>
      <c r="AX386">
        <v>0.45850000000000002</v>
      </c>
      <c r="AY386">
        <v>0.52690000000000003</v>
      </c>
      <c r="AZ386">
        <v>0.53839999999999999</v>
      </c>
      <c r="BA386">
        <v>0.51559999999999995</v>
      </c>
      <c r="BB386">
        <v>0.54359999999999997</v>
      </c>
      <c r="BC386">
        <v>0.49299999999999999</v>
      </c>
      <c r="BD386">
        <v>0.46829999999999999</v>
      </c>
    </row>
    <row r="387" spans="1:56" hidden="1" x14ac:dyDescent="0.4">
      <c r="A387">
        <v>946</v>
      </c>
      <c r="B387" t="str">
        <f t="shared" si="16"/>
        <v>CLM002</v>
      </c>
      <c r="C387" t="str">
        <f t="shared" si="17"/>
        <v>CLM053</v>
      </c>
      <c r="D387" t="str">
        <f t="shared" si="18"/>
        <v>Jaccard</v>
      </c>
      <c r="E387" t="s">
        <v>450</v>
      </c>
      <c r="F387">
        <f t="shared" si="19"/>
        <v>0.41428000000000004</v>
      </c>
      <c r="G387">
        <v>0.41670000000000001</v>
      </c>
      <c r="H387">
        <v>0.38779999999999998</v>
      </c>
      <c r="I387">
        <v>0.39689999999999998</v>
      </c>
      <c r="J387">
        <v>0.39610000000000001</v>
      </c>
      <c r="K387">
        <v>0.47370000000000001</v>
      </c>
      <c r="L387">
        <v>0.52729999999999999</v>
      </c>
      <c r="M387">
        <v>0.35199999999999998</v>
      </c>
      <c r="N387">
        <v>0.4078</v>
      </c>
      <c r="O387">
        <v>0.4466</v>
      </c>
      <c r="P387">
        <v>0.3952</v>
      </c>
      <c r="Q387">
        <v>0.3543</v>
      </c>
      <c r="R387">
        <v>0.4597</v>
      </c>
      <c r="S387">
        <v>0.41499999999999998</v>
      </c>
      <c r="T387">
        <v>0.3009</v>
      </c>
      <c r="U387">
        <v>0.4662</v>
      </c>
      <c r="V387">
        <v>0.48449999999999999</v>
      </c>
      <c r="W387">
        <v>0.3977</v>
      </c>
      <c r="X387">
        <v>0.32229999999999998</v>
      </c>
      <c r="Y387">
        <v>0.29659999999999997</v>
      </c>
      <c r="Z387">
        <v>0.39779999999999999</v>
      </c>
      <c r="AA387">
        <v>0.4803</v>
      </c>
      <c r="AB387">
        <v>0.25879999999999997</v>
      </c>
      <c r="AC387">
        <v>0.30430000000000001</v>
      </c>
      <c r="AD387">
        <v>0.33329999999999999</v>
      </c>
      <c r="AE387">
        <v>0.4587</v>
      </c>
      <c r="AF387">
        <v>0.43330000000000002</v>
      </c>
      <c r="AG387">
        <v>0.3357</v>
      </c>
      <c r="AH387">
        <v>0.34449999999999997</v>
      </c>
      <c r="AI387">
        <v>0.37609999999999999</v>
      </c>
      <c r="AJ387">
        <v>0.53449999999999998</v>
      </c>
      <c r="AK387">
        <v>0.31709999999999999</v>
      </c>
      <c r="AL387">
        <v>0.32350000000000001</v>
      </c>
      <c r="AM387">
        <v>0.55740000000000001</v>
      </c>
      <c r="AN387">
        <v>0.4138</v>
      </c>
      <c r="AO387">
        <v>0.38640000000000002</v>
      </c>
      <c r="AP387">
        <v>0.36730000000000002</v>
      </c>
      <c r="AQ387">
        <v>0.57830000000000004</v>
      </c>
      <c r="AR387">
        <v>0.50939999999999996</v>
      </c>
      <c r="AS387">
        <v>0.53849999999999998</v>
      </c>
      <c r="AT387">
        <v>0.41120000000000001</v>
      </c>
      <c r="AU387">
        <v>0.37169999999999997</v>
      </c>
      <c r="AV387">
        <v>0.44900000000000001</v>
      </c>
      <c r="AW387">
        <v>0.64490000000000003</v>
      </c>
      <c r="AX387">
        <v>0.31909999999999999</v>
      </c>
      <c r="AY387">
        <v>0.46910000000000002</v>
      </c>
      <c r="AZ387">
        <v>0.3861</v>
      </c>
      <c r="BA387">
        <v>0.43590000000000001</v>
      </c>
      <c r="BB387">
        <v>0.4783</v>
      </c>
      <c r="BC387">
        <v>0.44779999999999998</v>
      </c>
      <c r="BD387">
        <v>0.35460000000000003</v>
      </c>
    </row>
    <row r="388" spans="1:56" hidden="1" x14ac:dyDescent="0.4">
      <c r="A388">
        <v>947</v>
      </c>
      <c r="B388" t="str">
        <f t="shared" si="16"/>
        <v>CLM002</v>
      </c>
      <c r="C388" t="str">
        <f t="shared" si="17"/>
        <v>CLM053</v>
      </c>
      <c r="D388" t="str">
        <f t="shared" si="18"/>
        <v>Levenshtein</v>
      </c>
      <c r="E388" t="s">
        <v>451</v>
      </c>
      <c r="F388">
        <f t="shared" si="19"/>
        <v>0.58384000000000003</v>
      </c>
      <c r="G388">
        <v>0.69840000000000002</v>
      </c>
      <c r="H388">
        <v>0.64359999999999995</v>
      </c>
      <c r="I388">
        <v>0.52139999999999997</v>
      </c>
      <c r="J388">
        <v>0.48659999999999998</v>
      </c>
      <c r="K388">
        <v>0.69510000000000005</v>
      </c>
      <c r="L388">
        <v>0.60089999999999999</v>
      </c>
      <c r="M388">
        <v>0.5776</v>
      </c>
      <c r="N388">
        <v>0.62809999999999999</v>
      </c>
      <c r="O388">
        <v>0.5615</v>
      </c>
      <c r="P388">
        <v>0.63119999999999998</v>
      </c>
      <c r="Q388">
        <v>0.48359999999999997</v>
      </c>
      <c r="R388">
        <v>0.59789999999999999</v>
      </c>
      <c r="S388">
        <v>0.55459999999999998</v>
      </c>
      <c r="T388">
        <v>0.55069999999999997</v>
      </c>
      <c r="U388">
        <v>0.58750000000000002</v>
      </c>
      <c r="V388">
        <v>0.74929999999999997</v>
      </c>
      <c r="W388">
        <v>0.58109999999999995</v>
      </c>
      <c r="X388">
        <v>0.50560000000000005</v>
      </c>
      <c r="Y388">
        <v>0.49469999999999997</v>
      </c>
      <c r="Z388">
        <v>0.53600000000000003</v>
      </c>
      <c r="AA388">
        <v>0.60819999999999996</v>
      </c>
      <c r="AB388">
        <v>0.53400000000000003</v>
      </c>
      <c r="AC388">
        <v>0.49159999999999998</v>
      </c>
      <c r="AD388">
        <v>0.55959999999999999</v>
      </c>
      <c r="AE388">
        <v>0.62339999999999995</v>
      </c>
      <c r="AF388">
        <v>0.52029999999999998</v>
      </c>
      <c r="AG388">
        <v>0.57140000000000002</v>
      </c>
      <c r="AH388">
        <v>0.56620000000000004</v>
      </c>
      <c r="AI388">
        <v>0.54330000000000001</v>
      </c>
      <c r="AJ388">
        <v>0.71840000000000004</v>
      </c>
      <c r="AK388">
        <v>0.5494</v>
      </c>
      <c r="AL388">
        <v>0.57720000000000005</v>
      </c>
      <c r="AM388">
        <v>0.7198</v>
      </c>
      <c r="AN388">
        <v>0.58609999999999995</v>
      </c>
      <c r="AO388">
        <v>0.5554</v>
      </c>
      <c r="AP388">
        <v>0.56489999999999996</v>
      </c>
      <c r="AQ388">
        <v>0.68830000000000002</v>
      </c>
      <c r="AR388">
        <v>0.65669999999999995</v>
      </c>
      <c r="AS388">
        <v>0.5746</v>
      </c>
      <c r="AT388">
        <v>0.49480000000000002</v>
      </c>
      <c r="AU388">
        <v>0.51060000000000005</v>
      </c>
      <c r="AV388">
        <v>0.53149999999999997</v>
      </c>
      <c r="AW388">
        <v>0.72289999999999999</v>
      </c>
      <c r="AX388">
        <v>0.49120000000000003</v>
      </c>
      <c r="AY388">
        <v>0.64810000000000001</v>
      </c>
      <c r="AZ388">
        <v>0.66020000000000001</v>
      </c>
      <c r="BA388">
        <v>0.55120000000000002</v>
      </c>
      <c r="BB388">
        <v>0.65269999999999995</v>
      </c>
      <c r="BC388">
        <v>0.55349999999999999</v>
      </c>
      <c r="BD388">
        <v>0.48110000000000003</v>
      </c>
    </row>
    <row r="389" spans="1:56" hidden="1" x14ac:dyDescent="0.4">
      <c r="A389">
        <v>948</v>
      </c>
      <c r="B389" t="str">
        <f t="shared" si="16"/>
        <v>CLM002</v>
      </c>
      <c r="C389" t="str">
        <f t="shared" si="17"/>
        <v>CLM053</v>
      </c>
      <c r="D389" t="str">
        <f t="shared" si="18"/>
        <v>TFIDF</v>
      </c>
      <c r="E389" t="s">
        <v>452</v>
      </c>
      <c r="F389">
        <f t="shared" si="19"/>
        <v>0.64258800000000005</v>
      </c>
      <c r="G389">
        <v>0.70779999999999998</v>
      </c>
      <c r="H389">
        <v>0.63490000000000002</v>
      </c>
      <c r="I389">
        <v>0.55759999999999998</v>
      </c>
      <c r="J389">
        <v>0.56499999999999995</v>
      </c>
      <c r="K389">
        <v>0.65090000000000003</v>
      </c>
      <c r="L389">
        <v>0.72929999999999995</v>
      </c>
      <c r="M389">
        <v>0.61380000000000001</v>
      </c>
      <c r="N389">
        <v>0.69259999999999999</v>
      </c>
      <c r="O389">
        <v>0.69889999999999997</v>
      </c>
      <c r="P389">
        <v>0.73519999999999996</v>
      </c>
      <c r="Q389">
        <v>0.63749999999999996</v>
      </c>
      <c r="R389">
        <v>0.73540000000000005</v>
      </c>
      <c r="S389">
        <v>0.60540000000000005</v>
      </c>
      <c r="T389">
        <v>0.52869999999999995</v>
      </c>
      <c r="U389">
        <v>0.73329999999999995</v>
      </c>
      <c r="V389">
        <v>0.79039999999999999</v>
      </c>
      <c r="W389">
        <v>0.62150000000000005</v>
      </c>
      <c r="X389">
        <v>0.496</v>
      </c>
      <c r="Y389">
        <v>0.56879999999999997</v>
      </c>
      <c r="Z389">
        <v>0.7016</v>
      </c>
      <c r="AA389">
        <v>0.629</v>
      </c>
      <c r="AB389">
        <v>0.6361</v>
      </c>
      <c r="AC389">
        <v>0.51670000000000005</v>
      </c>
      <c r="AD389">
        <v>0.61650000000000005</v>
      </c>
      <c r="AE389">
        <v>0.67730000000000001</v>
      </c>
      <c r="AF389">
        <v>0.6421</v>
      </c>
      <c r="AG389">
        <v>0.60189999999999999</v>
      </c>
      <c r="AH389">
        <v>0.62490000000000001</v>
      </c>
      <c r="AI389">
        <v>0.67279999999999995</v>
      </c>
      <c r="AJ389">
        <v>0.76639999999999997</v>
      </c>
      <c r="AK389">
        <v>0.51690000000000003</v>
      </c>
      <c r="AL389">
        <v>0.56359999999999999</v>
      </c>
      <c r="AM389">
        <v>0.7994</v>
      </c>
      <c r="AN389">
        <v>0.64839999999999998</v>
      </c>
      <c r="AO389">
        <v>0.66639999999999999</v>
      </c>
      <c r="AP389">
        <v>0.61750000000000005</v>
      </c>
      <c r="AQ389">
        <v>0.76029999999999998</v>
      </c>
      <c r="AR389">
        <v>0.72430000000000005</v>
      </c>
      <c r="AS389">
        <v>0.60250000000000004</v>
      </c>
      <c r="AT389">
        <v>0.58799999999999997</v>
      </c>
      <c r="AU389">
        <v>0.59750000000000003</v>
      </c>
      <c r="AV389">
        <v>0.66849999999999998</v>
      </c>
      <c r="AW389">
        <v>0.8054</v>
      </c>
      <c r="AX389">
        <v>0.5393</v>
      </c>
      <c r="AY389">
        <v>0.5968</v>
      </c>
      <c r="AZ389">
        <v>0.69969999999999999</v>
      </c>
      <c r="BA389">
        <v>0.58389999999999997</v>
      </c>
      <c r="BB389">
        <v>0.66739999999999999</v>
      </c>
      <c r="BC389">
        <v>0.53439999999999999</v>
      </c>
      <c r="BD389">
        <v>0.56089999999999995</v>
      </c>
    </row>
    <row r="390" spans="1:56" hidden="1" x14ac:dyDescent="0.4">
      <c r="A390">
        <v>949</v>
      </c>
      <c r="B390" t="str">
        <f t="shared" si="16"/>
        <v>CLM002</v>
      </c>
      <c r="C390" t="str">
        <f t="shared" si="17"/>
        <v>CLM053</v>
      </c>
      <c r="D390" t="str">
        <f t="shared" si="18"/>
        <v>BM25</v>
      </c>
      <c r="E390" t="s">
        <v>453</v>
      </c>
      <c r="F390">
        <f t="shared" si="19"/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</row>
    <row r="391" spans="1:56" hidden="1" x14ac:dyDescent="0.4">
      <c r="A391">
        <v>950</v>
      </c>
      <c r="B391" t="str">
        <f t="shared" si="16"/>
        <v>CLM002</v>
      </c>
      <c r="C391" t="str">
        <f t="shared" si="17"/>
        <v>CLM053</v>
      </c>
      <c r="D391" t="str">
        <f t="shared" si="18"/>
        <v>SBERT</v>
      </c>
      <c r="E391" t="s">
        <v>454</v>
      </c>
      <c r="F391">
        <f t="shared" si="19"/>
        <v>0.95125999999999999</v>
      </c>
      <c r="G391">
        <v>0.9556</v>
      </c>
      <c r="H391">
        <v>0.93759999999999999</v>
      </c>
      <c r="I391">
        <v>0.95269999999999999</v>
      </c>
      <c r="J391">
        <v>0.94489999999999996</v>
      </c>
      <c r="K391">
        <v>0.96960000000000002</v>
      </c>
      <c r="L391">
        <v>0.97130000000000005</v>
      </c>
      <c r="M391">
        <v>0.94020000000000004</v>
      </c>
      <c r="N391">
        <v>0.91510000000000002</v>
      </c>
      <c r="O391">
        <v>0.95740000000000003</v>
      </c>
      <c r="P391">
        <v>0.94479999999999997</v>
      </c>
      <c r="Q391">
        <v>0.93840000000000001</v>
      </c>
      <c r="R391">
        <v>0.97409999999999997</v>
      </c>
      <c r="S391">
        <v>0.91490000000000005</v>
      </c>
      <c r="T391">
        <v>0.9093</v>
      </c>
      <c r="U391">
        <v>0.94550000000000001</v>
      </c>
      <c r="V391">
        <v>0.98129999999999995</v>
      </c>
      <c r="W391">
        <v>0.95340000000000003</v>
      </c>
      <c r="X391">
        <v>0.95040000000000002</v>
      </c>
      <c r="Y391">
        <v>0.94889999999999997</v>
      </c>
      <c r="Z391">
        <v>0.96450000000000002</v>
      </c>
      <c r="AA391">
        <v>0.96450000000000002</v>
      </c>
      <c r="AB391">
        <v>0.94389999999999996</v>
      </c>
      <c r="AC391">
        <v>0.95330000000000004</v>
      </c>
      <c r="AD391">
        <v>0.95669999999999999</v>
      </c>
      <c r="AE391">
        <v>0.96760000000000002</v>
      </c>
      <c r="AF391">
        <v>0.9708</v>
      </c>
      <c r="AG391">
        <v>0.95979999999999999</v>
      </c>
      <c r="AH391">
        <v>0.96419999999999995</v>
      </c>
      <c r="AI391">
        <v>0.95250000000000001</v>
      </c>
      <c r="AJ391">
        <v>0.98309999999999997</v>
      </c>
      <c r="AK391">
        <v>0.93659999999999999</v>
      </c>
      <c r="AL391">
        <v>0.93089999999999995</v>
      </c>
      <c r="AM391">
        <v>0.99160000000000004</v>
      </c>
      <c r="AN391">
        <v>0.93989999999999996</v>
      </c>
      <c r="AO391">
        <v>0.96340000000000003</v>
      </c>
      <c r="AP391">
        <v>0.95</v>
      </c>
      <c r="AQ391">
        <v>0.9768</v>
      </c>
      <c r="AR391">
        <v>0.97550000000000003</v>
      </c>
      <c r="AS391">
        <v>0.94899999999999995</v>
      </c>
      <c r="AT391">
        <v>0.93659999999999999</v>
      </c>
      <c r="AU391">
        <v>0.94079999999999997</v>
      </c>
      <c r="AV391">
        <v>0.94850000000000001</v>
      </c>
      <c r="AW391">
        <v>0.97260000000000002</v>
      </c>
      <c r="AX391">
        <v>0.94089999999999996</v>
      </c>
      <c r="AY391">
        <v>0.9425</v>
      </c>
      <c r="AZ391">
        <v>0.96009999999999995</v>
      </c>
      <c r="BA391">
        <v>0.93689999999999996</v>
      </c>
      <c r="BB391">
        <v>0.94589999999999996</v>
      </c>
      <c r="BC391">
        <v>0.91200000000000003</v>
      </c>
      <c r="BD391">
        <v>0.92620000000000002</v>
      </c>
    </row>
    <row r="392" spans="1:56" hidden="1" x14ac:dyDescent="0.4">
      <c r="A392">
        <v>951</v>
      </c>
      <c r="B392" t="str">
        <f t="shared" si="16"/>
        <v>CLM002</v>
      </c>
      <c r="C392" t="str">
        <f t="shared" si="17"/>
        <v>CLM053</v>
      </c>
      <c r="D392" t="str">
        <f t="shared" si="18"/>
        <v>MEAN</v>
      </c>
      <c r="E392" t="s">
        <v>455</v>
      </c>
      <c r="F392">
        <f t="shared" si="19"/>
        <v>0.5183920000000003</v>
      </c>
      <c r="G392">
        <v>0.55569999999999997</v>
      </c>
      <c r="H392">
        <v>0.52080000000000004</v>
      </c>
      <c r="I392">
        <v>0.48570000000000002</v>
      </c>
      <c r="J392">
        <v>0.47849999999999998</v>
      </c>
      <c r="K392">
        <v>0.55789999999999995</v>
      </c>
      <c r="L392">
        <v>0.56569999999999998</v>
      </c>
      <c r="M392">
        <v>0.49669999999999997</v>
      </c>
      <c r="N392">
        <v>0.52869999999999995</v>
      </c>
      <c r="O392">
        <v>0.53290000000000004</v>
      </c>
      <c r="P392">
        <v>0.5413</v>
      </c>
      <c r="Q392">
        <v>0.48280000000000001</v>
      </c>
      <c r="R392">
        <v>0.5534</v>
      </c>
      <c r="S392">
        <v>0.498</v>
      </c>
      <c r="T392">
        <v>0.45789999999999997</v>
      </c>
      <c r="U392">
        <v>0.54649999999999999</v>
      </c>
      <c r="V392">
        <v>0.60109999999999997</v>
      </c>
      <c r="W392">
        <v>0.51070000000000004</v>
      </c>
      <c r="X392">
        <v>0.45479999999999998</v>
      </c>
      <c r="Y392">
        <v>0.46179999999999999</v>
      </c>
      <c r="Z392">
        <v>0.52</v>
      </c>
      <c r="AA392">
        <v>0.53639999999999999</v>
      </c>
      <c r="AB392">
        <v>0.47460000000000002</v>
      </c>
      <c r="AC392">
        <v>0.45319999999999999</v>
      </c>
      <c r="AD392">
        <v>0.49320000000000003</v>
      </c>
      <c r="AE392">
        <v>0.5454</v>
      </c>
      <c r="AF392">
        <v>0.51329999999999998</v>
      </c>
      <c r="AG392">
        <v>0.49380000000000002</v>
      </c>
      <c r="AH392">
        <v>0.49990000000000001</v>
      </c>
      <c r="AI392">
        <v>0.50900000000000001</v>
      </c>
      <c r="AJ392">
        <v>0.60050000000000003</v>
      </c>
      <c r="AK392">
        <v>0.46400000000000002</v>
      </c>
      <c r="AL392">
        <v>0.47899999999999998</v>
      </c>
      <c r="AM392">
        <v>0.61360000000000003</v>
      </c>
      <c r="AN392">
        <v>0.51759999999999995</v>
      </c>
      <c r="AO392">
        <v>0.51429999999999998</v>
      </c>
      <c r="AP392">
        <v>0.5</v>
      </c>
      <c r="AQ392">
        <v>0.6008</v>
      </c>
      <c r="AR392">
        <v>0.57320000000000004</v>
      </c>
      <c r="AS392">
        <v>0.53290000000000004</v>
      </c>
      <c r="AT392">
        <v>0.48609999999999998</v>
      </c>
      <c r="AU392">
        <v>0.48409999999999997</v>
      </c>
      <c r="AV392">
        <v>0.51949999999999996</v>
      </c>
      <c r="AW392">
        <v>0.62919999999999998</v>
      </c>
      <c r="AX392">
        <v>0.45810000000000001</v>
      </c>
      <c r="AY392">
        <v>0.53129999999999999</v>
      </c>
      <c r="AZ392">
        <v>0.54120000000000001</v>
      </c>
      <c r="BA392">
        <v>0.50160000000000005</v>
      </c>
      <c r="BB392">
        <v>0.54879999999999995</v>
      </c>
      <c r="BC392">
        <v>0.48949999999999999</v>
      </c>
      <c r="BD392">
        <v>0.46460000000000001</v>
      </c>
    </row>
    <row r="393" spans="1:56" hidden="1" x14ac:dyDescent="0.4">
      <c r="A393">
        <v>952</v>
      </c>
      <c r="B393" t="str">
        <f t="shared" si="16"/>
        <v>CLM002</v>
      </c>
      <c r="C393" t="str">
        <f t="shared" si="17"/>
        <v>CLM053</v>
      </c>
      <c r="D393" t="str">
        <f t="shared" si="18"/>
        <v>Weighted</v>
      </c>
      <c r="E393" t="s">
        <v>456</v>
      </c>
      <c r="F393">
        <f t="shared" si="19"/>
        <v>0.53743399999999997</v>
      </c>
      <c r="G393">
        <v>0.5867</v>
      </c>
      <c r="H393">
        <v>0.54210000000000003</v>
      </c>
      <c r="I393">
        <v>0.49209999999999998</v>
      </c>
      <c r="J393">
        <v>0.48470000000000002</v>
      </c>
      <c r="K393">
        <v>0.58440000000000003</v>
      </c>
      <c r="L393">
        <v>0.59799999999999998</v>
      </c>
      <c r="M393">
        <v>0.51049999999999995</v>
      </c>
      <c r="N393">
        <v>0.55820000000000003</v>
      </c>
      <c r="O393">
        <v>0.55740000000000001</v>
      </c>
      <c r="P393">
        <v>0.5716</v>
      </c>
      <c r="Q393">
        <v>0.49459999999999998</v>
      </c>
      <c r="R393">
        <v>0.58240000000000003</v>
      </c>
      <c r="S393">
        <v>0.51549999999999996</v>
      </c>
      <c r="T393">
        <v>0.46239999999999998</v>
      </c>
      <c r="U393">
        <v>0.57799999999999996</v>
      </c>
      <c r="V393">
        <v>0.64370000000000005</v>
      </c>
      <c r="W393">
        <v>0.52649999999999997</v>
      </c>
      <c r="X393">
        <v>0.45079999999999998</v>
      </c>
      <c r="Y393">
        <v>0.46339999999999998</v>
      </c>
      <c r="Z393">
        <v>0.54039999999999999</v>
      </c>
      <c r="AA393">
        <v>0.55730000000000002</v>
      </c>
      <c r="AB393">
        <v>0.48349999999999999</v>
      </c>
      <c r="AC393">
        <v>0.44929999999999998</v>
      </c>
      <c r="AD393">
        <v>0.50390000000000001</v>
      </c>
      <c r="AE393">
        <v>0.57050000000000001</v>
      </c>
      <c r="AF393">
        <v>0.52810000000000001</v>
      </c>
      <c r="AG393">
        <v>0.50329999999999997</v>
      </c>
      <c r="AH393">
        <v>0.51149999999999995</v>
      </c>
      <c r="AI393">
        <v>0.52700000000000002</v>
      </c>
      <c r="AJ393">
        <v>0.64149999999999996</v>
      </c>
      <c r="AK393">
        <v>0.46539999999999998</v>
      </c>
      <c r="AL393">
        <v>0.4874</v>
      </c>
      <c r="AM393">
        <v>0.6583</v>
      </c>
      <c r="AN393">
        <v>0.53849999999999998</v>
      </c>
      <c r="AO393">
        <v>0.53169999999999995</v>
      </c>
      <c r="AP393">
        <v>0.51329999999999998</v>
      </c>
      <c r="AQ393">
        <v>0.64239999999999997</v>
      </c>
      <c r="AR393">
        <v>0.60640000000000005</v>
      </c>
      <c r="AS393">
        <v>0.55389999999999995</v>
      </c>
      <c r="AT393">
        <v>0.49659999999999999</v>
      </c>
      <c r="AU393">
        <v>0.49390000000000001</v>
      </c>
      <c r="AV393">
        <v>0.54049999999999998</v>
      </c>
      <c r="AW393">
        <v>0.68079999999999996</v>
      </c>
      <c r="AX393">
        <v>0.45850000000000002</v>
      </c>
      <c r="AY393">
        <v>0.55259999999999998</v>
      </c>
      <c r="AZ393">
        <v>0.5675</v>
      </c>
      <c r="BA393">
        <v>0.51559999999999995</v>
      </c>
      <c r="BB393">
        <v>0.57750000000000001</v>
      </c>
      <c r="BC393">
        <v>0.50180000000000002</v>
      </c>
      <c r="BD393">
        <v>0.4698</v>
      </c>
    </row>
    <row r="394" spans="1:56" hidden="1" x14ac:dyDescent="0.4">
      <c r="A394">
        <v>820</v>
      </c>
      <c r="B394" t="str">
        <f t="shared" si="16"/>
        <v>CLM001</v>
      </c>
      <c r="C394" t="str">
        <f t="shared" si="17"/>
        <v>CLM053</v>
      </c>
      <c r="D394" t="str">
        <f t="shared" si="18"/>
        <v>Jaccard</v>
      </c>
      <c r="E394" t="s">
        <v>457</v>
      </c>
      <c r="F394">
        <f t="shared" si="19"/>
        <v>0.41239799999999993</v>
      </c>
      <c r="G394">
        <v>0.41670000000000001</v>
      </c>
      <c r="H394">
        <v>0.38779999999999998</v>
      </c>
      <c r="I394">
        <v>0.39689999999999998</v>
      </c>
      <c r="J394">
        <v>0.3624</v>
      </c>
      <c r="K394">
        <v>0.47370000000000001</v>
      </c>
      <c r="L394">
        <v>0.52729999999999999</v>
      </c>
      <c r="M394">
        <v>0.35199999999999998</v>
      </c>
      <c r="N394">
        <v>0.48039999999999999</v>
      </c>
      <c r="O394">
        <v>0.4466</v>
      </c>
      <c r="P394">
        <v>0.3952</v>
      </c>
      <c r="Q394">
        <v>0.24640000000000001</v>
      </c>
      <c r="R394">
        <v>0.4597</v>
      </c>
      <c r="S394">
        <v>0.41499999999999998</v>
      </c>
      <c r="T394">
        <v>0.3009</v>
      </c>
      <c r="U394">
        <v>0.4662</v>
      </c>
      <c r="V394">
        <v>0.48449999999999999</v>
      </c>
      <c r="W394">
        <v>0.33950000000000002</v>
      </c>
      <c r="X394">
        <v>0.32229999999999998</v>
      </c>
      <c r="Y394">
        <v>0.29659999999999997</v>
      </c>
      <c r="Z394">
        <v>0.39779999999999999</v>
      </c>
      <c r="AA394">
        <v>0.4803</v>
      </c>
      <c r="AB394">
        <v>0.25879999999999997</v>
      </c>
      <c r="AC394">
        <v>0.29360000000000003</v>
      </c>
      <c r="AD394">
        <v>0.31859999999999999</v>
      </c>
      <c r="AE394">
        <v>0.43480000000000002</v>
      </c>
      <c r="AF394">
        <v>0.43330000000000002</v>
      </c>
      <c r="AG394">
        <v>0.3357</v>
      </c>
      <c r="AH394">
        <v>0.34449999999999997</v>
      </c>
      <c r="AI394">
        <v>0.37609999999999999</v>
      </c>
      <c r="AJ394">
        <v>0.53449999999999998</v>
      </c>
      <c r="AK394">
        <v>0.31709999999999999</v>
      </c>
      <c r="AL394">
        <v>0.32350000000000001</v>
      </c>
      <c r="AM394">
        <v>0.55740000000000001</v>
      </c>
      <c r="AN394">
        <v>0.4138</v>
      </c>
      <c r="AO394">
        <v>0.40620000000000001</v>
      </c>
      <c r="AP394">
        <v>0.40379999999999999</v>
      </c>
      <c r="AQ394">
        <v>0.57830000000000004</v>
      </c>
      <c r="AR394">
        <v>0.47620000000000001</v>
      </c>
      <c r="AS394">
        <v>0.53849999999999998</v>
      </c>
      <c r="AT394">
        <v>0.41120000000000001</v>
      </c>
      <c r="AU394">
        <v>0.42859999999999998</v>
      </c>
      <c r="AV394">
        <v>0.44900000000000001</v>
      </c>
      <c r="AW394">
        <v>0.64490000000000003</v>
      </c>
      <c r="AX394">
        <v>0.31909999999999999</v>
      </c>
      <c r="AY394">
        <v>0.4521</v>
      </c>
      <c r="AZ394">
        <v>0.3861</v>
      </c>
      <c r="BA394">
        <v>0.43590000000000001</v>
      </c>
      <c r="BB394">
        <v>0.47410000000000002</v>
      </c>
      <c r="BC394">
        <v>0.42749999999999999</v>
      </c>
      <c r="BD394">
        <v>0.39850000000000002</v>
      </c>
    </row>
    <row r="395" spans="1:56" hidden="1" x14ac:dyDescent="0.4">
      <c r="A395">
        <v>821</v>
      </c>
      <c r="B395" t="str">
        <f t="shared" si="16"/>
        <v>CLM001</v>
      </c>
      <c r="C395" t="str">
        <f t="shared" si="17"/>
        <v>CLM053</v>
      </c>
      <c r="D395" t="str">
        <f t="shared" si="18"/>
        <v>Levenshtein</v>
      </c>
      <c r="E395" t="s">
        <v>458</v>
      </c>
      <c r="F395">
        <f t="shared" si="19"/>
        <v>0.58743000000000001</v>
      </c>
      <c r="G395">
        <v>0.69950000000000001</v>
      </c>
      <c r="H395">
        <v>0.64359999999999995</v>
      </c>
      <c r="I395">
        <v>0.52139999999999997</v>
      </c>
      <c r="J395">
        <v>0.52500000000000002</v>
      </c>
      <c r="K395">
        <v>0.69510000000000005</v>
      </c>
      <c r="L395">
        <v>0.60089999999999999</v>
      </c>
      <c r="M395">
        <v>0.5776</v>
      </c>
      <c r="N395">
        <v>0.74680000000000002</v>
      </c>
      <c r="O395">
        <v>0.5615</v>
      </c>
      <c r="P395">
        <v>0.63119999999999998</v>
      </c>
      <c r="Q395">
        <v>0.47820000000000001</v>
      </c>
      <c r="R395">
        <v>0.59789999999999999</v>
      </c>
      <c r="S395">
        <v>0.55459999999999998</v>
      </c>
      <c r="T395">
        <v>0.55069999999999997</v>
      </c>
      <c r="U395">
        <v>0.58620000000000005</v>
      </c>
      <c r="V395">
        <v>0.74929999999999997</v>
      </c>
      <c r="W395">
        <v>0.53969999999999996</v>
      </c>
      <c r="X395">
        <v>0.50560000000000005</v>
      </c>
      <c r="Y395">
        <v>0.49469999999999997</v>
      </c>
      <c r="Z395">
        <v>0.53600000000000003</v>
      </c>
      <c r="AA395">
        <v>0.60819999999999996</v>
      </c>
      <c r="AB395">
        <v>0.53400000000000003</v>
      </c>
      <c r="AC395">
        <v>0.50900000000000001</v>
      </c>
      <c r="AD395">
        <v>0.58020000000000005</v>
      </c>
      <c r="AE395">
        <v>0.63819999999999999</v>
      </c>
      <c r="AF395">
        <v>0.52029999999999998</v>
      </c>
      <c r="AG395">
        <v>0.57140000000000002</v>
      </c>
      <c r="AH395">
        <v>0.56620000000000004</v>
      </c>
      <c r="AI395">
        <v>0.54110000000000003</v>
      </c>
      <c r="AJ395">
        <v>0.71840000000000004</v>
      </c>
      <c r="AK395">
        <v>0.5494</v>
      </c>
      <c r="AL395">
        <v>0.57720000000000005</v>
      </c>
      <c r="AM395">
        <v>0.7198</v>
      </c>
      <c r="AN395">
        <v>0.58609999999999995</v>
      </c>
      <c r="AO395">
        <v>0.56079999999999997</v>
      </c>
      <c r="AP395">
        <v>0.54</v>
      </c>
      <c r="AQ395">
        <v>0.68830000000000002</v>
      </c>
      <c r="AR395">
        <v>0.62229999999999996</v>
      </c>
      <c r="AS395">
        <v>0.5746</v>
      </c>
      <c r="AT395">
        <v>0.49480000000000002</v>
      </c>
      <c r="AU395">
        <v>0.58140000000000003</v>
      </c>
      <c r="AV395">
        <v>0.53149999999999997</v>
      </c>
      <c r="AW395">
        <v>0.71709999999999996</v>
      </c>
      <c r="AX395">
        <v>0.49120000000000003</v>
      </c>
      <c r="AY395">
        <v>0.6512</v>
      </c>
      <c r="AZ395">
        <v>0.66020000000000001</v>
      </c>
      <c r="BA395">
        <v>0.55120000000000002</v>
      </c>
      <c r="BB395">
        <v>0.65029999999999999</v>
      </c>
      <c r="BC395">
        <v>0.54520000000000002</v>
      </c>
      <c r="BD395">
        <v>0.49640000000000001</v>
      </c>
    </row>
    <row r="396" spans="1:56" hidden="1" x14ac:dyDescent="0.4">
      <c r="A396">
        <v>822</v>
      </c>
      <c r="B396" t="str">
        <f t="shared" si="16"/>
        <v>CLM001</v>
      </c>
      <c r="C396" t="str">
        <f t="shared" si="17"/>
        <v>CLM053</v>
      </c>
      <c r="D396" t="str">
        <f t="shared" si="18"/>
        <v>TFIDF</v>
      </c>
      <c r="E396" t="s">
        <v>459</v>
      </c>
      <c r="F396">
        <f t="shared" si="19"/>
        <v>0.64218600000000015</v>
      </c>
      <c r="G396">
        <v>0.71</v>
      </c>
      <c r="H396">
        <v>0.63490000000000002</v>
      </c>
      <c r="I396">
        <v>0.55759999999999998</v>
      </c>
      <c r="J396">
        <v>0.56810000000000005</v>
      </c>
      <c r="K396">
        <v>0.65090000000000003</v>
      </c>
      <c r="L396">
        <v>0.72929999999999995</v>
      </c>
      <c r="M396">
        <v>0.61380000000000001</v>
      </c>
      <c r="N396">
        <v>0.76990000000000003</v>
      </c>
      <c r="O396">
        <v>0.69889999999999997</v>
      </c>
      <c r="P396">
        <v>0.73519999999999996</v>
      </c>
      <c r="Q396">
        <v>0.57250000000000001</v>
      </c>
      <c r="R396">
        <v>0.73540000000000005</v>
      </c>
      <c r="S396">
        <v>0.60540000000000005</v>
      </c>
      <c r="T396">
        <v>0.52869999999999995</v>
      </c>
      <c r="U396">
        <v>0.73299999999999998</v>
      </c>
      <c r="V396">
        <v>0.79039999999999999</v>
      </c>
      <c r="W396">
        <v>0.50729999999999997</v>
      </c>
      <c r="X396">
        <v>0.496</v>
      </c>
      <c r="Y396">
        <v>0.56879999999999997</v>
      </c>
      <c r="Z396">
        <v>0.7016</v>
      </c>
      <c r="AA396">
        <v>0.629</v>
      </c>
      <c r="AB396">
        <v>0.6361</v>
      </c>
      <c r="AC396">
        <v>0.54090000000000005</v>
      </c>
      <c r="AD396">
        <v>0.58299999999999996</v>
      </c>
      <c r="AE396">
        <v>0.68159999999999998</v>
      </c>
      <c r="AF396">
        <v>0.6421</v>
      </c>
      <c r="AG396">
        <v>0.60189999999999999</v>
      </c>
      <c r="AH396">
        <v>0.62490000000000001</v>
      </c>
      <c r="AI396">
        <v>0.67520000000000002</v>
      </c>
      <c r="AJ396">
        <v>0.76639999999999997</v>
      </c>
      <c r="AK396">
        <v>0.51690000000000003</v>
      </c>
      <c r="AL396">
        <v>0.56359999999999999</v>
      </c>
      <c r="AM396">
        <v>0.7994</v>
      </c>
      <c r="AN396">
        <v>0.64839999999999998</v>
      </c>
      <c r="AO396">
        <v>0.65990000000000004</v>
      </c>
      <c r="AP396">
        <v>0.65769999999999995</v>
      </c>
      <c r="AQ396">
        <v>0.76029999999999998</v>
      </c>
      <c r="AR396">
        <v>0.68489999999999995</v>
      </c>
      <c r="AS396">
        <v>0.60250000000000004</v>
      </c>
      <c r="AT396">
        <v>0.58799999999999997</v>
      </c>
      <c r="AU396">
        <v>0.63319999999999999</v>
      </c>
      <c r="AV396">
        <v>0.66849999999999998</v>
      </c>
      <c r="AW396">
        <v>0.81399999999999995</v>
      </c>
      <c r="AX396">
        <v>0.5393</v>
      </c>
      <c r="AY396">
        <v>0.60250000000000004</v>
      </c>
      <c r="AZ396">
        <v>0.69969999999999999</v>
      </c>
      <c r="BA396">
        <v>0.58389999999999997</v>
      </c>
      <c r="BB396">
        <v>0.67379999999999995</v>
      </c>
      <c r="BC396">
        <v>0.52890000000000004</v>
      </c>
      <c r="BD396">
        <v>0.59509999999999996</v>
      </c>
    </row>
    <row r="397" spans="1:56" hidden="1" x14ac:dyDescent="0.4">
      <c r="A397">
        <v>823</v>
      </c>
      <c r="B397" t="str">
        <f t="shared" si="16"/>
        <v>CLM001</v>
      </c>
      <c r="C397" t="str">
        <f t="shared" si="17"/>
        <v>CLM053</v>
      </c>
      <c r="D397" t="str">
        <f t="shared" si="18"/>
        <v>BM25</v>
      </c>
      <c r="E397" t="s">
        <v>460</v>
      </c>
      <c r="F397">
        <f t="shared" si="19"/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</row>
    <row r="398" spans="1:56" hidden="1" x14ac:dyDescent="0.4">
      <c r="A398">
        <v>824</v>
      </c>
      <c r="B398" t="str">
        <f t="shared" si="16"/>
        <v>CLM001</v>
      </c>
      <c r="C398" t="str">
        <f t="shared" si="17"/>
        <v>CLM053</v>
      </c>
      <c r="D398" t="str">
        <f t="shared" si="18"/>
        <v>SBERT</v>
      </c>
      <c r="E398" t="s">
        <v>461</v>
      </c>
      <c r="F398">
        <f t="shared" si="19"/>
        <v>0.95138</v>
      </c>
      <c r="G398">
        <v>0.9556</v>
      </c>
      <c r="H398">
        <v>0.93759999999999999</v>
      </c>
      <c r="I398">
        <v>0.95269999999999999</v>
      </c>
      <c r="J398">
        <v>0.93920000000000003</v>
      </c>
      <c r="K398">
        <v>0.96960000000000002</v>
      </c>
      <c r="L398">
        <v>0.97130000000000005</v>
      </c>
      <c r="M398">
        <v>0.94020000000000004</v>
      </c>
      <c r="N398">
        <v>0.97130000000000005</v>
      </c>
      <c r="O398">
        <v>0.95740000000000003</v>
      </c>
      <c r="P398">
        <v>0.94479999999999997</v>
      </c>
      <c r="Q398">
        <v>0.92349999999999999</v>
      </c>
      <c r="R398">
        <v>0.97409999999999997</v>
      </c>
      <c r="S398">
        <v>0.91490000000000005</v>
      </c>
      <c r="T398">
        <v>0.9093</v>
      </c>
      <c r="U398">
        <v>0.94550000000000001</v>
      </c>
      <c r="V398">
        <v>0.98129999999999995</v>
      </c>
      <c r="W398">
        <v>0.95079999999999998</v>
      </c>
      <c r="X398">
        <v>0.95040000000000002</v>
      </c>
      <c r="Y398">
        <v>0.94889999999999997</v>
      </c>
      <c r="Z398">
        <v>0.96450000000000002</v>
      </c>
      <c r="AA398">
        <v>0.96450000000000002</v>
      </c>
      <c r="AB398">
        <v>0.94389999999999996</v>
      </c>
      <c r="AC398">
        <v>0.95330000000000004</v>
      </c>
      <c r="AD398">
        <v>0.96499999999999997</v>
      </c>
      <c r="AE398">
        <v>0.96760000000000002</v>
      </c>
      <c r="AF398">
        <v>0.9708</v>
      </c>
      <c r="AG398">
        <v>0.95979999999999999</v>
      </c>
      <c r="AH398">
        <v>0.96419999999999995</v>
      </c>
      <c r="AI398">
        <v>0.95220000000000005</v>
      </c>
      <c r="AJ398">
        <v>0.98309999999999997</v>
      </c>
      <c r="AK398">
        <v>0.93659999999999999</v>
      </c>
      <c r="AL398">
        <v>0.93089999999999995</v>
      </c>
      <c r="AM398">
        <v>0.99160000000000004</v>
      </c>
      <c r="AN398">
        <v>0.93989999999999996</v>
      </c>
      <c r="AO398">
        <v>0.96340000000000003</v>
      </c>
      <c r="AP398">
        <v>0.95379999999999998</v>
      </c>
      <c r="AQ398">
        <v>0.9768</v>
      </c>
      <c r="AR398">
        <v>0.97170000000000001</v>
      </c>
      <c r="AS398">
        <v>0.94899999999999995</v>
      </c>
      <c r="AT398">
        <v>0.93659999999999999</v>
      </c>
      <c r="AU398">
        <v>0.9163</v>
      </c>
      <c r="AV398">
        <v>0.94850000000000001</v>
      </c>
      <c r="AW398">
        <v>0.97260000000000002</v>
      </c>
      <c r="AX398">
        <v>0.94089999999999996</v>
      </c>
      <c r="AY398">
        <v>0.93200000000000005</v>
      </c>
      <c r="AZ398">
        <v>0.96009999999999995</v>
      </c>
      <c r="BA398">
        <v>0.93689999999999996</v>
      </c>
      <c r="BB398">
        <v>0.94589999999999996</v>
      </c>
      <c r="BC398">
        <v>0.91200000000000003</v>
      </c>
      <c r="BD398">
        <v>0.92620000000000002</v>
      </c>
    </row>
    <row r="399" spans="1:56" hidden="1" x14ac:dyDescent="0.4">
      <c r="A399">
        <v>825</v>
      </c>
      <c r="B399" t="str">
        <f t="shared" si="16"/>
        <v>CLM001</v>
      </c>
      <c r="C399" t="str">
        <f t="shared" si="17"/>
        <v>CLM053</v>
      </c>
      <c r="D399" t="str">
        <f t="shared" si="18"/>
        <v>MEAN</v>
      </c>
      <c r="E399" t="s">
        <v>462</v>
      </c>
      <c r="F399">
        <f t="shared" si="19"/>
        <v>0.51867600000000014</v>
      </c>
      <c r="G399">
        <v>0.55630000000000002</v>
      </c>
      <c r="H399">
        <v>0.52080000000000004</v>
      </c>
      <c r="I399">
        <v>0.48570000000000002</v>
      </c>
      <c r="J399">
        <v>0.47899999999999998</v>
      </c>
      <c r="K399">
        <v>0.55789999999999995</v>
      </c>
      <c r="L399">
        <v>0.56569999999999998</v>
      </c>
      <c r="M399">
        <v>0.49669999999999997</v>
      </c>
      <c r="N399">
        <v>0.59370000000000001</v>
      </c>
      <c r="O399">
        <v>0.53290000000000004</v>
      </c>
      <c r="P399">
        <v>0.5413</v>
      </c>
      <c r="Q399">
        <v>0.44409999999999999</v>
      </c>
      <c r="R399">
        <v>0.5534</v>
      </c>
      <c r="S399">
        <v>0.498</v>
      </c>
      <c r="T399">
        <v>0.45789999999999997</v>
      </c>
      <c r="U399">
        <v>0.54620000000000002</v>
      </c>
      <c r="V399">
        <v>0.60109999999999997</v>
      </c>
      <c r="W399">
        <v>0.46750000000000003</v>
      </c>
      <c r="X399">
        <v>0.45479999999999998</v>
      </c>
      <c r="Y399">
        <v>0.46179999999999999</v>
      </c>
      <c r="Z399">
        <v>0.52</v>
      </c>
      <c r="AA399">
        <v>0.53639999999999999</v>
      </c>
      <c r="AB399">
        <v>0.47460000000000002</v>
      </c>
      <c r="AC399">
        <v>0.45939999999999998</v>
      </c>
      <c r="AD399">
        <v>0.4894</v>
      </c>
      <c r="AE399">
        <v>0.5444</v>
      </c>
      <c r="AF399">
        <v>0.51329999999999998</v>
      </c>
      <c r="AG399">
        <v>0.49380000000000002</v>
      </c>
      <c r="AH399">
        <v>0.49990000000000001</v>
      </c>
      <c r="AI399">
        <v>0.50890000000000002</v>
      </c>
      <c r="AJ399">
        <v>0.60050000000000003</v>
      </c>
      <c r="AK399">
        <v>0.46400000000000002</v>
      </c>
      <c r="AL399">
        <v>0.47899999999999998</v>
      </c>
      <c r="AM399">
        <v>0.61360000000000003</v>
      </c>
      <c r="AN399">
        <v>0.51759999999999995</v>
      </c>
      <c r="AO399">
        <v>0.5181</v>
      </c>
      <c r="AP399">
        <v>0.5111</v>
      </c>
      <c r="AQ399">
        <v>0.6008</v>
      </c>
      <c r="AR399">
        <v>0.55100000000000005</v>
      </c>
      <c r="AS399">
        <v>0.53290000000000004</v>
      </c>
      <c r="AT399">
        <v>0.48609999999999998</v>
      </c>
      <c r="AU399">
        <v>0.51190000000000002</v>
      </c>
      <c r="AV399">
        <v>0.51949999999999996</v>
      </c>
      <c r="AW399">
        <v>0.62970000000000004</v>
      </c>
      <c r="AX399">
        <v>0.45810000000000001</v>
      </c>
      <c r="AY399">
        <v>0.52749999999999997</v>
      </c>
      <c r="AZ399">
        <v>0.54120000000000001</v>
      </c>
      <c r="BA399">
        <v>0.50160000000000005</v>
      </c>
      <c r="BB399">
        <v>0.54879999999999995</v>
      </c>
      <c r="BC399">
        <v>0.48270000000000002</v>
      </c>
      <c r="BD399">
        <v>0.48320000000000002</v>
      </c>
    </row>
    <row r="400" spans="1:56" hidden="1" x14ac:dyDescent="0.4">
      <c r="A400">
        <v>826</v>
      </c>
      <c r="B400" t="str">
        <f t="shared" si="16"/>
        <v>CLM001</v>
      </c>
      <c r="C400" t="str">
        <f t="shared" si="17"/>
        <v>CLM053</v>
      </c>
      <c r="D400" t="str">
        <f t="shared" si="18"/>
        <v>Weighted</v>
      </c>
      <c r="E400" t="s">
        <v>463</v>
      </c>
      <c r="F400">
        <f t="shared" si="19"/>
        <v>0.53774999999999995</v>
      </c>
      <c r="G400">
        <v>0.58760000000000001</v>
      </c>
      <c r="H400">
        <v>0.54210000000000003</v>
      </c>
      <c r="I400">
        <v>0.49209999999999998</v>
      </c>
      <c r="J400">
        <v>0.48620000000000002</v>
      </c>
      <c r="K400">
        <v>0.58440000000000003</v>
      </c>
      <c r="L400">
        <v>0.59799999999999998</v>
      </c>
      <c r="M400">
        <v>0.51049999999999995</v>
      </c>
      <c r="N400">
        <v>0.63490000000000002</v>
      </c>
      <c r="O400">
        <v>0.55740000000000001</v>
      </c>
      <c r="P400">
        <v>0.5716</v>
      </c>
      <c r="Q400">
        <v>0.44519999999999998</v>
      </c>
      <c r="R400">
        <v>0.58240000000000003</v>
      </c>
      <c r="S400">
        <v>0.51549999999999996</v>
      </c>
      <c r="T400">
        <v>0.46239999999999998</v>
      </c>
      <c r="U400">
        <v>0.5776</v>
      </c>
      <c r="V400">
        <v>0.64370000000000005</v>
      </c>
      <c r="W400">
        <v>0.46710000000000002</v>
      </c>
      <c r="X400">
        <v>0.45079999999999998</v>
      </c>
      <c r="Y400">
        <v>0.46339999999999998</v>
      </c>
      <c r="Z400">
        <v>0.54039999999999999</v>
      </c>
      <c r="AA400">
        <v>0.55730000000000002</v>
      </c>
      <c r="AB400">
        <v>0.48349999999999999</v>
      </c>
      <c r="AC400">
        <v>0.4582</v>
      </c>
      <c r="AD400">
        <v>0.49609999999999999</v>
      </c>
      <c r="AE400">
        <v>0.56950000000000001</v>
      </c>
      <c r="AF400">
        <v>0.52810000000000001</v>
      </c>
      <c r="AG400">
        <v>0.50329999999999997</v>
      </c>
      <c r="AH400">
        <v>0.51149999999999995</v>
      </c>
      <c r="AI400">
        <v>0.52710000000000001</v>
      </c>
      <c r="AJ400">
        <v>0.64149999999999996</v>
      </c>
      <c r="AK400">
        <v>0.46539999999999998</v>
      </c>
      <c r="AL400">
        <v>0.4874</v>
      </c>
      <c r="AM400">
        <v>0.6583</v>
      </c>
      <c r="AN400">
        <v>0.53849999999999998</v>
      </c>
      <c r="AO400">
        <v>0.53610000000000002</v>
      </c>
      <c r="AP400">
        <v>0.52859999999999996</v>
      </c>
      <c r="AQ400">
        <v>0.64239999999999997</v>
      </c>
      <c r="AR400">
        <v>0.57730000000000004</v>
      </c>
      <c r="AS400">
        <v>0.55389999999999995</v>
      </c>
      <c r="AT400">
        <v>0.49659999999999999</v>
      </c>
      <c r="AU400">
        <v>0.53410000000000002</v>
      </c>
      <c r="AV400">
        <v>0.54049999999999998</v>
      </c>
      <c r="AW400">
        <v>0.68189999999999995</v>
      </c>
      <c r="AX400">
        <v>0.45850000000000002</v>
      </c>
      <c r="AY400">
        <v>0.54979999999999996</v>
      </c>
      <c r="AZ400">
        <v>0.5675</v>
      </c>
      <c r="BA400">
        <v>0.51559999999999995</v>
      </c>
      <c r="BB400">
        <v>0.57779999999999998</v>
      </c>
      <c r="BC400">
        <v>0.49299999999999999</v>
      </c>
      <c r="BD400">
        <v>0.49490000000000001</v>
      </c>
    </row>
    <row r="401" spans="1:56" hidden="1" x14ac:dyDescent="0.4">
      <c r="A401">
        <v>834</v>
      </c>
      <c r="B401" t="str">
        <f t="shared" si="16"/>
        <v>CLM051</v>
      </c>
      <c r="C401" t="str">
        <f t="shared" si="17"/>
        <v>CLM091</v>
      </c>
      <c r="D401" t="str">
        <f t="shared" si="18"/>
        <v>Jaccard</v>
      </c>
      <c r="E401" t="s">
        <v>464</v>
      </c>
      <c r="F401">
        <f t="shared" si="19"/>
        <v>0.39384999999999992</v>
      </c>
      <c r="G401">
        <v>0.29509999999999997</v>
      </c>
      <c r="H401">
        <v>0.33960000000000001</v>
      </c>
      <c r="I401">
        <v>0.4375</v>
      </c>
      <c r="J401">
        <v>0.4451</v>
      </c>
      <c r="K401">
        <v>0.28210000000000002</v>
      </c>
      <c r="L401">
        <v>0.374</v>
      </c>
      <c r="M401">
        <v>0.40739999999999998</v>
      </c>
      <c r="N401">
        <v>0.31969999999999998</v>
      </c>
      <c r="O401">
        <v>0.36670000000000003</v>
      </c>
      <c r="P401">
        <v>0.33329999999999999</v>
      </c>
      <c r="Q401">
        <v>0.46850000000000003</v>
      </c>
      <c r="R401">
        <v>0.36670000000000003</v>
      </c>
      <c r="S401">
        <v>0.32319999999999999</v>
      </c>
      <c r="T401">
        <v>0.33879999999999999</v>
      </c>
      <c r="U401">
        <v>0.3125</v>
      </c>
      <c r="V401">
        <v>0.38850000000000001</v>
      </c>
      <c r="W401">
        <v>0.34239999999999998</v>
      </c>
      <c r="X401">
        <v>0.47870000000000001</v>
      </c>
      <c r="Y401">
        <v>0.41670000000000001</v>
      </c>
      <c r="Z401">
        <v>0.35630000000000001</v>
      </c>
      <c r="AA401">
        <v>0.40799999999999997</v>
      </c>
      <c r="AB401">
        <v>0.217</v>
      </c>
      <c r="AC401">
        <v>0.34510000000000002</v>
      </c>
      <c r="AD401">
        <v>0.28949999999999998</v>
      </c>
      <c r="AE401">
        <v>0.31940000000000002</v>
      </c>
      <c r="AF401">
        <v>0.43809999999999999</v>
      </c>
      <c r="AG401">
        <v>0.31969999999999998</v>
      </c>
      <c r="AH401">
        <v>0.37840000000000001</v>
      </c>
      <c r="AI401">
        <v>0.42159999999999997</v>
      </c>
      <c r="AJ401">
        <v>0.34250000000000003</v>
      </c>
      <c r="AK401">
        <v>0.26529999999999998</v>
      </c>
      <c r="AL401">
        <v>0.3468</v>
      </c>
      <c r="AM401">
        <v>0.43080000000000002</v>
      </c>
      <c r="AN401">
        <v>0.31109999999999999</v>
      </c>
      <c r="AO401">
        <v>0.30080000000000001</v>
      </c>
      <c r="AP401">
        <v>0.38950000000000001</v>
      </c>
      <c r="AQ401">
        <v>0.4138</v>
      </c>
      <c r="AR401">
        <v>0.43309999999999998</v>
      </c>
      <c r="AS401">
        <v>0.56569999999999998</v>
      </c>
      <c r="AT401">
        <v>0.37390000000000001</v>
      </c>
      <c r="AU401">
        <v>0.37</v>
      </c>
      <c r="AV401">
        <v>0.37409999999999999</v>
      </c>
      <c r="AW401">
        <v>0.5081</v>
      </c>
      <c r="AX401">
        <v>0.43230000000000002</v>
      </c>
      <c r="AY401">
        <v>0.41460000000000002</v>
      </c>
      <c r="AZ401">
        <v>0.5</v>
      </c>
      <c r="BA401">
        <v>0.50980000000000003</v>
      </c>
      <c r="BB401">
        <v>0.45029999999999998</v>
      </c>
      <c r="BC401">
        <v>1</v>
      </c>
      <c r="BD401">
        <v>0.4304</v>
      </c>
    </row>
    <row r="402" spans="1:56" hidden="1" x14ac:dyDescent="0.4">
      <c r="A402">
        <v>835</v>
      </c>
      <c r="B402" t="str">
        <f t="shared" si="16"/>
        <v>CLM051</v>
      </c>
      <c r="C402" t="str">
        <f t="shared" si="17"/>
        <v>CLM091</v>
      </c>
      <c r="D402" t="str">
        <f t="shared" si="18"/>
        <v>Levenshtein</v>
      </c>
      <c r="E402" t="s">
        <v>465</v>
      </c>
      <c r="F402">
        <f t="shared" si="19"/>
        <v>0.57450000000000012</v>
      </c>
      <c r="G402">
        <v>0.51019999999999999</v>
      </c>
      <c r="H402">
        <v>0.61409999999999998</v>
      </c>
      <c r="I402">
        <v>0.68279999999999996</v>
      </c>
      <c r="J402">
        <v>0.56040000000000001</v>
      </c>
      <c r="K402">
        <v>0.66490000000000005</v>
      </c>
      <c r="L402">
        <v>0.5948</v>
      </c>
      <c r="M402">
        <v>0.54390000000000005</v>
      </c>
      <c r="N402">
        <v>0.50349999999999995</v>
      </c>
      <c r="O402">
        <v>0.54990000000000006</v>
      </c>
      <c r="P402">
        <v>0.55059999999999998</v>
      </c>
      <c r="Q402">
        <v>0.66359999999999997</v>
      </c>
      <c r="R402">
        <v>0.50070000000000003</v>
      </c>
      <c r="S402">
        <v>0.53800000000000003</v>
      </c>
      <c r="T402">
        <v>0.54759999999999998</v>
      </c>
      <c r="U402">
        <v>0.49249999999999999</v>
      </c>
      <c r="V402">
        <v>0.5514</v>
      </c>
      <c r="W402">
        <v>0.53800000000000003</v>
      </c>
      <c r="X402">
        <v>0.67959999999999998</v>
      </c>
      <c r="Y402">
        <v>0.56930000000000003</v>
      </c>
      <c r="Z402">
        <v>0.52639999999999998</v>
      </c>
      <c r="AA402">
        <v>0.64500000000000002</v>
      </c>
      <c r="AB402">
        <v>0.49059999999999998</v>
      </c>
      <c r="AC402">
        <v>0.54169999999999996</v>
      </c>
      <c r="AD402">
        <v>0.52480000000000004</v>
      </c>
      <c r="AE402">
        <v>0.52400000000000002</v>
      </c>
      <c r="AF402">
        <v>0.51080000000000003</v>
      </c>
      <c r="AG402">
        <v>0.52070000000000005</v>
      </c>
      <c r="AH402">
        <v>0.58940000000000003</v>
      </c>
      <c r="AI402">
        <v>0.6915</v>
      </c>
      <c r="AJ402">
        <v>0.5766</v>
      </c>
      <c r="AK402">
        <v>0.57189999999999996</v>
      </c>
      <c r="AL402">
        <v>0.60009999999999997</v>
      </c>
      <c r="AM402">
        <v>0.54369999999999996</v>
      </c>
      <c r="AN402">
        <v>0.4884</v>
      </c>
      <c r="AO402">
        <v>0.56299999999999994</v>
      </c>
      <c r="AP402">
        <v>0.53690000000000004</v>
      </c>
      <c r="AQ402">
        <v>0.57199999999999995</v>
      </c>
      <c r="AR402">
        <v>0.53</v>
      </c>
      <c r="AS402">
        <v>0.60599999999999998</v>
      </c>
      <c r="AT402">
        <v>0.57950000000000002</v>
      </c>
      <c r="AU402">
        <v>0.50260000000000005</v>
      </c>
      <c r="AV402">
        <v>0.51649999999999996</v>
      </c>
      <c r="AW402">
        <v>0.64649999999999996</v>
      </c>
      <c r="AX402">
        <v>0.55349999999999999</v>
      </c>
      <c r="AY402">
        <v>0.51180000000000003</v>
      </c>
      <c r="AZ402">
        <v>0.63100000000000001</v>
      </c>
      <c r="BA402">
        <v>0.60940000000000005</v>
      </c>
      <c r="BB402">
        <v>0.61370000000000002</v>
      </c>
      <c r="BC402">
        <v>1</v>
      </c>
      <c r="BD402">
        <v>0.55120000000000002</v>
      </c>
    </row>
    <row r="403" spans="1:56" hidden="1" x14ac:dyDescent="0.4">
      <c r="A403">
        <v>836</v>
      </c>
      <c r="B403" t="str">
        <f t="shared" si="16"/>
        <v>CLM051</v>
      </c>
      <c r="C403" t="str">
        <f t="shared" si="17"/>
        <v>CLM091</v>
      </c>
      <c r="D403" t="str">
        <f t="shared" si="18"/>
        <v>TFIDF</v>
      </c>
      <c r="E403" t="s">
        <v>466</v>
      </c>
      <c r="F403">
        <f t="shared" si="19"/>
        <v>0.63068800000000014</v>
      </c>
      <c r="G403">
        <v>0.62160000000000004</v>
      </c>
      <c r="H403">
        <v>0.69879999999999998</v>
      </c>
      <c r="I403">
        <v>0.72599999999999998</v>
      </c>
      <c r="J403">
        <v>0.67149999999999999</v>
      </c>
      <c r="K403">
        <v>0.60760000000000003</v>
      </c>
      <c r="L403">
        <v>0.5796</v>
      </c>
      <c r="M403">
        <v>0.59330000000000005</v>
      </c>
      <c r="N403">
        <v>0.45369999999999999</v>
      </c>
      <c r="O403">
        <v>0.65010000000000001</v>
      </c>
      <c r="P403">
        <v>0.57840000000000003</v>
      </c>
      <c r="Q403">
        <v>0.74850000000000005</v>
      </c>
      <c r="R403">
        <v>0.72470000000000001</v>
      </c>
      <c r="S403">
        <v>0.5978</v>
      </c>
      <c r="T403">
        <v>0.56620000000000004</v>
      </c>
      <c r="U403">
        <v>0.59650000000000003</v>
      </c>
      <c r="V403">
        <v>0.6099</v>
      </c>
      <c r="W403">
        <v>0.54479999999999995</v>
      </c>
      <c r="X403">
        <v>0.69530000000000003</v>
      </c>
      <c r="Y403">
        <v>0.6623</v>
      </c>
      <c r="Z403">
        <v>0.67130000000000001</v>
      </c>
      <c r="AA403">
        <v>0.69540000000000002</v>
      </c>
      <c r="AB403">
        <v>0.50960000000000005</v>
      </c>
      <c r="AC403">
        <v>0.67669999999999997</v>
      </c>
      <c r="AD403">
        <v>0.62560000000000004</v>
      </c>
      <c r="AE403">
        <v>0.56359999999999999</v>
      </c>
      <c r="AF403">
        <v>0.52610000000000001</v>
      </c>
      <c r="AG403">
        <v>0.5776</v>
      </c>
      <c r="AH403">
        <v>0.47160000000000002</v>
      </c>
      <c r="AI403">
        <v>0.63749999999999996</v>
      </c>
      <c r="AJ403">
        <v>0.70069999999999999</v>
      </c>
      <c r="AK403">
        <v>0.6008</v>
      </c>
      <c r="AL403">
        <v>0.61370000000000002</v>
      </c>
      <c r="AM403">
        <v>0.63260000000000005</v>
      </c>
      <c r="AN403">
        <v>0.49159999999999998</v>
      </c>
      <c r="AO403">
        <v>0.64480000000000004</v>
      </c>
      <c r="AP403">
        <v>0.67379999999999995</v>
      </c>
      <c r="AQ403">
        <v>0.6996</v>
      </c>
      <c r="AR403">
        <v>0.61950000000000005</v>
      </c>
      <c r="AS403">
        <v>0.68089999999999995</v>
      </c>
      <c r="AT403">
        <v>0.56220000000000003</v>
      </c>
      <c r="AU403">
        <v>0.62290000000000001</v>
      </c>
      <c r="AV403">
        <v>0.59730000000000005</v>
      </c>
      <c r="AW403">
        <v>0.74419999999999997</v>
      </c>
      <c r="AX403">
        <v>0.6452</v>
      </c>
      <c r="AY403">
        <v>0.55720000000000003</v>
      </c>
      <c r="AZ403">
        <v>0.59750000000000003</v>
      </c>
      <c r="BA403">
        <v>0.67179999999999995</v>
      </c>
      <c r="BB403">
        <v>0.6492</v>
      </c>
      <c r="BC403">
        <v>1</v>
      </c>
      <c r="BD403">
        <v>0.64729999999999999</v>
      </c>
    </row>
    <row r="404" spans="1:56" hidden="1" x14ac:dyDescent="0.4">
      <c r="A404">
        <v>837</v>
      </c>
      <c r="B404" t="str">
        <f t="shared" si="16"/>
        <v>CLM051</v>
      </c>
      <c r="C404" t="str">
        <f t="shared" si="17"/>
        <v>CLM091</v>
      </c>
      <c r="D404" t="str">
        <f t="shared" si="18"/>
        <v>BM25</v>
      </c>
      <c r="E404" t="s">
        <v>467</v>
      </c>
      <c r="F404">
        <f t="shared" si="19"/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</row>
    <row r="405" spans="1:56" hidden="1" x14ac:dyDescent="0.4">
      <c r="A405">
        <v>838</v>
      </c>
      <c r="B405" t="str">
        <f t="shared" si="16"/>
        <v>CLM051</v>
      </c>
      <c r="C405" t="str">
        <f t="shared" si="17"/>
        <v>CLM091</v>
      </c>
      <c r="D405" t="str">
        <f t="shared" si="18"/>
        <v>SBERT</v>
      </c>
      <c r="E405" t="s">
        <v>468</v>
      </c>
      <c r="F405">
        <f t="shared" si="19"/>
        <v>0.94798600000000011</v>
      </c>
      <c r="G405">
        <v>0.95150000000000001</v>
      </c>
      <c r="H405">
        <v>0.95499999999999996</v>
      </c>
      <c r="I405">
        <v>0.95909999999999995</v>
      </c>
      <c r="J405">
        <v>0.96550000000000002</v>
      </c>
      <c r="K405">
        <v>0.96279999999999999</v>
      </c>
      <c r="L405">
        <v>0.96930000000000005</v>
      </c>
      <c r="M405">
        <v>0.96850000000000003</v>
      </c>
      <c r="N405">
        <v>0.90149999999999997</v>
      </c>
      <c r="O405">
        <v>0.94540000000000002</v>
      </c>
      <c r="P405">
        <v>0.8962</v>
      </c>
      <c r="Q405">
        <v>0.97499999999999998</v>
      </c>
      <c r="R405">
        <v>0.9486</v>
      </c>
      <c r="S405">
        <v>0.95640000000000003</v>
      </c>
      <c r="T405">
        <v>0.92830000000000001</v>
      </c>
      <c r="U405">
        <v>0.93540000000000001</v>
      </c>
      <c r="V405">
        <v>0.90949999999999998</v>
      </c>
      <c r="W405">
        <v>0.91869999999999996</v>
      </c>
      <c r="X405">
        <v>0.95950000000000002</v>
      </c>
      <c r="Y405">
        <v>0.93769999999999998</v>
      </c>
      <c r="Z405">
        <v>0.9405</v>
      </c>
      <c r="AA405">
        <v>0.97299999999999998</v>
      </c>
      <c r="AB405">
        <v>0.95120000000000005</v>
      </c>
      <c r="AC405">
        <v>0.94179999999999997</v>
      </c>
      <c r="AD405">
        <v>0.96430000000000005</v>
      </c>
      <c r="AE405">
        <v>0.95269999999999999</v>
      </c>
      <c r="AF405">
        <v>0.95609999999999995</v>
      </c>
      <c r="AG405">
        <v>0.95399999999999996</v>
      </c>
      <c r="AH405">
        <v>0.9345</v>
      </c>
      <c r="AI405">
        <v>0.96030000000000004</v>
      </c>
      <c r="AJ405">
        <v>0.95409999999999995</v>
      </c>
      <c r="AK405">
        <v>0.94369999999999998</v>
      </c>
      <c r="AL405">
        <v>0.90410000000000001</v>
      </c>
      <c r="AM405">
        <v>0.95689999999999997</v>
      </c>
      <c r="AN405">
        <v>0.92879999999999996</v>
      </c>
      <c r="AO405">
        <v>0.95150000000000001</v>
      </c>
      <c r="AP405">
        <v>0.95679999999999998</v>
      </c>
      <c r="AQ405">
        <v>0.95140000000000002</v>
      </c>
      <c r="AR405">
        <v>0.92179999999999995</v>
      </c>
      <c r="AS405">
        <v>0.94140000000000001</v>
      </c>
      <c r="AT405">
        <v>0.94089999999999996</v>
      </c>
      <c r="AU405">
        <v>0.94440000000000002</v>
      </c>
      <c r="AV405">
        <v>0.9617</v>
      </c>
      <c r="AW405">
        <v>0.96289999999999998</v>
      </c>
      <c r="AX405">
        <v>0.94940000000000002</v>
      </c>
      <c r="AY405">
        <v>0.92720000000000002</v>
      </c>
      <c r="AZ405">
        <v>0.9637</v>
      </c>
      <c r="BA405">
        <v>0.9748</v>
      </c>
      <c r="BB405">
        <v>0.95479999999999998</v>
      </c>
      <c r="BC405">
        <v>1</v>
      </c>
      <c r="BD405">
        <v>0.93669999999999998</v>
      </c>
    </row>
    <row r="406" spans="1:56" hidden="1" x14ac:dyDescent="0.4">
      <c r="A406">
        <v>839</v>
      </c>
      <c r="B406" t="str">
        <f t="shared" si="16"/>
        <v>CLM051</v>
      </c>
      <c r="C406" t="str">
        <f t="shared" si="17"/>
        <v>CLM091</v>
      </c>
      <c r="D406" t="str">
        <f t="shared" si="18"/>
        <v>MEAN</v>
      </c>
      <c r="E406" t="s">
        <v>469</v>
      </c>
      <c r="F406">
        <f t="shared" si="19"/>
        <v>0.50940599999999991</v>
      </c>
      <c r="G406">
        <v>0.47570000000000001</v>
      </c>
      <c r="H406">
        <v>0.52149999999999996</v>
      </c>
      <c r="I406">
        <v>0.56110000000000004</v>
      </c>
      <c r="J406">
        <v>0.52849999999999997</v>
      </c>
      <c r="K406">
        <v>0.50349999999999995</v>
      </c>
      <c r="L406">
        <v>0.50360000000000005</v>
      </c>
      <c r="M406">
        <v>0.50260000000000005</v>
      </c>
      <c r="N406">
        <v>0.43569999999999998</v>
      </c>
      <c r="O406">
        <v>0.50239999999999996</v>
      </c>
      <c r="P406">
        <v>0.47170000000000001</v>
      </c>
      <c r="Q406">
        <v>0.57110000000000005</v>
      </c>
      <c r="R406">
        <v>0.5081</v>
      </c>
      <c r="S406">
        <v>0.48309999999999997</v>
      </c>
      <c r="T406">
        <v>0.47620000000000001</v>
      </c>
      <c r="U406">
        <v>0.46739999999999998</v>
      </c>
      <c r="V406">
        <v>0.4919</v>
      </c>
      <c r="W406">
        <v>0.46879999999999999</v>
      </c>
      <c r="X406">
        <v>0.56259999999999999</v>
      </c>
      <c r="Y406">
        <v>0.51719999999999999</v>
      </c>
      <c r="Z406">
        <v>0.49890000000000001</v>
      </c>
      <c r="AA406">
        <v>0.54430000000000001</v>
      </c>
      <c r="AB406">
        <v>0.43369999999999997</v>
      </c>
      <c r="AC406">
        <v>0.50109999999999999</v>
      </c>
      <c r="AD406">
        <v>0.48080000000000001</v>
      </c>
      <c r="AE406">
        <v>0.47189999999999999</v>
      </c>
      <c r="AF406">
        <v>0.48620000000000002</v>
      </c>
      <c r="AG406">
        <v>0.47439999999999999</v>
      </c>
      <c r="AH406">
        <v>0.4748</v>
      </c>
      <c r="AI406">
        <v>0.54220000000000002</v>
      </c>
      <c r="AJ406">
        <v>0.51480000000000004</v>
      </c>
      <c r="AK406">
        <v>0.4763</v>
      </c>
      <c r="AL406">
        <v>0.4929</v>
      </c>
      <c r="AM406">
        <v>0.51280000000000003</v>
      </c>
      <c r="AN406">
        <v>0.44400000000000001</v>
      </c>
      <c r="AO406">
        <v>0.49199999999999999</v>
      </c>
      <c r="AP406">
        <v>0.51139999999999997</v>
      </c>
      <c r="AQ406">
        <v>0.52739999999999998</v>
      </c>
      <c r="AR406">
        <v>0.50090000000000001</v>
      </c>
      <c r="AS406">
        <v>0.55879999999999996</v>
      </c>
      <c r="AT406">
        <v>0.49130000000000001</v>
      </c>
      <c r="AU406">
        <v>0.48799999999999999</v>
      </c>
      <c r="AV406">
        <v>0.4899</v>
      </c>
      <c r="AW406">
        <v>0.57230000000000003</v>
      </c>
      <c r="AX406">
        <v>0.5161</v>
      </c>
      <c r="AY406">
        <v>0.48220000000000002</v>
      </c>
      <c r="AZ406">
        <v>0.53839999999999999</v>
      </c>
      <c r="BA406">
        <v>0.55310000000000004</v>
      </c>
      <c r="BB406">
        <v>0.53359999999999996</v>
      </c>
      <c r="BC406">
        <v>0.8</v>
      </c>
      <c r="BD406">
        <v>0.5131</v>
      </c>
    </row>
    <row r="407" spans="1:56" hidden="1" x14ac:dyDescent="0.4">
      <c r="A407">
        <v>840</v>
      </c>
      <c r="B407" t="str">
        <f t="shared" si="16"/>
        <v>CLM051</v>
      </c>
      <c r="C407" t="str">
        <f t="shared" si="17"/>
        <v>CLM091</v>
      </c>
      <c r="D407" t="str">
        <f t="shared" si="18"/>
        <v>Weighted</v>
      </c>
      <c r="E407" t="s">
        <v>470</v>
      </c>
      <c r="F407">
        <f t="shared" si="19"/>
        <v>0.52609400000000006</v>
      </c>
      <c r="G407">
        <v>0.4829</v>
      </c>
      <c r="H407">
        <v>0.54359999999999997</v>
      </c>
      <c r="I407">
        <v>0.59379999999999999</v>
      </c>
      <c r="J407">
        <v>0.5494</v>
      </c>
      <c r="K407">
        <v>0.51529999999999998</v>
      </c>
      <c r="L407">
        <v>0.51300000000000001</v>
      </c>
      <c r="M407">
        <v>0.51259999999999994</v>
      </c>
      <c r="N407">
        <v>0.43209999999999998</v>
      </c>
      <c r="O407">
        <v>0.51870000000000005</v>
      </c>
      <c r="P407">
        <v>0.48409999999999997</v>
      </c>
      <c r="Q407">
        <v>0.60509999999999997</v>
      </c>
      <c r="R407">
        <v>0.52910000000000001</v>
      </c>
      <c r="S407">
        <v>0.49030000000000001</v>
      </c>
      <c r="T407">
        <v>0.48430000000000001</v>
      </c>
      <c r="U407">
        <v>0.47370000000000001</v>
      </c>
      <c r="V407">
        <v>0.50890000000000002</v>
      </c>
      <c r="W407">
        <v>0.47539999999999999</v>
      </c>
      <c r="X407">
        <v>0.59409999999999996</v>
      </c>
      <c r="Y407">
        <v>0.53890000000000005</v>
      </c>
      <c r="Z407">
        <v>0.5161</v>
      </c>
      <c r="AA407">
        <v>0.56920000000000004</v>
      </c>
      <c r="AB407">
        <v>0.4249</v>
      </c>
      <c r="AC407">
        <v>0.51890000000000003</v>
      </c>
      <c r="AD407">
        <v>0.48770000000000002</v>
      </c>
      <c r="AE407">
        <v>0.47520000000000001</v>
      </c>
      <c r="AF407">
        <v>0.49059999999999998</v>
      </c>
      <c r="AG407">
        <v>0.4788</v>
      </c>
      <c r="AH407">
        <v>0.47689999999999999</v>
      </c>
      <c r="AI407">
        <v>0.56559999999999999</v>
      </c>
      <c r="AJ407">
        <v>0.53539999999999999</v>
      </c>
      <c r="AK407">
        <v>0.4839</v>
      </c>
      <c r="AL407">
        <v>0.51119999999999999</v>
      </c>
      <c r="AM407">
        <v>0.52910000000000001</v>
      </c>
      <c r="AN407">
        <v>0.44030000000000002</v>
      </c>
      <c r="AO407">
        <v>0.50460000000000005</v>
      </c>
      <c r="AP407">
        <v>0.52939999999999998</v>
      </c>
      <c r="AQ407">
        <v>0.55149999999999999</v>
      </c>
      <c r="AR407">
        <v>0.51880000000000004</v>
      </c>
      <c r="AS407">
        <v>0.59130000000000005</v>
      </c>
      <c r="AT407">
        <v>0.50109999999999999</v>
      </c>
      <c r="AU407">
        <v>0.4995</v>
      </c>
      <c r="AV407">
        <v>0.498</v>
      </c>
      <c r="AW407">
        <v>0.60819999999999996</v>
      </c>
      <c r="AX407">
        <v>0.53490000000000004</v>
      </c>
      <c r="AY407">
        <v>0.49149999999999999</v>
      </c>
      <c r="AZ407">
        <v>0.55840000000000001</v>
      </c>
      <c r="BA407">
        <v>0.57879999999999998</v>
      </c>
      <c r="BB407">
        <v>0.55630000000000002</v>
      </c>
      <c r="BC407">
        <v>0.9</v>
      </c>
      <c r="BD407">
        <v>0.5333</v>
      </c>
    </row>
    <row r="408" spans="1:56" hidden="1" x14ac:dyDescent="0.4">
      <c r="A408">
        <v>785</v>
      </c>
      <c r="B408" t="str">
        <f t="shared" si="16"/>
        <v>CLM001</v>
      </c>
      <c r="C408" t="str">
        <f t="shared" si="17"/>
        <v>CLM091</v>
      </c>
      <c r="D408" t="str">
        <f t="shared" si="18"/>
        <v>Jaccard</v>
      </c>
      <c r="E408" t="s">
        <v>471</v>
      </c>
      <c r="F408">
        <f t="shared" si="19"/>
        <v>0.38908799999999999</v>
      </c>
      <c r="G408">
        <v>0.53539999999999999</v>
      </c>
      <c r="H408">
        <v>0.33650000000000002</v>
      </c>
      <c r="I408">
        <v>0.34710000000000002</v>
      </c>
      <c r="J408">
        <v>0.41610000000000003</v>
      </c>
      <c r="K408">
        <v>0.19009999999999999</v>
      </c>
      <c r="L408">
        <v>0.43440000000000001</v>
      </c>
      <c r="M408">
        <v>0.59760000000000002</v>
      </c>
      <c r="N408">
        <v>0.34960000000000002</v>
      </c>
      <c r="O408">
        <v>0.36</v>
      </c>
      <c r="P408">
        <v>0.30859999999999999</v>
      </c>
      <c r="Q408">
        <v>0.21490000000000001</v>
      </c>
      <c r="R408">
        <v>0.38519999999999999</v>
      </c>
      <c r="S408">
        <v>0.29220000000000002</v>
      </c>
      <c r="T408">
        <v>0.2339</v>
      </c>
      <c r="U408">
        <v>0.39389999999999997</v>
      </c>
      <c r="V408">
        <v>0.3982</v>
      </c>
      <c r="W408">
        <v>0.34189999999999998</v>
      </c>
      <c r="X408">
        <v>0.45279999999999998</v>
      </c>
      <c r="Y408">
        <v>0.48049999999999998</v>
      </c>
      <c r="Z408">
        <v>0.4239</v>
      </c>
      <c r="AA408">
        <v>0.46610000000000001</v>
      </c>
      <c r="AB408">
        <v>0.27589999999999998</v>
      </c>
      <c r="AC408">
        <v>0.35039999999999999</v>
      </c>
      <c r="AD408">
        <v>0.3231</v>
      </c>
      <c r="AE408">
        <v>0.32679999999999998</v>
      </c>
      <c r="AF408">
        <v>0.3871</v>
      </c>
      <c r="AG408">
        <v>0.34899999999999998</v>
      </c>
      <c r="AH408">
        <v>0.28179999999999999</v>
      </c>
      <c r="AI408">
        <v>0.39050000000000001</v>
      </c>
      <c r="AJ408">
        <v>0.3548</v>
      </c>
      <c r="AK408">
        <v>0.26190000000000002</v>
      </c>
      <c r="AL408">
        <v>0.38400000000000001</v>
      </c>
      <c r="AM408">
        <v>0.46429999999999999</v>
      </c>
      <c r="AN408">
        <v>0.36430000000000001</v>
      </c>
      <c r="AO408">
        <v>0.36209999999999998</v>
      </c>
      <c r="AP408">
        <v>0.47189999999999999</v>
      </c>
      <c r="AQ408">
        <v>0.40660000000000002</v>
      </c>
      <c r="AR408">
        <v>0.45829999999999999</v>
      </c>
      <c r="AS408">
        <v>0.375</v>
      </c>
      <c r="AT408">
        <v>0.43559999999999999</v>
      </c>
      <c r="AU408">
        <v>0.4</v>
      </c>
      <c r="AV408">
        <v>0.3967</v>
      </c>
      <c r="AW408">
        <v>0.56669999999999998</v>
      </c>
      <c r="AX408">
        <v>0.43840000000000001</v>
      </c>
      <c r="AY408">
        <v>0.4304</v>
      </c>
      <c r="AZ408">
        <v>0.5</v>
      </c>
      <c r="BA408">
        <v>0.50570000000000004</v>
      </c>
      <c r="BB408">
        <v>0.37319999999999998</v>
      </c>
      <c r="BC408">
        <v>0.38240000000000002</v>
      </c>
      <c r="BD408">
        <v>0.47860000000000003</v>
      </c>
    </row>
    <row r="409" spans="1:56" hidden="1" x14ac:dyDescent="0.4">
      <c r="A409">
        <v>786</v>
      </c>
      <c r="B409" t="str">
        <f t="shared" si="16"/>
        <v>CLM001</v>
      </c>
      <c r="C409" t="str">
        <f t="shared" si="17"/>
        <v>CLM091</v>
      </c>
      <c r="D409" t="str">
        <f t="shared" si="18"/>
        <v>Levenshtein</v>
      </c>
      <c r="E409" t="s">
        <v>472</v>
      </c>
      <c r="F409">
        <f t="shared" si="19"/>
        <v>0.56551599999999991</v>
      </c>
      <c r="G409">
        <v>0.63390000000000002</v>
      </c>
      <c r="H409">
        <v>0.6129</v>
      </c>
      <c r="I409">
        <v>0.58330000000000004</v>
      </c>
      <c r="J409">
        <v>0.627</v>
      </c>
      <c r="K409">
        <v>0.50829999999999997</v>
      </c>
      <c r="L409">
        <v>0.60029999999999994</v>
      </c>
      <c r="M409">
        <v>0.66200000000000003</v>
      </c>
      <c r="N409">
        <v>0.54190000000000005</v>
      </c>
      <c r="O409">
        <v>0.54790000000000005</v>
      </c>
      <c r="P409">
        <v>0.57230000000000003</v>
      </c>
      <c r="Q409">
        <v>0.54049999999999998</v>
      </c>
      <c r="R409">
        <v>0.53949999999999998</v>
      </c>
      <c r="S409">
        <v>0.50619999999999998</v>
      </c>
      <c r="T409">
        <v>0.54039999999999999</v>
      </c>
      <c r="U409">
        <v>0.6149</v>
      </c>
      <c r="V409">
        <v>0.6079</v>
      </c>
      <c r="W409">
        <v>0.49730000000000002</v>
      </c>
      <c r="X409">
        <v>0.63749999999999996</v>
      </c>
      <c r="Y409">
        <v>0.58009999999999995</v>
      </c>
      <c r="Z409">
        <v>0.54410000000000003</v>
      </c>
      <c r="AA409">
        <v>0.64090000000000003</v>
      </c>
      <c r="AB409">
        <v>0.57909999999999995</v>
      </c>
      <c r="AC409">
        <v>0.58040000000000003</v>
      </c>
      <c r="AD409">
        <v>0.51829999999999998</v>
      </c>
      <c r="AE409">
        <v>0.52170000000000005</v>
      </c>
      <c r="AF409">
        <v>0.48399999999999999</v>
      </c>
      <c r="AG409">
        <v>0.55889999999999995</v>
      </c>
      <c r="AH409">
        <v>0.52180000000000004</v>
      </c>
      <c r="AI409">
        <v>0.57150000000000001</v>
      </c>
      <c r="AJ409">
        <v>0.58150000000000002</v>
      </c>
      <c r="AK409">
        <v>0.5282</v>
      </c>
      <c r="AL409">
        <v>0.55800000000000005</v>
      </c>
      <c r="AM409">
        <v>0.62880000000000003</v>
      </c>
      <c r="AN409">
        <v>0.54520000000000002</v>
      </c>
      <c r="AO409">
        <v>0.55489999999999995</v>
      </c>
      <c r="AP409">
        <v>0.56859999999999999</v>
      </c>
      <c r="AQ409">
        <v>0.51290000000000002</v>
      </c>
      <c r="AR409">
        <v>0.5625</v>
      </c>
      <c r="AS409">
        <v>0.49399999999999999</v>
      </c>
      <c r="AT409">
        <v>0.56889999999999996</v>
      </c>
      <c r="AU409">
        <v>0.5252</v>
      </c>
      <c r="AV409">
        <v>0.54810000000000003</v>
      </c>
      <c r="AW409">
        <v>0.68020000000000003</v>
      </c>
      <c r="AX409">
        <v>0.58950000000000002</v>
      </c>
      <c r="AY409">
        <v>0.5242</v>
      </c>
      <c r="AZ409">
        <v>0.63460000000000005</v>
      </c>
      <c r="BA409">
        <v>0.48959999999999998</v>
      </c>
      <c r="BB409">
        <v>0.56089999999999995</v>
      </c>
      <c r="BC409">
        <v>0.59009999999999996</v>
      </c>
      <c r="BD409">
        <v>0.55510000000000004</v>
      </c>
    </row>
    <row r="410" spans="1:56" hidden="1" x14ac:dyDescent="0.4">
      <c r="A410">
        <v>787</v>
      </c>
      <c r="B410" t="str">
        <f t="shared" si="16"/>
        <v>CLM001</v>
      </c>
      <c r="C410" t="str">
        <f t="shared" si="17"/>
        <v>CLM091</v>
      </c>
      <c r="D410" t="str">
        <f t="shared" si="18"/>
        <v>TFIDF</v>
      </c>
      <c r="E410" t="s">
        <v>473</v>
      </c>
      <c r="F410">
        <f t="shared" si="19"/>
        <v>0.63491600000000004</v>
      </c>
      <c r="G410">
        <v>0.75</v>
      </c>
      <c r="H410">
        <v>0.64470000000000005</v>
      </c>
      <c r="I410">
        <v>0.65380000000000005</v>
      </c>
      <c r="J410">
        <v>0.6804</v>
      </c>
      <c r="K410">
        <v>0.44379999999999997</v>
      </c>
      <c r="L410">
        <v>0.62190000000000001</v>
      </c>
      <c r="M410">
        <v>0.70930000000000004</v>
      </c>
      <c r="N410">
        <v>0.66110000000000002</v>
      </c>
      <c r="O410">
        <v>0.68149999999999999</v>
      </c>
      <c r="P410">
        <v>0.62739999999999996</v>
      </c>
      <c r="Q410">
        <v>0.56569999999999998</v>
      </c>
      <c r="R410">
        <v>0.71160000000000001</v>
      </c>
      <c r="S410">
        <v>0.55549999999999999</v>
      </c>
      <c r="T410">
        <v>0.5181</v>
      </c>
      <c r="U410">
        <v>0.64480000000000004</v>
      </c>
      <c r="V410">
        <v>0.70860000000000001</v>
      </c>
      <c r="W410">
        <v>0.53369999999999995</v>
      </c>
      <c r="X410">
        <v>0.63160000000000005</v>
      </c>
      <c r="Y410">
        <v>0.62519999999999998</v>
      </c>
      <c r="Z410">
        <v>0.73619999999999997</v>
      </c>
      <c r="AA410">
        <v>0.69899999999999995</v>
      </c>
      <c r="AB410">
        <v>0.68720000000000003</v>
      </c>
      <c r="AC410">
        <v>0.70940000000000003</v>
      </c>
      <c r="AD410">
        <v>0.61309999999999998</v>
      </c>
      <c r="AE410">
        <v>0.58709999999999996</v>
      </c>
      <c r="AF410">
        <v>0.53610000000000002</v>
      </c>
      <c r="AG410">
        <v>0.51949999999999996</v>
      </c>
      <c r="AH410">
        <v>0.52380000000000004</v>
      </c>
      <c r="AI410">
        <v>0.64829999999999999</v>
      </c>
      <c r="AJ410">
        <v>0.7177</v>
      </c>
      <c r="AK410">
        <v>0.6431</v>
      </c>
      <c r="AL410">
        <v>0.65400000000000003</v>
      </c>
      <c r="AM410">
        <v>0.6573</v>
      </c>
      <c r="AN410">
        <v>0.58750000000000002</v>
      </c>
      <c r="AO410">
        <v>0.68320000000000003</v>
      </c>
      <c r="AP410">
        <v>0.65959999999999996</v>
      </c>
      <c r="AQ410">
        <v>0.72270000000000001</v>
      </c>
      <c r="AR410">
        <v>0.63859999999999995</v>
      </c>
      <c r="AS410">
        <v>0.55779999999999996</v>
      </c>
      <c r="AT410">
        <v>0.67310000000000003</v>
      </c>
      <c r="AU410">
        <v>0.59140000000000004</v>
      </c>
      <c r="AV410">
        <v>0.56330000000000002</v>
      </c>
      <c r="AW410">
        <v>0.8054</v>
      </c>
      <c r="AX410">
        <v>0.61129999999999995</v>
      </c>
      <c r="AY410">
        <v>0.57289999999999996</v>
      </c>
      <c r="AZ410">
        <v>0.69420000000000004</v>
      </c>
      <c r="BA410">
        <v>0.62760000000000005</v>
      </c>
      <c r="BB410">
        <v>0.70020000000000004</v>
      </c>
      <c r="BC410">
        <v>0.55549999999999999</v>
      </c>
      <c r="BD410">
        <v>0.60099999999999998</v>
      </c>
    </row>
    <row r="411" spans="1:56" hidden="1" x14ac:dyDescent="0.4">
      <c r="A411">
        <v>788</v>
      </c>
      <c r="B411" t="str">
        <f t="shared" si="16"/>
        <v>CLM001</v>
      </c>
      <c r="C411" t="str">
        <f t="shared" si="17"/>
        <v>CLM091</v>
      </c>
      <c r="D411" t="str">
        <f t="shared" si="18"/>
        <v>BM25</v>
      </c>
      <c r="E411" t="s">
        <v>474</v>
      </c>
      <c r="F411">
        <f t="shared" si="19"/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</row>
    <row r="412" spans="1:56" hidden="1" x14ac:dyDescent="0.4">
      <c r="A412">
        <v>789</v>
      </c>
      <c r="B412" t="str">
        <f t="shared" si="16"/>
        <v>CLM001</v>
      </c>
      <c r="C412" t="str">
        <f t="shared" si="17"/>
        <v>CLM091</v>
      </c>
      <c r="D412" t="str">
        <f t="shared" si="18"/>
        <v>SBERT</v>
      </c>
      <c r="E412" t="s">
        <v>475</v>
      </c>
      <c r="F412">
        <f t="shared" si="19"/>
        <v>0.94663600000000014</v>
      </c>
      <c r="G412">
        <v>0.96319999999999995</v>
      </c>
      <c r="H412">
        <v>0.95860000000000001</v>
      </c>
      <c r="I412">
        <v>0.9294</v>
      </c>
      <c r="J412">
        <v>0.96589999999999998</v>
      </c>
      <c r="K412">
        <v>0.91479999999999995</v>
      </c>
      <c r="L412">
        <v>0.97119999999999995</v>
      </c>
      <c r="M412">
        <v>0.97819999999999996</v>
      </c>
      <c r="N412">
        <v>0.86129999999999995</v>
      </c>
      <c r="O412">
        <v>0.9506</v>
      </c>
      <c r="P412">
        <v>0.93310000000000004</v>
      </c>
      <c r="Q412">
        <v>0.92679999999999996</v>
      </c>
      <c r="R412">
        <v>0.94799999999999995</v>
      </c>
      <c r="S412">
        <v>0.95640000000000003</v>
      </c>
      <c r="T412">
        <v>0.89829999999999999</v>
      </c>
      <c r="U412">
        <v>0.95879999999999999</v>
      </c>
      <c r="V412">
        <v>0.94979999999999998</v>
      </c>
      <c r="W412">
        <v>0.94630000000000003</v>
      </c>
      <c r="X412">
        <v>0.9677</v>
      </c>
      <c r="Y412">
        <v>0.95750000000000002</v>
      </c>
      <c r="Z412">
        <v>0.95089999999999997</v>
      </c>
      <c r="AA412">
        <v>0.96079999999999999</v>
      </c>
      <c r="AB412">
        <v>0.9476</v>
      </c>
      <c r="AC412">
        <v>0.95340000000000003</v>
      </c>
      <c r="AD412">
        <v>0.96140000000000003</v>
      </c>
      <c r="AE412">
        <v>0.95169999999999999</v>
      </c>
      <c r="AF412">
        <v>0.95609999999999995</v>
      </c>
      <c r="AG412">
        <v>0.96419999999999995</v>
      </c>
      <c r="AH412">
        <v>0.94720000000000004</v>
      </c>
      <c r="AI412">
        <v>0.96120000000000005</v>
      </c>
      <c r="AJ412">
        <v>0.94969999999999999</v>
      </c>
      <c r="AK412">
        <v>0.95430000000000004</v>
      </c>
      <c r="AL412">
        <v>0.91100000000000003</v>
      </c>
      <c r="AM412">
        <v>0.97140000000000004</v>
      </c>
      <c r="AN412">
        <v>0.96009999999999995</v>
      </c>
      <c r="AO412">
        <v>0.95740000000000003</v>
      </c>
      <c r="AP412">
        <v>0.95940000000000003</v>
      </c>
      <c r="AQ412">
        <v>0.94750000000000001</v>
      </c>
      <c r="AR412">
        <v>0.93159999999999998</v>
      </c>
      <c r="AS412">
        <v>0.90790000000000004</v>
      </c>
      <c r="AT412">
        <v>0.93930000000000002</v>
      </c>
      <c r="AU412">
        <v>0.94820000000000004</v>
      </c>
      <c r="AV412">
        <v>0.95489999999999997</v>
      </c>
      <c r="AW412">
        <v>0.95750000000000002</v>
      </c>
      <c r="AX412">
        <v>0.93889999999999996</v>
      </c>
      <c r="AY412">
        <v>0.91059999999999997</v>
      </c>
      <c r="AZ412">
        <v>0.9496</v>
      </c>
      <c r="BA412">
        <v>0.95279999999999998</v>
      </c>
      <c r="BB412">
        <v>0.97409999999999997</v>
      </c>
      <c r="BC412">
        <v>0.92169999999999996</v>
      </c>
      <c r="BD412">
        <v>0.94350000000000001</v>
      </c>
    </row>
    <row r="413" spans="1:56" hidden="1" x14ac:dyDescent="0.4">
      <c r="A413">
        <v>790</v>
      </c>
      <c r="B413" t="str">
        <f t="shared" si="16"/>
        <v>CLM001</v>
      </c>
      <c r="C413" t="str">
        <f t="shared" si="17"/>
        <v>CLM091</v>
      </c>
      <c r="D413" t="str">
        <f t="shared" si="18"/>
        <v>MEAN</v>
      </c>
      <c r="E413" t="s">
        <v>476</v>
      </c>
      <c r="F413">
        <f t="shared" si="19"/>
        <v>0.50723200000000002</v>
      </c>
      <c r="G413">
        <v>0.57650000000000001</v>
      </c>
      <c r="H413">
        <v>0.51049999999999995</v>
      </c>
      <c r="I413">
        <v>0.50270000000000004</v>
      </c>
      <c r="J413">
        <v>0.53790000000000004</v>
      </c>
      <c r="K413">
        <v>0.41139999999999999</v>
      </c>
      <c r="L413">
        <v>0.52559999999999996</v>
      </c>
      <c r="M413">
        <v>0.58940000000000003</v>
      </c>
      <c r="N413">
        <v>0.48280000000000001</v>
      </c>
      <c r="O413">
        <v>0.50800000000000001</v>
      </c>
      <c r="P413">
        <v>0.48830000000000001</v>
      </c>
      <c r="Q413">
        <v>0.4496</v>
      </c>
      <c r="R413">
        <v>0.51690000000000003</v>
      </c>
      <c r="S413">
        <v>0.46210000000000001</v>
      </c>
      <c r="T413">
        <v>0.43809999999999999</v>
      </c>
      <c r="U413">
        <v>0.52249999999999996</v>
      </c>
      <c r="V413">
        <v>0.53290000000000004</v>
      </c>
      <c r="W413">
        <v>0.46389999999999998</v>
      </c>
      <c r="X413">
        <v>0.53790000000000004</v>
      </c>
      <c r="Y413">
        <v>0.52869999999999995</v>
      </c>
      <c r="Z413">
        <v>0.53100000000000003</v>
      </c>
      <c r="AA413">
        <v>0.5534</v>
      </c>
      <c r="AB413">
        <v>0.49790000000000001</v>
      </c>
      <c r="AC413">
        <v>0.51870000000000005</v>
      </c>
      <c r="AD413">
        <v>0.48320000000000002</v>
      </c>
      <c r="AE413">
        <v>0.47749999999999998</v>
      </c>
      <c r="AF413">
        <v>0.47260000000000002</v>
      </c>
      <c r="AG413">
        <v>0.4783</v>
      </c>
      <c r="AH413">
        <v>0.45500000000000002</v>
      </c>
      <c r="AI413">
        <v>0.51429999999999998</v>
      </c>
      <c r="AJ413">
        <v>0.52080000000000004</v>
      </c>
      <c r="AK413">
        <v>0.47749999999999998</v>
      </c>
      <c r="AL413">
        <v>0.50139999999999996</v>
      </c>
      <c r="AM413">
        <v>0.5444</v>
      </c>
      <c r="AN413">
        <v>0.4914</v>
      </c>
      <c r="AO413">
        <v>0.51149999999999995</v>
      </c>
      <c r="AP413">
        <v>0.53190000000000004</v>
      </c>
      <c r="AQ413">
        <v>0.51790000000000003</v>
      </c>
      <c r="AR413">
        <v>0.51819999999999999</v>
      </c>
      <c r="AS413">
        <v>0.46700000000000003</v>
      </c>
      <c r="AT413">
        <v>0.52339999999999998</v>
      </c>
      <c r="AU413">
        <v>0.4929</v>
      </c>
      <c r="AV413">
        <v>0.49259999999999998</v>
      </c>
      <c r="AW413">
        <v>0.60189999999999999</v>
      </c>
      <c r="AX413">
        <v>0.51559999999999995</v>
      </c>
      <c r="AY413">
        <v>0.48759999999999998</v>
      </c>
      <c r="AZ413">
        <v>0.55569999999999997</v>
      </c>
      <c r="BA413">
        <v>0.5151</v>
      </c>
      <c r="BB413">
        <v>0.52170000000000005</v>
      </c>
      <c r="BC413">
        <v>0.4899</v>
      </c>
      <c r="BD413">
        <v>0.51559999999999995</v>
      </c>
    </row>
    <row r="414" spans="1:56" hidden="1" x14ac:dyDescent="0.4">
      <c r="A414">
        <v>791</v>
      </c>
      <c r="B414" t="str">
        <f t="shared" si="16"/>
        <v>CLM001</v>
      </c>
      <c r="C414" t="str">
        <f t="shared" si="17"/>
        <v>CLM091</v>
      </c>
      <c r="D414" t="str">
        <f t="shared" si="18"/>
        <v>Weighted</v>
      </c>
      <c r="E414" t="s">
        <v>477</v>
      </c>
      <c r="F414">
        <f t="shared" si="19"/>
        <v>0.52378999999999987</v>
      </c>
      <c r="G414">
        <v>0.61360000000000003</v>
      </c>
      <c r="H414">
        <v>0.52659999999999996</v>
      </c>
      <c r="I414">
        <v>0.52170000000000005</v>
      </c>
      <c r="J414">
        <v>0.5615</v>
      </c>
      <c r="K414">
        <v>0.3992</v>
      </c>
      <c r="L414">
        <v>0.54239999999999999</v>
      </c>
      <c r="M414">
        <v>0.62549999999999994</v>
      </c>
      <c r="N414">
        <v>0.50729999999999997</v>
      </c>
      <c r="O414">
        <v>0.52649999999999997</v>
      </c>
      <c r="P414">
        <v>0.50180000000000002</v>
      </c>
      <c r="Q414">
        <v>0.45119999999999999</v>
      </c>
      <c r="R414">
        <v>0.53949999999999998</v>
      </c>
      <c r="S414">
        <v>0.46189999999999998</v>
      </c>
      <c r="T414">
        <v>0.43880000000000002</v>
      </c>
      <c r="U414">
        <v>0.54159999999999997</v>
      </c>
      <c r="V414">
        <v>0.55910000000000004</v>
      </c>
      <c r="W414">
        <v>0.46450000000000002</v>
      </c>
      <c r="X414">
        <v>0.55879999999999996</v>
      </c>
      <c r="Y414">
        <v>0.54849999999999999</v>
      </c>
      <c r="Z414">
        <v>0.55789999999999995</v>
      </c>
      <c r="AA414">
        <v>0.58250000000000002</v>
      </c>
      <c r="AB414">
        <v>0.51470000000000005</v>
      </c>
      <c r="AC414">
        <v>0.54079999999999995</v>
      </c>
      <c r="AD414">
        <v>0.4904</v>
      </c>
      <c r="AE414">
        <v>0.4834</v>
      </c>
      <c r="AF414">
        <v>0.47420000000000001</v>
      </c>
      <c r="AG414">
        <v>0.47920000000000001</v>
      </c>
      <c r="AH414">
        <v>0.45279999999999998</v>
      </c>
      <c r="AI414">
        <v>0.53110000000000002</v>
      </c>
      <c r="AJ414">
        <v>0.5444</v>
      </c>
      <c r="AK414">
        <v>0.4859</v>
      </c>
      <c r="AL414">
        <v>0.52280000000000004</v>
      </c>
      <c r="AM414">
        <v>0.56759999999999999</v>
      </c>
      <c r="AN414">
        <v>0.49969999999999998</v>
      </c>
      <c r="AO414">
        <v>0.53</v>
      </c>
      <c r="AP414">
        <v>0.55389999999999995</v>
      </c>
      <c r="AQ414">
        <v>0.54139999999999999</v>
      </c>
      <c r="AR414">
        <v>0.53990000000000005</v>
      </c>
      <c r="AS414">
        <v>0.47539999999999999</v>
      </c>
      <c r="AT414">
        <v>0.54700000000000004</v>
      </c>
      <c r="AU414">
        <v>0.50349999999999995</v>
      </c>
      <c r="AV414">
        <v>0.50070000000000003</v>
      </c>
      <c r="AW414">
        <v>0.64910000000000001</v>
      </c>
      <c r="AX414">
        <v>0.5343</v>
      </c>
      <c r="AY414">
        <v>0.50160000000000005</v>
      </c>
      <c r="AZ414">
        <v>0.58689999999999998</v>
      </c>
      <c r="BA414">
        <v>0.53239999999999998</v>
      </c>
      <c r="BB414">
        <v>0.54100000000000004</v>
      </c>
      <c r="BC414">
        <v>0.50190000000000001</v>
      </c>
      <c r="BD414">
        <v>0.53310000000000002</v>
      </c>
    </row>
    <row r="415" spans="1:56" hidden="1" x14ac:dyDescent="0.4">
      <c r="A415">
        <v>897</v>
      </c>
      <c r="B415" t="str">
        <f t="shared" si="16"/>
        <v>CLM091</v>
      </c>
      <c r="C415" t="str">
        <f t="shared" si="17"/>
        <v>CLM092</v>
      </c>
      <c r="D415" t="str">
        <f t="shared" si="18"/>
        <v>Jaccard</v>
      </c>
      <c r="E415" t="s">
        <v>478</v>
      </c>
      <c r="F415">
        <f t="shared" si="19"/>
        <v>0.36897999999999997</v>
      </c>
      <c r="G415">
        <v>0.3009</v>
      </c>
      <c r="H415">
        <v>0.33329999999999999</v>
      </c>
      <c r="I415">
        <v>0.33960000000000001</v>
      </c>
      <c r="J415">
        <v>0.25619999999999998</v>
      </c>
      <c r="K415">
        <v>0.24759999999999999</v>
      </c>
      <c r="L415">
        <v>0.35339999999999999</v>
      </c>
      <c r="M415">
        <v>0.39389999999999997</v>
      </c>
      <c r="N415">
        <v>0.38059999999999999</v>
      </c>
      <c r="O415">
        <v>0.3362</v>
      </c>
      <c r="P415">
        <v>0.31909999999999999</v>
      </c>
      <c r="Q415">
        <v>0.25209999999999999</v>
      </c>
      <c r="R415">
        <v>0.42109999999999997</v>
      </c>
      <c r="S415">
        <v>0.29110000000000003</v>
      </c>
      <c r="T415">
        <v>0.29360000000000003</v>
      </c>
      <c r="U415">
        <v>0.40150000000000002</v>
      </c>
      <c r="V415">
        <v>0.42859999999999998</v>
      </c>
      <c r="W415">
        <v>0.40910000000000002</v>
      </c>
      <c r="X415">
        <v>0.375</v>
      </c>
      <c r="Y415">
        <v>0.41249999999999998</v>
      </c>
      <c r="Z415">
        <v>0.36209999999999998</v>
      </c>
      <c r="AA415">
        <v>0.47010000000000002</v>
      </c>
      <c r="AB415">
        <v>0.28739999999999999</v>
      </c>
      <c r="AC415">
        <v>0.33629999999999999</v>
      </c>
      <c r="AD415">
        <v>0.3226</v>
      </c>
      <c r="AE415">
        <v>0.32</v>
      </c>
      <c r="AF415">
        <v>0.47749999999999998</v>
      </c>
      <c r="AG415">
        <v>0.35060000000000002</v>
      </c>
      <c r="AH415">
        <v>0.29820000000000002</v>
      </c>
      <c r="AI415">
        <v>0.33329999999999999</v>
      </c>
      <c r="AJ415">
        <v>0.3291</v>
      </c>
      <c r="AK415">
        <v>0.28239999999999998</v>
      </c>
      <c r="AL415">
        <v>0.31850000000000001</v>
      </c>
      <c r="AM415">
        <v>0.29349999999999998</v>
      </c>
      <c r="AN415">
        <v>0.33860000000000001</v>
      </c>
      <c r="AO415">
        <v>0.2923</v>
      </c>
      <c r="AP415">
        <v>0.58750000000000002</v>
      </c>
      <c r="AQ415">
        <v>0.39779999999999999</v>
      </c>
      <c r="AR415">
        <v>0.36509999999999998</v>
      </c>
      <c r="AS415">
        <v>0.51400000000000001</v>
      </c>
      <c r="AT415">
        <v>0.42480000000000001</v>
      </c>
      <c r="AU415">
        <v>0.39639999999999997</v>
      </c>
      <c r="AV415">
        <v>0.42859999999999998</v>
      </c>
      <c r="AW415">
        <v>0.54890000000000005</v>
      </c>
      <c r="AX415">
        <v>0.38929999999999998</v>
      </c>
      <c r="AY415">
        <v>0.2833</v>
      </c>
      <c r="AZ415">
        <v>0.39639999999999997</v>
      </c>
      <c r="BA415">
        <v>0.50570000000000004</v>
      </c>
      <c r="BB415">
        <v>0.47199999999999998</v>
      </c>
      <c r="BC415">
        <v>0.31790000000000002</v>
      </c>
      <c r="BD415">
        <v>0.46339999999999998</v>
      </c>
    </row>
    <row r="416" spans="1:56" hidden="1" x14ac:dyDescent="0.4">
      <c r="A416">
        <v>898</v>
      </c>
      <c r="B416" t="str">
        <f t="shared" si="16"/>
        <v>CLM091</v>
      </c>
      <c r="C416" t="str">
        <f t="shared" si="17"/>
        <v>CLM092</v>
      </c>
      <c r="D416" t="str">
        <f t="shared" si="18"/>
        <v>Levenshtein</v>
      </c>
      <c r="E416" t="s">
        <v>479</v>
      </c>
      <c r="F416">
        <f t="shared" si="19"/>
        <v>0.53995999999999977</v>
      </c>
      <c r="G416">
        <v>0.51670000000000005</v>
      </c>
      <c r="H416">
        <v>0.59279999999999999</v>
      </c>
      <c r="I416">
        <v>0.4723</v>
      </c>
      <c r="J416">
        <v>0.50480000000000003</v>
      </c>
      <c r="K416">
        <v>0.46339999999999998</v>
      </c>
      <c r="L416">
        <v>0.61870000000000003</v>
      </c>
      <c r="M416">
        <v>0.57069999999999999</v>
      </c>
      <c r="N416">
        <v>0.53939999999999999</v>
      </c>
      <c r="O416">
        <v>0.56679999999999997</v>
      </c>
      <c r="P416">
        <v>0.57189999999999996</v>
      </c>
      <c r="Q416">
        <v>0.51690000000000003</v>
      </c>
      <c r="R416">
        <v>0.5121</v>
      </c>
      <c r="S416">
        <v>0.49780000000000002</v>
      </c>
      <c r="T416">
        <v>0.57479999999999998</v>
      </c>
      <c r="U416">
        <v>0.53</v>
      </c>
      <c r="V416">
        <v>0.58579999999999999</v>
      </c>
      <c r="W416">
        <v>0.50170000000000003</v>
      </c>
      <c r="X416">
        <v>0.54279999999999995</v>
      </c>
      <c r="Y416">
        <v>0.56850000000000001</v>
      </c>
      <c r="Z416">
        <v>0.5222</v>
      </c>
      <c r="AA416">
        <v>0.55549999999999999</v>
      </c>
      <c r="AB416">
        <v>0.5242</v>
      </c>
      <c r="AC416">
        <v>0.56620000000000004</v>
      </c>
      <c r="AD416">
        <v>0.51049999999999995</v>
      </c>
      <c r="AE416">
        <v>0.52690000000000003</v>
      </c>
      <c r="AF416">
        <v>0.5383</v>
      </c>
      <c r="AG416">
        <v>0.55159999999999998</v>
      </c>
      <c r="AH416">
        <v>0.52090000000000003</v>
      </c>
      <c r="AI416">
        <v>0.58609999999999995</v>
      </c>
      <c r="AJ416">
        <v>0.52490000000000003</v>
      </c>
      <c r="AK416">
        <v>0.50829999999999997</v>
      </c>
      <c r="AL416">
        <v>0.51039999999999996</v>
      </c>
      <c r="AM416">
        <v>0.50929999999999997</v>
      </c>
      <c r="AN416">
        <v>0.51729999999999998</v>
      </c>
      <c r="AO416">
        <v>0.54330000000000001</v>
      </c>
      <c r="AP416">
        <v>0.72740000000000005</v>
      </c>
      <c r="AQ416">
        <v>0.47520000000000001</v>
      </c>
      <c r="AR416">
        <v>0.501</v>
      </c>
      <c r="AS416">
        <v>0.53979999999999995</v>
      </c>
      <c r="AT416">
        <v>0.46389999999999998</v>
      </c>
      <c r="AU416">
        <v>0.50980000000000003</v>
      </c>
      <c r="AV416">
        <v>0.54290000000000005</v>
      </c>
      <c r="AW416">
        <v>0.71740000000000004</v>
      </c>
      <c r="AX416">
        <v>0.57669999999999999</v>
      </c>
      <c r="AY416">
        <v>0.46260000000000001</v>
      </c>
      <c r="AZ416">
        <v>0.52729999999999999</v>
      </c>
      <c r="BA416">
        <v>0.50209999999999999</v>
      </c>
      <c r="BB416">
        <v>0.60940000000000005</v>
      </c>
      <c r="BC416">
        <v>0.5494</v>
      </c>
      <c r="BD416">
        <v>0.52929999999999999</v>
      </c>
    </row>
    <row r="417" spans="1:56" hidden="1" x14ac:dyDescent="0.4">
      <c r="A417">
        <v>899</v>
      </c>
      <c r="B417" t="str">
        <f t="shared" si="16"/>
        <v>CLM091</v>
      </c>
      <c r="C417" t="str">
        <f t="shared" si="17"/>
        <v>CLM092</v>
      </c>
      <c r="D417" t="str">
        <f t="shared" si="18"/>
        <v>TFIDF</v>
      </c>
      <c r="E417" t="s">
        <v>480</v>
      </c>
      <c r="F417">
        <f t="shared" si="19"/>
        <v>0.59993400000000019</v>
      </c>
      <c r="G417">
        <v>0.55710000000000004</v>
      </c>
      <c r="H417">
        <v>0.6593</v>
      </c>
      <c r="I417">
        <v>0.5968</v>
      </c>
      <c r="J417">
        <v>0.46650000000000003</v>
      </c>
      <c r="K417">
        <v>0.38369999999999999</v>
      </c>
      <c r="L417">
        <v>0.58389999999999997</v>
      </c>
      <c r="M417">
        <v>0.59140000000000004</v>
      </c>
      <c r="N417">
        <v>0.62870000000000004</v>
      </c>
      <c r="O417">
        <v>0.62580000000000002</v>
      </c>
      <c r="P417">
        <v>0.63370000000000004</v>
      </c>
      <c r="Q417">
        <v>0.498</v>
      </c>
      <c r="R417">
        <v>0.69489999999999996</v>
      </c>
      <c r="S417">
        <v>0.47370000000000001</v>
      </c>
      <c r="T417">
        <v>0.59250000000000003</v>
      </c>
      <c r="U417">
        <v>0.70540000000000003</v>
      </c>
      <c r="V417">
        <v>0.69620000000000004</v>
      </c>
      <c r="W417">
        <v>0.5796</v>
      </c>
      <c r="X417">
        <v>0.66359999999999997</v>
      </c>
      <c r="Y417">
        <v>0.66820000000000002</v>
      </c>
      <c r="Z417">
        <v>0.7339</v>
      </c>
      <c r="AA417">
        <v>0.68300000000000005</v>
      </c>
      <c r="AB417">
        <v>0.5373</v>
      </c>
      <c r="AC417">
        <v>0.66679999999999995</v>
      </c>
      <c r="AD417">
        <v>0.55300000000000005</v>
      </c>
      <c r="AE417">
        <v>0.58960000000000001</v>
      </c>
      <c r="AF417">
        <v>0.5413</v>
      </c>
      <c r="AG417">
        <v>0.54139999999999999</v>
      </c>
      <c r="AH417">
        <v>0.50070000000000003</v>
      </c>
      <c r="AI417">
        <v>0.57740000000000002</v>
      </c>
      <c r="AJ417">
        <v>0.66579999999999995</v>
      </c>
      <c r="AK417">
        <v>0.58499999999999996</v>
      </c>
      <c r="AL417">
        <v>0.53720000000000001</v>
      </c>
      <c r="AM417">
        <v>0.55889999999999995</v>
      </c>
      <c r="AN417">
        <v>0.52549999999999997</v>
      </c>
      <c r="AO417">
        <v>0.61890000000000001</v>
      </c>
      <c r="AP417">
        <v>0.70650000000000002</v>
      </c>
      <c r="AQ417">
        <v>0.7107</v>
      </c>
      <c r="AR417">
        <v>0.59699999999999998</v>
      </c>
      <c r="AS417">
        <v>0.62519999999999998</v>
      </c>
      <c r="AT417">
        <v>0.63839999999999997</v>
      </c>
      <c r="AU417">
        <v>0.60899999999999999</v>
      </c>
      <c r="AV417">
        <v>0.57069999999999999</v>
      </c>
      <c r="AW417">
        <v>0.83360000000000001</v>
      </c>
      <c r="AX417">
        <v>0.61360000000000003</v>
      </c>
      <c r="AY417">
        <v>0.46729999999999999</v>
      </c>
      <c r="AZ417">
        <v>0.56850000000000001</v>
      </c>
      <c r="BA417">
        <v>0.54679999999999995</v>
      </c>
      <c r="BB417">
        <v>0.7117</v>
      </c>
      <c r="BC417">
        <v>0.52529999999999999</v>
      </c>
      <c r="BD417">
        <v>0.55769999999999997</v>
      </c>
    </row>
    <row r="418" spans="1:56" hidden="1" x14ac:dyDescent="0.4">
      <c r="A418">
        <v>900</v>
      </c>
      <c r="B418" t="str">
        <f t="shared" si="16"/>
        <v>CLM091</v>
      </c>
      <c r="C418" t="str">
        <f t="shared" si="17"/>
        <v>CLM092</v>
      </c>
      <c r="D418" t="str">
        <f t="shared" si="18"/>
        <v>BM25</v>
      </c>
      <c r="E418" t="s">
        <v>481</v>
      </c>
      <c r="F418">
        <f t="shared" si="19"/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</row>
    <row r="419" spans="1:56" hidden="1" x14ac:dyDescent="0.4">
      <c r="A419">
        <v>901</v>
      </c>
      <c r="B419" t="str">
        <f t="shared" si="16"/>
        <v>CLM091</v>
      </c>
      <c r="C419" t="str">
        <f t="shared" si="17"/>
        <v>CLM092</v>
      </c>
      <c r="D419" t="str">
        <f t="shared" si="18"/>
        <v>SBERT</v>
      </c>
      <c r="E419" t="s">
        <v>482</v>
      </c>
      <c r="F419">
        <f t="shared" si="19"/>
        <v>0.93664800000000026</v>
      </c>
      <c r="G419">
        <v>0.91790000000000005</v>
      </c>
      <c r="H419">
        <v>0.96499999999999997</v>
      </c>
      <c r="I419">
        <v>0.92710000000000004</v>
      </c>
      <c r="J419">
        <v>0.95650000000000002</v>
      </c>
      <c r="K419">
        <v>0.90739999999999998</v>
      </c>
      <c r="L419">
        <v>0.96640000000000004</v>
      </c>
      <c r="M419">
        <v>0.94850000000000001</v>
      </c>
      <c r="N419">
        <v>0.85580000000000001</v>
      </c>
      <c r="O419">
        <v>0.9597</v>
      </c>
      <c r="P419">
        <v>0.92230000000000001</v>
      </c>
      <c r="Q419">
        <v>0.89670000000000005</v>
      </c>
      <c r="R419">
        <v>0.94340000000000002</v>
      </c>
      <c r="S419">
        <v>0.93530000000000002</v>
      </c>
      <c r="T419">
        <v>0.92059999999999997</v>
      </c>
      <c r="U419">
        <v>0.93430000000000002</v>
      </c>
      <c r="V419">
        <v>0.94520000000000004</v>
      </c>
      <c r="W419">
        <v>0.89459999999999995</v>
      </c>
      <c r="X419">
        <v>0.95179999999999998</v>
      </c>
      <c r="Y419">
        <v>0.92359999999999998</v>
      </c>
      <c r="Z419">
        <v>0.93189999999999995</v>
      </c>
      <c r="AA419">
        <v>0.94120000000000004</v>
      </c>
      <c r="AB419">
        <v>0.94899999999999995</v>
      </c>
      <c r="AC419">
        <v>0.93589999999999995</v>
      </c>
      <c r="AD419">
        <v>0.95599999999999996</v>
      </c>
      <c r="AE419">
        <v>0.95850000000000002</v>
      </c>
      <c r="AF419">
        <v>0.96079999999999999</v>
      </c>
      <c r="AG419">
        <v>0.94940000000000002</v>
      </c>
      <c r="AH419">
        <v>0.93640000000000001</v>
      </c>
      <c r="AI419">
        <v>0.92490000000000006</v>
      </c>
      <c r="AJ419">
        <v>0.94699999999999995</v>
      </c>
      <c r="AK419">
        <v>0.90200000000000002</v>
      </c>
      <c r="AL419">
        <v>0.91310000000000002</v>
      </c>
      <c r="AM419">
        <v>0.95830000000000004</v>
      </c>
      <c r="AN419">
        <v>0.92800000000000005</v>
      </c>
      <c r="AO419">
        <v>0.94699999999999995</v>
      </c>
      <c r="AP419">
        <v>0.94520000000000004</v>
      </c>
      <c r="AQ419">
        <v>0.94510000000000005</v>
      </c>
      <c r="AR419">
        <v>0.91990000000000005</v>
      </c>
      <c r="AS419">
        <v>0.94410000000000005</v>
      </c>
      <c r="AT419">
        <v>0.89359999999999995</v>
      </c>
      <c r="AU419">
        <v>0.94710000000000005</v>
      </c>
      <c r="AV419">
        <v>0.9536</v>
      </c>
      <c r="AW419">
        <v>0.96430000000000005</v>
      </c>
      <c r="AX419">
        <v>0.9214</v>
      </c>
      <c r="AY419">
        <v>0.90890000000000004</v>
      </c>
      <c r="AZ419">
        <v>0.94750000000000001</v>
      </c>
      <c r="BA419">
        <v>0.95020000000000004</v>
      </c>
      <c r="BB419">
        <v>0.96579999999999999</v>
      </c>
      <c r="BC419">
        <v>0.95679999999999998</v>
      </c>
      <c r="BD419">
        <v>0.95740000000000003</v>
      </c>
    </row>
    <row r="420" spans="1:56" hidden="1" x14ac:dyDescent="0.4">
      <c r="A420">
        <v>902</v>
      </c>
      <c r="B420" t="str">
        <f t="shared" si="16"/>
        <v>CLM091</v>
      </c>
      <c r="C420" t="str">
        <f t="shared" si="17"/>
        <v>CLM092</v>
      </c>
      <c r="D420" t="str">
        <f t="shared" si="18"/>
        <v>MEAN</v>
      </c>
      <c r="E420" t="s">
        <v>483</v>
      </c>
      <c r="F420">
        <f t="shared" si="19"/>
        <v>0.48910399999999998</v>
      </c>
      <c r="G420">
        <v>0.45850000000000002</v>
      </c>
      <c r="H420">
        <v>0.5101</v>
      </c>
      <c r="I420">
        <v>0.4672</v>
      </c>
      <c r="J420">
        <v>0.43680000000000002</v>
      </c>
      <c r="K420">
        <v>0.40039999999999998</v>
      </c>
      <c r="L420">
        <v>0.50449999999999995</v>
      </c>
      <c r="M420">
        <v>0.50090000000000001</v>
      </c>
      <c r="N420">
        <v>0.48089999999999999</v>
      </c>
      <c r="O420">
        <v>0.49769999999999998</v>
      </c>
      <c r="P420">
        <v>0.4894</v>
      </c>
      <c r="Q420">
        <v>0.43269999999999997</v>
      </c>
      <c r="R420">
        <v>0.51429999999999998</v>
      </c>
      <c r="S420">
        <v>0.43959999999999999</v>
      </c>
      <c r="T420">
        <v>0.4763</v>
      </c>
      <c r="U420">
        <v>0.51419999999999999</v>
      </c>
      <c r="V420">
        <v>0.53120000000000001</v>
      </c>
      <c r="W420">
        <v>0.47699999999999998</v>
      </c>
      <c r="X420">
        <v>0.50660000000000005</v>
      </c>
      <c r="Y420">
        <v>0.51459999999999995</v>
      </c>
      <c r="Z420">
        <v>0.51</v>
      </c>
      <c r="AA420">
        <v>0.52990000000000004</v>
      </c>
      <c r="AB420">
        <v>0.45960000000000001</v>
      </c>
      <c r="AC420">
        <v>0.501</v>
      </c>
      <c r="AD420">
        <v>0.46839999999999998</v>
      </c>
      <c r="AE420">
        <v>0.47899999999999998</v>
      </c>
      <c r="AF420">
        <v>0.50360000000000005</v>
      </c>
      <c r="AG420">
        <v>0.47860000000000003</v>
      </c>
      <c r="AH420">
        <v>0.45119999999999999</v>
      </c>
      <c r="AI420">
        <v>0.4844</v>
      </c>
      <c r="AJ420">
        <v>0.49340000000000001</v>
      </c>
      <c r="AK420">
        <v>0.45550000000000002</v>
      </c>
      <c r="AL420">
        <v>0.45579999999999998</v>
      </c>
      <c r="AM420">
        <v>0.46400000000000002</v>
      </c>
      <c r="AN420">
        <v>0.46189999999999998</v>
      </c>
      <c r="AO420">
        <v>0.4803</v>
      </c>
      <c r="AP420">
        <v>0.59330000000000005</v>
      </c>
      <c r="AQ420">
        <v>0.50580000000000003</v>
      </c>
      <c r="AR420">
        <v>0.47660000000000002</v>
      </c>
      <c r="AS420">
        <v>0.52459999999999996</v>
      </c>
      <c r="AT420">
        <v>0.48409999999999997</v>
      </c>
      <c r="AU420">
        <v>0.49249999999999999</v>
      </c>
      <c r="AV420">
        <v>0.49919999999999998</v>
      </c>
      <c r="AW420">
        <v>0.61280000000000001</v>
      </c>
      <c r="AX420">
        <v>0.50019999999999998</v>
      </c>
      <c r="AY420">
        <v>0.4244</v>
      </c>
      <c r="AZ420">
        <v>0.48799999999999999</v>
      </c>
      <c r="BA420">
        <v>0.50090000000000001</v>
      </c>
      <c r="BB420">
        <v>0.55179999999999996</v>
      </c>
      <c r="BC420">
        <v>0.46989999999999998</v>
      </c>
      <c r="BD420">
        <v>0.50160000000000005</v>
      </c>
    </row>
    <row r="421" spans="1:56" x14ac:dyDescent="0.4">
      <c r="A421">
        <v>903</v>
      </c>
      <c r="B421" t="str">
        <f t="shared" si="16"/>
        <v>CLM091</v>
      </c>
      <c r="C421" t="str">
        <f t="shared" si="17"/>
        <v>CLM092</v>
      </c>
      <c r="D421" t="str">
        <f t="shared" si="18"/>
        <v>Weighted</v>
      </c>
      <c r="E421" t="s">
        <v>484</v>
      </c>
      <c r="F421">
        <f t="shared" si="19"/>
        <v>0.50087999999999999</v>
      </c>
      <c r="G421">
        <v>0.46329999999999999</v>
      </c>
      <c r="H421">
        <v>0.52580000000000005</v>
      </c>
      <c r="I421">
        <v>0.47470000000000001</v>
      </c>
      <c r="J421">
        <v>0.4259</v>
      </c>
      <c r="K421">
        <v>0.3836</v>
      </c>
      <c r="L421">
        <v>0.51480000000000004</v>
      </c>
      <c r="M421">
        <v>0.51339999999999997</v>
      </c>
      <c r="N421">
        <v>0.50419999999999998</v>
      </c>
      <c r="O421">
        <v>0.50949999999999995</v>
      </c>
      <c r="P421">
        <v>0.50509999999999999</v>
      </c>
      <c r="Q421">
        <v>0.43130000000000002</v>
      </c>
      <c r="R421">
        <v>0.53610000000000002</v>
      </c>
      <c r="S421">
        <v>0.43290000000000001</v>
      </c>
      <c r="T421">
        <v>0.4869</v>
      </c>
      <c r="U421">
        <v>0.53790000000000004</v>
      </c>
      <c r="V421">
        <v>0.55700000000000005</v>
      </c>
      <c r="W421">
        <v>0.49099999999999999</v>
      </c>
      <c r="X421">
        <v>0.52370000000000005</v>
      </c>
      <c r="Y421">
        <v>0.53810000000000002</v>
      </c>
      <c r="Z421">
        <v>0.53439999999999999</v>
      </c>
      <c r="AA421">
        <v>0.5554</v>
      </c>
      <c r="AB421">
        <v>0.45900000000000002</v>
      </c>
      <c r="AC421">
        <v>0.51919999999999999</v>
      </c>
      <c r="AD421">
        <v>0.4698</v>
      </c>
      <c r="AE421">
        <v>0.48449999999999999</v>
      </c>
      <c r="AF421">
        <v>0.51239999999999997</v>
      </c>
      <c r="AG421">
        <v>0.4829</v>
      </c>
      <c r="AH421">
        <v>0.4486</v>
      </c>
      <c r="AI421">
        <v>0.49559999999999998</v>
      </c>
      <c r="AJ421">
        <v>0.50790000000000002</v>
      </c>
      <c r="AK421">
        <v>0.46339999999999998</v>
      </c>
      <c r="AL421">
        <v>0.4597</v>
      </c>
      <c r="AM421">
        <v>0.4642</v>
      </c>
      <c r="AN421">
        <v>0.46439999999999998</v>
      </c>
      <c r="AO421">
        <v>0.48930000000000001</v>
      </c>
      <c r="AP421">
        <v>0.63519999999999999</v>
      </c>
      <c r="AQ421">
        <v>0.52600000000000002</v>
      </c>
      <c r="AR421">
        <v>0.48759999999999998</v>
      </c>
      <c r="AS421">
        <v>0.5454</v>
      </c>
      <c r="AT421">
        <v>0.50309999999999999</v>
      </c>
      <c r="AU421">
        <v>0.504</v>
      </c>
      <c r="AV421">
        <v>0.50939999999999996</v>
      </c>
      <c r="AW421">
        <v>0.66310000000000002</v>
      </c>
      <c r="AX421">
        <v>0.51770000000000005</v>
      </c>
      <c r="AY421">
        <v>0.41760000000000003</v>
      </c>
      <c r="AZ421">
        <v>0.49619999999999997</v>
      </c>
      <c r="BA421">
        <v>0.51100000000000001</v>
      </c>
      <c r="BB421">
        <v>0.58050000000000002</v>
      </c>
      <c r="BC421">
        <v>0.47010000000000002</v>
      </c>
      <c r="BD421">
        <v>0.51119999999999999</v>
      </c>
    </row>
    <row r="422" spans="1:56" hidden="1" x14ac:dyDescent="0.4">
      <c r="A422">
        <v>960</v>
      </c>
      <c r="B422" t="str">
        <f t="shared" si="16"/>
        <v>CLM052</v>
      </c>
      <c r="C422" t="str">
        <f t="shared" si="17"/>
        <v>CLM092</v>
      </c>
      <c r="D422" t="str">
        <f t="shared" si="18"/>
        <v>Jaccard</v>
      </c>
      <c r="E422" t="s">
        <v>485</v>
      </c>
      <c r="F422">
        <f t="shared" si="19"/>
        <v>0.37231599999999998</v>
      </c>
      <c r="G422">
        <v>0.43140000000000001</v>
      </c>
      <c r="H422">
        <v>0.34939999999999999</v>
      </c>
      <c r="I422">
        <v>0.35160000000000002</v>
      </c>
      <c r="J422">
        <v>0.34420000000000001</v>
      </c>
      <c r="K422">
        <v>0.24529999999999999</v>
      </c>
      <c r="L422">
        <v>0.36359999999999998</v>
      </c>
      <c r="M422">
        <v>0.38329999999999997</v>
      </c>
      <c r="N422">
        <v>0.37319999999999998</v>
      </c>
      <c r="O422">
        <v>0.5</v>
      </c>
      <c r="P422">
        <v>0.40429999999999999</v>
      </c>
      <c r="Q422">
        <v>0.16900000000000001</v>
      </c>
      <c r="R422">
        <v>0.4194</v>
      </c>
      <c r="S422">
        <v>0.31369999999999998</v>
      </c>
      <c r="T422">
        <v>0.27929999999999999</v>
      </c>
      <c r="U422">
        <v>0.35709999999999997</v>
      </c>
      <c r="V422">
        <v>0.30830000000000002</v>
      </c>
      <c r="W422">
        <v>0.39290000000000003</v>
      </c>
      <c r="X422">
        <v>0.3594</v>
      </c>
      <c r="Y422">
        <v>0.39319999999999999</v>
      </c>
      <c r="Z422">
        <v>0.33329999999999999</v>
      </c>
      <c r="AA422">
        <v>0.3876</v>
      </c>
      <c r="AB422">
        <v>0.35439999999999999</v>
      </c>
      <c r="AC422">
        <v>0.36840000000000001</v>
      </c>
      <c r="AD422">
        <v>0.32</v>
      </c>
      <c r="AE422">
        <v>0.26669999999999999</v>
      </c>
      <c r="AF422">
        <v>0.52139999999999997</v>
      </c>
      <c r="AG422">
        <v>0.2349</v>
      </c>
      <c r="AH422">
        <v>0.34110000000000001</v>
      </c>
      <c r="AI422">
        <v>0.35249999999999998</v>
      </c>
      <c r="AJ422">
        <v>0.30380000000000001</v>
      </c>
      <c r="AK422">
        <v>0.22939999999999999</v>
      </c>
      <c r="AL422">
        <v>0.29499999999999998</v>
      </c>
      <c r="AM422">
        <v>0.26469999999999999</v>
      </c>
      <c r="AN422">
        <v>0.5</v>
      </c>
      <c r="AO422">
        <v>0.3488</v>
      </c>
      <c r="AP422">
        <v>0.48859999999999998</v>
      </c>
      <c r="AQ422">
        <v>0.45650000000000002</v>
      </c>
      <c r="AR422">
        <v>0.3095</v>
      </c>
      <c r="AS422">
        <v>0.56699999999999995</v>
      </c>
      <c r="AT422">
        <v>0.39090000000000003</v>
      </c>
      <c r="AU422">
        <v>0.39679999999999999</v>
      </c>
      <c r="AV422">
        <v>0.39100000000000001</v>
      </c>
      <c r="AW422">
        <v>0.48820000000000002</v>
      </c>
      <c r="AX422">
        <v>0.37159999999999999</v>
      </c>
      <c r="AY422">
        <v>0.4667</v>
      </c>
      <c r="AZ422">
        <v>0.38829999999999998</v>
      </c>
      <c r="BA422">
        <v>0.34589999999999999</v>
      </c>
      <c r="BB422">
        <v>0.50449999999999995</v>
      </c>
      <c r="BC422">
        <v>0.39850000000000002</v>
      </c>
      <c r="BD422">
        <v>0.49120000000000003</v>
      </c>
    </row>
    <row r="423" spans="1:56" hidden="1" x14ac:dyDescent="0.4">
      <c r="A423">
        <v>961</v>
      </c>
      <c r="B423" t="str">
        <f t="shared" si="16"/>
        <v>CLM052</v>
      </c>
      <c r="C423" t="str">
        <f t="shared" si="17"/>
        <v>CLM092</v>
      </c>
      <c r="D423" t="str">
        <f t="shared" si="18"/>
        <v>Levenshtein</v>
      </c>
      <c r="E423" t="s">
        <v>486</v>
      </c>
      <c r="F423">
        <f t="shared" si="19"/>
        <v>0.55018400000000001</v>
      </c>
      <c r="G423">
        <v>0.46739999999999998</v>
      </c>
      <c r="H423">
        <v>0.60489999999999999</v>
      </c>
      <c r="I423">
        <v>0.52910000000000001</v>
      </c>
      <c r="J423">
        <v>0.53500000000000003</v>
      </c>
      <c r="K423">
        <v>0.47210000000000002</v>
      </c>
      <c r="L423">
        <v>0.59689999999999999</v>
      </c>
      <c r="M423">
        <v>0.55640000000000001</v>
      </c>
      <c r="N423">
        <v>0.5413</v>
      </c>
      <c r="O423">
        <v>0.68789999999999996</v>
      </c>
      <c r="P423">
        <v>0.54590000000000005</v>
      </c>
      <c r="Q423">
        <v>0.4546</v>
      </c>
      <c r="R423">
        <v>0.60850000000000004</v>
      </c>
      <c r="S423">
        <v>0.50009999999999999</v>
      </c>
      <c r="T423">
        <v>0.53849999999999998</v>
      </c>
      <c r="U423">
        <v>0.52210000000000001</v>
      </c>
      <c r="V423">
        <v>0.52010000000000001</v>
      </c>
      <c r="W423">
        <v>0.6008</v>
      </c>
      <c r="X423">
        <v>0.5645</v>
      </c>
      <c r="Y423">
        <v>0.52170000000000005</v>
      </c>
      <c r="Z423">
        <v>0.59060000000000001</v>
      </c>
      <c r="AA423">
        <v>0.50609999999999999</v>
      </c>
      <c r="AB423">
        <v>0.45600000000000002</v>
      </c>
      <c r="AC423">
        <v>0.63600000000000001</v>
      </c>
      <c r="AD423">
        <v>0.49249999999999999</v>
      </c>
      <c r="AE423">
        <v>0.53349999999999997</v>
      </c>
      <c r="AF423">
        <v>0.60640000000000005</v>
      </c>
      <c r="AG423">
        <v>0.51090000000000002</v>
      </c>
      <c r="AH423">
        <v>0.53720000000000001</v>
      </c>
      <c r="AI423">
        <v>0.58609999999999995</v>
      </c>
      <c r="AJ423">
        <v>0.50460000000000005</v>
      </c>
      <c r="AK423">
        <v>0.49259999999999998</v>
      </c>
      <c r="AL423">
        <v>0.5413</v>
      </c>
      <c r="AM423">
        <v>0.48259999999999997</v>
      </c>
      <c r="AN423">
        <v>0.61519999999999997</v>
      </c>
      <c r="AO423">
        <v>0.59470000000000001</v>
      </c>
      <c r="AP423">
        <v>0.56679999999999997</v>
      </c>
      <c r="AQ423">
        <v>0.63419999999999999</v>
      </c>
      <c r="AR423">
        <v>0.44440000000000002</v>
      </c>
      <c r="AS423">
        <v>0.63539999999999996</v>
      </c>
      <c r="AT423">
        <v>0.4849</v>
      </c>
      <c r="AU423">
        <v>0.61639999999999995</v>
      </c>
      <c r="AV423">
        <v>0.57999999999999996</v>
      </c>
      <c r="AW423">
        <v>0.71109999999999995</v>
      </c>
      <c r="AX423">
        <v>0.53790000000000004</v>
      </c>
      <c r="AY423">
        <v>0.48499999999999999</v>
      </c>
      <c r="AZ423">
        <v>0.54630000000000001</v>
      </c>
      <c r="BA423">
        <v>0.49049999999999999</v>
      </c>
      <c r="BB423">
        <v>0.64729999999999999</v>
      </c>
      <c r="BC423">
        <v>0.53459999999999996</v>
      </c>
      <c r="BD423">
        <v>0.5403</v>
      </c>
    </row>
    <row r="424" spans="1:56" hidden="1" x14ac:dyDescent="0.4">
      <c r="A424">
        <v>962</v>
      </c>
      <c r="B424" t="str">
        <f t="shared" si="16"/>
        <v>CLM052</v>
      </c>
      <c r="C424" t="str">
        <f t="shared" si="17"/>
        <v>CLM092</v>
      </c>
      <c r="D424" t="str">
        <f t="shared" si="18"/>
        <v>TFIDF</v>
      </c>
      <c r="E424" t="s">
        <v>487</v>
      </c>
      <c r="F424">
        <f t="shared" si="19"/>
        <v>0.60427799999999998</v>
      </c>
      <c r="G424">
        <v>0.60199999999999998</v>
      </c>
      <c r="H424">
        <v>0.68879999999999997</v>
      </c>
      <c r="I424">
        <v>0.55400000000000005</v>
      </c>
      <c r="J424">
        <v>0.54820000000000002</v>
      </c>
      <c r="K424">
        <v>0.3947</v>
      </c>
      <c r="L424">
        <v>0.64580000000000004</v>
      </c>
      <c r="M424">
        <v>0.61029999999999995</v>
      </c>
      <c r="N424">
        <v>0.70750000000000002</v>
      </c>
      <c r="O424">
        <v>0.67290000000000005</v>
      </c>
      <c r="P424">
        <v>0.67449999999999999</v>
      </c>
      <c r="Q424">
        <v>0.43480000000000002</v>
      </c>
      <c r="R424">
        <v>0.71289999999999998</v>
      </c>
      <c r="S424">
        <v>0.52849999999999997</v>
      </c>
      <c r="T424">
        <v>0.55620000000000003</v>
      </c>
      <c r="U424">
        <v>0.63949999999999996</v>
      </c>
      <c r="V424">
        <v>0.5696</v>
      </c>
      <c r="W424">
        <v>0.66259999999999997</v>
      </c>
      <c r="X424">
        <v>0.64749999999999996</v>
      </c>
      <c r="Y424">
        <v>0.5474</v>
      </c>
      <c r="Z424">
        <v>0.7591</v>
      </c>
      <c r="AA424">
        <v>0.59260000000000002</v>
      </c>
      <c r="AB424">
        <v>0.53839999999999999</v>
      </c>
      <c r="AC424">
        <v>0.67849999999999999</v>
      </c>
      <c r="AD424">
        <v>0.5343</v>
      </c>
      <c r="AE424">
        <v>0.52839999999999998</v>
      </c>
      <c r="AF424">
        <v>0.60680000000000001</v>
      </c>
      <c r="AG424">
        <v>0.496</v>
      </c>
      <c r="AH424">
        <v>0.47839999999999999</v>
      </c>
      <c r="AI424">
        <v>0.58899999999999997</v>
      </c>
      <c r="AJ424">
        <v>0.63319999999999999</v>
      </c>
      <c r="AK424">
        <v>0.61150000000000004</v>
      </c>
      <c r="AL424">
        <v>0.53710000000000002</v>
      </c>
      <c r="AM424">
        <v>0.62580000000000002</v>
      </c>
      <c r="AN424">
        <v>0.68689999999999996</v>
      </c>
      <c r="AO424">
        <v>0.64890000000000003</v>
      </c>
      <c r="AP424">
        <v>0.67379999999999995</v>
      </c>
      <c r="AQ424">
        <v>0.75539999999999996</v>
      </c>
      <c r="AR424">
        <v>0.57809999999999995</v>
      </c>
      <c r="AS424">
        <v>0.62119999999999997</v>
      </c>
      <c r="AT424">
        <v>0.61990000000000001</v>
      </c>
      <c r="AU424">
        <v>0.55759999999999998</v>
      </c>
      <c r="AV424">
        <v>0.59489999999999998</v>
      </c>
      <c r="AW424">
        <v>0.78810000000000002</v>
      </c>
      <c r="AX424">
        <v>0.59950000000000003</v>
      </c>
      <c r="AY424">
        <v>0.51149999999999995</v>
      </c>
      <c r="AZ424">
        <v>0.65990000000000004</v>
      </c>
      <c r="BA424">
        <v>0.50760000000000005</v>
      </c>
      <c r="BB424">
        <v>0.76780000000000004</v>
      </c>
      <c r="BC424">
        <v>0.6</v>
      </c>
      <c r="BD424">
        <v>0.436</v>
      </c>
    </row>
    <row r="425" spans="1:56" hidden="1" x14ac:dyDescent="0.4">
      <c r="A425">
        <v>963</v>
      </c>
      <c r="B425" t="str">
        <f t="shared" si="16"/>
        <v>CLM052</v>
      </c>
      <c r="C425" t="str">
        <f t="shared" si="17"/>
        <v>CLM092</v>
      </c>
      <c r="D425" t="str">
        <f t="shared" si="18"/>
        <v>BM25</v>
      </c>
      <c r="E425" t="s">
        <v>488</v>
      </c>
      <c r="F425">
        <f t="shared" si="19"/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</row>
    <row r="426" spans="1:56" hidden="1" x14ac:dyDescent="0.4">
      <c r="A426">
        <v>964</v>
      </c>
      <c r="B426" t="str">
        <f t="shared" si="16"/>
        <v>CLM052</v>
      </c>
      <c r="C426" t="str">
        <f t="shared" si="17"/>
        <v>CLM092</v>
      </c>
      <c r="D426" t="str">
        <f t="shared" si="18"/>
        <v>SBERT</v>
      </c>
      <c r="E426" t="s">
        <v>489</v>
      </c>
      <c r="F426">
        <f t="shared" si="19"/>
        <v>0.94452000000000014</v>
      </c>
      <c r="G426">
        <v>0.93230000000000002</v>
      </c>
      <c r="H426">
        <v>0.95309999999999995</v>
      </c>
      <c r="I426">
        <v>0.93459999999999999</v>
      </c>
      <c r="J426">
        <v>0.94979999999999998</v>
      </c>
      <c r="K426">
        <v>0.9304</v>
      </c>
      <c r="L426">
        <v>0.95189999999999997</v>
      </c>
      <c r="M426">
        <v>0.9637</v>
      </c>
      <c r="N426">
        <v>0.97399999999999998</v>
      </c>
      <c r="O426">
        <v>0.96220000000000006</v>
      </c>
      <c r="P426">
        <v>0.94779999999999998</v>
      </c>
      <c r="Q426">
        <v>0.90010000000000001</v>
      </c>
      <c r="R426">
        <v>0.96750000000000003</v>
      </c>
      <c r="S426">
        <v>0.94550000000000001</v>
      </c>
      <c r="T426">
        <v>0.89400000000000002</v>
      </c>
      <c r="U426">
        <v>0.93820000000000003</v>
      </c>
      <c r="V426">
        <v>0.93779999999999997</v>
      </c>
      <c r="W426">
        <v>0.9506</v>
      </c>
      <c r="X426">
        <v>0.94310000000000005</v>
      </c>
      <c r="Y426">
        <v>0.90469999999999995</v>
      </c>
      <c r="Z426">
        <v>0.94830000000000003</v>
      </c>
      <c r="AA426">
        <v>0.94610000000000005</v>
      </c>
      <c r="AB426">
        <v>0.94320000000000004</v>
      </c>
      <c r="AC426">
        <v>0.94940000000000002</v>
      </c>
      <c r="AD426">
        <v>0.95530000000000004</v>
      </c>
      <c r="AE426">
        <v>0.92049999999999998</v>
      </c>
      <c r="AF426">
        <v>0.96899999999999997</v>
      </c>
      <c r="AG426">
        <v>0.90069999999999995</v>
      </c>
      <c r="AH426">
        <v>0.94069999999999998</v>
      </c>
      <c r="AI426">
        <v>0.92710000000000004</v>
      </c>
      <c r="AJ426">
        <v>0.96460000000000001</v>
      </c>
      <c r="AK426">
        <v>0.9163</v>
      </c>
      <c r="AL426">
        <v>0.92769999999999997</v>
      </c>
      <c r="AM426">
        <v>0.96440000000000003</v>
      </c>
      <c r="AN426">
        <v>0.95920000000000005</v>
      </c>
      <c r="AO426">
        <v>0.96840000000000004</v>
      </c>
      <c r="AP426">
        <v>0.95609999999999995</v>
      </c>
      <c r="AQ426">
        <v>0.95630000000000004</v>
      </c>
      <c r="AR426">
        <v>0.95650000000000002</v>
      </c>
      <c r="AS426">
        <v>0.9698</v>
      </c>
      <c r="AT426">
        <v>0.92979999999999996</v>
      </c>
      <c r="AU426">
        <v>0.9254</v>
      </c>
      <c r="AV426">
        <v>0.97040000000000004</v>
      </c>
      <c r="AW426">
        <v>0.98580000000000001</v>
      </c>
      <c r="AX426">
        <v>0.94969999999999999</v>
      </c>
      <c r="AY426">
        <v>0.90459999999999996</v>
      </c>
      <c r="AZ426">
        <v>0.9637</v>
      </c>
      <c r="BA426">
        <v>0.94069999999999998</v>
      </c>
      <c r="BB426">
        <v>0.96399999999999997</v>
      </c>
      <c r="BC426">
        <v>0.92910000000000004</v>
      </c>
      <c r="BD426">
        <v>0.94189999999999996</v>
      </c>
    </row>
    <row r="427" spans="1:56" hidden="1" x14ac:dyDescent="0.4">
      <c r="A427">
        <v>965</v>
      </c>
      <c r="B427" t="str">
        <f t="shared" si="16"/>
        <v>CLM052</v>
      </c>
      <c r="C427" t="str">
        <f t="shared" si="17"/>
        <v>CLM092</v>
      </c>
      <c r="D427" t="str">
        <f t="shared" si="18"/>
        <v>MEAN</v>
      </c>
      <c r="E427" t="s">
        <v>490</v>
      </c>
      <c r="F427">
        <f t="shared" si="19"/>
        <v>0.49425400000000003</v>
      </c>
      <c r="G427">
        <v>0.48659999999999998</v>
      </c>
      <c r="H427">
        <v>0.51919999999999999</v>
      </c>
      <c r="I427">
        <v>0.4738</v>
      </c>
      <c r="J427">
        <v>0.47539999999999999</v>
      </c>
      <c r="K427">
        <v>0.40849999999999997</v>
      </c>
      <c r="L427">
        <v>0.51170000000000004</v>
      </c>
      <c r="M427">
        <v>0.50270000000000004</v>
      </c>
      <c r="N427">
        <v>0.51919999999999999</v>
      </c>
      <c r="O427">
        <v>0.56459999999999999</v>
      </c>
      <c r="P427">
        <v>0.51449999999999996</v>
      </c>
      <c r="Q427">
        <v>0.39169999999999999</v>
      </c>
      <c r="R427">
        <v>0.54169999999999996</v>
      </c>
      <c r="S427">
        <v>0.45760000000000001</v>
      </c>
      <c r="T427">
        <v>0.4536</v>
      </c>
      <c r="U427">
        <v>0.4914</v>
      </c>
      <c r="V427">
        <v>0.4672</v>
      </c>
      <c r="W427">
        <v>0.52139999999999997</v>
      </c>
      <c r="X427">
        <v>0.50290000000000001</v>
      </c>
      <c r="Y427">
        <v>0.47339999999999999</v>
      </c>
      <c r="Z427">
        <v>0.5262</v>
      </c>
      <c r="AA427">
        <v>0.48649999999999999</v>
      </c>
      <c r="AB427">
        <v>0.45839999999999997</v>
      </c>
      <c r="AC427">
        <v>0.52639999999999998</v>
      </c>
      <c r="AD427">
        <v>0.46039999999999998</v>
      </c>
      <c r="AE427">
        <v>0.44979999999999998</v>
      </c>
      <c r="AF427">
        <v>0.54069999999999996</v>
      </c>
      <c r="AG427">
        <v>0.42849999999999999</v>
      </c>
      <c r="AH427">
        <v>0.45950000000000002</v>
      </c>
      <c r="AI427">
        <v>0.4909</v>
      </c>
      <c r="AJ427">
        <v>0.48120000000000002</v>
      </c>
      <c r="AK427">
        <v>0.44990000000000002</v>
      </c>
      <c r="AL427">
        <v>0.4602</v>
      </c>
      <c r="AM427">
        <v>0.46750000000000003</v>
      </c>
      <c r="AN427">
        <v>0.55220000000000002</v>
      </c>
      <c r="AO427">
        <v>0.51219999999999999</v>
      </c>
      <c r="AP427">
        <v>0.53710000000000002</v>
      </c>
      <c r="AQ427">
        <v>0.5605</v>
      </c>
      <c r="AR427">
        <v>0.4577</v>
      </c>
      <c r="AS427">
        <v>0.55869999999999997</v>
      </c>
      <c r="AT427">
        <v>0.48509999999999998</v>
      </c>
      <c r="AU427">
        <v>0.49930000000000002</v>
      </c>
      <c r="AV427">
        <v>0.50729999999999997</v>
      </c>
      <c r="AW427">
        <v>0.59460000000000002</v>
      </c>
      <c r="AX427">
        <v>0.49170000000000003</v>
      </c>
      <c r="AY427">
        <v>0.47349999999999998</v>
      </c>
      <c r="AZ427">
        <v>0.51170000000000004</v>
      </c>
      <c r="BA427">
        <v>0.45689999999999997</v>
      </c>
      <c r="BB427">
        <v>0.57669999999999999</v>
      </c>
      <c r="BC427">
        <v>0.4924</v>
      </c>
      <c r="BD427">
        <v>0.4819</v>
      </c>
    </row>
    <row r="428" spans="1:56" hidden="1" x14ac:dyDescent="0.4">
      <c r="A428">
        <v>966</v>
      </c>
      <c r="B428" t="str">
        <f t="shared" si="16"/>
        <v>CLM052</v>
      </c>
      <c r="C428" t="str">
        <f t="shared" si="17"/>
        <v>CLM092</v>
      </c>
      <c r="D428" t="str">
        <f t="shared" si="18"/>
        <v>Weighted</v>
      </c>
      <c r="E428" t="s">
        <v>491</v>
      </c>
      <c r="F428">
        <f t="shared" si="19"/>
        <v>0.50636399999999993</v>
      </c>
      <c r="G428">
        <v>0.4985</v>
      </c>
      <c r="H428">
        <v>0.54049999999999998</v>
      </c>
      <c r="I428">
        <v>0.4798</v>
      </c>
      <c r="J428">
        <v>0.47920000000000001</v>
      </c>
      <c r="K428">
        <v>0.39079999999999998</v>
      </c>
      <c r="L428">
        <v>0.52910000000000001</v>
      </c>
      <c r="M428">
        <v>0.51439999999999997</v>
      </c>
      <c r="N428">
        <v>0.5383</v>
      </c>
      <c r="O428">
        <v>0.59509999999999996</v>
      </c>
      <c r="P428">
        <v>0.53469999999999995</v>
      </c>
      <c r="Q428">
        <v>0.37640000000000001</v>
      </c>
      <c r="R428">
        <v>0.56759999999999999</v>
      </c>
      <c r="S428">
        <v>0.45660000000000001</v>
      </c>
      <c r="T428">
        <v>0.4607</v>
      </c>
      <c r="U428">
        <v>0.50549999999999995</v>
      </c>
      <c r="V428">
        <v>0.4718</v>
      </c>
      <c r="W428">
        <v>0.5423</v>
      </c>
      <c r="X428">
        <v>0.51949999999999996</v>
      </c>
      <c r="Y428">
        <v>0.4834</v>
      </c>
      <c r="Z428">
        <v>0.55349999999999999</v>
      </c>
      <c r="AA428">
        <v>0.49580000000000002</v>
      </c>
      <c r="AB428">
        <v>0.45850000000000002</v>
      </c>
      <c r="AC428">
        <v>0.54959999999999998</v>
      </c>
      <c r="AD428">
        <v>0.45900000000000002</v>
      </c>
      <c r="AE428">
        <v>0.4506</v>
      </c>
      <c r="AF428">
        <v>0.56089999999999995</v>
      </c>
      <c r="AG428">
        <v>0.42530000000000001</v>
      </c>
      <c r="AH428">
        <v>0.4572</v>
      </c>
      <c r="AI428">
        <v>0.504</v>
      </c>
      <c r="AJ428">
        <v>0.48849999999999999</v>
      </c>
      <c r="AK428">
        <v>0.4556</v>
      </c>
      <c r="AL428">
        <v>0.46300000000000002</v>
      </c>
      <c r="AM428">
        <v>0.47099999999999997</v>
      </c>
      <c r="AN428">
        <v>0.58079999999999998</v>
      </c>
      <c r="AO428">
        <v>0.52739999999999998</v>
      </c>
      <c r="AP428">
        <v>0.56159999999999999</v>
      </c>
      <c r="AQ428">
        <v>0.59489999999999998</v>
      </c>
      <c r="AR428">
        <v>0.45760000000000001</v>
      </c>
      <c r="AS428">
        <v>0.58389999999999997</v>
      </c>
      <c r="AT428">
        <v>0.49790000000000001</v>
      </c>
      <c r="AU428">
        <v>0.5131</v>
      </c>
      <c r="AV428">
        <v>0.51829999999999998</v>
      </c>
      <c r="AW428">
        <v>0.63480000000000003</v>
      </c>
      <c r="AX428">
        <v>0.50219999999999998</v>
      </c>
      <c r="AY428">
        <v>0.48180000000000001</v>
      </c>
      <c r="AZ428">
        <v>0.52800000000000002</v>
      </c>
      <c r="BA428">
        <v>0.45540000000000003</v>
      </c>
      <c r="BB428">
        <v>0.61470000000000002</v>
      </c>
      <c r="BC428">
        <v>0.50619999999999998</v>
      </c>
      <c r="BD428">
        <v>0.4829</v>
      </c>
    </row>
    <row r="429" spans="1:56" hidden="1" x14ac:dyDescent="0.4">
      <c r="A429">
        <v>855</v>
      </c>
      <c r="B429" t="str">
        <f t="shared" si="16"/>
        <v>CLM051</v>
      </c>
      <c r="C429" t="str">
        <f t="shared" si="17"/>
        <v>CLM092</v>
      </c>
      <c r="D429" t="str">
        <f t="shared" si="18"/>
        <v>Jaccard</v>
      </c>
      <c r="E429" t="s">
        <v>492</v>
      </c>
      <c r="F429">
        <f t="shared" si="19"/>
        <v>0.37327400000000011</v>
      </c>
      <c r="G429">
        <v>0.32500000000000001</v>
      </c>
      <c r="H429">
        <v>0.4375</v>
      </c>
      <c r="I429">
        <v>0.41220000000000001</v>
      </c>
      <c r="J429">
        <v>0.35</v>
      </c>
      <c r="K429">
        <v>0.27589999999999998</v>
      </c>
      <c r="L429">
        <v>0.314</v>
      </c>
      <c r="M429">
        <v>0.43099999999999999</v>
      </c>
      <c r="N429">
        <v>0.38190000000000002</v>
      </c>
      <c r="O429">
        <v>0.43009999999999998</v>
      </c>
      <c r="P429">
        <v>0.4083</v>
      </c>
      <c r="Q429">
        <v>0.24809999999999999</v>
      </c>
      <c r="R429">
        <v>0.38540000000000002</v>
      </c>
      <c r="S429">
        <v>0.29449999999999998</v>
      </c>
      <c r="T429">
        <v>0.30890000000000001</v>
      </c>
      <c r="U429">
        <v>0.42020000000000002</v>
      </c>
      <c r="V429">
        <v>0.3664</v>
      </c>
      <c r="W429">
        <v>0.35420000000000001</v>
      </c>
      <c r="X429">
        <v>0.4153</v>
      </c>
      <c r="Y429">
        <v>0.43</v>
      </c>
      <c r="Z429">
        <v>0.35289999999999999</v>
      </c>
      <c r="AA429">
        <v>0.375</v>
      </c>
      <c r="AB429">
        <v>0.3291</v>
      </c>
      <c r="AC429">
        <v>0.36969999999999997</v>
      </c>
      <c r="AD429">
        <v>0.30430000000000001</v>
      </c>
      <c r="AE429">
        <v>0.3175</v>
      </c>
      <c r="AF429">
        <v>0.47710000000000002</v>
      </c>
      <c r="AG429">
        <v>0.26950000000000002</v>
      </c>
      <c r="AH429">
        <v>0.379</v>
      </c>
      <c r="AI429">
        <v>0.30470000000000003</v>
      </c>
      <c r="AJ429">
        <v>0.39560000000000001</v>
      </c>
      <c r="AK429">
        <v>0.18090000000000001</v>
      </c>
      <c r="AL429">
        <v>0.34060000000000001</v>
      </c>
      <c r="AM429">
        <v>0.30099999999999999</v>
      </c>
      <c r="AN429">
        <v>0.35289999999999999</v>
      </c>
      <c r="AO429">
        <v>0.39679999999999999</v>
      </c>
      <c r="AP429">
        <v>0.3301</v>
      </c>
      <c r="AQ429">
        <v>0.43369999999999997</v>
      </c>
      <c r="AR429">
        <v>0.36749999999999999</v>
      </c>
      <c r="AS429">
        <v>0.50470000000000004</v>
      </c>
      <c r="AT429">
        <v>0.379</v>
      </c>
      <c r="AU429">
        <v>0.35649999999999998</v>
      </c>
      <c r="AV429">
        <v>0.4027</v>
      </c>
      <c r="AW429">
        <v>0.46920000000000001</v>
      </c>
      <c r="AX429">
        <v>0.35670000000000002</v>
      </c>
      <c r="AY429">
        <v>0.37390000000000001</v>
      </c>
      <c r="AZ429">
        <v>0.5161</v>
      </c>
      <c r="BA429">
        <v>0.5222</v>
      </c>
      <c r="BB429">
        <v>0.4773</v>
      </c>
      <c r="BC429">
        <v>0.31790000000000002</v>
      </c>
      <c r="BD429">
        <v>0.42070000000000002</v>
      </c>
    </row>
    <row r="430" spans="1:56" hidden="1" x14ac:dyDescent="0.4">
      <c r="A430">
        <v>856</v>
      </c>
      <c r="B430" t="str">
        <f t="shared" si="16"/>
        <v>CLM051</v>
      </c>
      <c r="C430" t="str">
        <f t="shared" si="17"/>
        <v>CLM092</v>
      </c>
      <c r="D430" t="str">
        <f t="shared" si="18"/>
        <v>Levenshtein</v>
      </c>
      <c r="E430" t="s">
        <v>493</v>
      </c>
      <c r="F430">
        <f t="shared" si="19"/>
        <v>0.54563400000000006</v>
      </c>
      <c r="G430">
        <v>0.49869999999999998</v>
      </c>
      <c r="H430">
        <v>0.61160000000000003</v>
      </c>
      <c r="I430">
        <v>0.50490000000000002</v>
      </c>
      <c r="J430">
        <v>0.41889999999999999</v>
      </c>
      <c r="K430">
        <v>0.4859</v>
      </c>
      <c r="L430">
        <v>0.57779999999999998</v>
      </c>
      <c r="M430">
        <v>0.58720000000000006</v>
      </c>
      <c r="N430">
        <v>0.55220000000000002</v>
      </c>
      <c r="O430">
        <v>0.59860000000000002</v>
      </c>
      <c r="P430">
        <v>0.55549999999999999</v>
      </c>
      <c r="Q430">
        <v>0.52339999999999998</v>
      </c>
      <c r="R430">
        <v>0.50090000000000001</v>
      </c>
      <c r="S430">
        <v>0.50460000000000005</v>
      </c>
      <c r="T430">
        <v>0.53449999999999998</v>
      </c>
      <c r="U430">
        <v>0.51890000000000003</v>
      </c>
      <c r="V430">
        <v>0.49809999999999999</v>
      </c>
      <c r="W430">
        <v>0.5333</v>
      </c>
      <c r="X430">
        <v>0.56420000000000003</v>
      </c>
      <c r="Y430">
        <v>0.56950000000000001</v>
      </c>
      <c r="Z430">
        <v>0.5776</v>
      </c>
      <c r="AA430">
        <v>0.56930000000000003</v>
      </c>
      <c r="AB430">
        <v>0.55530000000000002</v>
      </c>
      <c r="AC430">
        <v>0.5504</v>
      </c>
      <c r="AD430">
        <v>0.49809999999999999</v>
      </c>
      <c r="AE430">
        <v>0.53510000000000002</v>
      </c>
      <c r="AF430">
        <v>0.61270000000000002</v>
      </c>
      <c r="AG430">
        <v>0.4748</v>
      </c>
      <c r="AH430">
        <v>0.55479999999999996</v>
      </c>
      <c r="AI430">
        <v>0.63260000000000005</v>
      </c>
      <c r="AJ430">
        <v>0.66839999999999999</v>
      </c>
      <c r="AK430">
        <v>0.52129999999999999</v>
      </c>
      <c r="AL430">
        <v>0.56999999999999995</v>
      </c>
      <c r="AM430">
        <v>0.49730000000000002</v>
      </c>
      <c r="AN430">
        <v>0.50380000000000003</v>
      </c>
      <c r="AO430">
        <v>0.62180000000000002</v>
      </c>
      <c r="AP430">
        <v>0.5151</v>
      </c>
      <c r="AQ430">
        <v>0.50429999999999997</v>
      </c>
      <c r="AR430">
        <v>0.54330000000000001</v>
      </c>
      <c r="AS430">
        <v>0.5484</v>
      </c>
      <c r="AT430">
        <v>0.50190000000000001</v>
      </c>
      <c r="AU430">
        <v>0.625</v>
      </c>
      <c r="AV430">
        <v>0.4728</v>
      </c>
      <c r="AW430">
        <v>0.66390000000000005</v>
      </c>
      <c r="AX430">
        <v>0.50839999999999996</v>
      </c>
      <c r="AY430">
        <v>0.53890000000000005</v>
      </c>
      <c r="AZ430">
        <v>0.5665</v>
      </c>
      <c r="BA430">
        <v>0.56110000000000004</v>
      </c>
      <c r="BB430">
        <v>0.58730000000000004</v>
      </c>
      <c r="BC430">
        <v>0.5494</v>
      </c>
      <c r="BD430">
        <v>0.51339999999999997</v>
      </c>
    </row>
    <row r="431" spans="1:56" hidden="1" x14ac:dyDescent="0.4">
      <c r="A431">
        <v>857</v>
      </c>
      <c r="B431" t="str">
        <f t="shared" si="16"/>
        <v>CLM051</v>
      </c>
      <c r="C431" t="str">
        <f t="shared" si="17"/>
        <v>CLM092</v>
      </c>
      <c r="D431" t="str">
        <f t="shared" si="18"/>
        <v>TFIDF</v>
      </c>
      <c r="E431" t="s">
        <v>494</v>
      </c>
      <c r="F431">
        <f t="shared" si="19"/>
        <v>0.59946599999999994</v>
      </c>
      <c r="G431">
        <v>0.57499999999999996</v>
      </c>
      <c r="H431">
        <v>0.68369999999999997</v>
      </c>
      <c r="I431">
        <v>0.62729999999999997</v>
      </c>
      <c r="J431">
        <v>0.4929</v>
      </c>
      <c r="K431">
        <v>0.43830000000000002</v>
      </c>
      <c r="L431">
        <v>0.57110000000000005</v>
      </c>
      <c r="M431">
        <v>0.55479999999999996</v>
      </c>
      <c r="N431">
        <v>0.57130000000000003</v>
      </c>
      <c r="O431">
        <v>0.68069999999999997</v>
      </c>
      <c r="P431">
        <v>0.63129999999999997</v>
      </c>
      <c r="Q431">
        <v>0.4965</v>
      </c>
      <c r="R431">
        <v>0.72109999999999996</v>
      </c>
      <c r="S431">
        <v>0.4889</v>
      </c>
      <c r="T431">
        <v>0.55940000000000001</v>
      </c>
      <c r="U431">
        <v>0.61609999999999998</v>
      </c>
      <c r="V431">
        <v>0.57269999999999999</v>
      </c>
      <c r="W431">
        <v>0.62529999999999997</v>
      </c>
      <c r="X431">
        <v>0.69779999999999998</v>
      </c>
      <c r="Y431">
        <v>0.62170000000000003</v>
      </c>
      <c r="Z431">
        <v>0.75680000000000003</v>
      </c>
      <c r="AA431">
        <v>0.69620000000000004</v>
      </c>
      <c r="AB431">
        <v>0.4965</v>
      </c>
      <c r="AC431">
        <v>0.60870000000000002</v>
      </c>
      <c r="AD431">
        <v>0.56059999999999999</v>
      </c>
      <c r="AE431">
        <v>0.58699999999999997</v>
      </c>
      <c r="AF431">
        <v>0.53720000000000001</v>
      </c>
      <c r="AG431">
        <v>0.49719999999999998</v>
      </c>
      <c r="AH431">
        <v>0.52539999999999998</v>
      </c>
      <c r="AI431">
        <v>0.59770000000000001</v>
      </c>
      <c r="AJ431">
        <v>0.69059999999999999</v>
      </c>
      <c r="AK431">
        <v>0.57389999999999997</v>
      </c>
      <c r="AL431">
        <v>0.55200000000000005</v>
      </c>
      <c r="AM431">
        <v>0.60880000000000001</v>
      </c>
      <c r="AN431">
        <v>0.5726</v>
      </c>
      <c r="AO431">
        <v>0.65059999999999996</v>
      </c>
      <c r="AP431">
        <v>0.66110000000000002</v>
      </c>
      <c r="AQ431">
        <v>0.75180000000000002</v>
      </c>
      <c r="AR431">
        <v>0.56359999999999999</v>
      </c>
      <c r="AS431">
        <v>0.68120000000000003</v>
      </c>
      <c r="AT431">
        <v>0.52349999999999997</v>
      </c>
      <c r="AU431">
        <v>0.68630000000000002</v>
      </c>
      <c r="AV431">
        <v>0.60880000000000001</v>
      </c>
      <c r="AW431">
        <v>0.76419999999999999</v>
      </c>
      <c r="AX431">
        <v>0.58450000000000002</v>
      </c>
      <c r="AY431">
        <v>0.53449999999999998</v>
      </c>
      <c r="AZ431">
        <v>0.61119999999999997</v>
      </c>
      <c r="BA431">
        <v>0.52459999999999996</v>
      </c>
      <c r="BB431">
        <v>0.65129999999999999</v>
      </c>
      <c r="BC431">
        <v>0.52529999999999999</v>
      </c>
      <c r="BD431">
        <v>0.56369999999999998</v>
      </c>
    </row>
    <row r="432" spans="1:56" hidden="1" x14ac:dyDescent="0.4">
      <c r="A432">
        <v>858</v>
      </c>
      <c r="B432" t="str">
        <f t="shared" si="16"/>
        <v>CLM051</v>
      </c>
      <c r="C432" t="str">
        <f t="shared" si="17"/>
        <v>CLM092</v>
      </c>
      <c r="D432" t="str">
        <f t="shared" si="18"/>
        <v>BM25</v>
      </c>
      <c r="E432" t="s">
        <v>495</v>
      </c>
      <c r="F432">
        <f t="shared" si="19"/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</row>
    <row r="433" spans="1:56" hidden="1" x14ac:dyDescent="0.4">
      <c r="A433">
        <v>859</v>
      </c>
      <c r="B433" t="str">
        <f t="shared" si="16"/>
        <v>CLM051</v>
      </c>
      <c r="C433" t="str">
        <f t="shared" si="17"/>
        <v>CLM092</v>
      </c>
      <c r="D433" t="str">
        <f t="shared" si="18"/>
        <v>SBERT</v>
      </c>
      <c r="E433" t="s">
        <v>496</v>
      </c>
      <c r="F433">
        <f t="shared" si="19"/>
        <v>0.94135199999999997</v>
      </c>
      <c r="G433">
        <v>0.94220000000000004</v>
      </c>
      <c r="H433">
        <v>0.95840000000000003</v>
      </c>
      <c r="I433">
        <v>0.94350000000000001</v>
      </c>
      <c r="J433">
        <v>0.95030000000000003</v>
      </c>
      <c r="K433">
        <v>0.94820000000000004</v>
      </c>
      <c r="L433">
        <v>0.95069999999999999</v>
      </c>
      <c r="M433">
        <v>0.95650000000000002</v>
      </c>
      <c r="N433">
        <v>0.94589999999999996</v>
      </c>
      <c r="O433">
        <v>0.96299999999999997</v>
      </c>
      <c r="P433">
        <v>0.92379999999999995</v>
      </c>
      <c r="Q433">
        <v>0.90429999999999999</v>
      </c>
      <c r="R433">
        <v>0.95889999999999997</v>
      </c>
      <c r="S433">
        <v>0.9597</v>
      </c>
      <c r="T433">
        <v>0.94320000000000004</v>
      </c>
      <c r="U433">
        <v>0.94889999999999997</v>
      </c>
      <c r="V433">
        <v>0.91059999999999997</v>
      </c>
      <c r="W433">
        <v>0.88629999999999998</v>
      </c>
      <c r="X433">
        <v>0.95489999999999997</v>
      </c>
      <c r="Y433">
        <v>0.97</v>
      </c>
      <c r="Z433">
        <v>0.94159999999999999</v>
      </c>
      <c r="AA433">
        <v>0.92930000000000001</v>
      </c>
      <c r="AB433">
        <v>0.94499999999999995</v>
      </c>
      <c r="AC433">
        <v>0.91739999999999999</v>
      </c>
      <c r="AD433">
        <v>0.94830000000000003</v>
      </c>
      <c r="AE433">
        <v>0.95009999999999994</v>
      </c>
      <c r="AF433">
        <v>0.97360000000000002</v>
      </c>
      <c r="AG433">
        <v>0.90529999999999999</v>
      </c>
      <c r="AH433">
        <v>0.92769999999999997</v>
      </c>
      <c r="AI433">
        <v>0.93120000000000003</v>
      </c>
      <c r="AJ433">
        <v>0.95320000000000005</v>
      </c>
      <c r="AK433">
        <v>0.90190000000000003</v>
      </c>
      <c r="AL433">
        <v>0.91190000000000004</v>
      </c>
      <c r="AM433">
        <v>0.94720000000000004</v>
      </c>
      <c r="AN433">
        <v>0.94310000000000005</v>
      </c>
      <c r="AO433">
        <v>0.96350000000000002</v>
      </c>
      <c r="AP433">
        <v>0.94299999999999995</v>
      </c>
      <c r="AQ433">
        <v>0.90629999999999999</v>
      </c>
      <c r="AR433">
        <v>0.94240000000000002</v>
      </c>
      <c r="AS433">
        <v>0.94789999999999996</v>
      </c>
      <c r="AT433">
        <v>0.9375</v>
      </c>
      <c r="AU433">
        <v>0.95889999999999997</v>
      </c>
      <c r="AV433">
        <v>0.93330000000000002</v>
      </c>
      <c r="AW433">
        <v>0.96419999999999995</v>
      </c>
      <c r="AX433">
        <v>0.95089999999999997</v>
      </c>
      <c r="AY433">
        <v>0.90890000000000004</v>
      </c>
      <c r="AZ433">
        <v>0.95220000000000005</v>
      </c>
      <c r="BA433">
        <v>0.9577</v>
      </c>
      <c r="BB433">
        <v>0.93869999999999998</v>
      </c>
      <c r="BC433">
        <v>0.95679999999999998</v>
      </c>
      <c r="BD433">
        <v>0.95930000000000004</v>
      </c>
    </row>
    <row r="434" spans="1:56" hidden="1" x14ac:dyDescent="0.4">
      <c r="A434">
        <v>860</v>
      </c>
      <c r="B434" t="str">
        <f t="shared" si="16"/>
        <v>CLM051</v>
      </c>
      <c r="C434" t="str">
        <f t="shared" si="17"/>
        <v>CLM092</v>
      </c>
      <c r="D434" t="str">
        <f t="shared" si="18"/>
        <v>MEAN</v>
      </c>
      <c r="E434" t="s">
        <v>497</v>
      </c>
      <c r="F434">
        <f t="shared" si="19"/>
        <v>0.49194799999999977</v>
      </c>
      <c r="G434">
        <v>0.46820000000000001</v>
      </c>
      <c r="H434">
        <v>0.53820000000000001</v>
      </c>
      <c r="I434">
        <v>0.49759999999999999</v>
      </c>
      <c r="J434">
        <v>0.44240000000000002</v>
      </c>
      <c r="K434">
        <v>0.42959999999999998</v>
      </c>
      <c r="L434">
        <v>0.48270000000000002</v>
      </c>
      <c r="M434">
        <v>0.50590000000000002</v>
      </c>
      <c r="N434">
        <v>0.49030000000000001</v>
      </c>
      <c r="O434">
        <v>0.53449999999999998</v>
      </c>
      <c r="P434">
        <v>0.50380000000000003</v>
      </c>
      <c r="Q434">
        <v>0.4345</v>
      </c>
      <c r="R434">
        <v>0.51329999999999998</v>
      </c>
      <c r="S434">
        <v>0.44950000000000001</v>
      </c>
      <c r="T434">
        <v>0.46920000000000001</v>
      </c>
      <c r="U434">
        <v>0.50080000000000002</v>
      </c>
      <c r="V434">
        <v>0.46960000000000002</v>
      </c>
      <c r="W434">
        <v>0.4798</v>
      </c>
      <c r="X434">
        <v>0.52639999999999998</v>
      </c>
      <c r="Y434">
        <v>0.51819999999999999</v>
      </c>
      <c r="Z434">
        <v>0.52580000000000005</v>
      </c>
      <c r="AA434">
        <v>0.51400000000000001</v>
      </c>
      <c r="AB434">
        <v>0.4652</v>
      </c>
      <c r="AC434">
        <v>0.48920000000000002</v>
      </c>
      <c r="AD434">
        <v>0.46229999999999999</v>
      </c>
      <c r="AE434">
        <v>0.47789999999999999</v>
      </c>
      <c r="AF434">
        <v>0.52010000000000001</v>
      </c>
      <c r="AG434">
        <v>0.4294</v>
      </c>
      <c r="AH434">
        <v>0.47739999999999999</v>
      </c>
      <c r="AI434">
        <v>0.49320000000000003</v>
      </c>
      <c r="AJ434">
        <v>0.54159999999999997</v>
      </c>
      <c r="AK434">
        <v>0.43559999999999999</v>
      </c>
      <c r="AL434">
        <v>0.47489999999999999</v>
      </c>
      <c r="AM434">
        <v>0.47089999999999999</v>
      </c>
      <c r="AN434">
        <v>0.47449999999999998</v>
      </c>
      <c r="AO434">
        <v>0.52649999999999997</v>
      </c>
      <c r="AP434">
        <v>0.4899</v>
      </c>
      <c r="AQ434">
        <v>0.51919999999999999</v>
      </c>
      <c r="AR434">
        <v>0.4834</v>
      </c>
      <c r="AS434">
        <v>0.53639999999999999</v>
      </c>
      <c r="AT434">
        <v>0.46839999999999998</v>
      </c>
      <c r="AU434">
        <v>0.52539999999999998</v>
      </c>
      <c r="AV434">
        <v>0.48349999999999999</v>
      </c>
      <c r="AW434">
        <v>0.57230000000000003</v>
      </c>
      <c r="AX434">
        <v>0.48010000000000003</v>
      </c>
      <c r="AY434">
        <v>0.4713</v>
      </c>
      <c r="AZ434">
        <v>0.5292</v>
      </c>
      <c r="BA434">
        <v>0.5131</v>
      </c>
      <c r="BB434">
        <v>0.53090000000000004</v>
      </c>
      <c r="BC434">
        <v>0.46989999999999998</v>
      </c>
      <c r="BD434">
        <v>0.4914</v>
      </c>
    </row>
    <row r="435" spans="1:56" hidden="1" x14ac:dyDescent="0.4">
      <c r="A435">
        <v>861</v>
      </c>
      <c r="B435" t="str">
        <f t="shared" si="16"/>
        <v>CLM051</v>
      </c>
      <c r="C435" t="str">
        <f t="shared" si="17"/>
        <v>CLM092</v>
      </c>
      <c r="D435" t="str">
        <f t="shared" si="18"/>
        <v>Weighted</v>
      </c>
      <c r="E435" t="s">
        <v>498</v>
      </c>
      <c r="F435">
        <f t="shared" si="19"/>
        <v>0.50370000000000004</v>
      </c>
      <c r="G435">
        <v>0.47260000000000002</v>
      </c>
      <c r="H435">
        <v>0.56320000000000003</v>
      </c>
      <c r="I435">
        <v>0.51180000000000003</v>
      </c>
      <c r="J435">
        <v>0.43509999999999999</v>
      </c>
      <c r="K435">
        <v>0.41670000000000001</v>
      </c>
      <c r="L435">
        <v>0.4894</v>
      </c>
      <c r="M435">
        <v>0.51670000000000005</v>
      </c>
      <c r="N435">
        <v>0.4995</v>
      </c>
      <c r="O435">
        <v>0.55769999999999997</v>
      </c>
      <c r="P435">
        <v>0.52270000000000005</v>
      </c>
      <c r="Q435">
        <v>0.43219999999999997</v>
      </c>
      <c r="R435">
        <v>0.53380000000000005</v>
      </c>
      <c r="S435">
        <v>0.44240000000000002</v>
      </c>
      <c r="T435">
        <v>0.47299999999999998</v>
      </c>
      <c r="U435">
        <v>0.51449999999999996</v>
      </c>
      <c r="V435">
        <v>0.47899999999999998</v>
      </c>
      <c r="W435">
        <v>0.49809999999999999</v>
      </c>
      <c r="X435">
        <v>0.54969999999999997</v>
      </c>
      <c r="Y435">
        <v>0.53339999999999999</v>
      </c>
      <c r="Z435">
        <v>0.55379999999999996</v>
      </c>
      <c r="AA435">
        <v>0.53790000000000004</v>
      </c>
      <c r="AB435">
        <v>0.46460000000000001</v>
      </c>
      <c r="AC435">
        <v>0.50439999999999996</v>
      </c>
      <c r="AD435">
        <v>0.46360000000000001</v>
      </c>
      <c r="AE435">
        <v>0.48420000000000002</v>
      </c>
      <c r="AF435">
        <v>0.53100000000000003</v>
      </c>
      <c r="AG435">
        <v>0.42580000000000001</v>
      </c>
      <c r="AH435">
        <v>0.48380000000000001</v>
      </c>
      <c r="AI435">
        <v>0.50670000000000004</v>
      </c>
      <c r="AJ435">
        <v>0.56850000000000001</v>
      </c>
      <c r="AK435">
        <v>0.43790000000000001</v>
      </c>
      <c r="AL435">
        <v>0.4844</v>
      </c>
      <c r="AM435">
        <v>0.47689999999999999</v>
      </c>
      <c r="AN435">
        <v>0.4803</v>
      </c>
      <c r="AO435">
        <v>0.54620000000000002</v>
      </c>
      <c r="AP435">
        <v>0.50390000000000001</v>
      </c>
      <c r="AQ435">
        <v>0.55069999999999997</v>
      </c>
      <c r="AR435">
        <v>0.49099999999999999</v>
      </c>
      <c r="AS435">
        <v>0.56240000000000001</v>
      </c>
      <c r="AT435">
        <v>0.47099999999999997</v>
      </c>
      <c r="AU435">
        <v>0.54720000000000002</v>
      </c>
      <c r="AV435">
        <v>0.49480000000000002</v>
      </c>
      <c r="AW435">
        <v>0.60899999999999999</v>
      </c>
      <c r="AX435">
        <v>0.48670000000000002</v>
      </c>
      <c r="AY435">
        <v>0.47949999999999998</v>
      </c>
      <c r="AZ435">
        <v>0.54930000000000001</v>
      </c>
      <c r="BA435">
        <v>0.52400000000000002</v>
      </c>
      <c r="BB435">
        <v>0.5554</v>
      </c>
      <c r="BC435">
        <v>0.47010000000000002</v>
      </c>
      <c r="BD435">
        <v>0.4985</v>
      </c>
    </row>
    <row r="436" spans="1:56" hidden="1" x14ac:dyDescent="0.4">
      <c r="A436">
        <v>932</v>
      </c>
      <c r="B436" t="str">
        <f t="shared" si="16"/>
        <v>CLM002</v>
      </c>
      <c r="C436" t="str">
        <f t="shared" si="17"/>
        <v>CLM092</v>
      </c>
      <c r="D436" t="str">
        <f t="shared" si="18"/>
        <v>Jaccard</v>
      </c>
      <c r="E436" t="s">
        <v>499</v>
      </c>
      <c r="F436">
        <f t="shared" si="19"/>
        <v>0.41336000000000006</v>
      </c>
      <c r="G436">
        <v>0.36609999999999998</v>
      </c>
      <c r="H436">
        <v>0.39179999999999998</v>
      </c>
      <c r="I436">
        <v>0.38350000000000001</v>
      </c>
      <c r="J436">
        <v>0.34670000000000001</v>
      </c>
      <c r="K436">
        <v>0.30249999999999999</v>
      </c>
      <c r="L436">
        <v>0.375</v>
      </c>
      <c r="M436">
        <v>0.39419999999999999</v>
      </c>
      <c r="N436">
        <v>0.47320000000000001</v>
      </c>
      <c r="O436">
        <v>0.44790000000000002</v>
      </c>
      <c r="P436">
        <v>0.44169999999999998</v>
      </c>
      <c r="Q436">
        <v>0.44230000000000003</v>
      </c>
      <c r="R436">
        <v>0.46810000000000002</v>
      </c>
      <c r="S436">
        <v>0.32190000000000002</v>
      </c>
      <c r="T436">
        <v>0.31030000000000002</v>
      </c>
      <c r="U436">
        <v>0.43409999999999999</v>
      </c>
      <c r="V436">
        <v>0.44</v>
      </c>
      <c r="W436">
        <v>0.34410000000000002</v>
      </c>
      <c r="X436">
        <v>0.35820000000000002</v>
      </c>
      <c r="Y436">
        <v>0.49380000000000002</v>
      </c>
      <c r="Z436">
        <v>0.39810000000000001</v>
      </c>
      <c r="AA436">
        <v>0.40289999999999998</v>
      </c>
      <c r="AB436">
        <v>0.52629999999999999</v>
      </c>
      <c r="AC436">
        <v>0.37980000000000003</v>
      </c>
      <c r="AD436">
        <v>0.29170000000000001</v>
      </c>
      <c r="AE436">
        <v>0.33079999999999998</v>
      </c>
      <c r="AF436">
        <v>0.49180000000000001</v>
      </c>
      <c r="AG436">
        <v>0.28820000000000001</v>
      </c>
      <c r="AH436">
        <v>0.34749999999999998</v>
      </c>
      <c r="AI436">
        <v>0.377</v>
      </c>
      <c r="AJ436">
        <v>0.34520000000000001</v>
      </c>
      <c r="AK436">
        <v>0.2167</v>
      </c>
      <c r="AL436">
        <v>0.29930000000000001</v>
      </c>
      <c r="AM436">
        <v>0.33700000000000002</v>
      </c>
      <c r="AN436">
        <v>0.52380000000000004</v>
      </c>
      <c r="AO436">
        <v>0.4874</v>
      </c>
      <c r="AP436">
        <v>0.37780000000000002</v>
      </c>
      <c r="AQ436">
        <v>0.51219999999999999</v>
      </c>
      <c r="AR436">
        <v>0.33900000000000002</v>
      </c>
      <c r="AS436">
        <v>0.47970000000000002</v>
      </c>
      <c r="AT436">
        <v>0.49059999999999998</v>
      </c>
      <c r="AU436">
        <v>0.45129999999999998</v>
      </c>
      <c r="AV436">
        <v>0.42749999999999999</v>
      </c>
      <c r="AW436">
        <v>0.6</v>
      </c>
      <c r="AX436">
        <v>0.37669999999999998</v>
      </c>
      <c r="AY436">
        <v>0.38840000000000002</v>
      </c>
      <c r="AZ436">
        <v>0.4037</v>
      </c>
      <c r="BA436">
        <v>0.8095</v>
      </c>
      <c r="BB436">
        <v>0.51790000000000003</v>
      </c>
      <c r="BC436">
        <v>0.4264</v>
      </c>
      <c r="BD436">
        <v>0.4884</v>
      </c>
    </row>
    <row r="437" spans="1:56" hidden="1" x14ac:dyDescent="0.4">
      <c r="A437">
        <v>933</v>
      </c>
      <c r="B437" t="str">
        <f t="shared" si="16"/>
        <v>CLM002</v>
      </c>
      <c r="C437" t="str">
        <f t="shared" si="17"/>
        <v>CLM092</v>
      </c>
      <c r="D437" t="str">
        <f t="shared" si="18"/>
        <v>Levenshtein</v>
      </c>
      <c r="E437" t="s">
        <v>500</v>
      </c>
      <c r="F437">
        <f t="shared" si="19"/>
        <v>0.56793799999999994</v>
      </c>
      <c r="G437">
        <v>0.5645</v>
      </c>
      <c r="H437">
        <v>0.61160000000000003</v>
      </c>
      <c r="I437">
        <v>0.51459999999999995</v>
      </c>
      <c r="J437">
        <v>0.47120000000000001</v>
      </c>
      <c r="K437">
        <v>0.50629999999999997</v>
      </c>
      <c r="L437">
        <v>0.57840000000000003</v>
      </c>
      <c r="M437">
        <v>0.65620000000000001</v>
      </c>
      <c r="N437">
        <v>0.55759999999999998</v>
      </c>
      <c r="O437">
        <v>0.61670000000000003</v>
      </c>
      <c r="P437">
        <v>0.58340000000000003</v>
      </c>
      <c r="Q437">
        <v>0.61360000000000003</v>
      </c>
      <c r="R437">
        <v>0.58020000000000005</v>
      </c>
      <c r="S437">
        <v>0.5121</v>
      </c>
      <c r="T437">
        <v>0.53220000000000001</v>
      </c>
      <c r="U437">
        <v>0.54810000000000003</v>
      </c>
      <c r="V437">
        <v>0.66180000000000005</v>
      </c>
      <c r="W437">
        <v>0.56169999999999998</v>
      </c>
      <c r="X437">
        <v>0.56569999999999998</v>
      </c>
      <c r="Y437">
        <v>0.55279999999999996</v>
      </c>
      <c r="Z437">
        <v>0.49170000000000003</v>
      </c>
      <c r="AA437">
        <v>0.51919999999999999</v>
      </c>
      <c r="AB437">
        <v>0.74109999999999998</v>
      </c>
      <c r="AC437">
        <v>0.54349999999999998</v>
      </c>
      <c r="AD437">
        <v>0.497</v>
      </c>
      <c r="AE437">
        <v>0.54710000000000003</v>
      </c>
      <c r="AF437">
        <v>0.61209999999999998</v>
      </c>
      <c r="AG437">
        <v>0.53790000000000004</v>
      </c>
      <c r="AH437">
        <v>0.57150000000000001</v>
      </c>
      <c r="AI437">
        <v>0.58730000000000004</v>
      </c>
      <c r="AJ437">
        <v>0.57779999999999998</v>
      </c>
      <c r="AK437">
        <v>0.47810000000000002</v>
      </c>
      <c r="AL437">
        <v>0.52390000000000003</v>
      </c>
      <c r="AM437">
        <v>0.56410000000000005</v>
      </c>
      <c r="AN437">
        <v>0.64910000000000001</v>
      </c>
      <c r="AO437">
        <v>0.60189999999999999</v>
      </c>
      <c r="AP437">
        <v>0.5514</v>
      </c>
      <c r="AQ437">
        <v>0.61580000000000001</v>
      </c>
      <c r="AR437">
        <v>0.51429999999999998</v>
      </c>
      <c r="AS437">
        <v>0.62560000000000004</v>
      </c>
      <c r="AT437">
        <v>0.57830000000000004</v>
      </c>
      <c r="AU437">
        <v>0.60440000000000005</v>
      </c>
      <c r="AV437">
        <v>0.47389999999999999</v>
      </c>
      <c r="AW437">
        <v>0.75560000000000005</v>
      </c>
      <c r="AX437">
        <v>0.5615</v>
      </c>
      <c r="AY437">
        <v>0.51910000000000001</v>
      </c>
      <c r="AZ437">
        <v>0.52210000000000001</v>
      </c>
      <c r="BA437">
        <v>0.5655</v>
      </c>
      <c r="BB437">
        <v>0.58919999999999995</v>
      </c>
      <c r="BC437">
        <v>0.58499999999999996</v>
      </c>
      <c r="BD437">
        <v>0.50319999999999998</v>
      </c>
    </row>
    <row r="438" spans="1:56" hidden="1" x14ac:dyDescent="0.4">
      <c r="A438">
        <v>934</v>
      </c>
      <c r="B438" t="str">
        <f t="shared" si="16"/>
        <v>CLM002</v>
      </c>
      <c r="C438" t="str">
        <f t="shared" si="17"/>
        <v>CLM092</v>
      </c>
      <c r="D438" t="str">
        <f t="shared" si="18"/>
        <v>TFIDF</v>
      </c>
      <c r="E438" t="s">
        <v>501</v>
      </c>
      <c r="F438">
        <f t="shared" si="19"/>
        <v>0.62673199999999996</v>
      </c>
      <c r="G438">
        <v>0.60809999999999997</v>
      </c>
      <c r="H438">
        <v>0.59370000000000001</v>
      </c>
      <c r="I438">
        <v>0.61550000000000005</v>
      </c>
      <c r="J438">
        <v>0.54279999999999995</v>
      </c>
      <c r="K438">
        <v>0.54500000000000004</v>
      </c>
      <c r="L438">
        <v>0.6502</v>
      </c>
      <c r="M438">
        <v>0.66930000000000001</v>
      </c>
      <c r="N438">
        <v>0.60599999999999998</v>
      </c>
      <c r="O438">
        <v>0.66459999999999997</v>
      </c>
      <c r="P438">
        <v>0.73619999999999997</v>
      </c>
      <c r="Q438">
        <v>0.72709999999999997</v>
      </c>
      <c r="R438">
        <v>0.70169999999999999</v>
      </c>
      <c r="S438">
        <v>0.48</v>
      </c>
      <c r="T438">
        <v>0.55069999999999997</v>
      </c>
      <c r="U438">
        <v>0.65080000000000005</v>
      </c>
      <c r="V438">
        <v>0.73040000000000005</v>
      </c>
      <c r="W438">
        <v>0.65590000000000004</v>
      </c>
      <c r="X438">
        <v>0.59689999999999999</v>
      </c>
      <c r="Y438">
        <v>0.60560000000000003</v>
      </c>
      <c r="Z438">
        <v>0.71519999999999995</v>
      </c>
      <c r="AA438">
        <v>0.65180000000000005</v>
      </c>
      <c r="AB438">
        <v>0.73470000000000002</v>
      </c>
      <c r="AC438">
        <v>0.62990000000000002</v>
      </c>
      <c r="AD438">
        <v>0.55169999999999997</v>
      </c>
      <c r="AE438">
        <v>0.61619999999999997</v>
      </c>
      <c r="AF438">
        <v>0.6704</v>
      </c>
      <c r="AG438">
        <v>0.51559999999999995</v>
      </c>
      <c r="AH438">
        <v>0.505</v>
      </c>
      <c r="AI438">
        <v>0.65290000000000004</v>
      </c>
      <c r="AJ438">
        <v>0.6482</v>
      </c>
      <c r="AK438">
        <v>0.59919999999999995</v>
      </c>
      <c r="AL438">
        <v>0.5282</v>
      </c>
      <c r="AM438">
        <v>0.66159999999999997</v>
      </c>
      <c r="AN438">
        <v>0.71289999999999998</v>
      </c>
      <c r="AO438">
        <v>0.67</v>
      </c>
      <c r="AP438">
        <v>0.59819999999999995</v>
      </c>
      <c r="AQ438">
        <v>0.73350000000000004</v>
      </c>
      <c r="AR438">
        <v>0.58160000000000001</v>
      </c>
      <c r="AS438">
        <v>0.57909999999999995</v>
      </c>
      <c r="AT438">
        <v>0.71209999999999996</v>
      </c>
      <c r="AU438">
        <v>0.57469999999999999</v>
      </c>
      <c r="AV438">
        <v>0.61919999999999997</v>
      </c>
      <c r="AW438">
        <v>0.85</v>
      </c>
      <c r="AX438">
        <v>0.61129999999999995</v>
      </c>
      <c r="AY438">
        <v>0.46329999999999999</v>
      </c>
      <c r="AZ438">
        <v>0.6069</v>
      </c>
      <c r="BA438">
        <v>0.63890000000000002</v>
      </c>
      <c r="BB438">
        <v>0.7097</v>
      </c>
      <c r="BC438">
        <v>0.61309999999999998</v>
      </c>
      <c r="BD438">
        <v>0.45100000000000001</v>
      </c>
    </row>
    <row r="439" spans="1:56" hidden="1" x14ac:dyDescent="0.4">
      <c r="A439">
        <v>935</v>
      </c>
      <c r="B439" t="str">
        <f t="shared" si="16"/>
        <v>CLM002</v>
      </c>
      <c r="C439" t="str">
        <f t="shared" si="17"/>
        <v>CLM092</v>
      </c>
      <c r="D439" t="str">
        <f t="shared" si="18"/>
        <v>BM25</v>
      </c>
      <c r="E439" t="s">
        <v>502</v>
      </c>
      <c r="F439">
        <f t="shared" si="19"/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</row>
    <row r="440" spans="1:56" hidden="1" x14ac:dyDescent="0.4">
      <c r="A440">
        <v>936</v>
      </c>
      <c r="B440" t="str">
        <f t="shared" si="16"/>
        <v>CLM002</v>
      </c>
      <c r="C440" t="str">
        <f t="shared" si="17"/>
        <v>CLM092</v>
      </c>
      <c r="D440" t="str">
        <f t="shared" si="18"/>
        <v>SBERT</v>
      </c>
      <c r="E440" t="s">
        <v>503</v>
      </c>
      <c r="F440">
        <f t="shared" si="19"/>
        <v>0.94806199999999985</v>
      </c>
      <c r="G440">
        <v>0.92559999999999998</v>
      </c>
      <c r="H440">
        <v>0.94589999999999996</v>
      </c>
      <c r="I440">
        <v>0.92820000000000003</v>
      </c>
      <c r="J440">
        <v>0.95520000000000005</v>
      </c>
      <c r="K440">
        <v>0.9365</v>
      </c>
      <c r="L440">
        <v>0.95920000000000005</v>
      </c>
      <c r="M440">
        <v>0.95669999999999999</v>
      </c>
      <c r="N440">
        <v>0.95979999999999999</v>
      </c>
      <c r="O440">
        <v>0.96860000000000002</v>
      </c>
      <c r="P440">
        <v>0.94479999999999997</v>
      </c>
      <c r="Q440">
        <v>0.94589999999999996</v>
      </c>
      <c r="R440">
        <v>0.9637</v>
      </c>
      <c r="S440">
        <v>0.95740000000000003</v>
      </c>
      <c r="T440">
        <v>0.9093</v>
      </c>
      <c r="U440">
        <v>0.96060000000000001</v>
      </c>
      <c r="V440">
        <v>0.9627</v>
      </c>
      <c r="W440">
        <v>0.92010000000000003</v>
      </c>
      <c r="X440">
        <v>0.95040000000000002</v>
      </c>
      <c r="Y440">
        <v>0.95550000000000002</v>
      </c>
      <c r="Z440">
        <v>0.93330000000000002</v>
      </c>
      <c r="AA440">
        <v>0.96060000000000001</v>
      </c>
      <c r="AB440">
        <v>0.97519999999999996</v>
      </c>
      <c r="AC440">
        <v>0.95330000000000004</v>
      </c>
      <c r="AD440">
        <v>0.93710000000000004</v>
      </c>
      <c r="AE440">
        <v>0.94910000000000005</v>
      </c>
      <c r="AF440">
        <v>0.96989999999999998</v>
      </c>
      <c r="AG440">
        <v>0.93279999999999996</v>
      </c>
      <c r="AH440">
        <v>0.94220000000000004</v>
      </c>
      <c r="AI440">
        <v>0.93799999999999994</v>
      </c>
      <c r="AJ440">
        <v>0.96079999999999999</v>
      </c>
      <c r="AK440">
        <v>0.91790000000000005</v>
      </c>
      <c r="AL440">
        <v>0.89729999999999999</v>
      </c>
      <c r="AM440">
        <v>0.95760000000000001</v>
      </c>
      <c r="AN440">
        <v>0.96050000000000002</v>
      </c>
      <c r="AO440">
        <v>0.9657</v>
      </c>
      <c r="AP440">
        <v>0.94410000000000005</v>
      </c>
      <c r="AQ440">
        <v>0.96340000000000003</v>
      </c>
      <c r="AR440">
        <v>0.94669999999999999</v>
      </c>
      <c r="AS440">
        <v>0.94369999999999998</v>
      </c>
      <c r="AT440">
        <v>0.95660000000000001</v>
      </c>
      <c r="AU440">
        <v>0.97040000000000004</v>
      </c>
      <c r="AV440">
        <v>0.94569999999999999</v>
      </c>
      <c r="AW440">
        <v>0.97030000000000005</v>
      </c>
      <c r="AX440">
        <v>0.94469999999999998</v>
      </c>
      <c r="AY440">
        <v>0.9345</v>
      </c>
      <c r="AZ440">
        <v>0.93340000000000001</v>
      </c>
      <c r="BA440">
        <v>0.95430000000000004</v>
      </c>
      <c r="BB440">
        <v>0.95340000000000003</v>
      </c>
      <c r="BC440">
        <v>0.93440000000000001</v>
      </c>
      <c r="BD440">
        <v>0.95009999999999994</v>
      </c>
    </row>
    <row r="441" spans="1:56" hidden="1" x14ac:dyDescent="0.4">
      <c r="A441">
        <v>937</v>
      </c>
      <c r="B441" t="str">
        <f t="shared" si="16"/>
        <v>CLM002</v>
      </c>
      <c r="C441" t="str">
        <f t="shared" si="17"/>
        <v>CLM092</v>
      </c>
      <c r="D441" t="str">
        <f t="shared" si="18"/>
        <v>MEAN</v>
      </c>
      <c r="E441" t="s">
        <v>504</v>
      </c>
      <c r="F441">
        <f t="shared" si="19"/>
        <v>0.51121599999999989</v>
      </c>
      <c r="G441">
        <v>0.49280000000000002</v>
      </c>
      <c r="H441">
        <v>0.50860000000000005</v>
      </c>
      <c r="I441">
        <v>0.48830000000000001</v>
      </c>
      <c r="J441">
        <v>0.4632</v>
      </c>
      <c r="K441">
        <v>0.45800000000000002</v>
      </c>
      <c r="L441">
        <v>0.51259999999999994</v>
      </c>
      <c r="M441">
        <v>0.5353</v>
      </c>
      <c r="N441">
        <v>0.51929999999999998</v>
      </c>
      <c r="O441">
        <v>0.53959999999999997</v>
      </c>
      <c r="P441">
        <v>0.54120000000000001</v>
      </c>
      <c r="Q441">
        <v>0.54579999999999995</v>
      </c>
      <c r="R441">
        <v>0.54269999999999996</v>
      </c>
      <c r="S441">
        <v>0.45429999999999998</v>
      </c>
      <c r="T441">
        <v>0.46050000000000002</v>
      </c>
      <c r="U441">
        <v>0.51870000000000005</v>
      </c>
      <c r="V441">
        <v>0.55900000000000005</v>
      </c>
      <c r="W441">
        <v>0.49640000000000001</v>
      </c>
      <c r="X441">
        <v>0.49430000000000002</v>
      </c>
      <c r="Y441">
        <v>0.52149999999999996</v>
      </c>
      <c r="Z441">
        <v>0.50770000000000004</v>
      </c>
      <c r="AA441">
        <v>0.50690000000000002</v>
      </c>
      <c r="AB441">
        <v>0.59550000000000003</v>
      </c>
      <c r="AC441">
        <v>0.50129999999999997</v>
      </c>
      <c r="AD441">
        <v>0.45550000000000002</v>
      </c>
      <c r="AE441">
        <v>0.48859999999999998</v>
      </c>
      <c r="AF441">
        <v>0.54890000000000005</v>
      </c>
      <c r="AG441">
        <v>0.45490000000000003</v>
      </c>
      <c r="AH441">
        <v>0.47320000000000001</v>
      </c>
      <c r="AI441">
        <v>0.51100000000000001</v>
      </c>
      <c r="AJ441">
        <v>0.50639999999999996</v>
      </c>
      <c r="AK441">
        <v>0.44240000000000002</v>
      </c>
      <c r="AL441">
        <v>0.44969999999999999</v>
      </c>
      <c r="AM441">
        <v>0.50409999999999999</v>
      </c>
      <c r="AN441">
        <v>0.56920000000000004</v>
      </c>
      <c r="AO441">
        <v>0.54500000000000004</v>
      </c>
      <c r="AP441">
        <v>0.49430000000000002</v>
      </c>
      <c r="AQ441">
        <v>0.56499999999999995</v>
      </c>
      <c r="AR441">
        <v>0.4763</v>
      </c>
      <c r="AS441">
        <v>0.52559999999999996</v>
      </c>
      <c r="AT441">
        <v>0.54749999999999999</v>
      </c>
      <c r="AU441">
        <v>0.5202</v>
      </c>
      <c r="AV441">
        <v>0.49330000000000002</v>
      </c>
      <c r="AW441">
        <v>0.63519999999999999</v>
      </c>
      <c r="AX441">
        <v>0.49880000000000002</v>
      </c>
      <c r="AY441">
        <v>0.46110000000000001</v>
      </c>
      <c r="AZ441">
        <v>0.49320000000000003</v>
      </c>
      <c r="BA441">
        <v>0.59360000000000002</v>
      </c>
      <c r="BB441">
        <v>0.55400000000000005</v>
      </c>
      <c r="BC441">
        <v>0.51180000000000003</v>
      </c>
      <c r="BD441">
        <v>0.47849999999999998</v>
      </c>
    </row>
    <row r="442" spans="1:56" hidden="1" x14ac:dyDescent="0.4">
      <c r="A442">
        <v>938</v>
      </c>
      <c r="B442" t="str">
        <f t="shared" si="16"/>
        <v>CLM002</v>
      </c>
      <c r="C442" t="str">
        <f t="shared" si="17"/>
        <v>CLM092</v>
      </c>
      <c r="D442" t="str">
        <f t="shared" si="18"/>
        <v>Weighted</v>
      </c>
      <c r="E442" t="s">
        <v>505</v>
      </c>
      <c r="F442">
        <f t="shared" si="19"/>
        <v>0.52814600000000012</v>
      </c>
      <c r="G442">
        <v>0.50760000000000005</v>
      </c>
      <c r="H442">
        <v>0.52349999999999997</v>
      </c>
      <c r="I442">
        <v>0.502</v>
      </c>
      <c r="J442">
        <v>0.46279999999999999</v>
      </c>
      <c r="K442">
        <v>0.45929999999999999</v>
      </c>
      <c r="L442">
        <v>0.52929999999999999</v>
      </c>
      <c r="M442">
        <v>0.55910000000000004</v>
      </c>
      <c r="N442">
        <v>0.53549999999999998</v>
      </c>
      <c r="O442">
        <v>0.56240000000000001</v>
      </c>
      <c r="P442">
        <v>0.5716</v>
      </c>
      <c r="Q442">
        <v>0.57669999999999999</v>
      </c>
      <c r="R442">
        <v>0.56889999999999996</v>
      </c>
      <c r="S442">
        <v>0.44829999999999998</v>
      </c>
      <c r="T442">
        <v>0.46679999999999999</v>
      </c>
      <c r="U442">
        <v>0.53690000000000004</v>
      </c>
      <c r="V442">
        <v>0.59089999999999998</v>
      </c>
      <c r="W442">
        <v>0.51519999999999999</v>
      </c>
      <c r="X442">
        <v>0.50509999999999999</v>
      </c>
      <c r="Y442">
        <v>0.53890000000000005</v>
      </c>
      <c r="Z442">
        <v>0.53029999999999999</v>
      </c>
      <c r="AA442">
        <v>0.52210000000000001</v>
      </c>
      <c r="AB442">
        <v>0.63480000000000003</v>
      </c>
      <c r="AC442">
        <v>0.5151</v>
      </c>
      <c r="AD442">
        <v>0.45639999999999997</v>
      </c>
      <c r="AE442">
        <v>0.49919999999999998</v>
      </c>
      <c r="AF442">
        <v>0.57410000000000005</v>
      </c>
      <c r="AG442">
        <v>0.45450000000000002</v>
      </c>
      <c r="AH442">
        <v>0.47549999999999998</v>
      </c>
      <c r="AI442">
        <v>0.53069999999999995</v>
      </c>
      <c r="AJ442">
        <v>0.52129999999999999</v>
      </c>
      <c r="AK442">
        <v>0.44519999999999998</v>
      </c>
      <c r="AL442">
        <v>0.45400000000000001</v>
      </c>
      <c r="AM442">
        <v>0.51949999999999996</v>
      </c>
      <c r="AN442">
        <v>0.60309999999999997</v>
      </c>
      <c r="AO442">
        <v>0.56989999999999996</v>
      </c>
      <c r="AP442">
        <v>0.50619999999999998</v>
      </c>
      <c r="AQ442">
        <v>0.59840000000000004</v>
      </c>
      <c r="AR442">
        <v>0.48249999999999998</v>
      </c>
      <c r="AS442">
        <v>0.5444</v>
      </c>
      <c r="AT442">
        <v>0.57650000000000001</v>
      </c>
      <c r="AU442">
        <v>0.53339999999999999</v>
      </c>
      <c r="AV442">
        <v>0.50570000000000004</v>
      </c>
      <c r="AW442">
        <v>0.69089999999999996</v>
      </c>
      <c r="AX442">
        <v>0.51239999999999997</v>
      </c>
      <c r="AY442">
        <v>0.45929999999999999</v>
      </c>
      <c r="AZ442">
        <v>0.50680000000000003</v>
      </c>
      <c r="BA442">
        <v>0.63090000000000002</v>
      </c>
      <c r="BB442">
        <v>0.58499999999999996</v>
      </c>
      <c r="BC442">
        <v>0.5302</v>
      </c>
      <c r="BD442">
        <v>0.47820000000000001</v>
      </c>
    </row>
    <row r="443" spans="1:56" hidden="1" x14ac:dyDescent="0.4">
      <c r="A443">
        <v>806</v>
      </c>
      <c r="B443" t="str">
        <f t="shared" si="16"/>
        <v>CLM001</v>
      </c>
      <c r="C443" t="str">
        <f t="shared" si="17"/>
        <v>CLM092</v>
      </c>
      <c r="D443" t="str">
        <f t="shared" si="18"/>
        <v>Jaccard</v>
      </c>
      <c r="E443" t="s">
        <v>506</v>
      </c>
      <c r="F443">
        <f t="shared" si="19"/>
        <v>0.414908</v>
      </c>
      <c r="G443">
        <v>0.36609999999999998</v>
      </c>
      <c r="H443">
        <v>0.39179999999999998</v>
      </c>
      <c r="I443">
        <v>0.38350000000000001</v>
      </c>
      <c r="J443">
        <v>0.2752</v>
      </c>
      <c r="K443">
        <v>0.30249999999999999</v>
      </c>
      <c r="L443">
        <v>0.375</v>
      </c>
      <c r="M443">
        <v>0.39419999999999999</v>
      </c>
      <c r="N443">
        <v>0.5</v>
      </c>
      <c r="O443">
        <v>0.44790000000000002</v>
      </c>
      <c r="P443">
        <v>0.44169999999999998</v>
      </c>
      <c r="Q443">
        <v>0.5464</v>
      </c>
      <c r="R443">
        <v>0.46810000000000002</v>
      </c>
      <c r="S443">
        <v>0.32190000000000002</v>
      </c>
      <c r="T443">
        <v>0.31030000000000002</v>
      </c>
      <c r="U443">
        <v>0.43409999999999999</v>
      </c>
      <c r="V443">
        <v>0.44</v>
      </c>
      <c r="W443">
        <v>0.35580000000000001</v>
      </c>
      <c r="X443">
        <v>0.35820000000000002</v>
      </c>
      <c r="Y443">
        <v>0.49380000000000002</v>
      </c>
      <c r="Z443">
        <v>0.39810000000000001</v>
      </c>
      <c r="AA443">
        <v>0.40289999999999998</v>
      </c>
      <c r="AB443">
        <v>0.52629999999999999</v>
      </c>
      <c r="AC443">
        <v>0.38519999999999999</v>
      </c>
      <c r="AD443">
        <v>0.3</v>
      </c>
      <c r="AE443">
        <v>0.33579999999999999</v>
      </c>
      <c r="AF443">
        <v>0.49180000000000001</v>
      </c>
      <c r="AG443">
        <v>0.28820000000000001</v>
      </c>
      <c r="AH443">
        <v>0.34749999999999998</v>
      </c>
      <c r="AI443">
        <v>0.377</v>
      </c>
      <c r="AJ443">
        <v>0.34520000000000001</v>
      </c>
      <c r="AK443">
        <v>0.2167</v>
      </c>
      <c r="AL443">
        <v>0.29930000000000001</v>
      </c>
      <c r="AM443">
        <v>0.33700000000000002</v>
      </c>
      <c r="AN443">
        <v>0.52380000000000004</v>
      </c>
      <c r="AO443">
        <v>0.51300000000000001</v>
      </c>
      <c r="AP443">
        <v>0.41670000000000001</v>
      </c>
      <c r="AQ443">
        <v>0.51219999999999999</v>
      </c>
      <c r="AR443">
        <v>0.37840000000000001</v>
      </c>
      <c r="AS443">
        <v>0.47970000000000002</v>
      </c>
      <c r="AT443">
        <v>0.49059999999999998</v>
      </c>
      <c r="AU443">
        <v>0.3947</v>
      </c>
      <c r="AV443">
        <v>0.42749999999999999</v>
      </c>
      <c r="AW443">
        <v>0.6</v>
      </c>
      <c r="AX443">
        <v>0.37669999999999998</v>
      </c>
      <c r="AY443">
        <v>0.31359999999999999</v>
      </c>
      <c r="AZ443">
        <v>0.4037</v>
      </c>
      <c r="BA443">
        <v>0.8095</v>
      </c>
      <c r="BB443">
        <v>0.5</v>
      </c>
      <c r="BC443">
        <v>0.42749999999999999</v>
      </c>
      <c r="BD443">
        <v>0.52029999999999998</v>
      </c>
    </row>
    <row r="444" spans="1:56" hidden="1" x14ac:dyDescent="0.4">
      <c r="A444">
        <v>807</v>
      </c>
      <c r="B444" t="str">
        <f t="shared" si="16"/>
        <v>CLM001</v>
      </c>
      <c r="C444" t="str">
        <f t="shared" si="17"/>
        <v>CLM092</v>
      </c>
      <c r="D444" t="str">
        <f t="shared" si="18"/>
        <v>Levenshtein</v>
      </c>
      <c r="E444" t="s">
        <v>507</v>
      </c>
      <c r="F444">
        <f t="shared" si="19"/>
        <v>0.5728479999999998</v>
      </c>
      <c r="G444">
        <v>0.56540000000000001</v>
      </c>
      <c r="H444">
        <v>0.61160000000000003</v>
      </c>
      <c r="I444">
        <v>0.51459999999999995</v>
      </c>
      <c r="J444">
        <v>0.51929999999999998</v>
      </c>
      <c r="K444">
        <v>0.50629999999999997</v>
      </c>
      <c r="L444">
        <v>0.57840000000000003</v>
      </c>
      <c r="M444">
        <v>0.65620000000000001</v>
      </c>
      <c r="N444">
        <v>0.53139999999999998</v>
      </c>
      <c r="O444">
        <v>0.61670000000000003</v>
      </c>
      <c r="P444">
        <v>0.58340000000000003</v>
      </c>
      <c r="Q444">
        <v>0.7238</v>
      </c>
      <c r="R444">
        <v>0.58020000000000005</v>
      </c>
      <c r="S444">
        <v>0.5121</v>
      </c>
      <c r="T444">
        <v>0.53220000000000001</v>
      </c>
      <c r="U444">
        <v>0.54779999999999995</v>
      </c>
      <c r="V444">
        <v>0.66180000000000005</v>
      </c>
      <c r="W444">
        <v>0.58240000000000003</v>
      </c>
      <c r="X444">
        <v>0.56569999999999998</v>
      </c>
      <c r="Y444">
        <v>0.55279999999999996</v>
      </c>
      <c r="Z444">
        <v>0.49170000000000003</v>
      </c>
      <c r="AA444">
        <v>0.51919999999999999</v>
      </c>
      <c r="AB444">
        <v>0.74109999999999998</v>
      </c>
      <c r="AC444">
        <v>0.56459999999999999</v>
      </c>
      <c r="AD444">
        <v>0.4834</v>
      </c>
      <c r="AE444">
        <v>0.56389999999999996</v>
      </c>
      <c r="AF444">
        <v>0.61209999999999998</v>
      </c>
      <c r="AG444">
        <v>0.53790000000000004</v>
      </c>
      <c r="AH444">
        <v>0.57150000000000001</v>
      </c>
      <c r="AI444">
        <v>0.58789999999999998</v>
      </c>
      <c r="AJ444">
        <v>0.57779999999999998</v>
      </c>
      <c r="AK444">
        <v>0.47810000000000002</v>
      </c>
      <c r="AL444">
        <v>0.52390000000000003</v>
      </c>
      <c r="AM444">
        <v>0.56410000000000005</v>
      </c>
      <c r="AN444">
        <v>0.64910000000000001</v>
      </c>
      <c r="AO444">
        <v>0.5958</v>
      </c>
      <c r="AP444">
        <v>0.55249999999999999</v>
      </c>
      <c r="AQ444">
        <v>0.61580000000000001</v>
      </c>
      <c r="AR444">
        <v>0.51280000000000003</v>
      </c>
      <c r="AS444">
        <v>0.62560000000000004</v>
      </c>
      <c r="AT444">
        <v>0.57830000000000004</v>
      </c>
      <c r="AU444">
        <v>0.62890000000000001</v>
      </c>
      <c r="AV444">
        <v>0.47389999999999999</v>
      </c>
      <c r="AW444">
        <v>0.76419999999999999</v>
      </c>
      <c r="AX444">
        <v>0.5615</v>
      </c>
      <c r="AY444">
        <v>0.53539999999999999</v>
      </c>
      <c r="AZ444">
        <v>0.52210000000000001</v>
      </c>
      <c r="BA444">
        <v>0.5655</v>
      </c>
      <c r="BB444">
        <v>0.59030000000000005</v>
      </c>
      <c r="BC444">
        <v>0.59599999999999997</v>
      </c>
      <c r="BD444">
        <v>0.51539999999999997</v>
      </c>
    </row>
    <row r="445" spans="1:56" hidden="1" x14ac:dyDescent="0.4">
      <c r="A445">
        <v>808</v>
      </c>
      <c r="B445" t="str">
        <f t="shared" si="16"/>
        <v>CLM001</v>
      </c>
      <c r="C445" t="str">
        <f t="shared" si="17"/>
        <v>CLM092</v>
      </c>
      <c r="D445" t="str">
        <f t="shared" si="18"/>
        <v>TFIDF</v>
      </c>
      <c r="E445" t="s">
        <v>508</v>
      </c>
      <c r="F445">
        <f t="shared" si="19"/>
        <v>0.62853399999999982</v>
      </c>
      <c r="G445">
        <v>0.60829999999999995</v>
      </c>
      <c r="H445">
        <v>0.59370000000000001</v>
      </c>
      <c r="I445">
        <v>0.61550000000000005</v>
      </c>
      <c r="J445">
        <v>0.5413</v>
      </c>
      <c r="K445">
        <v>0.54500000000000004</v>
      </c>
      <c r="L445">
        <v>0.6502</v>
      </c>
      <c r="M445">
        <v>0.66930000000000001</v>
      </c>
      <c r="N445">
        <v>0.68479999999999996</v>
      </c>
      <c r="O445">
        <v>0.66459999999999997</v>
      </c>
      <c r="P445">
        <v>0.73619999999999997</v>
      </c>
      <c r="Q445">
        <v>0.74529999999999996</v>
      </c>
      <c r="R445">
        <v>0.70169999999999999</v>
      </c>
      <c r="S445">
        <v>0.48</v>
      </c>
      <c r="T445">
        <v>0.55069999999999997</v>
      </c>
      <c r="U445">
        <v>0.65129999999999999</v>
      </c>
      <c r="V445">
        <v>0.73040000000000005</v>
      </c>
      <c r="W445">
        <v>0.61209999999999998</v>
      </c>
      <c r="X445">
        <v>0.59689999999999999</v>
      </c>
      <c r="Y445">
        <v>0.60560000000000003</v>
      </c>
      <c r="Z445">
        <v>0.71519999999999995</v>
      </c>
      <c r="AA445">
        <v>0.65180000000000005</v>
      </c>
      <c r="AB445">
        <v>0.73470000000000002</v>
      </c>
      <c r="AC445">
        <v>0.6452</v>
      </c>
      <c r="AD445">
        <v>0.51819999999999999</v>
      </c>
      <c r="AE445">
        <v>0.61219999999999997</v>
      </c>
      <c r="AF445">
        <v>0.6704</v>
      </c>
      <c r="AG445">
        <v>0.51559999999999995</v>
      </c>
      <c r="AH445">
        <v>0.505</v>
      </c>
      <c r="AI445">
        <v>0.63939999999999997</v>
      </c>
      <c r="AJ445">
        <v>0.6482</v>
      </c>
      <c r="AK445">
        <v>0.59919999999999995</v>
      </c>
      <c r="AL445">
        <v>0.5282</v>
      </c>
      <c r="AM445">
        <v>0.66159999999999997</v>
      </c>
      <c r="AN445">
        <v>0.71289999999999998</v>
      </c>
      <c r="AO445">
        <v>0.66469999999999996</v>
      </c>
      <c r="AP445">
        <v>0.64439999999999997</v>
      </c>
      <c r="AQ445">
        <v>0.73350000000000004</v>
      </c>
      <c r="AR445">
        <v>0.58260000000000001</v>
      </c>
      <c r="AS445">
        <v>0.57909999999999995</v>
      </c>
      <c r="AT445">
        <v>0.71209999999999996</v>
      </c>
      <c r="AU445">
        <v>0.59870000000000001</v>
      </c>
      <c r="AV445">
        <v>0.61919999999999997</v>
      </c>
      <c r="AW445">
        <v>0.85509999999999997</v>
      </c>
      <c r="AX445">
        <v>0.61129999999999995</v>
      </c>
      <c r="AY445">
        <v>0.43809999999999999</v>
      </c>
      <c r="AZ445">
        <v>0.6069</v>
      </c>
      <c r="BA445">
        <v>0.63890000000000002</v>
      </c>
      <c r="BB445">
        <v>0.71050000000000002</v>
      </c>
      <c r="BC445">
        <v>0.61919999999999997</v>
      </c>
      <c r="BD445">
        <v>0.47170000000000001</v>
      </c>
    </row>
    <row r="446" spans="1:56" hidden="1" x14ac:dyDescent="0.4">
      <c r="A446">
        <v>809</v>
      </c>
      <c r="B446" t="str">
        <f t="shared" ref="B446:B509" si="20">LEFT(E446,6)</f>
        <v>CLM001</v>
      </c>
      <c r="C446" t="str">
        <f t="shared" ref="C446:C509" si="21">MID(E446,8,6)</f>
        <v>CLM092</v>
      </c>
      <c r="D446" t="str">
        <f t="shared" si="18"/>
        <v>BM25</v>
      </c>
      <c r="E446" t="s">
        <v>509</v>
      </c>
      <c r="F446">
        <f t="shared" si="19"/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</row>
    <row r="447" spans="1:56" hidden="1" x14ac:dyDescent="0.4">
      <c r="A447">
        <v>810</v>
      </c>
      <c r="B447" t="str">
        <f t="shared" si="20"/>
        <v>CLM001</v>
      </c>
      <c r="C447" t="str">
        <f t="shared" si="21"/>
        <v>CLM092</v>
      </c>
      <c r="D447" t="str">
        <f t="shared" si="18"/>
        <v>SBERT</v>
      </c>
      <c r="E447" t="s">
        <v>510</v>
      </c>
      <c r="F447">
        <f t="shared" si="19"/>
        <v>0.94783599999999979</v>
      </c>
      <c r="G447">
        <v>0.92559999999999998</v>
      </c>
      <c r="H447">
        <v>0.94589999999999996</v>
      </c>
      <c r="I447">
        <v>0.92820000000000003</v>
      </c>
      <c r="J447">
        <v>0.93689999999999996</v>
      </c>
      <c r="K447">
        <v>0.9365</v>
      </c>
      <c r="L447">
        <v>0.95920000000000005</v>
      </c>
      <c r="M447">
        <v>0.95669999999999999</v>
      </c>
      <c r="N447">
        <v>0.93440000000000001</v>
      </c>
      <c r="O447">
        <v>0.96860000000000002</v>
      </c>
      <c r="P447">
        <v>0.94479999999999997</v>
      </c>
      <c r="Q447">
        <v>0.96430000000000005</v>
      </c>
      <c r="R447">
        <v>0.9637</v>
      </c>
      <c r="S447">
        <v>0.95740000000000003</v>
      </c>
      <c r="T447">
        <v>0.9093</v>
      </c>
      <c r="U447">
        <v>0.96060000000000001</v>
      </c>
      <c r="V447">
        <v>0.9627</v>
      </c>
      <c r="W447">
        <v>0.93030000000000002</v>
      </c>
      <c r="X447">
        <v>0.95040000000000002</v>
      </c>
      <c r="Y447">
        <v>0.95550000000000002</v>
      </c>
      <c r="Z447">
        <v>0.93330000000000002</v>
      </c>
      <c r="AA447">
        <v>0.96060000000000001</v>
      </c>
      <c r="AB447">
        <v>0.97519999999999996</v>
      </c>
      <c r="AC447">
        <v>0.95330000000000004</v>
      </c>
      <c r="AD447">
        <v>0.95479999999999998</v>
      </c>
      <c r="AE447">
        <v>0.94910000000000005</v>
      </c>
      <c r="AF447">
        <v>0.96989999999999998</v>
      </c>
      <c r="AG447">
        <v>0.93279999999999996</v>
      </c>
      <c r="AH447">
        <v>0.94220000000000004</v>
      </c>
      <c r="AI447">
        <v>0.93779999999999997</v>
      </c>
      <c r="AJ447">
        <v>0.96079999999999999</v>
      </c>
      <c r="AK447">
        <v>0.91790000000000005</v>
      </c>
      <c r="AL447">
        <v>0.89729999999999999</v>
      </c>
      <c r="AM447">
        <v>0.95760000000000001</v>
      </c>
      <c r="AN447">
        <v>0.96050000000000002</v>
      </c>
      <c r="AO447">
        <v>0.9657</v>
      </c>
      <c r="AP447">
        <v>0.95030000000000003</v>
      </c>
      <c r="AQ447">
        <v>0.96340000000000003</v>
      </c>
      <c r="AR447">
        <v>0.94499999999999995</v>
      </c>
      <c r="AS447">
        <v>0.94369999999999998</v>
      </c>
      <c r="AT447">
        <v>0.95660000000000001</v>
      </c>
      <c r="AU447">
        <v>0.97250000000000003</v>
      </c>
      <c r="AV447">
        <v>0.94569999999999999</v>
      </c>
      <c r="AW447">
        <v>0.97030000000000005</v>
      </c>
      <c r="AX447">
        <v>0.94469999999999998</v>
      </c>
      <c r="AY447">
        <v>0.91420000000000001</v>
      </c>
      <c r="AZ447">
        <v>0.93340000000000001</v>
      </c>
      <c r="BA447">
        <v>0.95430000000000004</v>
      </c>
      <c r="BB447">
        <v>0.95340000000000003</v>
      </c>
      <c r="BC447">
        <v>0.93440000000000001</v>
      </c>
      <c r="BD447">
        <v>0.95009999999999994</v>
      </c>
    </row>
    <row r="448" spans="1:56" hidden="1" x14ac:dyDescent="0.4">
      <c r="A448">
        <v>811</v>
      </c>
      <c r="B448" t="str">
        <f t="shared" si="20"/>
        <v>CLM001</v>
      </c>
      <c r="C448" t="str">
        <f t="shared" si="21"/>
        <v>CLM092</v>
      </c>
      <c r="D448" t="str">
        <f t="shared" si="18"/>
        <v>MEAN</v>
      </c>
      <c r="E448" t="s">
        <v>511</v>
      </c>
      <c r="F448">
        <f t="shared" si="19"/>
        <v>0.51282599999999978</v>
      </c>
      <c r="G448">
        <v>0.49309999999999998</v>
      </c>
      <c r="H448">
        <v>0.50860000000000005</v>
      </c>
      <c r="I448">
        <v>0.48830000000000001</v>
      </c>
      <c r="J448">
        <v>0.45450000000000002</v>
      </c>
      <c r="K448">
        <v>0.45800000000000002</v>
      </c>
      <c r="L448">
        <v>0.51259999999999994</v>
      </c>
      <c r="M448">
        <v>0.5353</v>
      </c>
      <c r="N448">
        <v>0.53010000000000002</v>
      </c>
      <c r="O448">
        <v>0.53959999999999997</v>
      </c>
      <c r="P448">
        <v>0.54120000000000001</v>
      </c>
      <c r="Q448">
        <v>0.59599999999999997</v>
      </c>
      <c r="R448">
        <v>0.54269999999999996</v>
      </c>
      <c r="S448">
        <v>0.45429999999999998</v>
      </c>
      <c r="T448">
        <v>0.46050000000000002</v>
      </c>
      <c r="U448">
        <v>0.51880000000000004</v>
      </c>
      <c r="V448">
        <v>0.55900000000000005</v>
      </c>
      <c r="W448">
        <v>0.49609999999999999</v>
      </c>
      <c r="X448">
        <v>0.49430000000000002</v>
      </c>
      <c r="Y448">
        <v>0.52149999999999996</v>
      </c>
      <c r="Z448">
        <v>0.50770000000000004</v>
      </c>
      <c r="AA448">
        <v>0.50690000000000002</v>
      </c>
      <c r="AB448">
        <v>0.59550000000000003</v>
      </c>
      <c r="AC448">
        <v>0.50970000000000004</v>
      </c>
      <c r="AD448">
        <v>0.45129999999999998</v>
      </c>
      <c r="AE448">
        <v>0.49220000000000003</v>
      </c>
      <c r="AF448">
        <v>0.54890000000000005</v>
      </c>
      <c r="AG448">
        <v>0.45490000000000003</v>
      </c>
      <c r="AH448">
        <v>0.47320000000000001</v>
      </c>
      <c r="AI448">
        <v>0.50839999999999996</v>
      </c>
      <c r="AJ448">
        <v>0.50639999999999996</v>
      </c>
      <c r="AK448">
        <v>0.44240000000000002</v>
      </c>
      <c r="AL448">
        <v>0.44969999999999999</v>
      </c>
      <c r="AM448">
        <v>0.50409999999999999</v>
      </c>
      <c r="AN448">
        <v>0.56920000000000004</v>
      </c>
      <c r="AO448">
        <v>0.54790000000000005</v>
      </c>
      <c r="AP448">
        <v>0.51280000000000003</v>
      </c>
      <c r="AQ448">
        <v>0.56499999999999995</v>
      </c>
      <c r="AR448">
        <v>0.48380000000000001</v>
      </c>
      <c r="AS448">
        <v>0.52559999999999996</v>
      </c>
      <c r="AT448">
        <v>0.54749999999999999</v>
      </c>
      <c r="AU448">
        <v>0.51900000000000002</v>
      </c>
      <c r="AV448">
        <v>0.49330000000000002</v>
      </c>
      <c r="AW448">
        <v>0.63790000000000002</v>
      </c>
      <c r="AX448">
        <v>0.49880000000000002</v>
      </c>
      <c r="AY448">
        <v>0.44019999999999998</v>
      </c>
      <c r="AZ448">
        <v>0.49320000000000003</v>
      </c>
      <c r="BA448">
        <v>0.59360000000000002</v>
      </c>
      <c r="BB448">
        <v>0.55079999999999996</v>
      </c>
      <c r="BC448">
        <v>0.51539999999999997</v>
      </c>
      <c r="BD448">
        <v>0.49149999999999999</v>
      </c>
    </row>
    <row r="449" spans="1:56" hidden="1" x14ac:dyDescent="0.4">
      <c r="A449">
        <v>812</v>
      </c>
      <c r="B449" t="str">
        <f t="shared" si="20"/>
        <v>CLM001</v>
      </c>
      <c r="C449" t="str">
        <f t="shared" si="21"/>
        <v>CLM092</v>
      </c>
      <c r="D449" t="str">
        <f t="shared" si="18"/>
        <v>Weighted</v>
      </c>
      <c r="E449" t="s">
        <v>512</v>
      </c>
      <c r="F449">
        <f t="shared" si="19"/>
        <v>0.53028200000000014</v>
      </c>
      <c r="G449">
        <v>0.50790000000000002</v>
      </c>
      <c r="H449">
        <v>0.52349999999999997</v>
      </c>
      <c r="I449">
        <v>0.502</v>
      </c>
      <c r="J449">
        <v>0.45469999999999999</v>
      </c>
      <c r="K449">
        <v>0.45929999999999999</v>
      </c>
      <c r="L449">
        <v>0.52929999999999999</v>
      </c>
      <c r="M449">
        <v>0.55910000000000004</v>
      </c>
      <c r="N449">
        <v>0.55669999999999997</v>
      </c>
      <c r="O449">
        <v>0.56240000000000001</v>
      </c>
      <c r="P449">
        <v>0.5716</v>
      </c>
      <c r="Q449">
        <v>0.63759999999999994</v>
      </c>
      <c r="R449">
        <v>0.56889999999999996</v>
      </c>
      <c r="S449">
        <v>0.44829999999999998</v>
      </c>
      <c r="T449">
        <v>0.46679999999999999</v>
      </c>
      <c r="U449">
        <v>0.53690000000000004</v>
      </c>
      <c r="V449">
        <v>0.59089999999999998</v>
      </c>
      <c r="W449">
        <v>0.51119999999999999</v>
      </c>
      <c r="X449">
        <v>0.50509999999999999</v>
      </c>
      <c r="Y449">
        <v>0.53890000000000005</v>
      </c>
      <c r="Z449">
        <v>0.53029999999999999</v>
      </c>
      <c r="AA449">
        <v>0.52210000000000001</v>
      </c>
      <c r="AB449">
        <v>0.63480000000000003</v>
      </c>
      <c r="AC449">
        <v>0.52629999999999999</v>
      </c>
      <c r="AD449">
        <v>0.44679999999999997</v>
      </c>
      <c r="AE449">
        <v>0.50349999999999995</v>
      </c>
      <c r="AF449">
        <v>0.57410000000000005</v>
      </c>
      <c r="AG449">
        <v>0.45450000000000002</v>
      </c>
      <c r="AH449">
        <v>0.47549999999999998</v>
      </c>
      <c r="AI449">
        <v>0.52690000000000003</v>
      </c>
      <c r="AJ449">
        <v>0.52129999999999999</v>
      </c>
      <c r="AK449">
        <v>0.44519999999999998</v>
      </c>
      <c r="AL449">
        <v>0.45400000000000001</v>
      </c>
      <c r="AM449">
        <v>0.51949999999999996</v>
      </c>
      <c r="AN449">
        <v>0.60309999999999997</v>
      </c>
      <c r="AO449">
        <v>0.57320000000000004</v>
      </c>
      <c r="AP449">
        <v>0.53059999999999996</v>
      </c>
      <c r="AQ449">
        <v>0.59840000000000004</v>
      </c>
      <c r="AR449">
        <v>0.49209999999999998</v>
      </c>
      <c r="AS449">
        <v>0.5444</v>
      </c>
      <c r="AT449">
        <v>0.57650000000000001</v>
      </c>
      <c r="AU449">
        <v>0.53280000000000005</v>
      </c>
      <c r="AV449">
        <v>0.50570000000000004</v>
      </c>
      <c r="AW449">
        <v>0.6946</v>
      </c>
      <c r="AX449">
        <v>0.51239999999999997</v>
      </c>
      <c r="AY449">
        <v>0.43509999999999999</v>
      </c>
      <c r="AZ449">
        <v>0.50680000000000003</v>
      </c>
      <c r="BA449">
        <v>0.63090000000000002</v>
      </c>
      <c r="BB449">
        <v>0.58109999999999995</v>
      </c>
      <c r="BC449">
        <v>0.53510000000000002</v>
      </c>
      <c r="BD449">
        <v>0.49540000000000001</v>
      </c>
    </row>
    <row r="450" spans="1:56" hidden="1" x14ac:dyDescent="0.4">
      <c r="A450">
        <v>1002</v>
      </c>
      <c r="B450" t="str">
        <f t="shared" si="20"/>
        <v>CLM092</v>
      </c>
      <c r="C450" t="str">
        <f t="shared" si="21"/>
        <v>CLM093</v>
      </c>
      <c r="D450" t="str">
        <f t="shared" ref="D450:D513" si="22">MID(E450,15,16)</f>
        <v>Jaccard</v>
      </c>
      <c r="E450" t="s">
        <v>513</v>
      </c>
      <c r="F450">
        <f t="shared" ref="F450:F513" si="23">AVERAGE(G450:BD450)</f>
        <v>0.36379200000000006</v>
      </c>
      <c r="G450">
        <v>0.31730000000000003</v>
      </c>
      <c r="H450">
        <v>0.41560000000000002</v>
      </c>
      <c r="I450">
        <v>0.35039999999999999</v>
      </c>
      <c r="J450">
        <v>0.29659999999999997</v>
      </c>
      <c r="K450">
        <v>0.30509999999999998</v>
      </c>
      <c r="L450">
        <v>0.2979</v>
      </c>
      <c r="M450">
        <v>0.4259</v>
      </c>
      <c r="N450">
        <v>0.37269999999999998</v>
      </c>
      <c r="O450">
        <v>0.375</v>
      </c>
      <c r="P450">
        <v>0.38419999999999999</v>
      </c>
      <c r="Q450">
        <v>0.50960000000000005</v>
      </c>
      <c r="R450">
        <v>0.52049999999999996</v>
      </c>
      <c r="S450">
        <v>0.29010000000000002</v>
      </c>
      <c r="T450">
        <v>0.28039999999999998</v>
      </c>
      <c r="U450">
        <v>0.47099999999999997</v>
      </c>
      <c r="V450">
        <v>0.33589999999999998</v>
      </c>
      <c r="W450">
        <v>0.3543</v>
      </c>
      <c r="X450">
        <v>0.3407</v>
      </c>
      <c r="Y450">
        <v>0.31730000000000003</v>
      </c>
      <c r="Z450">
        <v>0.4425</v>
      </c>
      <c r="AA450">
        <v>0.33329999999999999</v>
      </c>
      <c r="AB450">
        <v>0.32890000000000003</v>
      </c>
      <c r="AC450">
        <v>0.26090000000000002</v>
      </c>
      <c r="AD450">
        <v>0.25829999999999997</v>
      </c>
      <c r="AE450">
        <v>0.27329999999999999</v>
      </c>
      <c r="AF450">
        <v>0.42520000000000002</v>
      </c>
      <c r="AG450">
        <v>0.29709999999999998</v>
      </c>
      <c r="AH450">
        <v>0.2707</v>
      </c>
      <c r="AI450">
        <v>0.3594</v>
      </c>
      <c r="AJ450">
        <v>0.26879999999999998</v>
      </c>
      <c r="AK450">
        <v>0.25469999999999998</v>
      </c>
      <c r="AL450">
        <v>0.41539999999999999</v>
      </c>
      <c r="AM450">
        <v>0.28120000000000001</v>
      </c>
      <c r="AN450">
        <v>0.34229999999999999</v>
      </c>
      <c r="AO450">
        <v>0.3448</v>
      </c>
      <c r="AP450">
        <v>0.30299999999999999</v>
      </c>
      <c r="AQ450">
        <v>0.4</v>
      </c>
      <c r="AR450">
        <v>0.3382</v>
      </c>
      <c r="AS450">
        <v>0.49519999999999997</v>
      </c>
      <c r="AT450">
        <v>0.4234</v>
      </c>
      <c r="AU450">
        <v>0.44950000000000001</v>
      </c>
      <c r="AV450">
        <v>0.36759999999999998</v>
      </c>
      <c r="AW450">
        <v>0.4919</v>
      </c>
      <c r="AX450">
        <v>0.35920000000000002</v>
      </c>
      <c r="AY450">
        <v>0.30830000000000002</v>
      </c>
      <c r="AZ450">
        <v>0.35189999999999999</v>
      </c>
      <c r="BA450">
        <v>0.52629999999999999</v>
      </c>
      <c r="BB450">
        <v>0.47749999999999998</v>
      </c>
      <c r="BC450">
        <v>0.42109999999999997</v>
      </c>
      <c r="BD450">
        <v>0.35920000000000002</v>
      </c>
    </row>
    <row r="451" spans="1:56" hidden="1" x14ac:dyDescent="0.4">
      <c r="A451">
        <v>1003</v>
      </c>
      <c r="B451" t="str">
        <f t="shared" si="20"/>
        <v>CLM092</v>
      </c>
      <c r="C451" t="str">
        <f t="shared" si="21"/>
        <v>CLM093</v>
      </c>
      <c r="D451" t="str">
        <f t="shared" si="22"/>
        <v>Levenshtein</v>
      </c>
      <c r="E451" t="s">
        <v>514</v>
      </c>
      <c r="F451">
        <f t="shared" si="23"/>
        <v>0.53588599999999997</v>
      </c>
      <c r="G451">
        <v>0.48909999999999998</v>
      </c>
      <c r="H451">
        <v>0.48309999999999997</v>
      </c>
      <c r="I451">
        <v>0.53510000000000002</v>
      </c>
      <c r="J451">
        <v>0.50470000000000004</v>
      </c>
      <c r="K451">
        <v>0.51400000000000001</v>
      </c>
      <c r="L451">
        <v>0.56440000000000001</v>
      </c>
      <c r="M451">
        <v>0.55630000000000002</v>
      </c>
      <c r="N451">
        <v>0.56159999999999999</v>
      </c>
      <c r="O451">
        <v>0.57530000000000003</v>
      </c>
      <c r="P451">
        <v>0.56840000000000002</v>
      </c>
      <c r="Q451">
        <v>0.72189999999999999</v>
      </c>
      <c r="R451">
        <v>0.50460000000000005</v>
      </c>
      <c r="S451">
        <v>0.48670000000000002</v>
      </c>
      <c r="T451">
        <v>0.56120000000000003</v>
      </c>
      <c r="U451">
        <v>0.49709999999999999</v>
      </c>
      <c r="V451">
        <v>0.502</v>
      </c>
      <c r="W451">
        <v>0.54449999999999998</v>
      </c>
      <c r="X451">
        <v>0.53449999999999998</v>
      </c>
      <c r="Y451">
        <v>0.51170000000000004</v>
      </c>
      <c r="Z451">
        <v>0.59750000000000003</v>
      </c>
      <c r="AA451">
        <v>0.48010000000000003</v>
      </c>
      <c r="AB451">
        <v>0.46810000000000002</v>
      </c>
      <c r="AC451">
        <v>0.51490000000000002</v>
      </c>
      <c r="AD451">
        <v>0.52300000000000002</v>
      </c>
      <c r="AE451">
        <v>0.48830000000000001</v>
      </c>
      <c r="AF451">
        <v>0.57779999999999998</v>
      </c>
      <c r="AG451">
        <v>0.44850000000000001</v>
      </c>
      <c r="AH451">
        <v>0.48970000000000002</v>
      </c>
      <c r="AI451">
        <v>0.63829999999999998</v>
      </c>
      <c r="AJ451">
        <v>0.52449999999999997</v>
      </c>
      <c r="AK451">
        <v>0.50609999999999999</v>
      </c>
      <c r="AL451">
        <v>0.57540000000000002</v>
      </c>
      <c r="AM451">
        <v>0.53659999999999997</v>
      </c>
      <c r="AN451">
        <v>0.5413</v>
      </c>
      <c r="AO451">
        <v>0.57240000000000002</v>
      </c>
      <c r="AP451">
        <v>0.55410000000000004</v>
      </c>
      <c r="AQ451">
        <v>0.54669999999999996</v>
      </c>
      <c r="AR451">
        <v>0.47910000000000003</v>
      </c>
      <c r="AS451">
        <v>0.52370000000000005</v>
      </c>
      <c r="AT451">
        <v>0.52839999999999998</v>
      </c>
      <c r="AU451">
        <v>0.53559999999999997</v>
      </c>
      <c r="AV451">
        <v>0.47539999999999999</v>
      </c>
      <c r="AW451">
        <v>0.65100000000000002</v>
      </c>
      <c r="AX451">
        <v>0.50949999999999995</v>
      </c>
      <c r="AY451">
        <v>0.54010000000000002</v>
      </c>
      <c r="AZ451">
        <v>0.53439999999999999</v>
      </c>
      <c r="BA451">
        <v>0.54010000000000002</v>
      </c>
      <c r="BB451">
        <v>0.65910000000000002</v>
      </c>
      <c r="BC451">
        <v>0.56789999999999996</v>
      </c>
      <c r="BD451">
        <v>0.45050000000000001</v>
      </c>
    </row>
    <row r="452" spans="1:56" hidden="1" x14ac:dyDescent="0.4">
      <c r="A452">
        <v>1004</v>
      </c>
      <c r="B452" t="str">
        <f t="shared" si="20"/>
        <v>CLM092</v>
      </c>
      <c r="C452" t="str">
        <f t="shared" si="21"/>
        <v>CLM093</v>
      </c>
      <c r="D452" t="str">
        <f t="shared" si="22"/>
        <v>TFIDF</v>
      </c>
      <c r="E452" t="s">
        <v>515</v>
      </c>
      <c r="F452">
        <f t="shared" si="23"/>
        <v>0.59011999999999998</v>
      </c>
      <c r="G452">
        <v>0.52329999999999999</v>
      </c>
      <c r="H452">
        <v>0.52100000000000002</v>
      </c>
      <c r="I452">
        <v>0.58679999999999999</v>
      </c>
      <c r="J452">
        <v>0.55349999999999999</v>
      </c>
      <c r="K452">
        <v>0.50829999999999997</v>
      </c>
      <c r="L452">
        <v>0.58450000000000002</v>
      </c>
      <c r="M452">
        <v>0.61750000000000005</v>
      </c>
      <c r="N452">
        <v>0.63419999999999999</v>
      </c>
      <c r="O452">
        <v>0.64159999999999995</v>
      </c>
      <c r="P452">
        <v>0.58889999999999998</v>
      </c>
      <c r="Q452">
        <v>0.76539999999999997</v>
      </c>
      <c r="R452">
        <v>0.66739999999999999</v>
      </c>
      <c r="S452">
        <v>0.51980000000000004</v>
      </c>
      <c r="T452">
        <v>0.59640000000000004</v>
      </c>
      <c r="U452">
        <v>0.71209999999999996</v>
      </c>
      <c r="V452">
        <v>0.60709999999999997</v>
      </c>
      <c r="W452">
        <v>0.56620000000000004</v>
      </c>
      <c r="X452">
        <v>0.628</v>
      </c>
      <c r="Y452">
        <v>0.50990000000000002</v>
      </c>
      <c r="Z452">
        <v>0.77980000000000005</v>
      </c>
      <c r="AA452">
        <v>0.5534</v>
      </c>
      <c r="AB452">
        <v>0.54149999999999998</v>
      </c>
      <c r="AC452">
        <v>0.63170000000000004</v>
      </c>
      <c r="AD452">
        <v>0.56120000000000003</v>
      </c>
      <c r="AE452">
        <v>0.53120000000000001</v>
      </c>
      <c r="AF452">
        <v>0.58630000000000004</v>
      </c>
      <c r="AG452">
        <v>0.49630000000000002</v>
      </c>
      <c r="AH452">
        <v>0.45390000000000003</v>
      </c>
      <c r="AI452">
        <v>0.6542</v>
      </c>
      <c r="AJ452">
        <v>0.5091</v>
      </c>
      <c r="AK452">
        <v>0.59099999999999997</v>
      </c>
      <c r="AL452">
        <v>0.56979999999999997</v>
      </c>
      <c r="AM452">
        <v>0.56850000000000001</v>
      </c>
      <c r="AN452">
        <v>0.62050000000000005</v>
      </c>
      <c r="AO452">
        <v>0.60819999999999996</v>
      </c>
      <c r="AP452">
        <v>0.56610000000000005</v>
      </c>
      <c r="AQ452">
        <v>0.62709999999999999</v>
      </c>
      <c r="AR452">
        <v>0.502</v>
      </c>
      <c r="AS452">
        <v>0.54710000000000003</v>
      </c>
      <c r="AT452">
        <v>0.62339999999999995</v>
      </c>
      <c r="AU452">
        <v>0.57310000000000005</v>
      </c>
      <c r="AV452">
        <v>0.5907</v>
      </c>
      <c r="AW452">
        <v>0.7863</v>
      </c>
      <c r="AX452">
        <v>0.54269999999999996</v>
      </c>
      <c r="AY452">
        <v>0.52270000000000005</v>
      </c>
      <c r="AZ452">
        <v>0.63390000000000002</v>
      </c>
      <c r="BA452">
        <v>0.58340000000000003</v>
      </c>
      <c r="BB452">
        <v>0.73939999999999995</v>
      </c>
      <c r="BC452">
        <v>0.65610000000000002</v>
      </c>
      <c r="BD452">
        <v>0.42349999999999999</v>
      </c>
    </row>
    <row r="453" spans="1:56" hidden="1" x14ac:dyDescent="0.4">
      <c r="A453">
        <v>1005</v>
      </c>
      <c r="B453" t="str">
        <f t="shared" si="20"/>
        <v>CLM092</v>
      </c>
      <c r="C453" t="str">
        <f t="shared" si="21"/>
        <v>CLM093</v>
      </c>
      <c r="D453" t="str">
        <f t="shared" si="22"/>
        <v>BM25</v>
      </c>
      <c r="E453" t="s">
        <v>516</v>
      </c>
      <c r="F453">
        <f t="shared" si="23"/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</row>
    <row r="454" spans="1:56" hidden="1" x14ac:dyDescent="0.4">
      <c r="A454">
        <v>1006</v>
      </c>
      <c r="B454" t="str">
        <f t="shared" si="20"/>
        <v>CLM092</v>
      </c>
      <c r="C454" t="str">
        <f t="shared" si="21"/>
        <v>CLM093</v>
      </c>
      <c r="D454" t="str">
        <f t="shared" si="22"/>
        <v>SBERT</v>
      </c>
      <c r="E454" t="s">
        <v>517</v>
      </c>
      <c r="F454">
        <f t="shared" si="23"/>
        <v>0.93511</v>
      </c>
      <c r="G454">
        <v>0.92569999999999997</v>
      </c>
      <c r="H454">
        <v>0.93540000000000001</v>
      </c>
      <c r="I454">
        <v>0.94159999999999999</v>
      </c>
      <c r="J454">
        <v>0.91110000000000002</v>
      </c>
      <c r="K454">
        <v>0.91110000000000002</v>
      </c>
      <c r="L454">
        <v>0.92379999999999995</v>
      </c>
      <c r="M454">
        <v>0.94069999999999998</v>
      </c>
      <c r="N454">
        <v>0.94899999999999995</v>
      </c>
      <c r="O454">
        <v>0.96020000000000005</v>
      </c>
      <c r="P454">
        <v>0.94169999999999998</v>
      </c>
      <c r="Q454">
        <v>0.9768</v>
      </c>
      <c r="R454">
        <v>0.92859999999999998</v>
      </c>
      <c r="S454">
        <v>0.95709999999999995</v>
      </c>
      <c r="T454">
        <v>0.91839999999999999</v>
      </c>
      <c r="U454">
        <v>0.94279999999999997</v>
      </c>
      <c r="V454">
        <v>0.91910000000000003</v>
      </c>
      <c r="W454">
        <v>0.93130000000000002</v>
      </c>
      <c r="X454">
        <v>0.92620000000000002</v>
      </c>
      <c r="Y454">
        <v>0.9264</v>
      </c>
      <c r="Z454">
        <v>0.93759999999999999</v>
      </c>
      <c r="AA454">
        <v>0.95120000000000005</v>
      </c>
      <c r="AB454">
        <v>0.9335</v>
      </c>
      <c r="AC454">
        <v>0.95199999999999996</v>
      </c>
      <c r="AD454">
        <v>0.96260000000000001</v>
      </c>
      <c r="AE454">
        <v>0.93030000000000002</v>
      </c>
      <c r="AF454">
        <v>0.94269999999999998</v>
      </c>
      <c r="AG454">
        <v>0.8629</v>
      </c>
      <c r="AH454">
        <v>0.91259999999999997</v>
      </c>
      <c r="AI454">
        <v>0.93200000000000005</v>
      </c>
      <c r="AJ454">
        <v>0.90980000000000005</v>
      </c>
      <c r="AK454">
        <v>0.90659999999999996</v>
      </c>
      <c r="AL454">
        <v>0.92800000000000005</v>
      </c>
      <c r="AM454">
        <v>0.96140000000000003</v>
      </c>
      <c r="AN454">
        <v>0.9446</v>
      </c>
      <c r="AO454">
        <v>0.96719999999999995</v>
      </c>
      <c r="AP454">
        <v>0.93979999999999997</v>
      </c>
      <c r="AQ454">
        <v>0.97389999999999999</v>
      </c>
      <c r="AR454">
        <v>0.89539999999999997</v>
      </c>
      <c r="AS454">
        <v>0.93169999999999997</v>
      </c>
      <c r="AT454">
        <v>0.88780000000000003</v>
      </c>
      <c r="AU454">
        <v>0.94789999999999996</v>
      </c>
      <c r="AV454">
        <v>0.91210000000000002</v>
      </c>
      <c r="AW454">
        <v>0.96389999999999998</v>
      </c>
      <c r="AX454">
        <v>0.91549999999999998</v>
      </c>
      <c r="AY454">
        <v>0.95040000000000002</v>
      </c>
      <c r="AZ454">
        <v>0.92500000000000004</v>
      </c>
      <c r="BA454">
        <v>0.96020000000000005</v>
      </c>
      <c r="BB454">
        <v>0.97399999999999998</v>
      </c>
      <c r="BC454">
        <v>0.94889999999999997</v>
      </c>
      <c r="BD454">
        <v>0.92700000000000005</v>
      </c>
    </row>
    <row r="455" spans="1:56" hidden="1" x14ac:dyDescent="0.4">
      <c r="A455">
        <v>1007</v>
      </c>
      <c r="B455" t="str">
        <f t="shared" si="20"/>
        <v>CLM092</v>
      </c>
      <c r="C455" t="str">
        <f t="shared" si="21"/>
        <v>CLM093</v>
      </c>
      <c r="D455" t="str">
        <f t="shared" si="22"/>
        <v>MEAN</v>
      </c>
      <c r="E455" t="s">
        <v>518</v>
      </c>
      <c r="F455">
        <f t="shared" si="23"/>
        <v>0.48498799999999997</v>
      </c>
      <c r="G455">
        <v>0.4511</v>
      </c>
      <c r="H455">
        <v>0.47099999999999997</v>
      </c>
      <c r="I455">
        <v>0.48280000000000001</v>
      </c>
      <c r="J455">
        <v>0.45319999999999999</v>
      </c>
      <c r="K455">
        <v>0.44769999999999999</v>
      </c>
      <c r="L455">
        <v>0.47410000000000002</v>
      </c>
      <c r="M455">
        <v>0.5081</v>
      </c>
      <c r="N455">
        <v>0.50349999999999995</v>
      </c>
      <c r="O455">
        <v>0.51039999999999996</v>
      </c>
      <c r="P455">
        <v>0.49669999999999997</v>
      </c>
      <c r="Q455">
        <v>0.5948</v>
      </c>
      <c r="R455">
        <v>0.5242</v>
      </c>
      <c r="S455">
        <v>0.45069999999999999</v>
      </c>
      <c r="T455">
        <v>0.4713</v>
      </c>
      <c r="U455">
        <v>0.52459999999999996</v>
      </c>
      <c r="V455">
        <v>0.4728</v>
      </c>
      <c r="W455">
        <v>0.4793</v>
      </c>
      <c r="X455">
        <v>0.4859</v>
      </c>
      <c r="Y455">
        <v>0.4531</v>
      </c>
      <c r="Z455">
        <v>0.55149999999999999</v>
      </c>
      <c r="AA455">
        <v>0.46360000000000001</v>
      </c>
      <c r="AB455">
        <v>0.45440000000000003</v>
      </c>
      <c r="AC455">
        <v>0.47189999999999999</v>
      </c>
      <c r="AD455">
        <v>0.46100000000000002</v>
      </c>
      <c r="AE455">
        <v>0.4446</v>
      </c>
      <c r="AF455">
        <v>0.50639999999999996</v>
      </c>
      <c r="AG455">
        <v>0.42099999999999999</v>
      </c>
      <c r="AH455">
        <v>0.4254</v>
      </c>
      <c r="AI455">
        <v>0.51680000000000004</v>
      </c>
      <c r="AJ455">
        <v>0.44240000000000002</v>
      </c>
      <c r="AK455">
        <v>0.45169999999999999</v>
      </c>
      <c r="AL455">
        <v>0.49769999999999998</v>
      </c>
      <c r="AM455">
        <v>0.46949999999999997</v>
      </c>
      <c r="AN455">
        <v>0.48980000000000001</v>
      </c>
      <c r="AO455">
        <v>0.4985</v>
      </c>
      <c r="AP455">
        <v>0.47260000000000002</v>
      </c>
      <c r="AQ455">
        <v>0.50949999999999995</v>
      </c>
      <c r="AR455">
        <v>0.443</v>
      </c>
      <c r="AS455">
        <v>0.49959999999999999</v>
      </c>
      <c r="AT455">
        <v>0.49259999999999998</v>
      </c>
      <c r="AU455">
        <v>0.50119999999999998</v>
      </c>
      <c r="AV455">
        <v>0.46920000000000001</v>
      </c>
      <c r="AW455">
        <v>0.5786</v>
      </c>
      <c r="AX455">
        <v>0.46539999999999998</v>
      </c>
      <c r="AY455">
        <v>0.46429999999999999</v>
      </c>
      <c r="AZ455">
        <v>0.48899999999999999</v>
      </c>
      <c r="BA455">
        <v>0.52200000000000002</v>
      </c>
      <c r="BB455">
        <v>0.56999999999999995</v>
      </c>
      <c r="BC455">
        <v>0.51880000000000004</v>
      </c>
      <c r="BD455">
        <v>0.43209999999999998</v>
      </c>
    </row>
    <row r="456" spans="1:56" x14ac:dyDescent="0.4">
      <c r="A456">
        <v>1008</v>
      </c>
      <c r="B456" t="str">
        <f t="shared" si="20"/>
        <v>CLM092</v>
      </c>
      <c r="C456" t="str">
        <f t="shared" si="21"/>
        <v>CLM093</v>
      </c>
      <c r="D456" t="str">
        <f t="shared" si="22"/>
        <v>Weighted</v>
      </c>
      <c r="E456" t="s">
        <v>519</v>
      </c>
      <c r="F456">
        <f t="shared" si="23"/>
        <v>0.49546800000000019</v>
      </c>
      <c r="G456">
        <v>0.45119999999999999</v>
      </c>
      <c r="H456">
        <v>0.47449999999999998</v>
      </c>
      <c r="I456">
        <v>0.49149999999999999</v>
      </c>
      <c r="J456">
        <v>0.45750000000000002</v>
      </c>
      <c r="K456">
        <v>0.44840000000000002</v>
      </c>
      <c r="L456">
        <v>0.48330000000000001</v>
      </c>
      <c r="M456">
        <v>0.52490000000000003</v>
      </c>
      <c r="N456">
        <v>0.51870000000000005</v>
      </c>
      <c r="O456">
        <v>0.52610000000000001</v>
      </c>
      <c r="P456">
        <v>0.50900000000000001</v>
      </c>
      <c r="Q456">
        <v>0.63519999999999999</v>
      </c>
      <c r="R456">
        <v>0.5494</v>
      </c>
      <c r="S456">
        <v>0.44579999999999997</v>
      </c>
      <c r="T456">
        <v>0.48110000000000003</v>
      </c>
      <c r="U456">
        <v>0.54990000000000006</v>
      </c>
      <c r="V456">
        <v>0.48349999999999999</v>
      </c>
      <c r="W456">
        <v>0.48770000000000002</v>
      </c>
      <c r="X456">
        <v>0.49980000000000002</v>
      </c>
      <c r="Y456">
        <v>0.45290000000000002</v>
      </c>
      <c r="Z456">
        <v>0.5877</v>
      </c>
      <c r="AA456">
        <v>0.46450000000000002</v>
      </c>
      <c r="AB456">
        <v>0.4551</v>
      </c>
      <c r="AC456">
        <v>0.47860000000000003</v>
      </c>
      <c r="AD456">
        <v>0.46</v>
      </c>
      <c r="AE456">
        <v>0.44280000000000003</v>
      </c>
      <c r="AF456">
        <v>0.52090000000000003</v>
      </c>
      <c r="AG456">
        <v>0.42159999999999997</v>
      </c>
      <c r="AH456">
        <v>0.41749999999999998</v>
      </c>
      <c r="AI456">
        <v>0.53890000000000005</v>
      </c>
      <c r="AJ456">
        <v>0.442</v>
      </c>
      <c r="AK456">
        <v>0.4582</v>
      </c>
      <c r="AL456">
        <v>0.51139999999999997</v>
      </c>
      <c r="AM456">
        <v>0.47110000000000002</v>
      </c>
      <c r="AN456">
        <v>0.50149999999999995</v>
      </c>
      <c r="AO456">
        <v>0.50849999999999995</v>
      </c>
      <c r="AP456">
        <v>0.47810000000000002</v>
      </c>
      <c r="AQ456">
        <v>0.5222</v>
      </c>
      <c r="AR456">
        <v>0.44450000000000001</v>
      </c>
      <c r="AS456">
        <v>0.51200000000000001</v>
      </c>
      <c r="AT456">
        <v>0.51370000000000005</v>
      </c>
      <c r="AU456">
        <v>0.51300000000000001</v>
      </c>
      <c r="AV456">
        <v>0.47920000000000001</v>
      </c>
      <c r="AW456">
        <v>0.61799999999999999</v>
      </c>
      <c r="AX456">
        <v>0.47149999999999997</v>
      </c>
      <c r="AY456">
        <v>0.46400000000000002</v>
      </c>
      <c r="AZ456">
        <v>0.50419999999999998</v>
      </c>
      <c r="BA456">
        <v>0.53769999999999996</v>
      </c>
      <c r="BB456">
        <v>0.60340000000000005</v>
      </c>
      <c r="BC456">
        <v>0.53900000000000003</v>
      </c>
      <c r="BD456">
        <v>0.42220000000000002</v>
      </c>
    </row>
    <row r="457" spans="1:56" hidden="1" x14ac:dyDescent="0.4">
      <c r="A457">
        <v>918</v>
      </c>
      <c r="B457" t="str">
        <f t="shared" si="20"/>
        <v>CLM091</v>
      </c>
      <c r="C457" t="str">
        <f t="shared" si="21"/>
        <v>CLM093</v>
      </c>
      <c r="D457" t="str">
        <f t="shared" si="22"/>
        <v>Jaccard</v>
      </c>
      <c r="E457" t="s">
        <v>520</v>
      </c>
      <c r="F457">
        <f t="shared" si="23"/>
        <v>0.36738199999999993</v>
      </c>
      <c r="G457">
        <v>0.32040000000000002</v>
      </c>
      <c r="H457">
        <v>0.2989</v>
      </c>
      <c r="I457">
        <v>0.34499999999999997</v>
      </c>
      <c r="J457">
        <v>0.3397</v>
      </c>
      <c r="K457">
        <v>0.34910000000000002</v>
      </c>
      <c r="L457">
        <v>0.24349999999999999</v>
      </c>
      <c r="M457">
        <v>0.41410000000000002</v>
      </c>
      <c r="N457">
        <v>0.33329999999999999</v>
      </c>
      <c r="O457">
        <v>0.41460000000000002</v>
      </c>
      <c r="P457">
        <v>0.29149999999999998</v>
      </c>
      <c r="Q457">
        <v>0.2419</v>
      </c>
      <c r="R457">
        <v>0.40589999999999998</v>
      </c>
      <c r="S457">
        <v>0.24110000000000001</v>
      </c>
      <c r="T457">
        <v>0.35289999999999999</v>
      </c>
      <c r="U457">
        <v>0.44290000000000002</v>
      </c>
      <c r="V457">
        <v>0.33090000000000003</v>
      </c>
      <c r="W457">
        <v>0.4</v>
      </c>
      <c r="X457">
        <v>0.41670000000000001</v>
      </c>
      <c r="Y457">
        <v>0.2621</v>
      </c>
      <c r="Z457">
        <v>0.375</v>
      </c>
      <c r="AA457">
        <v>0.47110000000000002</v>
      </c>
      <c r="AB457">
        <v>0.28870000000000001</v>
      </c>
      <c r="AC457">
        <v>0.31369999999999998</v>
      </c>
      <c r="AD457">
        <v>0.39169999999999999</v>
      </c>
      <c r="AE457">
        <v>0.28649999999999998</v>
      </c>
      <c r="AF457">
        <v>0.41320000000000001</v>
      </c>
      <c r="AG457">
        <v>0.3306</v>
      </c>
      <c r="AH457">
        <v>0.34820000000000001</v>
      </c>
      <c r="AI457">
        <v>0.434</v>
      </c>
      <c r="AJ457">
        <v>0.36919999999999997</v>
      </c>
      <c r="AK457">
        <v>0.29199999999999998</v>
      </c>
      <c r="AL457">
        <v>0.40679999999999999</v>
      </c>
      <c r="AM457">
        <v>0.46429999999999999</v>
      </c>
      <c r="AN457">
        <v>0.29920000000000002</v>
      </c>
      <c r="AO457">
        <v>0.34620000000000001</v>
      </c>
      <c r="AP457">
        <v>0.31909999999999999</v>
      </c>
      <c r="AQ457">
        <v>0.34820000000000001</v>
      </c>
      <c r="AR457">
        <v>0.39729999999999999</v>
      </c>
      <c r="AS457">
        <v>0.495</v>
      </c>
      <c r="AT457">
        <v>0.47960000000000003</v>
      </c>
      <c r="AU457">
        <v>0.40400000000000003</v>
      </c>
      <c r="AV457">
        <v>0.34399999999999997</v>
      </c>
      <c r="AW457">
        <v>0.44800000000000001</v>
      </c>
      <c r="AX457">
        <v>0.45319999999999999</v>
      </c>
      <c r="AY457">
        <v>0.36899999999999999</v>
      </c>
      <c r="AZ457">
        <v>0.43519999999999998</v>
      </c>
      <c r="BA457">
        <v>0.51400000000000001</v>
      </c>
      <c r="BB457">
        <v>0.38240000000000002</v>
      </c>
      <c r="BC457">
        <v>0.35709999999999997</v>
      </c>
      <c r="BD457">
        <v>0.34810000000000002</v>
      </c>
    </row>
    <row r="458" spans="1:56" hidden="1" x14ac:dyDescent="0.4">
      <c r="A458">
        <v>919</v>
      </c>
      <c r="B458" t="str">
        <f t="shared" si="20"/>
        <v>CLM091</v>
      </c>
      <c r="C458" t="str">
        <f t="shared" si="21"/>
        <v>CLM093</v>
      </c>
      <c r="D458" t="str">
        <f t="shared" si="22"/>
        <v>Levenshtein</v>
      </c>
      <c r="E458" t="s">
        <v>521</v>
      </c>
      <c r="F458">
        <f t="shared" si="23"/>
        <v>0.54324399999999995</v>
      </c>
      <c r="G458">
        <v>0.52329999999999999</v>
      </c>
      <c r="H458">
        <v>0.49540000000000001</v>
      </c>
      <c r="I458">
        <v>0.51970000000000005</v>
      </c>
      <c r="J458">
        <v>0.5181</v>
      </c>
      <c r="K458">
        <v>0.52310000000000001</v>
      </c>
      <c r="L458">
        <v>0.53920000000000001</v>
      </c>
      <c r="M458">
        <v>0.51629999999999998</v>
      </c>
      <c r="N458">
        <v>0.53500000000000003</v>
      </c>
      <c r="O458">
        <v>0.60150000000000003</v>
      </c>
      <c r="P458">
        <v>0.54320000000000002</v>
      </c>
      <c r="Q458">
        <v>0.53390000000000004</v>
      </c>
      <c r="R458">
        <v>0.53269999999999995</v>
      </c>
      <c r="S458">
        <v>0.47760000000000002</v>
      </c>
      <c r="T458">
        <v>0.58009999999999995</v>
      </c>
      <c r="U458">
        <v>0.60699999999999998</v>
      </c>
      <c r="V458">
        <v>0.52580000000000005</v>
      </c>
      <c r="W458">
        <v>0.50149999999999995</v>
      </c>
      <c r="X458">
        <v>0.53869999999999996</v>
      </c>
      <c r="Y458">
        <v>0.54579999999999995</v>
      </c>
      <c r="Z458">
        <v>0.52159999999999995</v>
      </c>
      <c r="AA458">
        <v>0.54920000000000002</v>
      </c>
      <c r="AB458">
        <v>0.54430000000000001</v>
      </c>
      <c r="AC458">
        <v>0.57230000000000003</v>
      </c>
      <c r="AD458">
        <v>0.5534</v>
      </c>
      <c r="AE458">
        <v>0.49630000000000002</v>
      </c>
      <c r="AF458">
        <v>0.4758</v>
      </c>
      <c r="AG458">
        <v>0.49740000000000001</v>
      </c>
      <c r="AH458">
        <v>0.5292</v>
      </c>
      <c r="AI458">
        <v>0.59350000000000003</v>
      </c>
      <c r="AJ458">
        <v>0.62729999999999997</v>
      </c>
      <c r="AK458">
        <v>0.58340000000000003</v>
      </c>
      <c r="AL458">
        <v>0.56479999999999997</v>
      </c>
      <c r="AM458">
        <v>0.60219999999999996</v>
      </c>
      <c r="AN458">
        <v>0.48649999999999999</v>
      </c>
      <c r="AO458">
        <v>0.58720000000000006</v>
      </c>
      <c r="AP458">
        <v>0.54339999999999999</v>
      </c>
      <c r="AQ458">
        <v>0.52429999999999999</v>
      </c>
      <c r="AR458">
        <v>0.54020000000000001</v>
      </c>
      <c r="AS458">
        <v>0.59570000000000001</v>
      </c>
      <c r="AT458">
        <v>0.53269999999999995</v>
      </c>
      <c r="AU458">
        <v>0.54630000000000001</v>
      </c>
      <c r="AV458">
        <v>0.54410000000000003</v>
      </c>
      <c r="AW458">
        <v>0.60509999999999997</v>
      </c>
      <c r="AX458">
        <v>0.53839999999999999</v>
      </c>
      <c r="AY458">
        <v>0.49819999999999998</v>
      </c>
      <c r="AZ458">
        <v>0.54120000000000001</v>
      </c>
      <c r="BA458">
        <v>0.56799999999999995</v>
      </c>
      <c r="BB458">
        <v>0.57650000000000001</v>
      </c>
      <c r="BC458">
        <v>0.56069999999999998</v>
      </c>
      <c r="BD458">
        <v>0.50509999999999999</v>
      </c>
    </row>
    <row r="459" spans="1:56" hidden="1" x14ac:dyDescent="0.4">
      <c r="A459">
        <v>920</v>
      </c>
      <c r="B459" t="str">
        <f t="shared" si="20"/>
        <v>CLM091</v>
      </c>
      <c r="C459" t="str">
        <f t="shared" si="21"/>
        <v>CLM093</v>
      </c>
      <c r="D459" t="str">
        <f t="shared" si="22"/>
        <v>TFIDF</v>
      </c>
      <c r="E459" t="s">
        <v>522</v>
      </c>
      <c r="F459">
        <f t="shared" si="23"/>
        <v>0.60245400000000016</v>
      </c>
      <c r="G459">
        <v>0.64870000000000005</v>
      </c>
      <c r="H459">
        <v>0.53359999999999996</v>
      </c>
      <c r="I459">
        <v>0.55620000000000003</v>
      </c>
      <c r="J459">
        <v>0.57609999999999995</v>
      </c>
      <c r="K459">
        <v>0.53490000000000004</v>
      </c>
      <c r="L459">
        <v>0.50829999999999997</v>
      </c>
      <c r="M459">
        <v>0.64980000000000004</v>
      </c>
      <c r="N459">
        <v>0.5796</v>
      </c>
      <c r="O459">
        <v>0.70279999999999998</v>
      </c>
      <c r="P459">
        <v>0.58379999999999999</v>
      </c>
      <c r="Q459">
        <v>0.50590000000000002</v>
      </c>
      <c r="R459">
        <v>0.72660000000000002</v>
      </c>
      <c r="S459">
        <v>0.51890000000000003</v>
      </c>
      <c r="T459">
        <v>0.62509999999999999</v>
      </c>
      <c r="U459">
        <v>0.73360000000000003</v>
      </c>
      <c r="V459">
        <v>0.62070000000000003</v>
      </c>
      <c r="W459">
        <v>0.57940000000000003</v>
      </c>
      <c r="X459">
        <v>0.62680000000000002</v>
      </c>
      <c r="Y459">
        <v>0.6089</v>
      </c>
      <c r="Z459">
        <v>0.66769999999999996</v>
      </c>
      <c r="AA459">
        <v>0.59150000000000003</v>
      </c>
      <c r="AB459">
        <v>0.65920000000000001</v>
      </c>
      <c r="AC459">
        <v>0.6895</v>
      </c>
      <c r="AD459">
        <v>0.6734</v>
      </c>
      <c r="AE459">
        <v>0.51100000000000001</v>
      </c>
      <c r="AF459">
        <v>0.53100000000000003</v>
      </c>
      <c r="AG459">
        <v>0.57540000000000002</v>
      </c>
      <c r="AH459">
        <v>0.4642</v>
      </c>
      <c r="AI459">
        <v>0.59909999999999997</v>
      </c>
      <c r="AJ459">
        <v>0.58630000000000004</v>
      </c>
      <c r="AK459">
        <v>0.65190000000000003</v>
      </c>
      <c r="AL459">
        <v>0.59370000000000001</v>
      </c>
      <c r="AM459">
        <v>0.62390000000000001</v>
      </c>
      <c r="AN459">
        <v>0.47960000000000003</v>
      </c>
      <c r="AO459">
        <v>0.67530000000000001</v>
      </c>
      <c r="AP459">
        <v>0.57809999999999995</v>
      </c>
      <c r="AQ459">
        <v>0.67679999999999996</v>
      </c>
      <c r="AR459">
        <v>0.58379999999999999</v>
      </c>
      <c r="AS459">
        <v>0.6401</v>
      </c>
      <c r="AT459">
        <v>0.62080000000000002</v>
      </c>
      <c r="AU459">
        <v>0.59430000000000005</v>
      </c>
      <c r="AV459">
        <v>0.55740000000000001</v>
      </c>
      <c r="AW459">
        <v>0.73799999999999999</v>
      </c>
      <c r="AX459">
        <v>0.58350000000000002</v>
      </c>
      <c r="AY459">
        <v>0.48230000000000001</v>
      </c>
      <c r="AZ459">
        <v>0.59650000000000003</v>
      </c>
      <c r="BA459">
        <v>0.64410000000000001</v>
      </c>
      <c r="BB459">
        <v>0.66879999999999995</v>
      </c>
      <c r="BC459">
        <v>0.57350000000000001</v>
      </c>
      <c r="BD459">
        <v>0.59230000000000005</v>
      </c>
    </row>
    <row r="460" spans="1:56" hidden="1" x14ac:dyDescent="0.4">
      <c r="A460">
        <v>921</v>
      </c>
      <c r="B460" t="str">
        <f t="shared" si="20"/>
        <v>CLM091</v>
      </c>
      <c r="C460" t="str">
        <f t="shared" si="21"/>
        <v>CLM093</v>
      </c>
      <c r="D460" t="str">
        <f t="shared" si="22"/>
        <v>BM25</v>
      </c>
      <c r="E460" t="s">
        <v>523</v>
      </c>
      <c r="F460">
        <f t="shared" si="23"/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</row>
    <row r="461" spans="1:56" hidden="1" x14ac:dyDescent="0.4">
      <c r="A461">
        <v>922</v>
      </c>
      <c r="B461" t="str">
        <f t="shared" si="20"/>
        <v>CLM091</v>
      </c>
      <c r="C461" t="str">
        <f t="shared" si="21"/>
        <v>CLM093</v>
      </c>
      <c r="D461" t="str">
        <f t="shared" si="22"/>
        <v>SBERT</v>
      </c>
      <c r="E461" t="s">
        <v>524</v>
      </c>
      <c r="F461">
        <f t="shared" si="23"/>
        <v>0.93504799999999988</v>
      </c>
      <c r="G461">
        <v>0.94430000000000003</v>
      </c>
      <c r="H461">
        <v>0.9325</v>
      </c>
      <c r="I461">
        <v>0.90700000000000003</v>
      </c>
      <c r="J461">
        <v>0.91659999999999997</v>
      </c>
      <c r="K461">
        <v>0.91449999999999998</v>
      </c>
      <c r="L461">
        <v>0.93430000000000002</v>
      </c>
      <c r="M461">
        <v>0.9496</v>
      </c>
      <c r="N461">
        <v>0.90410000000000001</v>
      </c>
      <c r="O461">
        <v>0.94279999999999997</v>
      </c>
      <c r="P461">
        <v>0.92159999999999997</v>
      </c>
      <c r="Q461">
        <v>0.92869999999999997</v>
      </c>
      <c r="R461">
        <v>0.9607</v>
      </c>
      <c r="S461">
        <v>0.93010000000000004</v>
      </c>
      <c r="T461">
        <v>0.96209999999999996</v>
      </c>
      <c r="U461">
        <v>0.95240000000000002</v>
      </c>
      <c r="V461">
        <v>0.89290000000000003</v>
      </c>
      <c r="W461">
        <v>0.91359999999999997</v>
      </c>
      <c r="X461">
        <v>0.94330000000000003</v>
      </c>
      <c r="Y461">
        <v>0.92689999999999995</v>
      </c>
      <c r="Z461">
        <v>0.92130000000000001</v>
      </c>
      <c r="AA461">
        <v>0.91839999999999999</v>
      </c>
      <c r="AB461">
        <v>0.93979999999999997</v>
      </c>
      <c r="AC461">
        <v>0.9577</v>
      </c>
      <c r="AD461">
        <v>0.95469999999999999</v>
      </c>
      <c r="AE461">
        <v>0.93049999999999999</v>
      </c>
      <c r="AF461">
        <v>0.93310000000000004</v>
      </c>
      <c r="AG461">
        <v>0.88449999999999995</v>
      </c>
      <c r="AH461">
        <v>0.89429999999999998</v>
      </c>
      <c r="AI461">
        <v>0.94920000000000004</v>
      </c>
      <c r="AJ461">
        <v>0.93259999999999998</v>
      </c>
      <c r="AK461">
        <v>0.95369999999999999</v>
      </c>
      <c r="AL461">
        <v>0.9103</v>
      </c>
      <c r="AM461">
        <v>0.96599999999999997</v>
      </c>
      <c r="AN461">
        <v>0.9466</v>
      </c>
      <c r="AO461">
        <v>0.9546</v>
      </c>
      <c r="AP461">
        <v>0.94199999999999995</v>
      </c>
      <c r="AQ461">
        <v>0.95140000000000002</v>
      </c>
      <c r="AR461">
        <v>0.94669999999999999</v>
      </c>
      <c r="AS461">
        <v>0.93359999999999999</v>
      </c>
      <c r="AT461">
        <v>0.96540000000000004</v>
      </c>
      <c r="AU461">
        <v>0.94910000000000005</v>
      </c>
      <c r="AV461">
        <v>0.93089999999999995</v>
      </c>
      <c r="AW461">
        <v>0.93510000000000004</v>
      </c>
      <c r="AX461">
        <v>0.93359999999999999</v>
      </c>
      <c r="AY461">
        <v>0.93269999999999997</v>
      </c>
      <c r="AZ461">
        <v>0.92249999999999999</v>
      </c>
      <c r="BA461">
        <v>0.95069999999999999</v>
      </c>
      <c r="BB461">
        <v>0.9718</v>
      </c>
      <c r="BC461">
        <v>0.94950000000000001</v>
      </c>
      <c r="BD461">
        <v>0.91210000000000002</v>
      </c>
    </row>
    <row r="462" spans="1:56" hidden="1" x14ac:dyDescent="0.4">
      <c r="A462">
        <v>923</v>
      </c>
      <c r="B462" t="str">
        <f t="shared" si="20"/>
        <v>CLM091</v>
      </c>
      <c r="C462" t="str">
        <f t="shared" si="21"/>
        <v>CLM093</v>
      </c>
      <c r="D462" t="str">
        <f t="shared" si="22"/>
        <v>MEAN</v>
      </c>
      <c r="E462" t="s">
        <v>525</v>
      </c>
      <c r="F462">
        <f t="shared" si="23"/>
        <v>0.48963600000000002</v>
      </c>
      <c r="G462">
        <v>0.48730000000000001</v>
      </c>
      <c r="H462">
        <v>0.4521</v>
      </c>
      <c r="I462">
        <v>0.46560000000000001</v>
      </c>
      <c r="J462">
        <v>0.47010000000000002</v>
      </c>
      <c r="K462">
        <v>0.46429999999999999</v>
      </c>
      <c r="L462">
        <v>0.4451</v>
      </c>
      <c r="M462">
        <v>0.50600000000000001</v>
      </c>
      <c r="N462">
        <v>0.47039999999999998</v>
      </c>
      <c r="O462">
        <v>0.53239999999999998</v>
      </c>
      <c r="P462">
        <v>0.46800000000000003</v>
      </c>
      <c r="Q462">
        <v>0.44209999999999999</v>
      </c>
      <c r="R462">
        <v>0.5252</v>
      </c>
      <c r="S462">
        <v>0.43359999999999999</v>
      </c>
      <c r="T462">
        <v>0.50409999999999999</v>
      </c>
      <c r="U462">
        <v>0.54720000000000002</v>
      </c>
      <c r="V462">
        <v>0.47410000000000002</v>
      </c>
      <c r="W462">
        <v>0.47889999999999999</v>
      </c>
      <c r="X462">
        <v>0.50509999999999999</v>
      </c>
      <c r="Y462">
        <v>0.46879999999999999</v>
      </c>
      <c r="Z462">
        <v>0.49709999999999999</v>
      </c>
      <c r="AA462">
        <v>0.50600000000000001</v>
      </c>
      <c r="AB462">
        <v>0.4864</v>
      </c>
      <c r="AC462">
        <v>0.50660000000000005</v>
      </c>
      <c r="AD462">
        <v>0.51459999999999995</v>
      </c>
      <c r="AE462">
        <v>0.44490000000000002</v>
      </c>
      <c r="AF462">
        <v>0.47060000000000002</v>
      </c>
      <c r="AG462">
        <v>0.45760000000000001</v>
      </c>
      <c r="AH462">
        <v>0.44719999999999999</v>
      </c>
      <c r="AI462">
        <v>0.51519999999999999</v>
      </c>
      <c r="AJ462">
        <v>0.50309999999999999</v>
      </c>
      <c r="AK462">
        <v>0.49619999999999997</v>
      </c>
      <c r="AL462">
        <v>0.49509999999999998</v>
      </c>
      <c r="AM462">
        <v>0.53129999999999999</v>
      </c>
      <c r="AN462">
        <v>0.44240000000000002</v>
      </c>
      <c r="AO462">
        <v>0.51270000000000004</v>
      </c>
      <c r="AP462">
        <v>0.47649999999999998</v>
      </c>
      <c r="AQ462">
        <v>0.50009999999999999</v>
      </c>
      <c r="AR462">
        <v>0.49359999999999998</v>
      </c>
      <c r="AS462">
        <v>0.53290000000000004</v>
      </c>
      <c r="AT462">
        <v>0.51970000000000005</v>
      </c>
      <c r="AU462">
        <v>0.49880000000000002</v>
      </c>
      <c r="AV462">
        <v>0.4753</v>
      </c>
      <c r="AW462">
        <v>0.54520000000000002</v>
      </c>
      <c r="AX462">
        <v>0.50170000000000003</v>
      </c>
      <c r="AY462">
        <v>0.45650000000000002</v>
      </c>
      <c r="AZ462">
        <v>0.49909999999999999</v>
      </c>
      <c r="BA462">
        <v>0.53539999999999999</v>
      </c>
      <c r="BB462">
        <v>0.51990000000000003</v>
      </c>
      <c r="BC462">
        <v>0.48820000000000002</v>
      </c>
      <c r="BD462">
        <v>0.47149999999999997</v>
      </c>
    </row>
    <row r="463" spans="1:56" x14ac:dyDescent="0.4">
      <c r="A463">
        <v>924</v>
      </c>
      <c r="B463" t="str">
        <f t="shared" si="20"/>
        <v>CLM091</v>
      </c>
      <c r="C463" t="str">
        <f t="shared" si="21"/>
        <v>CLM093</v>
      </c>
      <c r="D463" t="str">
        <f t="shared" si="22"/>
        <v>Weighted</v>
      </c>
      <c r="E463" t="s">
        <v>526</v>
      </c>
      <c r="F463">
        <f t="shared" si="23"/>
        <v>0.50190600000000007</v>
      </c>
      <c r="G463">
        <v>0.5</v>
      </c>
      <c r="H463">
        <v>0.45190000000000002</v>
      </c>
      <c r="I463">
        <v>0.4738</v>
      </c>
      <c r="J463">
        <v>0.47889999999999999</v>
      </c>
      <c r="K463">
        <v>0.47</v>
      </c>
      <c r="L463">
        <v>0.44159999999999999</v>
      </c>
      <c r="M463">
        <v>0.52249999999999996</v>
      </c>
      <c r="N463">
        <v>0.48139999999999999</v>
      </c>
      <c r="O463">
        <v>0.55920000000000003</v>
      </c>
      <c r="P463">
        <v>0.47589999999999999</v>
      </c>
      <c r="Q463">
        <v>0.43859999999999999</v>
      </c>
      <c r="R463">
        <v>0.54869999999999997</v>
      </c>
      <c r="S463">
        <v>0.4284</v>
      </c>
      <c r="T463">
        <v>0.51700000000000002</v>
      </c>
      <c r="U463">
        <v>0.57779999999999998</v>
      </c>
      <c r="V463">
        <v>0.48970000000000002</v>
      </c>
      <c r="W463">
        <v>0.49059999999999998</v>
      </c>
      <c r="X463">
        <v>0.5212</v>
      </c>
      <c r="Y463">
        <v>0.4773</v>
      </c>
      <c r="Z463">
        <v>0.51659999999999995</v>
      </c>
      <c r="AA463">
        <v>0.52439999999999998</v>
      </c>
      <c r="AB463">
        <v>0.5</v>
      </c>
      <c r="AC463">
        <v>0.52410000000000001</v>
      </c>
      <c r="AD463">
        <v>0.53380000000000005</v>
      </c>
      <c r="AE463">
        <v>0.44209999999999999</v>
      </c>
      <c r="AF463">
        <v>0.47489999999999999</v>
      </c>
      <c r="AG463">
        <v>0.46810000000000002</v>
      </c>
      <c r="AH463">
        <v>0.44800000000000001</v>
      </c>
      <c r="AI463">
        <v>0.53149999999999997</v>
      </c>
      <c r="AJ463">
        <v>0.51829999999999998</v>
      </c>
      <c r="AK463">
        <v>0.50980000000000003</v>
      </c>
      <c r="AL463">
        <v>0.51200000000000001</v>
      </c>
      <c r="AM463">
        <v>0.5504</v>
      </c>
      <c r="AN463">
        <v>0.435</v>
      </c>
      <c r="AO463">
        <v>0.53139999999999998</v>
      </c>
      <c r="AP463">
        <v>0.48330000000000001</v>
      </c>
      <c r="AQ463">
        <v>0.51629999999999998</v>
      </c>
      <c r="AR463">
        <v>0.50419999999999998</v>
      </c>
      <c r="AS463">
        <v>0.55810000000000004</v>
      </c>
      <c r="AT463">
        <v>0.53580000000000005</v>
      </c>
      <c r="AU463">
        <v>0.51080000000000003</v>
      </c>
      <c r="AV463">
        <v>0.48230000000000001</v>
      </c>
      <c r="AW463">
        <v>0.57820000000000005</v>
      </c>
      <c r="AX463">
        <v>0.51629999999999998</v>
      </c>
      <c r="AY463">
        <v>0.45479999999999998</v>
      </c>
      <c r="AZ463">
        <v>0.51529999999999998</v>
      </c>
      <c r="BA463">
        <v>0.55879999999999996</v>
      </c>
      <c r="BB463">
        <v>0.53749999999999998</v>
      </c>
      <c r="BC463">
        <v>0.4965</v>
      </c>
      <c r="BD463">
        <v>0.48220000000000002</v>
      </c>
    </row>
    <row r="464" spans="1:56" hidden="1" x14ac:dyDescent="0.4">
      <c r="A464">
        <v>1023</v>
      </c>
      <c r="B464" t="str">
        <f t="shared" si="20"/>
        <v>CLM053</v>
      </c>
      <c r="C464" t="str">
        <f t="shared" si="21"/>
        <v>CLM093</v>
      </c>
      <c r="D464" t="str">
        <f t="shared" si="22"/>
        <v>Jaccard</v>
      </c>
      <c r="E464" t="s">
        <v>527</v>
      </c>
      <c r="F464">
        <f t="shared" si="23"/>
        <v>0.36914399999999992</v>
      </c>
      <c r="G464">
        <v>0.38379999999999997</v>
      </c>
      <c r="H464">
        <v>0.44740000000000002</v>
      </c>
      <c r="I464">
        <v>0.35289999999999999</v>
      </c>
      <c r="J464">
        <v>0.38619999999999999</v>
      </c>
      <c r="K464">
        <v>0.36890000000000001</v>
      </c>
      <c r="L464">
        <v>0.32040000000000002</v>
      </c>
      <c r="M464">
        <v>0.42399999999999999</v>
      </c>
      <c r="N464">
        <v>0.32240000000000002</v>
      </c>
      <c r="O464">
        <v>0.54549999999999998</v>
      </c>
      <c r="P464">
        <v>0.4032</v>
      </c>
      <c r="Q464">
        <v>0.24310000000000001</v>
      </c>
      <c r="R464">
        <v>0.36280000000000001</v>
      </c>
      <c r="S464">
        <v>0.2432</v>
      </c>
      <c r="T464">
        <v>0.32</v>
      </c>
      <c r="U464">
        <v>0.39879999999999999</v>
      </c>
      <c r="V464">
        <v>0.29549999999999998</v>
      </c>
      <c r="W464">
        <v>0.2873</v>
      </c>
      <c r="X464">
        <v>0.3947</v>
      </c>
      <c r="Y464">
        <v>0.2707</v>
      </c>
      <c r="Z464">
        <v>0.39219999999999999</v>
      </c>
      <c r="AA464">
        <v>0.42959999999999998</v>
      </c>
      <c r="AB464">
        <v>0.34439999999999998</v>
      </c>
      <c r="AC464">
        <v>0.19389999999999999</v>
      </c>
      <c r="AD464">
        <v>0.3211</v>
      </c>
      <c r="AE464">
        <v>0.29049999999999998</v>
      </c>
      <c r="AF464">
        <v>0.437</v>
      </c>
      <c r="AG464">
        <v>0.39810000000000001</v>
      </c>
      <c r="AH464">
        <v>0.33860000000000001</v>
      </c>
      <c r="AI464">
        <v>0.43969999999999998</v>
      </c>
      <c r="AJ464">
        <v>0.28770000000000001</v>
      </c>
      <c r="AK464">
        <v>0.29570000000000002</v>
      </c>
      <c r="AL464">
        <v>0.24460000000000001</v>
      </c>
      <c r="AM464">
        <v>0.39710000000000001</v>
      </c>
      <c r="AN464">
        <v>0.30769999999999997</v>
      </c>
      <c r="AO464">
        <v>0.33879999999999999</v>
      </c>
      <c r="AP464">
        <v>0.33650000000000002</v>
      </c>
      <c r="AQ464">
        <v>0.50980000000000003</v>
      </c>
      <c r="AR464">
        <v>0.30499999999999999</v>
      </c>
      <c r="AS464">
        <v>0.55000000000000004</v>
      </c>
      <c r="AT464">
        <v>0.46600000000000003</v>
      </c>
      <c r="AU464">
        <v>0.49</v>
      </c>
      <c r="AV464">
        <v>0.36890000000000001</v>
      </c>
      <c r="AW464">
        <v>0.53639999999999999</v>
      </c>
      <c r="AX464">
        <v>0.33329999999999999</v>
      </c>
      <c r="AY464">
        <v>0.3846</v>
      </c>
      <c r="AZ464">
        <v>0.34339999999999998</v>
      </c>
      <c r="BA464">
        <v>0.47410000000000002</v>
      </c>
      <c r="BB464">
        <v>0.36670000000000003</v>
      </c>
      <c r="BC464">
        <v>0.43169999999999997</v>
      </c>
      <c r="BD464">
        <v>0.33329999999999999</v>
      </c>
    </row>
    <row r="465" spans="1:56" hidden="1" x14ac:dyDescent="0.4">
      <c r="A465">
        <v>1024</v>
      </c>
      <c r="B465" t="str">
        <f t="shared" si="20"/>
        <v>CLM053</v>
      </c>
      <c r="C465" t="str">
        <f t="shared" si="21"/>
        <v>CLM093</v>
      </c>
      <c r="D465" t="str">
        <f t="shared" si="22"/>
        <v>Levenshtein</v>
      </c>
      <c r="E465" t="s">
        <v>528</v>
      </c>
      <c r="F465">
        <f t="shared" si="23"/>
        <v>0.54519800000000007</v>
      </c>
      <c r="G465">
        <v>0.64229999999999998</v>
      </c>
      <c r="H465">
        <v>0.49340000000000001</v>
      </c>
      <c r="I465">
        <v>0.53859999999999997</v>
      </c>
      <c r="J465">
        <v>0.54259999999999997</v>
      </c>
      <c r="K465">
        <v>0.5605</v>
      </c>
      <c r="L465">
        <v>0.52310000000000001</v>
      </c>
      <c r="M465">
        <v>0.55249999999999999</v>
      </c>
      <c r="N465">
        <v>0.53239999999999998</v>
      </c>
      <c r="O465">
        <v>0.68700000000000006</v>
      </c>
      <c r="P465">
        <v>0.57140000000000002</v>
      </c>
      <c r="Q465">
        <v>0.46829999999999999</v>
      </c>
      <c r="R465">
        <v>0.4919</v>
      </c>
      <c r="S465">
        <v>0.49009999999999998</v>
      </c>
      <c r="T465">
        <v>0.56879999999999997</v>
      </c>
      <c r="U465">
        <v>0.49980000000000002</v>
      </c>
      <c r="V465">
        <v>0.50880000000000003</v>
      </c>
      <c r="W465">
        <v>0.54569999999999996</v>
      </c>
      <c r="X465">
        <v>0.51580000000000004</v>
      </c>
      <c r="Y465">
        <v>0.50749999999999995</v>
      </c>
      <c r="Z465">
        <v>0.59560000000000002</v>
      </c>
      <c r="AA465">
        <v>0.58489999999999998</v>
      </c>
      <c r="AB465">
        <v>0.54749999999999999</v>
      </c>
      <c r="AC465">
        <v>0.4975</v>
      </c>
      <c r="AD465">
        <v>0.51600000000000001</v>
      </c>
      <c r="AE465">
        <v>0.48909999999999998</v>
      </c>
      <c r="AF465">
        <v>0.56120000000000003</v>
      </c>
      <c r="AG465">
        <v>0.48970000000000002</v>
      </c>
      <c r="AH465">
        <v>0.50870000000000004</v>
      </c>
      <c r="AI465">
        <v>0.62190000000000001</v>
      </c>
      <c r="AJ465">
        <v>0.57930000000000004</v>
      </c>
      <c r="AK465">
        <v>0.60199999999999998</v>
      </c>
      <c r="AL465">
        <v>0.55430000000000001</v>
      </c>
      <c r="AM465">
        <v>0.63349999999999995</v>
      </c>
      <c r="AN465">
        <v>0.51739999999999997</v>
      </c>
      <c r="AO465">
        <v>0.59430000000000005</v>
      </c>
      <c r="AP465">
        <v>0.59360000000000002</v>
      </c>
      <c r="AQ465">
        <v>0.62119999999999997</v>
      </c>
      <c r="AR465">
        <v>0.51800000000000002</v>
      </c>
      <c r="AS465">
        <v>0.54990000000000006</v>
      </c>
      <c r="AT465">
        <v>0.46810000000000002</v>
      </c>
      <c r="AU465">
        <v>0.4884</v>
      </c>
      <c r="AV465">
        <v>0.53120000000000001</v>
      </c>
      <c r="AW465">
        <v>0.66120000000000001</v>
      </c>
      <c r="AX465">
        <v>0.43319999999999997</v>
      </c>
      <c r="AY465">
        <v>0.55549999999999999</v>
      </c>
      <c r="AZ465">
        <v>0.54390000000000005</v>
      </c>
      <c r="BA465">
        <v>0.53269999999999995</v>
      </c>
      <c r="BB465">
        <v>0.57809999999999995</v>
      </c>
      <c r="BC465">
        <v>0.53490000000000004</v>
      </c>
      <c r="BD465">
        <v>0.51659999999999995</v>
      </c>
    </row>
    <row r="466" spans="1:56" hidden="1" x14ac:dyDescent="0.4">
      <c r="A466">
        <v>1025</v>
      </c>
      <c r="B466" t="str">
        <f t="shared" si="20"/>
        <v>CLM053</v>
      </c>
      <c r="C466" t="str">
        <f t="shared" si="21"/>
        <v>CLM093</v>
      </c>
      <c r="D466" t="str">
        <f t="shared" si="22"/>
        <v>TFIDF</v>
      </c>
      <c r="E466" t="s">
        <v>529</v>
      </c>
      <c r="F466">
        <f t="shared" si="23"/>
        <v>0.60015200000000002</v>
      </c>
      <c r="G466">
        <v>0.74250000000000005</v>
      </c>
      <c r="H466">
        <v>0.51829999999999998</v>
      </c>
      <c r="I466">
        <v>0.51470000000000005</v>
      </c>
      <c r="J466">
        <v>0.69199999999999995</v>
      </c>
      <c r="K466">
        <v>0.56620000000000004</v>
      </c>
      <c r="L466">
        <v>0.58460000000000001</v>
      </c>
      <c r="M466">
        <v>0.63580000000000003</v>
      </c>
      <c r="N466">
        <v>0.57830000000000004</v>
      </c>
      <c r="O466">
        <v>0.79279999999999995</v>
      </c>
      <c r="P466">
        <v>0.62</v>
      </c>
      <c r="Q466">
        <v>0.54600000000000004</v>
      </c>
      <c r="R466">
        <v>0.64690000000000003</v>
      </c>
      <c r="S466">
        <v>0.54659999999999997</v>
      </c>
      <c r="T466">
        <v>0.60440000000000005</v>
      </c>
      <c r="U466">
        <v>0.65339999999999998</v>
      </c>
      <c r="V466">
        <v>0.56420000000000003</v>
      </c>
      <c r="W466">
        <v>0.52969999999999995</v>
      </c>
      <c r="X466">
        <v>0.59119999999999995</v>
      </c>
      <c r="Y466">
        <v>0.58099999999999996</v>
      </c>
      <c r="Z466">
        <v>0.76249999999999996</v>
      </c>
      <c r="AA466">
        <v>0.66149999999999998</v>
      </c>
      <c r="AB466">
        <v>0.66579999999999995</v>
      </c>
      <c r="AC466">
        <v>0.49320000000000003</v>
      </c>
      <c r="AD466">
        <v>0.56989999999999996</v>
      </c>
      <c r="AE466">
        <v>0.57840000000000003</v>
      </c>
      <c r="AF466">
        <v>0.61680000000000001</v>
      </c>
      <c r="AG466">
        <v>0.5706</v>
      </c>
      <c r="AH466">
        <v>0.50780000000000003</v>
      </c>
      <c r="AI466">
        <v>0.71730000000000005</v>
      </c>
      <c r="AJ466">
        <v>0.50600000000000001</v>
      </c>
      <c r="AK466">
        <v>0.57040000000000002</v>
      </c>
      <c r="AL466">
        <v>0.49740000000000001</v>
      </c>
      <c r="AM466">
        <v>0.62239999999999995</v>
      </c>
      <c r="AN466">
        <v>0.52010000000000001</v>
      </c>
      <c r="AO466">
        <v>0.64929999999999999</v>
      </c>
      <c r="AP466">
        <v>0.6159</v>
      </c>
      <c r="AQ466">
        <v>0.65669999999999995</v>
      </c>
      <c r="AR466">
        <v>0.51939999999999997</v>
      </c>
      <c r="AS466">
        <v>0.61539999999999995</v>
      </c>
      <c r="AT466">
        <v>0.52400000000000002</v>
      </c>
      <c r="AU466">
        <v>0.5595</v>
      </c>
      <c r="AV466">
        <v>0.66200000000000003</v>
      </c>
      <c r="AW466">
        <v>0.79369999999999996</v>
      </c>
      <c r="AX466">
        <v>0.52590000000000003</v>
      </c>
      <c r="AY466">
        <v>0.54990000000000006</v>
      </c>
      <c r="AZ466">
        <v>0.57299999999999995</v>
      </c>
      <c r="BA466">
        <v>0.57840000000000003</v>
      </c>
      <c r="BB466">
        <v>0.6603</v>
      </c>
      <c r="BC466">
        <v>0.57709999999999995</v>
      </c>
      <c r="BD466">
        <v>0.57840000000000003</v>
      </c>
    </row>
    <row r="467" spans="1:56" hidden="1" x14ac:dyDescent="0.4">
      <c r="A467">
        <v>1026</v>
      </c>
      <c r="B467" t="str">
        <f t="shared" si="20"/>
        <v>CLM053</v>
      </c>
      <c r="C467" t="str">
        <f t="shared" si="21"/>
        <v>CLM093</v>
      </c>
      <c r="D467" t="str">
        <f t="shared" si="22"/>
        <v>BM25</v>
      </c>
      <c r="E467" t="s">
        <v>530</v>
      </c>
      <c r="F467">
        <f t="shared" si="23"/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</row>
    <row r="468" spans="1:56" hidden="1" x14ac:dyDescent="0.4">
      <c r="A468">
        <v>1027</v>
      </c>
      <c r="B468" t="str">
        <f t="shared" si="20"/>
        <v>CLM053</v>
      </c>
      <c r="C468" t="str">
        <f t="shared" si="21"/>
        <v>CLM093</v>
      </c>
      <c r="D468" t="str">
        <f t="shared" si="22"/>
        <v>SBERT</v>
      </c>
      <c r="E468" t="s">
        <v>531</v>
      </c>
      <c r="F468">
        <f t="shared" si="23"/>
        <v>0.93604599999999993</v>
      </c>
      <c r="G468">
        <v>0.95920000000000005</v>
      </c>
      <c r="H468">
        <v>0.94130000000000003</v>
      </c>
      <c r="I468">
        <v>0.93479999999999996</v>
      </c>
      <c r="J468">
        <v>0.9214</v>
      </c>
      <c r="K468">
        <v>0.93869999999999998</v>
      </c>
      <c r="L468">
        <v>0.9597</v>
      </c>
      <c r="M468">
        <v>0.94869999999999999</v>
      </c>
      <c r="N468">
        <v>0.92930000000000001</v>
      </c>
      <c r="O468">
        <v>0.96609999999999996</v>
      </c>
      <c r="P468">
        <v>0.95450000000000002</v>
      </c>
      <c r="Q468">
        <v>0.92459999999999998</v>
      </c>
      <c r="R468">
        <v>0.92869999999999997</v>
      </c>
      <c r="S468">
        <v>0.93569999999999998</v>
      </c>
      <c r="T468">
        <v>0.94630000000000003</v>
      </c>
      <c r="U468">
        <v>0.93289999999999995</v>
      </c>
      <c r="V468">
        <v>0.93169999999999997</v>
      </c>
      <c r="W468">
        <v>0.90739999999999998</v>
      </c>
      <c r="X468">
        <v>0.92810000000000004</v>
      </c>
      <c r="Y468">
        <v>0.93089999999999995</v>
      </c>
      <c r="Z468">
        <v>0.93710000000000004</v>
      </c>
      <c r="AA468">
        <v>0.93510000000000004</v>
      </c>
      <c r="AB468">
        <v>0.93899999999999995</v>
      </c>
      <c r="AC468">
        <v>0.93220000000000003</v>
      </c>
      <c r="AD468">
        <v>0.94640000000000002</v>
      </c>
      <c r="AE468">
        <v>0.92179999999999995</v>
      </c>
      <c r="AF468">
        <v>0.94779999999999998</v>
      </c>
      <c r="AG468">
        <v>0.95109999999999995</v>
      </c>
      <c r="AH468">
        <v>0.92020000000000002</v>
      </c>
      <c r="AI468">
        <v>0.95840000000000003</v>
      </c>
      <c r="AJ468">
        <v>0.92410000000000003</v>
      </c>
      <c r="AK468">
        <v>0.9526</v>
      </c>
      <c r="AL468">
        <v>0.92010000000000003</v>
      </c>
      <c r="AM468">
        <v>0.95789999999999997</v>
      </c>
      <c r="AN468">
        <v>0.94479999999999997</v>
      </c>
      <c r="AO468">
        <v>0.95879999999999999</v>
      </c>
      <c r="AP468">
        <v>0.96140000000000003</v>
      </c>
      <c r="AQ468">
        <v>0.9738</v>
      </c>
      <c r="AR468">
        <v>0.92759999999999998</v>
      </c>
      <c r="AS468">
        <v>0.9355</v>
      </c>
      <c r="AT468">
        <v>0.87239999999999995</v>
      </c>
      <c r="AU468">
        <v>0.93799999999999994</v>
      </c>
      <c r="AV468">
        <v>0.94099999999999995</v>
      </c>
      <c r="AW468">
        <v>0.95289999999999997</v>
      </c>
      <c r="AX468">
        <v>0.91269999999999996</v>
      </c>
      <c r="AY468">
        <v>0.92569999999999997</v>
      </c>
      <c r="AZ468">
        <v>0.9083</v>
      </c>
      <c r="BA468">
        <v>0.89790000000000003</v>
      </c>
      <c r="BB468">
        <v>0.94540000000000002</v>
      </c>
      <c r="BC468">
        <v>0.9375</v>
      </c>
      <c r="BD468">
        <v>0.90480000000000005</v>
      </c>
    </row>
    <row r="469" spans="1:56" hidden="1" x14ac:dyDescent="0.4">
      <c r="A469">
        <v>1028</v>
      </c>
      <c r="B469" t="str">
        <f t="shared" si="20"/>
        <v>CLM053</v>
      </c>
      <c r="C469" t="str">
        <f t="shared" si="21"/>
        <v>CLM093</v>
      </c>
      <c r="D469" t="str">
        <f t="shared" si="22"/>
        <v>MEAN</v>
      </c>
      <c r="E469" t="s">
        <v>532</v>
      </c>
      <c r="F469">
        <f t="shared" si="23"/>
        <v>0.49011200000000005</v>
      </c>
      <c r="G469">
        <v>0.54559999999999997</v>
      </c>
      <c r="H469">
        <v>0.48010000000000003</v>
      </c>
      <c r="I469">
        <v>0.46820000000000001</v>
      </c>
      <c r="J469">
        <v>0.50839999999999996</v>
      </c>
      <c r="K469">
        <v>0.4869</v>
      </c>
      <c r="L469">
        <v>0.47760000000000002</v>
      </c>
      <c r="M469">
        <v>0.51219999999999999</v>
      </c>
      <c r="N469">
        <v>0.47249999999999998</v>
      </c>
      <c r="O469">
        <v>0.59830000000000005</v>
      </c>
      <c r="P469">
        <v>0.50980000000000003</v>
      </c>
      <c r="Q469">
        <v>0.43640000000000001</v>
      </c>
      <c r="R469">
        <v>0.48609999999999998</v>
      </c>
      <c r="S469">
        <v>0.44309999999999999</v>
      </c>
      <c r="T469">
        <v>0.4879</v>
      </c>
      <c r="U469">
        <v>0.497</v>
      </c>
      <c r="V469">
        <v>0.46</v>
      </c>
      <c r="W469">
        <v>0.45400000000000001</v>
      </c>
      <c r="X469">
        <v>0.48599999999999999</v>
      </c>
      <c r="Y469">
        <v>0.45800000000000002</v>
      </c>
      <c r="Z469">
        <v>0.53749999999999998</v>
      </c>
      <c r="AA469">
        <v>0.5222</v>
      </c>
      <c r="AB469">
        <v>0.49940000000000001</v>
      </c>
      <c r="AC469">
        <v>0.4234</v>
      </c>
      <c r="AD469">
        <v>0.47070000000000001</v>
      </c>
      <c r="AE469">
        <v>0.45600000000000002</v>
      </c>
      <c r="AF469">
        <v>0.51259999999999994</v>
      </c>
      <c r="AG469">
        <v>0.4819</v>
      </c>
      <c r="AH469">
        <v>0.4551</v>
      </c>
      <c r="AI469">
        <v>0.5474</v>
      </c>
      <c r="AJ469">
        <v>0.45939999999999998</v>
      </c>
      <c r="AK469">
        <v>0.48409999999999997</v>
      </c>
      <c r="AL469">
        <v>0.44330000000000003</v>
      </c>
      <c r="AM469">
        <v>0.5222</v>
      </c>
      <c r="AN469">
        <v>0.45800000000000002</v>
      </c>
      <c r="AO469">
        <v>0.50819999999999999</v>
      </c>
      <c r="AP469">
        <v>0.50149999999999995</v>
      </c>
      <c r="AQ469">
        <v>0.55230000000000001</v>
      </c>
      <c r="AR469">
        <v>0.45400000000000001</v>
      </c>
      <c r="AS469">
        <v>0.5302</v>
      </c>
      <c r="AT469">
        <v>0.46610000000000001</v>
      </c>
      <c r="AU469">
        <v>0.49519999999999997</v>
      </c>
      <c r="AV469">
        <v>0.50060000000000004</v>
      </c>
      <c r="AW469">
        <v>0.58879999999999999</v>
      </c>
      <c r="AX469">
        <v>0.441</v>
      </c>
      <c r="AY469">
        <v>0.48320000000000002</v>
      </c>
      <c r="AZ469">
        <v>0.47370000000000001</v>
      </c>
      <c r="BA469">
        <v>0.49659999999999999</v>
      </c>
      <c r="BB469">
        <v>0.5101</v>
      </c>
      <c r="BC469">
        <v>0.49619999999999997</v>
      </c>
      <c r="BD469">
        <v>0.46660000000000001</v>
      </c>
    </row>
    <row r="470" spans="1:56" hidden="1" x14ac:dyDescent="0.4">
      <c r="A470">
        <v>1029</v>
      </c>
      <c r="B470" t="str">
        <f t="shared" si="20"/>
        <v>CLM053</v>
      </c>
      <c r="C470" t="str">
        <f t="shared" si="21"/>
        <v>CLM093</v>
      </c>
      <c r="D470" t="str">
        <f t="shared" si="22"/>
        <v>Weighted</v>
      </c>
      <c r="E470" t="s">
        <v>533</v>
      </c>
      <c r="F470">
        <f t="shared" si="23"/>
        <v>0.5022380000000003</v>
      </c>
      <c r="G470">
        <v>0.57520000000000004</v>
      </c>
      <c r="H470">
        <v>0.48480000000000001</v>
      </c>
      <c r="I470">
        <v>0.4708</v>
      </c>
      <c r="J470">
        <v>0.53190000000000004</v>
      </c>
      <c r="K470">
        <v>0.49609999999999999</v>
      </c>
      <c r="L470">
        <v>0.48220000000000002</v>
      </c>
      <c r="M470">
        <v>0.52969999999999995</v>
      </c>
      <c r="N470">
        <v>0.48010000000000003</v>
      </c>
      <c r="O470">
        <v>0.64259999999999995</v>
      </c>
      <c r="P470">
        <v>0.52510000000000001</v>
      </c>
      <c r="Q470">
        <v>0.43409999999999999</v>
      </c>
      <c r="R470">
        <v>0.50060000000000004</v>
      </c>
      <c r="S470">
        <v>0.44090000000000001</v>
      </c>
      <c r="T470">
        <v>0.49819999999999998</v>
      </c>
      <c r="U470">
        <v>0.51400000000000001</v>
      </c>
      <c r="V470">
        <v>0.46350000000000002</v>
      </c>
      <c r="W470">
        <v>0.45789999999999997</v>
      </c>
      <c r="X470">
        <v>0.49780000000000002</v>
      </c>
      <c r="Y470">
        <v>0.46200000000000002</v>
      </c>
      <c r="Z470">
        <v>0.56940000000000002</v>
      </c>
      <c r="AA470">
        <v>0.54559999999999997</v>
      </c>
      <c r="AB470">
        <v>0.51659999999999995</v>
      </c>
      <c r="AC470">
        <v>0.41399999999999998</v>
      </c>
      <c r="AD470">
        <v>0.47489999999999999</v>
      </c>
      <c r="AE470">
        <v>0.46060000000000001</v>
      </c>
      <c r="AF470">
        <v>0.52939999999999998</v>
      </c>
      <c r="AG470">
        <v>0.48830000000000001</v>
      </c>
      <c r="AH470">
        <v>0.45619999999999999</v>
      </c>
      <c r="AI470">
        <v>0.57640000000000002</v>
      </c>
      <c r="AJ470">
        <v>0.46089999999999998</v>
      </c>
      <c r="AK470">
        <v>0.49080000000000001</v>
      </c>
      <c r="AL470">
        <v>0.441</v>
      </c>
      <c r="AM470">
        <v>0.54010000000000002</v>
      </c>
      <c r="AN470">
        <v>0.45679999999999998</v>
      </c>
      <c r="AO470">
        <v>0.52400000000000002</v>
      </c>
      <c r="AP470">
        <v>0.51339999999999997</v>
      </c>
      <c r="AQ470">
        <v>0.57709999999999995</v>
      </c>
      <c r="AR470">
        <v>0.45429999999999998</v>
      </c>
      <c r="AS470">
        <v>0.55310000000000004</v>
      </c>
      <c r="AT470">
        <v>0.47799999999999998</v>
      </c>
      <c r="AU470">
        <v>0.50629999999999997</v>
      </c>
      <c r="AV470">
        <v>0.51770000000000005</v>
      </c>
      <c r="AW470">
        <v>0.63280000000000003</v>
      </c>
      <c r="AX470">
        <v>0.44069999999999998</v>
      </c>
      <c r="AY470">
        <v>0.49259999999999998</v>
      </c>
      <c r="AZ470">
        <v>0.48459999999999998</v>
      </c>
      <c r="BA470">
        <v>0.51500000000000001</v>
      </c>
      <c r="BB470">
        <v>0.52880000000000005</v>
      </c>
      <c r="BC470">
        <v>0.50849999999999995</v>
      </c>
      <c r="BD470">
        <v>0.47649999999999998</v>
      </c>
    </row>
    <row r="471" spans="1:56" hidden="1" x14ac:dyDescent="0.4">
      <c r="A471">
        <v>981</v>
      </c>
      <c r="B471" t="str">
        <f t="shared" si="20"/>
        <v>CLM052</v>
      </c>
      <c r="C471" t="str">
        <f t="shared" si="21"/>
        <v>CLM093</v>
      </c>
      <c r="D471" t="str">
        <f t="shared" si="22"/>
        <v>Jaccard</v>
      </c>
      <c r="E471" t="s">
        <v>534</v>
      </c>
      <c r="F471">
        <f t="shared" si="23"/>
        <v>0.37270600000000015</v>
      </c>
      <c r="G471">
        <v>0.35</v>
      </c>
      <c r="H471">
        <v>0.4355</v>
      </c>
      <c r="I471">
        <v>0.46150000000000002</v>
      </c>
      <c r="J471">
        <v>0.42380000000000001</v>
      </c>
      <c r="K471">
        <v>0.29730000000000001</v>
      </c>
      <c r="L471">
        <v>0.26889999999999997</v>
      </c>
      <c r="M471">
        <v>0.4118</v>
      </c>
      <c r="N471">
        <v>0.28410000000000002</v>
      </c>
      <c r="O471">
        <v>0.36520000000000002</v>
      </c>
      <c r="P471">
        <v>0.44440000000000002</v>
      </c>
      <c r="Q471">
        <v>0.23910000000000001</v>
      </c>
      <c r="R471">
        <v>0.37619999999999998</v>
      </c>
      <c r="S471">
        <v>0.313</v>
      </c>
      <c r="T471">
        <v>0.24110000000000001</v>
      </c>
      <c r="U471">
        <v>0.37090000000000001</v>
      </c>
      <c r="V471">
        <v>0.3241</v>
      </c>
      <c r="W471">
        <v>0.34639999999999999</v>
      </c>
      <c r="X471">
        <v>0.42449999999999999</v>
      </c>
      <c r="Y471">
        <v>0.30430000000000001</v>
      </c>
      <c r="Z471">
        <v>0.41760000000000003</v>
      </c>
      <c r="AA471">
        <v>0.38059999999999999</v>
      </c>
      <c r="AB471">
        <v>0.36359999999999998</v>
      </c>
      <c r="AC471">
        <v>0.25230000000000002</v>
      </c>
      <c r="AD471">
        <v>0.28239999999999998</v>
      </c>
      <c r="AE471">
        <v>0.40760000000000002</v>
      </c>
      <c r="AF471">
        <v>0.42309999999999998</v>
      </c>
      <c r="AG471">
        <v>0.26400000000000001</v>
      </c>
      <c r="AH471">
        <v>0.33329999999999999</v>
      </c>
      <c r="AI471">
        <v>0.42220000000000002</v>
      </c>
      <c r="AJ471">
        <v>0.38100000000000001</v>
      </c>
      <c r="AK471">
        <v>0.41320000000000001</v>
      </c>
      <c r="AL471">
        <v>0.28239999999999998</v>
      </c>
      <c r="AM471">
        <v>0.31430000000000002</v>
      </c>
      <c r="AN471">
        <v>0.33910000000000001</v>
      </c>
      <c r="AO471">
        <v>0.40379999999999999</v>
      </c>
      <c r="AP471">
        <v>0.37630000000000002</v>
      </c>
      <c r="AQ471">
        <v>0.38390000000000002</v>
      </c>
      <c r="AR471">
        <v>0.2792</v>
      </c>
      <c r="AS471">
        <v>0.58430000000000004</v>
      </c>
      <c r="AT471">
        <v>0.47310000000000002</v>
      </c>
      <c r="AU471">
        <v>0.44140000000000001</v>
      </c>
      <c r="AV471">
        <v>0.44340000000000002</v>
      </c>
      <c r="AW471">
        <v>0.54720000000000002</v>
      </c>
      <c r="AX471">
        <v>0.44529999999999997</v>
      </c>
      <c r="AY471">
        <v>0.29270000000000002</v>
      </c>
      <c r="AZ471">
        <v>0.40200000000000002</v>
      </c>
      <c r="BA471">
        <v>0.45829999999999999</v>
      </c>
      <c r="BB471">
        <v>0.46150000000000002</v>
      </c>
      <c r="BC471">
        <v>0.38279999999999997</v>
      </c>
      <c r="BD471">
        <v>0.30130000000000001</v>
      </c>
    </row>
    <row r="472" spans="1:56" hidden="1" x14ac:dyDescent="0.4">
      <c r="A472">
        <v>982</v>
      </c>
      <c r="B472" t="str">
        <f t="shared" si="20"/>
        <v>CLM052</v>
      </c>
      <c r="C472" t="str">
        <f t="shared" si="21"/>
        <v>CLM093</v>
      </c>
      <c r="D472" t="str">
        <f t="shared" si="22"/>
        <v>Levenshtein</v>
      </c>
      <c r="E472" t="s">
        <v>535</v>
      </c>
      <c r="F472">
        <f t="shared" si="23"/>
        <v>0.54387200000000002</v>
      </c>
      <c r="G472">
        <v>0.53149999999999997</v>
      </c>
      <c r="H472">
        <v>0.51970000000000005</v>
      </c>
      <c r="I472">
        <v>0.6149</v>
      </c>
      <c r="J472">
        <v>0.57450000000000001</v>
      </c>
      <c r="K472">
        <v>0.51870000000000005</v>
      </c>
      <c r="L472">
        <v>0.54920000000000002</v>
      </c>
      <c r="M472">
        <v>0.49730000000000002</v>
      </c>
      <c r="N472">
        <v>0.51319999999999999</v>
      </c>
      <c r="O472">
        <v>0.56510000000000005</v>
      </c>
      <c r="P472">
        <v>0.56059999999999999</v>
      </c>
      <c r="Q472">
        <v>0.50460000000000005</v>
      </c>
      <c r="R472">
        <v>0.50619999999999998</v>
      </c>
      <c r="S472">
        <v>0.4657</v>
      </c>
      <c r="T472">
        <v>0.54500000000000004</v>
      </c>
      <c r="U472">
        <v>0.50319999999999998</v>
      </c>
      <c r="V472">
        <v>0.52810000000000001</v>
      </c>
      <c r="W472">
        <v>0.51659999999999995</v>
      </c>
      <c r="X472">
        <v>0.55400000000000005</v>
      </c>
      <c r="Y472">
        <v>0.4738</v>
      </c>
      <c r="Z472">
        <v>0.60489999999999999</v>
      </c>
      <c r="AA472">
        <v>0.53810000000000002</v>
      </c>
      <c r="AB472">
        <v>0.58240000000000003</v>
      </c>
      <c r="AC472">
        <v>0.53239999999999998</v>
      </c>
      <c r="AD472">
        <v>0.49409999999999998</v>
      </c>
      <c r="AE472">
        <v>0.57799999999999996</v>
      </c>
      <c r="AF472">
        <v>0.5857</v>
      </c>
      <c r="AG472">
        <v>0.5333</v>
      </c>
      <c r="AH472">
        <v>0.50360000000000005</v>
      </c>
      <c r="AI472">
        <v>0.62409999999999999</v>
      </c>
      <c r="AJ472">
        <v>0.53669999999999995</v>
      </c>
      <c r="AK472">
        <v>0.57550000000000001</v>
      </c>
      <c r="AL472">
        <v>0.59360000000000002</v>
      </c>
      <c r="AM472">
        <v>0.51970000000000005</v>
      </c>
      <c r="AN472">
        <v>0.54659999999999997</v>
      </c>
      <c r="AO472">
        <v>0.53979999999999995</v>
      </c>
      <c r="AP472">
        <v>0.60499999999999998</v>
      </c>
      <c r="AQ472">
        <v>0.56979999999999997</v>
      </c>
      <c r="AR472">
        <v>0.44740000000000002</v>
      </c>
      <c r="AS472">
        <v>0.57040000000000002</v>
      </c>
      <c r="AT472">
        <v>0.504</v>
      </c>
      <c r="AU472">
        <v>0.53710000000000002</v>
      </c>
      <c r="AV472">
        <v>0.52470000000000006</v>
      </c>
      <c r="AW472">
        <v>0.68189999999999995</v>
      </c>
      <c r="AX472">
        <v>0.56779999999999997</v>
      </c>
      <c r="AY472">
        <v>0.4753</v>
      </c>
      <c r="AZ472">
        <v>0.55130000000000001</v>
      </c>
      <c r="BA472">
        <v>0.57709999999999995</v>
      </c>
      <c r="BB472">
        <v>0.61470000000000002</v>
      </c>
      <c r="BC472">
        <v>0.56730000000000003</v>
      </c>
      <c r="BD472">
        <v>0.46939999999999998</v>
      </c>
    </row>
    <row r="473" spans="1:56" hidden="1" x14ac:dyDescent="0.4">
      <c r="A473">
        <v>983</v>
      </c>
      <c r="B473" t="str">
        <f t="shared" si="20"/>
        <v>CLM052</v>
      </c>
      <c r="C473" t="str">
        <f t="shared" si="21"/>
        <v>CLM093</v>
      </c>
      <c r="D473" t="str">
        <f t="shared" si="22"/>
        <v>TFIDF</v>
      </c>
      <c r="E473" t="s">
        <v>536</v>
      </c>
      <c r="F473">
        <f t="shared" si="23"/>
        <v>0.61344600000000016</v>
      </c>
      <c r="G473">
        <v>0.67989999999999995</v>
      </c>
      <c r="H473">
        <v>0.61199999999999999</v>
      </c>
      <c r="I473">
        <v>0.62480000000000002</v>
      </c>
      <c r="J473">
        <v>0.66549999999999998</v>
      </c>
      <c r="K473">
        <v>0.56740000000000002</v>
      </c>
      <c r="L473">
        <v>0.59819999999999995</v>
      </c>
      <c r="M473">
        <v>0.63580000000000003</v>
      </c>
      <c r="N473">
        <v>0.55989999999999995</v>
      </c>
      <c r="O473">
        <v>0.63529999999999998</v>
      </c>
      <c r="P473">
        <v>0.66539999999999999</v>
      </c>
      <c r="Q473">
        <v>0.54649999999999999</v>
      </c>
      <c r="R473">
        <v>0.68579999999999997</v>
      </c>
      <c r="S473">
        <v>0.57210000000000005</v>
      </c>
      <c r="T473">
        <v>0.56020000000000003</v>
      </c>
      <c r="U473">
        <v>0.61890000000000001</v>
      </c>
      <c r="V473">
        <v>0.60160000000000002</v>
      </c>
      <c r="W473">
        <v>0.52959999999999996</v>
      </c>
      <c r="X473">
        <v>0.63629999999999998</v>
      </c>
      <c r="Y473">
        <v>0.51129999999999998</v>
      </c>
      <c r="Z473">
        <v>0.76490000000000002</v>
      </c>
      <c r="AA473">
        <v>0.60350000000000004</v>
      </c>
      <c r="AB473">
        <v>0.63819999999999999</v>
      </c>
      <c r="AC473">
        <v>0.61409999999999998</v>
      </c>
      <c r="AD473">
        <v>0.57820000000000005</v>
      </c>
      <c r="AE473">
        <v>0.62409999999999999</v>
      </c>
      <c r="AF473">
        <v>0.62990000000000002</v>
      </c>
      <c r="AG473">
        <v>0.54179999999999995</v>
      </c>
      <c r="AH473">
        <v>0.45500000000000002</v>
      </c>
      <c r="AI473">
        <v>0.68730000000000002</v>
      </c>
      <c r="AJ473">
        <v>0.52380000000000004</v>
      </c>
      <c r="AK473">
        <v>0.67390000000000005</v>
      </c>
      <c r="AL473">
        <v>0.57089999999999996</v>
      </c>
      <c r="AM473">
        <v>0.5847</v>
      </c>
      <c r="AN473">
        <v>0.59489999999999998</v>
      </c>
      <c r="AO473">
        <v>0.64659999999999995</v>
      </c>
      <c r="AP473">
        <v>0.62539999999999996</v>
      </c>
      <c r="AQ473">
        <v>0.66769999999999996</v>
      </c>
      <c r="AR473">
        <v>0.53249999999999997</v>
      </c>
      <c r="AS473">
        <v>0.67220000000000002</v>
      </c>
      <c r="AT473">
        <v>0.5917</v>
      </c>
      <c r="AU473">
        <v>0.59730000000000005</v>
      </c>
      <c r="AV473">
        <v>0.64749999999999996</v>
      </c>
      <c r="AW473">
        <v>0.8034</v>
      </c>
      <c r="AX473">
        <v>0.52400000000000002</v>
      </c>
      <c r="AY473">
        <v>0.50700000000000001</v>
      </c>
      <c r="AZ473">
        <v>0.67359999999999998</v>
      </c>
      <c r="BA473">
        <v>0.66149999999999998</v>
      </c>
      <c r="BB473">
        <v>0.72660000000000002</v>
      </c>
      <c r="BC473">
        <v>0.66149999999999998</v>
      </c>
      <c r="BD473">
        <v>0.54210000000000003</v>
      </c>
    </row>
    <row r="474" spans="1:56" hidden="1" x14ac:dyDescent="0.4">
      <c r="A474">
        <v>984</v>
      </c>
      <c r="B474" t="str">
        <f t="shared" si="20"/>
        <v>CLM052</v>
      </c>
      <c r="C474" t="str">
        <f t="shared" si="21"/>
        <v>CLM093</v>
      </c>
      <c r="D474" t="str">
        <f t="shared" si="22"/>
        <v>BM25</v>
      </c>
      <c r="E474" t="s">
        <v>537</v>
      </c>
      <c r="F474">
        <f t="shared" si="23"/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</row>
    <row r="475" spans="1:56" hidden="1" x14ac:dyDescent="0.4">
      <c r="A475">
        <v>985</v>
      </c>
      <c r="B475" t="str">
        <f t="shared" si="20"/>
        <v>CLM052</v>
      </c>
      <c r="C475" t="str">
        <f t="shared" si="21"/>
        <v>CLM093</v>
      </c>
      <c r="D475" t="str">
        <f t="shared" si="22"/>
        <v>SBERT</v>
      </c>
      <c r="E475" t="s">
        <v>538</v>
      </c>
      <c r="F475">
        <f t="shared" si="23"/>
        <v>0.94110399999999983</v>
      </c>
      <c r="G475">
        <v>0.93530000000000002</v>
      </c>
      <c r="H475">
        <v>0.96089999999999998</v>
      </c>
      <c r="I475">
        <v>0.94699999999999995</v>
      </c>
      <c r="J475">
        <v>0.93479999999999996</v>
      </c>
      <c r="K475">
        <v>0.89349999999999996</v>
      </c>
      <c r="L475">
        <v>0.9385</v>
      </c>
      <c r="M475">
        <v>0.94820000000000004</v>
      </c>
      <c r="N475">
        <v>0.93310000000000004</v>
      </c>
      <c r="O475">
        <v>0.94320000000000004</v>
      </c>
      <c r="P475">
        <v>0.94750000000000001</v>
      </c>
      <c r="Q475">
        <v>0.93369999999999997</v>
      </c>
      <c r="R475">
        <v>0.93389999999999995</v>
      </c>
      <c r="S475">
        <v>0.93540000000000001</v>
      </c>
      <c r="T475">
        <v>0.92410000000000003</v>
      </c>
      <c r="U475">
        <v>0.92090000000000005</v>
      </c>
      <c r="V475">
        <v>0.94399999999999995</v>
      </c>
      <c r="W475">
        <v>0.94769999999999999</v>
      </c>
      <c r="X475">
        <v>0.94720000000000004</v>
      </c>
      <c r="Y475">
        <v>0.91869999999999996</v>
      </c>
      <c r="Z475">
        <v>0.93259999999999998</v>
      </c>
      <c r="AA475">
        <v>0.93120000000000003</v>
      </c>
      <c r="AB475">
        <v>0.96450000000000002</v>
      </c>
      <c r="AC475">
        <v>0.94269999999999998</v>
      </c>
      <c r="AD475">
        <v>0.94699999999999995</v>
      </c>
      <c r="AE475">
        <v>0.95089999999999997</v>
      </c>
      <c r="AF475">
        <v>0.94789999999999996</v>
      </c>
      <c r="AG475">
        <v>0.92520000000000002</v>
      </c>
      <c r="AH475">
        <v>0.91520000000000001</v>
      </c>
      <c r="AI475">
        <v>0.96819999999999995</v>
      </c>
      <c r="AJ475">
        <v>0.92779999999999996</v>
      </c>
      <c r="AK475">
        <v>0.96240000000000003</v>
      </c>
      <c r="AL475">
        <v>0.93069999999999997</v>
      </c>
      <c r="AM475">
        <v>0.95479999999999998</v>
      </c>
      <c r="AN475">
        <v>0.96489999999999998</v>
      </c>
      <c r="AO475">
        <v>0.96689999999999998</v>
      </c>
      <c r="AP475">
        <v>0.94730000000000003</v>
      </c>
      <c r="AQ475">
        <v>0.9587</v>
      </c>
      <c r="AR475">
        <v>0.91520000000000001</v>
      </c>
      <c r="AS475">
        <v>0.95599999999999996</v>
      </c>
      <c r="AT475">
        <v>0.96609999999999996</v>
      </c>
      <c r="AU475">
        <v>0.96719999999999995</v>
      </c>
      <c r="AV475">
        <v>0.93279999999999996</v>
      </c>
      <c r="AW475">
        <v>0.96099999999999997</v>
      </c>
      <c r="AX475">
        <v>0.94479999999999997</v>
      </c>
      <c r="AY475">
        <v>0.92569999999999997</v>
      </c>
      <c r="AZ475">
        <v>0.89400000000000002</v>
      </c>
      <c r="BA475">
        <v>0.90620000000000001</v>
      </c>
      <c r="BB475">
        <v>0.9718</v>
      </c>
      <c r="BC475">
        <v>0.96079999999999999</v>
      </c>
      <c r="BD475">
        <v>0.92710000000000004</v>
      </c>
    </row>
    <row r="476" spans="1:56" hidden="1" x14ac:dyDescent="0.4">
      <c r="A476">
        <v>986</v>
      </c>
      <c r="B476" t="str">
        <f t="shared" si="20"/>
        <v>CLM052</v>
      </c>
      <c r="C476" t="str">
        <f t="shared" si="21"/>
        <v>CLM093</v>
      </c>
      <c r="D476" t="str">
        <f t="shared" si="22"/>
        <v>MEAN</v>
      </c>
      <c r="E476" t="s">
        <v>539</v>
      </c>
      <c r="F476">
        <f t="shared" si="23"/>
        <v>0.49423200000000006</v>
      </c>
      <c r="G476">
        <v>0.49930000000000002</v>
      </c>
      <c r="H476">
        <v>0.50560000000000005</v>
      </c>
      <c r="I476">
        <v>0.52969999999999995</v>
      </c>
      <c r="J476">
        <v>0.51970000000000005</v>
      </c>
      <c r="K476">
        <v>0.45540000000000003</v>
      </c>
      <c r="L476">
        <v>0.47099999999999997</v>
      </c>
      <c r="M476">
        <v>0.49859999999999999</v>
      </c>
      <c r="N476">
        <v>0.45810000000000001</v>
      </c>
      <c r="O476">
        <v>0.50180000000000002</v>
      </c>
      <c r="P476">
        <v>0.52359999999999995</v>
      </c>
      <c r="Q476">
        <v>0.44479999999999997</v>
      </c>
      <c r="R476">
        <v>0.50039999999999996</v>
      </c>
      <c r="S476">
        <v>0.4572</v>
      </c>
      <c r="T476">
        <v>0.4541</v>
      </c>
      <c r="U476">
        <v>0.48280000000000001</v>
      </c>
      <c r="V476">
        <v>0.47960000000000003</v>
      </c>
      <c r="W476">
        <v>0.46800000000000003</v>
      </c>
      <c r="X476">
        <v>0.51239999999999997</v>
      </c>
      <c r="Y476">
        <v>0.44159999999999999</v>
      </c>
      <c r="Z476">
        <v>0.54400000000000004</v>
      </c>
      <c r="AA476">
        <v>0.49070000000000003</v>
      </c>
      <c r="AB476">
        <v>0.50980000000000003</v>
      </c>
      <c r="AC476">
        <v>0.46829999999999999</v>
      </c>
      <c r="AD476">
        <v>0.46029999999999999</v>
      </c>
      <c r="AE476">
        <v>0.51219999999999999</v>
      </c>
      <c r="AF476">
        <v>0.51729999999999998</v>
      </c>
      <c r="AG476">
        <v>0.45290000000000002</v>
      </c>
      <c r="AH476">
        <v>0.44140000000000001</v>
      </c>
      <c r="AI476">
        <v>0.54039999999999999</v>
      </c>
      <c r="AJ476">
        <v>0.47389999999999999</v>
      </c>
      <c r="AK476">
        <v>0.52500000000000002</v>
      </c>
      <c r="AL476">
        <v>0.47549999999999998</v>
      </c>
      <c r="AM476">
        <v>0.47470000000000001</v>
      </c>
      <c r="AN476">
        <v>0.48909999999999998</v>
      </c>
      <c r="AO476">
        <v>0.51139999999999997</v>
      </c>
      <c r="AP476">
        <v>0.51080000000000003</v>
      </c>
      <c r="AQ476">
        <v>0.51600000000000001</v>
      </c>
      <c r="AR476">
        <v>0.43490000000000001</v>
      </c>
      <c r="AS476">
        <v>0.55659999999999998</v>
      </c>
      <c r="AT476">
        <v>0.50700000000000001</v>
      </c>
      <c r="AU476">
        <v>0.50860000000000005</v>
      </c>
      <c r="AV476">
        <v>0.50970000000000004</v>
      </c>
      <c r="AW476">
        <v>0.59870000000000001</v>
      </c>
      <c r="AX476">
        <v>0.49640000000000001</v>
      </c>
      <c r="AY476">
        <v>0.44009999999999999</v>
      </c>
      <c r="AZ476">
        <v>0.50419999999999998</v>
      </c>
      <c r="BA476">
        <v>0.52059999999999995</v>
      </c>
      <c r="BB476">
        <v>0.55489999999999995</v>
      </c>
      <c r="BC476">
        <v>0.51449999999999996</v>
      </c>
      <c r="BD476">
        <v>0.44800000000000001</v>
      </c>
    </row>
    <row r="477" spans="1:56" hidden="1" x14ac:dyDescent="0.4">
      <c r="A477">
        <v>987</v>
      </c>
      <c r="B477" t="str">
        <f t="shared" si="20"/>
        <v>CLM052</v>
      </c>
      <c r="C477" t="str">
        <f t="shared" si="21"/>
        <v>CLM093</v>
      </c>
      <c r="D477" t="str">
        <f t="shared" si="22"/>
        <v>Weighted</v>
      </c>
      <c r="E477" t="s">
        <v>540</v>
      </c>
      <c r="F477">
        <f t="shared" si="23"/>
        <v>0.50729199999999997</v>
      </c>
      <c r="G477">
        <v>0.51790000000000003</v>
      </c>
      <c r="H477">
        <v>0.51849999999999996</v>
      </c>
      <c r="I477">
        <v>0.55130000000000001</v>
      </c>
      <c r="J477">
        <v>0.54269999999999996</v>
      </c>
      <c r="K477">
        <v>0.46360000000000001</v>
      </c>
      <c r="L477">
        <v>0.4778</v>
      </c>
      <c r="M477">
        <v>0.51280000000000003</v>
      </c>
      <c r="N477">
        <v>0.46060000000000001</v>
      </c>
      <c r="O477">
        <v>0.51749999999999996</v>
      </c>
      <c r="P477">
        <v>0.54559999999999997</v>
      </c>
      <c r="Q477">
        <v>0.44330000000000003</v>
      </c>
      <c r="R477">
        <v>0.51970000000000005</v>
      </c>
      <c r="S477">
        <v>0.45979999999999999</v>
      </c>
      <c r="T477">
        <v>0.45700000000000002</v>
      </c>
      <c r="U477">
        <v>0.49630000000000002</v>
      </c>
      <c r="V477">
        <v>0.4879</v>
      </c>
      <c r="W477">
        <v>0.46939999999999998</v>
      </c>
      <c r="X477">
        <v>0.5302</v>
      </c>
      <c r="Y477">
        <v>0.43980000000000002</v>
      </c>
      <c r="Z477">
        <v>0.57840000000000003</v>
      </c>
      <c r="AA477">
        <v>0.50390000000000001</v>
      </c>
      <c r="AB477">
        <v>0.52439999999999998</v>
      </c>
      <c r="AC477">
        <v>0.47470000000000001</v>
      </c>
      <c r="AD477">
        <v>0.46229999999999999</v>
      </c>
      <c r="AE477">
        <v>0.52880000000000005</v>
      </c>
      <c r="AF477">
        <v>0.53600000000000003</v>
      </c>
      <c r="AG477">
        <v>0.45440000000000003</v>
      </c>
      <c r="AH477">
        <v>0.43730000000000002</v>
      </c>
      <c r="AI477">
        <v>0.56459999999999999</v>
      </c>
      <c r="AJ477">
        <v>0.4793</v>
      </c>
      <c r="AK477">
        <v>0.54559999999999997</v>
      </c>
      <c r="AL477">
        <v>0.48330000000000001</v>
      </c>
      <c r="AM477">
        <v>0.47939999999999999</v>
      </c>
      <c r="AN477">
        <v>0.49640000000000001</v>
      </c>
      <c r="AO477">
        <v>0.52659999999999996</v>
      </c>
      <c r="AP477">
        <v>0.52769999999999995</v>
      </c>
      <c r="AQ477">
        <v>0.53459999999999996</v>
      </c>
      <c r="AR477">
        <v>0.43290000000000001</v>
      </c>
      <c r="AS477">
        <v>0.58589999999999998</v>
      </c>
      <c r="AT477">
        <v>0.51839999999999997</v>
      </c>
      <c r="AU477">
        <v>0.52059999999999995</v>
      </c>
      <c r="AV477">
        <v>0.52949999999999997</v>
      </c>
      <c r="AW477">
        <v>0.64439999999999997</v>
      </c>
      <c r="AX477">
        <v>0.50490000000000002</v>
      </c>
      <c r="AY477">
        <v>0.43669999999999998</v>
      </c>
      <c r="AZ477">
        <v>0.52980000000000005</v>
      </c>
      <c r="BA477">
        <v>0.54790000000000005</v>
      </c>
      <c r="BB477">
        <v>0.58420000000000005</v>
      </c>
      <c r="BC477">
        <v>0.53200000000000003</v>
      </c>
      <c r="BD477">
        <v>0.44800000000000001</v>
      </c>
    </row>
    <row r="478" spans="1:56" hidden="1" x14ac:dyDescent="0.4">
      <c r="A478">
        <v>876</v>
      </c>
      <c r="B478" t="str">
        <f t="shared" si="20"/>
        <v>CLM051</v>
      </c>
      <c r="C478" t="str">
        <f t="shared" si="21"/>
        <v>CLM093</v>
      </c>
      <c r="D478" t="str">
        <f t="shared" si="22"/>
        <v>Jaccard</v>
      </c>
      <c r="E478" t="s">
        <v>541</v>
      </c>
      <c r="F478">
        <f t="shared" si="23"/>
        <v>0.37497799999999998</v>
      </c>
      <c r="G478">
        <v>0.33329999999999999</v>
      </c>
      <c r="H478">
        <v>0.4375</v>
      </c>
      <c r="I478">
        <v>0.37409999999999999</v>
      </c>
      <c r="J478">
        <v>0.4088</v>
      </c>
      <c r="K478">
        <v>0.28120000000000001</v>
      </c>
      <c r="L478">
        <v>0.2288</v>
      </c>
      <c r="M478">
        <v>0.377</v>
      </c>
      <c r="N478">
        <v>0.32950000000000002</v>
      </c>
      <c r="O478">
        <v>0.38179999999999997</v>
      </c>
      <c r="P478">
        <v>0.44440000000000002</v>
      </c>
      <c r="Q478">
        <v>0.28570000000000001</v>
      </c>
      <c r="R478">
        <v>0.4894</v>
      </c>
      <c r="S478">
        <v>0.2727</v>
      </c>
      <c r="T478">
        <v>0.2344</v>
      </c>
      <c r="U478">
        <v>0.35770000000000002</v>
      </c>
      <c r="V478">
        <v>0.31290000000000001</v>
      </c>
      <c r="W478">
        <v>0.30880000000000002</v>
      </c>
      <c r="X478">
        <v>0.44</v>
      </c>
      <c r="Y478">
        <v>0.33329999999999999</v>
      </c>
      <c r="Z478">
        <v>0.43020000000000003</v>
      </c>
      <c r="AA478">
        <v>0.35099999999999998</v>
      </c>
      <c r="AB478">
        <v>0.42170000000000002</v>
      </c>
      <c r="AC478">
        <v>0.33939999999999998</v>
      </c>
      <c r="AD478">
        <v>0.2797</v>
      </c>
      <c r="AE478">
        <v>0.30459999999999998</v>
      </c>
      <c r="AF478">
        <v>0.51349999999999996</v>
      </c>
      <c r="AG478">
        <v>0.3306</v>
      </c>
      <c r="AH478">
        <v>0.3594</v>
      </c>
      <c r="AI478">
        <v>0.48699999999999999</v>
      </c>
      <c r="AJ478">
        <v>0.33729999999999999</v>
      </c>
      <c r="AK478">
        <v>0.33329999999999999</v>
      </c>
      <c r="AL478">
        <v>0.373</v>
      </c>
      <c r="AM478">
        <v>0.38569999999999999</v>
      </c>
      <c r="AN478">
        <v>0.2787</v>
      </c>
      <c r="AO478">
        <v>0.35780000000000001</v>
      </c>
      <c r="AP478">
        <v>0.32669999999999999</v>
      </c>
      <c r="AQ478">
        <v>0.33329999999999999</v>
      </c>
      <c r="AR478">
        <v>0.38129999999999997</v>
      </c>
      <c r="AS478">
        <v>0.51519999999999999</v>
      </c>
      <c r="AT478">
        <v>0.4486</v>
      </c>
      <c r="AU478">
        <v>0.45829999999999999</v>
      </c>
      <c r="AV478">
        <v>0.36149999999999999</v>
      </c>
      <c r="AW478">
        <v>0.56599999999999995</v>
      </c>
      <c r="AX478">
        <v>0.40539999999999998</v>
      </c>
      <c r="AY478">
        <v>0.38369999999999999</v>
      </c>
      <c r="AZ478">
        <v>0.35580000000000001</v>
      </c>
      <c r="BA478">
        <v>0.57010000000000005</v>
      </c>
      <c r="BB478">
        <v>0.4214</v>
      </c>
      <c r="BC478">
        <v>0.35709999999999997</v>
      </c>
      <c r="BD478">
        <v>0.3503</v>
      </c>
    </row>
    <row r="479" spans="1:56" hidden="1" x14ac:dyDescent="0.4">
      <c r="A479">
        <v>877</v>
      </c>
      <c r="B479" t="str">
        <f t="shared" si="20"/>
        <v>CLM051</v>
      </c>
      <c r="C479" t="str">
        <f t="shared" si="21"/>
        <v>CLM093</v>
      </c>
      <c r="D479" t="str">
        <f t="shared" si="22"/>
        <v>Levenshtein</v>
      </c>
      <c r="E479" t="s">
        <v>542</v>
      </c>
      <c r="F479">
        <f t="shared" si="23"/>
        <v>0.54706400000000022</v>
      </c>
      <c r="G479">
        <v>0.58660000000000001</v>
      </c>
      <c r="H479">
        <v>0.50670000000000004</v>
      </c>
      <c r="I479">
        <v>0.56059999999999999</v>
      </c>
      <c r="J479">
        <v>0.44890000000000002</v>
      </c>
      <c r="K479">
        <v>0.55910000000000004</v>
      </c>
      <c r="L479">
        <v>0.52149999999999996</v>
      </c>
      <c r="M479">
        <v>0.55600000000000005</v>
      </c>
      <c r="N479">
        <v>0.52370000000000005</v>
      </c>
      <c r="O479">
        <v>0.59030000000000005</v>
      </c>
      <c r="P479">
        <v>0.50590000000000002</v>
      </c>
      <c r="Q479">
        <v>0.54810000000000003</v>
      </c>
      <c r="R479">
        <v>0.5373</v>
      </c>
      <c r="S479">
        <v>0.46339999999999998</v>
      </c>
      <c r="T479">
        <v>0.52910000000000001</v>
      </c>
      <c r="U479">
        <v>0.47020000000000001</v>
      </c>
      <c r="V479">
        <v>0.503</v>
      </c>
      <c r="W479">
        <v>0.54469999999999996</v>
      </c>
      <c r="X479">
        <v>0.54290000000000005</v>
      </c>
      <c r="Y479">
        <v>0.53369999999999995</v>
      </c>
      <c r="Z479">
        <v>0.62360000000000004</v>
      </c>
      <c r="AA479">
        <v>0.51339999999999997</v>
      </c>
      <c r="AB479">
        <v>0.55520000000000003</v>
      </c>
      <c r="AC479">
        <v>0.54879999999999995</v>
      </c>
      <c r="AD479">
        <v>0.48380000000000001</v>
      </c>
      <c r="AE479">
        <v>0.47299999999999998</v>
      </c>
      <c r="AF479">
        <v>0.55820000000000003</v>
      </c>
      <c r="AG479">
        <v>0.50619999999999998</v>
      </c>
      <c r="AH479">
        <v>0.53149999999999997</v>
      </c>
      <c r="AI479">
        <v>0.58460000000000001</v>
      </c>
      <c r="AJ479">
        <v>0.55069999999999997</v>
      </c>
      <c r="AK479">
        <v>0.7147</v>
      </c>
      <c r="AL479">
        <v>0.61780000000000002</v>
      </c>
      <c r="AM479">
        <v>0.52959999999999996</v>
      </c>
      <c r="AN479">
        <v>0.53129999999999999</v>
      </c>
      <c r="AO479">
        <v>0.56950000000000001</v>
      </c>
      <c r="AP479">
        <v>0.55920000000000003</v>
      </c>
      <c r="AQ479">
        <v>0.50270000000000004</v>
      </c>
      <c r="AR479">
        <v>0.4662</v>
      </c>
      <c r="AS479">
        <v>0.61919999999999997</v>
      </c>
      <c r="AT479">
        <v>0.54820000000000002</v>
      </c>
      <c r="AU479">
        <v>0.53120000000000001</v>
      </c>
      <c r="AV479">
        <v>0.5575</v>
      </c>
      <c r="AW479">
        <v>0.69</v>
      </c>
      <c r="AX479">
        <v>0.54959999999999998</v>
      </c>
      <c r="AY479">
        <v>0.60050000000000003</v>
      </c>
      <c r="AZ479">
        <v>0.50949999999999995</v>
      </c>
      <c r="BA479">
        <v>0.63670000000000004</v>
      </c>
      <c r="BB479">
        <v>0.60199999999999998</v>
      </c>
      <c r="BC479">
        <v>0.56069999999999998</v>
      </c>
      <c r="BD479">
        <v>0.49640000000000001</v>
      </c>
    </row>
    <row r="480" spans="1:56" hidden="1" x14ac:dyDescent="0.4">
      <c r="A480">
        <v>878</v>
      </c>
      <c r="B480" t="str">
        <f t="shared" si="20"/>
        <v>CLM051</v>
      </c>
      <c r="C480" t="str">
        <f t="shared" si="21"/>
        <v>CLM093</v>
      </c>
      <c r="D480" t="str">
        <f t="shared" si="22"/>
        <v>TFIDF</v>
      </c>
      <c r="E480" t="s">
        <v>543</v>
      </c>
      <c r="F480">
        <f t="shared" si="23"/>
        <v>0.59747800000000006</v>
      </c>
      <c r="G480">
        <v>0.67949999999999999</v>
      </c>
      <c r="H480">
        <v>0.54379999999999995</v>
      </c>
      <c r="I480">
        <v>0.57709999999999995</v>
      </c>
      <c r="J480">
        <v>0.54379999999999995</v>
      </c>
      <c r="K480">
        <v>0.57179999999999997</v>
      </c>
      <c r="L480">
        <v>0.46460000000000001</v>
      </c>
      <c r="M480">
        <v>0.60529999999999995</v>
      </c>
      <c r="N480">
        <v>0.62260000000000004</v>
      </c>
      <c r="O480">
        <v>0.69579999999999997</v>
      </c>
      <c r="P480">
        <v>0.61899999999999999</v>
      </c>
      <c r="Q480">
        <v>0.51939999999999997</v>
      </c>
      <c r="R480">
        <v>0.71809999999999996</v>
      </c>
      <c r="S480">
        <v>0.52610000000000001</v>
      </c>
      <c r="T480">
        <v>0.50409999999999999</v>
      </c>
      <c r="U480">
        <v>0.60570000000000002</v>
      </c>
      <c r="V480">
        <v>0.58050000000000002</v>
      </c>
      <c r="W480">
        <v>0.52929999999999999</v>
      </c>
      <c r="X480">
        <v>0.63560000000000005</v>
      </c>
      <c r="Y480">
        <v>0.58589999999999998</v>
      </c>
      <c r="Z480">
        <v>0.77459999999999996</v>
      </c>
      <c r="AA480">
        <v>0.59660000000000002</v>
      </c>
      <c r="AB480">
        <v>0.57889999999999997</v>
      </c>
      <c r="AC480">
        <v>0.67920000000000003</v>
      </c>
      <c r="AD480">
        <v>0.60429999999999995</v>
      </c>
      <c r="AE480">
        <v>0.48870000000000002</v>
      </c>
      <c r="AF480">
        <v>0.62880000000000003</v>
      </c>
      <c r="AG480">
        <v>0.53</v>
      </c>
      <c r="AH480">
        <v>0.46150000000000002</v>
      </c>
      <c r="AI480">
        <v>0.66620000000000001</v>
      </c>
      <c r="AJ480">
        <v>0.55249999999999999</v>
      </c>
      <c r="AK480">
        <v>0.67349999999999999</v>
      </c>
      <c r="AL480">
        <v>0.64649999999999996</v>
      </c>
      <c r="AM480">
        <v>0.59699999999999998</v>
      </c>
      <c r="AN480">
        <v>0.57820000000000005</v>
      </c>
      <c r="AO480">
        <v>0.59430000000000005</v>
      </c>
      <c r="AP480">
        <v>0.63549999999999995</v>
      </c>
      <c r="AQ480">
        <v>0.626</v>
      </c>
      <c r="AR480">
        <v>0.55279999999999996</v>
      </c>
      <c r="AS480">
        <v>0.56210000000000004</v>
      </c>
      <c r="AT480">
        <v>0.50370000000000004</v>
      </c>
      <c r="AU480">
        <v>0.57989999999999997</v>
      </c>
      <c r="AV480">
        <v>0.63380000000000003</v>
      </c>
      <c r="AW480">
        <v>0.76900000000000002</v>
      </c>
      <c r="AX480">
        <v>0.68149999999999999</v>
      </c>
      <c r="AY480">
        <v>0.57720000000000005</v>
      </c>
      <c r="AZ480">
        <v>0.56730000000000003</v>
      </c>
      <c r="BA480">
        <v>0.63959999999999995</v>
      </c>
      <c r="BB480">
        <v>0.65229999999999999</v>
      </c>
      <c r="BC480">
        <v>0.57350000000000001</v>
      </c>
      <c r="BD480">
        <v>0.54090000000000005</v>
      </c>
    </row>
    <row r="481" spans="1:56" hidden="1" x14ac:dyDescent="0.4">
      <c r="A481">
        <v>879</v>
      </c>
      <c r="B481" t="str">
        <f t="shared" si="20"/>
        <v>CLM051</v>
      </c>
      <c r="C481" t="str">
        <f t="shared" si="21"/>
        <v>CLM093</v>
      </c>
      <c r="D481" t="str">
        <f t="shared" si="22"/>
        <v>BM25</v>
      </c>
      <c r="E481" t="s">
        <v>544</v>
      </c>
      <c r="F481">
        <f t="shared" si="23"/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</row>
    <row r="482" spans="1:56" hidden="1" x14ac:dyDescent="0.4">
      <c r="A482">
        <v>880</v>
      </c>
      <c r="B482" t="str">
        <f t="shared" si="20"/>
        <v>CLM051</v>
      </c>
      <c r="C482" t="str">
        <f t="shared" si="21"/>
        <v>CLM093</v>
      </c>
      <c r="D482" t="str">
        <f t="shared" si="22"/>
        <v>SBERT</v>
      </c>
      <c r="E482" t="s">
        <v>545</v>
      </c>
      <c r="F482">
        <f t="shared" si="23"/>
        <v>0.93617800000000018</v>
      </c>
      <c r="G482">
        <v>0.97270000000000001</v>
      </c>
      <c r="H482">
        <v>0.92900000000000005</v>
      </c>
      <c r="I482">
        <v>0.92210000000000003</v>
      </c>
      <c r="J482">
        <v>0.93710000000000004</v>
      </c>
      <c r="K482">
        <v>0.92190000000000005</v>
      </c>
      <c r="L482">
        <v>0.94</v>
      </c>
      <c r="M482">
        <v>0.94499999999999995</v>
      </c>
      <c r="N482">
        <v>0.96989999999999998</v>
      </c>
      <c r="O482">
        <v>0.95889999999999997</v>
      </c>
      <c r="P482">
        <v>0.90959999999999996</v>
      </c>
      <c r="Q482">
        <v>0.93879999999999997</v>
      </c>
      <c r="R482">
        <v>0.93049999999999999</v>
      </c>
      <c r="S482">
        <v>0.94330000000000003</v>
      </c>
      <c r="T482">
        <v>0.90569999999999995</v>
      </c>
      <c r="U482">
        <v>0.94189999999999996</v>
      </c>
      <c r="V482">
        <v>0.91620000000000001</v>
      </c>
      <c r="W482">
        <v>0.91090000000000004</v>
      </c>
      <c r="X482">
        <v>0.92689999999999995</v>
      </c>
      <c r="Y482">
        <v>0.94110000000000005</v>
      </c>
      <c r="Z482">
        <v>0.92930000000000001</v>
      </c>
      <c r="AA482">
        <v>0.91820000000000002</v>
      </c>
      <c r="AB482">
        <v>0.95120000000000005</v>
      </c>
      <c r="AC482">
        <v>0.93</v>
      </c>
      <c r="AD482">
        <v>0.93679999999999997</v>
      </c>
      <c r="AE482">
        <v>0.90600000000000003</v>
      </c>
      <c r="AF482">
        <v>0.95009999999999994</v>
      </c>
      <c r="AG482">
        <v>0.91539999999999999</v>
      </c>
      <c r="AH482">
        <v>0.91869999999999996</v>
      </c>
      <c r="AI482">
        <v>0.97519999999999996</v>
      </c>
      <c r="AJ482">
        <v>0.93269999999999997</v>
      </c>
      <c r="AK482">
        <v>0.96419999999999995</v>
      </c>
      <c r="AL482">
        <v>0.92679999999999996</v>
      </c>
      <c r="AM482">
        <v>0.95599999999999996</v>
      </c>
      <c r="AN482">
        <v>0.95489999999999997</v>
      </c>
      <c r="AO482">
        <v>0.96409999999999996</v>
      </c>
      <c r="AP482">
        <v>0.94940000000000002</v>
      </c>
      <c r="AQ482">
        <v>0.90449999999999997</v>
      </c>
      <c r="AR482">
        <v>0.9143</v>
      </c>
      <c r="AS482">
        <v>0.91510000000000002</v>
      </c>
      <c r="AT482">
        <v>0.93159999999999998</v>
      </c>
      <c r="AU482">
        <v>0.96130000000000004</v>
      </c>
      <c r="AV482">
        <v>0.92659999999999998</v>
      </c>
      <c r="AW482">
        <v>0.9536</v>
      </c>
      <c r="AX482">
        <v>0.92610000000000003</v>
      </c>
      <c r="AY482">
        <v>0.93440000000000001</v>
      </c>
      <c r="AZ482">
        <v>0.90069999999999995</v>
      </c>
      <c r="BA482">
        <v>0.9637</v>
      </c>
      <c r="BB482">
        <v>0.95340000000000003</v>
      </c>
      <c r="BC482">
        <v>0.94950000000000001</v>
      </c>
      <c r="BD482">
        <v>0.93359999999999999</v>
      </c>
    </row>
    <row r="483" spans="1:56" hidden="1" x14ac:dyDescent="0.4">
      <c r="A483">
        <v>881</v>
      </c>
      <c r="B483" t="str">
        <f t="shared" si="20"/>
        <v>CLM051</v>
      </c>
      <c r="C483" t="str">
        <f t="shared" si="21"/>
        <v>CLM093</v>
      </c>
      <c r="D483" t="str">
        <f t="shared" si="22"/>
        <v>MEAN</v>
      </c>
      <c r="E483" t="s">
        <v>546</v>
      </c>
      <c r="F483">
        <f t="shared" si="23"/>
        <v>0.49113799999999996</v>
      </c>
      <c r="G483">
        <v>0.51439999999999997</v>
      </c>
      <c r="H483">
        <v>0.4834</v>
      </c>
      <c r="I483">
        <v>0.48680000000000001</v>
      </c>
      <c r="J483">
        <v>0.4677</v>
      </c>
      <c r="K483">
        <v>0.46679999999999999</v>
      </c>
      <c r="L483">
        <v>0.43099999999999999</v>
      </c>
      <c r="M483">
        <v>0.49669999999999997</v>
      </c>
      <c r="N483">
        <v>0.48909999999999998</v>
      </c>
      <c r="O483">
        <v>0.52539999999999998</v>
      </c>
      <c r="P483">
        <v>0.49580000000000002</v>
      </c>
      <c r="Q483">
        <v>0.45839999999999997</v>
      </c>
      <c r="R483">
        <v>0.53500000000000003</v>
      </c>
      <c r="S483">
        <v>0.44109999999999999</v>
      </c>
      <c r="T483">
        <v>0.43459999999999999</v>
      </c>
      <c r="U483">
        <v>0.47510000000000002</v>
      </c>
      <c r="V483">
        <v>0.46250000000000002</v>
      </c>
      <c r="W483">
        <v>0.4587</v>
      </c>
      <c r="X483">
        <v>0.5091</v>
      </c>
      <c r="Y483">
        <v>0.4788</v>
      </c>
      <c r="Z483">
        <v>0.55149999999999999</v>
      </c>
      <c r="AA483">
        <v>0.4758</v>
      </c>
      <c r="AB483">
        <v>0.50139999999999996</v>
      </c>
      <c r="AC483">
        <v>0.4995</v>
      </c>
      <c r="AD483">
        <v>0.46089999999999998</v>
      </c>
      <c r="AE483">
        <v>0.4345</v>
      </c>
      <c r="AF483">
        <v>0.53010000000000002</v>
      </c>
      <c r="AG483">
        <v>0.45639999999999997</v>
      </c>
      <c r="AH483">
        <v>0.45419999999999999</v>
      </c>
      <c r="AI483">
        <v>0.54259999999999997</v>
      </c>
      <c r="AJ483">
        <v>0.47470000000000001</v>
      </c>
      <c r="AK483">
        <v>0.53710000000000002</v>
      </c>
      <c r="AL483">
        <v>0.51280000000000003</v>
      </c>
      <c r="AM483">
        <v>0.49370000000000003</v>
      </c>
      <c r="AN483">
        <v>0.46860000000000002</v>
      </c>
      <c r="AO483">
        <v>0.49719999999999998</v>
      </c>
      <c r="AP483">
        <v>0.49419999999999997</v>
      </c>
      <c r="AQ483">
        <v>0.4733</v>
      </c>
      <c r="AR483">
        <v>0.46289999999999998</v>
      </c>
      <c r="AS483">
        <v>0.52229999999999999</v>
      </c>
      <c r="AT483">
        <v>0.4864</v>
      </c>
      <c r="AU483">
        <v>0.50619999999999998</v>
      </c>
      <c r="AV483">
        <v>0.49590000000000001</v>
      </c>
      <c r="AW483">
        <v>0.59570000000000001</v>
      </c>
      <c r="AX483">
        <v>0.51249999999999996</v>
      </c>
      <c r="AY483">
        <v>0.49919999999999998</v>
      </c>
      <c r="AZ483">
        <v>0.4667</v>
      </c>
      <c r="BA483">
        <v>0.56200000000000006</v>
      </c>
      <c r="BB483">
        <v>0.52580000000000005</v>
      </c>
      <c r="BC483">
        <v>0.48820000000000002</v>
      </c>
      <c r="BD483">
        <v>0.4642</v>
      </c>
    </row>
    <row r="484" spans="1:56" hidden="1" x14ac:dyDescent="0.4">
      <c r="A484">
        <v>882</v>
      </c>
      <c r="B484" t="str">
        <f t="shared" si="20"/>
        <v>CLM051</v>
      </c>
      <c r="C484" t="str">
        <f t="shared" si="21"/>
        <v>CLM093</v>
      </c>
      <c r="D484" t="str">
        <f t="shared" si="22"/>
        <v>Weighted</v>
      </c>
      <c r="E484" t="s">
        <v>547</v>
      </c>
      <c r="F484">
        <f t="shared" si="23"/>
        <v>0.50338400000000005</v>
      </c>
      <c r="G484">
        <v>0.53110000000000002</v>
      </c>
      <c r="H484">
        <v>0.49209999999999998</v>
      </c>
      <c r="I484">
        <v>0.499</v>
      </c>
      <c r="J484">
        <v>0.4713</v>
      </c>
      <c r="K484">
        <v>0.4738</v>
      </c>
      <c r="L484">
        <v>0.4209</v>
      </c>
      <c r="M484">
        <v>0.50939999999999996</v>
      </c>
      <c r="N484">
        <v>0.49709999999999999</v>
      </c>
      <c r="O484">
        <v>0.54769999999999996</v>
      </c>
      <c r="P484">
        <v>0.51429999999999998</v>
      </c>
      <c r="Q484">
        <v>0.4582</v>
      </c>
      <c r="R484">
        <v>0.56510000000000005</v>
      </c>
      <c r="S484">
        <v>0.43619999999999998</v>
      </c>
      <c r="T484">
        <v>0.43269999999999997</v>
      </c>
      <c r="U484">
        <v>0.4829</v>
      </c>
      <c r="V484">
        <v>0.4698</v>
      </c>
      <c r="W484">
        <v>0.46329999999999999</v>
      </c>
      <c r="X484">
        <v>0.52910000000000001</v>
      </c>
      <c r="Y484">
        <v>0.48659999999999998</v>
      </c>
      <c r="Z484">
        <v>0.58879999999999999</v>
      </c>
      <c r="AA484">
        <v>0.4869</v>
      </c>
      <c r="AB484">
        <v>0.51300000000000001</v>
      </c>
      <c r="AC484">
        <v>0.51880000000000004</v>
      </c>
      <c r="AD484">
        <v>0.46589999999999998</v>
      </c>
      <c r="AE484">
        <v>0.43159999999999998</v>
      </c>
      <c r="AF484">
        <v>0.55159999999999998</v>
      </c>
      <c r="AG484">
        <v>0.4597</v>
      </c>
      <c r="AH484">
        <v>0.45300000000000001</v>
      </c>
      <c r="AI484">
        <v>0.56530000000000002</v>
      </c>
      <c r="AJ484">
        <v>0.48099999999999998</v>
      </c>
      <c r="AK484">
        <v>0.5605</v>
      </c>
      <c r="AL484">
        <v>0.5343</v>
      </c>
      <c r="AM484">
        <v>0.50349999999999995</v>
      </c>
      <c r="AN484">
        <v>0.47149999999999997</v>
      </c>
      <c r="AO484">
        <v>0.50649999999999995</v>
      </c>
      <c r="AP484">
        <v>0.5071</v>
      </c>
      <c r="AQ484">
        <v>0.48730000000000001</v>
      </c>
      <c r="AR484">
        <v>0.46920000000000001</v>
      </c>
      <c r="AS484">
        <v>0.54369999999999996</v>
      </c>
      <c r="AT484">
        <v>0.49349999999999999</v>
      </c>
      <c r="AU484">
        <v>0.51749999999999996</v>
      </c>
      <c r="AV484">
        <v>0.51259999999999994</v>
      </c>
      <c r="AW484">
        <v>0.6401</v>
      </c>
      <c r="AX484">
        <v>0.53580000000000005</v>
      </c>
      <c r="AY484">
        <v>0.51270000000000004</v>
      </c>
      <c r="AZ484">
        <v>0.47660000000000002</v>
      </c>
      <c r="BA484">
        <v>0.58989999999999998</v>
      </c>
      <c r="BB484">
        <v>0.54690000000000005</v>
      </c>
      <c r="BC484">
        <v>0.4965</v>
      </c>
      <c r="BD484">
        <v>0.46729999999999999</v>
      </c>
    </row>
    <row r="485" spans="1:56" hidden="1" x14ac:dyDescent="0.4">
      <c r="A485">
        <v>1016</v>
      </c>
      <c r="B485" t="str">
        <f t="shared" si="20"/>
        <v>CLM003</v>
      </c>
      <c r="C485" t="str">
        <f t="shared" si="21"/>
        <v>CLM093</v>
      </c>
      <c r="D485" t="str">
        <f t="shared" si="22"/>
        <v>Jaccard</v>
      </c>
      <c r="E485" t="s">
        <v>548</v>
      </c>
      <c r="F485">
        <f t="shared" si="23"/>
        <v>0.38586600000000004</v>
      </c>
      <c r="G485">
        <v>0.3654</v>
      </c>
      <c r="H485">
        <v>0.34939999999999999</v>
      </c>
      <c r="I485">
        <v>0.47789999999999999</v>
      </c>
      <c r="J485">
        <v>0.3725</v>
      </c>
      <c r="K485">
        <v>0.371</v>
      </c>
      <c r="L485">
        <v>0.32079999999999997</v>
      </c>
      <c r="M485">
        <v>0.36109999999999998</v>
      </c>
      <c r="N485">
        <v>0.2949</v>
      </c>
      <c r="O485">
        <v>0.46300000000000002</v>
      </c>
      <c r="P485">
        <v>0.41039999999999999</v>
      </c>
      <c r="Q485">
        <v>0.40910000000000002</v>
      </c>
      <c r="R485">
        <v>0.39419999999999999</v>
      </c>
      <c r="S485">
        <v>0.26150000000000001</v>
      </c>
      <c r="T485">
        <v>0.2114</v>
      </c>
      <c r="U485">
        <v>0.41260000000000002</v>
      </c>
      <c r="V485">
        <v>0.2878</v>
      </c>
      <c r="W485">
        <v>0.36699999999999999</v>
      </c>
      <c r="X485">
        <v>0.40710000000000002</v>
      </c>
      <c r="Y485">
        <v>0.27779999999999999</v>
      </c>
      <c r="Z485">
        <v>0.41670000000000001</v>
      </c>
      <c r="AA485">
        <v>0.45650000000000002</v>
      </c>
      <c r="AB485">
        <v>0.35139999999999999</v>
      </c>
      <c r="AC485">
        <v>0.23849999999999999</v>
      </c>
      <c r="AD485">
        <v>0.29509999999999997</v>
      </c>
      <c r="AE485">
        <v>0.3291</v>
      </c>
      <c r="AF485">
        <v>0.46510000000000001</v>
      </c>
      <c r="AG485">
        <v>0.313</v>
      </c>
      <c r="AH485">
        <v>0.29599999999999999</v>
      </c>
      <c r="AI485">
        <v>0.38890000000000002</v>
      </c>
      <c r="AJ485">
        <v>0.31940000000000002</v>
      </c>
      <c r="AK485">
        <v>0.44090000000000001</v>
      </c>
      <c r="AL485">
        <v>0.2878</v>
      </c>
      <c r="AM485">
        <v>0.3871</v>
      </c>
      <c r="AN485">
        <v>0.35649999999999998</v>
      </c>
      <c r="AO485">
        <v>0.39050000000000001</v>
      </c>
      <c r="AP485">
        <v>0.36959999999999998</v>
      </c>
      <c r="AQ485">
        <v>0.57609999999999995</v>
      </c>
      <c r="AR485">
        <v>0.36430000000000001</v>
      </c>
      <c r="AS485">
        <v>0.437</v>
      </c>
      <c r="AT485">
        <v>0.47920000000000001</v>
      </c>
      <c r="AU485">
        <v>0.38829999999999998</v>
      </c>
      <c r="AV485">
        <v>0.51959999999999995</v>
      </c>
      <c r="AW485">
        <v>0.60580000000000001</v>
      </c>
      <c r="AX485">
        <v>0.50770000000000004</v>
      </c>
      <c r="AY485">
        <v>0.43530000000000002</v>
      </c>
      <c r="AZ485">
        <v>0.42859999999999998</v>
      </c>
      <c r="BA485">
        <v>0.49480000000000002</v>
      </c>
      <c r="BB485">
        <v>0.32879999999999998</v>
      </c>
      <c r="BC485">
        <v>0.44719999999999999</v>
      </c>
      <c r="BD485">
        <v>0.36359999999999998</v>
      </c>
    </row>
    <row r="486" spans="1:56" hidden="1" x14ac:dyDescent="0.4">
      <c r="A486">
        <v>1017</v>
      </c>
      <c r="B486" t="str">
        <f t="shared" si="20"/>
        <v>CLM003</v>
      </c>
      <c r="C486" t="str">
        <f t="shared" si="21"/>
        <v>CLM093</v>
      </c>
      <c r="D486" t="str">
        <f t="shared" si="22"/>
        <v>Levenshtein</v>
      </c>
      <c r="E486" t="s">
        <v>549</v>
      </c>
      <c r="F486">
        <f t="shared" si="23"/>
        <v>0.55790600000000001</v>
      </c>
      <c r="G486">
        <v>0.59699999999999998</v>
      </c>
      <c r="H486">
        <v>0.49980000000000002</v>
      </c>
      <c r="I486">
        <v>0.64229999999999998</v>
      </c>
      <c r="J486">
        <v>0.50890000000000002</v>
      </c>
      <c r="K486">
        <v>0.5444</v>
      </c>
      <c r="L486">
        <v>0.57950000000000002</v>
      </c>
      <c r="M486">
        <v>0.55459999999999998</v>
      </c>
      <c r="N486">
        <v>0.51849999999999996</v>
      </c>
      <c r="O486">
        <v>0.60229999999999995</v>
      </c>
      <c r="P486">
        <v>0.52359999999999995</v>
      </c>
      <c r="Q486">
        <v>0.60340000000000005</v>
      </c>
      <c r="R486">
        <v>0.49980000000000002</v>
      </c>
      <c r="S486">
        <v>0.45219999999999999</v>
      </c>
      <c r="T486">
        <v>0.53879999999999995</v>
      </c>
      <c r="U486">
        <v>0.53559999999999997</v>
      </c>
      <c r="V486">
        <v>0.50819999999999999</v>
      </c>
      <c r="W486">
        <v>0.53759999999999997</v>
      </c>
      <c r="X486">
        <v>0.54949999999999999</v>
      </c>
      <c r="Y486">
        <v>0.52590000000000003</v>
      </c>
      <c r="Z486">
        <v>0.47160000000000002</v>
      </c>
      <c r="AA486">
        <v>0.5887</v>
      </c>
      <c r="AB486">
        <v>0.50380000000000003</v>
      </c>
      <c r="AC486">
        <v>0.49469999999999997</v>
      </c>
      <c r="AD486">
        <v>0.5071</v>
      </c>
      <c r="AE486">
        <v>0.47460000000000002</v>
      </c>
      <c r="AF486">
        <v>0.62350000000000005</v>
      </c>
      <c r="AG486">
        <v>0.47970000000000002</v>
      </c>
      <c r="AH486">
        <v>0.54920000000000002</v>
      </c>
      <c r="AI486">
        <v>0.60680000000000001</v>
      </c>
      <c r="AJ486">
        <v>0.56999999999999995</v>
      </c>
      <c r="AK486">
        <v>0.60329999999999995</v>
      </c>
      <c r="AL486">
        <v>0.55030000000000001</v>
      </c>
      <c r="AM486">
        <v>0.65110000000000001</v>
      </c>
      <c r="AN486">
        <v>0.58220000000000005</v>
      </c>
      <c r="AO486">
        <v>0.55840000000000001</v>
      </c>
      <c r="AP486">
        <v>0.64070000000000005</v>
      </c>
      <c r="AQ486">
        <v>0.68489999999999995</v>
      </c>
      <c r="AR486">
        <v>0.46329999999999999</v>
      </c>
      <c r="AS486">
        <v>0.53010000000000002</v>
      </c>
      <c r="AT486">
        <v>0.57099999999999995</v>
      </c>
      <c r="AU486">
        <v>0.51249999999999996</v>
      </c>
      <c r="AV486">
        <v>0.69320000000000004</v>
      </c>
      <c r="AW486">
        <v>0.68610000000000004</v>
      </c>
      <c r="AX486">
        <v>0.55900000000000005</v>
      </c>
      <c r="AY486">
        <v>0.53580000000000005</v>
      </c>
      <c r="AZ486">
        <v>0.57520000000000004</v>
      </c>
      <c r="BA486">
        <v>0.56940000000000002</v>
      </c>
      <c r="BB486">
        <v>0.6159</v>
      </c>
      <c r="BC486">
        <v>0.63649999999999995</v>
      </c>
      <c r="BD486">
        <v>0.48480000000000001</v>
      </c>
    </row>
    <row r="487" spans="1:56" hidden="1" x14ac:dyDescent="0.4">
      <c r="A487">
        <v>1018</v>
      </c>
      <c r="B487" t="str">
        <f t="shared" si="20"/>
        <v>CLM003</v>
      </c>
      <c r="C487" t="str">
        <f t="shared" si="21"/>
        <v>CLM093</v>
      </c>
      <c r="D487" t="str">
        <f t="shared" si="22"/>
        <v>TFIDF</v>
      </c>
      <c r="E487" t="s">
        <v>550</v>
      </c>
      <c r="F487">
        <f t="shared" si="23"/>
        <v>0.61123600000000011</v>
      </c>
      <c r="G487">
        <v>0.68840000000000001</v>
      </c>
      <c r="H487">
        <v>0.44240000000000002</v>
      </c>
      <c r="I487">
        <v>0.72060000000000002</v>
      </c>
      <c r="J487">
        <v>0.57330000000000003</v>
      </c>
      <c r="K487">
        <v>0.625</v>
      </c>
      <c r="L487">
        <v>0.59640000000000004</v>
      </c>
      <c r="M487">
        <v>0.6623</v>
      </c>
      <c r="N487">
        <v>0.60519999999999996</v>
      </c>
      <c r="O487">
        <v>0.73</v>
      </c>
      <c r="P487">
        <v>0.60309999999999997</v>
      </c>
      <c r="Q487">
        <v>0.71870000000000001</v>
      </c>
      <c r="R487">
        <v>0.63700000000000001</v>
      </c>
      <c r="S487">
        <v>0.51160000000000005</v>
      </c>
      <c r="T487">
        <v>0.49490000000000001</v>
      </c>
      <c r="U487">
        <v>0.64370000000000005</v>
      </c>
      <c r="V487">
        <v>0.60019999999999996</v>
      </c>
      <c r="W487">
        <v>0.53480000000000005</v>
      </c>
      <c r="X487">
        <v>0.57020000000000004</v>
      </c>
      <c r="Y487">
        <v>0.51849999999999996</v>
      </c>
      <c r="Z487">
        <v>0.66369999999999996</v>
      </c>
      <c r="AA487">
        <v>0.58099999999999996</v>
      </c>
      <c r="AB487">
        <v>0.63849999999999996</v>
      </c>
      <c r="AC487">
        <v>0.62260000000000004</v>
      </c>
      <c r="AD487">
        <v>0.6109</v>
      </c>
      <c r="AE487">
        <v>0.50160000000000005</v>
      </c>
      <c r="AF487">
        <v>0.66749999999999998</v>
      </c>
      <c r="AG487">
        <v>0.53720000000000001</v>
      </c>
      <c r="AH487">
        <v>0.50719999999999998</v>
      </c>
      <c r="AI487">
        <v>0.64119999999999999</v>
      </c>
      <c r="AJ487">
        <v>0.54139999999999999</v>
      </c>
      <c r="AK487">
        <v>0.66779999999999995</v>
      </c>
      <c r="AL487">
        <v>0.55589999999999995</v>
      </c>
      <c r="AM487">
        <v>0.64780000000000004</v>
      </c>
      <c r="AN487">
        <v>0.62380000000000002</v>
      </c>
      <c r="AO487">
        <v>0.6129</v>
      </c>
      <c r="AP487">
        <v>0.64019999999999999</v>
      </c>
      <c r="AQ487">
        <v>0.72199999999999998</v>
      </c>
      <c r="AR487">
        <v>0.50549999999999995</v>
      </c>
      <c r="AS487">
        <v>0.63629999999999998</v>
      </c>
      <c r="AT487">
        <v>0.64249999999999996</v>
      </c>
      <c r="AU487">
        <v>0.5292</v>
      </c>
      <c r="AV487">
        <v>0.71</v>
      </c>
      <c r="AW487">
        <v>0.79110000000000003</v>
      </c>
      <c r="AX487">
        <v>0.54690000000000005</v>
      </c>
      <c r="AY487">
        <v>0.50600000000000001</v>
      </c>
      <c r="AZ487">
        <v>0.65100000000000002</v>
      </c>
      <c r="BA487">
        <v>0.63360000000000005</v>
      </c>
      <c r="BB487">
        <v>0.69599999999999995</v>
      </c>
      <c r="BC487">
        <v>0.68830000000000002</v>
      </c>
      <c r="BD487">
        <v>0.56589999999999996</v>
      </c>
    </row>
    <row r="488" spans="1:56" hidden="1" x14ac:dyDescent="0.4">
      <c r="A488">
        <v>1019</v>
      </c>
      <c r="B488" t="str">
        <f t="shared" si="20"/>
        <v>CLM003</v>
      </c>
      <c r="C488" t="str">
        <f t="shared" si="21"/>
        <v>CLM093</v>
      </c>
      <c r="D488" t="str">
        <f t="shared" si="22"/>
        <v>BM25</v>
      </c>
      <c r="E488" t="s">
        <v>551</v>
      </c>
      <c r="F488">
        <f t="shared" si="23"/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</row>
    <row r="489" spans="1:56" hidden="1" x14ac:dyDescent="0.4">
      <c r="A489">
        <v>1020</v>
      </c>
      <c r="B489" t="str">
        <f t="shared" si="20"/>
        <v>CLM003</v>
      </c>
      <c r="C489" t="str">
        <f t="shared" si="21"/>
        <v>CLM093</v>
      </c>
      <c r="D489" t="str">
        <f t="shared" si="22"/>
        <v>SBERT</v>
      </c>
      <c r="E489" t="s">
        <v>552</v>
      </c>
      <c r="F489">
        <f t="shared" si="23"/>
        <v>0.94117200000000012</v>
      </c>
      <c r="G489">
        <v>0.93510000000000004</v>
      </c>
      <c r="H489">
        <v>0.93520000000000003</v>
      </c>
      <c r="I489">
        <v>0.93789999999999996</v>
      </c>
      <c r="J489">
        <v>0.93600000000000005</v>
      </c>
      <c r="K489">
        <v>0.92879999999999996</v>
      </c>
      <c r="L489">
        <v>0.95120000000000005</v>
      </c>
      <c r="M489">
        <v>0.94340000000000002</v>
      </c>
      <c r="N489">
        <v>0.93810000000000004</v>
      </c>
      <c r="O489">
        <v>0.94969999999999999</v>
      </c>
      <c r="P489">
        <v>0.93149999999999999</v>
      </c>
      <c r="Q489">
        <v>0.96489999999999998</v>
      </c>
      <c r="R489">
        <v>0.93230000000000002</v>
      </c>
      <c r="S489">
        <v>0.93989999999999996</v>
      </c>
      <c r="T489">
        <v>0.89219999999999999</v>
      </c>
      <c r="U489">
        <v>0.93679999999999997</v>
      </c>
      <c r="V489">
        <v>0.93610000000000004</v>
      </c>
      <c r="W489">
        <v>0.92559999999999998</v>
      </c>
      <c r="X489">
        <v>0.93700000000000006</v>
      </c>
      <c r="Y489">
        <v>0.93740000000000001</v>
      </c>
      <c r="Z489">
        <v>0.93899999999999995</v>
      </c>
      <c r="AA489">
        <v>0.94850000000000001</v>
      </c>
      <c r="AB489">
        <v>0.93669999999999998</v>
      </c>
      <c r="AC489">
        <v>0.95589999999999997</v>
      </c>
      <c r="AD489">
        <v>0.93210000000000004</v>
      </c>
      <c r="AE489">
        <v>0.90990000000000004</v>
      </c>
      <c r="AF489">
        <v>0.97089999999999999</v>
      </c>
      <c r="AG489">
        <v>0.91020000000000001</v>
      </c>
      <c r="AH489">
        <v>0.91739999999999999</v>
      </c>
      <c r="AI489">
        <v>0.96179999999999999</v>
      </c>
      <c r="AJ489">
        <v>0.94030000000000002</v>
      </c>
      <c r="AK489">
        <v>0.95350000000000001</v>
      </c>
      <c r="AL489">
        <v>0.89270000000000005</v>
      </c>
      <c r="AM489">
        <v>0.95940000000000003</v>
      </c>
      <c r="AN489">
        <v>0.96760000000000002</v>
      </c>
      <c r="AO489">
        <v>0.97450000000000003</v>
      </c>
      <c r="AP489">
        <v>0.95209999999999995</v>
      </c>
      <c r="AQ489">
        <v>0.97260000000000002</v>
      </c>
      <c r="AR489">
        <v>0.91520000000000001</v>
      </c>
      <c r="AS489">
        <v>0.95079999999999998</v>
      </c>
      <c r="AT489">
        <v>0.93689999999999996</v>
      </c>
      <c r="AU489">
        <v>0.94689999999999996</v>
      </c>
      <c r="AV489">
        <v>0.96460000000000001</v>
      </c>
      <c r="AW489">
        <v>0.95940000000000003</v>
      </c>
      <c r="AX489">
        <v>0.95109999999999995</v>
      </c>
      <c r="AY489">
        <v>0.93810000000000004</v>
      </c>
      <c r="AZ489">
        <v>0.89570000000000005</v>
      </c>
      <c r="BA489">
        <v>0.94610000000000005</v>
      </c>
      <c r="BB489">
        <v>0.9607</v>
      </c>
      <c r="BC489">
        <v>0.96409999999999996</v>
      </c>
      <c r="BD489">
        <v>0.94479999999999997</v>
      </c>
    </row>
    <row r="490" spans="1:56" hidden="1" x14ac:dyDescent="0.4">
      <c r="A490">
        <v>1021</v>
      </c>
      <c r="B490" t="str">
        <f t="shared" si="20"/>
        <v>CLM003</v>
      </c>
      <c r="C490" t="str">
        <f t="shared" si="21"/>
        <v>CLM093</v>
      </c>
      <c r="D490" t="str">
        <f t="shared" si="22"/>
        <v>MEAN</v>
      </c>
      <c r="E490" t="s">
        <v>553</v>
      </c>
      <c r="F490">
        <f t="shared" si="23"/>
        <v>0.49923000000000001</v>
      </c>
      <c r="G490">
        <v>0.51719999999999999</v>
      </c>
      <c r="H490">
        <v>0.44540000000000002</v>
      </c>
      <c r="I490">
        <v>0.55569999999999997</v>
      </c>
      <c r="J490">
        <v>0.47820000000000001</v>
      </c>
      <c r="K490">
        <v>0.49380000000000002</v>
      </c>
      <c r="L490">
        <v>0.48959999999999998</v>
      </c>
      <c r="M490">
        <v>0.50429999999999997</v>
      </c>
      <c r="N490">
        <v>0.4713</v>
      </c>
      <c r="O490">
        <v>0.54900000000000004</v>
      </c>
      <c r="P490">
        <v>0.49370000000000003</v>
      </c>
      <c r="Q490">
        <v>0.53920000000000001</v>
      </c>
      <c r="R490">
        <v>0.49270000000000003</v>
      </c>
      <c r="S490">
        <v>0.43309999999999998</v>
      </c>
      <c r="T490">
        <v>0.42749999999999999</v>
      </c>
      <c r="U490">
        <v>0.50570000000000004</v>
      </c>
      <c r="V490">
        <v>0.46639999999999998</v>
      </c>
      <c r="W490">
        <v>0.47299999999999998</v>
      </c>
      <c r="X490">
        <v>0.49270000000000003</v>
      </c>
      <c r="Y490">
        <v>0.45190000000000002</v>
      </c>
      <c r="Z490">
        <v>0.49819999999999998</v>
      </c>
      <c r="AA490">
        <v>0.51500000000000001</v>
      </c>
      <c r="AB490">
        <v>0.48609999999999998</v>
      </c>
      <c r="AC490">
        <v>0.46229999999999999</v>
      </c>
      <c r="AD490">
        <v>0.46899999999999997</v>
      </c>
      <c r="AE490">
        <v>0.443</v>
      </c>
      <c r="AF490">
        <v>0.5454</v>
      </c>
      <c r="AG490">
        <v>0.44800000000000001</v>
      </c>
      <c r="AH490">
        <v>0.45400000000000001</v>
      </c>
      <c r="AI490">
        <v>0.51970000000000005</v>
      </c>
      <c r="AJ490">
        <v>0.47420000000000001</v>
      </c>
      <c r="AK490">
        <v>0.53310000000000002</v>
      </c>
      <c r="AL490">
        <v>0.45729999999999998</v>
      </c>
      <c r="AM490">
        <v>0.52910000000000001</v>
      </c>
      <c r="AN490">
        <v>0.50600000000000001</v>
      </c>
      <c r="AO490">
        <v>0.50729999999999997</v>
      </c>
      <c r="AP490">
        <v>0.52049999999999996</v>
      </c>
      <c r="AQ490">
        <v>0.59109999999999996</v>
      </c>
      <c r="AR490">
        <v>0.4496</v>
      </c>
      <c r="AS490">
        <v>0.51080000000000003</v>
      </c>
      <c r="AT490">
        <v>0.52590000000000003</v>
      </c>
      <c r="AU490">
        <v>0.47539999999999999</v>
      </c>
      <c r="AV490">
        <v>0.57750000000000001</v>
      </c>
      <c r="AW490">
        <v>0.60850000000000004</v>
      </c>
      <c r="AX490">
        <v>0.51290000000000002</v>
      </c>
      <c r="AY490">
        <v>0.48299999999999998</v>
      </c>
      <c r="AZ490">
        <v>0.5101</v>
      </c>
      <c r="BA490">
        <v>0.52880000000000005</v>
      </c>
      <c r="BB490">
        <v>0.52029999999999998</v>
      </c>
      <c r="BC490">
        <v>0.54720000000000002</v>
      </c>
      <c r="BD490">
        <v>0.4718</v>
      </c>
    </row>
    <row r="491" spans="1:56" hidden="1" x14ac:dyDescent="0.4">
      <c r="A491">
        <v>1022</v>
      </c>
      <c r="B491" t="str">
        <f t="shared" si="20"/>
        <v>CLM003</v>
      </c>
      <c r="C491" t="str">
        <f t="shared" si="21"/>
        <v>CLM093</v>
      </c>
      <c r="D491" t="str">
        <f t="shared" si="22"/>
        <v>Weighted</v>
      </c>
      <c r="E491" t="s">
        <v>554</v>
      </c>
      <c r="F491">
        <f t="shared" si="23"/>
        <v>0.51343199999999978</v>
      </c>
      <c r="G491">
        <v>0.54069999999999996</v>
      </c>
      <c r="H491">
        <v>0.4385</v>
      </c>
      <c r="I491">
        <v>0.59</v>
      </c>
      <c r="J491">
        <v>0.48599999999999999</v>
      </c>
      <c r="K491">
        <v>0.50919999999999999</v>
      </c>
      <c r="L491">
        <v>0.49909999999999999</v>
      </c>
      <c r="M491">
        <v>0.52190000000000003</v>
      </c>
      <c r="N491">
        <v>0.47870000000000001</v>
      </c>
      <c r="O491">
        <v>0.58030000000000004</v>
      </c>
      <c r="P491">
        <v>0.50760000000000005</v>
      </c>
      <c r="Q491">
        <v>0.56520000000000004</v>
      </c>
      <c r="R491">
        <v>0.50780000000000003</v>
      </c>
      <c r="S491">
        <v>0.4259</v>
      </c>
      <c r="T491">
        <v>0.42520000000000002</v>
      </c>
      <c r="U491">
        <v>0.52380000000000004</v>
      </c>
      <c r="V491">
        <v>0.47270000000000001</v>
      </c>
      <c r="W491">
        <v>0.47920000000000001</v>
      </c>
      <c r="X491">
        <v>0.50390000000000001</v>
      </c>
      <c r="Y491">
        <v>0.45019999999999999</v>
      </c>
      <c r="Z491">
        <v>0.5151</v>
      </c>
      <c r="AA491">
        <v>0.53049999999999997</v>
      </c>
      <c r="AB491">
        <v>0.499</v>
      </c>
      <c r="AC491">
        <v>0.4657</v>
      </c>
      <c r="AD491">
        <v>0.47699999999999998</v>
      </c>
      <c r="AE491">
        <v>0.44240000000000002</v>
      </c>
      <c r="AF491">
        <v>0.56950000000000001</v>
      </c>
      <c r="AG491">
        <v>0.45029999999999998</v>
      </c>
      <c r="AH491">
        <v>0.45519999999999999</v>
      </c>
      <c r="AI491">
        <v>0.53749999999999998</v>
      </c>
      <c r="AJ491">
        <v>0.4788</v>
      </c>
      <c r="AK491">
        <v>0.55679999999999996</v>
      </c>
      <c r="AL491">
        <v>0.46560000000000001</v>
      </c>
      <c r="AM491">
        <v>0.54979999999999996</v>
      </c>
      <c r="AN491">
        <v>0.51859999999999995</v>
      </c>
      <c r="AO491">
        <v>0.51859999999999995</v>
      </c>
      <c r="AP491">
        <v>0.53990000000000005</v>
      </c>
      <c r="AQ491">
        <v>0.62909999999999999</v>
      </c>
      <c r="AR491">
        <v>0.4501</v>
      </c>
      <c r="AS491">
        <v>0.52769999999999995</v>
      </c>
      <c r="AT491">
        <v>0.54900000000000004</v>
      </c>
      <c r="AU491">
        <v>0.47870000000000001</v>
      </c>
      <c r="AV491">
        <v>0.61270000000000002</v>
      </c>
      <c r="AW491">
        <v>0.65620000000000001</v>
      </c>
      <c r="AX491">
        <v>0.52580000000000005</v>
      </c>
      <c r="AY491">
        <v>0.4884</v>
      </c>
      <c r="AZ491">
        <v>0.53580000000000005</v>
      </c>
      <c r="BA491">
        <v>0.55069999999999997</v>
      </c>
      <c r="BB491">
        <v>0.54100000000000004</v>
      </c>
      <c r="BC491">
        <v>0.57379999999999998</v>
      </c>
      <c r="BD491">
        <v>0.47639999999999999</v>
      </c>
    </row>
    <row r="492" spans="1:56" hidden="1" x14ac:dyDescent="0.4">
      <c r="A492">
        <v>953</v>
      </c>
      <c r="B492" t="str">
        <f t="shared" si="20"/>
        <v>CLM002</v>
      </c>
      <c r="C492" t="str">
        <f t="shared" si="21"/>
        <v>CLM093</v>
      </c>
      <c r="D492" t="str">
        <f t="shared" si="22"/>
        <v>Jaccard</v>
      </c>
      <c r="E492" t="s">
        <v>555</v>
      </c>
      <c r="F492">
        <f t="shared" si="23"/>
        <v>0.38478600000000007</v>
      </c>
      <c r="G492">
        <v>0.3654</v>
      </c>
      <c r="H492">
        <v>0.34939999999999999</v>
      </c>
      <c r="I492">
        <v>0.47789999999999999</v>
      </c>
      <c r="J492">
        <v>0.3725</v>
      </c>
      <c r="K492">
        <v>0.3468</v>
      </c>
      <c r="L492">
        <v>0.32079999999999997</v>
      </c>
      <c r="M492">
        <v>0.36109999999999998</v>
      </c>
      <c r="N492">
        <v>0.30669999999999997</v>
      </c>
      <c r="O492">
        <v>0.46300000000000002</v>
      </c>
      <c r="P492">
        <v>0.41039999999999999</v>
      </c>
      <c r="Q492">
        <v>0.40910000000000002</v>
      </c>
      <c r="R492">
        <v>0.39419999999999999</v>
      </c>
      <c r="S492">
        <v>0.26150000000000001</v>
      </c>
      <c r="T492">
        <v>0.2114</v>
      </c>
      <c r="U492">
        <v>0.41260000000000002</v>
      </c>
      <c r="V492">
        <v>0.2878</v>
      </c>
      <c r="W492">
        <v>0.36699999999999999</v>
      </c>
      <c r="X492">
        <v>0.40710000000000002</v>
      </c>
      <c r="Y492">
        <v>0.27779999999999999</v>
      </c>
      <c r="Z492">
        <v>0.41670000000000001</v>
      </c>
      <c r="AA492">
        <v>0.45650000000000002</v>
      </c>
      <c r="AB492">
        <v>0.35139999999999999</v>
      </c>
      <c r="AC492">
        <v>0.23849999999999999</v>
      </c>
      <c r="AD492">
        <v>0.29509999999999997</v>
      </c>
      <c r="AE492">
        <v>0.34210000000000002</v>
      </c>
      <c r="AF492">
        <v>0.46510000000000001</v>
      </c>
      <c r="AG492">
        <v>0.313</v>
      </c>
      <c r="AH492">
        <v>0.29599999999999999</v>
      </c>
      <c r="AI492">
        <v>0.36509999999999998</v>
      </c>
      <c r="AJ492">
        <v>0.25969999999999999</v>
      </c>
      <c r="AK492">
        <v>0.44090000000000001</v>
      </c>
      <c r="AL492">
        <v>0.2878</v>
      </c>
      <c r="AM492">
        <v>0.3871</v>
      </c>
      <c r="AN492">
        <v>0.37169999999999997</v>
      </c>
      <c r="AO492">
        <v>0.37959999999999999</v>
      </c>
      <c r="AP492">
        <v>0.34439999999999998</v>
      </c>
      <c r="AQ492">
        <v>0.57609999999999995</v>
      </c>
      <c r="AR492">
        <v>0.31030000000000002</v>
      </c>
      <c r="AS492">
        <v>0.437</v>
      </c>
      <c r="AT492">
        <v>0.47920000000000001</v>
      </c>
      <c r="AU492">
        <v>0.43690000000000001</v>
      </c>
      <c r="AV492">
        <v>0.51959999999999995</v>
      </c>
      <c r="AW492">
        <v>0.60580000000000001</v>
      </c>
      <c r="AX492">
        <v>0.50770000000000004</v>
      </c>
      <c r="AY492">
        <v>0.4022</v>
      </c>
      <c r="AZ492">
        <v>0.44340000000000002</v>
      </c>
      <c r="BA492">
        <v>0.49480000000000002</v>
      </c>
      <c r="BB492">
        <v>0.4032</v>
      </c>
      <c r="BC492">
        <v>0.44629999999999997</v>
      </c>
      <c r="BD492">
        <v>0.36359999999999998</v>
      </c>
    </row>
    <row r="493" spans="1:56" hidden="1" x14ac:dyDescent="0.4">
      <c r="A493">
        <v>954</v>
      </c>
      <c r="B493" t="str">
        <f t="shared" si="20"/>
        <v>CLM002</v>
      </c>
      <c r="C493" t="str">
        <f t="shared" si="21"/>
        <v>CLM093</v>
      </c>
      <c r="D493" t="str">
        <f t="shared" si="22"/>
        <v>Levenshtein</v>
      </c>
      <c r="E493" t="s">
        <v>556</v>
      </c>
      <c r="F493">
        <f t="shared" si="23"/>
        <v>0.552902</v>
      </c>
      <c r="G493">
        <v>0.59699999999999998</v>
      </c>
      <c r="H493">
        <v>0.49980000000000002</v>
      </c>
      <c r="I493">
        <v>0.64229999999999998</v>
      </c>
      <c r="J493">
        <v>0.50890000000000002</v>
      </c>
      <c r="K493">
        <v>0.55230000000000001</v>
      </c>
      <c r="L493">
        <v>0.57950000000000002</v>
      </c>
      <c r="M493">
        <v>0.55459999999999998</v>
      </c>
      <c r="N493">
        <v>0.49270000000000003</v>
      </c>
      <c r="O493">
        <v>0.60229999999999995</v>
      </c>
      <c r="P493">
        <v>0.52359999999999995</v>
      </c>
      <c r="Q493">
        <v>0.60340000000000005</v>
      </c>
      <c r="R493">
        <v>0.50019999999999998</v>
      </c>
      <c r="S493">
        <v>0.45219999999999999</v>
      </c>
      <c r="T493">
        <v>0.53879999999999995</v>
      </c>
      <c r="U493">
        <v>0.53559999999999997</v>
      </c>
      <c r="V493">
        <v>0.50819999999999999</v>
      </c>
      <c r="W493">
        <v>0.53759999999999997</v>
      </c>
      <c r="X493">
        <v>0.54949999999999999</v>
      </c>
      <c r="Y493">
        <v>0.52590000000000003</v>
      </c>
      <c r="Z493">
        <v>0.47160000000000002</v>
      </c>
      <c r="AA493">
        <v>0.5887</v>
      </c>
      <c r="AB493">
        <v>0.50380000000000003</v>
      </c>
      <c r="AC493">
        <v>0.49469999999999997</v>
      </c>
      <c r="AD493">
        <v>0.5071</v>
      </c>
      <c r="AE493">
        <v>0.4652</v>
      </c>
      <c r="AF493">
        <v>0.62350000000000005</v>
      </c>
      <c r="AG493">
        <v>0.47970000000000002</v>
      </c>
      <c r="AH493">
        <v>0.54920000000000002</v>
      </c>
      <c r="AI493">
        <v>0.55769999999999997</v>
      </c>
      <c r="AJ493">
        <v>0.53239999999999998</v>
      </c>
      <c r="AK493">
        <v>0.60329999999999995</v>
      </c>
      <c r="AL493">
        <v>0.55030000000000001</v>
      </c>
      <c r="AM493">
        <v>0.65110000000000001</v>
      </c>
      <c r="AN493">
        <v>0.58040000000000003</v>
      </c>
      <c r="AO493">
        <v>0.55800000000000005</v>
      </c>
      <c r="AP493">
        <v>0.60319999999999996</v>
      </c>
      <c r="AQ493">
        <v>0.68489999999999995</v>
      </c>
      <c r="AR493">
        <v>0.46800000000000003</v>
      </c>
      <c r="AS493">
        <v>0.53010000000000002</v>
      </c>
      <c r="AT493">
        <v>0.57099999999999995</v>
      </c>
      <c r="AU493">
        <v>0.52510000000000001</v>
      </c>
      <c r="AV493">
        <v>0.69320000000000004</v>
      </c>
      <c r="AW493">
        <v>0.68540000000000001</v>
      </c>
      <c r="AX493">
        <v>0.55900000000000005</v>
      </c>
      <c r="AY493">
        <v>0.53549999999999998</v>
      </c>
      <c r="AZ493">
        <v>0.5121</v>
      </c>
      <c r="BA493">
        <v>0.56940000000000002</v>
      </c>
      <c r="BB493">
        <v>0.56440000000000001</v>
      </c>
      <c r="BC493">
        <v>0.63939999999999997</v>
      </c>
      <c r="BD493">
        <v>0.48330000000000001</v>
      </c>
    </row>
    <row r="494" spans="1:56" hidden="1" x14ac:dyDescent="0.4">
      <c r="A494">
        <v>955</v>
      </c>
      <c r="B494" t="str">
        <f t="shared" si="20"/>
        <v>CLM002</v>
      </c>
      <c r="C494" t="str">
        <f t="shared" si="21"/>
        <v>CLM093</v>
      </c>
      <c r="D494" t="str">
        <f t="shared" si="22"/>
        <v>TFIDF</v>
      </c>
      <c r="E494" t="s">
        <v>557</v>
      </c>
      <c r="F494">
        <f t="shared" si="23"/>
        <v>0.61014000000000013</v>
      </c>
      <c r="G494">
        <v>0.68840000000000001</v>
      </c>
      <c r="H494">
        <v>0.44240000000000002</v>
      </c>
      <c r="I494">
        <v>0.72060000000000002</v>
      </c>
      <c r="J494">
        <v>0.57330000000000003</v>
      </c>
      <c r="K494">
        <v>0.61439999999999995</v>
      </c>
      <c r="L494">
        <v>0.59640000000000004</v>
      </c>
      <c r="M494">
        <v>0.6623</v>
      </c>
      <c r="N494">
        <v>0.5917</v>
      </c>
      <c r="O494">
        <v>0.73</v>
      </c>
      <c r="P494">
        <v>0.60309999999999997</v>
      </c>
      <c r="Q494">
        <v>0.71870000000000001</v>
      </c>
      <c r="R494">
        <v>0.63700000000000001</v>
      </c>
      <c r="S494">
        <v>0.51160000000000005</v>
      </c>
      <c r="T494">
        <v>0.49490000000000001</v>
      </c>
      <c r="U494">
        <v>0.64370000000000005</v>
      </c>
      <c r="V494">
        <v>0.60019999999999996</v>
      </c>
      <c r="W494">
        <v>0.53480000000000005</v>
      </c>
      <c r="X494">
        <v>0.57020000000000004</v>
      </c>
      <c r="Y494">
        <v>0.51849999999999996</v>
      </c>
      <c r="Z494">
        <v>0.66369999999999996</v>
      </c>
      <c r="AA494">
        <v>0.58099999999999996</v>
      </c>
      <c r="AB494">
        <v>0.63849999999999996</v>
      </c>
      <c r="AC494">
        <v>0.62260000000000004</v>
      </c>
      <c r="AD494">
        <v>0.6109</v>
      </c>
      <c r="AE494">
        <v>0.51329999999999998</v>
      </c>
      <c r="AF494">
        <v>0.66749999999999998</v>
      </c>
      <c r="AG494">
        <v>0.53720000000000001</v>
      </c>
      <c r="AH494">
        <v>0.50719999999999998</v>
      </c>
      <c r="AI494">
        <v>0.60389999999999999</v>
      </c>
      <c r="AJ494">
        <v>0.55820000000000003</v>
      </c>
      <c r="AK494">
        <v>0.66779999999999995</v>
      </c>
      <c r="AL494">
        <v>0.55589999999999995</v>
      </c>
      <c r="AM494">
        <v>0.64780000000000004</v>
      </c>
      <c r="AN494">
        <v>0.65229999999999999</v>
      </c>
      <c r="AO494">
        <v>0.6169</v>
      </c>
      <c r="AP494">
        <v>0.60060000000000002</v>
      </c>
      <c r="AQ494">
        <v>0.72199999999999998</v>
      </c>
      <c r="AR494">
        <v>0.49459999999999998</v>
      </c>
      <c r="AS494">
        <v>0.63629999999999998</v>
      </c>
      <c r="AT494">
        <v>0.64249999999999996</v>
      </c>
      <c r="AU494">
        <v>0.52259999999999995</v>
      </c>
      <c r="AV494">
        <v>0.71</v>
      </c>
      <c r="AW494">
        <v>0.78200000000000003</v>
      </c>
      <c r="AX494">
        <v>0.54690000000000005</v>
      </c>
      <c r="AY494">
        <v>0.53029999999999999</v>
      </c>
      <c r="AZ494">
        <v>0.63270000000000004</v>
      </c>
      <c r="BA494">
        <v>0.63360000000000005</v>
      </c>
      <c r="BB494">
        <v>0.68540000000000001</v>
      </c>
      <c r="BC494">
        <v>0.69340000000000002</v>
      </c>
      <c r="BD494">
        <v>0.57720000000000005</v>
      </c>
    </row>
    <row r="495" spans="1:56" hidden="1" x14ac:dyDescent="0.4">
      <c r="A495">
        <v>956</v>
      </c>
      <c r="B495" t="str">
        <f t="shared" si="20"/>
        <v>CLM002</v>
      </c>
      <c r="C495" t="str">
        <f t="shared" si="21"/>
        <v>CLM093</v>
      </c>
      <c r="D495" t="str">
        <f t="shared" si="22"/>
        <v>BM25</v>
      </c>
      <c r="E495" t="s">
        <v>558</v>
      </c>
      <c r="F495">
        <f t="shared" si="23"/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</row>
    <row r="496" spans="1:56" hidden="1" x14ac:dyDescent="0.4">
      <c r="A496">
        <v>957</v>
      </c>
      <c r="B496" t="str">
        <f t="shared" si="20"/>
        <v>CLM002</v>
      </c>
      <c r="C496" t="str">
        <f t="shared" si="21"/>
        <v>CLM093</v>
      </c>
      <c r="D496" t="str">
        <f t="shared" si="22"/>
        <v>SBERT</v>
      </c>
      <c r="E496" t="s">
        <v>559</v>
      </c>
      <c r="F496">
        <f t="shared" si="23"/>
        <v>0.94170799999999999</v>
      </c>
      <c r="G496">
        <v>0.93510000000000004</v>
      </c>
      <c r="H496">
        <v>0.93520000000000003</v>
      </c>
      <c r="I496">
        <v>0.93789999999999996</v>
      </c>
      <c r="J496">
        <v>0.93600000000000005</v>
      </c>
      <c r="K496">
        <v>0.92920000000000003</v>
      </c>
      <c r="L496">
        <v>0.95120000000000005</v>
      </c>
      <c r="M496">
        <v>0.94340000000000002</v>
      </c>
      <c r="N496">
        <v>0.95289999999999997</v>
      </c>
      <c r="O496">
        <v>0.94969999999999999</v>
      </c>
      <c r="P496">
        <v>0.93149999999999999</v>
      </c>
      <c r="Q496">
        <v>0.96489999999999998</v>
      </c>
      <c r="R496">
        <v>0.93230000000000002</v>
      </c>
      <c r="S496">
        <v>0.93989999999999996</v>
      </c>
      <c r="T496">
        <v>0.89219999999999999</v>
      </c>
      <c r="U496">
        <v>0.93679999999999997</v>
      </c>
      <c r="V496">
        <v>0.93610000000000004</v>
      </c>
      <c r="W496">
        <v>0.92559999999999998</v>
      </c>
      <c r="X496">
        <v>0.93700000000000006</v>
      </c>
      <c r="Y496">
        <v>0.93740000000000001</v>
      </c>
      <c r="Z496">
        <v>0.93899999999999995</v>
      </c>
      <c r="AA496">
        <v>0.94850000000000001</v>
      </c>
      <c r="AB496">
        <v>0.93669999999999998</v>
      </c>
      <c r="AC496">
        <v>0.95589999999999997</v>
      </c>
      <c r="AD496">
        <v>0.93210000000000004</v>
      </c>
      <c r="AE496">
        <v>0.90990000000000004</v>
      </c>
      <c r="AF496">
        <v>0.97089999999999999</v>
      </c>
      <c r="AG496">
        <v>0.91020000000000001</v>
      </c>
      <c r="AH496">
        <v>0.91739999999999999</v>
      </c>
      <c r="AI496">
        <v>0.96509999999999996</v>
      </c>
      <c r="AJ496">
        <v>0.91659999999999997</v>
      </c>
      <c r="AK496">
        <v>0.95350000000000001</v>
      </c>
      <c r="AL496">
        <v>0.89270000000000005</v>
      </c>
      <c r="AM496">
        <v>0.95940000000000003</v>
      </c>
      <c r="AN496">
        <v>0.96830000000000005</v>
      </c>
      <c r="AO496">
        <v>0.97450000000000003</v>
      </c>
      <c r="AP496">
        <v>0.94910000000000005</v>
      </c>
      <c r="AQ496">
        <v>0.97260000000000002</v>
      </c>
      <c r="AR496">
        <v>0.91610000000000003</v>
      </c>
      <c r="AS496">
        <v>0.95079999999999998</v>
      </c>
      <c r="AT496">
        <v>0.93689999999999996</v>
      </c>
      <c r="AU496">
        <v>0.95809999999999995</v>
      </c>
      <c r="AV496">
        <v>0.96460000000000001</v>
      </c>
      <c r="AW496">
        <v>0.95940000000000003</v>
      </c>
      <c r="AX496">
        <v>0.95109999999999995</v>
      </c>
      <c r="AY496">
        <v>0.93810000000000004</v>
      </c>
      <c r="AZ496">
        <v>0.90569999999999995</v>
      </c>
      <c r="BA496">
        <v>0.94610000000000005</v>
      </c>
      <c r="BB496">
        <v>0.97289999999999999</v>
      </c>
      <c r="BC496">
        <v>0.96409999999999996</v>
      </c>
      <c r="BD496">
        <v>0.94479999999999997</v>
      </c>
    </row>
    <row r="497" spans="1:56" hidden="1" x14ac:dyDescent="0.4">
      <c r="A497">
        <v>958</v>
      </c>
      <c r="B497" t="str">
        <f t="shared" si="20"/>
        <v>CLM002</v>
      </c>
      <c r="C497" t="str">
        <f t="shared" si="21"/>
        <v>CLM093</v>
      </c>
      <c r="D497" t="str">
        <f t="shared" si="22"/>
        <v>MEAN</v>
      </c>
      <c r="E497" t="s">
        <v>560</v>
      </c>
      <c r="F497">
        <f t="shared" si="23"/>
        <v>0.49790800000000013</v>
      </c>
      <c r="G497">
        <v>0.51719999999999999</v>
      </c>
      <c r="H497">
        <v>0.44540000000000002</v>
      </c>
      <c r="I497">
        <v>0.55569999999999997</v>
      </c>
      <c r="J497">
        <v>0.47820000000000001</v>
      </c>
      <c r="K497">
        <v>0.48849999999999999</v>
      </c>
      <c r="L497">
        <v>0.48959999999999998</v>
      </c>
      <c r="M497">
        <v>0.50429999999999997</v>
      </c>
      <c r="N497">
        <v>0.46879999999999999</v>
      </c>
      <c r="O497">
        <v>0.54900000000000004</v>
      </c>
      <c r="P497">
        <v>0.49370000000000003</v>
      </c>
      <c r="Q497">
        <v>0.53920000000000001</v>
      </c>
      <c r="R497">
        <v>0.49280000000000002</v>
      </c>
      <c r="S497">
        <v>0.43309999999999998</v>
      </c>
      <c r="T497">
        <v>0.42749999999999999</v>
      </c>
      <c r="U497">
        <v>0.50570000000000004</v>
      </c>
      <c r="V497">
        <v>0.46639999999999998</v>
      </c>
      <c r="W497">
        <v>0.47299999999999998</v>
      </c>
      <c r="X497">
        <v>0.49270000000000003</v>
      </c>
      <c r="Y497">
        <v>0.45190000000000002</v>
      </c>
      <c r="Z497">
        <v>0.49819999999999998</v>
      </c>
      <c r="AA497">
        <v>0.51500000000000001</v>
      </c>
      <c r="AB497">
        <v>0.48609999999999998</v>
      </c>
      <c r="AC497">
        <v>0.46229999999999999</v>
      </c>
      <c r="AD497">
        <v>0.46899999999999997</v>
      </c>
      <c r="AE497">
        <v>0.4461</v>
      </c>
      <c r="AF497">
        <v>0.5454</v>
      </c>
      <c r="AG497">
        <v>0.44800000000000001</v>
      </c>
      <c r="AH497">
        <v>0.45400000000000001</v>
      </c>
      <c r="AI497">
        <v>0.49840000000000001</v>
      </c>
      <c r="AJ497">
        <v>0.45340000000000003</v>
      </c>
      <c r="AK497">
        <v>0.53310000000000002</v>
      </c>
      <c r="AL497">
        <v>0.45729999999999998</v>
      </c>
      <c r="AM497">
        <v>0.52910000000000001</v>
      </c>
      <c r="AN497">
        <v>0.51449999999999996</v>
      </c>
      <c r="AO497">
        <v>0.50580000000000003</v>
      </c>
      <c r="AP497">
        <v>0.4995</v>
      </c>
      <c r="AQ497">
        <v>0.59109999999999996</v>
      </c>
      <c r="AR497">
        <v>0.43780000000000002</v>
      </c>
      <c r="AS497">
        <v>0.51080000000000003</v>
      </c>
      <c r="AT497">
        <v>0.52590000000000003</v>
      </c>
      <c r="AU497">
        <v>0.48859999999999998</v>
      </c>
      <c r="AV497">
        <v>0.57750000000000001</v>
      </c>
      <c r="AW497">
        <v>0.60650000000000004</v>
      </c>
      <c r="AX497">
        <v>0.51290000000000002</v>
      </c>
      <c r="AY497">
        <v>0.48120000000000002</v>
      </c>
      <c r="AZ497">
        <v>0.49880000000000002</v>
      </c>
      <c r="BA497">
        <v>0.52880000000000005</v>
      </c>
      <c r="BB497">
        <v>0.5252</v>
      </c>
      <c r="BC497">
        <v>0.54859999999999998</v>
      </c>
      <c r="BD497">
        <v>0.4738</v>
      </c>
    </row>
    <row r="498" spans="1:56" hidden="1" x14ac:dyDescent="0.4">
      <c r="A498">
        <v>959</v>
      </c>
      <c r="B498" t="str">
        <f t="shared" si="20"/>
        <v>CLM002</v>
      </c>
      <c r="C498" t="str">
        <f t="shared" si="21"/>
        <v>CLM093</v>
      </c>
      <c r="D498" t="str">
        <f t="shared" si="22"/>
        <v>Weighted</v>
      </c>
      <c r="E498" t="s">
        <v>561</v>
      </c>
      <c r="F498">
        <f t="shared" si="23"/>
        <v>0.51163400000000003</v>
      </c>
      <c r="G498">
        <v>0.54069999999999996</v>
      </c>
      <c r="H498">
        <v>0.4385</v>
      </c>
      <c r="I498">
        <v>0.59</v>
      </c>
      <c r="J498">
        <v>0.48599999999999999</v>
      </c>
      <c r="K498">
        <v>0.502</v>
      </c>
      <c r="L498">
        <v>0.49909999999999999</v>
      </c>
      <c r="M498">
        <v>0.52190000000000003</v>
      </c>
      <c r="N498">
        <v>0.47270000000000001</v>
      </c>
      <c r="O498">
        <v>0.58030000000000004</v>
      </c>
      <c r="P498">
        <v>0.50760000000000005</v>
      </c>
      <c r="Q498">
        <v>0.56520000000000004</v>
      </c>
      <c r="R498">
        <v>0.50790000000000002</v>
      </c>
      <c r="S498">
        <v>0.4259</v>
      </c>
      <c r="T498">
        <v>0.42520000000000002</v>
      </c>
      <c r="U498">
        <v>0.52380000000000004</v>
      </c>
      <c r="V498">
        <v>0.47270000000000001</v>
      </c>
      <c r="W498">
        <v>0.47920000000000001</v>
      </c>
      <c r="X498">
        <v>0.50390000000000001</v>
      </c>
      <c r="Y498">
        <v>0.45019999999999999</v>
      </c>
      <c r="Z498">
        <v>0.5151</v>
      </c>
      <c r="AA498">
        <v>0.53049999999999997</v>
      </c>
      <c r="AB498">
        <v>0.499</v>
      </c>
      <c r="AC498">
        <v>0.4657</v>
      </c>
      <c r="AD498">
        <v>0.47699999999999998</v>
      </c>
      <c r="AE498">
        <v>0.44679999999999997</v>
      </c>
      <c r="AF498">
        <v>0.56950000000000001</v>
      </c>
      <c r="AG498">
        <v>0.45029999999999998</v>
      </c>
      <c r="AH498">
        <v>0.45519999999999999</v>
      </c>
      <c r="AI498">
        <v>0.50839999999999996</v>
      </c>
      <c r="AJ498">
        <v>0.45710000000000001</v>
      </c>
      <c r="AK498">
        <v>0.55679999999999996</v>
      </c>
      <c r="AL498">
        <v>0.46560000000000001</v>
      </c>
      <c r="AM498">
        <v>0.54979999999999996</v>
      </c>
      <c r="AN498">
        <v>0.53049999999999997</v>
      </c>
      <c r="AO498">
        <v>0.51690000000000003</v>
      </c>
      <c r="AP498">
        <v>0.51200000000000001</v>
      </c>
      <c r="AQ498">
        <v>0.62909999999999999</v>
      </c>
      <c r="AR498">
        <v>0.43459999999999999</v>
      </c>
      <c r="AS498">
        <v>0.52769999999999995</v>
      </c>
      <c r="AT498">
        <v>0.54900000000000004</v>
      </c>
      <c r="AU498">
        <v>0.49309999999999998</v>
      </c>
      <c r="AV498">
        <v>0.61270000000000002</v>
      </c>
      <c r="AW498">
        <v>0.65329999999999999</v>
      </c>
      <c r="AX498">
        <v>0.52580000000000005</v>
      </c>
      <c r="AY498">
        <v>0.48730000000000001</v>
      </c>
      <c r="AZ498">
        <v>0.51929999999999998</v>
      </c>
      <c r="BA498">
        <v>0.55069999999999997</v>
      </c>
      <c r="BB498">
        <v>0.54479999999999995</v>
      </c>
      <c r="BC498">
        <v>0.57589999999999997</v>
      </c>
      <c r="BD498">
        <v>0.47939999999999999</v>
      </c>
    </row>
    <row r="499" spans="1:56" hidden="1" x14ac:dyDescent="0.4">
      <c r="A499">
        <v>827</v>
      </c>
      <c r="B499" t="str">
        <f t="shared" si="20"/>
        <v>CLM001</v>
      </c>
      <c r="C499" t="str">
        <f t="shared" si="21"/>
        <v>CLM093</v>
      </c>
      <c r="D499" t="str">
        <f t="shared" si="22"/>
        <v>Jaccard</v>
      </c>
      <c r="E499" t="s">
        <v>562</v>
      </c>
      <c r="F499">
        <f t="shared" si="23"/>
        <v>0.39094399999999996</v>
      </c>
      <c r="G499">
        <v>0.3654</v>
      </c>
      <c r="H499">
        <v>0.34939999999999999</v>
      </c>
      <c r="I499">
        <v>0.47789999999999999</v>
      </c>
      <c r="J499">
        <v>0.375</v>
      </c>
      <c r="K499">
        <v>0.3468</v>
      </c>
      <c r="L499">
        <v>0.32079999999999997</v>
      </c>
      <c r="M499">
        <v>0.36109999999999998</v>
      </c>
      <c r="N499">
        <v>0.2949</v>
      </c>
      <c r="O499">
        <v>0.46300000000000002</v>
      </c>
      <c r="P499">
        <v>0.41039999999999999</v>
      </c>
      <c r="Q499">
        <v>0.66669999999999996</v>
      </c>
      <c r="R499">
        <v>0.39419999999999999</v>
      </c>
      <c r="S499">
        <v>0.26150000000000001</v>
      </c>
      <c r="T499">
        <v>0.2114</v>
      </c>
      <c r="U499">
        <v>0.41260000000000002</v>
      </c>
      <c r="V499">
        <v>0.2878</v>
      </c>
      <c r="W499">
        <v>0.3412</v>
      </c>
      <c r="X499">
        <v>0.40710000000000002</v>
      </c>
      <c r="Y499">
        <v>0.27779999999999999</v>
      </c>
      <c r="Z499">
        <v>0.41670000000000001</v>
      </c>
      <c r="AA499">
        <v>0.45650000000000002</v>
      </c>
      <c r="AB499">
        <v>0.35139999999999999</v>
      </c>
      <c r="AC499">
        <v>0.26669999999999999</v>
      </c>
      <c r="AD499">
        <v>0.26190000000000002</v>
      </c>
      <c r="AE499">
        <v>0.3291</v>
      </c>
      <c r="AF499">
        <v>0.46510000000000001</v>
      </c>
      <c r="AG499">
        <v>0.313</v>
      </c>
      <c r="AH499">
        <v>0.29599999999999999</v>
      </c>
      <c r="AI499">
        <v>0.36509999999999998</v>
      </c>
      <c r="AJ499">
        <v>0.25969999999999999</v>
      </c>
      <c r="AK499">
        <v>0.44090000000000001</v>
      </c>
      <c r="AL499">
        <v>0.2878</v>
      </c>
      <c r="AM499">
        <v>0.3871</v>
      </c>
      <c r="AN499">
        <v>0.37169999999999997</v>
      </c>
      <c r="AO499">
        <v>0.39050000000000001</v>
      </c>
      <c r="AP499">
        <v>0.37109999999999999</v>
      </c>
      <c r="AQ499">
        <v>0.57609999999999995</v>
      </c>
      <c r="AR499">
        <v>0.35039999999999999</v>
      </c>
      <c r="AS499">
        <v>0.437</v>
      </c>
      <c r="AT499">
        <v>0.47920000000000001</v>
      </c>
      <c r="AU499">
        <v>0.38829999999999998</v>
      </c>
      <c r="AV499">
        <v>0.51959999999999995</v>
      </c>
      <c r="AW499">
        <v>0.60580000000000001</v>
      </c>
      <c r="AX499">
        <v>0.50770000000000004</v>
      </c>
      <c r="AY499">
        <v>0.43209999999999998</v>
      </c>
      <c r="AZ499">
        <v>0.44340000000000002</v>
      </c>
      <c r="BA499">
        <v>0.49480000000000002</v>
      </c>
      <c r="BB499">
        <v>0.4</v>
      </c>
      <c r="BC499">
        <v>0.44719999999999999</v>
      </c>
      <c r="BD499">
        <v>0.4103</v>
      </c>
    </row>
    <row r="500" spans="1:56" hidden="1" x14ac:dyDescent="0.4">
      <c r="A500">
        <v>828</v>
      </c>
      <c r="B500" t="str">
        <f t="shared" si="20"/>
        <v>CLM001</v>
      </c>
      <c r="C500" t="str">
        <f t="shared" si="21"/>
        <v>CLM093</v>
      </c>
      <c r="D500" t="str">
        <f t="shared" si="22"/>
        <v>Levenshtein</v>
      </c>
      <c r="E500" t="s">
        <v>563</v>
      </c>
      <c r="F500">
        <f t="shared" si="23"/>
        <v>0.55832600000000021</v>
      </c>
      <c r="G500">
        <v>0.59789999999999999</v>
      </c>
      <c r="H500">
        <v>0.49980000000000002</v>
      </c>
      <c r="I500">
        <v>0.64229999999999998</v>
      </c>
      <c r="J500">
        <v>0.56310000000000004</v>
      </c>
      <c r="K500">
        <v>0.55230000000000001</v>
      </c>
      <c r="L500">
        <v>0.57950000000000002</v>
      </c>
      <c r="M500">
        <v>0.55459999999999998</v>
      </c>
      <c r="N500">
        <v>0.51849999999999996</v>
      </c>
      <c r="O500">
        <v>0.60229999999999995</v>
      </c>
      <c r="P500">
        <v>0.52359999999999995</v>
      </c>
      <c r="Q500">
        <v>0.83819999999999995</v>
      </c>
      <c r="R500">
        <v>0.50019999999999998</v>
      </c>
      <c r="S500">
        <v>0.45219999999999999</v>
      </c>
      <c r="T500">
        <v>0.53879999999999995</v>
      </c>
      <c r="U500">
        <v>0.53520000000000001</v>
      </c>
      <c r="V500">
        <v>0.50819999999999999</v>
      </c>
      <c r="W500">
        <v>0.53359999999999996</v>
      </c>
      <c r="X500">
        <v>0.54949999999999999</v>
      </c>
      <c r="Y500">
        <v>0.52590000000000003</v>
      </c>
      <c r="Z500">
        <v>0.47160000000000002</v>
      </c>
      <c r="AA500">
        <v>0.5887</v>
      </c>
      <c r="AB500">
        <v>0.50380000000000003</v>
      </c>
      <c r="AC500">
        <v>0.51280000000000003</v>
      </c>
      <c r="AD500">
        <v>0.4879</v>
      </c>
      <c r="AE500">
        <v>0.47460000000000002</v>
      </c>
      <c r="AF500">
        <v>0.62350000000000005</v>
      </c>
      <c r="AG500">
        <v>0.47970000000000002</v>
      </c>
      <c r="AH500">
        <v>0.54920000000000002</v>
      </c>
      <c r="AI500">
        <v>0.55830000000000002</v>
      </c>
      <c r="AJ500">
        <v>0.53239999999999998</v>
      </c>
      <c r="AK500">
        <v>0.60329999999999995</v>
      </c>
      <c r="AL500">
        <v>0.55030000000000001</v>
      </c>
      <c r="AM500">
        <v>0.65110000000000001</v>
      </c>
      <c r="AN500">
        <v>0.58040000000000003</v>
      </c>
      <c r="AO500">
        <v>0.55840000000000001</v>
      </c>
      <c r="AP500">
        <v>0.54610000000000003</v>
      </c>
      <c r="AQ500">
        <v>0.68489999999999995</v>
      </c>
      <c r="AR500">
        <v>0.46910000000000002</v>
      </c>
      <c r="AS500">
        <v>0.53010000000000002</v>
      </c>
      <c r="AT500">
        <v>0.57099999999999995</v>
      </c>
      <c r="AU500">
        <v>0.51249999999999996</v>
      </c>
      <c r="AV500">
        <v>0.69320000000000004</v>
      </c>
      <c r="AW500">
        <v>0.68610000000000004</v>
      </c>
      <c r="AX500">
        <v>0.55900000000000005</v>
      </c>
      <c r="AY500">
        <v>0.55810000000000004</v>
      </c>
      <c r="AZ500">
        <v>0.5121</v>
      </c>
      <c r="BA500">
        <v>0.56940000000000002</v>
      </c>
      <c r="BB500">
        <v>0.56079999999999997</v>
      </c>
      <c r="BC500">
        <v>0.63649999999999995</v>
      </c>
      <c r="BD500">
        <v>0.48570000000000002</v>
      </c>
    </row>
    <row r="501" spans="1:56" hidden="1" x14ac:dyDescent="0.4">
      <c r="A501">
        <v>829</v>
      </c>
      <c r="B501" t="str">
        <f t="shared" si="20"/>
        <v>CLM001</v>
      </c>
      <c r="C501" t="str">
        <f t="shared" si="21"/>
        <v>CLM093</v>
      </c>
      <c r="D501" t="str">
        <f t="shared" si="22"/>
        <v>TFIDF</v>
      </c>
      <c r="E501" t="s">
        <v>564</v>
      </c>
      <c r="F501">
        <f t="shared" si="23"/>
        <v>0.61302600000000007</v>
      </c>
      <c r="G501">
        <v>0.68889999999999996</v>
      </c>
      <c r="H501">
        <v>0.44240000000000002</v>
      </c>
      <c r="I501">
        <v>0.72060000000000002</v>
      </c>
      <c r="J501">
        <v>0.60919999999999996</v>
      </c>
      <c r="K501">
        <v>0.61439999999999995</v>
      </c>
      <c r="L501">
        <v>0.59640000000000004</v>
      </c>
      <c r="M501">
        <v>0.6623</v>
      </c>
      <c r="N501">
        <v>0.60519999999999996</v>
      </c>
      <c r="O501">
        <v>0.73</v>
      </c>
      <c r="P501">
        <v>0.60309999999999997</v>
      </c>
      <c r="Q501">
        <v>0.85389999999999999</v>
      </c>
      <c r="R501">
        <v>0.63700000000000001</v>
      </c>
      <c r="S501">
        <v>0.51160000000000005</v>
      </c>
      <c r="T501">
        <v>0.49490000000000001</v>
      </c>
      <c r="U501">
        <v>0.64539999999999997</v>
      </c>
      <c r="V501">
        <v>0.60019999999999996</v>
      </c>
      <c r="W501">
        <v>0.52200000000000002</v>
      </c>
      <c r="X501">
        <v>0.57020000000000004</v>
      </c>
      <c r="Y501">
        <v>0.51849999999999996</v>
      </c>
      <c r="Z501">
        <v>0.66369999999999996</v>
      </c>
      <c r="AA501">
        <v>0.58099999999999996</v>
      </c>
      <c r="AB501">
        <v>0.63849999999999996</v>
      </c>
      <c r="AC501">
        <v>0.63149999999999995</v>
      </c>
      <c r="AD501">
        <v>0.58620000000000005</v>
      </c>
      <c r="AE501">
        <v>0.50160000000000005</v>
      </c>
      <c r="AF501">
        <v>0.66749999999999998</v>
      </c>
      <c r="AG501">
        <v>0.53720000000000001</v>
      </c>
      <c r="AH501">
        <v>0.50719999999999998</v>
      </c>
      <c r="AI501">
        <v>0.6008</v>
      </c>
      <c r="AJ501">
        <v>0.55820000000000003</v>
      </c>
      <c r="AK501">
        <v>0.66779999999999995</v>
      </c>
      <c r="AL501">
        <v>0.55589999999999995</v>
      </c>
      <c r="AM501">
        <v>0.64780000000000004</v>
      </c>
      <c r="AN501">
        <v>0.65229999999999999</v>
      </c>
      <c r="AO501">
        <v>0.6129</v>
      </c>
      <c r="AP501">
        <v>0.57269999999999999</v>
      </c>
      <c r="AQ501">
        <v>0.72199999999999998</v>
      </c>
      <c r="AR501">
        <v>0.50849999999999995</v>
      </c>
      <c r="AS501">
        <v>0.63629999999999998</v>
      </c>
      <c r="AT501">
        <v>0.64249999999999996</v>
      </c>
      <c r="AU501">
        <v>0.5292</v>
      </c>
      <c r="AV501">
        <v>0.71</v>
      </c>
      <c r="AW501">
        <v>0.79110000000000003</v>
      </c>
      <c r="AX501">
        <v>0.54690000000000005</v>
      </c>
      <c r="AY501">
        <v>0.52429999999999999</v>
      </c>
      <c r="AZ501">
        <v>0.63270000000000004</v>
      </c>
      <c r="BA501">
        <v>0.63360000000000005</v>
      </c>
      <c r="BB501">
        <v>0.68440000000000001</v>
      </c>
      <c r="BC501">
        <v>0.68830000000000002</v>
      </c>
      <c r="BD501">
        <v>0.59250000000000003</v>
      </c>
    </row>
    <row r="502" spans="1:56" hidden="1" x14ac:dyDescent="0.4">
      <c r="A502">
        <v>830</v>
      </c>
      <c r="B502" t="str">
        <f t="shared" si="20"/>
        <v>CLM001</v>
      </c>
      <c r="C502" t="str">
        <f t="shared" si="21"/>
        <v>CLM093</v>
      </c>
      <c r="D502" t="str">
        <f t="shared" si="22"/>
        <v>BM25</v>
      </c>
      <c r="E502" t="s">
        <v>565</v>
      </c>
      <c r="F502">
        <f t="shared" si="23"/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</row>
    <row r="503" spans="1:56" hidden="1" x14ac:dyDescent="0.4">
      <c r="A503">
        <v>831</v>
      </c>
      <c r="B503" t="str">
        <f t="shared" si="20"/>
        <v>CLM001</v>
      </c>
      <c r="C503" t="str">
        <f t="shared" si="21"/>
        <v>CLM093</v>
      </c>
      <c r="D503" t="str">
        <f t="shared" si="22"/>
        <v>SBERT</v>
      </c>
      <c r="E503" t="s">
        <v>566</v>
      </c>
      <c r="F503">
        <f t="shared" si="23"/>
        <v>0.94146600000000025</v>
      </c>
      <c r="G503">
        <v>0.93510000000000004</v>
      </c>
      <c r="H503">
        <v>0.93520000000000003</v>
      </c>
      <c r="I503">
        <v>0.93789999999999996</v>
      </c>
      <c r="J503">
        <v>0.93020000000000003</v>
      </c>
      <c r="K503">
        <v>0.92920000000000003</v>
      </c>
      <c r="L503">
        <v>0.95120000000000005</v>
      </c>
      <c r="M503">
        <v>0.94340000000000002</v>
      </c>
      <c r="N503">
        <v>0.93810000000000004</v>
      </c>
      <c r="O503">
        <v>0.94969999999999999</v>
      </c>
      <c r="P503">
        <v>0.93149999999999999</v>
      </c>
      <c r="Q503">
        <v>0.97550000000000003</v>
      </c>
      <c r="R503">
        <v>0.93230000000000002</v>
      </c>
      <c r="S503">
        <v>0.93989999999999996</v>
      </c>
      <c r="T503">
        <v>0.89219999999999999</v>
      </c>
      <c r="U503">
        <v>0.93679999999999997</v>
      </c>
      <c r="V503">
        <v>0.93610000000000004</v>
      </c>
      <c r="W503">
        <v>0.93820000000000003</v>
      </c>
      <c r="X503">
        <v>0.93700000000000006</v>
      </c>
      <c r="Y503">
        <v>0.93740000000000001</v>
      </c>
      <c r="Z503">
        <v>0.93899999999999995</v>
      </c>
      <c r="AA503">
        <v>0.94850000000000001</v>
      </c>
      <c r="AB503">
        <v>0.93669999999999998</v>
      </c>
      <c r="AC503">
        <v>0.95589999999999997</v>
      </c>
      <c r="AD503">
        <v>0.94840000000000002</v>
      </c>
      <c r="AE503">
        <v>0.90990000000000004</v>
      </c>
      <c r="AF503">
        <v>0.97089999999999999</v>
      </c>
      <c r="AG503">
        <v>0.91020000000000001</v>
      </c>
      <c r="AH503">
        <v>0.91739999999999999</v>
      </c>
      <c r="AI503">
        <v>0.96499999999999997</v>
      </c>
      <c r="AJ503">
        <v>0.91659999999999997</v>
      </c>
      <c r="AK503">
        <v>0.95350000000000001</v>
      </c>
      <c r="AL503">
        <v>0.89270000000000005</v>
      </c>
      <c r="AM503">
        <v>0.95940000000000003</v>
      </c>
      <c r="AN503">
        <v>0.96830000000000005</v>
      </c>
      <c r="AO503">
        <v>0.97450000000000003</v>
      </c>
      <c r="AP503">
        <v>0.94289999999999996</v>
      </c>
      <c r="AQ503">
        <v>0.97260000000000002</v>
      </c>
      <c r="AR503">
        <v>0.91920000000000002</v>
      </c>
      <c r="AS503">
        <v>0.95079999999999998</v>
      </c>
      <c r="AT503">
        <v>0.93689999999999996</v>
      </c>
      <c r="AU503">
        <v>0.94689999999999996</v>
      </c>
      <c r="AV503">
        <v>0.96460000000000001</v>
      </c>
      <c r="AW503">
        <v>0.95940000000000003</v>
      </c>
      <c r="AX503">
        <v>0.95109999999999995</v>
      </c>
      <c r="AY503">
        <v>0.92149999999999999</v>
      </c>
      <c r="AZ503">
        <v>0.90569999999999995</v>
      </c>
      <c r="BA503">
        <v>0.94610000000000005</v>
      </c>
      <c r="BB503">
        <v>0.97289999999999999</v>
      </c>
      <c r="BC503">
        <v>0.96409999999999996</v>
      </c>
      <c r="BD503">
        <v>0.94479999999999997</v>
      </c>
    </row>
    <row r="504" spans="1:56" hidden="1" x14ac:dyDescent="0.4">
      <c r="A504">
        <v>832</v>
      </c>
      <c r="B504" t="str">
        <f t="shared" si="20"/>
        <v>CLM001</v>
      </c>
      <c r="C504" t="str">
        <f t="shared" si="21"/>
        <v>CLM093</v>
      </c>
      <c r="D504" t="str">
        <f t="shared" si="22"/>
        <v>MEAN</v>
      </c>
      <c r="E504" t="s">
        <v>567</v>
      </c>
      <c r="F504">
        <f t="shared" si="23"/>
        <v>0.50075199999999997</v>
      </c>
      <c r="G504">
        <v>0.51749999999999996</v>
      </c>
      <c r="H504">
        <v>0.44540000000000002</v>
      </c>
      <c r="I504">
        <v>0.55569999999999997</v>
      </c>
      <c r="J504">
        <v>0.4955</v>
      </c>
      <c r="K504">
        <v>0.48849999999999999</v>
      </c>
      <c r="L504">
        <v>0.48959999999999998</v>
      </c>
      <c r="M504">
        <v>0.50429999999999997</v>
      </c>
      <c r="N504">
        <v>0.4713</v>
      </c>
      <c r="O504">
        <v>0.54900000000000004</v>
      </c>
      <c r="P504">
        <v>0.49370000000000003</v>
      </c>
      <c r="Q504">
        <v>0.66690000000000005</v>
      </c>
      <c r="R504">
        <v>0.49280000000000002</v>
      </c>
      <c r="S504">
        <v>0.43309999999999998</v>
      </c>
      <c r="T504">
        <v>0.42749999999999999</v>
      </c>
      <c r="U504">
        <v>0.50600000000000001</v>
      </c>
      <c r="V504">
        <v>0.46639999999999998</v>
      </c>
      <c r="W504">
        <v>0.46700000000000003</v>
      </c>
      <c r="X504">
        <v>0.49270000000000003</v>
      </c>
      <c r="Y504">
        <v>0.45190000000000002</v>
      </c>
      <c r="Z504">
        <v>0.49819999999999998</v>
      </c>
      <c r="AA504">
        <v>0.51500000000000001</v>
      </c>
      <c r="AB504">
        <v>0.48609999999999998</v>
      </c>
      <c r="AC504">
        <v>0.47339999999999999</v>
      </c>
      <c r="AD504">
        <v>0.45689999999999997</v>
      </c>
      <c r="AE504">
        <v>0.443</v>
      </c>
      <c r="AF504">
        <v>0.5454</v>
      </c>
      <c r="AG504">
        <v>0.44800000000000001</v>
      </c>
      <c r="AH504">
        <v>0.45400000000000001</v>
      </c>
      <c r="AI504">
        <v>0.49780000000000002</v>
      </c>
      <c r="AJ504">
        <v>0.45340000000000003</v>
      </c>
      <c r="AK504">
        <v>0.53310000000000002</v>
      </c>
      <c r="AL504">
        <v>0.45729999999999998</v>
      </c>
      <c r="AM504">
        <v>0.52910000000000001</v>
      </c>
      <c r="AN504">
        <v>0.51449999999999996</v>
      </c>
      <c r="AO504">
        <v>0.50729999999999997</v>
      </c>
      <c r="AP504">
        <v>0.48659999999999998</v>
      </c>
      <c r="AQ504">
        <v>0.59109999999999996</v>
      </c>
      <c r="AR504">
        <v>0.44940000000000002</v>
      </c>
      <c r="AS504">
        <v>0.51080000000000003</v>
      </c>
      <c r="AT504">
        <v>0.52590000000000003</v>
      </c>
      <c r="AU504">
        <v>0.47539999999999999</v>
      </c>
      <c r="AV504">
        <v>0.57750000000000001</v>
      </c>
      <c r="AW504">
        <v>0.60850000000000004</v>
      </c>
      <c r="AX504">
        <v>0.51290000000000002</v>
      </c>
      <c r="AY504">
        <v>0.48720000000000002</v>
      </c>
      <c r="AZ504">
        <v>0.49880000000000002</v>
      </c>
      <c r="BA504">
        <v>0.52880000000000005</v>
      </c>
      <c r="BB504">
        <v>0.52359999999999995</v>
      </c>
      <c r="BC504">
        <v>0.54720000000000002</v>
      </c>
      <c r="BD504">
        <v>0.48659999999999998</v>
      </c>
    </row>
    <row r="505" spans="1:56" hidden="1" x14ac:dyDescent="0.4">
      <c r="A505">
        <v>833</v>
      </c>
      <c r="B505" t="str">
        <f t="shared" si="20"/>
        <v>CLM001</v>
      </c>
      <c r="C505" t="str">
        <f t="shared" si="21"/>
        <v>CLM093</v>
      </c>
      <c r="D505" t="str">
        <f t="shared" si="22"/>
        <v>Weighted</v>
      </c>
      <c r="E505" t="s">
        <v>568</v>
      </c>
      <c r="F505">
        <f t="shared" si="23"/>
        <v>0.51536199999999999</v>
      </c>
      <c r="G505">
        <v>0.54100000000000004</v>
      </c>
      <c r="H505">
        <v>0.4385</v>
      </c>
      <c r="I505">
        <v>0.59</v>
      </c>
      <c r="J505">
        <v>0.51029999999999998</v>
      </c>
      <c r="K505">
        <v>0.502</v>
      </c>
      <c r="L505">
        <v>0.49909999999999999</v>
      </c>
      <c r="M505">
        <v>0.52190000000000003</v>
      </c>
      <c r="N505">
        <v>0.47870000000000001</v>
      </c>
      <c r="O505">
        <v>0.58030000000000004</v>
      </c>
      <c r="P505">
        <v>0.50760000000000005</v>
      </c>
      <c r="Q505">
        <v>0.72989999999999999</v>
      </c>
      <c r="R505">
        <v>0.50790000000000002</v>
      </c>
      <c r="S505">
        <v>0.4259</v>
      </c>
      <c r="T505">
        <v>0.42520000000000002</v>
      </c>
      <c r="U505">
        <v>0.5242</v>
      </c>
      <c r="V505">
        <v>0.47270000000000001</v>
      </c>
      <c r="W505">
        <v>0.46910000000000002</v>
      </c>
      <c r="X505">
        <v>0.50390000000000001</v>
      </c>
      <c r="Y505">
        <v>0.45019999999999999</v>
      </c>
      <c r="Z505">
        <v>0.5151</v>
      </c>
      <c r="AA505">
        <v>0.53049999999999997</v>
      </c>
      <c r="AB505">
        <v>0.499</v>
      </c>
      <c r="AC505">
        <v>0.47989999999999999</v>
      </c>
      <c r="AD505">
        <v>0.45810000000000001</v>
      </c>
      <c r="AE505">
        <v>0.44240000000000002</v>
      </c>
      <c r="AF505">
        <v>0.56950000000000001</v>
      </c>
      <c r="AG505">
        <v>0.45029999999999998</v>
      </c>
      <c r="AH505">
        <v>0.45519999999999999</v>
      </c>
      <c r="AI505">
        <v>0.50760000000000005</v>
      </c>
      <c r="AJ505">
        <v>0.45710000000000001</v>
      </c>
      <c r="AK505">
        <v>0.55679999999999996</v>
      </c>
      <c r="AL505">
        <v>0.46560000000000001</v>
      </c>
      <c r="AM505">
        <v>0.54979999999999996</v>
      </c>
      <c r="AN505">
        <v>0.53049999999999997</v>
      </c>
      <c r="AO505">
        <v>0.51859999999999995</v>
      </c>
      <c r="AP505">
        <v>0.49540000000000001</v>
      </c>
      <c r="AQ505">
        <v>0.62909999999999999</v>
      </c>
      <c r="AR505">
        <v>0.44929999999999998</v>
      </c>
      <c r="AS505">
        <v>0.52769999999999995</v>
      </c>
      <c r="AT505">
        <v>0.54900000000000004</v>
      </c>
      <c r="AU505">
        <v>0.47870000000000001</v>
      </c>
      <c r="AV505">
        <v>0.61270000000000002</v>
      </c>
      <c r="AW505">
        <v>0.65620000000000001</v>
      </c>
      <c r="AX505">
        <v>0.52580000000000005</v>
      </c>
      <c r="AY505">
        <v>0.497</v>
      </c>
      <c r="AZ505">
        <v>0.51929999999999998</v>
      </c>
      <c r="BA505">
        <v>0.55069999999999997</v>
      </c>
      <c r="BB505">
        <v>0.54279999999999995</v>
      </c>
      <c r="BC505">
        <v>0.57379999999999998</v>
      </c>
      <c r="BD505">
        <v>0.49619999999999997</v>
      </c>
    </row>
    <row r="506" spans="1:56" hidden="1" x14ac:dyDescent="0.4">
      <c r="A506">
        <v>1135</v>
      </c>
      <c r="B506" t="str">
        <f t="shared" si="20"/>
        <v>DPM091</v>
      </c>
      <c r="C506" t="str">
        <f t="shared" si="21"/>
        <v>DPM002</v>
      </c>
      <c r="D506" t="str">
        <f t="shared" si="22"/>
        <v>Jaccard</v>
      </c>
      <c r="E506" t="s">
        <v>569</v>
      </c>
      <c r="F506">
        <f t="shared" si="23"/>
        <v>0.30521599999999999</v>
      </c>
      <c r="G506">
        <v>0.14849999999999999</v>
      </c>
      <c r="H506">
        <v>0.29820000000000002</v>
      </c>
      <c r="I506">
        <v>0.33929999999999999</v>
      </c>
      <c r="J506">
        <v>8.0399999999999999E-2</v>
      </c>
      <c r="K506">
        <v>0.1145</v>
      </c>
      <c r="L506">
        <v>0.26229999999999998</v>
      </c>
      <c r="M506">
        <v>0.17780000000000001</v>
      </c>
      <c r="N506">
        <v>0.1739</v>
      </c>
      <c r="O506">
        <v>0.34620000000000001</v>
      </c>
      <c r="P506">
        <v>0.26960000000000001</v>
      </c>
      <c r="Q506">
        <v>0.52780000000000005</v>
      </c>
      <c r="R506">
        <v>0.27939999999999998</v>
      </c>
      <c r="S506">
        <v>0.35060000000000002</v>
      </c>
      <c r="T506">
        <v>0.1429</v>
      </c>
      <c r="U506">
        <v>0.22500000000000001</v>
      </c>
      <c r="V506">
        <v>0.3553</v>
      </c>
      <c r="W506">
        <v>0.33650000000000002</v>
      </c>
      <c r="X506">
        <v>0.45100000000000001</v>
      </c>
      <c r="Y506">
        <v>0.20930000000000001</v>
      </c>
      <c r="Z506">
        <v>0.1636</v>
      </c>
      <c r="AA506">
        <v>0.23860000000000001</v>
      </c>
      <c r="AB506">
        <v>0.41070000000000001</v>
      </c>
      <c r="AC506">
        <v>0.33329999999999999</v>
      </c>
      <c r="AD506">
        <v>0.18559999999999999</v>
      </c>
      <c r="AE506">
        <v>0.2109</v>
      </c>
      <c r="AF506">
        <v>0.28999999999999998</v>
      </c>
      <c r="AG506">
        <v>0.24529999999999999</v>
      </c>
      <c r="AH506">
        <v>0.21299999999999999</v>
      </c>
      <c r="AI506">
        <v>0.17780000000000001</v>
      </c>
      <c r="AJ506">
        <v>0.4138</v>
      </c>
      <c r="AK506">
        <v>0.2656</v>
      </c>
      <c r="AL506">
        <v>0.13039999999999999</v>
      </c>
      <c r="AM506">
        <v>0.20880000000000001</v>
      </c>
      <c r="AN506">
        <v>0.33329999999999999</v>
      </c>
      <c r="AO506">
        <v>0.33329999999999999</v>
      </c>
      <c r="AP506">
        <v>0.49</v>
      </c>
      <c r="AQ506">
        <v>0.4778</v>
      </c>
      <c r="AR506">
        <v>0.26229999999999998</v>
      </c>
      <c r="AS506">
        <v>0.55410000000000004</v>
      </c>
      <c r="AT506">
        <v>0.45190000000000002</v>
      </c>
      <c r="AU506">
        <v>0.2586</v>
      </c>
      <c r="AV506">
        <v>0.2326</v>
      </c>
      <c r="AW506">
        <v>0.56100000000000005</v>
      </c>
      <c r="AX506">
        <v>0.34039999999999998</v>
      </c>
      <c r="AY506">
        <v>0.40820000000000001</v>
      </c>
      <c r="AZ506">
        <v>0.58179999999999998</v>
      </c>
      <c r="BA506">
        <v>0.3427</v>
      </c>
      <c r="BB506">
        <v>0.33860000000000001</v>
      </c>
      <c r="BC506">
        <v>0.41570000000000001</v>
      </c>
      <c r="BD506">
        <v>0.30259999999999998</v>
      </c>
    </row>
    <row r="507" spans="1:56" hidden="1" x14ac:dyDescent="0.4">
      <c r="A507">
        <v>1136</v>
      </c>
      <c r="B507" t="str">
        <f t="shared" si="20"/>
        <v>DPM091</v>
      </c>
      <c r="C507" t="str">
        <f t="shared" si="21"/>
        <v>DPM002</v>
      </c>
      <c r="D507" t="str">
        <f t="shared" si="22"/>
        <v>Levenshtein</v>
      </c>
      <c r="E507" t="s">
        <v>570</v>
      </c>
      <c r="F507">
        <f t="shared" si="23"/>
        <v>0.52601200000000004</v>
      </c>
      <c r="G507">
        <v>0.49430000000000002</v>
      </c>
      <c r="H507">
        <v>0.54859999999999998</v>
      </c>
      <c r="I507">
        <v>0.63449999999999995</v>
      </c>
      <c r="J507">
        <v>0.4597</v>
      </c>
      <c r="K507">
        <v>0.30959999999999999</v>
      </c>
      <c r="L507">
        <v>0.47639999999999999</v>
      </c>
      <c r="M507">
        <v>0.40679999999999999</v>
      </c>
      <c r="N507">
        <v>0.47020000000000001</v>
      </c>
      <c r="O507">
        <v>0.6754</v>
      </c>
      <c r="P507">
        <v>0.47649999999999998</v>
      </c>
      <c r="Q507">
        <v>0.63429999999999997</v>
      </c>
      <c r="R507">
        <v>0.4476</v>
      </c>
      <c r="S507">
        <v>0.4975</v>
      </c>
      <c r="T507">
        <v>0.46189999999999998</v>
      </c>
      <c r="U507">
        <v>0.40839999999999999</v>
      </c>
      <c r="V507">
        <v>0.56010000000000004</v>
      </c>
      <c r="W507">
        <v>0.61109999999999998</v>
      </c>
      <c r="X507">
        <v>0.71399999999999997</v>
      </c>
      <c r="Y507">
        <v>0.4677</v>
      </c>
      <c r="Z507">
        <v>0.51980000000000004</v>
      </c>
      <c r="AA507">
        <v>0.40749999999999997</v>
      </c>
      <c r="AB507">
        <v>0.55940000000000001</v>
      </c>
      <c r="AC507">
        <v>0.54269999999999996</v>
      </c>
      <c r="AD507">
        <v>0.40660000000000002</v>
      </c>
      <c r="AE507">
        <v>0.4345</v>
      </c>
      <c r="AF507">
        <v>0.4859</v>
      </c>
      <c r="AG507">
        <v>0.73150000000000004</v>
      </c>
      <c r="AH507">
        <v>0.42959999999999998</v>
      </c>
      <c r="AI507">
        <v>0.47820000000000001</v>
      </c>
      <c r="AJ507">
        <v>0.66720000000000002</v>
      </c>
      <c r="AK507">
        <v>0.61519999999999997</v>
      </c>
      <c r="AL507">
        <v>0.47089999999999999</v>
      </c>
      <c r="AM507">
        <v>0.44319999999999998</v>
      </c>
      <c r="AN507">
        <v>0.57999999999999996</v>
      </c>
      <c r="AO507">
        <v>0.5262</v>
      </c>
      <c r="AP507">
        <v>0.61060000000000003</v>
      </c>
      <c r="AQ507">
        <v>0.52780000000000005</v>
      </c>
      <c r="AR507">
        <v>0.44629999999999997</v>
      </c>
      <c r="AS507">
        <v>0.62160000000000004</v>
      </c>
      <c r="AT507">
        <v>0.45019999999999999</v>
      </c>
      <c r="AU507">
        <v>0.60250000000000004</v>
      </c>
      <c r="AV507">
        <v>0.4234</v>
      </c>
      <c r="AW507">
        <v>0.70379999999999998</v>
      </c>
      <c r="AX507">
        <v>0.56059999999999999</v>
      </c>
      <c r="AY507">
        <v>0.56259999999999999</v>
      </c>
      <c r="AZ507">
        <v>0.68300000000000005</v>
      </c>
      <c r="BA507">
        <v>0.4667</v>
      </c>
      <c r="BB507">
        <v>0.50090000000000001</v>
      </c>
      <c r="BC507">
        <v>0.53539999999999999</v>
      </c>
      <c r="BD507">
        <v>0.55220000000000002</v>
      </c>
    </row>
    <row r="508" spans="1:56" hidden="1" x14ac:dyDescent="0.4">
      <c r="A508">
        <v>1137</v>
      </c>
      <c r="B508" t="str">
        <f t="shared" si="20"/>
        <v>DPM091</v>
      </c>
      <c r="C508" t="str">
        <f t="shared" si="21"/>
        <v>DPM002</v>
      </c>
      <c r="D508" t="str">
        <f t="shared" si="22"/>
        <v>TFIDF</v>
      </c>
      <c r="E508" t="s">
        <v>571</v>
      </c>
      <c r="F508">
        <f t="shared" si="23"/>
        <v>0.45994600000000008</v>
      </c>
      <c r="G508">
        <v>0.39979999999999999</v>
      </c>
      <c r="H508">
        <v>0.48549999999999999</v>
      </c>
      <c r="I508">
        <v>0.53810000000000002</v>
      </c>
      <c r="J508">
        <v>0.55030000000000001</v>
      </c>
      <c r="K508">
        <v>0.2109</v>
      </c>
      <c r="L508">
        <v>0.44690000000000002</v>
      </c>
      <c r="M508">
        <v>0.30880000000000002</v>
      </c>
      <c r="N508">
        <v>0.32350000000000001</v>
      </c>
      <c r="O508">
        <v>0.58350000000000002</v>
      </c>
      <c r="P508">
        <v>0.27100000000000002</v>
      </c>
      <c r="Q508">
        <v>0.66180000000000005</v>
      </c>
      <c r="R508">
        <v>0.43090000000000001</v>
      </c>
      <c r="S508">
        <v>0.39479999999999998</v>
      </c>
      <c r="T508">
        <v>0.43959999999999999</v>
      </c>
      <c r="U508">
        <v>0.36919999999999997</v>
      </c>
      <c r="V508">
        <v>0.56159999999999999</v>
      </c>
      <c r="W508">
        <v>0.437</v>
      </c>
      <c r="X508">
        <v>0.63190000000000002</v>
      </c>
      <c r="Y508">
        <v>0.30320000000000003</v>
      </c>
      <c r="Z508">
        <v>0.4536</v>
      </c>
      <c r="AA508">
        <v>0.31269999999999998</v>
      </c>
      <c r="AB508">
        <v>0.53310000000000002</v>
      </c>
      <c r="AC508">
        <v>0.51239999999999997</v>
      </c>
      <c r="AD508">
        <v>0.25180000000000002</v>
      </c>
      <c r="AE508">
        <v>0.36220000000000002</v>
      </c>
      <c r="AF508">
        <v>0.49020000000000002</v>
      </c>
      <c r="AG508">
        <v>0.56330000000000002</v>
      </c>
      <c r="AH508">
        <v>0.3402</v>
      </c>
      <c r="AI508">
        <v>0.379</v>
      </c>
      <c r="AJ508">
        <v>0.65269999999999995</v>
      </c>
      <c r="AK508">
        <v>0.56920000000000004</v>
      </c>
      <c r="AL508">
        <v>0.3231</v>
      </c>
      <c r="AM508">
        <v>0.4899</v>
      </c>
      <c r="AN508">
        <v>0.45050000000000001</v>
      </c>
      <c r="AO508">
        <v>0.5605</v>
      </c>
      <c r="AP508">
        <v>0.52510000000000001</v>
      </c>
      <c r="AQ508">
        <v>0.4476</v>
      </c>
      <c r="AR508">
        <v>0.40870000000000001</v>
      </c>
      <c r="AS508">
        <v>0.61880000000000002</v>
      </c>
      <c r="AT508">
        <v>0.31059999999999999</v>
      </c>
      <c r="AU508">
        <v>0.5101</v>
      </c>
      <c r="AV508">
        <v>0.50380000000000003</v>
      </c>
      <c r="AW508">
        <v>0.74129999999999996</v>
      </c>
      <c r="AX508">
        <v>0.28920000000000001</v>
      </c>
      <c r="AY508">
        <v>0.55359999999999998</v>
      </c>
      <c r="AZ508">
        <v>0.66500000000000004</v>
      </c>
      <c r="BA508">
        <v>0.26</v>
      </c>
      <c r="BB508">
        <v>0.46729999999999999</v>
      </c>
      <c r="BC508">
        <v>0.51480000000000004</v>
      </c>
      <c r="BD508">
        <v>0.5887</v>
      </c>
    </row>
    <row r="509" spans="1:56" hidden="1" x14ac:dyDescent="0.4">
      <c r="A509">
        <v>1138</v>
      </c>
      <c r="B509" t="str">
        <f t="shared" si="20"/>
        <v>DPM091</v>
      </c>
      <c r="C509" t="str">
        <f t="shared" si="21"/>
        <v>DPM002</v>
      </c>
      <c r="D509" t="str">
        <f t="shared" si="22"/>
        <v>BM25</v>
      </c>
      <c r="E509" t="s">
        <v>572</v>
      </c>
      <c r="F509">
        <f t="shared" si="23"/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</row>
    <row r="510" spans="1:56" hidden="1" x14ac:dyDescent="0.4">
      <c r="A510">
        <v>1139</v>
      </c>
      <c r="B510" t="str">
        <f t="shared" ref="B510:B573" si="24">LEFT(E510,6)</f>
        <v>DPM091</v>
      </c>
      <c r="C510" t="str">
        <f t="shared" ref="C510:C573" si="25">MID(E510,8,6)</f>
        <v>DPM002</v>
      </c>
      <c r="D510" t="str">
        <f t="shared" si="22"/>
        <v>SBERT</v>
      </c>
      <c r="E510" t="s">
        <v>573</v>
      </c>
      <c r="F510">
        <f t="shared" si="23"/>
        <v>0.91907599999999978</v>
      </c>
      <c r="G510">
        <v>0.90069999999999995</v>
      </c>
      <c r="H510">
        <v>0.92120000000000002</v>
      </c>
      <c r="I510">
        <v>0.93840000000000001</v>
      </c>
      <c r="J510">
        <v>0.94479999999999997</v>
      </c>
      <c r="K510">
        <v>0.87370000000000003</v>
      </c>
      <c r="L510">
        <v>0.91159999999999997</v>
      </c>
      <c r="M510">
        <v>0.88019999999999998</v>
      </c>
      <c r="N510">
        <v>0.88570000000000004</v>
      </c>
      <c r="O510">
        <v>0.96650000000000003</v>
      </c>
      <c r="P510">
        <v>0.90710000000000002</v>
      </c>
      <c r="Q510">
        <v>0.94689999999999996</v>
      </c>
      <c r="R510">
        <v>0.91120000000000001</v>
      </c>
      <c r="S510">
        <v>0.90720000000000001</v>
      </c>
      <c r="T510">
        <v>0.8982</v>
      </c>
      <c r="U510">
        <v>0.84650000000000003</v>
      </c>
      <c r="V510">
        <v>0.95220000000000005</v>
      </c>
      <c r="W510">
        <v>0.96060000000000001</v>
      </c>
      <c r="X510">
        <v>0.9577</v>
      </c>
      <c r="Y510">
        <v>0.84689999999999999</v>
      </c>
      <c r="Z510">
        <v>0.91979999999999995</v>
      </c>
      <c r="AA510">
        <v>0.84099999999999997</v>
      </c>
      <c r="AB510">
        <v>0.9345</v>
      </c>
      <c r="AC510">
        <v>0.93720000000000003</v>
      </c>
      <c r="AD510">
        <v>0.89670000000000005</v>
      </c>
      <c r="AE510">
        <v>0.87780000000000002</v>
      </c>
      <c r="AF510">
        <v>0.94</v>
      </c>
      <c r="AG510">
        <v>0.96689999999999998</v>
      </c>
      <c r="AH510">
        <v>0.87870000000000004</v>
      </c>
      <c r="AI510">
        <v>0.8841</v>
      </c>
      <c r="AJ510">
        <v>0.96479999999999999</v>
      </c>
      <c r="AK510">
        <v>0.97250000000000003</v>
      </c>
      <c r="AL510">
        <v>0.80620000000000003</v>
      </c>
      <c r="AM510">
        <v>0.89439999999999997</v>
      </c>
      <c r="AN510">
        <v>0.93030000000000002</v>
      </c>
      <c r="AO510">
        <v>0.95920000000000005</v>
      </c>
      <c r="AP510">
        <v>0.95840000000000003</v>
      </c>
      <c r="AQ510">
        <v>0.96340000000000003</v>
      </c>
      <c r="AR510">
        <v>0.92500000000000004</v>
      </c>
      <c r="AS510">
        <v>0.96040000000000003</v>
      </c>
      <c r="AT510">
        <v>0.90429999999999999</v>
      </c>
      <c r="AU510">
        <v>0.90369999999999995</v>
      </c>
      <c r="AV510">
        <v>0.90369999999999995</v>
      </c>
      <c r="AW510">
        <v>0.96489999999999998</v>
      </c>
      <c r="AX510">
        <v>0.90549999999999997</v>
      </c>
      <c r="AY510">
        <v>0.9284</v>
      </c>
      <c r="AZ510">
        <v>0.94430000000000003</v>
      </c>
      <c r="BA510">
        <v>0.89910000000000001</v>
      </c>
      <c r="BB510">
        <v>0.93779999999999997</v>
      </c>
      <c r="BC510">
        <v>0.95409999999999995</v>
      </c>
      <c r="BD510">
        <v>0.93940000000000001</v>
      </c>
    </row>
    <row r="511" spans="1:56" hidden="1" x14ac:dyDescent="0.4">
      <c r="A511">
        <v>1140</v>
      </c>
      <c r="B511" t="str">
        <f t="shared" si="24"/>
        <v>DPM091</v>
      </c>
      <c r="C511" t="str">
        <f t="shared" si="25"/>
        <v>DPM002</v>
      </c>
      <c r="D511" t="str">
        <f t="shared" si="22"/>
        <v>MEAN</v>
      </c>
      <c r="E511" t="s">
        <v>574</v>
      </c>
      <c r="F511">
        <f t="shared" si="23"/>
        <v>0.44204199999999993</v>
      </c>
      <c r="G511">
        <v>0.38869999999999999</v>
      </c>
      <c r="H511">
        <v>0.45069999999999999</v>
      </c>
      <c r="I511">
        <v>0.49009999999999998</v>
      </c>
      <c r="J511">
        <v>0.40699999999999997</v>
      </c>
      <c r="K511">
        <v>0.30170000000000002</v>
      </c>
      <c r="L511">
        <v>0.4194</v>
      </c>
      <c r="M511">
        <v>0.35470000000000002</v>
      </c>
      <c r="N511">
        <v>0.37069999999999997</v>
      </c>
      <c r="O511">
        <v>0.51429999999999998</v>
      </c>
      <c r="P511">
        <v>0.38479999999999998</v>
      </c>
      <c r="Q511">
        <v>0.55410000000000004</v>
      </c>
      <c r="R511">
        <v>0.4138</v>
      </c>
      <c r="S511">
        <v>0.43</v>
      </c>
      <c r="T511">
        <v>0.38850000000000001</v>
      </c>
      <c r="U511">
        <v>0.36980000000000002</v>
      </c>
      <c r="V511">
        <v>0.48580000000000001</v>
      </c>
      <c r="W511">
        <v>0.46899999999999997</v>
      </c>
      <c r="X511">
        <v>0.55089999999999995</v>
      </c>
      <c r="Y511">
        <v>0.3654</v>
      </c>
      <c r="Z511">
        <v>0.41139999999999999</v>
      </c>
      <c r="AA511">
        <v>0.36</v>
      </c>
      <c r="AB511">
        <v>0.48749999999999999</v>
      </c>
      <c r="AC511">
        <v>0.46510000000000001</v>
      </c>
      <c r="AD511">
        <v>0.34810000000000002</v>
      </c>
      <c r="AE511">
        <v>0.37709999999999999</v>
      </c>
      <c r="AF511">
        <v>0.44119999999999998</v>
      </c>
      <c r="AG511">
        <v>0.50139999999999996</v>
      </c>
      <c r="AH511">
        <v>0.37230000000000002</v>
      </c>
      <c r="AI511">
        <v>0.38379999999999997</v>
      </c>
      <c r="AJ511">
        <v>0.53969999999999996</v>
      </c>
      <c r="AK511">
        <v>0.48449999999999999</v>
      </c>
      <c r="AL511">
        <v>0.34610000000000002</v>
      </c>
      <c r="AM511">
        <v>0.4073</v>
      </c>
      <c r="AN511">
        <v>0.45879999999999999</v>
      </c>
      <c r="AO511">
        <v>0.4758</v>
      </c>
      <c r="AP511">
        <v>0.51680000000000004</v>
      </c>
      <c r="AQ511">
        <v>0.48330000000000001</v>
      </c>
      <c r="AR511">
        <v>0.40849999999999997</v>
      </c>
      <c r="AS511">
        <v>0.55100000000000005</v>
      </c>
      <c r="AT511">
        <v>0.4234</v>
      </c>
      <c r="AU511">
        <v>0.45500000000000002</v>
      </c>
      <c r="AV511">
        <v>0.41270000000000001</v>
      </c>
      <c r="AW511">
        <v>0.59419999999999995</v>
      </c>
      <c r="AX511">
        <v>0.41909999999999997</v>
      </c>
      <c r="AY511">
        <v>0.49059999999999998</v>
      </c>
      <c r="AZ511">
        <v>0.57479999999999998</v>
      </c>
      <c r="BA511">
        <v>0.39369999999999999</v>
      </c>
      <c r="BB511">
        <v>0.44890000000000002</v>
      </c>
      <c r="BC511">
        <v>0.48399999999999999</v>
      </c>
      <c r="BD511">
        <v>0.47660000000000002</v>
      </c>
    </row>
    <row r="512" spans="1:56" hidden="1" x14ac:dyDescent="0.4">
      <c r="A512">
        <v>1141</v>
      </c>
      <c r="B512" t="str">
        <f t="shared" si="24"/>
        <v>DPM091</v>
      </c>
      <c r="C512" t="str">
        <f t="shared" si="25"/>
        <v>DPM002</v>
      </c>
      <c r="D512" t="str">
        <f t="shared" si="22"/>
        <v>Weighted</v>
      </c>
      <c r="E512" t="s">
        <v>575</v>
      </c>
      <c r="F512">
        <f t="shared" si="23"/>
        <v>0.43769599999999997</v>
      </c>
      <c r="G512">
        <v>0.37069999999999997</v>
      </c>
      <c r="H512">
        <v>0.44950000000000001</v>
      </c>
      <c r="I512">
        <v>0.49869999999999998</v>
      </c>
      <c r="J512">
        <v>0.39460000000000001</v>
      </c>
      <c r="K512">
        <v>0.25669999999999998</v>
      </c>
      <c r="L512">
        <v>0.40989999999999999</v>
      </c>
      <c r="M512">
        <v>0.32679999999999998</v>
      </c>
      <c r="N512">
        <v>0.34660000000000002</v>
      </c>
      <c r="O512">
        <v>0.52710000000000001</v>
      </c>
      <c r="P512">
        <v>0.35849999999999999</v>
      </c>
      <c r="Q512">
        <v>0.5837</v>
      </c>
      <c r="R512">
        <v>0.40210000000000001</v>
      </c>
      <c r="S512">
        <v>0.42120000000000002</v>
      </c>
      <c r="T512">
        <v>0.37290000000000001</v>
      </c>
      <c r="U512">
        <v>0.35370000000000001</v>
      </c>
      <c r="V512">
        <v>0.49249999999999999</v>
      </c>
      <c r="W512">
        <v>0.46410000000000001</v>
      </c>
      <c r="X512">
        <v>0.5766</v>
      </c>
      <c r="Y512">
        <v>0.34489999999999998</v>
      </c>
      <c r="Z512">
        <v>0.39889999999999998</v>
      </c>
      <c r="AA512">
        <v>0.33939999999999998</v>
      </c>
      <c r="AB512">
        <v>0.49590000000000001</v>
      </c>
      <c r="AC512">
        <v>0.46650000000000003</v>
      </c>
      <c r="AD512">
        <v>0.31330000000000002</v>
      </c>
      <c r="AE512">
        <v>0.35780000000000001</v>
      </c>
      <c r="AF512">
        <v>0.435</v>
      </c>
      <c r="AG512">
        <v>0.50990000000000002</v>
      </c>
      <c r="AH512">
        <v>0.35060000000000002</v>
      </c>
      <c r="AI512">
        <v>0.36609999999999998</v>
      </c>
      <c r="AJ512">
        <v>0.5625</v>
      </c>
      <c r="AK512">
        <v>0.48820000000000002</v>
      </c>
      <c r="AL512">
        <v>0.32790000000000002</v>
      </c>
      <c r="AM512">
        <v>0.39939999999999998</v>
      </c>
      <c r="AN512">
        <v>0.45650000000000002</v>
      </c>
      <c r="AO512">
        <v>0.47899999999999998</v>
      </c>
      <c r="AP512">
        <v>0.52849999999999997</v>
      </c>
      <c r="AQ512">
        <v>0.48199999999999998</v>
      </c>
      <c r="AR512">
        <v>0.39229999999999998</v>
      </c>
      <c r="AS512">
        <v>0.5756</v>
      </c>
      <c r="AT512">
        <v>0.40910000000000002</v>
      </c>
      <c r="AU512">
        <v>0.4587</v>
      </c>
      <c r="AV512">
        <v>0.40550000000000003</v>
      </c>
      <c r="AW512">
        <v>0.6351</v>
      </c>
      <c r="AX512">
        <v>0.40260000000000001</v>
      </c>
      <c r="AY512">
        <v>0.50160000000000005</v>
      </c>
      <c r="AZ512">
        <v>0.61009999999999998</v>
      </c>
      <c r="BA512">
        <v>0.37030000000000002</v>
      </c>
      <c r="BB512">
        <v>0.44379999999999997</v>
      </c>
      <c r="BC512">
        <v>0.48759999999999998</v>
      </c>
      <c r="BD512">
        <v>0.48430000000000001</v>
      </c>
    </row>
    <row r="513" spans="1:56" hidden="1" x14ac:dyDescent="0.4">
      <c r="A513">
        <v>1093</v>
      </c>
      <c r="B513" t="str">
        <f t="shared" si="24"/>
        <v>DPM051</v>
      </c>
      <c r="C513" t="str">
        <f t="shared" si="25"/>
        <v>DPM002</v>
      </c>
      <c r="D513" t="str">
        <f t="shared" si="22"/>
        <v>Jaccard</v>
      </c>
      <c r="E513" t="s">
        <v>576</v>
      </c>
      <c r="F513">
        <f t="shared" si="23"/>
        <v>0.32090000000000002</v>
      </c>
      <c r="G513">
        <v>0.63739999999999997</v>
      </c>
      <c r="H513">
        <v>0.2833</v>
      </c>
      <c r="I513">
        <v>0.45100000000000001</v>
      </c>
      <c r="J513">
        <v>8.8900000000000007E-2</v>
      </c>
      <c r="K513">
        <v>0.25640000000000002</v>
      </c>
      <c r="L513">
        <v>0.41510000000000002</v>
      </c>
      <c r="M513">
        <v>0.23730000000000001</v>
      </c>
      <c r="N513">
        <v>0.49020000000000002</v>
      </c>
      <c r="O513">
        <v>0.3846</v>
      </c>
      <c r="P513">
        <v>0.15620000000000001</v>
      </c>
      <c r="Q513">
        <v>0.17649999999999999</v>
      </c>
      <c r="R513">
        <v>5.5599999999999997E-2</v>
      </c>
      <c r="S513">
        <v>0.40679999999999999</v>
      </c>
      <c r="T513">
        <v>0.37380000000000002</v>
      </c>
      <c r="U513">
        <v>0.21479999999999999</v>
      </c>
      <c r="V513">
        <v>0.32429999999999998</v>
      </c>
      <c r="W513">
        <v>0.33679999999999999</v>
      </c>
      <c r="X513">
        <v>0.2727</v>
      </c>
      <c r="Y513">
        <v>0.54020000000000001</v>
      </c>
      <c r="Z513">
        <v>0.25</v>
      </c>
      <c r="AA513">
        <v>0.2462</v>
      </c>
      <c r="AB513">
        <v>0.34549999999999997</v>
      </c>
      <c r="AC513">
        <v>0.28170000000000001</v>
      </c>
      <c r="AD513">
        <v>0.20180000000000001</v>
      </c>
      <c r="AE513">
        <v>0.1532</v>
      </c>
      <c r="AF513">
        <v>0.39739999999999998</v>
      </c>
      <c r="AG513">
        <v>0.3846</v>
      </c>
      <c r="AH513">
        <v>0.3871</v>
      </c>
      <c r="AI513">
        <v>0.1915</v>
      </c>
      <c r="AJ513">
        <v>0.55559999999999998</v>
      </c>
      <c r="AK513">
        <v>0.2157</v>
      </c>
      <c r="AL513">
        <v>0.35709999999999997</v>
      </c>
      <c r="AM513">
        <v>0.2414</v>
      </c>
      <c r="AN513">
        <v>0.27779999999999999</v>
      </c>
      <c r="AO513">
        <v>0.33900000000000002</v>
      </c>
      <c r="AP513">
        <v>0.40739999999999998</v>
      </c>
      <c r="AQ513">
        <v>0.4158</v>
      </c>
      <c r="AR513">
        <v>0.60340000000000005</v>
      </c>
      <c r="AS513">
        <v>0.34150000000000003</v>
      </c>
      <c r="AT513">
        <v>5.2600000000000001E-2</v>
      </c>
      <c r="AU513">
        <v>0.13789999999999999</v>
      </c>
      <c r="AV513">
        <v>0.32169999999999999</v>
      </c>
      <c r="AW513">
        <v>0.41320000000000001</v>
      </c>
      <c r="AX513">
        <v>0.35460000000000003</v>
      </c>
      <c r="AY513">
        <v>0.2838</v>
      </c>
      <c r="AZ513">
        <v>0.41070000000000001</v>
      </c>
      <c r="BA513">
        <v>0.40820000000000001</v>
      </c>
      <c r="BB513">
        <v>0.39319999999999999</v>
      </c>
      <c r="BC513">
        <v>0.30080000000000001</v>
      </c>
      <c r="BD513">
        <v>0.2727</v>
      </c>
    </row>
    <row r="514" spans="1:56" hidden="1" x14ac:dyDescent="0.4">
      <c r="A514">
        <v>1094</v>
      </c>
      <c r="B514" t="str">
        <f t="shared" si="24"/>
        <v>DPM051</v>
      </c>
      <c r="C514" t="str">
        <f t="shared" si="25"/>
        <v>DPM002</v>
      </c>
      <c r="D514" t="str">
        <f t="shared" ref="D514:D577" si="26">MID(E514,15,16)</f>
        <v>Levenshtein</v>
      </c>
      <c r="E514" t="s">
        <v>577</v>
      </c>
      <c r="F514">
        <f t="shared" ref="F514:F577" si="27">AVERAGE(G514:BD514)</f>
        <v>0.53963399999999995</v>
      </c>
      <c r="G514">
        <v>0.71850000000000003</v>
      </c>
      <c r="H514">
        <v>0.43240000000000001</v>
      </c>
      <c r="I514">
        <v>0.73240000000000005</v>
      </c>
      <c r="J514">
        <v>0.48680000000000001</v>
      </c>
      <c r="K514">
        <v>0.43569999999999998</v>
      </c>
      <c r="L514">
        <v>0.59399999999999997</v>
      </c>
      <c r="M514">
        <v>0.62260000000000004</v>
      </c>
      <c r="N514">
        <v>0.60650000000000004</v>
      </c>
      <c r="O514">
        <v>0.66120000000000001</v>
      </c>
      <c r="P514">
        <v>0.46029999999999999</v>
      </c>
      <c r="Q514">
        <v>0.44059999999999999</v>
      </c>
      <c r="R514">
        <v>0.46260000000000001</v>
      </c>
      <c r="S514">
        <v>0.50090000000000001</v>
      </c>
      <c r="T514">
        <v>0.5161</v>
      </c>
      <c r="U514">
        <v>0.38900000000000001</v>
      </c>
      <c r="V514">
        <v>0.52070000000000005</v>
      </c>
      <c r="W514">
        <v>0.68479999999999996</v>
      </c>
      <c r="X514">
        <v>0.5776</v>
      </c>
      <c r="Y514">
        <v>0.63380000000000003</v>
      </c>
      <c r="Z514">
        <v>0.52680000000000005</v>
      </c>
      <c r="AA514">
        <v>0.56740000000000002</v>
      </c>
      <c r="AB514">
        <v>0.52159999999999995</v>
      </c>
      <c r="AC514">
        <v>0.60250000000000004</v>
      </c>
      <c r="AD514">
        <v>0.4027</v>
      </c>
      <c r="AE514">
        <v>0.43409999999999999</v>
      </c>
      <c r="AF514">
        <v>0.52300000000000002</v>
      </c>
      <c r="AG514">
        <v>0.74760000000000004</v>
      </c>
      <c r="AH514">
        <v>0.71099999999999997</v>
      </c>
      <c r="AI514">
        <v>0.43919999999999998</v>
      </c>
      <c r="AJ514">
        <v>0.80449999999999999</v>
      </c>
      <c r="AK514">
        <v>0.52990000000000004</v>
      </c>
      <c r="AL514">
        <v>0.58919999999999995</v>
      </c>
      <c r="AM514">
        <v>0.61519999999999997</v>
      </c>
      <c r="AN514">
        <v>0.51910000000000001</v>
      </c>
      <c r="AO514">
        <v>0.55779999999999996</v>
      </c>
      <c r="AP514">
        <v>0.57110000000000005</v>
      </c>
      <c r="AQ514">
        <v>0.49130000000000001</v>
      </c>
      <c r="AR514">
        <v>0.5988</v>
      </c>
      <c r="AS514">
        <v>0.42220000000000002</v>
      </c>
      <c r="AT514">
        <v>0.51839999999999997</v>
      </c>
      <c r="AU514">
        <v>0.45739999999999997</v>
      </c>
      <c r="AV514">
        <v>0.45850000000000002</v>
      </c>
      <c r="AW514">
        <v>0.50249999999999995</v>
      </c>
      <c r="AX514">
        <v>0.5333</v>
      </c>
      <c r="AY514">
        <v>0.52759999999999996</v>
      </c>
      <c r="AZ514">
        <v>0.5948</v>
      </c>
      <c r="BA514">
        <v>0.41460000000000002</v>
      </c>
      <c r="BB514">
        <v>0.53120000000000001</v>
      </c>
      <c r="BC514">
        <v>0.38450000000000001</v>
      </c>
      <c r="BD514">
        <v>0.40739999999999998</v>
      </c>
    </row>
    <row r="515" spans="1:56" hidden="1" x14ac:dyDescent="0.4">
      <c r="A515">
        <v>1095</v>
      </c>
      <c r="B515" t="str">
        <f t="shared" si="24"/>
        <v>DPM051</v>
      </c>
      <c r="C515" t="str">
        <f t="shared" si="25"/>
        <v>DPM002</v>
      </c>
      <c r="D515" t="str">
        <f t="shared" si="26"/>
        <v>TFIDF</v>
      </c>
      <c r="E515" t="s">
        <v>578</v>
      </c>
      <c r="F515">
        <f t="shared" si="27"/>
        <v>0.48154400000000003</v>
      </c>
      <c r="G515">
        <v>0.65249999999999997</v>
      </c>
      <c r="H515">
        <v>0.4451</v>
      </c>
      <c r="I515">
        <v>0.66379999999999995</v>
      </c>
      <c r="J515">
        <v>0.50439999999999996</v>
      </c>
      <c r="K515">
        <v>0.44340000000000002</v>
      </c>
      <c r="L515">
        <v>0.54900000000000004</v>
      </c>
      <c r="M515">
        <v>0.50209999999999999</v>
      </c>
      <c r="N515">
        <v>0.51449999999999996</v>
      </c>
      <c r="O515">
        <v>0.59389999999999998</v>
      </c>
      <c r="P515">
        <v>0.29260000000000003</v>
      </c>
      <c r="Q515">
        <v>0.53449999999999998</v>
      </c>
      <c r="R515">
        <v>0.43080000000000002</v>
      </c>
      <c r="S515">
        <v>0.47299999999999998</v>
      </c>
      <c r="T515">
        <v>0.37830000000000003</v>
      </c>
      <c r="U515">
        <v>0.32</v>
      </c>
      <c r="V515">
        <v>0.48549999999999999</v>
      </c>
      <c r="W515">
        <v>0.62380000000000002</v>
      </c>
      <c r="X515">
        <v>0.50960000000000005</v>
      </c>
      <c r="Y515">
        <v>0.5181</v>
      </c>
      <c r="Z515">
        <v>0.47589999999999999</v>
      </c>
      <c r="AA515">
        <v>0.41560000000000002</v>
      </c>
      <c r="AB515">
        <v>0.47620000000000001</v>
      </c>
      <c r="AC515">
        <v>0.4365</v>
      </c>
      <c r="AD515">
        <v>0.31290000000000001</v>
      </c>
      <c r="AE515">
        <v>0.38379999999999997</v>
      </c>
      <c r="AF515">
        <v>0.56169999999999998</v>
      </c>
      <c r="AG515">
        <v>0.63119999999999998</v>
      </c>
      <c r="AH515">
        <v>0.61029999999999995</v>
      </c>
      <c r="AI515">
        <v>0.2646</v>
      </c>
      <c r="AJ515">
        <v>0.79210000000000003</v>
      </c>
      <c r="AK515">
        <v>0.43049999999999999</v>
      </c>
      <c r="AL515">
        <v>0.56200000000000006</v>
      </c>
      <c r="AM515">
        <v>0.62509999999999999</v>
      </c>
      <c r="AN515">
        <v>0.48630000000000001</v>
      </c>
      <c r="AO515">
        <v>0.48630000000000001</v>
      </c>
      <c r="AP515">
        <v>0.47060000000000002</v>
      </c>
      <c r="AQ515">
        <v>0.45810000000000001</v>
      </c>
      <c r="AR515">
        <v>0.68640000000000001</v>
      </c>
      <c r="AS515">
        <v>0.35520000000000002</v>
      </c>
      <c r="AT515">
        <v>0.4803</v>
      </c>
      <c r="AU515">
        <v>0.26879999999999998</v>
      </c>
      <c r="AV515">
        <v>0.47549999999999998</v>
      </c>
      <c r="AW515">
        <v>0.52129999999999999</v>
      </c>
      <c r="AX515">
        <v>0.2858</v>
      </c>
      <c r="AY515">
        <v>0.41849999999999998</v>
      </c>
      <c r="AZ515">
        <v>0.61409999999999998</v>
      </c>
      <c r="BA515">
        <v>0.32050000000000001</v>
      </c>
      <c r="BB515">
        <v>0.45669999999999999</v>
      </c>
      <c r="BC515">
        <v>0.49859999999999999</v>
      </c>
      <c r="BD515">
        <v>0.38090000000000002</v>
      </c>
    </row>
    <row r="516" spans="1:56" hidden="1" x14ac:dyDescent="0.4">
      <c r="A516">
        <v>1096</v>
      </c>
      <c r="B516" t="str">
        <f t="shared" si="24"/>
        <v>DPM051</v>
      </c>
      <c r="C516" t="str">
        <f t="shared" si="25"/>
        <v>DPM002</v>
      </c>
      <c r="D516" t="str">
        <f t="shared" si="26"/>
        <v>BM25</v>
      </c>
      <c r="E516" t="s">
        <v>579</v>
      </c>
      <c r="F516">
        <f t="shared" si="27"/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</row>
    <row r="517" spans="1:56" hidden="1" x14ac:dyDescent="0.4">
      <c r="A517">
        <v>1097</v>
      </c>
      <c r="B517" t="str">
        <f t="shared" si="24"/>
        <v>DPM051</v>
      </c>
      <c r="C517" t="str">
        <f t="shared" si="25"/>
        <v>DPM002</v>
      </c>
      <c r="D517" t="str">
        <f t="shared" si="26"/>
        <v>SBERT</v>
      </c>
      <c r="E517" t="s">
        <v>580</v>
      </c>
      <c r="F517">
        <f t="shared" si="27"/>
        <v>0.91778800000000005</v>
      </c>
      <c r="G517">
        <v>0.97099999999999997</v>
      </c>
      <c r="H517">
        <v>0.88329999999999997</v>
      </c>
      <c r="I517">
        <v>0.96250000000000002</v>
      </c>
      <c r="J517">
        <v>0.97470000000000001</v>
      </c>
      <c r="K517">
        <v>0.88280000000000003</v>
      </c>
      <c r="L517">
        <v>0.94420000000000004</v>
      </c>
      <c r="M517">
        <v>0.92849999999999999</v>
      </c>
      <c r="N517">
        <v>0.96650000000000003</v>
      </c>
      <c r="O517">
        <v>0.96260000000000001</v>
      </c>
      <c r="P517">
        <v>0.90900000000000003</v>
      </c>
      <c r="Q517">
        <v>0.90039999999999998</v>
      </c>
      <c r="R517">
        <v>0.87280000000000002</v>
      </c>
      <c r="S517">
        <v>0.93610000000000004</v>
      </c>
      <c r="T517">
        <v>0.88870000000000005</v>
      </c>
      <c r="U517">
        <v>0.81310000000000004</v>
      </c>
      <c r="V517">
        <v>0.89949999999999997</v>
      </c>
      <c r="W517">
        <v>0.97350000000000003</v>
      </c>
      <c r="X517">
        <v>0.93540000000000001</v>
      </c>
      <c r="Y517">
        <v>0.94450000000000001</v>
      </c>
      <c r="Z517">
        <v>0.84760000000000002</v>
      </c>
      <c r="AA517">
        <v>0.96020000000000005</v>
      </c>
      <c r="AB517">
        <v>0.8851</v>
      </c>
      <c r="AC517">
        <v>0.91700000000000004</v>
      </c>
      <c r="AD517">
        <v>0.8599</v>
      </c>
      <c r="AE517">
        <v>0.85950000000000004</v>
      </c>
      <c r="AF517">
        <v>0.96079999999999999</v>
      </c>
      <c r="AG517">
        <v>0.98070000000000002</v>
      </c>
      <c r="AH517">
        <v>0.95979999999999999</v>
      </c>
      <c r="AI517">
        <v>0.90390000000000004</v>
      </c>
      <c r="AJ517">
        <v>0.98939999999999995</v>
      </c>
      <c r="AK517">
        <v>0.94379999999999997</v>
      </c>
      <c r="AL517">
        <v>0.82779999999999998</v>
      </c>
      <c r="AM517">
        <v>0.97860000000000003</v>
      </c>
      <c r="AN517">
        <v>0.88139999999999996</v>
      </c>
      <c r="AO517">
        <v>0.9476</v>
      </c>
      <c r="AP517">
        <v>0.95120000000000005</v>
      </c>
      <c r="AQ517">
        <v>0.96009999999999995</v>
      </c>
      <c r="AR517">
        <v>0.95940000000000003</v>
      </c>
      <c r="AS517">
        <v>0.8538</v>
      </c>
      <c r="AT517">
        <v>0.92420000000000002</v>
      </c>
      <c r="AU517">
        <v>0.84150000000000003</v>
      </c>
      <c r="AV517">
        <v>0.90049999999999997</v>
      </c>
      <c r="AW517">
        <v>0.92</v>
      </c>
      <c r="AX517">
        <v>0.90600000000000003</v>
      </c>
      <c r="AY517">
        <v>0.92659999999999998</v>
      </c>
      <c r="AZ517">
        <v>0.91579999999999995</v>
      </c>
      <c r="BA517">
        <v>0.90580000000000005</v>
      </c>
      <c r="BB517">
        <v>0.93689999999999996</v>
      </c>
      <c r="BC517">
        <v>0.8448</v>
      </c>
      <c r="BD517">
        <v>0.89059999999999995</v>
      </c>
    </row>
    <row r="518" spans="1:56" hidden="1" x14ac:dyDescent="0.4">
      <c r="A518">
        <v>1098</v>
      </c>
      <c r="B518" t="str">
        <f t="shared" si="24"/>
        <v>DPM051</v>
      </c>
      <c r="C518" t="str">
        <f t="shared" si="25"/>
        <v>DPM002</v>
      </c>
      <c r="D518" t="str">
        <f t="shared" si="26"/>
        <v>MEAN</v>
      </c>
      <c r="E518" t="s">
        <v>581</v>
      </c>
      <c r="F518">
        <f t="shared" si="27"/>
        <v>0.45197599999999999</v>
      </c>
      <c r="G518">
        <v>0.59589999999999999</v>
      </c>
      <c r="H518">
        <v>0.4088</v>
      </c>
      <c r="I518">
        <v>0.56200000000000006</v>
      </c>
      <c r="J518">
        <v>0.41089999999999999</v>
      </c>
      <c r="K518">
        <v>0.4037</v>
      </c>
      <c r="L518">
        <v>0.50049999999999994</v>
      </c>
      <c r="M518">
        <v>0.45810000000000001</v>
      </c>
      <c r="N518">
        <v>0.51549999999999996</v>
      </c>
      <c r="O518">
        <v>0.52049999999999996</v>
      </c>
      <c r="P518">
        <v>0.36359999999999998</v>
      </c>
      <c r="Q518">
        <v>0.41039999999999999</v>
      </c>
      <c r="R518">
        <v>0.3644</v>
      </c>
      <c r="S518">
        <v>0.46339999999999998</v>
      </c>
      <c r="T518">
        <v>0.43140000000000001</v>
      </c>
      <c r="U518">
        <v>0.34739999999999999</v>
      </c>
      <c r="V518">
        <v>0.44600000000000001</v>
      </c>
      <c r="W518">
        <v>0.52380000000000004</v>
      </c>
      <c r="X518">
        <v>0.45910000000000001</v>
      </c>
      <c r="Y518">
        <v>0.52729999999999999</v>
      </c>
      <c r="Z518">
        <v>0.42009999999999997</v>
      </c>
      <c r="AA518">
        <v>0.43790000000000001</v>
      </c>
      <c r="AB518">
        <v>0.44569999999999999</v>
      </c>
      <c r="AC518">
        <v>0.44750000000000001</v>
      </c>
      <c r="AD518">
        <v>0.35539999999999999</v>
      </c>
      <c r="AE518">
        <v>0.36609999999999998</v>
      </c>
      <c r="AF518">
        <v>0.48859999999999998</v>
      </c>
      <c r="AG518">
        <v>0.54879999999999995</v>
      </c>
      <c r="AH518">
        <v>0.53369999999999995</v>
      </c>
      <c r="AI518">
        <v>0.35980000000000001</v>
      </c>
      <c r="AJ518">
        <v>0.62829999999999997</v>
      </c>
      <c r="AK518">
        <v>0.42399999999999999</v>
      </c>
      <c r="AL518">
        <v>0.4672</v>
      </c>
      <c r="AM518">
        <v>0.49209999999999998</v>
      </c>
      <c r="AN518">
        <v>0.43290000000000001</v>
      </c>
      <c r="AO518">
        <v>0.46610000000000001</v>
      </c>
      <c r="AP518">
        <v>0.48010000000000003</v>
      </c>
      <c r="AQ518">
        <v>0.46510000000000001</v>
      </c>
      <c r="AR518">
        <v>0.5696</v>
      </c>
      <c r="AS518">
        <v>0.39450000000000002</v>
      </c>
      <c r="AT518">
        <v>0.39510000000000001</v>
      </c>
      <c r="AU518">
        <v>0.34110000000000001</v>
      </c>
      <c r="AV518">
        <v>0.43130000000000002</v>
      </c>
      <c r="AW518">
        <v>0.47139999999999999</v>
      </c>
      <c r="AX518">
        <v>0.41589999999999999</v>
      </c>
      <c r="AY518">
        <v>0.43130000000000002</v>
      </c>
      <c r="AZ518">
        <v>0.5071</v>
      </c>
      <c r="BA518">
        <v>0.4098</v>
      </c>
      <c r="BB518">
        <v>0.46360000000000001</v>
      </c>
      <c r="BC518">
        <v>0.40570000000000001</v>
      </c>
      <c r="BD518">
        <v>0.39029999999999998</v>
      </c>
    </row>
    <row r="519" spans="1:56" hidden="1" x14ac:dyDescent="0.4">
      <c r="A519">
        <v>1099</v>
      </c>
      <c r="B519" t="str">
        <f t="shared" si="24"/>
        <v>DPM051</v>
      </c>
      <c r="C519" t="str">
        <f t="shared" si="25"/>
        <v>DPM002</v>
      </c>
      <c r="D519" t="str">
        <f t="shared" si="26"/>
        <v>Weighted</v>
      </c>
      <c r="E519" t="s">
        <v>582</v>
      </c>
      <c r="F519">
        <f t="shared" si="27"/>
        <v>0.45137999999999989</v>
      </c>
      <c r="G519">
        <v>0.63180000000000003</v>
      </c>
      <c r="H519">
        <v>0.40079999999999999</v>
      </c>
      <c r="I519">
        <v>0.59130000000000005</v>
      </c>
      <c r="J519">
        <v>0.39269999999999999</v>
      </c>
      <c r="K519">
        <v>0.39429999999999998</v>
      </c>
      <c r="L519">
        <v>0.51139999999999997</v>
      </c>
      <c r="M519">
        <v>0.45850000000000002</v>
      </c>
      <c r="N519">
        <v>0.5252</v>
      </c>
      <c r="O519">
        <v>0.53590000000000004</v>
      </c>
      <c r="P519">
        <v>0.33279999999999998</v>
      </c>
      <c r="Q519">
        <v>0.40460000000000002</v>
      </c>
      <c r="R519">
        <v>0.34610000000000002</v>
      </c>
      <c r="S519">
        <v>0.46250000000000002</v>
      </c>
      <c r="T519">
        <v>0.42480000000000001</v>
      </c>
      <c r="U519">
        <v>0.32829999999999998</v>
      </c>
      <c r="V519">
        <v>0.44690000000000002</v>
      </c>
      <c r="W519">
        <v>0.53990000000000005</v>
      </c>
      <c r="X519">
        <v>0.45900000000000002</v>
      </c>
      <c r="Y519">
        <v>0.54339999999999999</v>
      </c>
      <c r="Z519">
        <v>0.42170000000000002</v>
      </c>
      <c r="AA519">
        <v>0.42409999999999998</v>
      </c>
      <c r="AB519">
        <v>0.4481</v>
      </c>
      <c r="AC519">
        <v>0.44369999999999998</v>
      </c>
      <c r="AD519">
        <v>0.33100000000000002</v>
      </c>
      <c r="AE519">
        <v>0.34789999999999999</v>
      </c>
      <c r="AF519">
        <v>0.49469999999999997</v>
      </c>
      <c r="AG519">
        <v>0.57050000000000001</v>
      </c>
      <c r="AH519">
        <v>0.55359999999999998</v>
      </c>
      <c r="AI519">
        <v>0.32750000000000001</v>
      </c>
      <c r="AJ519">
        <v>0.67659999999999998</v>
      </c>
      <c r="AK519">
        <v>0.40989999999999999</v>
      </c>
      <c r="AL519">
        <v>0.48799999999999999</v>
      </c>
      <c r="AM519">
        <v>0.4995</v>
      </c>
      <c r="AN519">
        <v>0.43330000000000002</v>
      </c>
      <c r="AO519">
        <v>0.46479999999999999</v>
      </c>
      <c r="AP519">
        <v>0.48089999999999999</v>
      </c>
      <c r="AQ519">
        <v>0.4602</v>
      </c>
      <c r="AR519">
        <v>0.60240000000000005</v>
      </c>
      <c r="AS519">
        <v>0.38279999999999997</v>
      </c>
      <c r="AT519">
        <v>0.37930000000000003</v>
      </c>
      <c r="AU519">
        <v>0.31359999999999999</v>
      </c>
      <c r="AV519">
        <v>0.42780000000000001</v>
      </c>
      <c r="AW519">
        <v>0.4773</v>
      </c>
      <c r="AX519">
        <v>0.39829999999999999</v>
      </c>
      <c r="AY519">
        <v>0.42109999999999997</v>
      </c>
      <c r="AZ519">
        <v>0.5272</v>
      </c>
      <c r="BA519">
        <v>0.39240000000000003</v>
      </c>
      <c r="BB519">
        <v>0.46179999999999999</v>
      </c>
      <c r="BC519">
        <v>0.40539999999999998</v>
      </c>
      <c r="BD519">
        <v>0.37340000000000001</v>
      </c>
    </row>
    <row r="520" spans="1:56" hidden="1" x14ac:dyDescent="0.4">
      <c r="A520">
        <v>1044</v>
      </c>
      <c r="B520" t="str">
        <f t="shared" si="24"/>
        <v>DPM001</v>
      </c>
      <c r="C520" t="str">
        <f t="shared" si="25"/>
        <v>DPM002</v>
      </c>
      <c r="D520" t="str">
        <f t="shared" si="26"/>
        <v>Jaccard</v>
      </c>
      <c r="E520" t="s">
        <v>583</v>
      </c>
      <c r="F520">
        <f t="shared" si="27"/>
        <v>0.33285999999999993</v>
      </c>
      <c r="G520">
        <v>0.58819999999999995</v>
      </c>
      <c r="H520">
        <v>0.19389999999999999</v>
      </c>
      <c r="I520">
        <v>0.60980000000000001</v>
      </c>
      <c r="J520">
        <v>6.1199999999999997E-2</v>
      </c>
      <c r="K520">
        <v>0.1353</v>
      </c>
      <c r="L520">
        <v>0.31030000000000002</v>
      </c>
      <c r="M520">
        <v>0.32079999999999997</v>
      </c>
      <c r="N520">
        <v>0.38179999999999997</v>
      </c>
      <c r="O520">
        <v>0.4</v>
      </c>
      <c r="P520">
        <v>0.30109999999999998</v>
      </c>
      <c r="Q520">
        <v>0.15659999999999999</v>
      </c>
      <c r="R520">
        <v>0.35709999999999997</v>
      </c>
      <c r="S520">
        <v>0.31940000000000002</v>
      </c>
      <c r="T520">
        <v>0.12790000000000001</v>
      </c>
      <c r="U520">
        <v>0.48249999999999998</v>
      </c>
      <c r="V520">
        <v>0.34620000000000001</v>
      </c>
      <c r="W520">
        <v>0.21010000000000001</v>
      </c>
      <c r="X520">
        <v>0.4783</v>
      </c>
      <c r="Y520">
        <v>0.3241</v>
      </c>
      <c r="Z520">
        <v>0.1739</v>
      </c>
      <c r="AA520">
        <v>0.32079999999999997</v>
      </c>
      <c r="AB520">
        <v>0.34329999999999999</v>
      </c>
      <c r="AC520">
        <v>0.39389999999999997</v>
      </c>
      <c r="AD520">
        <v>0.18990000000000001</v>
      </c>
      <c r="AE520">
        <v>0.1376</v>
      </c>
      <c r="AF520">
        <v>0.54100000000000004</v>
      </c>
      <c r="AG520">
        <v>0.41860000000000003</v>
      </c>
      <c r="AH520">
        <v>0.48609999999999998</v>
      </c>
      <c r="AI520">
        <v>0.1134</v>
      </c>
      <c r="AJ520">
        <v>0.31819999999999998</v>
      </c>
      <c r="AK520">
        <v>0.30509999999999998</v>
      </c>
      <c r="AL520">
        <v>0.48330000000000001</v>
      </c>
      <c r="AM520">
        <v>0.23400000000000001</v>
      </c>
      <c r="AN520">
        <v>0.18099999999999999</v>
      </c>
      <c r="AO520">
        <v>0.33329999999999999</v>
      </c>
      <c r="AP520">
        <v>0.40870000000000001</v>
      </c>
      <c r="AQ520">
        <v>0.31879999999999997</v>
      </c>
      <c r="AR520">
        <v>0.23080000000000001</v>
      </c>
      <c r="AS520">
        <v>0.41749999999999998</v>
      </c>
      <c r="AT520">
        <v>0.52480000000000004</v>
      </c>
      <c r="AU520">
        <v>0.1087</v>
      </c>
      <c r="AV520">
        <v>0.42309999999999998</v>
      </c>
      <c r="AW520">
        <v>0.40770000000000001</v>
      </c>
      <c r="AX520">
        <v>0.3851</v>
      </c>
      <c r="AY520">
        <v>0.43940000000000001</v>
      </c>
      <c r="AZ520">
        <v>0.44619999999999999</v>
      </c>
      <c r="BA520">
        <v>0.28210000000000002</v>
      </c>
      <c r="BB520">
        <v>0.2984</v>
      </c>
      <c r="BC520">
        <v>0.57140000000000002</v>
      </c>
      <c r="BD520">
        <v>0.30230000000000001</v>
      </c>
    </row>
    <row r="521" spans="1:56" hidden="1" x14ac:dyDescent="0.4">
      <c r="A521">
        <v>1045</v>
      </c>
      <c r="B521" t="str">
        <f t="shared" si="24"/>
        <v>DPM001</v>
      </c>
      <c r="C521" t="str">
        <f t="shared" si="25"/>
        <v>DPM002</v>
      </c>
      <c r="D521" t="str">
        <f t="shared" si="26"/>
        <v>Levenshtein</v>
      </c>
      <c r="E521" t="s">
        <v>584</v>
      </c>
      <c r="F521">
        <f t="shared" si="27"/>
        <v>0.53945200000000004</v>
      </c>
      <c r="G521">
        <v>0.57699999999999996</v>
      </c>
      <c r="H521">
        <v>0.42580000000000001</v>
      </c>
      <c r="I521">
        <v>0.87019999999999997</v>
      </c>
      <c r="J521">
        <v>0.57820000000000005</v>
      </c>
      <c r="K521">
        <v>0.37669999999999998</v>
      </c>
      <c r="L521">
        <v>0.47349999999999998</v>
      </c>
      <c r="M521">
        <v>0.56279999999999997</v>
      </c>
      <c r="N521">
        <v>0.62429999999999997</v>
      </c>
      <c r="O521">
        <v>0.63100000000000001</v>
      </c>
      <c r="P521">
        <v>0.45629999999999998</v>
      </c>
      <c r="Q521">
        <v>0.38109999999999999</v>
      </c>
      <c r="R521">
        <v>0.55110000000000003</v>
      </c>
      <c r="S521">
        <v>0.46300000000000002</v>
      </c>
      <c r="T521">
        <v>0.44779999999999998</v>
      </c>
      <c r="U521">
        <v>0.50360000000000005</v>
      </c>
      <c r="V521">
        <v>0.70009999999999994</v>
      </c>
      <c r="W521">
        <v>0.50600000000000001</v>
      </c>
      <c r="X521">
        <v>0.69</v>
      </c>
      <c r="Y521">
        <v>0.58220000000000005</v>
      </c>
      <c r="Z521">
        <v>0.41370000000000001</v>
      </c>
      <c r="AA521">
        <v>0.49780000000000002</v>
      </c>
      <c r="AB521">
        <v>0.50480000000000003</v>
      </c>
      <c r="AC521">
        <v>0.5302</v>
      </c>
      <c r="AD521">
        <v>0.39150000000000001</v>
      </c>
      <c r="AE521">
        <v>0.43490000000000001</v>
      </c>
      <c r="AF521">
        <v>0.64839999999999998</v>
      </c>
      <c r="AG521">
        <v>0.6714</v>
      </c>
      <c r="AH521">
        <v>0.65890000000000004</v>
      </c>
      <c r="AI521">
        <v>0.56440000000000001</v>
      </c>
      <c r="AJ521">
        <v>0.57650000000000001</v>
      </c>
      <c r="AK521">
        <v>0.61609999999999998</v>
      </c>
      <c r="AL521">
        <v>0.63329999999999997</v>
      </c>
      <c r="AM521">
        <v>0.53759999999999997</v>
      </c>
      <c r="AN521">
        <v>0.46479999999999999</v>
      </c>
      <c r="AO521">
        <v>0.63180000000000003</v>
      </c>
      <c r="AP521">
        <v>0.5373</v>
      </c>
      <c r="AQ521">
        <v>0.4355</v>
      </c>
      <c r="AR521">
        <v>0.52680000000000005</v>
      </c>
      <c r="AS521">
        <v>0.53190000000000004</v>
      </c>
      <c r="AT521">
        <v>0.55300000000000005</v>
      </c>
      <c r="AU521">
        <v>0.38519999999999999</v>
      </c>
      <c r="AV521">
        <v>0.59709999999999996</v>
      </c>
      <c r="AW521">
        <v>0.48970000000000002</v>
      </c>
      <c r="AX521">
        <v>0.45140000000000002</v>
      </c>
      <c r="AY521">
        <v>0.55789999999999995</v>
      </c>
      <c r="AZ521">
        <v>0.63759999999999994</v>
      </c>
      <c r="BA521">
        <v>0.43530000000000002</v>
      </c>
      <c r="BB521">
        <v>0.44</v>
      </c>
      <c r="BC521">
        <v>0.62929999999999997</v>
      </c>
      <c r="BD521">
        <v>0.58779999999999999</v>
      </c>
    </row>
    <row r="522" spans="1:56" hidden="1" x14ac:dyDescent="0.4">
      <c r="A522">
        <v>1046</v>
      </c>
      <c r="B522" t="str">
        <f t="shared" si="24"/>
        <v>DPM001</v>
      </c>
      <c r="C522" t="str">
        <f t="shared" si="25"/>
        <v>DPM002</v>
      </c>
      <c r="D522" t="str">
        <f t="shared" si="26"/>
        <v>TFIDF</v>
      </c>
      <c r="E522" t="s">
        <v>585</v>
      </c>
      <c r="F522">
        <f t="shared" si="27"/>
        <v>0.47593800000000003</v>
      </c>
      <c r="G522">
        <v>0.53600000000000003</v>
      </c>
      <c r="H522">
        <v>0.36170000000000002</v>
      </c>
      <c r="I522">
        <v>0.7974</v>
      </c>
      <c r="J522">
        <v>0.56200000000000006</v>
      </c>
      <c r="K522">
        <v>0.31690000000000002</v>
      </c>
      <c r="L522">
        <v>0.46739999999999998</v>
      </c>
      <c r="M522">
        <v>0.48070000000000002</v>
      </c>
      <c r="N522">
        <v>0.6109</v>
      </c>
      <c r="O522">
        <v>0.56920000000000004</v>
      </c>
      <c r="P522">
        <v>0.36109999999999998</v>
      </c>
      <c r="Q522">
        <v>0.37719999999999998</v>
      </c>
      <c r="R522">
        <v>0.53290000000000004</v>
      </c>
      <c r="S522">
        <v>0.35410000000000003</v>
      </c>
      <c r="T522">
        <v>0.30230000000000001</v>
      </c>
      <c r="U522">
        <v>0.41820000000000002</v>
      </c>
      <c r="V522">
        <v>0.67010000000000003</v>
      </c>
      <c r="W522">
        <v>0.37959999999999999</v>
      </c>
      <c r="X522">
        <v>0.66649999999999998</v>
      </c>
      <c r="Y522">
        <v>0.37169999999999997</v>
      </c>
      <c r="Z522">
        <v>0.3674</v>
      </c>
      <c r="AA522">
        <v>0.36180000000000001</v>
      </c>
      <c r="AB522">
        <v>0.42470000000000002</v>
      </c>
      <c r="AC522">
        <v>0.503</v>
      </c>
      <c r="AD522">
        <v>0.34250000000000003</v>
      </c>
      <c r="AE522">
        <v>0.39750000000000002</v>
      </c>
      <c r="AF522">
        <v>0.60919999999999996</v>
      </c>
      <c r="AG522">
        <v>0.52629999999999999</v>
      </c>
      <c r="AH522">
        <v>0.54949999999999999</v>
      </c>
      <c r="AI522">
        <v>0.41899999999999998</v>
      </c>
      <c r="AJ522">
        <v>0.53669999999999995</v>
      </c>
      <c r="AK522">
        <v>0.57369999999999999</v>
      </c>
      <c r="AL522">
        <v>0.57889999999999997</v>
      </c>
      <c r="AM522">
        <v>0.53390000000000004</v>
      </c>
      <c r="AN522">
        <v>0.32450000000000001</v>
      </c>
      <c r="AO522">
        <v>0.56110000000000004</v>
      </c>
      <c r="AP522">
        <v>0.47949999999999998</v>
      </c>
      <c r="AQ522">
        <v>0.31780000000000003</v>
      </c>
      <c r="AR522">
        <v>0.4259</v>
      </c>
      <c r="AS522">
        <v>0.57399999999999995</v>
      </c>
      <c r="AT522">
        <v>0.53349999999999997</v>
      </c>
      <c r="AU522">
        <v>0.23350000000000001</v>
      </c>
      <c r="AV522">
        <v>0.54310000000000003</v>
      </c>
      <c r="AW522">
        <v>0.40100000000000002</v>
      </c>
      <c r="AX522">
        <v>0.3211</v>
      </c>
      <c r="AY522">
        <v>0.5827</v>
      </c>
      <c r="AZ522">
        <v>0.67779999999999996</v>
      </c>
      <c r="BA522">
        <v>0.39889999999999998</v>
      </c>
      <c r="BB522">
        <v>0.38779999999999998</v>
      </c>
      <c r="BC522">
        <v>0.62690000000000001</v>
      </c>
      <c r="BD522">
        <v>0.54779999999999995</v>
      </c>
    </row>
    <row r="523" spans="1:56" hidden="1" x14ac:dyDescent="0.4">
      <c r="A523">
        <v>1047</v>
      </c>
      <c r="B523" t="str">
        <f t="shared" si="24"/>
        <v>DPM001</v>
      </c>
      <c r="C523" t="str">
        <f t="shared" si="25"/>
        <v>DPM002</v>
      </c>
      <c r="D523" t="str">
        <f t="shared" si="26"/>
        <v>BM25</v>
      </c>
      <c r="E523" t="s">
        <v>586</v>
      </c>
      <c r="F523">
        <f t="shared" si="27"/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</row>
    <row r="524" spans="1:56" hidden="1" x14ac:dyDescent="0.4">
      <c r="A524">
        <v>1048</v>
      </c>
      <c r="B524" t="str">
        <f t="shared" si="24"/>
        <v>DPM001</v>
      </c>
      <c r="C524" t="str">
        <f t="shared" si="25"/>
        <v>DPM002</v>
      </c>
      <c r="D524" t="str">
        <f t="shared" si="26"/>
        <v>SBERT</v>
      </c>
      <c r="E524" t="s">
        <v>587</v>
      </c>
      <c r="F524">
        <f t="shared" si="27"/>
        <v>0.917076</v>
      </c>
      <c r="G524">
        <v>0.92820000000000003</v>
      </c>
      <c r="H524">
        <v>0.89380000000000004</v>
      </c>
      <c r="I524">
        <v>0.98370000000000002</v>
      </c>
      <c r="J524">
        <v>0.97130000000000005</v>
      </c>
      <c r="K524">
        <v>0.85729999999999995</v>
      </c>
      <c r="L524">
        <v>0.91320000000000001</v>
      </c>
      <c r="M524">
        <v>0.93459999999999999</v>
      </c>
      <c r="N524">
        <v>0.97</v>
      </c>
      <c r="O524">
        <v>0.95409999999999995</v>
      </c>
      <c r="P524">
        <v>0.92079999999999995</v>
      </c>
      <c r="Q524">
        <v>0.86119999999999997</v>
      </c>
      <c r="R524">
        <v>0.95820000000000005</v>
      </c>
      <c r="S524">
        <v>0.89370000000000005</v>
      </c>
      <c r="T524">
        <v>0.85819999999999996</v>
      </c>
      <c r="U524">
        <v>0.91949999999999998</v>
      </c>
      <c r="V524">
        <v>0.9647</v>
      </c>
      <c r="W524">
        <v>0.92310000000000003</v>
      </c>
      <c r="X524">
        <v>0.96220000000000006</v>
      </c>
      <c r="Y524">
        <v>0.89670000000000005</v>
      </c>
      <c r="Z524">
        <v>0.87490000000000001</v>
      </c>
      <c r="AA524">
        <v>0.91120000000000001</v>
      </c>
      <c r="AB524">
        <v>0.92400000000000004</v>
      </c>
      <c r="AC524">
        <v>0.89239999999999997</v>
      </c>
      <c r="AD524">
        <v>0.86719999999999997</v>
      </c>
      <c r="AE524">
        <v>0.85940000000000005</v>
      </c>
      <c r="AF524">
        <v>0.9446</v>
      </c>
      <c r="AG524">
        <v>0.90890000000000004</v>
      </c>
      <c r="AH524">
        <v>0.93420000000000003</v>
      </c>
      <c r="AI524">
        <v>0.92569999999999997</v>
      </c>
      <c r="AJ524">
        <v>0.9294</v>
      </c>
      <c r="AK524">
        <v>0.97540000000000004</v>
      </c>
      <c r="AL524">
        <v>0.92759999999999998</v>
      </c>
      <c r="AM524">
        <v>0.95569999999999999</v>
      </c>
      <c r="AN524">
        <v>0.89149999999999996</v>
      </c>
      <c r="AO524">
        <v>0.93910000000000005</v>
      </c>
      <c r="AP524">
        <v>0.95609999999999995</v>
      </c>
      <c r="AQ524">
        <v>0.9214</v>
      </c>
      <c r="AR524">
        <v>0.91910000000000003</v>
      </c>
      <c r="AS524">
        <v>0.95679999999999998</v>
      </c>
      <c r="AT524">
        <v>0.91690000000000005</v>
      </c>
      <c r="AU524">
        <v>0.8004</v>
      </c>
      <c r="AV524">
        <v>0.96919999999999995</v>
      </c>
      <c r="AW524">
        <v>0.86819999999999997</v>
      </c>
      <c r="AX524">
        <v>0.90169999999999995</v>
      </c>
      <c r="AY524">
        <v>0.95669999999999999</v>
      </c>
      <c r="AZ524">
        <v>0.9466</v>
      </c>
      <c r="BA524">
        <v>0.85540000000000005</v>
      </c>
      <c r="BB524">
        <v>0.83720000000000006</v>
      </c>
      <c r="BC524">
        <v>0.9083</v>
      </c>
      <c r="BD524">
        <v>0.91410000000000002</v>
      </c>
    </row>
    <row r="525" spans="1:56" hidden="1" x14ac:dyDescent="0.4">
      <c r="A525">
        <v>1049</v>
      </c>
      <c r="B525" t="str">
        <f t="shared" si="24"/>
        <v>DPM001</v>
      </c>
      <c r="C525" t="str">
        <f t="shared" si="25"/>
        <v>DPM002</v>
      </c>
      <c r="D525" t="str">
        <f t="shared" si="26"/>
        <v>MEAN</v>
      </c>
      <c r="E525" t="s">
        <v>588</v>
      </c>
      <c r="F525">
        <f t="shared" si="27"/>
        <v>0.45306200000000002</v>
      </c>
      <c r="G525">
        <v>0.52590000000000003</v>
      </c>
      <c r="H525">
        <v>0.375</v>
      </c>
      <c r="I525">
        <v>0.6522</v>
      </c>
      <c r="J525">
        <v>0.4345</v>
      </c>
      <c r="K525">
        <v>0.33729999999999999</v>
      </c>
      <c r="L525">
        <v>0.43290000000000001</v>
      </c>
      <c r="M525">
        <v>0.45979999999999999</v>
      </c>
      <c r="N525">
        <v>0.51739999999999997</v>
      </c>
      <c r="O525">
        <v>0.51090000000000002</v>
      </c>
      <c r="P525">
        <v>0.40789999999999998</v>
      </c>
      <c r="Q525">
        <v>0.35520000000000002</v>
      </c>
      <c r="R525">
        <v>0.47989999999999999</v>
      </c>
      <c r="S525">
        <v>0.40600000000000003</v>
      </c>
      <c r="T525">
        <v>0.3473</v>
      </c>
      <c r="U525">
        <v>0.46479999999999999</v>
      </c>
      <c r="V525">
        <v>0.53620000000000001</v>
      </c>
      <c r="W525">
        <v>0.40379999999999999</v>
      </c>
      <c r="X525">
        <v>0.55940000000000001</v>
      </c>
      <c r="Y525">
        <v>0.43490000000000001</v>
      </c>
      <c r="Z525">
        <v>0.36599999999999999</v>
      </c>
      <c r="AA525">
        <v>0.41830000000000001</v>
      </c>
      <c r="AB525">
        <v>0.43940000000000001</v>
      </c>
      <c r="AC525">
        <v>0.46389999999999998</v>
      </c>
      <c r="AD525">
        <v>0.35820000000000002</v>
      </c>
      <c r="AE525">
        <v>0.3659</v>
      </c>
      <c r="AF525">
        <v>0.54859999999999998</v>
      </c>
      <c r="AG525">
        <v>0.50509999999999999</v>
      </c>
      <c r="AH525">
        <v>0.52569999999999995</v>
      </c>
      <c r="AI525">
        <v>0.40450000000000003</v>
      </c>
      <c r="AJ525">
        <v>0.47220000000000001</v>
      </c>
      <c r="AK525">
        <v>0.49399999999999999</v>
      </c>
      <c r="AL525">
        <v>0.52459999999999996</v>
      </c>
      <c r="AM525">
        <v>0.45219999999999999</v>
      </c>
      <c r="AN525">
        <v>0.37230000000000002</v>
      </c>
      <c r="AO525">
        <v>0.49309999999999998</v>
      </c>
      <c r="AP525">
        <v>0.4763</v>
      </c>
      <c r="AQ525">
        <v>0.3987</v>
      </c>
      <c r="AR525">
        <v>0.42049999999999998</v>
      </c>
      <c r="AS525">
        <v>0.496</v>
      </c>
      <c r="AT525">
        <v>0.50560000000000005</v>
      </c>
      <c r="AU525">
        <v>0.30559999999999998</v>
      </c>
      <c r="AV525">
        <v>0.50649999999999995</v>
      </c>
      <c r="AW525">
        <v>0.43330000000000002</v>
      </c>
      <c r="AX525">
        <v>0.4118</v>
      </c>
      <c r="AY525">
        <v>0.50729999999999997</v>
      </c>
      <c r="AZ525">
        <v>0.54159999999999997</v>
      </c>
      <c r="BA525">
        <v>0.39429999999999998</v>
      </c>
      <c r="BB525">
        <v>0.39269999999999999</v>
      </c>
      <c r="BC525">
        <v>0.54720000000000002</v>
      </c>
      <c r="BD525">
        <v>0.47039999999999998</v>
      </c>
    </row>
    <row r="526" spans="1:56" hidden="1" x14ac:dyDescent="0.4">
      <c r="A526">
        <v>1050</v>
      </c>
      <c r="B526" t="str">
        <f t="shared" si="24"/>
        <v>DPM001</v>
      </c>
      <c r="C526" t="str">
        <f t="shared" si="25"/>
        <v>DPM002</v>
      </c>
      <c r="D526" t="str">
        <f t="shared" si="26"/>
        <v>Weighted</v>
      </c>
      <c r="E526" t="s">
        <v>589</v>
      </c>
      <c r="F526">
        <f t="shared" si="27"/>
        <v>0.45256599999999997</v>
      </c>
      <c r="G526">
        <v>0.54490000000000005</v>
      </c>
      <c r="H526">
        <v>0.3528</v>
      </c>
      <c r="I526">
        <v>0.70760000000000001</v>
      </c>
      <c r="J526">
        <v>0.42559999999999998</v>
      </c>
      <c r="K526">
        <v>0.30880000000000002</v>
      </c>
      <c r="L526">
        <v>0.42749999999999999</v>
      </c>
      <c r="M526">
        <v>0.45850000000000002</v>
      </c>
      <c r="N526">
        <v>0.53180000000000005</v>
      </c>
      <c r="O526">
        <v>0.52390000000000003</v>
      </c>
      <c r="P526">
        <v>0.38979999999999998</v>
      </c>
      <c r="Q526">
        <v>0.3337</v>
      </c>
      <c r="R526">
        <v>0.48280000000000001</v>
      </c>
      <c r="S526">
        <v>0.39119999999999999</v>
      </c>
      <c r="T526">
        <v>0.32040000000000002</v>
      </c>
      <c r="U526">
        <v>0.46389999999999998</v>
      </c>
      <c r="V526">
        <v>0.55910000000000004</v>
      </c>
      <c r="W526">
        <v>0.38519999999999999</v>
      </c>
      <c r="X526">
        <v>0.58819999999999995</v>
      </c>
      <c r="Y526">
        <v>0.42780000000000001</v>
      </c>
      <c r="Z526">
        <v>0.34460000000000002</v>
      </c>
      <c r="AA526">
        <v>0.40429999999999999</v>
      </c>
      <c r="AB526">
        <v>0.43180000000000002</v>
      </c>
      <c r="AC526">
        <v>0.47120000000000001</v>
      </c>
      <c r="AD526">
        <v>0.33479999999999999</v>
      </c>
      <c r="AE526">
        <v>0.3483</v>
      </c>
      <c r="AF526">
        <v>0.5746</v>
      </c>
      <c r="AG526">
        <v>0.52129999999999999</v>
      </c>
      <c r="AH526">
        <v>0.54449999999999998</v>
      </c>
      <c r="AI526">
        <v>0.38769999999999999</v>
      </c>
      <c r="AJ526">
        <v>0.47760000000000002</v>
      </c>
      <c r="AK526">
        <v>0.49990000000000001</v>
      </c>
      <c r="AL526">
        <v>0.54559999999999997</v>
      </c>
      <c r="AM526">
        <v>0.4486</v>
      </c>
      <c r="AN526">
        <v>0.34789999999999999</v>
      </c>
      <c r="AO526">
        <v>0.50349999999999995</v>
      </c>
      <c r="AP526">
        <v>0.47589999999999999</v>
      </c>
      <c r="AQ526">
        <v>0.37609999999999999</v>
      </c>
      <c r="AR526">
        <v>0.40910000000000002</v>
      </c>
      <c r="AS526">
        <v>0.50519999999999998</v>
      </c>
      <c r="AT526">
        <v>0.5212</v>
      </c>
      <c r="AU526">
        <v>0.27360000000000001</v>
      </c>
      <c r="AV526">
        <v>0.51490000000000002</v>
      </c>
      <c r="AW526">
        <v>0.43149999999999999</v>
      </c>
      <c r="AX526">
        <v>0.39560000000000001</v>
      </c>
      <c r="AY526">
        <v>0.51980000000000004</v>
      </c>
      <c r="AZ526">
        <v>0.56899999999999995</v>
      </c>
      <c r="BA526">
        <v>0.3846</v>
      </c>
      <c r="BB526">
        <v>0.38469999999999999</v>
      </c>
      <c r="BC526">
        <v>0.57909999999999995</v>
      </c>
      <c r="BD526">
        <v>0.4783</v>
      </c>
    </row>
    <row r="527" spans="1:56" hidden="1" x14ac:dyDescent="0.4">
      <c r="A527">
        <v>1240</v>
      </c>
      <c r="B527" t="str">
        <f t="shared" si="24"/>
        <v>DPM092</v>
      </c>
      <c r="C527" t="str">
        <f t="shared" si="25"/>
        <v>DPM003</v>
      </c>
      <c r="D527" t="str">
        <f t="shared" si="26"/>
        <v>Jaccard</v>
      </c>
      <c r="E527" t="s">
        <v>590</v>
      </c>
      <c r="F527">
        <f t="shared" si="27"/>
        <v>0.26136199999999998</v>
      </c>
      <c r="G527">
        <v>0.26490000000000002</v>
      </c>
      <c r="H527">
        <v>0.1842</v>
      </c>
      <c r="I527">
        <v>0.2651</v>
      </c>
      <c r="J527">
        <v>0.2742</v>
      </c>
      <c r="K527">
        <v>0.26979999999999998</v>
      </c>
      <c r="L527">
        <v>0.49149999999999999</v>
      </c>
      <c r="M527">
        <v>0.42309999999999998</v>
      </c>
      <c r="N527">
        <v>0.31819999999999998</v>
      </c>
      <c r="O527">
        <v>0.3387</v>
      </c>
      <c r="P527">
        <v>0.1348</v>
      </c>
      <c r="Q527">
        <v>0.25</v>
      </c>
      <c r="R527">
        <v>6.6699999999999995E-2</v>
      </c>
      <c r="S527">
        <v>0.27400000000000002</v>
      </c>
      <c r="T527">
        <v>0.3125</v>
      </c>
      <c r="U527">
        <v>0.24490000000000001</v>
      </c>
      <c r="V527">
        <v>7.6899999999999996E-2</v>
      </c>
      <c r="W527">
        <v>0.56520000000000004</v>
      </c>
      <c r="X527">
        <v>0.3</v>
      </c>
      <c r="Y527">
        <v>0.32950000000000002</v>
      </c>
      <c r="Z527">
        <v>0.18279999999999999</v>
      </c>
      <c r="AA527">
        <v>0.24660000000000001</v>
      </c>
      <c r="AB527">
        <v>0.29409999999999997</v>
      </c>
      <c r="AC527">
        <v>0.13220000000000001</v>
      </c>
      <c r="AD527">
        <v>0.11210000000000001</v>
      </c>
      <c r="AE527">
        <v>0.1565</v>
      </c>
      <c r="AF527">
        <v>0.34689999999999999</v>
      </c>
      <c r="AG527">
        <v>0.2407</v>
      </c>
      <c r="AH527">
        <v>0.23710000000000001</v>
      </c>
      <c r="AI527">
        <v>0.2266</v>
      </c>
      <c r="AJ527">
        <v>0.18920000000000001</v>
      </c>
      <c r="AK527">
        <v>0.3261</v>
      </c>
      <c r="AL527">
        <v>0.19350000000000001</v>
      </c>
      <c r="AM527">
        <v>0.4884</v>
      </c>
      <c r="AN527">
        <v>0.17019999999999999</v>
      </c>
      <c r="AO527">
        <v>0.52939999999999998</v>
      </c>
      <c r="AP527">
        <v>0.38740000000000002</v>
      </c>
      <c r="AQ527">
        <v>0.38929999999999998</v>
      </c>
      <c r="AR527">
        <v>4.9000000000000002E-2</v>
      </c>
      <c r="AS527">
        <v>0.22220000000000001</v>
      </c>
      <c r="AT527">
        <v>0.17330000000000001</v>
      </c>
      <c r="AU527">
        <v>0.18090000000000001</v>
      </c>
      <c r="AV527">
        <v>0.1789</v>
      </c>
      <c r="AW527">
        <v>0.22220000000000001</v>
      </c>
      <c r="AX527">
        <v>0.21010000000000001</v>
      </c>
      <c r="AY527">
        <v>0.21429999999999999</v>
      </c>
      <c r="AZ527">
        <v>0.39129999999999998</v>
      </c>
      <c r="BA527">
        <v>0.28239999999999998</v>
      </c>
      <c r="BB527">
        <v>0.23960000000000001</v>
      </c>
      <c r="BC527">
        <v>0.23330000000000001</v>
      </c>
      <c r="BD527">
        <v>0.23730000000000001</v>
      </c>
    </row>
    <row r="528" spans="1:56" hidden="1" x14ac:dyDescent="0.4">
      <c r="A528">
        <v>1241</v>
      </c>
      <c r="B528" t="str">
        <f t="shared" si="24"/>
        <v>DPM092</v>
      </c>
      <c r="C528" t="str">
        <f t="shared" si="25"/>
        <v>DPM003</v>
      </c>
      <c r="D528" t="str">
        <f t="shared" si="26"/>
        <v>Levenshtein</v>
      </c>
      <c r="E528" t="s">
        <v>591</v>
      </c>
      <c r="F528">
        <f t="shared" si="27"/>
        <v>0.50026599999999999</v>
      </c>
      <c r="G528">
        <v>0.4204</v>
      </c>
      <c r="H528">
        <v>0.48459999999999998</v>
      </c>
      <c r="I528">
        <v>0.66400000000000003</v>
      </c>
      <c r="J528">
        <v>0.47860000000000003</v>
      </c>
      <c r="K528">
        <v>0.50529999999999997</v>
      </c>
      <c r="L528">
        <v>0.58220000000000005</v>
      </c>
      <c r="M528">
        <v>0.53010000000000002</v>
      </c>
      <c r="N528">
        <v>0.53080000000000005</v>
      </c>
      <c r="O528">
        <v>0.61699999999999999</v>
      </c>
      <c r="P528">
        <v>0.47310000000000002</v>
      </c>
      <c r="Q528">
        <v>0.58479999999999999</v>
      </c>
      <c r="R528">
        <v>0.4607</v>
      </c>
      <c r="S528">
        <v>0.55120000000000002</v>
      </c>
      <c r="T528">
        <v>0.55530000000000002</v>
      </c>
      <c r="U528">
        <v>0.4647</v>
      </c>
      <c r="V528">
        <v>0.40770000000000001</v>
      </c>
      <c r="W528">
        <v>0.69810000000000005</v>
      </c>
      <c r="X528">
        <v>0.60840000000000005</v>
      </c>
      <c r="Y528">
        <v>0.53769999999999996</v>
      </c>
      <c r="Z528">
        <v>0.42620000000000002</v>
      </c>
      <c r="AA528">
        <v>0.58160000000000001</v>
      </c>
      <c r="AB528">
        <v>0.49340000000000001</v>
      </c>
      <c r="AC528">
        <v>0.41830000000000001</v>
      </c>
      <c r="AD528">
        <v>0.39729999999999999</v>
      </c>
      <c r="AE528">
        <v>0.37630000000000002</v>
      </c>
      <c r="AF528">
        <v>0.48759999999999998</v>
      </c>
      <c r="AG528">
        <v>0.55530000000000002</v>
      </c>
      <c r="AH528">
        <v>0.41889999999999999</v>
      </c>
      <c r="AI528">
        <v>0.43290000000000001</v>
      </c>
      <c r="AJ528">
        <v>0.52029999999999998</v>
      </c>
      <c r="AK528">
        <v>0.44140000000000001</v>
      </c>
      <c r="AL528">
        <v>0.56930000000000003</v>
      </c>
      <c r="AM528">
        <v>0.6401</v>
      </c>
      <c r="AN528">
        <v>0.4395</v>
      </c>
      <c r="AO528">
        <v>0.62</v>
      </c>
      <c r="AP528">
        <v>0.53220000000000001</v>
      </c>
      <c r="AQ528">
        <v>0.49540000000000001</v>
      </c>
      <c r="AR528">
        <v>0.51629999999999998</v>
      </c>
      <c r="AS528">
        <v>0.4894</v>
      </c>
      <c r="AT528">
        <v>0.53839999999999999</v>
      </c>
      <c r="AU528">
        <v>0.38700000000000001</v>
      </c>
      <c r="AV528">
        <v>0.47849999999999998</v>
      </c>
      <c r="AW528">
        <v>0.43640000000000001</v>
      </c>
      <c r="AX528">
        <v>0.41039999999999999</v>
      </c>
      <c r="AY528">
        <v>0.439</v>
      </c>
      <c r="AZ528">
        <v>0.53469999999999995</v>
      </c>
      <c r="BA528">
        <v>0.40679999999999999</v>
      </c>
      <c r="BB528">
        <v>0.48649999999999999</v>
      </c>
      <c r="BC528">
        <v>0.45590000000000003</v>
      </c>
      <c r="BD528">
        <v>0.43330000000000002</v>
      </c>
    </row>
    <row r="529" spans="1:56" hidden="1" x14ac:dyDescent="0.4">
      <c r="A529">
        <v>1242</v>
      </c>
      <c r="B529" t="str">
        <f t="shared" si="24"/>
        <v>DPM092</v>
      </c>
      <c r="C529" t="str">
        <f t="shared" si="25"/>
        <v>DPM003</v>
      </c>
      <c r="D529" t="str">
        <f t="shared" si="26"/>
        <v>TFIDF</v>
      </c>
      <c r="E529" t="s">
        <v>592</v>
      </c>
      <c r="F529">
        <f t="shared" si="27"/>
        <v>0.42864200000000019</v>
      </c>
      <c r="G529">
        <v>0.28649999999999998</v>
      </c>
      <c r="H529">
        <v>0.39750000000000002</v>
      </c>
      <c r="I529">
        <v>0.56459999999999999</v>
      </c>
      <c r="J529">
        <v>0.4824</v>
      </c>
      <c r="K529">
        <v>0.30940000000000001</v>
      </c>
      <c r="L529">
        <v>0.62190000000000001</v>
      </c>
      <c r="M529">
        <v>0.54149999999999998</v>
      </c>
      <c r="N529">
        <v>0.52280000000000004</v>
      </c>
      <c r="O529">
        <v>0.45569999999999999</v>
      </c>
      <c r="P529">
        <v>0.1668</v>
      </c>
      <c r="Q529">
        <v>0.5232</v>
      </c>
      <c r="R529">
        <v>0.4945</v>
      </c>
      <c r="S529">
        <v>0.3896</v>
      </c>
      <c r="T529">
        <v>0.43159999999999998</v>
      </c>
      <c r="U529">
        <v>0.43290000000000001</v>
      </c>
      <c r="V529">
        <v>0.41220000000000001</v>
      </c>
      <c r="W529">
        <v>0.61260000000000003</v>
      </c>
      <c r="X529">
        <v>0.54730000000000001</v>
      </c>
      <c r="Y529">
        <v>0.58609999999999995</v>
      </c>
      <c r="Z529">
        <v>0.3851</v>
      </c>
      <c r="AA529">
        <v>0.35809999999999997</v>
      </c>
      <c r="AB529">
        <v>0.52159999999999995</v>
      </c>
      <c r="AC529">
        <v>0.38369999999999999</v>
      </c>
      <c r="AD529">
        <v>0.22670000000000001</v>
      </c>
      <c r="AE529">
        <v>0.28660000000000002</v>
      </c>
      <c r="AF529">
        <v>0.29399999999999998</v>
      </c>
      <c r="AG529">
        <v>0.44369999999999998</v>
      </c>
      <c r="AH529">
        <v>0.40439999999999998</v>
      </c>
      <c r="AI529">
        <v>0.309</v>
      </c>
      <c r="AJ529">
        <v>0.44319999999999998</v>
      </c>
      <c r="AK529">
        <v>0.34489999999999998</v>
      </c>
      <c r="AL529">
        <v>0.47510000000000002</v>
      </c>
      <c r="AM529">
        <v>0.65790000000000004</v>
      </c>
      <c r="AN529">
        <v>0.50229999999999997</v>
      </c>
      <c r="AO529">
        <v>0.51629999999999998</v>
      </c>
      <c r="AP529">
        <v>0.38250000000000001</v>
      </c>
      <c r="AQ529">
        <v>0.51970000000000005</v>
      </c>
      <c r="AR529">
        <v>0.4617</v>
      </c>
      <c r="AS529">
        <v>0.48459999999999998</v>
      </c>
      <c r="AT529">
        <v>0.4783</v>
      </c>
      <c r="AU529">
        <v>0.39300000000000002</v>
      </c>
      <c r="AV529">
        <v>0.42</v>
      </c>
      <c r="AW529">
        <v>0.4703</v>
      </c>
      <c r="AX529">
        <v>0.33329999999999999</v>
      </c>
      <c r="AY529">
        <v>0.30919999999999997</v>
      </c>
      <c r="AZ529">
        <v>0.47410000000000002</v>
      </c>
      <c r="BA529">
        <v>0.18540000000000001</v>
      </c>
      <c r="BB529">
        <v>0.37769999999999998</v>
      </c>
      <c r="BC529">
        <v>0.38350000000000001</v>
      </c>
      <c r="BD529">
        <v>0.42709999999999998</v>
      </c>
    </row>
    <row r="530" spans="1:56" hidden="1" x14ac:dyDescent="0.4">
      <c r="A530">
        <v>1243</v>
      </c>
      <c r="B530" t="str">
        <f t="shared" si="24"/>
        <v>DPM092</v>
      </c>
      <c r="C530" t="str">
        <f t="shared" si="25"/>
        <v>DPM003</v>
      </c>
      <c r="D530" t="str">
        <f t="shared" si="26"/>
        <v>BM25</v>
      </c>
      <c r="E530" t="s">
        <v>593</v>
      </c>
      <c r="F530">
        <f t="shared" si="27"/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</row>
    <row r="531" spans="1:56" hidden="1" x14ac:dyDescent="0.4">
      <c r="A531">
        <v>1244</v>
      </c>
      <c r="B531" t="str">
        <f t="shared" si="24"/>
        <v>DPM092</v>
      </c>
      <c r="C531" t="str">
        <f t="shared" si="25"/>
        <v>DPM003</v>
      </c>
      <c r="D531" t="str">
        <f t="shared" si="26"/>
        <v>SBERT</v>
      </c>
      <c r="E531" t="s">
        <v>594</v>
      </c>
      <c r="F531">
        <f t="shared" si="27"/>
        <v>0.90956200000000009</v>
      </c>
      <c r="G531">
        <v>0.82399999999999995</v>
      </c>
      <c r="H531">
        <v>0.88460000000000005</v>
      </c>
      <c r="I531">
        <v>0.95479999999999998</v>
      </c>
      <c r="J531">
        <v>0.90549999999999997</v>
      </c>
      <c r="K531">
        <v>0.89680000000000004</v>
      </c>
      <c r="L531">
        <v>0.97670000000000001</v>
      </c>
      <c r="M531">
        <v>0.92669999999999997</v>
      </c>
      <c r="N531">
        <v>0.93579999999999997</v>
      </c>
      <c r="O531">
        <v>0.95889999999999997</v>
      </c>
      <c r="P531">
        <v>0.91310000000000002</v>
      </c>
      <c r="Q531">
        <v>0.9476</v>
      </c>
      <c r="R531">
        <v>0.90659999999999996</v>
      </c>
      <c r="S531">
        <v>0.91669999999999996</v>
      </c>
      <c r="T531">
        <v>0.96030000000000004</v>
      </c>
      <c r="U531">
        <v>0.92369999999999997</v>
      </c>
      <c r="V531">
        <v>0.85140000000000005</v>
      </c>
      <c r="W531">
        <v>0.93730000000000002</v>
      </c>
      <c r="X531">
        <v>0.9425</v>
      </c>
      <c r="Y531">
        <v>0.9194</v>
      </c>
      <c r="Z531">
        <v>0.83489999999999998</v>
      </c>
      <c r="AA531">
        <v>0.9486</v>
      </c>
      <c r="AB531">
        <v>0.90649999999999997</v>
      </c>
      <c r="AC531">
        <v>0.85419999999999996</v>
      </c>
      <c r="AD531">
        <v>0.88119999999999998</v>
      </c>
      <c r="AE531">
        <v>0.83150000000000002</v>
      </c>
      <c r="AF531">
        <v>0.91210000000000002</v>
      </c>
      <c r="AG531">
        <v>0.93789999999999996</v>
      </c>
      <c r="AH531">
        <v>0.91190000000000004</v>
      </c>
      <c r="AI531">
        <v>0.87019999999999997</v>
      </c>
      <c r="AJ531">
        <v>0.90629999999999999</v>
      </c>
      <c r="AK531">
        <v>0.93179999999999996</v>
      </c>
      <c r="AL531">
        <v>0.81640000000000001</v>
      </c>
      <c r="AM531">
        <v>0.9667</v>
      </c>
      <c r="AN531">
        <v>0.90710000000000002</v>
      </c>
      <c r="AO531">
        <v>0.9597</v>
      </c>
      <c r="AP531">
        <v>0.95899999999999996</v>
      </c>
      <c r="AQ531">
        <v>0.94379999999999997</v>
      </c>
      <c r="AR531">
        <v>0.96909999999999996</v>
      </c>
      <c r="AS531">
        <v>0.92130000000000001</v>
      </c>
      <c r="AT531">
        <v>0.95850000000000002</v>
      </c>
      <c r="AU531">
        <v>0.88129999999999997</v>
      </c>
      <c r="AV531">
        <v>0.87849999999999995</v>
      </c>
      <c r="AW531">
        <v>0.82669999999999999</v>
      </c>
      <c r="AX531">
        <v>0.88870000000000005</v>
      </c>
      <c r="AY531">
        <v>0.8841</v>
      </c>
      <c r="AZ531">
        <v>0.90310000000000001</v>
      </c>
      <c r="BA531">
        <v>0.89600000000000002</v>
      </c>
      <c r="BB531">
        <v>0.93469999999999998</v>
      </c>
      <c r="BC531">
        <v>0.90620000000000001</v>
      </c>
      <c r="BD531">
        <v>0.86770000000000003</v>
      </c>
    </row>
    <row r="532" spans="1:56" hidden="1" x14ac:dyDescent="0.4">
      <c r="A532">
        <v>1245</v>
      </c>
      <c r="B532" t="str">
        <f t="shared" si="24"/>
        <v>DPM092</v>
      </c>
      <c r="C532" t="str">
        <f t="shared" si="25"/>
        <v>DPM003</v>
      </c>
      <c r="D532" t="str">
        <f t="shared" si="26"/>
        <v>MEAN</v>
      </c>
      <c r="E532" t="s">
        <v>595</v>
      </c>
      <c r="F532">
        <f t="shared" si="27"/>
        <v>0.41996199999999995</v>
      </c>
      <c r="G532">
        <v>0.35920000000000002</v>
      </c>
      <c r="H532">
        <v>0.39019999999999999</v>
      </c>
      <c r="I532">
        <v>0.48970000000000002</v>
      </c>
      <c r="J532">
        <v>0.42820000000000003</v>
      </c>
      <c r="K532">
        <v>0.39629999999999999</v>
      </c>
      <c r="L532">
        <v>0.53449999999999998</v>
      </c>
      <c r="M532">
        <v>0.48430000000000001</v>
      </c>
      <c r="N532">
        <v>0.46150000000000002</v>
      </c>
      <c r="O532">
        <v>0.47410000000000002</v>
      </c>
      <c r="P532">
        <v>0.33750000000000002</v>
      </c>
      <c r="Q532">
        <v>0.46110000000000001</v>
      </c>
      <c r="R532">
        <v>0.38569999999999999</v>
      </c>
      <c r="S532">
        <v>0.42630000000000001</v>
      </c>
      <c r="T532">
        <v>0.45190000000000002</v>
      </c>
      <c r="U532">
        <v>0.41320000000000001</v>
      </c>
      <c r="V532">
        <v>0.34960000000000002</v>
      </c>
      <c r="W532">
        <v>0.56259999999999999</v>
      </c>
      <c r="X532">
        <v>0.47960000000000003</v>
      </c>
      <c r="Y532">
        <v>0.47449999999999998</v>
      </c>
      <c r="Z532">
        <v>0.36580000000000001</v>
      </c>
      <c r="AA532">
        <v>0.42699999999999999</v>
      </c>
      <c r="AB532">
        <v>0.44309999999999999</v>
      </c>
      <c r="AC532">
        <v>0.35770000000000002</v>
      </c>
      <c r="AD532">
        <v>0.32350000000000001</v>
      </c>
      <c r="AE532">
        <v>0.33019999999999999</v>
      </c>
      <c r="AF532">
        <v>0.40810000000000002</v>
      </c>
      <c r="AG532">
        <v>0.4355</v>
      </c>
      <c r="AH532">
        <v>0.39450000000000002</v>
      </c>
      <c r="AI532">
        <v>0.36770000000000003</v>
      </c>
      <c r="AJ532">
        <v>0.4118</v>
      </c>
      <c r="AK532">
        <v>0.4088</v>
      </c>
      <c r="AL532">
        <v>0.41089999999999999</v>
      </c>
      <c r="AM532">
        <v>0.55059999999999998</v>
      </c>
      <c r="AN532">
        <v>0.40379999999999999</v>
      </c>
      <c r="AO532">
        <v>0.52510000000000001</v>
      </c>
      <c r="AP532">
        <v>0.45219999999999999</v>
      </c>
      <c r="AQ532">
        <v>0.46960000000000002</v>
      </c>
      <c r="AR532">
        <v>0.3992</v>
      </c>
      <c r="AS532">
        <v>0.42349999999999999</v>
      </c>
      <c r="AT532">
        <v>0.42970000000000003</v>
      </c>
      <c r="AU532">
        <v>0.36840000000000001</v>
      </c>
      <c r="AV532">
        <v>0.39119999999999999</v>
      </c>
      <c r="AW532">
        <v>0.3911</v>
      </c>
      <c r="AX532">
        <v>0.36849999999999999</v>
      </c>
      <c r="AY532">
        <v>0.36930000000000002</v>
      </c>
      <c r="AZ532">
        <v>0.46060000000000001</v>
      </c>
      <c r="BA532">
        <v>0.35410000000000003</v>
      </c>
      <c r="BB532">
        <v>0.40770000000000001</v>
      </c>
      <c r="BC532">
        <v>0.39579999999999999</v>
      </c>
      <c r="BD532">
        <v>0.3931</v>
      </c>
    </row>
    <row r="533" spans="1:56" hidden="1" x14ac:dyDescent="0.4">
      <c r="A533">
        <v>1246</v>
      </c>
      <c r="B533" t="str">
        <f t="shared" si="24"/>
        <v>DPM092</v>
      </c>
      <c r="C533" t="str">
        <f t="shared" si="25"/>
        <v>DPM003</v>
      </c>
      <c r="D533" t="str">
        <f t="shared" si="26"/>
        <v>Weighted</v>
      </c>
      <c r="E533" t="s">
        <v>596</v>
      </c>
      <c r="F533">
        <f t="shared" si="27"/>
        <v>0.40995600000000004</v>
      </c>
      <c r="G533">
        <v>0.3397</v>
      </c>
      <c r="H533">
        <v>0.37490000000000001</v>
      </c>
      <c r="I533">
        <v>0.49709999999999999</v>
      </c>
      <c r="J533">
        <v>0.42349999999999999</v>
      </c>
      <c r="K533">
        <v>0.37630000000000002</v>
      </c>
      <c r="L533">
        <v>0.55269999999999997</v>
      </c>
      <c r="M533">
        <v>0.49340000000000001</v>
      </c>
      <c r="N533">
        <v>0.4627</v>
      </c>
      <c r="O533">
        <v>0.47149999999999997</v>
      </c>
      <c r="P533">
        <v>0.29330000000000001</v>
      </c>
      <c r="Q533">
        <v>0.46050000000000002</v>
      </c>
      <c r="R533">
        <v>0.37090000000000001</v>
      </c>
      <c r="S533">
        <v>0.4148</v>
      </c>
      <c r="T533">
        <v>0.4425</v>
      </c>
      <c r="U533">
        <v>0.39960000000000001</v>
      </c>
      <c r="V533">
        <v>0.33</v>
      </c>
      <c r="W533">
        <v>0.59330000000000005</v>
      </c>
      <c r="X533">
        <v>0.48549999999999999</v>
      </c>
      <c r="Y533">
        <v>0.48459999999999998</v>
      </c>
      <c r="Z533">
        <v>0.3513</v>
      </c>
      <c r="AA533">
        <v>0.4093</v>
      </c>
      <c r="AB533">
        <v>0.44400000000000001</v>
      </c>
      <c r="AC533">
        <v>0.3382</v>
      </c>
      <c r="AD533">
        <v>0.28349999999999997</v>
      </c>
      <c r="AE533">
        <v>0.30230000000000001</v>
      </c>
      <c r="AF533">
        <v>0.3881</v>
      </c>
      <c r="AG533">
        <v>0.4259</v>
      </c>
      <c r="AH533">
        <v>0.3765</v>
      </c>
      <c r="AI533">
        <v>0.34460000000000002</v>
      </c>
      <c r="AJ533">
        <v>0.40089999999999998</v>
      </c>
      <c r="AK533">
        <v>0.38850000000000001</v>
      </c>
      <c r="AL533">
        <v>0.41489999999999999</v>
      </c>
      <c r="AM533">
        <v>0.57620000000000005</v>
      </c>
      <c r="AN533">
        <v>0.39379999999999998</v>
      </c>
      <c r="AO533">
        <v>0.53820000000000001</v>
      </c>
      <c r="AP533">
        <v>0.4405</v>
      </c>
      <c r="AQ533">
        <v>0.47149999999999997</v>
      </c>
      <c r="AR533">
        <v>0.37669999999999998</v>
      </c>
      <c r="AS533">
        <v>0.41539999999999999</v>
      </c>
      <c r="AT533">
        <v>0.4173</v>
      </c>
      <c r="AU533">
        <v>0.34799999999999998</v>
      </c>
      <c r="AV533">
        <v>0.37819999999999998</v>
      </c>
      <c r="AW533">
        <v>0.38840000000000002</v>
      </c>
      <c r="AX533">
        <v>0.34399999999999997</v>
      </c>
      <c r="AY533">
        <v>0.34449999999999997</v>
      </c>
      <c r="AZ533">
        <v>0.46400000000000002</v>
      </c>
      <c r="BA533">
        <v>0.3175</v>
      </c>
      <c r="BB533">
        <v>0.38829999999999998</v>
      </c>
      <c r="BC533">
        <v>0.378</v>
      </c>
      <c r="BD533">
        <v>0.38250000000000001</v>
      </c>
    </row>
    <row r="534" spans="1:56" hidden="1" x14ac:dyDescent="0.4">
      <c r="A534">
        <v>1156</v>
      </c>
      <c r="B534" t="str">
        <f t="shared" si="24"/>
        <v>DPM091</v>
      </c>
      <c r="C534" t="str">
        <f t="shared" si="25"/>
        <v>DPM003</v>
      </c>
      <c r="D534" t="str">
        <f t="shared" si="26"/>
        <v>Jaccard</v>
      </c>
      <c r="E534" t="s">
        <v>597</v>
      </c>
      <c r="F534">
        <f t="shared" si="27"/>
        <v>0.30692999999999998</v>
      </c>
      <c r="G534">
        <v>0.14710000000000001</v>
      </c>
      <c r="H534">
        <v>0.2041</v>
      </c>
      <c r="I534">
        <v>0.3478</v>
      </c>
      <c r="J534">
        <v>0.1913</v>
      </c>
      <c r="K534">
        <v>0.4</v>
      </c>
      <c r="L534">
        <v>0.3281</v>
      </c>
      <c r="M534">
        <v>0.34570000000000001</v>
      </c>
      <c r="N534">
        <v>0.1978</v>
      </c>
      <c r="O534">
        <v>0.23810000000000001</v>
      </c>
      <c r="P534">
        <v>0.18629999999999999</v>
      </c>
      <c r="Q534">
        <v>0.34689999999999999</v>
      </c>
      <c r="R534">
        <v>0.314</v>
      </c>
      <c r="S534">
        <v>0.36230000000000001</v>
      </c>
      <c r="T534">
        <v>0.1905</v>
      </c>
      <c r="U534">
        <v>0.3871</v>
      </c>
      <c r="V534">
        <v>0.37969999999999998</v>
      </c>
      <c r="W534">
        <v>0.27550000000000002</v>
      </c>
      <c r="X534">
        <v>0.26229999999999998</v>
      </c>
      <c r="Y534">
        <v>0.34289999999999998</v>
      </c>
      <c r="Z534">
        <v>0.21049999999999999</v>
      </c>
      <c r="AA534">
        <v>0.23230000000000001</v>
      </c>
      <c r="AB534">
        <v>0.45829999999999999</v>
      </c>
      <c r="AC534">
        <v>0.3115</v>
      </c>
      <c r="AD534">
        <v>0.1333</v>
      </c>
      <c r="AE534">
        <v>0.24790000000000001</v>
      </c>
      <c r="AF534">
        <v>0.41589999999999999</v>
      </c>
      <c r="AG534">
        <v>0.31480000000000002</v>
      </c>
      <c r="AH534">
        <v>0.55100000000000005</v>
      </c>
      <c r="AI534">
        <v>0.47370000000000001</v>
      </c>
      <c r="AJ534">
        <v>0.26669999999999999</v>
      </c>
      <c r="AK534">
        <v>0.24590000000000001</v>
      </c>
      <c r="AL534">
        <v>0.122</v>
      </c>
      <c r="AM534">
        <v>0.26090000000000002</v>
      </c>
      <c r="AN534">
        <v>0.15790000000000001</v>
      </c>
      <c r="AO534">
        <v>0.2258</v>
      </c>
      <c r="AP534">
        <v>0.43140000000000001</v>
      </c>
      <c r="AQ534">
        <v>0.43120000000000003</v>
      </c>
      <c r="AR534">
        <v>0.1593</v>
      </c>
      <c r="AS534">
        <v>0.35039999999999999</v>
      </c>
      <c r="AT534">
        <v>0.46150000000000002</v>
      </c>
      <c r="AU534">
        <v>0.45829999999999999</v>
      </c>
      <c r="AV534">
        <v>0.42220000000000002</v>
      </c>
      <c r="AW534">
        <v>0.29459999999999997</v>
      </c>
      <c r="AX534">
        <v>0.1371</v>
      </c>
      <c r="AY534">
        <v>0.33119999999999999</v>
      </c>
      <c r="AZ534">
        <v>0.47270000000000001</v>
      </c>
      <c r="BA534">
        <v>0.32350000000000001</v>
      </c>
      <c r="BB534">
        <v>0.37719999999999998</v>
      </c>
      <c r="BC534">
        <v>0.3871</v>
      </c>
      <c r="BD534">
        <v>0.2329</v>
      </c>
    </row>
    <row r="535" spans="1:56" hidden="1" x14ac:dyDescent="0.4">
      <c r="A535">
        <v>1157</v>
      </c>
      <c r="B535" t="str">
        <f t="shared" si="24"/>
        <v>DPM091</v>
      </c>
      <c r="C535" t="str">
        <f t="shared" si="25"/>
        <v>DPM003</v>
      </c>
      <c r="D535" t="str">
        <f t="shared" si="26"/>
        <v>Levenshtein</v>
      </c>
      <c r="E535" t="s">
        <v>598</v>
      </c>
      <c r="F535">
        <f t="shared" si="27"/>
        <v>0.51582399999999995</v>
      </c>
      <c r="G535">
        <v>0.47599999999999998</v>
      </c>
      <c r="H535">
        <v>0.44550000000000001</v>
      </c>
      <c r="I535">
        <v>0.58599999999999997</v>
      </c>
      <c r="J535">
        <v>0.42830000000000001</v>
      </c>
      <c r="K535">
        <v>0.56000000000000005</v>
      </c>
      <c r="L535">
        <v>0.45839999999999997</v>
      </c>
      <c r="M535">
        <v>0.43919999999999998</v>
      </c>
      <c r="N535">
        <v>0.46579999999999999</v>
      </c>
      <c r="O535">
        <v>0.62370000000000003</v>
      </c>
      <c r="P535">
        <v>0.39750000000000002</v>
      </c>
      <c r="Q535">
        <v>0.57550000000000001</v>
      </c>
      <c r="R535">
        <v>0.47039999999999998</v>
      </c>
      <c r="S535">
        <v>0.63239999999999996</v>
      </c>
      <c r="T535">
        <v>0.47910000000000003</v>
      </c>
      <c r="U535">
        <v>0.57979999999999998</v>
      </c>
      <c r="V535">
        <v>0.52759999999999996</v>
      </c>
      <c r="W535">
        <v>0.54559999999999997</v>
      </c>
      <c r="X535">
        <v>0.58389999999999997</v>
      </c>
      <c r="Y535">
        <v>0.51370000000000005</v>
      </c>
      <c r="Z535">
        <v>0.57520000000000004</v>
      </c>
      <c r="AA535">
        <v>0.4078</v>
      </c>
      <c r="AB535">
        <v>0.64510000000000001</v>
      </c>
      <c r="AC535">
        <v>0.56940000000000002</v>
      </c>
      <c r="AD535">
        <v>0.36699999999999999</v>
      </c>
      <c r="AE535">
        <v>0.39240000000000003</v>
      </c>
      <c r="AF535">
        <v>0.46920000000000001</v>
      </c>
      <c r="AG535">
        <v>0.75649999999999995</v>
      </c>
      <c r="AH535">
        <v>0.61939999999999995</v>
      </c>
      <c r="AI535">
        <v>0.63749999999999996</v>
      </c>
      <c r="AJ535">
        <v>0.53490000000000004</v>
      </c>
      <c r="AK535">
        <v>0.44440000000000002</v>
      </c>
      <c r="AL535">
        <v>0.4526</v>
      </c>
      <c r="AM535">
        <v>0.47620000000000001</v>
      </c>
      <c r="AN535">
        <v>0.4491</v>
      </c>
      <c r="AO535">
        <v>0.4592</v>
      </c>
      <c r="AP535">
        <v>0.61880000000000002</v>
      </c>
      <c r="AQ535">
        <v>0.4531</v>
      </c>
      <c r="AR535">
        <v>0.4138</v>
      </c>
      <c r="AS535">
        <v>0.67269999999999996</v>
      </c>
      <c r="AT535">
        <v>0.60289999999999999</v>
      </c>
      <c r="AU535">
        <v>0.58430000000000004</v>
      </c>
      <c r="AV535">
        <v>0.56079999999999997</v>
      </c>
      <c r="AW535">
        <v>0.43459999999999999</v>
      </c>
      <c r="AX535">
        <v>0.38969999999999999</v>
      </c>
      <c r="AY535">
        <v>0.43140000000000001</v>
      </c>
      <c r="AZ535">
        <v>0.58530000000000004</v>
      </c>
      <c r="BA535">
        <v>0.44579999999999997</v>
      </c>
      <c r="BB535">
        <v>0.56440000000000001</v>
      </c>
      <c r="BC535">
        <v>0.4919</v>
      </c>
      <c r="BD535">
        <v>0.49740000000000001</v>
      </c>
    </row>
    <row r="536" spans="1:56" hidden="1" x14ac:dyDescent="0.4">
      <c r="A536">
        <v>1158</v>
      </c>
      <c r="B536" t="str">
        <f t="shared" si="24"/>
        <v>DPM091</v>
      </c>
      <c r="C536" t="str">
        <f t="shared" si="25"/>
        <v>DPM003</v>
      </c>
      <c r="D536" t="str">
        <f t="shared" si="26"/>
        <v>TFIDF</v>
      </c>
      <c r="E536" t="s">
        <v>599</v>
      </c>
      <c r="F536">
        <f t="shared" si="27"/>
        <v>0.45023000000000013</v>
      </c>
      <c r="G536">
        <v>0.41449999999999998</v>
      </c>
      <c r="H536">
        <v>0.39810000000000001</v>
      </c>
      <c r="I536">
        <v>0.53849999999999998</v>
      </c>
      <c r="J536">
        <v>0.50239999999999996</v>
      </c>
      <c r="K536">
        <v>0.40849999999999997</v>
      </c>
      <c r="L536">
        <v>0.54330000000000001</v>
      </c>
      <c r="M536">
        <v>0.47120000000000001</v>
      </c>
      <c r="N536">
        <v>0.30769999999999997</v>
      </c>
      <c r="O536">
        <v>0.49630000000000002</v>
      </c>
      <c r="P536">
        <v>0.16020000000000001</v>
      </c>
      <c r="Q536">
        <v>0.58840000000000003</v>
      </c>
      <c r="R536">
        <v>0.49340000000000001</v>
      </c>
      <c r="S536">
        <v>0.57730000000000004</v>
      </c>
      <c r="T536">
        <v>0.33860000000000001</v>
      </c>
      <c r="U536">
        <v>0.51839999999999997</v>
      </c>
      <c r="V536">
        <v>0.55910000000000004</v>
      </c>
      <c r="W536">
        <v>0.36309999999999998</v>
      </c>
      <c r="X536">
        <v>0.49830000000000002</v>
      </c>
      <c r="Y536">
        <v>0.32169999999999999</v>
      </c>
      <c r="Z536">
        <v>0.48599999999999999</v>
      </c>
      <c r="AA536">
        <v>0.3115</v>
      </c>
      <c r="AB536">
        <v>0.59630000000000005</v>
      </c>
      <c r="AC536">
        <v>0.4975</v>
      </c>
      <c r="AD536">
        <v>0.24690000000000001</v>
      </c>
      <c r="AE536">
        <v>0.30580000000000002</v>
      </c>
      <c r="AF536">
        <v>0.28299999999999997</v>
      </c>
      <c r="AG536">
        <v>0.51049999999999995</v>
      </c>
      <c r="AH536">
        <v>0.57520000000000004</v>
      </c>
      <c r="AI536">
        <v>0.59540000000000004</v>
      </c>
      <c r="AJ536">
        <v>0.5544</v>
      </c>
      <c r="AK536">
        <v>0.3926</v>
      </c>
      <c r="AL536">
        <v>0.28620000000000001</v>
      </c>
      <c r="AM536">
        <v>0.46660000000000001</v>
      </c>
      <c r="AN536">
        <v>0.37759999999999999</v>
      </c>
      <c r="AO536">
        <v>0.50049999999999994</v>
      </c>
      <c r="AP536">
        <v>0.67349999999999999</v>
      </c>
      <c r="AQ536">
        <v>0.30080000000000001</v>
      </c>
      <c r="AR536">
        <v>0.27550000000000002</v>
      </c>
      <c r="AS536">
        <v>0.60909999999999997</v>
      </c>
      <c r="AT536">
        <v>0.54710000000000003</v>
      </c>
      <c r="AU536">
        <v>0.61699999999999999</v>
      </c>
      <c r="AV536">
        <v>0.62770000000000004</v>
      </c>
      <c r="AW536">
        <v>0.32890000000000003</v>
      </c>
      <c r="AX536">
        <v>0.3266</v>
      </c>
      <c r="AY536">
        <v>0.35909999999999997</v>
      </c>
      <c r="AZ536">
        <v>0.56910000000000005</v>
      </c>
      <c r="BA536">
        <v>0.39140000000000003</v>
      </c>
      <c r="BB536">
        <v>0.47139999999999999</v>
      </c>
      <c r="BC536">
        <v>0.54110000000000003</v>
      </c>
      <c r="BD536">
        <v>0.38819999999999999</v>
      </c>
    </row>
    <row r="537" spans="1:56" hidden="1" x14ac:dyDescent="0.4">
      <c r="A537">
        <v>1159</v>
      </c>
      <c r="B537" t="str">
        <f t="shared" si="24"/>
        <v>DPM091</v>
      </c>
      <c r="C537" t="str">
        <f t="shared" si="25"/>
        <v>DPM003</v>
      </c>
      <c r="D537" t="str">
        <f t="shared" si="26"/>
        <v>BM25</v>
      </c>
      <c r="E537" t="s">
        <v>600</v>
      </c>
      <c r="F537">
        <f t="shared" si="27"/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</row>
    <row r="538" spans="1:56" hidden="1" x14ac:dyDescent="0.4">
      <c r="A538">
        <v>1160</v>
      </c>
      <c r="B538" t="str">
        <f t="shared" si="24"/>
        <v>DPM091</v>
      </c>
      <c r="C538" t="str">
        <f t="shared" si="25"/>
        <v>DPM003</v>
      </c>
      <c r="D538" t="str">
        <f t="shared" si="26"/>
        <v>SBERT</v>
      </c>
      <c r="E538" t="s">
        <v>601</v>
      </c>
      <c r="F538">
        <f t="shared" si="27"/>
        <v>0.91275800000000018</v>
      </c>
      <c r="G538">
        <v>0.90290000000000004</v>
      </c>
      <c r="H538">
        <v>0.88019999999999998</v>
      </c>
      <c r="I538">
        <v>0.91579999999999995</v>
      </c>
      <c r="J538">
        <v>0.90900000000000003</v>
      </c>
      <c r="K538">
        <v>0.89780000000000004</v>
      </c>
      <c r="L538">
        <v>0.9294</v>
      </c>
      <c r="M538">
        <v>0.88739999999999997</v>
      </c>
      <c r="N538">
        <v>0.8468</v>
      </c>
      <c r="O538">
        <v>0.96409999999999996</v>
      </c>
      <c r="P538">
        <v>0.87480000000000002</v>
      </c>
      <c r="Q538">
        <v>0.88419999999999999</v>
      </c>
      <c r="R538">
        <v>0.93200000000000005</v>
      </c>
      <c r="S538">
        <v>0.96440000000000003</v>
      </c>
      <c r="T538">
        <v>0.92849999999999999</v>
      </c>
      <c r="U538">
        <v>0.97450000000000003</v>
      </c>
      <c r="V538">
        <v>0.89339999999999997</v>
      </c>
      <c r="W538">
        <v>0.88870000000000005</v>
      </c>
      <c r="X538">
        <v>0.9456</v>
      </c>
      <c r="Y538">
        <v>0.89749999999999996</v>
      </c>
      <c r="Z538">
        <v>0.9325</v>
      </c>
      <c r="AA538">
        <v>0.84389999999999998</v>
      </c>
      <c r="AB538">
        <v>0.94030000000000002</v>
      </c>
      <c r="AC538">
        <v>0.93220000000000003</v>
      </c>
      <c r="AD538">
        <v>0.90390000000000004</v>
      </c>
      <c r="AE538">
        <v>0.8347</v>
      </c>
      <c r="AF538">
        <v>0.89559999999999995</v>
      </c>
      <c r="AG538">
        <v>0.95</v>
      </c>
      <c r="AH538">
        <v>0.95099999999999996</v>
      </c>
      <c r="AI538">
        <v>0.92689999999999995</v>
      </c>
      <c r="AJ538">
        <v>0.92720000000000002</v>
      </c>
      <c r="AK538">
        <v>0.90800000000000003</v>
      </c>
      <c r="AL538">
        <v>0.81710000000000005</v>
      </c>
      <c r="AM538">
        <v>0.88819999999999999</v>
      </c>
      <c r="AN538">
        <v>0.86360000000000003</v>
      </c>
      <c r="AO538">
        <v>0.93379999999999996</v>
      </c>
      <c r="AP538">
        <v>0.97109999999999996</v>
      </c>
      <c r="AQ538">
        <v>0.91969999999999996</v>
      </c>
      <c r="AR538">
        <v>0.90569999999999995</v>
      </c>
      <c r="AS538">
        <v>0.95779999999999998</v>
      </c>
      <c r="AT538">
        <v>0.97419999999999995</v>
      </c>
      <c r="AU538">
        <v>0.92879999999999996</v>
      </c>
      <c r="AV538">
        <v>0.94199999999999995</v>
      </c>
      <c r="AW538">
        <v>0.87939999999999996</v>
      </c>
      <c r="AX538">
        <v>0.88949999999999996</v>
      </c>
      <c r="AY538">
        <v>0.88929999999999998</v>
      </c>
      <c r="AZ538">
        <v>0.9244</v>
      </c>
      <c r="BA538">
        <v>0.90480000000000005</v>
      </c>
      <c r="BB538">
        <v>0.93979999999999997</v>
      </c>
      <c r="BC538">
        <v>0.92490000000000006</v>
      </c>
      <c r="BD538">
        <v>0.92059999999999997</v>
      </c>
    </row>
    <row r="539" spans="1:56" hidden="1" x14ac:dyDescent="0.4">
      <c r="A539">
        <v>1161</v>
      </c>
      <c r="B539" t="str">
        <f t="shared" si="24"/>
        <v>DPM091</v>
      </c>
      <c r="C539" t="str">
        <f t="shared" si="25"/>
        <v>DPM003</v>
      </c>
      <c r="D539" t="str">
        <f t="shared" si="26"/>
        <v>MEAN</v>
      </c>
      <c r="E539" t="s">
        <v>602</v>
      </c>
      <c r="F539">
        <f t="shared" si="27"/>
        <v>0.43714800000000009</v>
      </c>
      <c r="G539">
        <v>0.3881</v>
      </c>
      <c r="H539">
        <v>0.3856</v>
      </c>
      <c r="I539">
        <v>0.47760000000000002</v>
      </c>
      <c r="J539">
        <v>0.40620000000000001</v>
      </c>
      <c r="K539">
        <v>0.45329999999999998</v>
      </c>
      <c r="L539">
        <v>0.45179999999999998</v>
      </c>
      <c r="M539">
        <v>0.42870000000000003</v>
      </c>
      <c r="N539">
        <v>0.36359999999999998</v>
      </c>
      <c r="O539">
        <v>0.46439999999999998</v>
      </c>
      <c r="P539">
        <v>0.32379999999999998</v>
      </c>
      <c r="Q539">
        <v>0.47899999999999998</v>
      </c>
      <c r="R539">
        <v>0.44190000000000002</v>
      </c>
      <c r="S539">
        <v>0.50729999999999997</v>
      </c>
      <c r="T539">
        <v>0.38729999999999998</v>
      </c>
      <c r="U539">
        <v>0.49199999999999999</v>
      </c>
      <c r="V539">
        <v>0.47199999999999998</v>
      </c>
      <c r="W539">
        <v>0.41460000000000002</v>
      </c>
      <c r="X539">
        <v>0.45800000000000002</v>
      </c>
      <c r="Y539">
        <v>0.41510000000000002</v>
      </c>
      <c r="Z539">
        <v>0.44090000000000001</v>
      </c>
      <c r="AA539">
        <v>0.35909999999999997</v>
      </c>
      <c r="AB539">
        <v>0.52800000000000002</v>
      </c>
      <c r="AC539">
        <v>0.46210000000000001</v>
      </c>
      <c r="AD539">
        <v>0.33019999999999999</v>
      </c>
      <c r="AE539">
        <v>0.35620000000000002</v>
      </c>
      <c r="AF539">
        <v>0.41270000000000001</v>
      </c>
      <c r="AG539">
        <v>0.50629999999999997</v>
      </c>
      <c r="AH539">
        <v>0.5393</v>
      </c>
      <c r="AI539">
        <v>0.52669999999999995</v>
      </c>
      <c r="AJ539">
        <v>0.45669999999999999</v>
      </c>
      <c r="AK539">
        <v>0.3982</v>
      </c>
      <c r="AL539">
        <v>0.33560000000000001</v>
      </c>
      <c r="AM539">
        <v>0.41839999999999999</v>
      </c>
      <c r="AN539">
        <v>0.36959999999999998</v>
      </c>
      <c r="AO539">
        <v>0.4239</v>
      </c>
      <c r="AP539">
        <v>0.53900000000000003</v>
      </c>
      <c r="AQ539">
        <v>0.42099999999999999</v>
      </c>
      <c r="AR539">
        <v>0.35089999999999999</v>
      </c>
      <c r="AS539">
        <v>0.51800000000000002</v>
      </c>
      <c r="AT539">
        <v>0.5171</v>
      </c>
      <c r="AU539">
        <v>0.51770000000000005</v>
      </c>
      <c r="AV539">
        <v>0.51049999999999995</v>
      </c>
      <c r="AW539">
        <v>0.38750000000000001</v>
      </c>
      <c r="AX539">
        <v>0.34860000000000002</v>
      </c>
      <c r="AY539">
        <v>0.4022</v>
      </c>
      <c r="AZ539">
        <v>0.51029999999999998</v>
      </c>
      <c r="BA539">
        <v>0.41310000000000002</v>
      </c>
      <c r="BB539">
        <v>0.47049999999999997</v>
      </c>
      <c r="BC539">
        <v>0.46899999999999997</v>
      </c>
      <c r="BD539">
        <v>0.4078</v>
      </c>
    </row>
    <row r="540" spans="1:56" hidden="1" x14ac:dyDescent="0.4">
      <c r="A540">
        <v>1162</v>
      </c>
      <c r="B540" t="str">
        <f t="shared" si="24"/>
        <v>DPM091</v>
      </c>
      <c r="C540" t="str">
        <f t="shared" si="25"/>
        <v>DPM003</v>
      </c>
      <c r="D540" t="str">
        <f t="shared" si="26"/>
        <v>Weighted</v>
      </c>
      <c r="E540" t="s">
        <v>603</v>
      </c>
      <c r="F540">
        <f t="shared" si="27"/>
        <v>0.43203800000000003</v>
      </c>
      <c r="G540">
        <v>0.37040000000000001</v>
      </c>
      <c r="H540">
        <v>0.36980000000000002</v>
      </c>
      <c r="I540">
        <v>0.48659999999999998</v>
      </c>
      <c r="J540">
        <v>0.39650000000000002</v>
      </c>
      <c r="K540">
        <v>0.45229999999999998</v>
      </c>
      <c r="L540">
        <v>0.4526</v>
      </c>
      <c r="M540">
        <v>0.42630000000000001</v>
      </c>
      <c r="N540">
        <v>0.34289999999999998</v>
      </c>
      <c r="O540">
        <v>0.4607</v>
      </c>
      <c r="P540">
        <v>0.28149999999999997</v>
      </c>
      <c r="Q540">
        <v>0.49559999999999998</v>
      </c>
      <c r="R540">
        <v>0.43730000000000002</v>
      </c>
      <c r="S540">
        <v>0.51829999999999998</v>
      </c>
      <c r="T540">
        <v>0.36180000000000001</v>
      </c>
      <c r="U540">
        <v>0.49469999999999997</v>
      </c>
      <c r="V540">
        <v>0.4839</v>
      </c>
      <c r="W540">
        <v>0.40310000000000001</v>
      </c>
      <c r="X540">
        <v>0.4556</v>
      </c>
      <c r="Y540">
        <v>0.40039999999999998</v>
      </c>
      <c r="Z540">
        <v>0.4355</v>
      </c>
      <c r="AA540">
        <v>0.33789999999999998</v>
      </c>
      <c r="AB540">
        <v>0.54879999999999995</v>
      </c>
      <c r="AC540">
        <v>0.4627</v>
      </c>
      <c r="AD540">
        <v>0.28960000000000002</v>
      </c>
      <c r="AE540">
        <v>0.33529999999999999</v>
      </c>
      <c r="AF540">
        <v>0.3957</v>
      </c>
      <c r="AG540">
        <v>0.51600000000000001</v>
      </c>
      <c r="AH540">
        <v>0.56030000000000002</v>
      </c>
      <c r="AI540">
        <v>0.54910000000000003</v>
      </c>
      <c r="AJ540">
        <v>0.45950000000000002</v>
      </c>
      <c r="AK540">
        <v>0.38119999999999998</v>
      </c>
      <c r="AL540">
        <v>0.31119999999999998</v>
      </c>
      <c r="AM540">
        <v>0.41310000000000002</v>
      </c>
      <c r="AN540">
        <v>0.35139999999999999</v>
      </c>
      <c r="AO540">
        <v>0.4148</v>
      </c>
      <c r="AP540">
        <v>0.56169999999999998</v>
      </c>
      <c r="AQ540">
        <v>0.40329999999999999</v>
      </c>
      <c r="AR540">
        <v>0.3165</v>
      </c>
      <c r="AS540">
        <v>0.5343</v>
      </c>
      <c r="AT540">
        <v>0.52759999999999996</v>
      </c>
      <c r="AU540">
        <v>0.53859999999999997</v>
      </c>
      <c r="AV540">
        <v>0.52829999999999999</v>
      </c>
      <c r="AW540">
        <v>0.36890000000000001</v>
      </c>
      <c r="AX540">
        <v>0.31859999999999999</v>
      </c>
      <c r="AY540">
        <v>0.38729999999999998</v>
      </c>
      <c r="AZ540">
        <v>0.52769999999999995</v>
      </c>
      <c r="BA540">
        <v>0.4002</v>
      </c>
      <c r="BB540">
        <v>0.4708</v>
      </c>
      <c r="BC540">
        <v>0.47460000000000002</v>
      </c>
      <c r="BD540">
        <v>0.3911</v>
      </c>
    </row>
    <row r="541" spans="1:56" hidden="1" x14ac:dyDescent="0.4">
      <c r="A541">
        <v>1219</v>
      </c>
      <c r="B541" t="str">
        <f t="shared" si="24"/>
        <v>DPM052</v>
      </c>
      <c r="C541" t="str">
        <f t="shared" si="25"/>
        <v>DPM003</v>
      </c>
      <c r="D541" t="str">
        <f t="shared" si="26"/>
        <v>Jaccard</v>
      </c>
      <c r="E541" t="s">
        <v>604</v>
      </c>
      <c r="F541">
        <f t="shared" si="27"/>
        <v>0.29288200000000009</v>
      </c>
      <c r="G541">
        <v>0.16819999999999999</v>
      </c>
      <c r="H541">
        <v>0.22770000000000001</v>
      </c>
      <c r="I541">
        <v>0.26669999999999999</v>
      </c>
      <c r="J541">
        <v>0.36</v>
      </c>
      <c r="K541">
        <v>0.15379999999999999</v>
      </c>
      <c r="L541">
        <v>0.28239999999999998</v>
      </c>
      <c r="M541">
        <v>0.32200000000000001</v>
      </c>
      <c r="N541">
        <v>0.4773</v>
      </c>
      <c r="O541">
        <v>0.25</v>
      </c>
      <c r="P541">
        <v>0.43640000000000001</v>
      </c>
      <c r="Q541">
        <v>0.59519999999999995</v>
      </c>
      <c r="R541">
        <v>0.2651</v>
      </c>
      <c r="S541">
        <v>0.1452</v>
      </c>
      <c r="T541">
        <v>0.22220000000000001</v>
      </c>
      <c r="U541">
        <v>0.252</v>
      </c>
      <c r="V541">
        <v>0.33729999999999999</v>
      </c>
      <c r="W541">
        <v>0.23480000000000001</v>
      </c>
      <c r="X541">
        <v>0.31369999999999998</v>
      </c>
      <c r="Y541">
        <v>7.2700000000000001E-2</v>
      </c>
      <c r="Z541">
        <v>0.2059</v>
      </c>
      <c r="AA541">
        <v>0.35089999999999999</v>
      </c>
      <c r="AB541">
        <v>0.3</v>
      </c>
      <c r="AC541">
        <v>0.39219999999999999</v>
      </c>
      <c r="AD541">
        <v>0.47170000000000001</v>
      </c>
      <c r="AE541">
        <v>0.3231</v>
      </c>
      <c r="AF541">
        <v>0.32379999999999998</v>
      </c>
      <c r="AG541">
        <v>0.26919999999999999</v>
      </c>
      <c r="AH541">
        <v>0.38400000000000001</v>
      </c>
      <c r="AI541">
        <v>0.38100000000000001</v>
      </c>
      <c r="AJ541">
        <v>0.15290000000000001</v>
      </c>
      <c r="AK541">
        <v>0.15179999999999999</v>
      </c>
      <c r="AL541">
        <v>0.15959999999999999</v>
      </c>
      <c r="AM541">
        <v>0.68179999999999996</v>
      </c>
      <c r="AN541">
        <v>0.1134</v>
      </c>
      <c r="AO541">
        <v>0.45450000000000002</v>
      </c>
      <c r="AP541">
        <v>0.46239999999999998</v>
      </c>
      <c r="AQ541">
        <v>0.44</v>
      </c>
      <c r="AR541">
        <v>0.1638</v>
      </c>
      <c r="AS541">
        <v>0.14549999999999999</v>
      </c>
      <c r="AT541">
        <v>0.42720000000000002</v>
      </c>
      <c r="AU541">
        <v>0.19320000000000001</v>
      </c>
      <c r="AV541">
        <v>0.1915</v>
      </c>
      <c r="AW541">
        <v>0.32740000000000002</v>
      </c>
      <c r="AX541">
        <v>0.16539999999999999</v>
      </c>
      <c r="AY541">
        <v>0.2261</v>
      </c>
      <c r="AZ541">
        <v>0.24299999999999999</v>
      </c>
      <c r="BA541">
        <v>0.26939999999999997</v>
      </c>
      <c r="BB541">
        <v>0.33900000000000002</v>
      </c>
      <c r="BC541">
        <v>0.36359999999999998</v>
      </c>
      <c r="BD541">
        <v>0.18809999999999999</v>
      </c>
    </row>
    <row r="542" spans="1:56" hidden="1" x14ac:dyDescent="0.4">
      <c r="A542">
        <v>1220</v>
      </c>
      <c r="B542" t="str">
        <f t="shared" si="24"/>
        <v>DPM052</v>
      </c>
      <c r="C542" t="str">
        <f t="shared" si="25"/>
        <v>DPM003</v>
      </c>
      <c r="D542" t="str">
        <f t="shared" si="26"/>
        <v>Levenshtein</v>
      </c>
      <c r="E542" t="s">
        <v>605</v>
      </c>
      <c r="F542">
        <f t="shared" si="27"/>
        <v>0.513656</v>
      </c>
      <c r="G542">
        <v>0.47820000000000001</v>
      </c>
      <c r="H542">
        <v>0.48909999999999998</v>
      </c>
      <c r="I542">
        <v>0.629</v>
      </c>
      <c r="J542">
        <v>0.60870000000000002</v>
      </c>
      <c r="K542">
        <v>0.40760000000000002</v>
      </c>
      <c r="L542">
        <v>0.50449999999999995</v>
      </c>
      <c r="M542">
        <v>0.51190000000000002</v>
      </c>
      <c r="N542">
        <v>0.73629999999999995</v>
      </c>
      <c r="O542">
        <v>0.57579999999999998</v>
      </c>
      <c r="P542">
        <v>0.58430000000000004</v>
      </c>
      <c r="Q542">
        <v>0.60129999999999995</v>
      </c>
      <c r="R542">
        <v>0.51529999999999998</v>
      </c>
      <c r="S542">
        <v>0.4824</v>
      </c>
      <c r="T542">
        <v>0.51739999999999997</v>
      </c>
      <c r="U542">
        <v>0.39729999999999999</v>
      </c>
      <c r="V542">
        <v>0.48509999999999998</v>
      </c>
      <c r="W542">
        <v>0.53779999999999994</v>
      </c>
      <c r="X542">
        <v>0.57969999999999999</v>
      </c>
      <c r="Y542">
        <v>0.39700000000000002</v>
      </c>
      <c r="Z542">
        <v>0.48399999999999999</v>
      </c>
      <c r="AA542">
        <v>0.54820000000000002</v>
      </c>
      <c r="AB542">
        <v>0.48099999999999998</v>
      </c>
      <c r="AC542">
        <v>0.52280000000000004</v>
      </c>
      <c r="AD542">
        <v>0.51749999999999996</v>
      </c>
      <c r="AE542">
        <v>0.43309999999999998</v>
      </c>
      <c r="AF542">
        <v>0.49159999999999998</v>
      </c>
      <c r="AG542">
        <v>0.59489999999999998</v>
      </c>
      <c r="AH542">
        <v>0.46150000000000002</v>
      </c>
      <c r="AI542">
        <v>0.53900000000000003</v>
      </c>
      <c r="AJ542">
        <v>0.38829999999999998</v>
      </c>
      <c r="AK542">
        <v>0.47599999999999998</v>
      </c>
      <c r="AL542">
        <v>0.48559999999999998</v>
      </c>
      <c r="AM542">
        <v>0.80449999999999999</v>
      </c>
      <c r="AN542">
        <v>0.50309999999999999</v>
      </c>
      <c r="AO542">
        <v>0.70689999999999997</v>
      </c>
      <c r="AP542">
        <v>0.61</v>
      </c>
      <c r="AQ542">
        <v>0.4365</v>
      </c>
      <c r="AR542">
        <v>0.38769999999999999</v>
      </c>
      <c r="AS542">
        <v>0.68289999999999995</v>
      </c>
      <c r="AT542">
        <v>0.47139999999999999</v>
      </c>
      <c r="AU542">
        <v>0.38069999999999998</v>
      </c>
      <c r="AV542">
        <v>0.39779999999999999</v>
      </c>
      <c r="AW542">
        <v>0.51759999999999995</v>
      </c>
      <c r="AX542">
        <v>0.39179999999999998</v>
      </c>
      <c r="AY542">
        <v>0.50939999999999996</v>
      </c>
      <c r="AZ542">
        <v>0.44950000000000001</v>
      </c>
      <c r="BA542">
        <v>0.4803</v>
      </c>
      <c r="BB542">
        <v>0.46450000000000002</v>
      </c>
      <c r="BC542">
        <v>0.61070000000000002</v>
      </c>
      <c r="BD542">
        <v>0.4153</v>
      </c>
    </row>
    <row r="543" spans="1:56" hidden="1" x14ac:dyDescent="0.4">
      <c r="A543">
        <v>1221</v>
      </c>
      <c r="B543" t="str">
        <f t="shared" si="24"/>
        <v>DPM052</v>
      </c>
      <c r="C543" t="str">
        <f t="shared" si="25"/>
        <v>DPM003</v>
      </c>
      <c r="D543" t="str">
        <f t="shared" si="26"/>
        <v>TFIDF</v>
      </c>
      <c r="E543" t="s">
        <v>606</v>
      </c>
      <c r="F543">
        <f t="shared" si="27"/>
        <v>0.45326000000000022</v>
      </c>
      <c r="G543">
        <v>0.39360000000000001</v>
      </c>
      <c r="H543">
        <v>0.43269999999999997</v>
      </c>
      <c r="I543">
        <v>0.59189999999999998</v>
      </c>
      <c r="J543">
        <v>0.52639999999999998</v>
      </c>
      <c r="K543">
        <v>0.1298</v>
      </c>
      <c r="L543">
        <v>0.47410000000000002</v>
      </c>
      <c r="M543">
        <v>0.50419999999999998</v>
      </c>
      <c r="N543">
        <v>0.72150000000000003</v>
      </c>
      <c r="O543">
        <v>0.50660000000000005</v>
      </c>
      <c r="P543">
        <v>0.43240000000000001</v>
      </c>
      <c r="Q543">
        <v>0.74680000000000002</v>
      </c>
      <c r="R543">
        <v>0.52200000000000002</v>
      </c>
      <c r="S543">
        <v>0.35489999999999999</v>
      </c>
      <c r="T543">
        <v>0.4536</v>
      </c>
      <c r="U543">
        <v>0.35730000000000001</v>
      </c>
      <c r="V543">
        <v>0.42270000000000002</v>
      </c>
      <c r="W543">
        <v>0.43830000000000002</v>
      </c>
      <c r="X543">
        <v>0.52600000000000002</v>
      </c>
      <c r="Y543">
        <v>0.27029999999999998</v>
      </c>
      <c r="Z543">
        <v>0.51070000000000004</v>
      </c>
      <c r="AA543">
        <v>0.38629999999999998</v>
      </c>
      <c r="AB543">
        <v>0.5454</v>
      </c>
      <c r="AC543">
        <v>0.35830000000000001</v>
      </c>
      <c r="AD543">
        <v>0.60880000000000001</v>
      </c>
      <c r="AE543">
        <v>0.26490000000000002</v>
      </c>
      <c r="AF543">
        <v>0.28289999999999998</v>
      </c>
      <c r="AG543">
        <v>0.51180000000000003</v>
      </c>
      <c r="AH543">
        <v>0.27650000000000002</v>
      </c>
      <c r="AI543">
        <v>0.49930000000000002</v>
      </c>
      <c r="AJ543">
        <v>0.45700000000000002</v>
      </c>
      <c r="AK543">
        <v>0.40479999999999999</v>
      </c>
      <c r="AL543">
        <v>0.46500000000000002</v>
      </c>
      <c r="AM543">
        <v>0.76459999999999995</v>
      </c>
      <c r="AN543">
        <v>0.45600000000000002</v>
      </c>
      <c r="AO543">
        <v>0.63570000000000004</v>
      </c>
      <c r="AP543">
        <v>0.60160000000000002</v>
      </c>
      <c r="AQ543">
        <v>0.34250000000000003</v>
      </c>
      <c r="AR543">
        <v>0.28960000000000002</v>
      </c>
      <c r="AS543">
        <v>0.6109</v>
      </c>
      <c r="AT543">
        <v>0.42809999999999998</v>
      </c>
      <c r="AU543">
        <v>0.40629999999999999</v>
      </c>
      <c r="AV543">
        <v>0.42920000000000003</v>
      </c>
      <c r="AW543">
        <v>0.47339999999999999</v>
      </c>
      <c r="AX543">
        <v>0.36259999999999998</v>
      </c>
      <c r="AY543">
        <v>0.33689999999999998</v>
      </c>
      <c r="AZ543">
        <v>0.38179999999999997</v>
      </c>
      <c r="BA543">
        <v>0.4365</v>
      </c>
      <c r="BB543">
        <v>0.45429999999999998</v>
      </c>
      <c r="BC543">
        <v>0.60389999999999999</v>
      </c>
      <c r="BD543">
        <v>0.27229999999999999</v>
      </c>
    </row>
    <row r="544" spans="1:56" hidden="1" x14ac:dyDescent="0.4">
      <c r="A544">
        <v>1222</v>
      </c>
      <c r="B544" t="str">
        <f t="shared" si="24"/>
        <v>DPM052</v>
      </c>
      <c r="C544" t="str">
        <f t="shared" si="25"/>
        <v>DPM003</v>
      </c>
      <c r="D544" t="str">
        <f t="shared" si="26"/>
        <v>BM25</v>
      </c>
      <c r="E544" t="s">
        <v>607</v>
      </c>
      <c r="F544">
        <f t="shared" si="27"/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</row>
    <row r="545" spans="1:56" hidden="1" x14ac:dyDescent="0.4">
      <c r="A545">
        <v>1223</v>
      </c>
      <c r="B545" t="str">
        <f t="shared" si="24"/>
        <v>DPM052</v>
      </c>
      <c r="C545" t="str">
        <f t="shared" si="25"/>
        <v>DPM003</v>
      </c>
      <c r="D545" t="str">
        <f t="shared" si="26"/>
        <v>SBERT</v>
      </c>
      <c r="E545" t="s">
        <v>608</v>
      </c>
      <c r="F545">
        <f t="shared" si="27"/>
        <v>0.91105400000000036</v>
      </c>
      <c r="G545">
        <v>0.91359999999999997</v>
      </c>
      <c r="H545">
        <v>0.88419999999999999</v>
      </c>
      <c r="I545">
        <v>0.91700000000000004</v>
      </c>
      <c r="J545">
        <v>0.89270000000000005</v>
      </c>
      <c r="K545">
        <v>0.76519999999999999</v>
      </c>
      <c r="L545">
        <v>0.90649999999999997</v>
      </c>
      <c r="M545">
        <v>0.92569999999999997</v>
      </c>
      <c r="N545">
        <v>0.97370000000000001</v>
      </c>
      <c r="O545">
        <v>0.96540000000000004</v>
      </c>
      <c r="P545">
        <v>0.91859999999999997</v>
      </c>
      <c r="Q545">
        <v>0.92559999999999998</v>
      </c>
      <c r="R545">
        <v>0.92259999999999998</v>
      </c>
      <c r="S545">
        <v>0.92059999999999997</v>
      </c>
      <c r="T545">
        <v>0.96430000000000005</v>
      </c>
      <c r="U545">
        <v>0.81269999999999998</v>
      </c>
      <c r="V545">
        <v>0.90380000000000005</v>
      </c>
      <c r="W545">
        <v>0.89129999999999998</v>
      </c>
      <c r="X545">
        <v>0.92310000000000003</v>
      </c>
      <c r="Y545">
        <v>0.86560000000000004</v>
      </c>
      <c r="Z545">
        <v>0.91769999999999996</v>
      </c>
      <c r="AA545">
        <v>0.91469999999999996</v>
      </c>
      <c r="AB545">
        <v>0.92779999999999996</v>
      </c>
      <c r="AC545">
        <v>0.93200000000000005</v>
      </c>
      <c r="AD545">
        <v>0.95660000000000001</v>
      </c>
      <c r="AE545">
        <v>0.88139999999999996</v>
      </c>
      <c r="AF545">
        <v>0.92020000000000002</v>
      </c>
      <c r="AG545">
        <v>0.95840000000000003</v>
      </c>
      <c r="AH545">
        <v>0.9244</v>
      </c>
      <c r="AI545">
        <v>0.92710000000000004</v>
      </c>
      <c r="AJ545">
        <v>0.86050000000000004</v>
      </c>
      <c r="AK545">
        <v>0.91639999999999999</v>
      </c>
      <c r="AL545">
        <v>0.83479999999999999</v>
      </c>
      <c r="AM545">
        <v>0.97989999999999999</v>
      </c>
      <c r="AN545">
        <v>0.91610000000000003</v>
      </c>
      <c r="AO545">
        <v>0.97150000000000003</v>
      </c>
      <c r="AP545">
        <v>0.96709999999999996</v>
      </c>
      <c r="AQ545">
        <v>0.91649999999999998</v>
      </c>
      <c r="AR545">
        <v>0.88729999999999998</v>
      </c>
      <c r="AS545">
        <v>0.94640000000000002</v>
      </c>
      <c r="AT545">
        <v>0.96499999999999997</v>
      </c>
      <c r="AU545">
        <v>0.87380000000000002</v>
      </c>
      <c r="AV545">
        <v>0.85119999999999996</v>
      </c>
      <c r="AW545">
        <v>0.94210000000000005</v>
      </c>
      <c r="AX545">
        <v>0.88749999999999996</v>
      </c>
      <c r="AY545">
        <v>0.89539999999999997</v>
      </c>
      <c r="AZ545">
        <v>0.86539999999999995</v>
      </c>
      <c r="BA545">
        <v>0.89</v>
      </c>
      <c r="BB545">
        <v>0.91800000000000004</v>
      </c>
      <c r="BC545">
        <v>0.96289999999999998</v>
      </c>
      <c r="BD545">
        <v>0.85240000000000005</v>
      </c>
    </row>
    <row r="546" spans="1:56" hidden="1" x14ac:dyDescent="0.4">
      <c r="A546">
        <v>1224</v>
      </c>
      <c r="B546" t="str">
        <f t="shared" si="24"/>
        <v>DPM052</v>
      </c>
      <c r="C546" t="str">
        <f t="shared" si="25"/>
        <v>DPM003</v>
      </c>
      <c r="D546" t="str">
        <f t="shared" si="26"/>
        <v>MEAN</v>
      </c>
      <c r="E546" t="s">
        <v>609</v>
      </c>
      <c r="F546">
        <f t="shared" si="27"/>
        <v>0.43416799999999994</v>
      </c>
      <c r="G546">
        <v>0.39069999999999999</v>
      </c>
      <c r="H546">
        <v>0.40679999999999999</v>
      </c>
      <c r="I546">
        <v>0.48089999999999999</v>
      </c>
      <c r="J546">
        <v>0.47760000000000002</v>
      </c>
      <c r="K546">
        <v>0.2913</v>
      </c>
      <c r="L546">
        <v>0.4335</v>
      </c>
      <c r="M546">
        <v>0.45279999999999998</v>
      </c>
      <c r="N546">
        <v>0.58179999999999998</v>
      </c>
      <c r="O546">
        <v>0.45960000000000001</v>
      </c>
      <c r="P546">
        <v>0.4743</v>
      </c>
      <c r="Q546">
        <v>0.57379999999999998</v>
      </c>
      <c r="R546">
        <v>0.44500000000000001</v>
      </c>
      <c r="S546">
        <v>0.38059999999999999</v>
      </c>
      <c r="T546">
        <v>0.43149999999999999</v>
      </c>
      <c r="U546">
        <v>0.3639</v>
      </c>
      <c r="V546">
        <v>0.42980000000000002</v>
      </c>
      <c r="W546">
        <v>0.4204</v>
      </c>
      <c r="X546">
        <v>0.46850000000000003</v>
      </c>
      <c r="Y546">
        <v>0.3211</v>
      </c>
      <c r="Z546">
        <v>0.42370000000000002</v>
      </c>
      <c r="AA546">
        <v>0.44</v>
      </c>
      <c r="AB546">
        <v>0.45079999999999998</v>
      </c>
      <c r="AC546">
        <v>0.441</v>
      </c>
      <c r="AD546">
        <v>0.51090000000000002</v>
      </c>
      <c r="AE546">
        <v>0.3805</v>
      </c>
      <c r="AF546">
        <v>0.4037</v>
      </c>
      <c r="AG546">
        <v>0.46689999999999998</v>
      </c>
      <c r="AH546">
        <v>0.4093</v>
      </c>
      <c r="AI546">
        <v>0.46929999999999999</v>
      </c>
      <c r="AJ546">
        <v>0.37169999999999997</v>
      </c>
      <c r="AK546">
        <v>0.38979999999999998</v>
      </c>
      <c r="AL546">
        <v>0.38900000000000001</v>
      </c>
      <c r="AM546">
        <v>0.6462</v>
      </c>
      <c r="AN546">
        <v>0.3977</v>
      </c>
      <c r="AO546">
        <v>0.55369999999999997</v>
      </c>
      <c r="AP546">
        <v>0.5282</v>
      </c>
      <c r="AQ546">
        <v>0.42709999999999998</v>
      </c>
      <c r="AR546">
        <v>0.34570000000000001</v>
      </c>
      <c r="AS546">
        <v>0.47710000000000002</v>
      </c>
      <c r="AT546">
        <v>0.45829999999999999</v>
      </c>
      <c r="AU546">
        <v>0.37080000000000002</v>
      </c>
      <c r="AV546">
        <v>0.37390000000000001</v>
      </c>
      <c r="AW546">
        <v>0.4521</v>
      </c>
      <c r="AX546">
        <v>0.36149999999999999</v>
      </c>
      <c r="AY546">
        <v>0.39350000000000002</v>
      </c>
      <c r="AZ546">
        <v>0.38790000000000002</v>
      </c>
      <c r="BA546">
        <v>0.41520000000000001</v>
      </c>
      <c r="BB546">
        <v>0.43519999999999998</v>
      </c>
      <c r="BC546">
        <v>0.50819999999999999</v>
      </c>
      <c r="BD546">
        <v>0.34560000000000002</v>
      </c>
    </row>
    <row r="547" spans="1:56" hidden="1" x14ac:dyDescent="0.4">
      <c r="A547">
        <v>1225</v>
      </c>
      <c r="B547" t="str">
        <f t="shared" si="24"/>
        <v>DPM052</v>
      </c>
      <c r="C547" t="str">
        <f t="shared" si="25"/>
        <v>DPM003</v>
      </c>
      <c r="D547" t="str">
        <f t="shared" si="26"/>
        <v>Weighted</v>
      </c>
      <c r="E547" t="s">
        <v>610</v>
      </c>
      <c r="F547">
        <f t="shared" si="27"/>
        <v>0.42871799999999993</v>
      </c>
      <c r="G547">
        <v>0.37109999999999999</v>
      </c>
      <c r="H547">
        <v>0.39739999999999998</v>
      </c>
      <c r="I547">
        <v>0.49320000000000003</v>
      </c>
      <c r="J547">
        <v>0.4894</v>
      </c>
      <c r="K547">
        <v>0.25580000000000003</v>
      </c>
      <c r="L547">
        <v>0.42959999999999998</v>
      </c>
      <c r="M547">
        <v>0.45229999999999998</v>
      </c>
      <c r="N547">
        <v>0.61719999999999997</v>
      </c>
      <c r="O547">
        <v>0.45500000000000002</v>
      </c>
      <c r="P547">
        <v>0.47670000000000001</v>
      </c>
      <c r="Q547">
        <v>0.61570000000000003</v>
      </c>
      <c r="R547">
        <v>0.44390000000000002</v>
      </c>
      <c r="S547">
        <v>0.35539999999999999</v>
      </c>
      <c r="T547">
        <v>0.41739999999999999</v>
      </c>
      <c r="U547">
        <v>0.3508</v>
      </c>
      <c r="V547">
        <v>0.42280000000000001</v>
      </c>
      <c r="W547">
        <v>0.4138</v>
      </c>
      <c r="X547">
        <v>0.47349999999999998</v>
      </c>
      <c r="Y547">
        <v>0.28510000000000002</v>
      </c>
      <c r="Z547">
        <v>0.41749999999999998</v>
      </c>
      <c r="AA547">
        <v>0.43209999999999998</v>
      </c>
      <c r="AB547">
        <v>0.4516</v>
      </c>
      <c r="AC547">
        <v>0.4294</v>
      </c>
      <c r="AD547">
        <v>0.52559999999999996</v>
      </c>
      <c r="AE547">
        <v>0.35670000000000002</v>
      </c>
      <c r="AF547">
        <v>0.38069999999999998</v>
      </c>
      <c r="AG547">
        <v>0.46539999999999998</v>
      </c>
      <c r="AH547">
        <v>0.38679999999999998</v>
      </c>
      <c r="AI547">
        <v>0.47249999999999998</v>
      </c>
      <c r="AJ547">
        <v>0.3584</v>
      </c>
      <c r="AK547">
        <v>0.37</v>
      </c>
      <c r="AL547">
        <v>0.38429999999999997</v>
      </c>
      <c r="AM547">
        <v>0.69899999999999995</v>
      </c>
      <c r="AN547">
        <v>0.38250000000000001</v>
      </c>
      <c r="AO547">
        <v>0.57820000000000005</v>
      </c>
      <c r="AP547">
        <v>0.54530000000000001</v>
      </c>
      <c r="AQ547">
        <v>0.41349999999999998</v>
      </c>
      <c r="AR547">
        <v>0.3135</v>
      </c>
      <c r="AS547">
        <v>0.48499999999999999</v>
      </c>
      <c r="AT547">
        <v>0.4496</v>
      </c>
      <c r="AU547">
        <v>0.3528</v>
      </c>
      <c r="AV547">
        <v>0.36120000000000002</v>
      </c>
      <c r="AW547">
        <v>0.44750000000000001</v>
      </c>
      <c r="AX547">
        <v>0.33679999999999999</v>
      </c>
      <c r="AY547">
        <v>0.3745</v>
      </c>
      <c r="AZ547">
        <v>0.37419999999999998</v>
      </c>
      <c r="BA547">
        <v>0.40739999999999998</v>
      </c>
      <c r="BB547">
        <v>0.42899999999999999</v>
      </c>
      <c r="BC547">
        <v>0.52100000000000002</v>
      </c>
      <c r="BD547">
        <v>0.31780000000000003</v>
      </c>
    </row>
    <row r="548" spans="1:56" hidden="1" x14ac:dyDescent="0.4">
      <c r="A548">
        <v>1114</v>
      </c>
      <c r="B548" t="str">
        <f t="shared" si="24"/>
        <v>DPM051</v>
      </c>
      <c r="C548" t="str">
        <f t="shared" si="25"/>
        <v>DPM003</v>
      </c>
      <c r="D548" t="str">
        <f t="shared" si="26"/>
        <v>Jaccard</v>
      </c>
      <c r="E548" t="s">
        <v>611</v>
      </c>
      <c r="F548">
        <f t="shared" si="27"/>
        <v>0.29337599999999997</v>
      </c>
      <c r="G548">
        <v>0.59570000000000001</v>
      </c>
      <c r="H548">
        <v>0.21</v>
      </c>
      <c r="I548">
        <v>0.27779999999999999</v>
      </c>
      <c r="J548">
        <v>0.1633</v>
      </c>
      <c r="K548">
        <v>0.15310000000000001</v>
      </c>
      <c r="L548">
        <v>0.40679999999999999</v>
      </c>
      <c r="M548">
        <v>0.52</v>
      </c>
      <c r="N548">
        <v>0.45279999999999998</v>
      </c>
      <c r="O548">
        <v>0.37930000000000003</v>
      </c>
      <c r="P548">
        <v>0.45760000000000001</v>
      </c>
      <c r="Q548">
        <v>0.19350000000000001</v>
      </c>
      <c r="R548">
        <v>6.6699999999999995E-2</v>
      </c>
      <c r="S548">
        <v>0.15870000000000001</v>
      </c>
      <c r="T548">
        <v>0.2041</v>
      </c>
      <c r="U548">
        <v>0.31530000000000002</v>
      </c>
      <c r="V548">
        <v>0.3165</v>
      </c>
      <c r="W548">
        <v>0.24179999999999999</v>
      </c>
      <c r="X548">
        <v>0.20830000000000001</v>
      </c>
      <c r="Y548">
        <v>0.2039</v>
      </c>
      <c r="Z548">
        <v>0.31580000000000003</v>
      </c>
      <c r="AA548">
        <v>0.30559999999999998</v>
      </c>
      <c r="AB548">
        <v>0.4773</v>
      </c>
      <c r="AC548">
        <v>0.33960000000000001</v>
      </c>
      <c r="AD548">
        <v>0.41510000000000002</v>
      </c>
      <c r="AE548">
        <v>7.2099999999999997E-2</v>
      </c>
      <c r="AF548">
        <v>0.29630000000000001</v>
      </c>
      <c r="AG548">
        <v>0.55259999999999998</v>
      </c>
      <c r="AH548">
        <v>0.2097</v>
      </c>
      <c r="AI548">
        <v>0.38100000000000001</v>
      </c>
      <c r="AJ548">
        <v>0.2326</v>
      </c>
      <c r="AK548">
        <v>0.21429999999999999</v>
      </c>
      <c r="AL548">
        <v>0.30769999999999997</v>
      </c>
      <c r="AM548">
        <v>0.36840000000000001</v>
      </c>
      <c r="AN548">
        <v>7.8399999999999997E-2</v>
      </c>
      <c r="AO548">
        <v>0.4103</v>
      </c>
      <c r="AP548">
        <v>0.35449999999999998</v>
      </c>
      <c r="AQ548">
        <v>0.44350000000000001</v>
      </c>
      <c r="AR548">
        <v>0.25640000000000002</v>
      </c>
      <c r="AS548">
        <v>0.24390000000000001</v>
      </c>
      <c r="AT548">
        <v>5.1900000000000002E-2</v>
      </c>
      <c r="AU548">
        <v>0.28570000000000001</v>
      </c>
      <c r="AV548">
        <v>0.22220000000000001</v>
      </c>
      <c r="AW548">
        <v>0.36449999999999999</v>
      </c>
      <c r="AX548">
        <v>0.22220000000000001</v>
      </c>
      <c r="AY548">
        <v>0.26169999999999999</v>
      </c>
      <c r="AZ548">
        <v>0.48980000000000001</v>
      </c>
      <c r="BA548">
        <v>0.2903</v>
      </c>
      <c r="BB548">
        <v>0.28210000000000002</v>
      </c>
      <c r="BC548">
        <v>0.1898</v>
      </c>
      <c r="BD548">
        <v>0.20830000000000001</v>
      </c>
    </row>
    <row r="549" spans="1:56" hidden="1" x14ac:dyDescent="0.4">
      <c r="A549">
        <v>1115</v>
      </c>
      <c r="B549" t="str">
        <f t="shared" si="24"/>
        <v>DPM051</v>
      </c>
      <c r="C549" t="str">
        <f t="shared" si="25"/>
        <v>DPM003</v>
      </c>
      <c r="D549" t="str">
        <f t="shared" si="26"/>
        <v>Levenshtein</v>
      </c>
      <c r="E549" t="s">
        <v>612</v>
      </c>
      <c r="F549">
        <f t="shared" si="27"/>
        <v>0.51949400000000001</v>
      </c>
      <c r="G549">
        <v>0.72699999999999998</v>
      </c>
      <c r="H549">
        <v>0.43540000000000001</v>
      </c>
      <c r="I549">
        <v>0.74270000000000003</v>
      </c>
      <c r="J549">
        <v>0.45129999999999998</v>
      </c>
      <c r="K549">
        <v>0.43090000000000001</v>
      </c>
      <c r="L549">
        <v>0.57089999999999996</v>
      </c>
      <c r="M549">
        <v>0.59730000000000005</v>
      </c>
      <c r="N549">
        <v>0.59119999999999995</v>
      </c>
      <c r="O549">
        <v>0.63200000000000001</v>
      </c>
      <c r="P549">
        <v>0.63980000000000004</v>
      </c>
      <c r="Q549">
        <v>0.49880000000000002</v>
      </c>
      <c r="R549">
        <v>0.4642</v>
      </c>
      <c r="S549">
        <v>0.46889999999999998</v>
      </c>
      <c r="T549">
        <v>0.40139999999999998</v>
      </c>
      <c r="U549">
        <v>0.57569999999999999</v>
      </c>
      <c r="V549">
        <v>0.51980000000000004</v>
      </c>
      <c r="W549">
        <v>0.53390000000000004</v>
      </c>
      <c r="X549">
        <v>0.4869</v>
      </c>
      <c r="Y549">
        <v>0.39040000000000002</v>
      </c>
      <c r="Z549">
        <v>0.55610000000000004</v>
      </c>
      <c r="AA549">
        <v>0.58109999999999995</v>
      </c>
      <c r="AB549">
        <v>0.53369999999999995</v>
      </c>
      <c r="AC549">
        <v>0.61209999999999998</v>
      </c>
      <c r="AD549">
        <v>0.4899</v>
      </c>
      <c r="AE549">
        <v>0.41799999999999998</v>
      </c>
      <c r="AF549">
        <v>0.47049999999999997</v>
      </c>
      <c r="AG549">
        <v>0.77429999999999999</v>
      </c>
      <c r="AH549">
        <v>0.43719999999999998</v>
      </c>
      <c r="AI549">
        <v>0.52239999999999998</v>
      </c>
      <c r="AJ549">
        <v>0.54390000000000005</v>
      </c>
      <c r="AK549">
        <v>0.53280000000000005</v>
      </c>
      <c r="AL549">
        <v>0.66559999999999997</v>
      </c>
      <c r="AM549">
        <v>0.70199999999999996</v>
      </c>
      <c r="AN549">
        <v>0.45619999999999999</v>
      </c>
      <c r="AO549">
        <v>0.60750000000000004</v>
      </c>
      <c r="AP549">
        <v>0.56040000000000001</v>
      </c>
      <c r="AQ549">
        <v>0.41760000000000003</v>
      </c>
      <c r="AR549">
        <v>0.44669999999999999</v>
      </c>
      <c r="AS549">
        <v>0.45229999999999998</v>
      </c>
      <c r="AT549">
        <v>0.45910000000000001</v>
      </c>
      <c r="AU549">
        <v>0.44479999999999997</v>
      </c>
      <c r="AV549">
        <v>0.46989999999999998</v>
      </c>
      <c r="AW549">
        <v>0.54869999999999997</v>
      </c>
      <c r="AX549">
        <v>0.41489999999999999</v>
      </c>
      <c r="AY549">
        <v>0.4748</v>
      </c>
      <c r="AZ549">
        <v>0.52470000000000006</v>
      </c>
      <c r="BA549">
        <v>0.47689999999999999</v>
      </c>
      <c r="BB549">
        <v>0.44929999999999998</v>
      </c>
      <c r="BC549">
        <v>0.39860000000000001</v>
      </c>
      <c r="BD549">
        <v>0.37419999999999998</v>
      </c>
    </row>
    <row r="550" spans="1:56" hidden="1" x14ac:dyDescent="0.4">
      <c r="A550">
        <v>1116</v>
      </c>
      <c r="B550" t="str">
        <f t="shared" si="24"/>
        <v>DPM051</v>
      </c>
      <c r="C550" t="str">
        <f t="shared" si="25"/>
        <v>DPM003</v>
      </c>
      <c r="D550" t="str">
        <f t="shared" si="26"/>
        <v>TFIDF</v>
      </c>
      <c r="E550" t="s">
        <v>613</v>
      </c>
      <c r="F550">
        <f t="shared" si="27"/>
        <v>0.45699199999999995</v>
      </c>
      <c r="G550">
        <v>0.70350000000000001</v>
      </c>
      <c r="H550">
        <v>0.37140000000000001</v>
      </c>
      <c r="I550">
        <v>0.61570000000000003</v>
      </c>
      <c r="J550">
        <v>0.38340000000000002</v>
      </c>
      <c r="K550">
        <v>0.25609999999999999</v>
      </c>
      <c r="L550">
        <v>0.59279999999999999</v>
      </c>
      <c r="M550">
        <v>0.62280000000000002</v>
      </c>
      <c r="N550">
        <v>0.52880000000000005</v>
      </c>
      <c r="O550">
        <v>0.58640000000000003</v>
      </c>
      <c r="P550">
        <v>0.51459999999999995</v>
      </c>
      <c r="Q550">
        <v>0.53490000000000004</v>
      </c>
      <c r="R550">
        <v>0.40429999999999999</v>
      </c>
      <c r="S550">
        <v>0.35060000000000002</v>
      </c>
      <c r="T550">
        <v>0.27129999999999999</v>
      </c>
      <c r="U550">
        <v>0.51639999999999997</v>
      </c>
      <c r="V550">
        <v>0.443</v>
      </c>
      <c r="W550">
        <v>0.42170000000000002</v>
      </c>
      <c r="X550">
        <v>0.43959999999999999</v>
      </c>
      <c r="Y550">
        <v>0.21510000000000001</v>
      </c>
      <c r="Z550">
        <v>0.50390000000000001</v>
      </c>
      <c r="AA550">
        <v>0.36730000000000002</v>
      </c>
      <c r="AB550">
        <v>0.54830000000000001</v>
      </c>
      <c r="AC550">
        <v>0.46479999999999999</v>
      </c>
      <c r="AD550">
        <v>0.46129999999999999</v>
      </c>
      <c r="AE550">
        <v>0.37990000000000002</v>
      </c>
      <c r="AF550">
        <v>0.34689999999999999</v>
      </c>
      <c r="AG550">
        <v>0.60550000000000004</v>
      </c>
      <c r="AH550">
        <v>0.37380000000000002</v>
      </c>
      <c r="AI550">
        <v>0.45340000000000003</v>
      </c>
      <c r="AJ550">
        <v>0.52780000000000005</v>
      </c>
      <c r="AK550">
        <v>0.49430000000000002</v>
      </c>
      <c r="AL550">
        <v>0.59099999999999997</v>
      </c>
      <c r="AM550">
        <v>0.59540000000000004</v>
      </c>
      <c r="AN550">
        <v>0.50460000000000005</v>
      </c>
      <c r="AO550">
        <v>0.51219999999999999</v>
      </c>
      <c r="AP550">
        <v>0.36730000000000002</v>
      </c>
      <c r="AQ550">
        <v>0.33489999999999998</v>
      </c>
      <c r="AR550">
        <v>0.43159999999999998</v>
      </c>
      <c r="AS550">
        <v>0.4491</v>
      </c>
      <c r="AT550">
        <v>0.4849</v>
      </c>
      <c r="AU550">
        <v>0.31769999999999998</v>
      </c>
      <c r="AV550">
        <v>0.5323</v>
      </c>
      <c r="AW550">
        <v>0.4839</v>
      </c>
      <c r="AX550">
        <v>0.32869999999999999</v>
      </c>
      <c r="AY550">
        <v>0.50919999999999999</v>
      </c>
      <c r="AZ550">
        <v>0.50760000000000005</v>
      </c>
      <c r="BA550">
        <v>0.39810000000000001</v>
      </c>
      <c r="BB550">
        <v>0.43209999999999998</v>
      </c>
      <c r="BC550">
        <v>0.48</v>
      </c>
      <c r="BD550">
        <v>0.28939999999999999</v>
      </c>
    </row>
    <row r="551" spans="1:56" hidden="1" x14ac:dyDescent="0.4">
      <c r="A551">
        <v>1117</v>
      </c>
      <c r="B551" t="str">
        <f t="shared" si="24"/>
        <v>DPM051</v>
      </c>
      <c r="C551" t="str">
        <f t="shared" si="25"/>
        <v>DPM003</v>
      </c>
      <c r="D551" t="str">
        <f t="shared" si="26"/>
        <v>BM25</v>
      </c>
      <c r="E551" t="s">
        <v>614</v>
      </c>
      <c r="F551">
        <f t="shared" si="27"/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</row>
    <row r="552" spans="1:56" hidden="1" x14ac:dyDescent="0.4">
      <c r="A552">
        <v>1118</v>
      </c>
      <c r="B552" t="str">
        <f t="shared" si="24"/>
        <v>DPM051</v>
      </c>
      <c r="C552" t="str">
        <f t="shared" si="25"/>
        <v>DPM003</v>
      </c>
      <c r="D552" t="str">
        <f t="shared" si="26"/>
        <v>SBERT</v>
      </c>
      <c r="E552" t="s">
        <v>615</v>
      </c>
      <c r="F552">
        <f t="shared" si="27"/>
        <v>0.91664599999999996</v>
      </c>
      <c r="G552">
        <v>0.97430000000000005</v>
      </c>
      <c r="H552">
        <v>0.88859999999999995</v>
      </c>
      <c r="I552">
        <v>0.96609999999999996</v>
      </c>
      <c r="J552">
        <v>0.93989999999999996</v>
      </c>
      <c r="K552">
        <v>0.85780000000000001</v>
      </c>
      <c r="L552">
        <v>0.95169999999999999</v>
      </c>
      <c r="M552">
        <v>0.95520000000000005</v>
      </c>
      <c r="N552">
        <v>0.95269999999999999</v>
      </c>
      <c r="O552">
        <v>0.97370000000000001</v>
      </c>
      <c r="P552">
        <v>0.94530000000000003</v>
      </c>
      <c r="Q552">
        <v>0.92500000000000004</v>
      </c>
      <c r="R552">
        <v>0.89239999999999997</v>
      </c>
      <c r="S552">
        <v>0.88460000000000005</v>
      </c>
      <c r="T552">
        <v>0.86619999999999997</v>
      </c>
      <c r="U552">
        <v>0.95979999999999999</v>
      </c>
      <c r="V552">
        <v>0.90180000000000005</v>
      </c>
      <c r="W552">
        <v>0.8891</v>
      </c>
      <c r="X552">
        <v>0.90659999999999996</v>
      </c>
      <c r="Y552">
        <v>0.87929999999999997</v>
      </c>
      <c r="Z552">
        <v>0.91210000000000002</v>
      </c>
      <c r="AA552">
        <v>0.95499999999999996</v>
      </c>
      <c r="AB552">
        <v>0.9325</v>
      </c>
      <c r="AC552">
        <v>0.92900000000000005</v>
      </c>
      <c r="AD552">
        <v>0.93140000000000001</v>
      </c>
      <c r="AE552">
        <v>0.83409999999999995</v>
      </c>
      <c r="AF552">
        <v>0.92249999999999999</v>
      </c>
      <c r="AG552">
        <v>0.95940000000000003</v>
      </c>
      <c r="AH552">
        <v>0.89890000000000003</v>
      </c>
      <c r="AI552">
        <v>0.93130000000000002</v>
      </c>
      <c r="AJ552">
        <v>0.93030000000000002</v>
      </c>
      <c r="AK552">
        <v>0.95789999999999997</v>
      </c>
      <c r="AL552">
        <v>0.86560000000000004</v>
      </c>
      <c r="AM552">
        <v>0.97460000000000002</v>
      </c>
      <c r="AN552">
        <v>0.85619999999999996</v>
      </c>
      <c r="AO552">
        <v>0.95679999999999998</v>
      </c>
      <c r="AP552">
        <v>0.95540000000000003</v>
      </c>
      <c r="AQ552">
        <v>0.92449999999999999</v>
      </c>
      <c r="AR552">
        <v>0.93200000000000005</v>
      </c>
      <c r="AS552">
        <v>0.85919999999999996</v>
      </c>
      <c r="AT552">
        <v>0.94120000000000004</v>
      </c>
      <c r="AU552">
        <v>0.88980000000000004</v>
      </c>
      <c r="AV552">
        <v>0.90239999999999998</v>
      </c>
      <c r="AW552">
        <v>0.94610000000000005</v>
      </c>
      <c r="AX552">
        <v>0.86639999999999995</v>
      </c>
      <c r="AY552">
        <v>0.88519999999999999</v>
      </c>
      <c r="AZ552">
        <v>0.90680000000000005</v>
      </c>
      <c r="BA552">
        <v>0.91659999999999997</v>
      </c>
      <c r="BB552">
        <v>0.93469999999999998</v>
      </c>
      <c r="BC552">
        <v>0.86460000000000004</v>
      </c>
      <c r="BD552">
        <v>0.84970000000000001</v>
      </c>
    </row>
    <row r="553" spans="1:56" hidden="1" x14ac:dyDescent="0.4">
      <c r="A553">
        <v>1119</v>
      </c>
      <c r="B553" t="str">
        <f t="shared" si="24"/>
        <v>DPM051</v>
      </c>
      <c r="C553" t="str">
        <f t="shared" si="25"/>
        <v>DPM003</v>
      </c>
      <c r="D553" t="str">
        <f t="shared" si="26"/>
        <v>MEAN</v>
      </c>
      <c r="E553" t="s">
        <v>616</v>
      </c>
      <c r="F553">
        <f t="shared" si="27"/>
        <v>0.43730599999999997</v>
      </c>
      <c r="G553">
        <v>0.60009999999999997</v>
      </c>
      <c r="H553">
        <v>0.38109999999999999</v>
      </c>
      <c r="I553">
        <v>0.52049999999999996</v>
      </c>
      <c r="J553">
        <v>0.3876</v>
      </c>
      <c r="K553">
        <v>0.33960000000000001</v>
      </c>
      <c r="L553">
        <v>0.50439999999999996</v>
      </c>
      <c r="M553">
        <v>0.53910000000000002</v>
      </c>
      <c r="N553">
        <v>0.50509999999999999</v>
      </c>
      <c r="O553">
        <v>0.51429999999999998</v>
      </c>
      <c r="P553">
        <v>0.51149999999999995</v>
      </c>
      <c r="Q553">
        <v>0.43049999999999999</v>
      </c>
      <c r="R553">
        <v>0.36549999999999999</v>
      </c>
      <c r="S553">
        <v>0.37259999999999999</v>
      </c>
      <c r="T553">
        <v>0.34860000000000002</v>
      </c>
      <c r="U553">
        <v>0.47339999999999999</v>
      </c>
      <c r="V553">
        <v>0.43619999999999998</v>
      </c>
      <c r="W553">
        <v>0.4173</v>
      </c>
      <c r="X553">
        <v>0.4083</v>
      </c>
      <c r="Y553">
        <v>0.3377</v>
      </c>
      <c r="Z553">
        <v>0.45760000000000001</v>
      </c>
      <c r="AA553">
        <v>0.44180000000000003</v>
      </c>
      <c r="AB553">
        <v>0.49840000000000001</v>
      </c>
      <c r="AC553">
        <v>0.46910000000000002</v>
      </c>
      <c r="AD553">
        <v>0.45950000000000002</v>
      </c>
      <c r="AE553">
        <v>0.34079999999999999</v>
      </c>
      <c r="AF553">
        <v>0.40720000000000001</v>
      </c>
      <c r="AG553">
        <v>0.57840000000000003</v>
      </c>
      <c r="AH553">
        <v>0.38390000000000002</v>
      </c>
      <c r="AI553">
        <v>0.45760000000000001</v>
      </c>
      <c r="AJ553">
        <v>0.44690000000000002</v>
      </c>
      <c r="AK553">
        <v>0.43990000000000001</v>
      </c>
      <c r="AL553">
        <v>0.48599999999999999</v>
      </c>
      <c r="AM553">
        <v>0.52810000000000001</v>
      </c>
      <c r="AN553">
        <v>0.37909999999999999</v>
      </c>
      <c r="AO553">
        <v>0.49730000000000002</v>
      </c>
      <c r="AP553">
        <v>0.44750000000000001</v>
      </c>
      <c r="AQ553">
        <v>0.42409999999999998</v>
      </c>
      <c r="AR553">
        <v>0.4133</v>
      </c>
      <c r="AS553">
        <v>0.40089999999999998</v>
      </c>
      <c r="AT553">
        <v>0.38740000000000002</v>
      </c>
      <c r="AU553">
        <v>0.3876</v>
      </c>
      <c r="AV553">
        <v>0.4254</v>
      </c>
      <c r="AW553">
        <v>0.46860000000000002</v>
      </c>
      <c r="AX553">
        <v>0.36649999999999999</v>
      </c>
      <c r="AY553">
        <v>0.42620000000000002</v>
      </c>
      <c r="AZ553">
        <v>0.48580000000000001</v>
      </c>
      <c r="BA553">
        <v>0.41639999999999999</v>
      </c>
      <c r="BB553">
        <v>0.41970000000000002</v>
      </c>
      <c r="BC553">
        <v>0.3866</v>
      </c>
      <c r="BD553">
        <v>0.34429999999999999</v>
      </c>
    </row>
    <row r="554" spans="1:56" hidden="1" x14ac:dyDescent="0.4">
      <c r="A554">
        <v>1120</v>
      </c>
      <c r="B554" t="str">
        <f t="shared" si="24"/>
        <v>DPM051</v>
      </c>
      <c r="C554" t="str">
        <f t="shared" si="25"/>
        <v>DPM003</v>
      </c>
      <c r="D554" t="str">
        <f t="shared" si="26"/>
        <v>Weighted</v>
      </c>
      <c r="E554" t="s">
        <v>617</v>
      </c>
      <c r="F554">
        <f t="shared" si="27"/>
        <v>0.43197999999999992</v>
      </c>
      <c r="G554">
        <v>0.63919999999999999</v>
      </c>
      <c r="H554">
        <v>0.36159999999999998</v>
      </c>
      <c r="I554">
        <v>0.53639999999999999</v>
      </c>
      <c r="J554">
        <v>0.36259999999999998</v>
      </c>
      <c r="K554">
        <v>0.30859999999999999</v>
      </c>
      <c r="L554">
        <v>0.51739999999999997</v>
      </c>
      <c r="M554">
        <v>0.56169999999999998</v>
      </c>
      <c r="N554">
        <v>0.51490000000000002</v>
      </c>
      <c r="O554">
        <v>0.52610000000000001</v>
      </c>
      <c r="P554">
        <v>0.52329999999999999</v>
      </c>
      <c r="Q554">
        <v>0.42609999999999998</v>
      </c>
      <c r="R554">
        <v>0.34329999999999999</v>
      </c>
      <c r="S554">
        <v>0.35049999999999998</v>
      </c>
      <c r="T554">
        <v>0.31940000000000002</v>
      </c>
      <c r="U554">
        <v>0.47360000000000002</v>
      </c>
      <c r="V554">
        <v>0.43209999999999998</v>
      </c>
      <c r="W554">
        <v>0.4093</v>
      </c>
      <c r="X554">
        <v>0.39629999999999999</v>
      </c>
      <c r="Y554">
        <v>0.30099999999999999</v>
      </c>
      <c r="Z554">
        <v>0.46039999999999998</v>
      </c>
      <c r="AA554">
        <v>0.42730000000000001</v>
      </c>
      <c r="AB554">
        <v>0.51049999999999995</v>
      </c>
      <c r="AC554">
        <v>0.4703</v>
      </c>
      <c r="AD554">
        <v>0.45779999999999998</v>
      </c>
      <c r="AE554">
        <v>0.31990000000000002</v>
      </c>
      <c r="AF554">
        <v>0.38800000000000001</v>
      </c>
      <c r="AG554">
        <v>0.60929999999999995</v>
      </c>
      <c r="AH554">
        <v>0.36380000000000001</v>
      </c>
      <c r="AI554">
        <v>0.45500000000000002</v>
      </c>
      <c r="AJ554">
        <v>0.44550000000000001</v>
      </c>
      <c r="AK554">
        <v>0.43090000000000001</v>
      </c>
      <c r="AL554">
        <v>0.50719999999999998</v>
      </c>
      <c r="AM554">
        <v>0.54369999999999996</v>
      </c>
      <c r="AN554">
        <v>0.37069999999999997</v>
      </c>
      <c r="AO554">
        <v>0.50380000000000003</v>
      </c>
      <c r="AP554">
        <v>0.4345</v>
      </c>
      <c r="AQ554">
        <v>0.40820000000000001</v>
      </c>
      <c r="AR554">
        <v>0.39850000000000002</v>
      </c>
      <c r="AS554">
        <v>0.3947</v>
      </c>
      <c r="AT554">
        <v>0.3674</v>
      </c>
      <c r="AU554">
        <v>0.3669</v>
      </c>
      <c r="AV554">
        <v>0.4229</v>
      </c>
      <c r="AW554">
        <v>0.46810000000000002</v>
      </c>
      <c r="AX554">
        <v>0.34449999999999997</v>
      </c>
      <c r="AY554">
        <v>0.4254</v>
      </c>
      <c r="AZ554">
        <v>0.49659999999999999</v>
      </c>
      <c r="BA554">
        <v>0.40289999999999998</v>
      </c>
      <c r="BB554">
        <v>0.40600000000000003</v>
      </c>
      <c r="BC554">
        <v>0.3775</v>
      </c>
      <c r="BD554">
        <v>0.31740000000000002</v>
      </c>
    </row>
    <row r="555" spans="1:56" hidden="1" x14ac:dyDescent="0.4">
      <c r="A555">
        <v>1191</v>
      </c>
      <c r="B555" t="str">
        <f t="shared" si="24"/>
        <v>DPM002</v>
      </c>
      <c r="C555" t="str">
        <f t="shared" si="25"/>
        <v>DPM003</v>
      </c>
      <c r="D555" t="str">
        <f t="shared" si="26"/>
        <v>Jaccard</v>
      </c>
      <c r="E555" t="s">
        <v>618</v>
      </c>
      <c r="F555">
        <f t="shared" si="27"/>
        <v>0.30864200000000008</v>
      </c>
      <c r="G555">
        <v>0.5806</v>
      </c>
      <c r="H555">
        <v>0.17169999999999999</v>
      </c>
      <c r="I555">
        <v>0.30299999999999999</v>
      </c>
      <c r="J555">
        <v>0.21049999999999999</v>
      </c>
      <c r="K555">
        <v>0.121</v>
      </c>
      <c r="L555">
        <v>0.51849999999999996</v>
      </c>
      <c r="M555">
        <v>0.3276</v>
      </c>
      <c r="N555">
        <v>0.38890000000000002</v>
      </c>
      <c r="O555">
        <v>0.24590000000000001</v>
      </c>
      <c r="P555">
        <v>0.20619999999999999</v>
      </c>
      <c r="Q555">
        <v>0.25</v>
      </c>
      <c r="R555">
        <v>0.2676</v>
      </c>
      <c r="S555">
        <v>0.2581</v>
      </c>
      <c r="T555">
        <v>0.1444</v>
      </c>
      <c r="U555">
        <v>0.23530000000000001</v>
      </c>
      <c r="V555">
        <v>0.34939999999999999</v>
      </c>
      <c r="W555">
        <v>0.22220000000000001</v>
      </c>
      <c r="X555">
        <v>0.26229999999999998</v>
      </c>
      <c r="Y555">
        <v>0.2165</v>
      </c>
      <c r="Z555">
        <v>0.4103</v>
      </c>
      <c r="AA555">
        <v>0.51919999999999999</v>
      </c>
      <c r="AB555">
        <v>0.40679999999999999</v>
      </c>
      <c r="AC555">
        <v>0.36359999999999998</v>
      </c>
      <c r="AD555">
        <v>0.18579999999999999</v>
      </c>
      <c r="AE555">
        <v>0.28100000000000003</v>
      </c>
      <c r="AF555">
        <v>0.32990000000000003</v>
      </c>
      <c r="AG555">
        <v>0.3261</v>
      </c>
      <c r="AH555">
        <v>0.24299999999999999</v>
      </c>
      <c r="AI555">
        <v>0.18179999999999999</v>
      </c>
      <c r="AJ555">
        <v>0.28949999999999998</v>
      </c>
      <c r="AK555">
        <v>0.16070000000000001</v>
      </c>
      <c r="AL555">
        <v>0.5111</v>
      </c>
      <c r="AM555">
        <v>0.53490000000000004</v>
      </c>
      <c r="AN555">
        <v>0.1111</v>
      </c>
      <c r="AO555">
        <v>0.375</v>
      </c>
      <c r="AP555">
        <v>0.48959999999999998</v>
      </c>
      <c r="AQ555">
        <v>0.46150000000000002</v>
      </c>
      <c r="AR555">
        <v>0.25659999999999999</v>
      </c>
      <c r="AS555">
        <v>0.3095</v>
      </c>
      <c r="AT555">
        <v>0.42159999999999997</v>
      </c>
      <c r="AU555">
        <v>0.22639999999999999</v>
      </c>
      <c r="AV555">
        <v>0.2258</v>
      </c>
      <c r="AW555">
        <v>0.30769999999999997</v>
      </c>
      <c r="AX555">
        <v>0.19670000000000001</v>
      </c>
      <c r="AY555">
        <v>0.2727</v>
      </c>
      <c r="AZ555">
        <v>0.49149999999999999</v>
      </c>
      <c r="BA555">
        <v>0.30299999999999999</v>
      </c>
      <c r="BB555">
        <v>0.32519999999999999</v>
      </c>
      <c r="BC555">
        <v>0.44590000000000002</v>
      </c>
      <c r="BD555">
        <v>0.18890000000000001</v>
      </c>
    </row>
    <row r="556" spans="1:56" hidden="1" x14ac:dyDescent="0.4">
      <c r="A556">
        <v>1192</v>
      </c>
      <c r="B556" t="str">
        <f t="shared" si="24"/>
        <v>DPM002</v>
      </c>
      <c r="C556" t="str">
        <f t="shared" si="25"/>
        <v>DPM003</v>
      </c>
      <c r="D556" t="str">
        <f t="shared" si="26"/>
        <v>Levenshtein</v>
      </c>
      <c r="E556" t="s">
        <v>619</v>
      </c>
      <c r="F556">
        <f t="shared" si="27"/>
        <v>0.53056400000000004</v>
      </c>
      <c r="G556">
        <v>0.749</v>
      </c>
      <c r="H556">
        <v>0.42070000000000002</v>
      </c>
      <c r="I556">
        <v>0.71970000000000001</v>
      </c>
      <c r="J556">
        <v>0.53210000000000002</v>
      </c>
      <c r="K556">
        <v>0.36059999999999998</v>
      </c>
      <c r="L556">
        <v>0.61550000000000005</v>
      </c>
      <c r="M556">
        <v>0.53649999999999998</v>
      </c>
      <c r="N556">
        <v>0.61240000000000006</v>
      </c>
      <c r="O556">
        <v>0.6119</v>
      </c>
      <c r="P556">
        <v>0.45800000000000002</v>
      </c>
      <c r="Q556">
        <v>0.5282</v>
      </c>
      <c r="R556">
        <v>0.48280000000000001</v>
      </c>
      <c r="S556">
        <v>0.45860000000000001</v>
      </c>
      <c r="T556">
        <v>0.43369999999999997</v>
      </c>
      <c r="U556">
        <v>0.41170000000000001</v>
      </c>
      <c r="V556">
        <v>0.55789999999999995</v>
      </c>
      <c r="W556">
        <v>0.55349999999999999</v>
      </c>
      <c r="X556">
        <v>0.55910000000000004</v>
      </c>
      <c r="Y556">
        <v>0.4173</v>
      </c>
      <c r="Z556">
        <v>0.68140000000000001</v>
      </c>
      <c r="AA556">
        <v>0.79079999999999995</v>
      </c>
      <c r="AB556">
        <v>0.54869999999999997</v>
      </c>
      <c r="AC556">
        <v>0.63049999999999995</v>
      </c>
      <c r="AD556">
        <v>0.35880000000000001</v>
      </c>
      <c r="AE556">
        <v>0.44240000000000002</v>
      </c>
      <c r="AF556">
        <v>0.46879999999999999</v>
      </c>
      <c r="AG556">
        <v>0.7157</v>
      </c>
      <c r="AH556">
        <v>0.4375</v>
      </c>
      <c r="AI556">
        <v>0.47939999999999999</v>
      </c>
      <c r="AJ556">
        <v>0.57930000000000004</v>
      </c>
      <c r="AK556">
        <v>0.45079999999999998</v>
      </c>
      <c r="AL556">
        <v>0.64880000000000004</v>
      </c>
      <c r="AM556">
        <v>0.73219999999999996</v>
      </c>
      <c r="AN556">
        <v>0.43309999999999998</v>
      </c>
      <c r="AO556">
        <v>0.62539999999999996</v>
      </c>
      <c r="AP556">
        <v>0.62619999999999998</v>
      </c>
      <c r="AQ556">
        <v>0.41589999999999999</v>
      </c>
      <c r="AR556">
        <v>0.47339999999999999</v>
      </c>
      <c r="AS556">
        <v>0.59709999999999996</v>
      </c>
      <c r="AT556">
        <v>0.40210000000000001</v>
      </c>
      <c r="AU556">
        <v>0.62549999999999994</v>
      </c>
      <c r="AV556">
        <v>0.49569999999999997</v>
      </c>
      <c r="AW556">
        <v>0.46989999999999998</v>
      </c>
      <c r="AX556">
        <v>0.39829999999999999</v>
      </c>
      <c r="AY556">
        <v>0.43</v>
      </c>
      <c r="AZ556">
        <v>0.58740000000000003</v>
      </c>
      <c r="BA556">
        <v>0.4249</v>
      </c>
      <c r="BB556">
        <v>0.48180000000000001</v>
      </c>
      <c r="BC556">
        <v>0.5474</v>
      </c>
      <c r="BD556">
        <v>0.50980000000000003</v>
      </c>
    </row>
    <row r="557" spans="1:56" hidden="1" x14ac:dyDescent="0.4">
      <c r="A557">
        <v>1193</v>
      </c>
      <c r="B557" t="str">
        <f t="shared" si="24"/>
        <v>DPM002</v>
      </c>
      <c r="C557" t="str">
        <f t="shared" si="25"/>
        <v>DPM003</v>
      </c>
      <c r="D557" t="str">
        <f t="shared" si="26"/>
        <v>TFIDF</v>
      </c>
      <c r="E557" t="s">
        <v>620</v>
      </c>
      <c r="F557">
        <f t="shared" si="27"/>
        <v>0.44744600000000007</v>
      </c>
      <c r="G557">
        <v>0.71089999999999998</v>
      </c>
      <c r="H557">
        <v>0.34100000000000003</v>
      </c>
      <c r="I557">
        <v>0.6119</v>
      </c>
      <c r="J557">
        <v>0.45350000000000001</v>
      </c>
      <c r="K557">
        <v>0.18029999999999999</v>
      </c>
      <c r="L557">
        <v>0.64270000000000005</v>
      </c>
      <c r="M557">
        <v>0.51139999999999997</v>
      </c>
      <c r="N557">
        <v>0.59989999999999999</v>
      </c>
      <c r="O557">
        <v>0.48580000000000001</v>
      </c>
      <c r="P557">
        <v>0.33150000000000002</v>
      </c>
      <c r="Q557">
        <v>0.51549999999999996</v>
      </c>
      <c r="R557">
        <v>0.49930000000000002</v>
      </c>
      <c r="S557">
        <v>0.38090000000000002</v>
      </c>
      <c r="T557">
        <v>0.22869999999999999</v>
      </c>
      <c r="U557">
        <v>0.3105</v>
      </c>
      <c r="V557">
        <v>0.46700000000000003</v>
      </c>
      <c r="W557">
        <v>0.43070000000000003</v>
      </c>
      <c r="X557">
        <v>0.47670000000000001</v>
      </c>
      <c r="Y557">
        <v>0.29039999999999999</v>
      </c>
      <c r="Z557">
        <v>0.63680000000000003</v>
      </c>
      <c r="AA557">
        <v>0.68989999999999996</v>
      </c>
      <c r="AB557">
        <v>0.53559999999999997</v>
      </c>
      <c r="AC557">
        <v>0.56430000000000002</v>
      </c>
      <c r="AD557">
        <v>0.32519999999999999</v>
      </c>
      <c r="AE557">
        <v>0.27750000000000002</v>
      </c>
      <c r="AF557">
        <v>0.3009</v>
      </c>
      <c r="AG557">
        <v>0.56000000000000005</v>
      </c>
      <c r="AH557">
        <v>0.37119999999999997</v>
      </c>
      <c r="AI557">
        <v>0.29799999999999999</v>
      </c>
      <c r="AJ557">
        <v>0.54779999999999995</v>
      </c>
      <c r="AK557">
        <v>0.3049</v>
      </c>
      <c r="AL557">
        <v>0.62609999999999999</v>
      </c>
      <c r="AM557">
        <v>0.72770000000000001</v>
      </c>
      <c r="AN557">
        <v>0.45600000000000002</v>
      </c>
      <c r="AO557">
        <v>0.53310000000000002</v>
      </c>
      <c r="AP557">
        <v>0.56310000000000004</v>
      </c>
      <c r="AQ557">
        <v>0.3014</v>
      </c>
      <c r="AR557">
        <v>0.4153</v>
      </c>
      <c r="AS557">
        <v>0.56379999999999997</v>
      </c>
      <c r="AT557">
        <v>0.3372</v>
      </c>
      <c r="AU557">
        <v>0.48909999999999998</v>
      </c>
      <c r="AV557">
        <v>0.52759999999999996</v>
      </c>
      <c r="AW557">
        <v>0.30640000000000001</v>
      </c>
      <c r="AX557">
        <v>0.22040000000000001</v>
      </c>
      <c r="AY557">
        <v>0.314</v>
      </c>
      <c r="AZ557">
        <v>0.5706</v>
      </c>
      <c r="BA557">
        <v>0.21740000000000001</v>
      </c>
      <c r="BB557">
        <v>0.45889999999999997</v>
      </c>
      <c r="BC557">
        <v>0.52569999999999995</v>
      </c>
      <c r="BD557">
        <v>0.33779999999999999</v>
      </c>
    </row>
    <row r="558" spans="1:56" hidden="1" x14ac:dyDescent="0.4">
      <c r="A558">
        <v>1194</v>
      </c>
      <c r="B558" t="str">
        <f t="shared" si="24"/>
        <v>DPM002</v>
      </c>
      <c r="C558" t="str">
        <f t="shared" si="25"/>
        <v>DPM003</v>
      </c>
      <c r="D558" t="str">
        <f t="shared" si="26"/>
        <v>BM25</v>
      </c>
      <c r="E558" t="s">
        <v>621</v>
      </c>
      <c r="F558">
        <f t="shared" si="27"/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</row>
    <row r="559" spans="1:56" hidden="1" x14ac:dyDescent="0.4">
      <c r="A559">
        <v>1195</v>
      </c>
      <c r="B559" t="str">
        <f t="shared" si="24"/>
        <v>DPM002</v>
      </c>
      <c r="C559" t="str">
        <f t="shared" si="25"/>
        <v>DPM003</v>
      </c>
      <c r="D559" t="str">
        <f t="shared" si="26"/>
        <v>SBERT</v>
      </c>
      <c r="E559" t="s">
        <v>622</v>
      </c>
      <c r="F559">
        <f t="shared" si="27"/>
        <v>0.91630600000000018</v>
      </c>
      <c r="G559">
        <v>0.98170000000000002</v>
      </c>
      <c r="H559">
        <v>0.86009999999999998</v>
      </c>
      <c r="I559">
        <v>0.93620000000000003</v>
      </c>
      <c r="J559">
        <v>0.93520000000000003</v>
      </c>
      <c r="K559">
        <v>0.83479999999999999</v>
      </c>
      <c r="L559">
        <v>0.98099999999999998</v>
      </c>
      <c r="M559">
        <v>0.92589999999999995</v>
      </c>
      <c r="N559">
        <v>0.96260000000000001</v>
      </c>
      <c r="O559">
        <v>0.95609999999999995</v>
      </c>
      <c r="P559">
        <v>0.93920000000000003</v>
      </c>
      <c r="Q559">
        <v>0.91049999999999998</v>
      </c>
      <c r="R559">
        <v>0.92610000000000003</v>
      </c>
      <c r="S559">
        <v>0.89690000000000003</v>
      </c>
      <c r="T559">
        <v>0.8599</v>
      </c>
      <c r="U559">
        <v>0.82740000000000002</v>
      </c>
      <c r="V559">
        <v>0.91679999999999995</v>
      </c>
      <c r="W559">
        <v>0.88480000000000003</v>
      </c>
      <c r="X559">
        <v>0.92720000000000002</v>
      </c>
      <c r="Y559">
        <v>0.89490000000000003</v>
      </c>
      <c r="Z559">
        <v>0.95099999999999996</v>
      </c>
      <c r="AA559">
        <v>0.97809999999999997</v>
      </c>
      <c r="AB559">
        <v>0.92459999999999998</v>
      </c>
      <c r="AC559">
        <v>0.91259999999999997</v>
      </c>
      <c r="AD559">
        <v>0.85540000000000005</v>
      </c>
      <c r="AE559">
        <v>0.88229999999999997</v>
      </c>
      <c r="AF559">
        <v>0.92110000000000003</v>
      </c>
      <c r="AG559">
        <v>0.95120000000000005</v>
      </c>
      <c r="AH559">
        <v>0.88480000000000003</v>
      </c>
      <c r="AI559">
        <v>0.89600000000000002</v>
      </c>
      <c r="AJ559">
        <v>0.92459999999999998</v>
      </c>
      <c r="AK559">
        <v>0.9204</v>
      </c>
      <c r="AL559">
        <v>0.94010000000000005</v>
      </c>
      <c r="AM559">
        <v>0.98409999999999997</v>
      </c>
      <c r="AN559">
        <v>0.86319999999999997</v>
      </c>
      <c r="AO559">
        <v>0.93679999999999997</v>
      </c>
      <c r="AP559">
        <v>0.96199999999999997</v>
      </c>
      <c r="AQ559">
        <v>0.92969999999999997</v>
      </c>
      <c r="AR559">
        <v>0.94210000000000005</v>
      </c>
      <c r="AS559">
        <v>0.96360000000000001</v>
      </c>
      <c r="AT559">
        <v>0.90659999999999996</v>
      </c>
      <c r="AU559">
        <v>0.88219999999999998</v>
      </c>
      <c r="AV559">
        <v>0.88900000000000001</v>
      </c>
      <c r="AW559">
        <v>0.8871</v>
      </c>
      <c r="AX559">
        <v>0.88019999999999998</v>
      </c>
      <c r="AY559">
        <v>0.88390000000000002</v>
      </c>
      <c r="AZ559">
        <v>0.96160000000000001</v>
      </c>
      <c r="BA559">
        <v>0.9093</v>
      </c>
      <c r="BB559">
        <v>0.90269999999999995</v>
      </c>
      <c r="BC559">
        <v>0.93259999999999998</v>
      </c>
      <c r="BD559">
        <v>0.89910000000000001</v>
      </c>
    </row>
    <row r="560" spans="1:56" hidden="1" x14ac:dyDescent="0.4">
      <c r="A560">
        <v>1196</v>
      </c>
      <c r="B560" t="str">
        <f t="shared" si="24"/>
        <v>DPM002</v>
      </c>
      <c r="C560" t="str">
        <f t="shared" si="25"/>
        <v>DPM003</v>
      </c>
      <c r="D560" t="str">
        <f t="shared" si="26"/>
        <v>MEAN</v>
      </c>
      <c r="E560" t="s">
        <v>623</v>
      </c>
      <c r="F560">
        <f t="shared" si="27"/>
        <v>0.44059600000000004</v>
      </c>
      <c r="G560">
        <v>0.60450000000000004</v>
      </c>
      <c r="H560">
        <v>0.35870000000000002</v>
      </c>
      <c r="I560">
        <v>0.51419999999999999</v>
      </c>
      <c r="J560">
        <v>0.42620000000000002</v>
      </c>
      <c r="K560">
        <v>0.29930000000000001</v>
      </c>
      <c r="L560">
        <v>0.55149999999999999</v>
      </c>
      <c r="M560">
        <v>0.46029999999999999</v>
      </c>
      <c r="N560">
        <v>0.51280000000000003</v>
      </c>
      <c r="O560">
        <v>0.45989999999999998</v>
      </c>
      <c r="P560">
        <v>0.38700000000000001</v>
      </c>
      <c r="Q560">
        <v>0.44090000000000001</v>
      </c>
      <c r="R560">
        <v>0.43519999999999998</v>
      </c>
      <c r="S560">
        <v>0.39889999999999998</v>
      </c>
      <c r="T560">
        <v>0.33339999999999997</v>
      </c>
      <c r="U560">
        <v>0.35699999999999998</v>
      </c>
      <c r="V560">
        <v>0.4582</v>
      </c>
      <c r="W560">
        <v>0.41830000000000001</v>
      </c>
      <c r="X560">
        <v>0.4451</v>
      </c>
      <c r="Y560">
        <v>0.36380000000000001</v>
      </c>
      <c r="Z560">
        <v>0.53590000000000004</v>
      </c>
      <c r="AA560">
        <v>0.59560000000000002</v>
      </c>
      <c r="AB560">
        <v>0.48320000000000002</v>
      </c>
      <c r="AC560">
        <v>0.49419999999999997</v>
      </c>
      <c r="AD560">
        <v>0.34499999999999997</v>
      </c>
      <c r="AE560">
        <v>0.37659999999999999</v>
      </c>
      <c r="AF560">
        <v>0.40410000000000001</v>
      </c>
      <c r="AG560">
        <v>0.51060000000000005</v>
      </c>
      <c r="AH560">
        <v>0.38729999999999998</v>
      </c>
      <c r="AI560">
        <v>0.37109999999999999</v>
      </c>
      <c r="AJ560">
        <v>0.46820000000000001</v>
      </c>
      <c r="AK560">
        <v>0.3674</v>
      </c>
      <c r="AL560">
        <v>0.54520000000000002</v>
      </c>
      <c r="AM560">
        <v>0.5958</v>
      </c>
      <c r="AN560">
        <v>0.37269999999999998</v>
      </c>
      <c r="AO560">
        <v>0.49409999999999998</v>
      </c>
      <c r="AP560">
        <v>0.5282</v>
      </c>
      <c r="AQ560">
        <v>0.42170000000000002</v>
      </c>
      <c r="AR560">
        <v>0.41749999999999998</v>
      </c>
      <c r="AS560">
        <v>0.48680000000000001</v>
      </c>
      <c r="AT560">
        <v>0.41349999999999998</v>
      </c>
      <c r="AU560">
        <v>0.44469999999999998</v>
      </c>
      <c r="AV560">
        <v>0.42759999999999998</v>
      </c>
      <c r="AW560">
        <v>0.39419999999999999</v>
      </c>
      <c r="AX560">
        <v>0.33910000000000001</v>
      </c>
      <c r="AY560">
        <v>0.38009999999999999</v>
      </c>
      <c r="AZ560">
        <v>0.5222</v>
      </c>
      <c r="BA560">
        <v>0.37090000000000001</v>
      </c>
      <c r="BB560">
        <v>0.43369999999999997</v>
      </c>
      <c r="BC560">
        <v>0.49030000000000001</v>
      </c>
      <c r="BD560">
        <v>0.3871</v>
      </c>
    </row>
    <row r="561" spans="1:56" hidden="1" x14ac:dyDescent="0.4">
      <c r="A561">
        <v>1197</v>
      </c>
      <c r="B561" t="str">
        <f t="shared" si="24"/>
        <v>DPM002</v>
      </c>
      <c r="C561" t="str">
        <f t="shared" si="25"/>
        <v>DPM003</v>
      </c>
      <c r="D561" t="str">
        <f t="shared" si="26"/>
        <v>Weighted</v>
      </c>
      <c r="E561" t="s">
        <v>624</v>
      </c>
      <c r="F561">
        <f t="shared" si="27"/>
        <v>0.43567400000000001</v>
      </c>
      <c r="G561">
        <v>0.64390000000000003</v>
      </c>
      <c r="H561">
        <v>0.33639999999999998</v>
      </c>
      <c r="I561">
        <v>0.53290000000000004</v>
      </c>
      <c r="J561">
        <v>0.41520000000000001</v>
      </c>
      <c r="K561">
        <v>0.25800000000000001</v>
      </c>
      <c r="L561">
        <v>0.57440000000000002</v>
      </c>
      <c r="M561">
        <v>0.46200000000000002</v>
      </c>
      <c r="N561">
        <v>0.52659999999999996</v>
      </c>
      <c r="O561">
        <v>0.45579999999999998</v>
      </c>
      <c r="P561">
        <v>0.3594</v>
      </c>
      <c r="Q561">
        <v>0.44030000000000002</v>
      </c>
      <c r="R561">
        <v>0.43</v>
      </c>
      <c r="S561">
        <v>0.3831</v>
      </c>
      <c r="T561">
        <v>0.29920000000000002</v>
      </c>
      <c r="U561">
        <v>0.33760000000000001</v>
      </c>
      <c r="V561">
        <v>0.45860000000000001</v>
      </c>
      <c r="W561">
        <v>0.41160000000000002</v>
      </c>
      <c r="X561">
        <v>0.44109999999999999</v>
      </c>
      <c r="Y561">
        <v>0.33510000000000001</v>
      </c>
      <c r="Z561">
        <v>0.55910000000000004</v>
      </c>
      <c r="AA561">
        <v>0.63229999999999997</v>
      </c>
      <c r="AB561">
        <v>0.49199999999999999</v>
      </c>
      <c r="AC561">
        <v>0.5091</v>
      </c>
      <c r="AD561">
        <v>0.31929999999999997</v>
      </c>
      <c r="AE561">
        <v>0.3523</v>
      </c>
      <c r="AF561">
        <v>0.3821</v>
      </c>
      <c r="AG561">
        <v>0.52359999999999995</v>
      </c>
      <c r="AH561">
        <v>0.37</v>
      </c>
      <c r="AI561">
        <v>0.34429999999999999</v>
      </c>
      <c r="AJ561">
        <v>0.47399999999999998</v>
      </c>
      <c r="AK561">
        <v>0.33639999999999998</v>
      </c>
      <c r="AL561">
        <v>0.57179999999999997</v>
      </c>
      <c r="AM561">
        <v>0.63349999999999995</v>
      </c>
      <c r="AN561">
        <v>0.35920000000000002</v>
      </c>
      <c r="AO561">
        <v>0.50370000000000004</v>
      </c>
      <c r="AP561">
        <v>0.54410000000000003</v>
      </c>
      <c r="AQ561">
        <v>0.4027</v>
      </c>
      <c r="AR561">
        <v>0.40129999999999999</v>
      </c>
      <c r="AS561">
        <v>0.49220000000000003</v>
      </c>
      <c r="AT561">
        <v>0.3977</v>
      </c>
      <c r="AU561">
        <v>0.44790000000000002</v>
      </c>
      <c r="AV561">
        <v>0.42759999999999998</v>
      </c>
      <c r="AW561">
        <v>0.375</v>
      </c>
      <c r="AX561">
        <v>0.3029</v>
      </c>
      <c r="AY561">
        <v>0.35830000000000001</v>
      </c>
      <c r="AZ561">
        <v>0.53710000000000002</v>
      </c>
      <c r="BA561">
        <v>0.33810000000000001</v>
      </c>
      <c r="BB561">
        <v>0.42970000000000003</v>
      </c>
      <c r="BC561">
        <v>0.49930000000000002</v>
      </c>
      <c r="BD561">
        <v>0.3659</v>
      </c>
    </row>
    <row r="562" spans="1:56" hidden="1" x14ac:dyDescent="0.4">
      <c r="A562">
        <v>1065</v>
      </c>
      <c r="B562" t="str">
        <f t="shared" si="24"/>
        <v>DPM001</v>
      </c>
      <c r="C562" t="str">
        <f t="shared" si="25"/>
        <v>DPM003</v>
      </c>
      <c r="D562" t="str">
        <f t="shared" si="26"/>
        <v>Jaccard</v>
      </c>
      <c r="E562" t="s">
        <v>625</v>
      </c>
      <c r="F562">
        <f t="shared" si="27"/>
        <v>0.32591399999999998</v>
      </c>
      <c r="G562">
        <v>0.49540000000000001</v>
      </c>
      <c r="H562">
        <v>0.3417</v>
      </c>
      <c r="I562">
        <v>0.3548</v>
      </c>
      <c r="J562">
        <v>0.15379999999999999</v>
      </c>
      <c r="K562">
        <v>0.30769999999999997</v>
      </c>
      <c r="L562">
        <v>0.377</v>
      </c>
      <c r="M562">
        <v>0.52080000000000004</v>
      </c>
      <c r="N562">
        <v>0.75</v>
      </c>
      <c r="O562">
        <v>0.3448</v>
      </c>
      <c r="P562">
        <v>0.2152</v>
      </c>
      <c r="Q562">
        <v>0.20219999999999999</v>
      </c>
      <c r="R562">
        <v>0.39729999999999999</v>
      </c>
      <c r="S562">
        <v>0.371</v>
      </c>
      <c r="T562">
        <v>0.30769999999999997</v>
      </c>
      <c r="U562">
        <v>0.24790000000000001</v>
      </c>
      <c r="V562">
        <v>0.26140000000000002</v>
      </c>
      <c r="W562">
        <v>0.32650000000000001</v>
      </c>
      <c r="X562">
        <v>0.24560000000000001</v>
      </c>
      <c r="Y562">
        <v>0.26669999999999999</v>
      </c>
      <c r="Z562">
        <v>0.2021</v>
      </c>
      <c r="AA562">
        <v>0.27689999999999998</v>
      </c>
      <c r="AB562">
        <v>0.44640000000000002</v>
      </c>
      <c r="AC562">
        <v>0.33329999999999999</v>
      </c>
      <c r="AD562">
        <v>0.14549999999999999</v>
      </c>
      <c r="AE562">
        <v>0.15</v>
      </c>
      <c r="AF562">
        <v>0.31580000000000003</v>
      </c>
      <c r="AG562">
        <v>0.53490000000000004</v>
      </c>
      <c r="AH562">
        <v>0.20749999999999999</v>
      </c>
      <c r="AI562">
        <v>0.21929999999999999</v>
      </c>
      <c r="AJ562">
        <v>0.375</v>
      </c>
      <c r="AK562">
        <v>0.2414</v>
      </c>
      <c r="AL562">
        <v>0.43099999999999999</v>
      </c>
      <c r="AM562">
        <v>0.33329999999999999</v>
      </c>
      <c r="AN562">
        <v>0.1</v>
      </c>
      <c r="AO562">
        <v>0.81820000000000004</v>
      </c>
      <c r="AP562">
        <v>0.3826</v>
      </c>
      <c r="AQ562">
        <v>0.25269999999999998</v>
      </c>
      <c r="AR562">
        <v>0.2097</v>
      </c>
      <c r="AS562">
        <v>0.44269999999999998</v>
      </c>
      <c r="AT562">
        <v>0.37169999999999997</v>
      </c>
      <c r="AU562">
        <v>0.20730000000000001</v>
      </c>
      <c r="AV562">
        <v>0.17780000000000001</v>
      </c>
      <c r="AW562">
        <v>0.36209999999999998</v>
      </c>
      <c r="AX562">
        <v>0.16300000000000001</v>
      </c>
      <c r="AY562">
        <v>0.30559999999999998</v>
      </c>
      <c r="AZ562">
        <v>0.4194</v>
      </c>
      <c r="BA562">
        <v>0.18060000000000001</v>
      </c>
      <c r="BB562">
        <v>0.34549999999999997</v>
      </c>
      <c r="BC562">
        <v>0.56940000000000002</v>
      </c>
      <c r="BD562">
        <v>0.28749999999999998</v>
      </c>
    </row>
    <row r="563" spans="1:56" hidden="1" x14ac:dyDescent="0.4">
      <c r="A563">
        <v>1066</v>
      </c>
      <c r="B563" t="str">
        <f t="shared" si="24"/>
        <v>DPM001</v>
      </c>
      <c r="C563" t="str">
        <f t="shared" si="25"/>
        <v>DPM003</v>
      </c>
      <c r="D563" t="str">
        <f t="shared" si="26"/>
        <v>Levenshtein</v>
      </c>
      <c r="E563" t="s">
        <v>626</v>
      </c>
      <c r="F563">
        <f t="shared" si="27"/>
        <v>0.53303800000000012</v>
      </c>
      <c r="G563">
        <v>0.55220000000000002</v>
      </c>
      <c r="H563">
        <v>0.52249999999999996</v>
      </c>
      <c r="I563">
        <v>0.72389999999999999</v>
      </c>
      <c r="J563">
        <v>0.48830000000000001</v>
      </c>
      <c r="K563">
        <v>0.53069999999999995</v>
      </c>
      <c r="L563">
        <v>0.44829999999999998</v>
      </c>
      <c r="M563">
        <v>0.74339999999999995</v>
      </c>
      <c r="N563">
        <v>0.89349999999999996</v>
      </c>
      <c r="O563">
        <v>0.60560000000000003</v>
      </c>
      <c r="P563">
        <v>0.48170000000000002</v>
      </c>
      <c r="Q563">
        <v>0.47199999999999998</v>
      </c>
      <c r="R563">
        <v>0.47039999999999998</v>
      </c>
      <c r="S563">
        <v>0.67010000000000003</v>
      </c>
      <c r="T563">
        <v>0.63490000000000002</v>
      </c>
      <c r="U563">
        <v>0.40870000000000001</v>
      </c>
      <c r="V563">
        <v>0.5444</v>
      </c>
      <c r="W563">
        <v>0.51429999999999998</v>
      </c>
      <c r="X563">
        <v>0.59860000000000002</v>
      </c>
      <c r="Y563">
        <v>0.38840000000000002</v>
      </c>
      <c r="Z563">
        <v>0.46250000000000002</v>
      </c>
      <c r="AA563">
        <v>0.5302</v>
      </c>
      <c r="AB563">
        <v>0.56230000000000002</v>
      </c>
      <c r="AC563">
        <v>0.50580000000000003</v>
      </c>
      <c r="AD563">
        <v>0.40250000000000002</v>
      </c>
      <c r="AE563">
        <v>0.41099999999999998</v>
      </c>
      <c r="AF563">
        <v>0.49220000000000003</v>
      </c>
      <c r="AG563">
        <v>0.70479999999999998</v>
      </c>
      <c r="AH563">
        <v>0.4209</v>
      </c>
      <c r="AI563">
        <v>0.44950000000000001</v>
      </c>
      <c r="AJ563">
        <v>0.72299999999999998</v>
      </c>
      <c r="AK563">
        <v>0.46810000000000002</v>
      </c>
      <c r="AL563">
        <v>0.64639999999999997</v>
      </c>
      <c r="AM563">
        <v>0.60870000000000002</v>
      </c>
      <c r="AN563">
        <v>0.44569999999999999</v>
      </c>
      <c r="AO563">
        <v>0.86480000000000001</v>
      </c>
      <c r="AP563">
        <v>0.52270000000000005</v>
      </c>
      <c r="AQ563">
        <v>0.52370000000000005</v>
      </c>
      <c r="AR563">
        <v>0.41760000000000003</v>
      </c>
      <c r="AS563">
        <v>0.52159999999999995</v>
      </c>
      <c r="AT563">
        <v>0.4471</v>
      </c>
      <c r="AU563">
        <v>0.41589999999999999</v>
      </c>
      <c r="AV563">
        <v>0.50239999999999996</v>
      </c>
      <c r="AW563">
        <v>0.5514</v>
      </c>
      <c r="AX563">
        <v>0.41160000000000002</v>
      </c>
      <c r="AY563">
        <v>0.42980000000000002</v>
      </c>
      <c r="AZ563">
        <v>0.59650000000000003</v>
      </c>
      <c r="BA563">
        <v>0.35099999999999998</v>
      </c>
      <c r="BB563">
        <v>0.46150000000000002</v>
      </c>
      <c r="BC563">
        <v>0.63339999999999996</v>
      </c>
      <c r="BD563">
        <v>0.47539999999999999</v>
      </c>
    </row>
    <row r="564" spans="1:56" hidden="1" x14ac:dyDescent="0.4">
      <c r="A564">
        <v>1067</v>
      </c>
      <c r="B564" t="str">
        <f t="shared" si="24"/>
        <v>DPM001</v>
      </c>
      <c r="C564" t="str">
        <f t="shared" si="25"/>
        <v>DPM003</v>
      </c>
      <c r="D564" t="str">
        <f t="shared" si="26"/>
        <v>TFIDF</v>
      </c>
      <c r="E564" t="s">
        <v>627</v>
      </c>
      <c r="F564">
        <f t="shared" si="27"/>
        <v>0.45897799999999978</v>
      </c>
      <c r="G564">
        <v>0.53549999999999998</v>
      </c>
      <c r="H564">
        <v>0.41970000000000002</v>
      </c>
      <c r="I564">
        <v>0.63249999999999995</v>
      </c>
      <c r="J564">
        <v>0.44940000000000002</v>
      </c>
      <c r="K564">
        <v>0.38729999999999998</v>
      </c>
      <c r="L564">
        <v>0.54020000000000001</v>
      </c>
      <c r="M564">
        <v>0.63580000000000003</v>
      </c>
      <c r="N564">
        <v>0.85060000000000002</v>
      </c>
      <c r="O564">
        <v>0.52339999999999998</v>
      </c>
      <c r="P564">
        <v>0.2707</v>
      </c>
      <c r="Q564">
        <v>0.4788</v>
      </c>
      <c r="R564">
        <v>0.55400000000000005</v>
      </c>
      <c r="S564">
        <v>0.55530000000000002</v>
      </c>
      <c r="T564">
        <v>0.46889999999999998</v>
      </c>
      <c r="U564">
        <v>0.3347</v>
      </c>
      <c r="V564">
        <v>0.4541</v>
      </c>
      <c r="W564">
        <v>0.40529999999999999</v>
      </c>
      <c r="X564">
        <v>0.49049999999999999</v>
      </c>
      <c r="Y564">
        <v>0.27910000000000001</v>
      </c>
      <c r="Z564">
        <v>0.3664</v>
      </c>
      <c r="AA564">
        <v>0.34549999999999997</v>
      </c>
      <c r="AB564">
        <v>0.55600000000000005</v>
      </c>
      <c r="AC564">
        <v>0.47620000000000001</v>
      </c>
      <c r="AD564">
        <v>0.27760000000000001</v>
      </c>
      <c r="AE564">
        <v>0.374</v>
      </c>
      <c r="AF564">
        <v>0.27829999999999999</v>
      </c>
      <c r="AG564">
        <v>0.53090000000000004</v>
      </c>
      <c r="AH564">
        <v>0.42499999999999999</v>
      </c>
      <c r="AI564">
        <v>0.40029999999999999</v>
      </c>
      <c r="AJ564">
        <v>0.69210000000000005</v>
      </c>
      <c r="AK564">
        <v>0.38450000000000001</v>
      </c>
      <c r="AL564">
        <v>0.58589999999999998</v>
      </c>
      <c r="AM564">
        <v>0.5696</v>
      </c>
      <c r="AN564">
        <v>0.27079999999999999</v>
      </c>
      <c r="AO564">
        <v>0.77649999999999997</v>
      </c>
      <c r="AP564">
        <v>0.42230000000000001</v>
      </c>
      <c r="AQ564">
        <v>0.6179</v>
      </c>
      <c r="AR564">
        <v>0.34060000000000001</v>
      </c>
      <c r="AS564">
        <v>0.51659999999999995</v>
      </c>
      <c r="AT564">
        <v>0.30430000000000001</v>
      </c>
      <c r="AU564">
        <v>0.38179999999999997</v>
      </c>
      <c r="AV564">
        <v>0.51619999999999999</v>
      </c>
      <c r="AW564">
        <v>0.50370000000000004</v>
      </c>
      <c r="AX564">
        <v>0.39100000000000001</v>
      </c>
      <c r="AY564">
        <v>0.32379999999999998</v>
      </c>
      <c r="AZ564">
        <v>0.63939999999999997</v>
      </c>
      <c r="BA564">
        <v>0.151</v>
      </c>
      <c r="BB564">
        <v>0.2918</v>
      </c>
      <c r="BC564">
        <v>0.63460000000000005</v>
      </c>
      <c r="BD564">
        <v>0.33850000000000002</v>
      </c>
    </row>
    <row r="565" spans="1:56" hidden="1" x14ac:dyDescent="0.4">
      <c r="A565">
        <v>1068</v>
      </c>
      <c r="B565" t="str">
        <f t="shared" si="24"/>
        <v>DPM001</v>
      </c>
      <c r="C565" t="str">
        <f t="shared" si="25"/>
        <v>DPM003</v>
      </c>
      <c r="D565" t="str">
        <f t="shared" si="26"/>
        <v>BM25</v>
      </c>
      <c r="E565" t="s">
        <v>628</v>
      </c>
      <c r="F565">
        <f t="shared" si="27"/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</row>
    <row r="566" spans="1:56" hidden="1" x14ac:dyDescent="0.4">
      <c r="A566">
        <v>1069</v>
      </c>
      <c r="B566" t="str">
        <f t="shared" si="24"/>
        <v>DPM001</v>
      </c>
      <c r="C566" t="str">
        <f t="shared" si="25"/>
        <v>DPM003</v>
      </c>
      <c r="D566" t="str">
        <f t="shared" si="26"/>
        <v>SBERT</v>
      </c>
      <c r="E566" t="s">
        <v>629</v>
      </c>
      <c r="F566">
        <f t="shared" si="27"/>
        <v>0.91564599999999996</v>
      </c>
      <c r="G566">
        <v>0.91479999999999995</v>
      </c>
      <c r="H566">
        <v>0.88959999999999995</v>
      </c>
      <c r="I566">
        <v>0.91320000000000001</v>
      </c>
      <c r="J566">
        <v>0.93830000000000002</v>
      </c>
      <c r="K566">
        <v>0.88349999999999995</v>
      </c>
      <c r="L566">
        <v>0.93640000000000001</v>
      </c>
      <c r="M566">
        <v>0.97409999999999997</v>
      </c>
      <c r="N566">
        <v>0.9879</v>
      </c>
      <c r="O566">
        <v>0.96140000000000003</v>
      </c>
      <c r="P566">
        <v>0.93479999999999996</v>
      </c>
      <c r="Q566">
        <v>0.89200000000000002</v>
      </c>
      <c r="R566">
        <v>0.91820000000000002</v>
      </c>
      <c r="S566">
        <v>0.97230000000000005</v>
      </c>
      <c r="T566">
        <v>0.96960000000000002</v>
      </c>
      <c r="U566">
        <v>0.87990000000000002</v>
      </c>
      <c r="V566">
        <v>0.89839999999999998</v>
      </c>
      <c r="W566">
        <v>0.87939999999999996</v>
      </c>
      <c r="X566">
        <v>0.93630000000000002</v>
      </c>
      <c r="Y566">
        <v>0.89039999999999997</v>
      </c>
      <c r="Z566">
        <v>0.91930000000000001</v>
      </c>
      <c r="AA566">
        <v>0.90210000000000001</v>
      </c>
      <c r="AB566">
        <v>0.95950000000000002</v>
      </c>
      <c r="AC566">
        <v>0.90780000000000005</v>
      </c>
      <c r="AD566">
        <v>0.92110000000000003</v>
      </c>
      <c r="AE566">
        <v>0.82430000000000003</v>
      </c>
      <c r="AF566">
        <v>0.91090000000000004</v>
      </c>
      <c r="AG566">
        <v>0.92</v>
      </c>
      <c r="AH566">
        <v>0.90300000000000002</v>
      </c>
      <c r="AI566">
        <v>0.88529999999999998</v>
      </c>
      <c r="AJ566">
        <v>0.92430000000000001</v>
      </c>
      <c r="AK566">
        <v>0.91810000000000003</v>
      </c>
      <c r="AL566">
        <v>0.95809999999999995</v>
      </c>
      <c r="AM566">
        <v>0.95450000000000002</v>
      </c>
      <c r="AN566">
        <v>0.83609999999999995</v>
      </c>
      <c r="AO566">
        <v>0.9849</v>
      </c>
      <c r="AP566">
        <v>0.95789999999999997</v>
      </c>
      <c r="AQ566">
        <v>0.94420000000000004</v>
      </c>
      <c r="AR566">
        <v>0.91669999999999996</v>
      </c>
      <c r="AS566">
        <v>0.95440000000000003</v>
      </c>
      <c r="AT566">
        <v>0.94089999999999996</v>
      </c>
      <c r="AU566">
        <v>0.86860000000000004</v>
      </c>
      <c r="AV566">
        <v>0.89849999999999997</v>
      </c>
      <c r="AW566">
        <v>0.93389999999999995</v>
      </c>
      <c r="AX566">
        <v>0.86570000000000003</v>
      </c>
      <c r="AY566">
        <v>0.86170000000000002</v>
      </c>
      <c r="AZ566">
        <v>0.94830000000000003</v>
      </c>
      <c r="BA566">
        <v>0.77649999999999997</v>
      </c>
      <c r="BB566">
        <v>0.90810000000000002</v>
      </c>
      <c r="BC566">
        <v>0.95709999999999995</v>
      </c>
      <c r="BD566">
        <v>0.85</v>
      </c>
    </row>
    <row r="567" spans="1:56" hidden="1" x14ac:dyDescent="0.4">
      <c r="A567">
        <v>1070</v>
      </c>
      <c r="B567" t="str">
        <f t="shared" si="24"/>
        <v>DPM001</v>
      </c>
      <c r="C567" t="str">
        <f t="shared" si="25"/>
        <v>DPM003</v>
      </c>
      <c r="D567" t="str">
        <f t="shared" si="26"/>
        <v>MEAN</v>
      </c>
      <c r="E567" t="s">
        <v>630</v>
      </c>
      <c r="F567">
        <f t="shared" si="27"/>
        <v>0.446716</v>
      </c>
      <c r="G567">
        <v>0.49959999999999999</v>
      </c>
      <c r="H567">
        <v>0.43469999999999998</v>
      </c>
      <c r="I567">
        <v>0.52490000000000003</v>
      </c>
      <c r="J567">
        <v>0.40600000000000003</v>
      </c>
      <c r="K567">
        <v>0.42180000000000001</v>
      </c>
      <c r="L567">
        <v>0.46039999999999998</v>
      </c>
      <c r="M567">
        <v>0.57479999999999998</v>
      </c>
      <c r="N567">
        <v>0.69640000000000002</v>
      </c>
      <c r="O567">
        <v>0.48699999999999999</v>
      </c>
      <c r="P567">
        <v>0.3805</v>
      </c>
      <c r="Q567">
        <v>0.40899999999999997</v>
      </c>
      <c r="R567">
        <v>0.46800000000000003</v>
      </c>
      <c r="S567">
        <v>0.51370000000000005</v>
      </c>
      <c r="T567">
        <v>0.47620000000000001</v>
      </c>
      <c r="U567">
        <v>0.37430000000000002</v>
      </c>
      <c r="V567">
        <v>0.43169999999999997</v>
      </c>
      <c r="W567">
        <v>0.42509999999999998</v>
      </c>
      <c r="X567">
        <v>0.45419999999999999</v>
      </c>
      <c r="Y567">
        <v>0.3649</v>
      </c>
      <c r="Z567">
        <v>0.3901</v>
      </c>
      <c r="AA567">
        <v>0.41089999999999999</v>
      </c>
      <c r="AB567">
        <v>0.50480000000000003</v>
      </c>
      <c r="AC567">
        <v>0.4446</v>
      </c>
      <c r="AD567">
        <v>0.3493</v>
      </c>
      <c r="AE567">
        <v>0.35189999999999999</v>
      </c>
      <c r="AF567">
        <v>0.39939999999999998</v>
      </c>
      <c r="AG567">
        <v>0.53810000000000002</v>
      </c>
      <c r="AH567">
        <v>0.39129999999999998</v>
      </c>
      <c r="AI567">
        <v>0.39090000000000003</v>
      </c>
      <c r="AJ567">
        <v>0.54290000000000005</v>
      </c>
      <c r="AK567">
        <v>0.40239999999999998</v>
      </c>
      <c r="AL567">
        <v>0.52429999999999999</v>
      </c>
      <c r="AM567">
        <v>0.49320000000000003</v>
      </c>
      <c r="AN567">
        <v>0.33050000000000002</v>
      </c>
      <c r="AO567">
        <v>0.68889999999999996</v>
      </c>
      <c r="AP567">
        <v>0.45710000000000001</v>
      </c>
      <c r="AQ567">
        <v>0.4677</v>
      </c>
      <c r="AR567">
        <v>0.37690000000000001</v>
      </c>
      <c r="AS567">
        <v>0.48709999999999998</v>
      </c>
      <c r="AT567">
        <v>0.4128</v>
      </c>
      <c r="AU567">
        <v>0.37469999999999998</v>
      </c>
      <c r="AV567">
        <v>0.41899999999999998</v>
      </c>
      <c r="AW567">
        <v>0.47020000000000001</v>
      </c>
      <c r="AX567">
        <v>0.36630000000000001</v>
      </c>
      <c r="AY567">
        <v>0.38419999999999999</v>
      </c>
      <c r="AZ567">
        <v>0.52070000000000005</v>
      </c>
      <c r="BA567">
        <v>0.2918</v>
      </c>
      <c r="BB567">
        <v>0.40139999999999998</v>
      </c>
      <c r="BC567">
        <v>0.55889999999999995</v>
      </c>
      <c r="BD567">
        <v>0.39029999999999998</v>
      </c>
    </row>
    <row r="568" spans="1:56" hidden="1" x14ac:dyDescent="0.4">
      <c r="A568">
        <v>1071</v>
      </c>
      <c r="B568" t="str">
        <f t="shared" si="24"/>
        <v>DPM001</v>
      </c>
      <c r="C568" t="str">
        <f t="shared" si="25"/>
        <v>DPM003</v>
      </c>
      <c r="D568" t="str">
        <f t="shared" si="26"/>
        <v>Weighted</v>
      </c>
      <c r="E568" t="s">
        <v>631</v>
      </c>
      <c r="F568">
        <f t="shared" si="27"/>
        <v>0.44399399999999994</v>
      </c>
      <c r="G568">
        <v>0.51400000000000001</v>
      </c>
      <c r="H568">
        <v>0.43090000000000001</v>
      </c>
      <c r="I568">
        <v>0.55079999999999996</v>
      </c>
      <c r="J568">
        <v>0.38919999999999999</v>
      </c>
      <c r="K568">
        <v>0.41410000000000002</v>
      </c>
      <c r="L568">
        <v>0.46200000000000002</v>
      </c>
      <c r="M568">
        <v>0.60419999999999996</v>
      </c>
      <c r="N568">
        <v>0.76480000000000004</v>
      </c>
      <c r="O568">
        <v>0.49080000000000001</v>
      </c>
      <c r="P568">
        <v>0.34889999999999999</v>
      </c>
      <c r="Q568">
        <v>0.40139999999999998</v>
      </c>
      <c r="R568">
        <v>0.47489999999999999</v>
      </c>
      <c r="S568">
        <v>0.52410000000000001</v>
      </c>
      <c r="T568">
        <v>0.4733</v>
      </c>
      <c r="U568">
        <v>0.35260000000000002</v>
      </c>
      <c r="V568">
        <v>0.42749999999999999</v>
      </c>
      <c r="W568">
        <v>0.41980000000000001</v>
      </c>
      <c r="X568">
        <v>0.45179999999999998</v>
      </c>
      <c r="Y568">
        <v>0.33650000000000002</v>
      </c>
      <c r="Z568">
        <v>0.36799999999999999</v>
      </c>
      <c r="AA568">
        <v>0.39560000000000001</v>
      </c>
      <c r="AB568">
        <v>0.51490000000000002</v>
      </c>
      <c r="AC568">
        <v>0.44340000000000002</v>
      </c>
      <c r="AD568">
        <v>0.31240000000000001</v>
      </c>
      <c r="AE568">
        <v>0.33489999999999998</v>
      </c>
      <c r="AF568">
        <v>0.37659999999999999</v>
      </c>
      <c r="AG568">
        <v>0.56120000000000003</v>
      </c>
      <c r="AH568">
        <v>0.37490000000000001</v>
      </c>
      <c r="AI568">
        <v>0.37580000000000002</v>
      </c>
      <c r="AJ568">
        <v>0.57450000000000001</v>
      </c>
      <c r="AK568">
        <v>0.38450000000000001</v>
      </c>
      <c r="AL568">
        <v>0.54090000000000005</v>
      </c>
      <c r="AM568">
        <v>0.50180000000000002</v>
      </c>
      <c r="AN568">
        <v>0.30130000000000001</v>
      </c>
      <c r="AO568">
        <v>0.75219999999999998</v>
      </c>
      <c r="AP568">
        <v>0.44879999999999998</v>
      </c>
      <c r="AQ568">
        <v>0.47389999999999999</v>
      </c>
      <c r="AR568">
        <v>0.35070000000000001</v>
      </c>
      <c r="AS568">
        <v>0.49149999999999999</v>
      </c>
      <c r="AT568">
        <v>0.3901</v>
      </c>
      <c r="AU568">
        <v>0.35720000000000002</v>
      </c>
      <c r="AV568">
        <v>0.41470000000000001</v>
      </c>
      <c r="AW568">
        <v>0.47289999999999999</v>
      </c>
      <c r="AX568">
        <v>0.34749999999999998</v>
      </c>
      <c r="AY568">
        <v>0.36720000000000003</v>
      </c>
      <c r="AZ568">
        <v>0.54059999999999997</v>
      </c>
      <c r="BA568">
        <v>0.25590000000000002</v>
      </c>
      <c r="BB568">
        <v>0.38009999999999999</v>
      </c>
      <c r="BC568">
        <v>0.58679999999999999</v>
      </c>
      <c r="BD568">
        <v>0.37730000000000002</v>
      </c>
    </row>
    <row r="569" spans="1:56" hidden="1" x14ac:dyDescent="0.4">
      <c r="A569">
        <v>1030</v>
      </c>
      <c r="B569" t="str">
        <f t="shared" si="24"/>
        <v>DPM001</v>
      </c>
      <c r="C569" t="str">
        <f t="shared" si="25"/>
        <v>DPM051</v>
      </c>
      <c r="D569" t="str">
        <f t="shared" si="26"/>
        <v>Jaccard</v>
      </c>
      <c r="E569" t="s">
        <v>632</v>
      </c>
      <c r="F569">
        <f t="shared" si="27"/>
        <v>0.30824999999999997</v>
      </c>
      <c r="G569">
        <v>0.58650000000000002</v>
      </c>
      <c r="H569">
        <v>0.2079</v>
      </c>
      <c r="I569">
        <v>0.44</v>
      </c>
      <c r="J569">
        <v>0.3543</v>
      </c>
      <c r="K569">
        <v>0.15740000000000001</v>
      </c>
      <c r="L569">
        <v>0.2833</v>
      </c>
      <c r="M569">
        <v>0.38</v>
      </c>
      <c r="N569">
        <v>0.44440000000000002</v>
      </c>
      <c r="O569">
        <v>0.85</v>
      </c>
      <c r="P569">
        <v>0.2329</v>
      </c>
      <c r="Q569">
        <v>0.24590000000000001</v>
      </c>
      <c r="R569">
        <v>8.6999999999999994E-2</v>
      </c>
      <c r="S569">
        <v>0.2162</v>
      </c>
      <c r="T569">
        <v>0.1789</v>
      </c>
      <c r="U569">
        <v>0.24579999999999999</v>
      </c>
      <c r="V569">
        <v>0.40579999999999999</v>
      </c>
      <c r="W569">
        <v>0.23760000000000001</v>
      </c>
      <c r="X569">
        <v>0.3448</v>
      </c>
      <c r="Y569">
        <v>0.26269999999999999</v>
      </c>
      <c r="Z569">
        <v>0.23080000000000001</v>
      </c>
      <c r="AA569">
        <v>0.34920000000000001</v>
      </c>
      <c r="AB569">
        <v>0.46939999999999998</v>
      </c>
      <c r="AC569">
        <v>0.32729999999999998</v>
      </c>
      <c r="AD569">
        <v>0.16220000000000001</v>
      </c>
      <c r="AE569">
        <v>0.33329999999999999</v>
      </c>
      <c r="AF569">
        <v>0.47889999999999999</v>
      </c>
      <c r="AG569">
        <v>0.59460000000000002</v>
      </c>
      <c r="AH569">
        <v>0.39329999999999998</v>
      </c>
      <c r="AI569">
        <v>0.16070000000000001</v>
      </c>
      <c r="AJ569">
        <v>0.2157</v>
      </c>
      <c r="AK569">
        <v>0.1802</v>
      </c>
      <c r="AL569">
        <v>0.2414</v>
      </c>
      <c r="AM569">
        <v>0.29630000000000001</v>
      </c>
      <c r="AN569">
        <v>0.15179999999999999</v>
      </c>
      <c r="AO569">
        <v>0.43240000000000001</v>
      </c>
      <c r="AP569">
        <v>0.5</v>
      </c>
      <c r="AQ569">
        <v>0.2157</v>
      </c>
      <c r="AR569">
        <v>0.21690000000000001</v>
      </c>
      <c r="AS569">
        <v>0.28849999999999998</v>
      </c>
      <c r="AT569">
        <v>2.2700000000000001E-2</v>
      </c>
      <c r="AU569">
        <v>0.1905</v>
      </c>
      <c r="AV569">
        <v>0.29730000000000001</v>
      </c>
      <c r="AW569">
        <v>0.38579999999999998</v>
      </c>
      <c r="AX569">
        <v>0.37409999999999999</v>
      </c>
      <c r="AY569">
        <v>0.29799999999999999</v>
      </c>
      <c r="AZ569">
        <v>0.43640000000000001</v>
      </c>
      <c r="BA569">
        <v>0.27739999999999998</v>
      </c>
      <c r="BB569">
        <v>0.30969999999999998</v>
      </c>
      <c r="BC569">
        <v>0.22059999999999999</v>
      </c>
      <c r="BD569">
        <v>0.2</v>
      </c>
    </row>
    <row r="570" spans="1:56" hidden="1" x14ac:dyDescent="0.4">
      <c r="A570">
        <v>1031</v>
      </c>
      <c r="B570" t="str">
        <f t="shared" si="24"/>
        <v>DPM001</v>
      </c>
      <c r="C570" t="str">
        <f t="shared" si="25"/>
        <v>DPM051</v>
      </c>
      <c r="D570" t="str">
        <f t="shared" si="26"/>
        <v>Levenshtein</v>
      </c>
      <c r="E570" t="s">
        <v>633</v>
      </c>
      <c r="F570">
        <f t="shared" si="27"/>
        <v>0.516656</v>
      </c>
      <c r="G570">
        <v>0.61280000000000001</v>
      </c>
      <c r="H570">
        <v>0.38240000000000002</v>
      </c>
      <c r="I570">
        <v>0.72340000000000004</v>
      </c>
      <c r="J570">
        <v>0.5444</v>
      </c>
      <c r="K570">
        <v>0.4506</v>
      </c>
      <c r="L570">
        <v>0.47739999999999999</v>
      </c>
      <c r="M570">
        <v>0.62209999999999999</v>
      </c>
      <c r="N570">
        <v>0.57110000000000005</v>
      </c>
      <c r="O570">
        <v>0.88249999999999995</v>
      </c>
      <c r="P570">
        <v>0.61619999999999997</v>
      </c>
      <c r="Q570">
        <v>0.45240000000000002</v>
      </c>
      <c r="R570">
        <v>0.44109999999999999</v>
      </c>
      <c r="S570">
        <v>0.45440000000000003</v>
      </c>
      <c r="T570">
        <v>0.39040000000000002</v>
      </c>
      <c r="U570">
        <v>0.39329999999999998</v>
      </c>
      <c r="V570">
        <v>0.52859999999999996</v>
      </c>
      <c r="W570">
        <v>0.4728</v>
      </c>
      <c r="X570">
        <v>0.55689999999999995</v>
      </c>
      <c r="Y570">
        <v>0.52190000000000003</v>
      </c>
      <c r="Z570">
        <v>0.43120000000000003</v>
      </c>
      <c r="AA570">
        <v>0.54620000000000002</v>
      </c>
      <c r="AB570">
        <v>0.50060000000000004</v>
      </c>
      <c r="AC570">
        <v>0.5151</v>
      </c>
      <c r="AD570">
        <v>0.41589999999999999</v>
      </c>
      <c r="AE570">
        <v>0.63649999999999995</v>
      </c>
      <c r="AF570">
        <v>0.5262</v>
      </c>
      <c r="AG570">
        <v>0.71740000000000004</v>
      </c>
      <c r="AH570">
        <v>0.64829999999999999</v>
      </c>
      <c r="AI570">
        <v>0.40600000000000003</v>
      </c>
      <c r="AJ570">
        <v>0.59560000000000002</v>
      </c>
      <c r="AK570">
        <v>0.53249999999999997</v>
      </c>
      <c r="AL570">
        <v>0.50080000000000002</v>
      </c>
      <c r="AM570">
        <v>0.58520000000000005</v>
      </c>
      <c r="AN570">
        <v>0.4229</v>
      </c>
      <c r="AO570">
        <v>0.62919999999999998</v>
      </c>
      <c r="AP570">
        <v>0.59150000000000003</v>
      </c>
      <c r="AQ570">
        <v>0.39960000000000001</v>
      </c>
      <c r="AR570">
        <v>0.57199999999999995</v>
      </c>
      <c r="AS570">
        <v>0.42020000000000002</v>
      </c>
      <c r="AT570">
        <v>0.53200000000000003</v>
      </c>
      <c r="AU570">
        <v>0.47699999999999998</v>
      </c>
      <c r="AV570">
        <v>0.46650000000000003</v>
      </c>
      <c r="AW570">
        <v>0.54610000000000003</v>
      </c>
      <c r="AX570">
        <v>0.4672</v>
      </c>
      <c r="AY570">
        <v>0.50680000000000003</v>
      </c>
      <c r="AZ570">
        <v>0.54500000000000004</v>
      </c>
      <c r="BA570">
        <v>0.36220000000000002</v>
      </c>
      <c r="BB570">
        <v>0.44180000000000003</v>
      </c>
      <c r="BC570">
        <v>0.40129999999999999</v>
      </c>
      <c r="BD570">
        <v>0.39929999999999999</v>
      </c>
    </row>
    <row r="571" spans="1:56" hidden="1" x14ac:dyDescent="0.4">
      <c r="A571">
        <v>1032</v>
      </c>
      <c r="B571" t="str">
        <f t="shared" si="24"/>
        <v>DPM001</v>
      </c>
      <c r="C571" t="str">
        <f t="shared" si="25"/>
        <v>DPM051</v>
      </c>
      <c r="D571" t="str">
        <f t="shared" si="26"/>
        <v>TFIDF</v>
      </c>
      <c r="E571" t="s">
        <v>634</v>
      </c>
      <c r="F571">
        <f t="shared" si="27"/>
        <v>0.45445400000000008</v>
      </c>
      <c r="G571">
        <v>0.5675</v>
      </c>
      <c r="H571">
        <v>0.30580000000000002</v>
      </c>
      <c r="I571">
        <v>0.6623</v>
      </c>
      <c r="J571">
        <v>0.51280000000000003</v>
      </c>
      <c r="K571">
        <v>0.39479999999999998</v>
      </c>
      <c r="L571">
        <v>0.50800000000000001</v>
      </c>
      <c r="M571">
        <v>0.55330000000000001</v>
      </c>
      <c r="N571">
        <v>0.51900000000000002</v>
      </c>
      <c r="O571">
        <v>0.84079999999999999</v>
      </c>
      <c r="P571">
        <v>0.31859999999999999</v>
      </c>
      <c r="Q571">
        <v>0.38479999999999998</v>
      </c>
      <c r="R571">
        <v>0.38519999999999999</v>
      </c>
      <c r="S571">
        <v>0.40710000000000002</v>
      </c>
      <c r="T571">
        <v>0.26500000000000001</v>
      </c>
      <c r="U571">
        <v>0.37390000000000001</v>
      </c>
      <c r="V571">
        <v>0.47439999999999999</v>
      </c>
      <c r="W571">
        <v>0.35599999999999998</v>
      </c>
      <c r="X571">
        <v>0.61519999999999997</v>
      </c>
      <c r="Y571">
        <v>0.24110000000000001</v>
      </c>
      <c r="Z571">
        <v>0.3397</v>
      </c>
      <c r="AA571">
        <v>0.51160000000000005</v>
      </c>
      <c r="AB571">
        <v>0.56479999999999997</v>
      </c>
      <c r="AC571">
        <v>0.31609999999999999</v>
      </c>
      <c r="AD571">
        <v>0.34039999999999998</v>
      </c>
      <c r="AE571">
        <v>0.63149999999999995</v>
      </c>
      <c r="AF571">
        <v>0.51029999999999998</v>
      </c>
      <c r="AG571">
        <v>0.58399999999999996</v>
      </c>
      <c r="AH571">
        <v>0.58879999999999999</v>
      </c>
      <c r="AI571">
        <v>0.3211</v>
      </c>
      <c r="AJ571">
        <v>0.49759999999999999</v>
      </c>
      <c r="AK571">
        <v>0.4299</v>
      </c>
      <c r="AL571">
        <v>0.42470000000000002</v>
      </c>
      <c r="AM571">
        <v>0.54649999999999999</v>
      </c>
      <c r="AN571">
        <v>0.31240000000000001</v>
      </c>
      <c r="AO571">
        <v>0.55289999999999995</v>
      </c>
      <c r="AP571">
        <v>0.63300000000000001</v>
      </c>
      <c r="AQ571">
        <v>0.33329999999999999</v>
      </c>
      <c r="AR571">
        <v>0.48749999999999999</v>
      </c>
      <c r="AS571">
        <v>0.45669999999999999</v>
      </c>
      <c r="AT571">
        <v>0.48430000000000001</v>
      </c>
      <c r="AU571">
        <v>0.30320000000000003</v>
      </c>
      <c r="AV571">
        <v>0.41930000000000001</v>
      </c>
      <c r="AW571">
        <v>0.54369999999999996</v>
      </c>
      <c r="AX571">
        <v>0.44700000000000001</v>
      </c>
      <c r="AY571">
        <v>0.42070000000000002</v>
      </c>
      <c r="AZ571">
        <v>0.59470000000000001</v>
      </c>
      <c r="BA571">
        <v>0.25140000000000001</v>
      </c>
      <c r="BB571">
        <v>0.33400000000000002</v>
      </c>
      <c r="BC571">
        <v>0.48509999999999998</v>
      </c>
      <c r="BD571">
        <v>0.37090000000000001</v>
      </c>
    </row>
    <row r="572" spans="1:56" hidden="1" x14ac:dyDescent="0.4">
      <c r="A572">
        <v>1033</v>
      </c>
      <c r="B572" t="str">
        <f t="shared" si="24"/>
        <v>DPM001</v>
      </c>
      <c r="C572" t="str">
        <f t="shared" si="25"/>
        <v>DPM051</v>
      </c>
      <c r="D572" t="str">
        <f t="shared" si="26"/>
        <v>BM25</v>
      </c>
      <c r="E572" t="s">
        <v>635</v>
      </c>
      <c r="F572">
        <f t="shared" si="27"/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</row>
    <row r="573" spans="1:56" hidden="1" x14ac:dyDescent="0.4">
      <c r="A573">
        <v>1034</v>
      </c>
      <c r="B573" t="str">
        <f t="shared" si="24"/>
        <v>DPM001</v>
      </c>
      <c r="C573" t="str">
        <f t="shared" si="25"/>
        <v>DPM051</v>
      </c>
      <c r="D573" t="str">
        <f t="shared" si="26"/>
        <v>SBERT</v>
      </c>
      <c r="E573" t="s">
        <v>636</v>
      </c>
      <c r="F573">
        <f t="shared" si="27"/>
        <v>0.90884599999999993</v>
      </c>
      <c r="G573">
        <v>0.93400000000000005</v>
      </c>
      <c r="H573">
        <v>0.85619999999999996</v>
      </c>
      <c r="I573">
        <v>0.9456</v>
      </c>
      <c r="J573">
        <v>0.97409999999999997</v>
      </c>
      <c r="K573">
        <v>0.8962</v>
      </c>
      <c r="L573">
        <v>0.92679999999999996</v>
      </c>
      <c r="M573">
        <v>0.95950000000000002</v>
      </c>
      <c r="N573">
        <v>0.9546</v>
      </c>
      <c r="O573">
        <v>0.98550000000000004</v>
      </c>
      <c r="P573">
        <v>0.91739999999999999</v>
      </c>
      <c r="Q573">
        <v>0.89690000000000003</v>
      </c>
      <c r="R573">
        <v>0.86819999999999997</v>
      </c>
      <c r="S573">
        <v>0.88229999999999997</v>
      </c>
      <c r="T573">
        <v>0.87219999999999998</v>
      </c>
      <c r="U573">
        <v>0.88770000000000004</v>
      </c>
      <c r="V573">
        <v>0.87609999999999999</v>
      </c>
      <c r="W573">
        <v>0.92390000000000005</v>
      </c>
      <c r="X573">
        <v>0.92069999999999996</v>
      </c>
      <c r="Y573">
        <v>0.88370000000000004</v>
      </c>
      <c r="Z573">
        <v>0.87880000000000003</v>
      </c>
      <c r="AA573">
        <v>0.92030000000000001</v>
      </c>
      <c r="AB573">
        <v>0.89480000000000004</v>
      </c>
      <c r="AC573">
        <v>0.92259999999999998</v>
      </c>
      <c r="AD573">
        <v>0.91020000000000001</v>
      </c>
      <c r="AE573">
        <v>0.95399999999999996</v>
      </c>
      <c r="AF573">
        <v>0.92420000000000002</v>
      </c>
      <c r="AG573">
        <v>0.91820000000000002</v>
      </c>
      <c r="AH573">
        <v>0.95009999999999994</v>
      </c>
      <c r="AI573">
        <v>0.89880000000000004</v>
      </c>
      <c r="AJ573">
        <v>0.93330000000000002</v>
      </c>
      <c r="AK573">
        <v>0.94589999999999996</v>
      </c>
      <c r="AL573">
        <v>0.83509999999999995</v>
      </c>
      <c r="AM573">
        <v>0.95730000000000004</v>
      </c>
      <c r="AN573">
        <v>0.86570000000000003</v>
      </c>
      <c r="AO573">
        <v>0.96220000000000006</v>
      </c>
      <c r="AP573">
        <v>0.95499999999999996</v>
      </c>
      <c r="AQ573">
        <v>0.93359999999999999</v>
      </c>
      <c r="AR573">
        <v>0.92100000000000004</v>
      </c>
      <c r="AS573">
        <v>0.85389999999999999</v>
      </c>
      <c r="AT573">
        <v>0.97130000000000005</v>
      </c>
      <c r="AU573">
        <v>0.84609999999999996</v>
      </c>
      <c r="AV573">
        <v>0.89500000000000002</v>
      </c>
      <c r="AW573">
        <v>0.94369999999999998</v>
      </c>
      <c r="AX573">
        <v>0.87629999999999997</v>
      </c>
      <c r="AY573">
        <v>0.9254</v>
      </c>
      <c r="AZ573">
        <v>0.89529999999999998</v>
      </c>
      <c r="BA573">
        <v>0.80259999999999998</v>
      </c>
      <c r="BB573">
        <v>0.86939999999999995</v>
      </c>
      <c r="BC573">
        <v>0.84989999999999999</v>
      </c>
      <c r="BD573">
        <v>0.87070000000000003</v>
      </c>
    </row>
    <row r="574" spans="1:56" hidden="1" x14ac:dyDescent="0.4">
      <c r="A574">
        <v>1035</v>
      </c>
      <c r="B574" t="str">
        <f t="shared" ref="B574:B637" si="28">LEFT(E574,6)</f>
        <v>DPM001</v>
      </c>
      <c r="C574" t="str">
        <f t="shared" ref="C574:C637" si="29">MID(E574,8,6)</f>
        <v>DPM051</v>
      </c>
      <c r="D574" t="str">
        <f t="shared" si="26"/>
        <v>MEAN</v>
      </c>
      <c r="E574" t="s">
        <v>637</v>
      </c>
      <c r="F574">
        <f t="shared" si="27"/>
        <v>0.43764199999999998</v>
      </c>
      <c r="G574">
        <v>0.54020000000000001</v>
      </c>
      <c r="H574">
        <v>0.35049999999999998</v>
      </c>
      <c r="I574">
        <v>0.55430000000000001</v>
      </c>
      <c r="J574">
        <v>0.47710000000000002</v>
      </c>
      <c r="K574">
        <v>0.37980000000000003</v>
      </c>
      <c r="L574">
        <v>0.43909999999999999</v>
      </c>
      <c r="M574">
        <v>0.503</v>
      </c>
      <c r="N574">
        <v>0.49780000000000002</v>
      </c>
      <c r="O574">
        <v>0.71179999999999999</v>
      </c>
      <c r="P574">
        <v>0.41699999999999998</v>
      </c>
      <c r="Q574">
        <v>0.39600000000000002</v>
      </c>
      <c r="R574">
        <v>0.35630000000000001</v>
      </c>
      <c r="S574">
        <v>0.39200000000000002</v>
      </c>
      <c r="T574">
        <v>0.34129999999999999</v>
      </c>
      <c r="U574">
        <v>0.38009999999999999</v>
      </c>
      <c r="V574">
        <v>0.45700000000000002</v>
      </c>
      <c r="W574">
        <v>0.39800000000000002</v>
      </c>
      <c r="X574">
        <v>0.48749999999999999</v>
      </c>
      <c r="Y574">
        <v>0.38190000000000002</v>
      </c>
      <c r="Z574">
        <v>0.37609999999999999</v>
      </c>
      <c r="AA574">
        <v>0.46550000000000002</v>
      </c>
      <c r="AB574">
        <v>0.4859</v>
      </c>
      <c r="AC574">
        <v>0.41620000000000001</v>
      </c>
      <c r="AD574">
        <v>0.36570000000000003</v>
      </c>
      <c r="AE574">
        <v>0.5111</v>
      </c>
      <c r="AF574">
        <v>0.4879</v>
      </c>
      <c r="AG574">
        <v>0.56279999999999997</v>
      </c>
      <c r="AH574">
        <v>0.5161</v>
      </c>
      <c r="AI574">
        <v>0.35730000000000001</v>
      </c>
      <c r="AJ574">
        <v>0.44840000000000002</v>
      </c>
      <c r="AK574">
        <v>0.41770000000000002</v>
      </c>
      <c r="AL574">
        <v>0.40039999999999998</v>
      </c>
      <c r="AM574">
        <v>0.47710000000000002</v>
      </c>
      <c r="AN574">
        <v>0.35049999999999998</v>
      </c>
      <c r="AO574">
        <v>0.51529999999999998</v>
      </c>
      <c r="AP574">
        <v>0.53590000000000004</v>
      </c>
      <c r="AQ574">
        <v>0.37640000000000001</v>
      </c>
      <c r="AR574">
        <v>0.4395</v>
      </c>
      <c r="AS574">
        <v>0.40379999999999999</v>
      </c>
      <c r="AT574">
        <v>0.40210000000000001</v>
      </c>
      <c r="AU574">
        <v>0.3634</v>
      </c>
      <c r="AV574">
        <v>0.41560000000000002</v>
      </c>
      <c r="AW574">
        <v>0.4839</v>
      </c>
      <c r="AX574">
        <v>0.433</v>
      </c>
      <c r="AY574">
        <v>0.43020000000000003</v>
      </c>
      <c r="AZ574">
        <v>0.49430000000000002</v>
      </c>
      <c r="BA574">
        <v>0.3387</v>
      </c>
      <c r="BB574">
        <v>0.39100000000000001</v>
      </c>
      <c r="BC574">
        <v>0.39140000000000003</v>
      </c>
      <c r="BD574">
        <v>0.36820000000000003</v>
      </c>
    </row>
    <row r="575" spans="1:56" hidden="1" x14ac:dyDescent="0.4">
      <c r="A575">
        <v>1036</v>
      </c>
      <c r="B575" t="str">
        <f t="shared" si="28"/>
        <v>DPM001</v>
      </c>
      <c r="C575" t="str">
        <f t="shared" si="29"/>
        <v>DPM051</v>
      </c>
      <c r="D575" t="str">
        <f t="shared" si="26"/>
        <v>Weighted</v>
      </c>
      <c r="E575" t="s">
        <v>638</v>
      </c>
      <c r="F575">
        <f t="shared" si="27"/>
        <v>0.43345599999999995</v>
      </c>
      <c r="G575">
        <v>0.5635</v>
      </c>
      <c r="H575">
        <v>0.32490000000000002</v>
      </c>
      <c r="I575">
        <v>0.58409999999999995</v>
      </c>
      <c r="J575">
        <v>0.47589999999999999</v>
      </c>
      <c r="K575">
        <v>0.36009999999999998</v>
      </c>
      <c r="L575">
        <v>0.43530000000000002</v>
      </c>
      <c r="M575">
        <v>0.51249999999999996</v>
      </c>
      <c r="N575">
        <v>0.50509999999999999</v>
      </c>
      <c r="O575">
        <v>0.78390000000000004</v>
      </c>
      <c r="P575">
        <v>0.39960000000000001</v>
      </c>
      <c r="Q575">
        <v>0.37969999999999998</v>
      </c>
      <c r="R575">
        <v>0.33439999999999998</v>
      </c>
      <c r="S575">
        <v>0.378</v>
      </c>
      <c r="T575">
        <v>0.30909999999999999</v>
      </c>
      <c r="U575">
        <v>0.36070000000000002</v>
      </c>
      <c r="V575">
        <v>0.46350000000000002</v>
      </c>
      <c r="W575">
        <v>0.37680000000000002</v>
      </c>
      <c r="X575">
        <v>0.50209999999999999</v>
      </c>
      <c r="Y575">
        <v>0.3569</v>
      </c>
      <c r="Z575">
        <v>0.3553</v>
      </c>
      <c r="AA575">
        <v>0.46939999999999998</v>
      </c>
      <c r="AB575">
        <v>0.50139999999999996</v>
      </c>
      <c r="AC575">
        <v>0.3977</v>
      </c>
      <c r="AD575">
        <v>0.3377</v>
      </c>
      <c r="AE575">
        <v>0.52729999999999999</v>
      </c>
      <c r="AF575">
        <v>0.49680000000000002</v>
      </c>
      <c r="AG575">
        <v>0.59499999999999997</v>
      </c>
      <c r="AH575">
        <v>0.53200000000000003</v>
      </c>
      <c r="AI575">
        <v>0.32790000000000002</v>
      </c>
      <c r="AJ575">
        <v>0.44540000000000002</v>
      </c>
      <c r="AK575">
        <v>0.4017</v>
      </c>
      <c r="AL575">
        <v>0.39650000000000002</v>
      </c>
      <c r="AM575">
        <v>0.48010000000000003</v>
      </c>
      <c r="AN575">
        <v>0.32390000000000002</v>
      </c>
      <c r="AO575">
        <v>0.52749999999999997</v>
      </c>
      <c r="AP575">
        <v>0.55830000000000002</v>
      </c>
      <c r="AQ575">
        <v>0.34720000000000001</v>
      </c>
      <c r="AR575">
        <v>0.43559999999999999</v>
      </c>
      <c r="AS575">
        <v>0.39960000000000001</v>
      </c>
      <c r="AT575">
        <v>0.38109999999999999</v>
      </c>
      <c r="AU575">
        <v>0.34250000000000003</v>
      </c>
      <c r="AV575">
        <v>0.40620000000000001</v>
      </c>
      <c r="AW575">
        <v>0.49049999999999999</v>
      </c>
      <c r="AX575">
        <v>0.43209999999999998</v>
      </c>
      <c r="AY575">
        <v>0.4199</v>
      </c>
      <c r="AZ575">
        <v>0.51329999999999998</v>
      </c>
      <c r="BA575">
        <v>0.31559999999999999</v>
      </c>
      <c r="BB575">
        <v>0.375</v>
      </c>
      <c r="BC575">
        <v>0.38600000000000001</v>
      </c>
      <c r="BD575">
        <v>0.34820000000000001</v>
      </c>
    </row>
    <row r="576" spans="1:56" hidden="1" x14ac:dyDescent="0.4">
      <c r="A576">
        <v>1142</v>
      </c>
      <c r="B576" t="str">
        <f t="shared" si="28"/>
        <v>DPM091</v>
      </c>
      <c r="C576" t="str">
        <f t="shared" si="29"/>
        <v>DPM052</v>
      </c>
      <c r="D576" t="str">
        <f t="shared" si="26"/>
        <v>Jaccard</v>
      </c>
      <c r="E576" t="s">
        <v>639</v>
      </c>
      <c r="F576">
        <f t="shared" si="27"/>
        <v>0.29260600000000009</v>
      </c>
      <c r="G576">
        <v>0.54100000000000004</v>
      </c>
      <c r="H576">
        <v>0.3226</v>
      </c>
      <c r="I576">
        <v>0.27450000000000002</v>
      </c>
      <c r="J576">
        <v>0.23280000000000001</v>
      </c>
      <c r="K576">
        <v>0.1789</v>
      </c>
      <c r="L576">
        <v>0.50719999999999998</v>
      </c>
      <c r="M576">
        <v>0.15049999999999999</v>
      </c>
      <c r="N576">
        <v>0.1807</v>
      </c>
      <c r="O576">
        <v>0.45100000000000001</v>
      </c>
      <c r="P576">
        <v>0.1613</v>
      </c>
      <c r="Q576">
        <v>0.34</v>
      </c>
      <c r="R576">
        <v>0.41670000000000001</v>
      </c>
      <c r="S576">
        <v>0.29330000000000001</v>
      </c>
      <c r="T576">
        <v>0.21820000000000001</v>
      </c>
      <c r="U576">
        <v>0.18970000000000001</v>
      </c>
      <c r="V576">
        <v>0.56920000000000004</v>
      </c>
      <c r="W576">
        <v>0.31859999999999999</v>
      </c>
      <c r="X576">
        <v>0.33329999999999999</v>
      </c>
      <c r="Y576">
        <v>4.65E-2</v>
      </c>
      <c r="Z576">
        <v>0.28170000000000001</v>
      </c>
      <c r="AA576">
        <v>0.20219999999999999</v>
      </c>
      <c r="AB576">
        <v>0.15090000000000001</v>
      </c>
      <c r="AC576">
        <v>0.37290000000000001</v>
      </c>
      <c r="AD576">
        <v>0.1452</v>
      </c>
      <c r="AE576">
        <v>0.19439999999999999</v>
      </c>
      <c r="AF576">
        <v>0.37619999999999998</v>
      </c>
      <c r="AG576">
        <v>0.33960000000000001</v>
      </c>
      <c r="AH576">
        <v>0.35709999999999997</v>
      </c>
      <c r="AI576">
        <v>0.5</v>
      </c>
      <c r="AJ576">
        <v>0.16880000000000001</v>
      </c>
      <c r="AK576">
        <v>0.23930000000000001</v>
      </c>
      <c r="AL576">
        <v>0.1205</v>
      </c>
      <c r="AM576">
        <v>0.28260000000000002</v>
      </c>
      <c r="AN576">
        <v>0.21049999999999999</v>
      </c>
      <c r="AO576">
        <v>0.2059</v>
      </c>
      <c r="AP576">
        <v>0.46389999999999998</v>
      </c>
      <c r="AQ576">
        <v>0.56520000000000004</v>
      </c>
      <c r="AR576">
        <v>0.18640000000000001</v>
      </c>
      <c r="AS576">
        <v>0.26669999999999999</v>
      </c>
      <c r="AT576">
        <v>0.4037</v>
      </c>
      <c r="AU576">
        <v>0.2021</v>
      </c>
      <c r="AV576">
        <v>0.20930000000000001</v>
      </c>
      <c r="AW576">
        <v>0.32169999999999999</v>
      </c>
      <c r="AX576">
        <v>0.40439999999999998</v>
      </c>
      <c r="AY576">
        <v>0.2117</v>
      </c>
      <c r="AZ576">
        <v>0.21099999999999999</v>
      </c>
      <c r="BA576">
        <v>0.34549999999999997</v>
      </c>
      <c r="BB576">
        <v>0.4103</v>
      </c>
      <c r="BC576">
        <v>0.32379999999999998</v>
      </c>
      <c r="BD576">
        <v>0.23080000000000001</v>
      </c>
    </row>
    <row r="577" spans="1:56" hidden="1" x14ac:dyDescent="0.4">
      <c r="A577">
        <v>1143</v>
      </c>
      <c r="B577" t="str">
        <f t="shared" si="28"/>
        <v>DPM091</v>
      </c>
      <c r="C577" t="str">
        <f t="shared" si="29"/>
        <v>DPM052</v>
      </c>
      <c r="D577" t="str">
        <f t="shared" si="26"/>
        <v>Levenshtein</v>
      </c>
      <c r="E577" t="s">
        <v>640</v>
      </c>
      <c r="F577">
        <f t="shared" si="27"/>
        <v>0.50117199999999995</v>
      </c>
      <c r="G577">
        <v>0.76539999999999997</v>
      </c>
      <c r="H577">
        <v>0.56130000000000002</v>
      </c>
      <c r="I577">
        <v>0.61899999999999999</v>
      </c>
      <c r="J577">
        <v>0.44540000000000002</v>
      </c>
      <c r="K577">
        <v>0.3402</v>
      </c>
      <c r="L577">
        <v>0.57079999999999997</v>
      </c>
      <c r="M577">
        <v>0.40699999999999997</v>
      </c>
      <c r="N577">
        <v>0.49419999999999997</v>
      </c>
      <c r="O577">
        <v>0.72470000000000001</v>
      </c>
      <c r="P577">
        <v>0.36549999999999999</v>
      </c>
      <c r="Q577">
        <v>0.52270000000000005</v>
      </c>
      <c r="R577">
        <v>0.50949999999999995</v>
      </c>
      <c r="S577">
        <v>0.44290000000000002</v>
      </c>
      <c r="T577">
        <v>0.47860000000000003</v>
      </c>
      <c r="U577">
        <v>0.39350000000000002</v>
      </c>
      <c r="V577">
        <v>0.48509999999999998</v>
      </c>
      <c r="W577">
        <v>0.5534</v>
      </c>
      <c r="X577">
        <v>0.62870000000000004</v>
      </c>
      <c r="Y577">
        <v>0.47270000000000001</v>
      </c>
      <c r="Z577">
        <v>0.53</v>
      </c>
      <c r="AA577">
        <v>0.41420000000000001</v>
      </c>
      <c r="AB577">
        <v>0.46779999999999999</v>
      </c>
      <c r="AC577">
        <v>0.59960000000000002</v>
      </c>
      <c r="AD577">
        <v>0.38619999999999999</v>
      </c>
      <c r="AE577">
        <v>0.4239</v>
      </c>
      <c r="AF577">
        <v>0.54800000000000004</v>
      </c>
      <c r="AG577">
        <v>0.6129</v>
      </c>
      <c r="AH577">
        <v>0.45650000000000002</v>
      </c>
      <c r="AI577">
        <v>0.64170000000000005</v>
      </c>
      <c r="AJ577">
        <v>0.46229999999999999</v>
      </c>
      <c r="AK577">
        <v>0.44879999999999998</v>
      </c>
      <c r="AL577">
        <v>0.51119999999999999</v>
      </c>
      <c r="AM577">
        <v>0.43859999999999999</v>
      </c>
      <c r="AN577">
        <v>0.42370000000000002</v>
      </c>
      <c r="AO577">
        <v>0.47599999999999998</v>
      </c>
      <c r="AP577">
        <v>0.61729999999999996</v>
      </c>
      <c r="AQ577">
        <v>0.65620000000000001</v>
      </c>
      <c r="AR577">
        <v>0.4738</v>
      </c>
      <c r="AS577">
        <v>0.62439999999999996</v>
      </c>
      <c r="AT577">
        <v>0.50339999999999996</v>
      </c>
      <c r="AU577">
        <v>0.438</v>
      </c>
      <c r="AV577">
        <v>0.34350000000000003</v>
      </c>
      <c r="AW577">
        <v>0.47710000000000002</v>
      </c>
      <c r="AX577">
        <v>0.60199999999999998</v>
      </c>
      <c r="AY577">
        <v>0.39460000000000001</v>
      </c>
      <c r="AZ577">
        <v>0.4209</v>
      </c>
      <c r="BA577">
        <v>0.42730000000000001</v>
      </c>
      <c r="BB577">
        <v>0.50070000000000003</v>
      </c>
      <c r="BC577">
        <v>0.51770000000000005</v>
      </c>
      <c r="BD577">
        <v>0.43969999999999998</v>
      </c>
    </row>
    <row r="578" spans="1:56" hidden="1" x14ac:dyDescent="0.4">
      <c r="A578">
        <v>1144</v>
      </c>
      <c r="B578" t="str">
        <f t="shared" si="28"/>
        <v>DPM091</v>
      </c>
      <c r="C578" t="str">
        <f t="shared" si="29"/>
        <v>DPM052</v>
      </c>
      <c r="D578" t="str">
        <f t="shared" ref="D578:D641" si="30">MID(E578,15,16)</f>
        <v>TFIDF</v>
      </c>
      <c r="E578" t="s">
        <v>641</v>
      </c>
      <c r="F578">
        <f t="shared" ref="F578:F641" si="31">AVERAGE(G578:BD578)</f>
        <v>0.43701000000000001</v>
      </c>
      <c r="G578">
        <v>0.78380000000000005</v>
      </c>
      <c r="H578">
        <v>0.51749999999999996</v>
      </c>
      <c r="I578">
        <v>0.49659999999999999</v>
      </c>
      <c r="J578">
        <v>0.50529999999999997</v>
      </c>
      <c r="K578">
        <v>0.23219999999999999</v>
      </c>
      <c r="L578">
        <v>0.50019999999999998</v>
      </c>
      <c r="M578">
        <v>0.29170000000000001</v>
      </c>
      <c r="N578">
        <v>0.31890000000000002</v>
      </c>
      <c r="O578">
        <v>0.65169999999999995</v>
      </c>
      <c r="P578">
        <v>0.20979999999999999</v>
      </c>
      <c r="Q578">
        <v>0.59099999999999997</v>
      </c>
      <c r="R578">
        <v>0.50570000000000004</v>
      </c>
      <c r="S578">
        <v>0.39439999999999997</v>
      </c>
      <c r="T578">
        <v>0.38850000000000001</v>
      </c>
      <c r="U578">
        <v>0.40279999999999999</v>
      </c>
      <c r="V578">
        <v>0.50360000000000005</v>
      </c>
      <c r="W578">
        <v>0.3911</v>
      </c>
      <c r="X578">
        <v>0.628</v>
      </c>
      <c r="Y578">
        <v>0.28070000000000001</v>
      </c>
      <c r="Z578">
        <v>0.56810000000000005</v>
      </c>
      <c r="AA578">
        <v>0.27439999999999998</v>
      </c>
      <c r="AB578">
        <v>0.379</v>
      </c>
      <c r="AC578">
        <v>0.39169999999999999</v>
      </c>
      <c r="AD578">
        <v>0.30130000000000001</v>
      </c>
      <c r="AE578">
        <v>0.249</v>
      </c>
      <c r="AF578">
        <v>0.5111</v>
      </c>
      <c r="AG578">
        <v>0.63870000000000005</v>
      </c>
      <c r="AH578">
        <v>0.2427</v>
      </c>
      <c r="AI578">
        <v>0.59740000000000004</v>
      </c>
      <c r="AJ578">
        <v>0.43130000000000002</v>
      </c>
      <c r="AK578">
        <v>0.3669</v>
      </c>
      <c r="AL578">
        <v>0.36480000000000001</v>
      </c>
      <c r="AM578">
        <v>0.46779999999999999</v>
      </c>
      <c r="AN578">
        <v>0.31530000000000002</v>
      </c>
      <c r="AO578">
        <v>0.52910000000000001</v>
      </c>
      <c r="AP578">
        <v>0.63549999999999995</v>
      </c>
      <c r="AQ578">
        <v>0.54220000000000002</v>
      </c>
      <c r="AR578">
        <v>0.38400000000000001</v>
      </c>
      <c r="AS578">
        <v>0.55330000000000001</v>
      </c>
      <c r="AT578">
        <v>0.43740000000000001</v>
      </c>
      <c r="AU578">
        <v>0.52070000000000005</v>
      </c>
      <c r="AV578">
        <v>0.42699999999999999</v>
      </c>
      <c r="AW578">
        <v>0.33410000000000001</v>
      </c>
      <c r="AX578">
        <v>0.52139999999999997</v>
      </c>
      <c r="AY578">
        <v>0.25119999999999998</v>
      </c>
      <c r="AZ578">
        <v>0.34200000000000003</v>
      </c>
      <c r="BA578">
        <v>0.36380000000000001</v>
      </c>
      <c r="BB578">
        <v>0.4577</v>
      </c>
      <c r="BC578">
        <v>0.50690000000000002</v>
      </c>
      <c r="BD578">
        <v>0.35120000000000001</v>
      </c>
    </row>
    <row r="579" spans="1:56" hidden="1" x14ac:dyDescent="0.4">
      <c r="A579">
        <v>1145</v>
      </c>
      <c r="B579" t="str">
        <f t="shared" si="28"/>
        <v>DPM091</v>
      </c>
      <c r="C579" t="str">
        <f t="shared" si="29"/>
        <v>DPM052</v>
      </c>
      <c r="D579" t="str">
        <f t="shared" si="30"/>
        <v>BM25</v>
      </c>
      <c r="E579" t="s">
        <v>642</v>
      </c>
      <c r="F579">
        <f t="shared" si="31"/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</row>
    <row r="580" spans="1:56" hidden="1" x14ac:dyDescent="0.4">
      <c r="A580">
        <v>1146</v>
      </c>
      <c r="B580" t="str">
        <f t="shared" si="28"/>
        <v>DPM091</v>
      </c>
      <c r="C580" t="str">
        <f t="shared" si="29"/>
        <v>DPM052</v>
      </c>
      <c r="D580" t="str">
        <f t="shared" si="30"/>
        <v>SBERT</v>
      </c>
      <c r="E580" t="s">
        <v>643</v>
      </c>
      <c r="F580">
        <f t="shared" si="31"/>
        <v>0.91030999999999995</v>
      </c>
      <c r="G580">
        <v>0.97819999999999996</v>
      </c>
      <c r="H580">
        <v>0.91830000000000001</v>
      </c>
      <c r="I580">
        <v>0.94320000000000004</v>
      </c>
      <c r="J580">
        <v>0.87870000000000004</v>
      </c>
      <c r="K580">
        <v>0.83579999999999999</v>
      </c>
      <c r="L580">
        <v>0.92430000000000001</v>
      </c>
      <c r="M580">
        <v>0.88260000000000005</v>
      </c>
      <c r="N580">
        <v>0.86480000000000001</v>
      </c>
      <c r="O580">
        <v>0.96419999999999995</v>
      </c>
      <c r="P580">
        <v>0.80940000000000001</v>
      </c>
      <c r="Q580">
        <v>0.91810000000000003</v>
      </c>
      <c r="R580">
        <v>0.90410000000000001</v>
      </c>
      <c r="S580">
        <v>0.92589999999999995</v>
      </c>
      <c r="T580">
        <v>0.94569999999999999</v>
      </c>
      <c r="U580">
        <v>0.83289999999999997</v>
      </c>
      <c r="V580">
        <v>0.86980000000000002</v>
      </c>
      <c r="W580">
        <v>0.94599999999999995</v>
      </c>
      <c r="X580">
        <v>0.95740000000000003</v>
      </c>
      <c r="Y580">
        <v>0.82609999999999995</v>
      </c>
      <c r="Z580">
        <v>0.94720000000000004</v>
      </c>
      <c r="AA580">
        <v>0.85070000000000001</v>
      </c>
      <c r="AB580">
        <v>0.87139999999999995</v>
      </c>
      <c r="AC580">
        <v>0.92230000000000001</v>
      </c>
      <c r="AD580">
        <v>0.90169999999999995</v>
      </c>
      <c r="AE580">
        <v>0.88439999999999996</v>
      </c>
      <c r="AF580">
        <v>0.93500000000000005</v>
      </c>
      <c r="AG580">
        <v>0.95579999999999998</v>
      </c>
      <c r="AH580">
        <v>0.89980000000000004</v>
      </c>
      <c r="AI580">
        <v>0.95409999999999995</v>
      </c>
      <c r="AJ580">
        <v>0.89039999999999997</v>
      </c>
      <c r="AK580">
        <v>0.93759999999999999</v>
      </c>
      <c r="AL580">
        <v>0.93669999999999998</v>
      </c>
      <c r="AM580">
        <v>0.90169999999999995</v>
      </c>
      <c r="AN580">
        <v>0.88590000000000002</v>
      </c>
      <c r="AO580">
        <v>0.94159999999999999</v>
      </c>
      <c r="AP580">
        <v>0.96030000000000004</v>
      </c>
      <c r="AQ580">
        <v>0.97399999999999998</v>
      </c>
      <c r="AR580">
        <v>0.93320000000000003</v>
      </c>
      <c r="AS580">
        <v>0.93679999999999997</v>
      </c>
      <c r="AT580">
        <v>0.95440000000000003</v>
      </c>
      <c r="AU580">
        <v>0.87690000000000001</v>
      </c>
      <c r="AV580">
        <v>0.86539999999999995</v>
      </c>
      <c r="AW580">
        <v>0.88660000000000005</v>
      </c>
      <c r="AX580">
        <v>0.94979999999999998</v>
      </c>
      <c r="AY580">
        <v>0.88019999999999998</v>
      </c>
      <c r="AZ580">
        <v>0.87780000000000002</v>
      </c>
      <c r="BA580">
        <v>0.91049999999999998</v>
      </c>
      <c r="BB580">
        <v>0.95340000000000003</v>
      </c>
      <c r="BC580">
        <v>0.91149999999999998</v>
      </c>
      <c r="BD580">
        <v>0.90290000000000004</v>
      </c>
    </row>
    <row r="581" spans="1:56" hidden="1" x14ac:dyDescent="0.4">
      <c r="A581">
        <v>1147</v>
      </c>
      <c r="B581" t="str">
        <f t="shared" si="28"/>
        <v>DPM091</v>
      </c>
      <c r="C581" t="str">
        <f t="shared" si="29"/>
        <v>DPM052</v>
      </c>
      <c r="D581" t="str">
        <f t="shared" si="30"/>
        <v>MEAN</v>
      </c>
      <c r="E581" t="s">
        <v>644</v>
      </c>
      <c r="F581">
        <f t="shared" si="31"/>
        <v>0.42821600000000004</v>
      </c>
      <c r="G581">
        <v>0.61370000000000002</v>
      </c>
      <c r="H581">
        <v>0.46389999999999998</v>
      </c>
      <c r="I581">
        <v>0.4667</v>
      </c>
      <c r="J581">
        <v>0.41239999999999999</v>
      </c>
      <c r="K581">
        <v>0.31740000000000002</v>
      </c>
      <c r="L581">
        <v>0.50049999999999994</v>
      </c>
      <c r="M581">
        <v>0.34639999999999999</v>
      </c>
      <c r="N581">
        <v>0.37169999999999997</v>
      </c>
      <c r="O581">
        <v>0.55830000000000002</v>
      </c>
      <c r="P581">
        <v>0.30919999999999997</v>
      </c>
      <c r="Q581">
        <v>0.4743</v>
      </c>
      <c r="R581">
        <v>0.4672</v>
      </c>
      <c r="S581">
        <v>0.4113</v>
      </c>
      <c r="T581">
        <v>0.40620000000000001</v>
      </c>
      <c r="U581">
        <v>0.36380000000000001</v>
      </c>
      <c r="V581">
        <v>0.48549999999999999</v>
      </c>
      <c r="W581">
        <v>0.44180000000000003</v>
      </c>
      <c r="X581">
        <v>0.50949999999999995</v>
      </c>
      <c r="Y581">
        <v>0.32519999999999999</v>
      </c>
      <c r="Z581">
        <v>0.46539999999999998</v>
      </c>
      <c r="AA581">
        <v>0.3483</v>
      </c>
      <c r="AB581">
        <v>0.37380000000000002</v>
      </c>
      <c r="AC581">
        <v>0.45729999999999998</v>
      </c>
      <c r="AD581">
        <v>0.34689999999999999</v>
      </c>
      <c r="AE581">
        <v>0.35039999999999999</v>
      </c>
      <c r="AF581">
        <v>0.47410000000000002</v>
      </c>
      <c r="AG581">
        <v>0.50939999999999996</v>
      </c>
      <c r="AH581">
        <v>0.39119999999999999</v>
      </c>
      <c r="AI581">
        <v>0.53859999999999997</v>
      </c>
      <c r="AJ581">
        <v>0.3906</v>
      </c>
      <c r="AK581">
        <v>0.39850000000000002</v>
      </c>
      <c r="AL581">
        <v>0.38669999999999999</v>
      </c>
      <c r="AM581">
        <v>0.41810000000000003</v>
      </c>
      <c r="AN581">
        <v>0.36709999999999998</v>
      </c>
      <c r="AO581">
        <v>0.43049999999999999</v>
      </c>
      <c r="AP581">
        <v>0.53539999999999999</v>
      </c>
      <c r="AQ581">
        <v>0.54749999999999999</v>
      </c>
      <c r="AR581">
        <v>0.39550000000000002</v>
      </c>
      <c r="AS581">
        <v>0.47620000000000001</v>
      </c>
      <c r="AT581">
        <v>0.45979999999999999</v>
      </c>
      <c r="AU581">
        <v>0.40760000000000002</v>
      </c>
      <c r="AV581">
        <v>0.36899999999999999</v>
      </c>
      <c r="AW581">
        <v>0.40389999999999998</v>
      </c>
      <c r="AX581">
        <v>0.4955</v>
      </c>
      <c r="AY581">
        <v>0.34749999999999998</v>
      </c>
      <c r="AZ581">
        <v>0.37030000000000002</v>
      </c>
      <c r="BA581">
        <v>0.40939999999999999</v>
      </c>
      <c r="BB581">
        <v>0.46439999999999998</v>
      </c>
      <c r="BC581">
        <v>0.45200000000000001</v>
      </c>
      <c r="BD581">
        <v>0.38490000000000002</v>
      </c>
    </row>
    <row r="582" spans="1:56" hidden="1" x14ac:dyDescent="0.4">
      <c r="A582">
        <v>1148</v>
      </c>
      <c r="B582" t="str">
        <f t="shared" si="28"/>
        <v>DPM091</v>
      </c>
      <c r="C582" t="str">
        <f t="shared" si="29"/>
        <v>DPM052</v>
      </c>
      <c r="D582" t="str">
        <f t="shared" si="30"/>
        <v>Weighted</v>
      </c>
      <c r="E582" t="s">
        <v>645</v>
      </c>
      <c r="F582">
        <f t="shared" si="31"/>
        <v>0.42058000000000001</v>
      </c>
      <c r="G582">
        <v>0.65959999999999996</v>
      </c>
      <c r="H582">
        <v>0.46810000000000002</v>
      </c>
      <c r="I582">
        <v>0.4667</v>
      </c>
      <c r="J582">
        <v>0.40899999999999997</v>
      </c>
      <c r="K582">
        <v>0.28299999999999997</v>
      </c>
      <c r="L582">
        <v>0.51200000000000001</v>
      </c>
      <c r="M582">
        <v>0.31519999999999998</v>
      </c>
      <c r="N582">
        <v>0.35089999999999999</v>
      </c>
      <c r="O582">
        <v>0.58579999999999999</v>
      </c>
      <c r="P582">
        <v>0.27560000000000001</v>
      </c>
      <c r="Q582">
        <v>0.48480000000000001</v>
      </c>
      <c r="R582">
        <v>0.47370000000000001</v>
      </c>
      <c r="S582">
        <v>0.39500000000000002</v>
      </c>
      <c r="T582">
        <v>0.38529999999999998</v>
      </c>
      <c r="U582">
        <v>0.34989999999999999</v>
      </c>
      <c r="V582">
        <v>0.50160000000000005</v>
      </c>
      <c r="W582">
        <v>0.4299</v>
      </c>
      <c r="X582">
        <v>0.52459999999999996</v>
      </c>
      <c r="Y582">
        <v>0.29659999999999997</v>
      </c>
      <c r="Z582">
        <v>0.46810000000000002</v>
      </c>
      <c r="AA582">
        <v>0.32150000000000001</v>
      </c>
      <c r="AB582">
        <v>0.35549999999999998</v>
      </c>
      <c r="AC582">
        <v>0.45290000000000002</v>
      </c>
      <c r="AD582">
        <v>0.31340000000000001</v>
      </c>
      <c r="AE582">
        <v>0.31769999999999998</v>
      </c>
      <c r="AF582">
        <v>0.47789999999999999</v>
      </c>
      <c r="AG582">
        <v>0.52529999999999999</v>
      </c>
      <c r="AH582">
        <v>0.36620000000000003</v>
      </c>
      <c r="AI582">
        <v>0.56010000000000004</v>
      </c>
      <c r="AJ582">
        <v>0.37619999999999998</v>
      </c>
      <c r="AK582">
        <v>0.37580000000000002</v>
      </c>
      <c r="AL582">
        <v>0.36109999999999998</v>
      </c>
      <c r="AM582">
        <v>0.4108</v>
      </c>
      <c r="AN582">
        <v>0.3417</v>
      </c>
      <c r="AO582">
        <v>0.4234</v>
      </c>
      <c r="AP582">
        <v>0.55700000000000005</v>
      </c>
      <c r="AQ582">
        <v>0.56540000000000001</v>
      </c>
      <c r="AR582">
        <v>0.37359999999999999</v>
      </c>
      <c r="AS582">
        <v>0.4824</v>
      </c>
      <c r="AT582">
        <v>0.45340000000000003</v>
      </c>
      <c r="AU582">
        <v>0.40389999999999998</v>
      </c>
      <c r="AV582">
        <v>0.3528</v>
      </c>
      <c r="AW582">
        <v>0.3886</v>
      </c>
      <c r="AX582">
        <v>0.503</v>
      </c>
      <c r="AY582">
        <v>0.31490000000000001</v>
      </c>
      <c r="AZ582">
        <v>0.34839999999999999</v>
      </c>
      <c r="BA582">
        <v>0.39340000000000003</v>
      </c>
      <c r="BB582">
        <v>0.46039999999999998</v>
      </c>
      <c r="BC582">
        <v>0.4536</v>
      </c>
      <c r="BD582">
        <v>0.36330000000000001</v>
      </c>
    </row>
    <row r="583" spans="1:56" hidden="1" x14ac:dyDescent="0.4">
      <c r="A583">
        <v>1100</v>
      </c>
      <c r="B583" t="str">
        <f t="shared" si="28"/>
        <v>DPM051</v>
      </c>
      <c r="C583" t="str">
        <f t="shared" si="29"/>
        <v>DPM052</v>
      </c>
      <c r="D583" t="str">
        <f t="shared" si="30"/>
        <v>Jaccard</v>
      </c>
      <c r="E583" t="s">
        <v>646</v>
      </c>
      <c r="F583">
        <f t="shared" si="31"/>
        <v>0.29470799999999997</v>
      </c>
      <c r="G583">
        <v>0.1759</v>
      </c>
      <c r="H583">
        <v>0.25</v>
      </c>
      <c r="I583">
        <v>0.28000000000000003</v>
      </c>
      <c r="J583">
        <v>0.25</v>
      </c>
      <c r="K583">
        <v>0.31709999999999999</v>
      </c>
      <c r="L583">
        <v>0.25929999999999997</v>
      </c>
      <c r="M583">
        <v>0.25419999999999998</v>
      </c>
      <c r="N583">
        <v>0.4667</v>
      </c>
      <c r="O583">
        <v>0.40739999999999998</v>
      </c>
      <c r="P583">
        <v>0.48980000000000001</v>
      </c>
      <c r="Q583">
        <v>0.1915</v>
      </c>
      <c r="R583">
        <v>0.06</v>
      </c>
      <c r="S583">
        <v>0.68889999999999996</v>
      </c>
      <c r="T583">
        <v>0.18279999999999999</v>
      </c>
      <c r="U583">
        <v>0.25</v>
      </c>
      <c r="V583">
        <v>0.44779999999999998</v>
      </c>
      <c r="W583">
        <v>0.3301</v>
      </c>
      <c r="X583">
        <v>0.23330000000000001</v>
      </c>
      <c r="Y583">
        <v>5.6300000000000003E-2</v>
      </c>
      <c r="Z583">
        <v>0.21249999999999999</v>
      </c>
      <c r="AA583">
        <v>0.41070000000000001</v>
      </c>
      <c r="AB583">
        <v>0.30230000000000001</v>
      </c>
      <c r="AC583">
        <v>0.35849999999999999</v>
      </c>
      <c r="AD583">
        <v>0.47270000000000001</v>
      </c>
      <c r="AE583">
        <v>0.1069</v>
      </c>
      <c r="AF583">
        <v>0.43369999999999997</v>
      </c>
      <c r="AG583">
        <v>0.34089999999999998</v>
      </c>
      <c r="AH583">
        <v>0.21579999999999999</v>
      </c>
      <c r="AI583">
        <v>0.47170000000000001</v>
      </c>
      <c r="AJ583">
        <v>0.19320000000000001</v>
      </c>
      <c r="AK583">
        <v>0.36230000000000001</v>
      </c>
      <c r="AL583">
        <v>0.13950000000000001</v>
      </c>
      <c r="AM583">
        <v>0.3115</v>
      </c>
      <c r="AN583">
        <v>0.1981</v>
      </c>
      <c r="AO583">
        <v>0.38640000000000002</v>
      </c>
      <c r="AP583">
        <v>0.35510000000000003</v>
      </c>
      <c r="AQ583">
        <v>0.54</v>
      </c>
      <c r="AR583">
        <v>0.21129999999999999</v>
      </c>
      <c r="AS583">
        <v>0.1094</v>
      </c>
      <c r="AT583">
        <v>2.5000000000000001E-2</v>
      </c>
      <c r="AU583">
        <v>0.21840000000000001</v>
      </c>
      <c r="AV583">
        <v>0.28210000000000002</v>
      </c>
      <c r="AW583">
        <v>0.32279999999999998</v>
      </c>
      <c r="AX583">
        <v>0.32190000000000002</v>
      </c>
      <c r="AY583">
        <v>0.192</v>
      </c>
      <c r="AZ583">
        <v>0.18099999999999999</v>
      </c>
      <c r="BA583">
        <v>0.40239999999999998</v>
      </c>
      <c r="BB583">
        <v>0.47660000000000002</v>
      </c>
      <c r="BC583">
        <v>0.25359999999999999</v>
      </c>
      <c r="BD583">
        <v>0.33600000000000002</v>
      </c>
    </row>
    <row r="584" spans="1:56" hidden="1" x14ac:dyDescent="0.4">
      <c r="A584">
        <v>1101</v>
      </c>
      <c r="B584" t="str">
        <f t="shared" si="28"/>
        <v>DPM051</v>
      </c>
      <c r="C584" t="str">
        <f t="shared" si="29"/>
        <v>DPM052</v>
      </c>
      <c r="D584" t="str">
        <f t="shared" si="30"/>
        <v>Levenshtein</v>
      </c>
      <c r="E584" t="s">
        <v>647</v>
      </c>
      <c r="F584">
        <f t="shared" si="31"/>
        <v>0.52182999999999991</v>
      </c>
      <c r="G584">
        <v>0.4874</v>
      </c>
      <c r="H584">
        <v>0.47399999999999998</v>
      </c>
      <c r="I584">
        <v>0.64049999999999996</v>
      </c>
      <c r="J584">
        <v>0.41870000000000002</v>
      </c>
      <c r="K584">
        <v>0.44829999999999998</v>
      </c>
      <c r="L584">
        <v>0.46439999999999998</v>
      </c>
      <c r="M584">
        <v>0.56200000000000006</v>
      </c>
      <c r="N584">
        <v>0.58120000000000005</v>
      </c>
      <c r="O584">
        <v>0.73</v>
      </c>
      <c r="P584">
        <v>0.7591</v>
      </c>
      <c r="Q584">
        <v>0.44729999999999998</v>
      </c>
      <c r="R584">
        <v>0.4501</v>
      </c>
      <c r="S584">
        <v>0.71260000000000001</v>
      </c>
      <c r="T584">
        <v>0.3609</v>
      </c>
      <c r="U584">
        <v>0.376</v>
      </c>
      <c r="V584">
        <v>0.57299999999999995</v>
      </c>
      <c r="W584">
        <v>0.55110000000000003</v>
      </c>
      <c r="X584">
        <v>0.61029999999999995</v>
      </c>
      <c r="Y584">
        <v>0.64259999999999995</v>
      </c>
      <c r="Z584">
        <v>0.4904</v>
      </c>
      <c r="AA584">
        <v>0.62829999999999997</v>
      </c>
      <c r="AB584">
        <v>0.4728</v>
      </c>
      <c r="AC584">
        <v>0.55579999999999996</v>
      </c>
      <c r="AD584">
        <v>0.55830000000000002</v>
      </c>
      <c r="AE584">
        <v>0.4158</v>
      </c>
      <c r="AF584">
        <v>0.52549999999999997</v>
      </c>
      <c r="AG584">
        <v>0.56940000000000002</v>
      </c>
      <c r="AH584">
        <v>0.43209999999999998</v>
      </c>
      <c r="AI584">
        <v>0.57520000000000004</v>
      </c>
      <c r="AJ584">
        <v>0.42980000000000002</v>
      </c>
      <c r="AK584">
        <v>0.54139999999999999</v>
      </c>
      <c r="AL584">
        <v>0.50229999999999997</v>
      </c>
      <c r="AM584">
        <v>0.6381</v>
      </c>
      <c r="AN584">
        <v>0.40429999999999999</v>
      </c>
      <c r="AO584">
        <v>0.60709999999999997</v>
      </c>
      <c r="AP584">
        <v>0.52569999999999995</v>
      </c>
      <c r="AQ584">
        <v>0.62460000000000004</v>
      </c>
      <c r="AR584">
        <v>0.43780000000000002</v>
      </c>
      <c r="AS584">
        <v>0.44319999999999998</v>
      </c>
      <c r="AT584">
        <v>0.58240000000000003</v>
      </c>
      <c r="AU584">
        <v>0.45610000000000001</v>
      </c>
      <c r="AV584">
        <v>0.42880000000000001</v>
      </c>
      <c r="AW584">
        <v>0.53180000000000005</v>
      </c>
      <c r="AX584">
        <v>0.53739999999999999</v>
      </c>
      <c r="AY584">
        <v>0.43259999999999998</v>
      </c>
      <c r="AZ584">
        <v>0.4829</v>
      </c>
      <c r="BA584">
        <v>0.505</v>
      </c>
      <c r="BB584">
        <v>0.64319999999999999</v>
      </c>
      <c r="BC584">
        <v>0.39500000000000002</v>
      </c>
      <c r="BD584">
        <v>0.4289</v>
      </c>
    </row>
    <row r="585" spans="1:56" hidden="1" x14ac:dyDescent="0.4">
      <c r="A585">
        <v>1102</v>
      </c>
      <c r="B585" t="str">
        <f t="shared" si="28"/>
        <v>DPM051</v>
      </c>
      <c r="C585" t="str">
        <f t="shared" si="29"/>
        <v>DPM052</v>
      </c>
      <c r="D585" t="str">
        <f t="shared" si="30"/>
        <v>TFIDF</v>
      </c>
      <c r="E585" t="s">
        <v>648</v>
      </c>
      <c r="F585">
        <f t="shared" si="31"/>
        <v>0.46485600000000005</v>
      </c>
      <c r="G585">
        <v>0.41710000000000003</v>
      </c>
      <c r="H585">
        <v>0.4073</v>
      </c>
      <c r="I585">
        <v>0.56640000000000001</v>
      </c>
      <c r="J585">
        <v>0.41839999999999999</v>
      </c>
      <c r="K585">
        <v>0.26169999999999999</v>
      </c>
      <c r="L585">
        <v>0.41210000000000002</v>
      </c>
      <c r="M585">
        <v>0.51139999999999997</v>
      </c>
      <c r="N585">
        <v>0.53149999999999997</v>
      </c>
      <c r="O585">
        <v>0.63580000000000003</v>
      </c>
      <c r="P585">
        <v>0.46929999999999999</v>
      </c>
      <c r="Q585">
        <v>0.49180000000000001</v>
      </c>
      <c r="R585">
        <v>0.45190000000000002</v>
      </c>
      <c r="S585">
        <v>0.71430000000000005</v>
      </c>
      <c r="T585">
        <v>0.32679999999999998</v>
      </c>
      <c r="U585">
        <v>0.36330000000000001</v>
      </c>
      <c r="V585">
        <v>0.48299999999999998</v>
      </c>
      <c r="W585">
        <v>0.47699999999999998</v>
      </c>
      <c r="X585">
        <v>0.50060000000000004</v>
      </c>
      <c r="Y585">
        <v>0.45700000000000002</v>
      </c>
      <c r="Z585">
        <v>0.54559999999999997</v>
      </c>
      <c r="AA585">
        <v>0.5847</v>
      </c>
      <c r="AB585">
        <v>0.44379999999999997</v>
      </c>
      <c r="AC585">
        <v>0.51549999999999996</v>
      </c>
      <c r="AD585">
        <v>0.5635</v>
      </c>
      <c r="AE585">
        <v>0.26300000000000001</v>
      </c>
      <c r="AF585">
        <v>0.57440000000000002</v>
      </c>
      <c r="AG585">
        <v>0.56020000000000003</v>
      </c>
      <c r="AH585">
        <v>0.24859999999999999</v>
      </c>
      <c r="AI585">
        <v>0.66920000000000002</v>
      </c>
      <c r="AJ585">
        <v>0.377</v>
      </c>
      <c r="AK585">
        <v>0.51719999999999999</v>
      </c>
      <c r="AL585">
        <v>0.53090000000000004</v>
      </c>
      <c r="AM585">
        <v>0.55979999999999996</v>
      </c>
      <c r="AN585">
        <v>0.43130000000000002</v>
      </c>
      <c r="AO585">
        <v>0.52769999999999995</v>
      </c>
      <c r="AP585">
        <v>0.28739999999999999</v>
      </c>
      <c r="AQ585">
        <v>0.54490000000000005</v>
      </c>
      <c r="AR585">
        <v>0.4163</v>
      </c>
      <c r="AS585">
        <v>0.36670000000000003</v>
      </c>
      <c r="AT585">
        <v>0.5212</v>
      </c>
      <c r="AU585">
        <v>0.32529999999999998</v>
      </c>
      <c r="AV585">
        <v>0.41239999999999999</v>
      </c>
      <c r="AW585">
        <v>0.45590000000000003</v>
      </c>
      <c r="AX585">
        <v>0.4476</v>
      </c>
      <c r="AY585">
        <v>0.24299999999999999</v>
      </c>
      <c r="AZ585">
        <v>0.45619999999999999</v>
      </c>
      <c r="BA585">
        <v>0.42820000000000003</v>
      </c>
      <c r="BB585">
        <v>0.66620000000000001</v>
      </c>
      <c r="BC585">
        <v>0.54249999999999998</v>
      </c>
      <c r="BD585">
        <v>0.31990000000000002</v>
      </c>
    </row>
    <row r="586" spans="1:56" hidden="1" x14ac:dyDescent="0.4">
      <c r="A586">
        <v>1103</v>
      </c>
      <c r="B586" t="str">
        <f t="shared" si="28"/>
        <v>DPM051</v>
      </c>
      <c r="C586" t="str">
        <f t="shared" si="29"/>
        <v>DPM052</v>
      </c>
      <c r="D586" t="str">
        <f t="shared" si="30"/>
        <v>BM25</v>
      </c>
      <c r="E586" t="s">
        <v>649</v>
      </c>
      <c r="F586">
        <f t="shared" si="31"/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</row>
    <row r="587" spans="1:56" hidden="1" x14ac:dyDescent="0.4">
      <c r="A587">
        <v>1104</v>
      </c>
      <c r="B587" t="str">
        <f t="shared" si="28"/>
        <v>DPM051</v>
      </c>
      <c r="C587" t="str">
        <f t="shared" si="29"/>
        <v>DPM052</v>
      </c>
      <c r="D587" t="str">
        <f t="shared" si="30"/>
        <v>SBERT</v>
      </c>
      <c r="E587" t="s">
        <v>650</v>
      </c>
      <c r="F587">
        <f t="shared" si="31"/>
        <v>0.91486200000000029</v>
      </c>
      <c r="G587">
        <v>0.91349999999999998</v>
      </c>
      <c r="H587">
        <v>0.87429999999999997</v>
      </c>
      <c r="I587">
        <v>0.94259999999999999</v>
      </c>
      <c r="J587">
        <v>0.86709999999999998</v>
      </c>
      <c r="K587">
        <v>0.86550000000000005</v>
      </c>
      <c r="L587">
        <v>0.91190000000000004</v>
      </c>
      <c r="M587">
        <v>0.92369999999999997</v>
      </c>
      <c r="N587">
        <v>0.95689999999999997</v>
      </c>
      <c r="O587">
        <v>0.96579999999999999</v>
      </c>
      <c r="P587">
        <v>0.95569999999999999</v>
      </c>
      <c r="Q587">
        <v>0.92220000000000002</v>
      </c>
      <c r="R587">
        <v>0.86660000000000004</v>
      </c>
      <c r="S587">
        <v>0.96279999999999999</v>
      </c>
      <c r="T587">
        <v>0.87460000000000004</v>
      </c>
      <c r="U587">
        <v>0.80030000000000001</v>
      </c>
      <c r="V587">
        <v>0.94799999999999995</v>
      </c>
      <c r="W587">
        <v>0.9476</v>
      </c>
      <c r="X587">
        <v>0.90229999999999999</v>
      </c>
      <c r="Y587">
        <v>0.94930000000000003</v>
      </c>
      <c r="Z587">
        <v>0.90890000000000004</v>
      </c>
      <c r="AA587">
        <v>0.93379999999999996</v>
      </c>
      <c r="AB587">
        <v>0.8609</v>
      </c>
      <c r="AC587">
        <v>0.93079999999999996</v>
      </c>
      <c r="AD587">
        <v>0.93469999999999998</v>
      </c>
      <c r="AE587">
        <v>0.87470000000000003</v>
      </c>
      <c r="AF587">
        <v>0.9647</v>
      </c>
      <c r="AG587">
        <v>0.94379999999999997</v>
      </c>
      <c r="AH587">
        <v>0.89359999999999995</v>
      </c>
      <c r="AI587">
        <v>0.95479999999999998</v>
      </c>
      <c r="AJ587">
        <v>0.87980000000000003</v>
      </c>
      <c r="AK587">
        <v>0.93259999999999998</v>
      </c>
      <c r="AL587">
        <v>0.9234</v>
      </c>
      <c r="AM587">
        <v>0.97119999999999995</v>
      </c>
      <c r="AN587">
        <v>0.88539999999999996</v>
      </c>
      <c r="AO587">
        <v>0.96740000000000004</v>
      </c>
      <c r="AP587">
        <v>0.92730000000000001</v>
      </c>
      <c r="AQ587">
        <v>0.96719999999999995</v>
      </c>
      <c r="AR587">
        <v>0.89070000000000005</v>
      </c>
      <c r="AS587">
        <v>0.83499999999999996</v>
      </c>
      <c r="AT587">
        <v>0.9546</v>
      </c>
      <c r="AU587">
        <v>0.88729999999999998</v>
      </c>
      <c r="AV587">
        <v>0.83860000000000001</v>
      </c>
      <c r="AW587">
        <v>0.93910000000000005</v>
      </c>
      <c r="AX587">
        <v>0.94059999999999999</v>
      </c>
      <c r="AY587">
        <v>0.87570000000000003</v>
      </c>
      <c r="AZ587">
        <v>0.89859999999999995</v>
      </c>
      <c r="BA587">
        <v>0.92200000000000004</v>
      </c>
      <c r="BB587">
        <v>0.95709999999999995</v>
      </c>
      <c r="BC587">
        <v>0.873</v>
      </c>
      <c r="BD587">
        <v>0.92510000000000003</v>
      </c>
    </row>
    <row r="588" spans="1:56" hidden="1" x14ac:dyDescent="0.4">
      <c r="A588">
        <v>1105</v>
      </c>
      <c r="B588" t="str">
        <f t="shared" si="28"/>
        <v>DPM051</v>
      </c>
      <c r="C588" t="str">
        <f t="shared" si="29"/>
        <v>DPM052</v>
      </c>
      <c r="D588" t="str">
        <f t="shared" si="30"/>
        <v>MEAN</v>
      </c>
      <c r="E588" t="s">
        <v>651</v>
      </c>
      <c r="F588">
        <f t="shared" si="31"/>
        <v>0.43925200000000003</v>
      </c>
      <c r="G588">
        <v>0.39879999999999999</v>
      </c>
      <c r="H588">
        <v>0.40110000000000001</v>
      </c>
      <c r="I588">
        <v>0.4859</v>
      </c>
      <c r="J588">
        <v>0.39090000000000003</v>
      </c>
      <c r="K588">
        <v>0.3785</v>
      </c>
      <c r="L588">
        <v>0.40949999999999998</v>
      </c>
      <c r="M588">
        <v>0.45029999999999998</v>
      </c>
      <c r="N588">
        <v>0.50729999999999997</v>
      </c>
      <c r="O588">
        <v>0.54779999999999995</v>
      </c>
      <c r="P588">
        <v>0.53480000000000005</v>
      </c>
      <c r="Q588">
        <v>0.41060000000000002</v>
      </c>
      <c r="R588">
        <v>0.36570000000000003</v>
      </c>
      <c r="S588">
        <v>0.61570000000000003</v>
      </c>
      <c r="T588">
        <v>0.34899999999999998</v>
      </c>
      <c r="U588">
        <v>0.3579</v>
      </c>
      <c r="V588">
        <v>0.49030000000000001</v>
      </c>
      <c r="W588">
        <v>0.4612</v>
      </c>
      <c r="X588">
        <v>0.44929999999999998</v>
      </c>
      <c r="Y588">
        <v>0.42109999999999997</v>
      </c>
      <c r="Z588">
        <v>0.43149999999999999</v>
      </c>
      <c r="AA588">
        <v>0.51149999999999995</v>
      </c>
      <c r="AB588">
        <v>0.41599999999999998</v>
      </c>
      <c r="AC588">
        <v>0.47210000000000002</v>
      </c>
      <c r="AD588">
        <v>0.50590000000000002</v>
      </c>
      <c r="AE588">
        <v>0.33210000000000001</v>
      </c>
      <c r="AF588">
        <v>0.49969999999999998</v>
      </c>
      <c r="AG588">
        <v>0.48280000000000001</v>
      </c>
      <c r="AH588">
        <v>0.35799999999999998</v>
      </c>
      <c r="AI588">
        <v>0.53420000000000001</v>
      </c>
      <c r="AJ588">
        <v>0.376</v>
      </c>
      <c r="AK588">
        <v>0.47070000000000001</v>
      </c>
      <c r="AL588">
        <v>0.41920000000000002</v>
      </c>
      <c r="AM588">
        <v>0.49609999999999999</v>
      </c>
      <c r="AN588">
        <v>0.38379999999999997</v>
      </c>
      <c r="AO588">
        <v>0.49769999999999998</v>
      </c>
      <c r="AP588">
        <v>0.41909999999999997</v>
      </c>
      <c r="AQ588">
        <v>0.5353</v>
      </c>
      <c r="AR588">
        <v>0.39119999999999999</v>
      </c>
      <c r="AS588">
        <v>0.35089999999999999</v>
      </c>
      <c r="AT588">
        <v>0.41660000000000003</v>
      </c>
      <c r="AU588">
        <v>0.37740000000000001</v>
      </c>
      <c r="AV588">
        <v>0.39240000000000003</v>
      </c>
      <c r="AW588">
        <v>0.44990000000000002</v>
      </c>
      <c r="AX588">
        <v>0.44950000000000001</v>
      </c>
      <c r="AY588">
        <v>0.34870000000000001</v>
      </c>
      <c r="AZ588">
        <v>0.4037</v>
      </c>
      <c r="BA588">
        <v>0.45150000000000001</v>
      </c>
      <c r="BB588">
        <v>0.54859999999999998</v>
      </c>
      <c r="BC588">
        <v>0.4128</v>
      </c>
      <c r="BD588">
        <v>0.40200000000000002</v>
      </c>
    </row>
    <row r="589" spans="1:56" hidden="1" x14ac:dyDescent="0.4">
      <c r="A589">
        <v>1106</v>
      </c>
      <c r="B589" t="str">
        <f t="shared" si="28"/>
        <v>DPM051</v>
      </c>
      <c r="C589" t="str">
        <f t="shared" si="29"/>
        <v>DPM052</v>
      </c>
      <c r="D589" t="str">
        <f t="shared" si="30"/>
        <v>Weighted</v>
      </c>
      <c r="E589" t="s">
        <v>652</v>
      </c>
      <c r="F589">
        <f t="shared" si="31"/>
        <v>0.43507600000000013</v>
      </c>
      <c r="G589">
        <v>0.38229999999999997</v>
      </c>
      <c r="H589">
        <v>0.3906</v>
      </c>
      <c r="I589">
        <v>0.49430000000000002</v>
      </c>
      <c r="J589">
        <v>0.37940000000000002</v>
      </c>
      <c r="K589">
        <v>0.35639999999999999</v>
      </c>
      <c r="L589">
        <v>0.3957</v>
      </c>
      <c r="M589">
        <v>0.44979999999999998</v>
      </c>
      <c r="N589">
        <v>0.5171</v>
      </c>
      <c r="O589">
        <v>0.57169999999999999</v>
      </c>
      <c r="P589">
        <v>0.54859999999999998</v>
      </c>
      <c r="Q589">
        <v>0.39950000000000002</v>
      </c>
      <c r="R589">
        <v>0.3498</v>
      </c>
      <c r="S589">
        <v>0.66100000000000003</v>
      </c>
      <c r="T589">
        <v>0.32140000000000002</v>
      </c>
      <c r="U589">
        <v>0.34549999999999997</v>
      </c>
      <c r="V589">
        <v>0.49490000000000001</v>
      </c>
      <c r="W589">
        <v>0.4582</v>
      </c>
      <c r="X589">
        <v>0.45129999999999998</v>
      </c>
      <c r="Y589">
        <v>0.40679999999999999</v>
      </c>
      <c r="Z589">
        <v>0.43030000000000002</v>
      </c>
      <c r="AA589">
        <v>0.52849999999999997</v>
      </c>
      <c r="AB589">
        <v>0.41299999999999998</v>
      </c>
      <c r="AC589">
        <v>0.4763</v>
      </c>
      <c r="AD589">
        <v>0.52029999999999998</v>
      </c>
      <c r="AE589">
        <v>0.29699999999999999</v>
      </c>
      <c r="AF589">
        <v>0.50860000000000005</v>
      </c>
      <c r="AG589">
        <v>0.49</v>
      </c>
      <c r="AH589">
        <v>0.32590000000000002</v>
      </c>
      <c r="AI589">
        <v>0.55800000000000005</v>
      </c>
      <c r="AJ589">
        <v>0.35680000000000001</v>
      </c>
      <c r="AK589">
        <v>0.47439999999999999</v>
      </c>
      <c r="AL589">
        <v>0.41210000000000002</v>
      </c>
      <c r="AM589">
        <v>0.50249999999999995</v>
      </c>
      <c r="AN589">
        <v>0.36849999999999999</v>
      </c>
      <c r="AO589">
        <v>0.50339999999999996</v>
      </c>
      <c r="AP589">
        <v>0.39910000000000001</v>
      </c>
      <c r="AQ589">
        <v>0.55130000000000001</v>
      </c>
      <c r="AR589">
        <v>0.37619999999999998</v>
      </c>
      <c r="AS589">
        <v>0.33169999999999999</v>
      </c>
      <c r="AT589">
        <v>0.4037</v>
      </c>
      <c r="AU589">
        <v>0.35489999999999999</v>
      </c>
      <c r="AV589">
        <v>0.38529999999999998</v>
      </c>
      <c r="AW589">
        <v>0.44429999999999997</v>
      </c>
      <c r="AX589">
        <v>0.44319999999999998</v>
      </c>
      <c r="AY589">
        <v>0.31659999999999999</v>
      </c>
      <c r="AZ589">
        <v>0.39269999999999999</v>
      </c>
      <c r="BA589">
        <v>0.44750000000000001</v>
      </c>
      <c r="BB589">
        <v>0.57550000000000001</v>
      </c>
      <c r="BC589">
        <v>0.41220000000000001</v>
      </c>
      <c r="BD589">
        <v>0.37969999999999998</v>
      </c>
    </row>
    <row r="590" spans="1:56" hidden="1" x14ac:dyDescent="0.4">
      <c r="A590">
        <v>1177</v>
      </c>
      <c r="B590" t="str">
        <f t="shared" si="28"/>
        <v>DPM002</v>
      </c>
      <c r="C590" t="str">
        <f t="shared" si="29"/>
        <v>DPM052</v>
      </c>
      <c r="D590" t="str">
        <f t="shared" si="30"/>
        <v>Jaccard</v>
      </c>
      <c r="E590" t="s">
        <v>653</v>
      </c>
      <c r="F590">
        <f t="shared" si="31"/>
        <v>0.31196000000000002</v>
      </c>
      <c r="G590">
        <v>0.1923</v>
      </c>
      <c r="H590">
        <v>0.2903</v>
      </c>
      <c r="I590">
        <v>0.38100000000000001</v>
      </c>
      <c r="J590">
        <v>0.15559999999999999</v>
      </c>
      <c r="K590">
        <v>0.26169999999999999</v>
      </c>
      <c r="L590">
        <v>0.23169999999999999</v>
      </c>
      <c r="M590">
        <v>0.82930000000000004</v>
      </c>
      <c r="N590">
        <v>0.56100000000000005</v>
      </c>
      <c r="O590">
        <v>0.3846</v>
      </c>
      <c r="P590">
        <v>0.15559999999999999</v>
      </c>
      <c r="Q590">
        <v>0.30230000000000001</v>
      </c>
      <c r="R590">
        <v>0.31669999999999998</v>
      </c>
      <c r="S590">
        <v>0.37290000000000001</v>
      </c>
      <c r="T590">
        <v>0.14460000000000001</v>
      </c>
      <c r="U590">
        <v>0.39369999999999999</v>
      </c>
      <c r="V590">
        <v>0.34620000000000001</v>
      </c>
      <c r="W590">
        <v>0.39290000000000003</v>
      </c>
      <c r="X590">
        <v>0.20749999999999999</v>
      </c>
      <c r="Y590">
        <v>4.5499999999999999E-2</v>
      </c>
      <c r="Z590">
        <v>0.16669999999999999</v>
      </c>
      <c r="AA590">
        <v>0.30609999999999998</v>
      </c>
      <c r="AB590">
        <v>0.27589999999999998</v>
      </c>
      <c r="AC590">
        <v>0.4</v>
      </c>
      <c r="AD590">
        <v>0.1966</v>
      </c>
      <c r="AE590">
        <v>0.4597</v>
      </c>
      <c r="AF590">
        <v>0.5</v>
      </c>
      <c r="AG590">
        <v>0.2979</v>
      </c>
      <c r="AH590">
        <v>0.216</v>
      </c>
      <c r="AI590">
        <v>0.16669999999999999</v>
      </c>
      <c r="AJ590">
        <v>0.2024</v>
      </c>
      <c r="AK590">
        <v>0.14530000000000001</v>
      </c>
      <c r="AL590">
        <v>0.1386</v>
      </c>
      <c r="AM590">
        <v>0.5111</v>
      </c>
      <c r="AN590">
        <v>0.2079</v>
      </c>
      <c r="AO590">
        <v>0.28570000000000001</v>
      </c>
      <c r="AP590">
        <v>0.41839999999999999</v>
      </c>
      <c r="AQ590">
        <v>0.51249999999999996</v>
      </c>
      <c r="AR590">
        <v>0.2462</v>
      </c>
      <c r="AS590">
        <v>0.23880000000000001</v>
      </c>
      <c r="AT590">
        <v>0.50519999999999998</v>
      </c>
      <c r="AU590">
        <v>0.1134</v>
      </c>
      <c r="AV590">
        <v>0.375</v>
      </c>
      <c r="AW590">
        <v>0.378</v>
      </c>
      <c r="AX590">
        <v>0.29799999999999999</v>
      </c>
      <c r="AY590">
        <v>0.20169999999999999</v>
      </c>
      <c r="AZ590">
        <v>0.2752</v>
      </c>
      <c r="BA590">
        <v>0.3856</v>
      </c>
      <c r="BB590">
        <v>0.437</v>
      </c>
      <c r="BC590">
        <v>0.48099999999999998</v>
      </c>
      <c r="BD590">
        <v>0.28999999999999998</v>
      </c>
    </row>
    <row r="591" spans="1:56" hidden="1" x14ac:dyDescent="0.4">
      <c r="A591">
        <v>1178</v>
      </c>
      <c r="B591" t="str">
        <f t="shared" si="28"/>
        <v>DPM002</v>
      </c>
      <c r="C591" t="str">
        <f t="shared" si="29"/>
        <v>DPM052</v>
      </c>
      <c r="D591" t="str">
        <f t="shared" si="30"/>
        <v>Levenshtein</v>
      </c>
      <c r="E591" t="s">
        <v>654</v>
      </c>
      <c r="F591">
        <f t="shared" si="31"/>
        <v>0.52985799999999983</v>
      </c>
      <c r="G591">
        <v>0.45939999999999998</v>
      </c>
      <c r="H591">
        <v>0.58150000000000002</v>
      </c>
      <c r="I591">
        <v>0.7177</v>
      </c>
      <c r="J591">
        <v>0.51329999999999998</v>
      </c>
      <c r="K591">
        <v>0.43030000000000002</v>
      </c>
      <c r="L591">
        <v>0.49590000000000001</v>
      </c>
      <c r="M591">
        <v>0.90349999999999997</v>
      </c>
      <c r="N591">
        <v>0.64890000000000003</v>
      </c>
      <c r="O591">
        <v>0.61519999999999997</v>
      </c>
      <c r="P591">
        <v>0.4486</v>
      </c>
      <c r="Q591">
        <v>0.50139999999999996</v>
      </c>
      <c r="R591">
        <v>0.52669999999999995</v>
      </c>
      <c r="S591">
        <v>0.44240000000000002</v>
      </c>
      <c r="T591">
        <v>0.41110000000000002</v>
      </c>
      <c r="U591">
        <v>0.4657</v>
      </c>
      <c r="V591">
        <v>0.47670000000000001</v>
      </c>
      <c r="W591">
        <v>0.58779999999999999</v>
      </c>
      <c r="X591">
        <v>0.58850000000000002</v>
      </c>
      <c r="Y591">
        <v>0.79</v>
      </c>
      <c r="Z591">
        <v>0.44400000000000001</v>
      </c>
      <c r="AA591">
        <v>0.5232</v>
      </c>
      <c r="AB591">
        <v>0.50629999999999997</v>
      </c>
      <c r="AC591">
        <v>0.55669999999999997</v>
      </c>
      <c r="AD591">
        <v>0.38179999999999997</v>
      </c>
      <c r="AE591">
        <v>0.60199999999999998</v>
      </c>
      <c r="AF591">
        <v>0.71709999999999996</v>
      </c>
      <c r="AG591">
        <v>0.59279999999999999</v>
      </c>
      <c r="AH591">
        <v>0.43959999999999999</v>
      </c>
      <c r="AI591">
        <v>0.44879999999999998</v>
      </c>
      <c r="AJ591">
        <v>0.4098</v>
      </c>
      <c r="AK591">
        <v>0.4481</v>
      </c>
      <c r="AL591">
        <v>0.48230000000000001</v>
      </c>
      <c r="AM591">
        <v>0.73809999999999998</v>
      </c>
      <c r="AN591">
        <v>0.40579999999999999</v>
      </c>
      <c r="AO591">
        <v>0.57499999999999996</v>
      </c>
      <c r="AP591">
        <v>0.55520000000000003</v>
      </c>
      <c r="AQ591">
        <v>0.64090000000000003</v>
      </c>
      <c r="AR591">
        <v>0.45540000000000003</v>
      </c>
      <c r="AS591">
        <v>0.65029999999999999</v>
      </c>
      <c r="AT591">
        <v>0.50800000000000001</v>
      </c>
      <c r="AU591">
        <v>0.37869999999999998</v>
      </c>
      <c r="AV591">
        <v>0.50070000000000003</v>
      </c>
      <c r="AW591">
        <v>0.49919999999999998</v>
      </c>
      <c r="AX591">
        <v>0.54090000000000005</v>
      </c>
      <c r="AY591">
        <v>0.39950000000000002</v>
      </c>
      <c r="AZ591">
        <v>0.47199999999999998</v>
      </c>
      <c r="BA591">
        <v>0.42009999999999997</v>
      </c>
      <c r="BB591">
        <v>0.52459999999999996</v>
      </c>
      <c r="BC591">
        <v>0.6331</v>
      </c>
      <c r="BD591">
        <v>0.43830000000000002</v>
      </c>
    </row>
    <row r="592" spans="1:56" hidden="1" x14ac:dyDescent="0.4">
      <c r="A592">
        <v>1179</v>
      </c>
      <c r="B592" t="str">
        <f t="shared" si="28"/>
        <v>DPM002</v>
      </c>
      <c r="C592" t="str">
        <f t="shared" si="29"/>
        <v>DPM052</v>
      </c>
      <c r="D592" t="str">
        <f t="shared" si="30"/>
        <v>TFIDF</v>
      </c>
      <c r="E592" t="s">
        <v>655</v>
      </c>
      <c r="F592">
        <f t="shared" si="31"/>
        <v>0.4523080000000001</v>
      </c>
      <c r="G592">
        <v>0.39019999999999999</v>
      </c>
      <c r="H592">
        <v>0.48670000000000002</v>
      </c>
      <c r="I592">
        <v>0.62239999999999995</v>
      </c>
      <c r="J592">
        <v>0.50590000000000002</v>
      </c>
      <c r="K592">
        <v>0.2233</v>
      </c>
      <c r="L592">
        <v>0.40539999999999998</v>
      </c>
      <c r="M592">
        <v>0.90739999999999998</v>
      </c>
      <c r="N592">
        <v>0.69420000000000004</v>
      </c>
      <c r="O592">
        <v>0.59250000000000003</v>
      </c>
      <c r="P592">
        <v>0.27939999999999998</v>
      </c>
      <c r="Q592">
        <v>0.52780000000000005</v>
      </c>
      <c r="R592">
        <v>0.49769999999999998</v>
      </c>
      <c r="S592">
        <v>0.4083</v>
      </c>
      <c r="T592">
        <v>0.2888</v>
      </c>
      <c r="U592">
        <v>0.38500000000000001</v>
      </c>
      <c r="V592">
        <v>0.41510000000000002</v>
      </c>
      <c r="W592">
        <v>0.54390000000000005</v>
      </c>
      <c r="X592">
        <v>0.45519999999999999</v>
      </c>
      <c r="Y592">
        <v>0.62439999999999996</v>
      </c>
      <c r="Z592">
        <v>0.49340000000000001</v>
      </c>
      <c r="AA592">
        <v>0.38940000000000002</v>
      </c>
      <c r="AB592">
        <v>0.47399999999999998</v>
      </c>
      <c r="AC592">
        <v>0.33710000000000001</v>
      </c>
      <c r="AD592">
        <v>0.37019999999999997</v>
      </c>
      <c r="AE592">
        <v>0.65839999999999999</v>
      </c>
      <c r="AF592">
        <v>0.69340000000000002</v>
      </c>
      <c r="AG592">
        <v>0.60899999999999999</v>
      </c>
      <c r="AH592">
        <v>0.19059999999999999</v>
      </c>
      <c r="AI592">
        <v>0.39090000000000003</v>
      </c>
      <c r="AJ592">
        <v>0.42280000000000001</v>
      </c>
      <c r="AK592">
        <v>0.27860000000000001</v>
      </c>
      <c r="AL592">
        <v>0.3866</v>
      </c>
      <c r="AM592">
        <v>0.69540000000000002</v>
      </c>
      <c r="AN592">
        <v>0.46</v>
      </c>
      <c r="AO592">
        <v>0.50039999999999996</v>
      </c>
      <c r="AP592">
        <v>0.4919</v>
      </c>
      <c r="AQ592">
        <v>0.53039999999999998</v>
      </c>
      <c r="AR592">
        <v>0.3669</v>
      </c>
      <c r="AS592">
        <v>0.56999999999999995</v>
      </c>
      <c r="AT592">
        <v>0.33200000000000002</v>
      </c>
      <c r="AU592">
        <v>0.29849999999999999</v>
      </c>
      <c r="AV592">
        <v>0.45729999999999998</v>
      </c>
      <c r="AW592">
        <v>0.31669999999999998</v>
      </c>
      <c r="AX592">
        <v>0.31080000000000002</v>
      </c>
      <c r="AY592">
        <v>0.182</v>
      </c>
      <c r="AZ592">
        <v>0.47949999999999998</v>
      </c>
      <c r="BA592">
        <v>0.23280000000000001</v>
      </c>
      <c r="BB592">
        <v>0.51119999999999999</v>
      </c>
      <c r="BC592">
        <v>0.56399999999999995</v>
      </c>
      <c r="BD592">
        <v>0.36759999999999998</v>
      </c>
    </row>
    <row r="593" spans="1:56" hidden="1" x14ac:dyDescent="0.4">
      <c r="A593">
        <v>1180</v>
      </c>
      <c r="B593" t="str">
        <f t="shared" si="28"/>
        <v>DPM002</v>
      </c>
      <c r="C593" t="str">
        <f t="shared" si="29"/>
        <v>DPM052</v>
      </c>
      <c r="D593" t="str">
        <f t="shared" si="30"/>
        <v>BM25</v>
      </c>
      <c r="E593" t="s">
        <v>656</v>
      </c>
      <c r="F593">
        <f t="shared" si="31"/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</row>
    <row r="594" spans="1:56" hidden="1" x14ac:dyDescent="0.4">
      <c r="A594">
        <v>1181</v>
      </c>
      <c r="B594" t="str">
        <f t="shared" si="28"/>
        <v>DPM002</v>
      </c>
      <c r="C594" t="str">
        <f t="shared" si="29"/>
        <v>DPM052</v>
      </c>
      <c r="D594" t="str">
        <f t="shared" si="30"/>
        <v>SBERT</v>
      </c>
      <c r="E594" t="s">
        <v>657</v>
      </c>
      <c r="F594">
        <f t="shared" si="31"/>
        <v>0.91700000000000015</v>
      </c>
      <c r="G594">
        <v>0.91049999999999998</v>
      </c>
      <c r="H594">
        <v>0.94299999999999995</v>
      </c>
      <c r="I594">
        <v>0.97909999999999997</v>
      </c>
      <c r="J594">
        <v>0.87150000000000005</v>
      </c>
      <c r="K594">
        <v>0.873</v>
      </c>
      <c r="L594">
        <v>0.91169999999999995</v>
      </c>
      <c r="M594">
        <v>0.99460000000000004</v>
      </c>
      <c r="N594">
        <v>0.97829999999999995</v>
      </c>
      <c r="O594">
        <v>0.95430000000000004</v>
      </c>
      <c r="P594">
        <v>0.87970000000000004</v>
      </c>
      <c r="Q594">
        <v>0.92620000000000002</v>
      </c>
      <c r="R594">
        <v>0.93830000000000002</v>
      </c>
      <c r="S594">
        <v>0.91439999999999999</v>
      </c>
      <c r="T594">
        <v>0.88219999999999998</v>
      </c>
      <c r="U594">
        <v>0.95569999999999999</v>
      </c>
      <c r="V594">
        <v>0.88019999999999998</v>
      </c>
      <c r="W594">
        <v>0.96079999999999999</v>
      </c>
      <c r="X594">
        <v>0.93899999999999995</v>
      </c>
      <c r="Y594">
        <v>0.96970000000000001</v>
      </c>
      <c r="Z594">
        <v>0.88600000000000001</v>
      </c>
      <c r="AA594">
        <v>0.91610000000000003</v>
      </c>
      <c r="AB594">
        <v>0.88109999999999999</v>
      </c>
      <c r="AC594">
        <v>0.89600000000000002</v>
      </c>
      <c r="AD594">
        <v>0.87109999999999999</v>
      </c>
      <c r="AE594">
        <v>0.93700000000000006</v>
      </c>
      <c r="AF594">
        <v>0.98909999999999998</v>
      </c>
      <c r="AG594">
        <v>0.95630000000000004</v>
      </c>
      <c r="AH594">
        <v>0.86970000000000003</v>
      </c>
      <c r="AI594">
        <v>0.90339999999999998</v>
      </c>
      <c r="AJ594">
        <v>0.87460000000000004</v>
      </c>
      <c r="AK594">
        <v>0.9325</v>
      </c>
      <c r="AL594">
        <v>0.82450000000000001</v>
      </c>
      <c r="AM594">
        <v>0.97819999999999996</v>
      </c>
      <c r="AN594">
        <v>0.88390000000000002</v>
      </c>
      <c r="AO594">
        <v>0.95050000000000001</v>
      </c>
      <c r="AP594">
        <v>0.95189999999999997</v>
      </c>
      <c r="AQ594">
        <v>0.95069999999999999</v>
      </c>
      <c r="AR594">
        <v>0.90029999999999999</v>
      </c>
      <c r="AS594">
        <v>0.9446</v>
      </c>
      <c r="AT594">
        <v>0.89959999999999996</v>
      </c>
      <c r="AU594">
        <v>0.81210000000000004</v>
      </c>
      <c r="AV594">
        <v>0.91310000000000002</v>
      </c>
      <c r="AW594">
        <v>0.87819999999999998</v>
      </c>
      <c r="AX594">
        <v>0.94169999999999998</v>
      </c>
      <c r="AY594">
        <v>0.87739999999999996</v>
      </c>
      <c r="AZ594">
        <v>0.87480000000000002</v>
      </c>
      <c r="BA594">
        <v>0.90049999999999997</v>
      </c>
      <c r="BB594">
        <v>0.96419999999999995</v>
      </c>
      <c r="BC594">
        <v>0.92730000000000001</v>
      </c>
      <c r="BD594">
        <v>0.90139999999999998</v>
      </c>
    </row>
    <row r="595" spans="1:56" hidden="1" x14ac:dyDescent="0.4">
      <c r="A595">
        <v>1182</v>
      </c>
      <c r="B595" t="str">
        <f t="shared" si="28"/>
        <v>DPM002</v>
      </c>
      <c r="C595" t="str">
        <f t="shared" si="29"/>
        <v>DPM052</v>
      </c>
      <c r="D595" t="str">
        <f t="shared" si="30"/>
        <v>MEAN</v>
      </c>
      <c r="E595" t="s">
        <v>658</v>
      </c>
      <c r="F595">
        <f t="shared" si="31"/>
        <v>0.44222199999999995</v>
      </c>
      <c r="G595">
        <v>0.39050000000000001</v>
      </c>
      <c r="H595">
        <v>0.46029999999999999</v>
      </c>
      <c r="I595">
        <v>0.54</v>
      </c>
      <c r="J595">
        <v>0.40920000000000001</v>
      </c>
      <c r="K595">
        <v>0.35770000000000002</v>
      </c>
      <c r="L595">
        <v>0.40889999999999999</v>
      </c>
      <c r="M595">
        <v>0.72689999999999999</v>
      </c>
      <c r="N595">
        <v>0.57650000000000001</v>
      </c>
      <c r="O595">
        <v>0.50929999999999997</v>
      </c>
      <c r="P595">
        <v>0.35270000000000001</v>
      </c>
      <c r="Q595">
        <v>0.45150000000000001</v>
      </c>
      <c r="R595">
        <v>0.45590000000000003</v>
      </c>
      <c r="S595">
        <v>0.42759999999999998</v>
      </c>
      <c r="T595">
        <v>0.3453</v>
      </c>
      <c r="U595">
        <v>0.44</v>
      </c>
      <c r="V595">
        <v>0.42359999999999998</v>
      </c>
      <c r="W595">
        <v>0.49709999999999999</v>
      </c>
      <c r="X595">
        <v>0.43809999999999999</v>
      </c>
      <c r="Y595">
        <v>0.4859</v>
      </c>
      <c r="Z595">
        <v>0.39800000000000002</v>
      </c>
      <c r="AA595">
        <v>0.42699999999999999</v>
      </c>
      <c r="AB595">
        <v>0.42749999999999999</v>
      </c>
      <c r="AC595">
        <v>0.438</v>
      </c>
      <c r="AD595">
        <v>0.3639</v>
      </c>
      <c r="AE595">
        <v>0.53139999999999998</v>
      </c>
      <c r="AF595">
        <v>0.57989999999999997</v>
      </c>
      <c r="AG595">
        <v>0.49120000000000003</v>
      </c>
      <c r="AH595">
        <v>0.34320000000000001</v>
      </c>
      <c r="AI595">
        <v>0.38190000000000002</v>
      </c>
      <c r="AJ595">
        <v>0.38190000000000002</v>
      </c>
      <c r="AK595">
        <v>0.3609</v>
      </c>
      <c r="AL595">
        <v>0.3664</v>
      </c>
      <c r="AM595">
        <v>0.58460000000000001</v>
      </c>
      <c r="AN595">
        <v>0.39150000000000001</v>
      </c>
      <c r="AO595">
        <v>0.46229999999999999</v>
      </c>
      <c r="AP595">
        <v>0.48349999999999999</v>
      </c>
      <c r="AQ595">
        <v>0.52690000000000003</v>
      </c>
      <c r="AR595">
        <v>0.39379999999999998</v>
      </c>
      <c r="AS595">
        <v>0.48070000000000002</v>
      </c>
      <c r="AT595">
        <v>0.44890000000000002</v>
      </c>
      <c r="AU595">
        <v>0.3206</v>
      </c>
      <c r="AV595">
        <v>0.44919999999999999</v>
      </c>
      <c r="AW595">
        <v>0.41439999999999999</v>
      </c>
      <c r="AX595">
        <v>0.41830000000000001</v>
      </c>
      <c r="AY595">
        <v>0.33210000000000001</v>
      </c>
      <c r="AZ595">
        <v>0.42030000000000001</v>
      </c>
      <c r="BA595">
        <v>0.38779999999999998</v>
      </c>
      <c r="BB595">
        <v>0.4874</v>
      </c>
      <c r="BC595">
        <v>0.52110000000000001</v>
      </c>
      <c r="BD595">
        <v>0.39950000000000002</v>
      </c>
    </row>
    <row r="596" spans="1:56" hidden="1" x14ac:dyDescent="0.4">
      <c r="A596">
        <v>1183</v>
      </c>
      <c r="B596" t="str">
        <f t="shared" si="28"/>
        <v>DPM002</v>
      </c>
      <c r="C596" t="str">
        <f t="shared" si="29"/>
        <v>DPM052</v>
      </c>
      <c r="D596" t="str">
        <f t="shared" si="30"/>
        <v>Weighted</v>
      </c>
      <c r="E596" t="s">
        <v>659</v>
      </c>
      <c r="F596">
        <f t="shared" si="31"/>
        <v>0.43784600000000007</v>
      </c>
      <c r="G596">
        <v>0.371</v>
      </c>
      <c r="H596">
        <v>0.45829999999999999</v>
      </c>
      <c r="I596">
        <v>0.55930000000000002</v>
      </c>
      <c r="J596">
        <v>0.40610000000000002</v>
      </c>
      <c r="K596">
        <v>0.32729999999999998</v>
      </c>
      <c r="L596">
        <v>0.3947</v>
      </c>
      <c r="M596">
        <v>0.80489999999999995</v>
      </c>
      <c r="N596">
        <v>0.60860000000000003</v>
      </c>
      <c r="O596">
        <v>0.52310000000000001</v>
      </c>
      <c r="P596">
        <v>0.32279999999999998</v>
      </c>
      <c r="Q596">
        <v>0.45190000000000002</v>
      </c>
      <c r="R596">
        <v>0.45400000000000001</v>
      </c>
      <c r="S596">
        <v>0.4178</v>
      </c>
      <c r="T596">
        <v>0.31380000000000002</v>
      </c>
      <c r="U596">
        <v>0.4259</v>
      </c>
      <c r="V596">
        <v>0.41830000000000001</v>
      </c>
      <c r="W596">
        <v>0.50439999999999996</v>
      </c>
      <c r="X596">
        <v>0.42949999999999999</v>
      </c>
      <c r="Y596">
        <v>0.49309999999999998</v>
      </c>
      <c r="Z596">
        <v>0.38929999999999998</v>
      </c>
      <c r="AA596">
        <v>0.4158</v>
      </c>
      <c r="AB596">
        <v>0.42580000000000001</v>
      </c>
      <c r="AC596">
        <v>0.4299</v>
      </c>
      <c r="AD596">
        <v>0.34279999999999999</v>
      </c>
      <c r="AE596">
        <v>0.55669999999999997</v>
      </c>
      <c r="AF596">
        <v>0.61119999999999997</v>
      </c>
      <c r="AG596">
        <v>0.501</v>
      </c>
      <c r="AH596">
        <v>0.308</v>
      </c>
      <c r="AI596">
        <v>0.36149999999999999</v>
      </c>
      <c r="AJ596">
        <v>0.3674</v>
      </c>
      <c r="AK596">
        <v>0.32519999999999999</v>
      </c>
      <c r="AL596">
        <v>0.35370000000000001</v>
      </c>
      <c r="AM596">
        <v>0.61870000000000003</v>
      </c>
      <c r="AN596">
        <v>0.37980000000000003</v>
      </c>
      <c r="AO596">
        <v>0.46039999999999998</v>
      </c>
      <c r="AP596">
        <v>0.48620000000000002</v>
      </c>
      <c r="AQ596">
        <v>0.54249999999999998</v>
      </c>
      <c r="AR596">
        <v>0.3755</v>
      </c>
      <c r="AS596">
        <v>0.48770000000000002</v>
      </c>
      <c r="AT596">
        <v>0.44280000000000003</v>
      </c>
      <c r="AU596">
        <v>0.29380000000000001</v>
      </c>
      <c r="AV596">
        <v>0.44740000000000002</v>
      </c>
      <c r="AW596">
        <v>0.40210000000000001</v>
      </c>
      <c r="AX596">
        <v>0.39710000000000001</v>
      </c>
      <c r="AY596">
        <v>0.29260000000000003</v>
      </c>
      <c r="AZ596">
        <v>0.41810000000000003</v>
      </c>
      <c r="BA596">
        <v>0.36130000000000001</v>
      </c>
      <c r="BB596">
        <v>0.49020000000000002</v>
      </c>
      <c r="BC596">
        <v>0.54049999999999998</v>
      </c>
      <c r="BD596">
        <v>0.38250000000000001</v>
      </c>
    </row>
    <row r="597" spans="1:56" hidden="1" x14ac:dyDescent="0.4">
      <c r="A597">
        <v>1051</v>
      </c>
      <c r="B597" t="str">
        <f t="shared" si="28"/>
        <v>DPM001</v>
      </c>
      <c r="C597" t="str">
        <f t="shared" si="29"/>
        <v>DPM052</v>
      </c>
      <c r="D597" t="str">
        <f t="shared" si="30"/>
        <v>Jaccard</v>
      </c>
      <c r="E597" t="s">
        <v>660</v>
      </c>
      <c r="F597">
        <f t="shared" si="31"/>
        <v>0.29740800000000006</v>
      </c>
      <c r="G597">
        <v>0.1966</v>
      </c>
      <c r="H597">
        <v>0.16819999999999999</v>
      </c>
      <c r="I597">
        <v>0.4</v>
      </c>
      <c r="J597">
        <v>0.18870000000000001</v>
      </c>
      <c r="K597">
        <v>0.18179999999999999</v>
      </c>
      <c r="L597">
        <v>0.47139999999999999</v>
      </c>
      <c r="M597">
        <v>0.33960000000000001</v>
      </c>
      <c r="N597">
        <v>0.5</v>
      </c>
      <c r="O597">
        <v>0.3962</v>
      </c>
      <c r="P597">
        <v>0.22059999999999999</v>
      </c>
      <c r="Q597">
        <v>0.18679999999999999</v>
      </c>
      <c r="R597">
        <v>0.37880000000000003</v>
      </c>
      <c r="S597">
        <v>0.20549999999999999</v>
      </c>
      <c r="T597">
        <v>0.33329999999999999</v>
      </c>
      <c r="U597">
        <v>0.48149999999999998</v>
      </c>
      <c r="V597">
        <v>0.3</v>
      </c>
      <c r="W597">
        <v>0.22220000000000001</v>
      </c>
      <c r="X597">
        <v>0.31819999999999998</v>
      </c>
      <c r="Y597">
        <v>6.3299999999999995E-2</v>
      </c>
      <c r="Z597">
        <v>0.2054</v>
      </c>
      <c r="AA597">
        <v>0.4783</v>
      </c>
      <c r="AB597">
        <v>0.2414</v>
      </c>
      <c r="AC597">
        <v>0.46</v>
      </c>
      <c r="AD597">
        <v>0.14779999999999999</v>
      </c>
      <c r="AE597">
        <v>0.128</v>
      </c>
      <c r="AF597">
        <v>0.6</v>
      </c>
      <c r="AG597">
        <v>0.29409999999999997</v>
      </c>
      <c r="AH597">
        <v>0.17599999999999999</v>
      </c>
      <c r="AI597">
        <v>0.19270000000000001</v>
      </c>
      <c r="AJ597">
        <v>0.21590000000000001</v>
      </c>
      <c r="AK597">
        <v>0.17499999999999999</v>
      </c>
      <c r="AL597">
        <v>0.16070000000000001</v>
      </c>
      <c r="AM597">
        <v>0.40429999999999999</v>
      </c>
      <c r="AN597">
        <v>0.30940000000000001</v>
      </c>
      <c r="AO597">
        <v>0.39389999999999997</v>
      </c>
      <c r="AP597">
        <v>0.37169999999999997</v>
      </c>
      <c r="AQ597">
        <v>0.27500000000000002</v>
      </c>
      <c r="AR597">
        <v>0.2361</v>
      </c>
      <c r="AS597">
        <v>0.18890000000000001</v>
      </c>
      <c r="AT597">
        <v>0.40539999999999998</v>
      </c>
      <c r="AU597">
        <v>0.42</v>
      </c>
      <c r="AV597">
        <v>0.37740000000000001</v>
      </c>
      <c r="AW597">
        <v>0.36359999999999998</v>
      </c>
      <c r="AX597">
        <v>0.39860000000000001</v>
      </c>
      <c r="AY597">
        <v>0.192</v>
      </c>
      <c r="AZ597">
        <v>0.2752</v>
      </c>
      <c r="BA597">
        <v>0.17649999999999999</v>
      </c>
      <c r="BB597">
        <v>0.40539999999999998</v>
      </c>
      <c r="BC597">
        <v>0.4471</v>
      </c>
      <c r="BD597">
        <v>0.2019</v>
      </c>
    </row>
    <row r="598" spans="1:56" hidden="1" x14ac:dyDescent="0.4">
      <c r="A598">
        <v>1052</v>
      </c>
      <c r="B598" t="str">
        <f t="shared" si="28"/>
        <v>DPM001</v>
      </c>
      <c r="C598" t="str">
        <f t="shared" si="29"/>
        <v>DPM052</v>
      </c>
      <c r="D598" t="str">
        <f t="shared" si="30"/>
        <v>Levenshtein</v>
      </c>
      <c r="E598" t="s">
        <v>661</v>
      </c>
      <c r="F598">
        <f t="shared" si="31"/>
        <v>0.52752199999999982</v>
      </c>
      <c r="G598">
        <v>0.45679999999999998</v>
      </c>
      <c r="H598">
        <v>0.50049999999999994</v>
      </c>
      <c r="I598">
        <v>0.75780000000000003</v>
      </c>
      <c r="J598">
        <v>0.43580000000000002</v>
      </c>
      <c r="K598">
        <v>0.43559999999999999</v>
      </c>
      <c r="L598">
        <v>0.6119</v>
      </c>
      <c r="M598">
        <v>0.55159999999999998</v>
      </c>
      <c r="N598">
        <v>0.7137</v>
      </c>
      <c r="O598">
        <v>0.77759999999999996</v>
      </c>
      <c r="P598">
        <v>0.59589999999999999</v>
      </c>
      <c r="Q598">
        <v>0.46110000000000001</v>
      </c>
      <c r="R598">
        <v>0.56630000000000003</v>
      </c>
      <c r="S598">
        <v>0.46650000000000003</v>
      </c>
      <c r="T598">
        <v>0.65100000000000002</v>
      </c>
      <c r="U598">
        <v>0.47089999999999999</v>
      </c>
      <c r="V598">
        <v>0.46460000000000001</v>
      </c>
      <c r="W598">
        <v>0.49209999999999998</v>
      </c>
      <c r="X598">
        <v>0.59699999999999998</v>
      </c>
      <c r="Y598">
        <v>0.53669999999999995</v>
      </c>
      <c r="Z598">
        <v>0.44159999999999999</v>
      </c>
      <c r="AA598">
        <v>0.64049999999999996</v>
      </c>
      <c r="AB598">
        <v>0.47610000000000002</v>
      </c>
      <c r="AC598">
        <v>0.70540000000000003</v>
      </c>
      <c r="AD598">
        <v>0.442</v>
      </c>
      <c r="AE598">
        <v>0.40329999999999999</v>
      </c>
      <c r="AF598">
        <v>0.79490000000000005</v>
      </c>
      <c r="AG598">
        <v>0.55969999999999998</v>
      </c>
      <c r="AH598">
        <v>0.4415</v>
      </c>
      <c r="AI598">
        <v>0.45119999999999999</v>
      </c>
      <c r="AJ598">
        <v>0.439</v>
      </c>
      <c r="AK598">
        <v>0.46939999999999998</v>
      </c>
      <c r="AL598">
        <v>0.41980000000000001</v>
      </c>
      <c r="AM598">
        <v>0.65</v>
      </c>
      <c r="AN598">
        <v>0.46550000000000002</v>
      </c>
      <c r="AO598">
        <v>0.72650000000000003</v>
      </c>
      <c r="AP598">
        <v>0.49880000000000002</v>
      </c>
      <c r="AQ598">
        <v>0.44080000000000003</v>
      </c>
      <c r="AR598">
        <v>0.50670000000000004</v>
      </c>
      <c r="AS598">
        <v>0.52070000000000005</v>
      </c>
      <c r="AT598">
        <v>0.49320000000000003</v>
      </c>
      <c r="AU598">
        <v>0.57210000000000005</v>
      </c>
      <c r="AV598">
        <v>0.48859999999999998</v>
      </c>
      <c r="AW598">
        <v>0.54669999999999996</v>
      </c>
      <c r="AX598">
        <v>0.49419999999999997</v>
      </c>
      <c r="AY598">
        <v>0.40200000000000002</v>
      </c>
      <c r="AZ598">
        <v>0.45369999999999999</v>
      </c>
      <c r="BA598">
        <v>0.3755</v>
      </c>
      <c r="BB598">
        <v>0.45800000000000002</v>
      </c>
      <c r="BC598">
        <v>0.60829999999999995</v>
      </c>
      <c r="BD598">
        <v>0.44700000000000001</v>
      </c>
    </row>
    <row r="599" spans="1:56" hidden="1" x14ac:dyDescent="0.4">
      <c r="A599">
        <v>1053</v>
      </c>
      <c r="B599" t="str">
        <f t="shared" si="28"/>
        <v>DPM001</v>
      </c>
      <c r="C599" t="str">
        <f t="shared" si="29"/>
        <v>DPM052</v>
      </c>
      <c r="D599" t="str">
        <f t="shared" si="30"/>
        <v>TFIDF</v>
      </c>
      <c r="E599" t="s">
        <v>662</v>
      </c>
      <c r="F599">
        <f t="shared" si="31"/>
        <v>0.4420619999999999</v>
      </c>
      <c r="G599">
        <v>0.43120000000000003</v>
      </c>
      <c r="H599">
        <v>0.33939999999999998</v>
      </c>
      <c r="I599">
        <v>0.66259999999999997</v>
      </c>
      <c r="J599">
        <v>0.4148</v>
      </c>
      <c r="K599">
        <v>0.2477</v>
      </c>
      <c r="L599">
        <v>0.51400000000000001</v>
      </c>
      <c r="M599">
        <v>0.49530000000000002</v>
      </c>
      <c r="N599">
        <v>0.69930000000000003</v>
      </c>
      <c r="O599">
        <v>0.66390000000000005</v>
      </c>
      <c r="P599">
        <v>0.3493</v>
      </c>
      <c r="Q599">
        <v>0.49480000000000002</v>
      </c>
      <c r="R599">
        <v>0.5111</v>
      </c>
      <c r="S599">
        <v>0.39639999999999997</v>
      </c>
      <c r="T599">
        <v>0.51160000000000005</v>
      </c>
      <c r="U599">
        <v>0.42759999999999998</v>
      </c>
      <c r="V599">
        <v>0.39319999999999999</v>
      </c>
      <c r="W599">
        <v>0.36199999999999999</v>
      </c>
      <c r="X599">
        <v>0.58620000000000005</v>
      </c>
      <c r="Y599">
        <v>0.36630000000000001</v>
      </c>
      <c r="Z599">
        <v>0.41099999999999998</v>
      </c>
      <c r="AA599">
        <v>0.55800000000000005</v>
      </c>
      <c r="AB599">
        <v>0.42709999999999998</v>
      </c>
      <c r="AC599">
        <v>0.43659999999999999</v>
      </c>
      <c r="AD599">
        <v>0.38640000000000002</v>
      </c>
      <c r="AE599">
        <v>0.28649999999999998</v>
      </c>
      <c r="AF599">
        <v>0.62080000000000002</v>
      </c>
      <c r="AG599">
        <v>0.47720000000000001</v>
      </c>
      <c r="AH599">
        <v>0.2707</v>
      </c>
      <c r="AI599">
        <v>0.45029999999999998</v>
      </c>
      <c r="AJ599">
        <v>0.52159999999999995</v>
      </c>
      <c r="AK599">
        <v>0.31469999999999998</v>
      </c>
      <c r="AL599">
        <v>0.33789999999999998</v>
      </c>
      <c r="AM599">
        <v>0.61150000000000004</v>
      </c>
      <c r="AN599">
        <v>0.33610000000000001</v>
      </c>
      <c r="AO599">
        <v>0.63129999999999997</v>
      </c>
      <c r="AP599">
        <v>0.34470000000000001</v>
      </c>
      <c r="AQ599">
        <v>0.30449999999999999</v>
      </c>
      <c r="AR599">
        <v>0.53820000000000001</v>
      </c>
      <c r="AS599">
        <v>0.5323</v>
      </c>
      <c r="AT599">
        <v>0.3039</v>
      </c>
      <c r="AU599">
        <v>0.49159999999999998</v>
      </c>
      <c r="AV599">
        <v>0.49209999999999998</v>
      </c>
      <c r="AW599">
        <v>0.48649999999999999</v>
      </c>
      <c r="AX599">
        <v>0.48830000000000001</v>
      </c>
      <c r="AY599">
        <v>0.20710000000000001</v>
      </c>
      <c r="AZ599">
        <v>0.45129999999999998</v>
      </c>
      <c r="BA599">
        <v>0.1875</v>
      </c>
      <c r="BB599">
        <v>0.40610000000000002</v>
      </c>
      <c r="BC599">
        <v>0.62070000000000003</v>
      </c>
      <c r="BD599">
        <v>0.3039</v>
      </c>
    </row>
    <row r="600" spans="1:56" hidden="1" x14ac:dyDescent="0.4">
      <c r="A600">
        <v>1054</v>
      </c>
      <c r="B600" t="str">
        <f t="shared" si="28"/>
        <v>DPM001</v>
      </c>
      <c r="C600" t="str">
        <f t="shared" si="29"/>
        <v>DPM052</v>
      </c>
      <c r="D600" t="str">
        <f t="shared" si="30"/>
        <v>BM25</v>
      </c>
      <c r="E600" t="s">
        <v>663</v>
      </c>
      <c r="F600">
        <f t="shared" si="31"/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</row>
    <row r="601" spans="1:56" hidden="1" x14ac:dyDescent="0.4">
      <c r="A601">
        <v>1055</v>
      </c>
      <c r="B601" t="str">
        <f t="shared" si="28"/>
        <v>DPM001</v>
      </c>
      <c r="C601" t="str">
        <f t="shared" si="29"/>
        <v>DPM052</v>
      </c>
      <c r="D601" t="str">
        <f t="shared" si="30"/>
        <v>SBERT</v>
      </c>
      <c r="E601" t="s">
        <v>664</v>
      </c>
      <c r="F601">
        <f t="shared" si="31"/>
        <v>0.9167780000000002</v>
      </c>
      <c r="G601">
        <v>0.90539999999999998</v>
      </c>
      <c r="H601">
        <v>0.8992</v>
      </c>
      <c r="I601">
        <v>0.9859</v>
      </c>
      <c r="J601">
        <v>0.87360000000000004</v>
      </c>
      <c r="K601">
        <v>0.80869999999999997</v>
      </c>
      <c r="L601">
        <v>0.91649999999999998</v>
      </c>
      <c r="M601">
        <v>0.93120000000000003</v>
      </c>
      <c r="N601">
        <v>0.97699999999999998</v>
      </c>
      <c r="O601">
        <v>0.97170000000000001</v>
      </c>
      <c r="P601">
        <v>0.93840000000000001</v>
      </c>
      <c r="Q601">
        <v>0.90210000000000001</v>
      </c>
      <c r="R601">
        <v>0.96189999999999998</v>
      </c>
      <c r="S601">
        <v>0.91910000000000003</v>
      </c>
      <c r="T601">
        <v>0.96660000000000001</v>
      </c>
      <c r="U601">
        <v>0.90910000000000002</v>
      </c>
      <c r="V601">
        <v>0.8468</v>
      </c>
      <c r="W601">
        <v>0.90949999999999998</v>
      </c>
      <c r="X601">
        <v>0.95669999999999999</v>
      </c>
      <c r="Y601">
        <v>0.88990000000000002</v>
      </c>
      <c r="Z601">
        <v>0.89570000000000005</v>
      </c>
      <c r="AA601">
        <v>0.97250000000000003</v>
      </c>
      <c r="AB601">
        <v>0.91910000000000003</v>
      </c>
      <c r="AC601">
        <v>0.95650000000000002</v>
      </c>
      <c r="AD601">
        <v>0.91110000000000002</v>
      </c>
      <c r="AE601">
        <v>0.86919999999999997</v>
      </c>
      <c r="AF601">
        <v>0.94350000000000001</v>
      </c>
      <c r="AG601">
        <v>0.91149999999999998</v>
      </c>
      <c r="AH601">
        <v>0.89219999999999999</v>
      </c>
      <c r="AI601">
        <v>0.90680000000000005</v>
      </c>
      <c r="AJ601">
        <v>0.90990000000000004</v>
      </c>
      <c r="AK601">
        <v>0.93579999999999997</v>
      </c>
      <c r="AL601">
        <v>0.82240000000000002</v>
      </c>
      <c r="AM601">
        <v>0.96789999999999998</v>
      </c>
      <c r="AN601">
        <v>0.8901</v>
      </c>
      <c r="AO601">
        <v>0.97289999999999999</v>
      </c>
      <c r="AP601">
        <v>0.93820000000000003</v>
      </c>
      <c r="AQ601">
        <v>0.93179999999999996</v>
      </c>
      <c r="AR601">
        <v>0.94479999999999997</v>
      </c>
      <c r="AS601">
        <v>0.93489999999999995</v>
      </c>
      <c r="AT601">
        <v>0.95409999999999995</v>
      </c>
      <c r="AU601">
        <v>0.96150000000000002</v>
      </c>
      <c r="AV601">
        <v>0.90890000000000004</v>
      </c>
      <c r="AW601">
        <v>0.93920000000000003</v>
      </c>
      <c r="AX601">
        <v>0.91059999999999997</v>
      </c>
      <c r="AY601">
        <v>0.85409999999999997</v>
      </c>
      <c r="AZ601">
        <v>0.8619</v>
      </c>
      <c r="BA601">
        <v>0.8579</v>
      </c>
      <c r="BB601">
        <v>0.85450000000000004</v>
      </c>
      <c r="BC601">
        <v>0.94910000000000005</v>
      </c>
      <c r="BD601">
        <v>0.89100000000000001</v>
      </c>
    </row>
    <row r="602" spans="1:56" hidden="1" x14ac:dyDescent="0.4">
      <c r="A602">
        <v>1056</v>
      </c>
      <c r="B602" t="str">
        <f t="shared" si="28"/>
        <v>DPM001</v>
      </c>
      <c r="C602" t="str">
        <f t="shared" si="29"/>
        <v>DPM052</v>
      </c>
      <c r="D602" t="str">
        <f t="shared" si="30"/>
        <v>MEAN</v>
      </c>
      <c r="E602" t="s">
        <v>665</v>
      </c>
      <c r="F602">
        <f t="shared" si="31"/>
        <v>0.43675799999999998</v>
      </c>
      <c r="G602">
        <v>0.39800000000000002</v>
      </c>
      <c r="H602">
        <v>0.38150000000000001</v>
      </c>
      <c r="I602">
        <v>0.56120000000000003</v>
      </c>
      <c r="J602">
        <v>0.3826</v>
      </c>
      <c r="K602">
        <v>0.33479999999999999</v>
      </c>
      <c r="L602">
        <v>0.50270000000000004</v>
      </c>
      <c r="M602">
        <v>0.46360000000000001</v>
      </c>
      <c r="N602">
        <v>0.57799999999999996</v>
      </c>
      <c r="O602">
        <v>0.56189999999999996</v>
      </c>
      <c r="P602">
        <v>0.42080000000000001</v>
      </c>
      <c r="Q602">
        <v>0.40899999999999997</v>
      </c>
      <c r="R602">
        <v>0.48359999999999997</v>
      </c>
      <c r="S602">
        <v>0.39750000000000002</v>
      </c>
      <c r="T602">
        <v>0.49249999999999999</v>
      </c>
      <c r="U602">
        <v>0.45779999999999998</v>
      </c>
      <c r="V602">
        <v>0.40089999999999998</v>
      </c>
      <c r="W602">
        <v>0.3972</v>
      </c>
      <c r="X602">
        <v>0.49159999999999998</v>
      </c>
      <c r="Y602">
        <v>0.37119999999999997</v>
      </c>
      <c r="Z602">
        <v>0.39069999999999999</v>
      </c>
      <c r="AA602">
        <v>0.52990000000000004</v>
      </c>
      <c r="AB602">
        <v>0.4128</v>
      </c>
      <c r="AC602">
        <v>0.51170000000000004</v>
      </c>
      <c r="AD602">
        <v>0.3775</v>
      </c>
      <c r="AE602">
        <v>0.33739999999999998</v>
      </c>
      <c r="AF602">
        <v>0.59179999999999999</v>
      </c>
      <c r="AG602">
        <v>0.44850000000000001</v>
      </c>
      <c r="AH602">
        <v>0.35610000000000003</v>
      </c>
      <c r="AI602">
        <v>0.4002</v>
      </c>
      <c r="AJ602">
        <v>0.4173</v>
      </c>
      <c r="AK602">
        <v>0.379</v>
      </c>
      <c r="AL602">
        <v>0.34820000000000001</v>
      </c>
      <c r="AM602">
        <v>0.52669999999999995</v>
      </c>
      <c r="AN602">
        <v>0.4002</v>
      </c>
      <c r="AO602">
        <v>0.54490000000000005</v>
      </c>
      <c r="AP602">
        <v>0.43070000000000003</v>
      </c>
      <c r="AQ602">
        <v>0.39040000000000002</v>
      </c>
      <c r="AR602">
        <v>0.44519999999999998</v>
      </c>
      <c r="AS602">
        <v>0.43540000000000001</v>
      </c>
      <c r="AT602">
        <v>0.43130000000000002</v>
      </c>
      <c r="AU602">
        <v>0.48909999999999998</v>
      </c>
      <c r="AV602">
        <v>0.45340000000000003</v>
      </c>
      <c r="AW602">
        <v>0.4672</v>
      </c>
      <c r="AX602">
        <v>0.45839999999999997</v>
      </c>
      <c r="AY602">
        <v>0.33100000000000002</v>
      </c>
      <c r="AZ602">
        <v>0.40839999999999999</v>
      </c>
      <c r="BA602">
        <v>0.31950000000000001</v>
      </c>
      <c r="BB602">
        <v>0.42480000000000001</v>
      </c>
      <c r="BC602">
        <v>0.52500000000000002</v>
      </c>
      <c r="BD602">
        <v>0.36880000000000002</v>
      </c>
    </row>
    <row r="603" spans="1:56" hidden="1" x14ac:dyDescent="0.4">
      <c r="A603">
        <v>1057</v>
      </c>
      <c r="B603" t="str">
        <f t="shared" si="28"/>
        <v>DPM001</v>
      </c>
      <c r="C603" t="str">
        <f t="shared" si="29"/>
        <v>DPM052</v>
      </c>
      <c r="D603" t="str">
        <f t="shared" si="30"/>
        <v>Weighted</v>
      </c>
      <c r="E603" t="s">
        <v>666</v>
      </c>
      <c r="F603">
        <f t="shared" si="31"/>
        <v>0.43052400000000007</v>
      </c>
      <c r="G603">
        <v>0.38329999999999997</v>
      </c>
      <c r="H603">
        <v>0.3589</v>
      </c>
      <c r="I603">
        <v>0.58679999999999999</v>
      </c>
      <c r="J603">
        <v>0.3679</v>
      </c>
      <c r="K603">
        <v>0.30959999999999999</v>
      </c>
      <c r="L603">
        <v>0.51670000000000005</v>
      </c>
      <c r="M603">
        <v>0.46450000000000002</v>
      </c>
      <c r="N603">
        <v>0.6109</v>
      </c>
      <c r="O603">
        <v>0.58979999999999999</v>
      </c>
      <c r="P603">
        <v>0.4027</v>
      </c>
      <c r="Q603">
        <v>0.40060000000000001</v>
      </c>
      <c r="R603">
        <v>0.48580000000000001</v>
      </c>
      <c r="S603">
        <v>0.37880000000000003</v>
      </c>
      <c r="T603">
        <v>0.49619999999999997</v>
      </c>
      <c r="U603">
        <v>0.45729999999999998</v>
      </c>
      <c r="V603">
        <v>0.39379999999999998</v>
      </c>
      <c r="W603">
        <v>0.37809999999999999</v>
      </c>
      <c r="X603">
        <v>0.50029999999999997</v>
      </c>
      <c r="Y603">
        <v>0.34889999999999999</v>
      </c>
      <c r="Z603">
        <v>0.37459999999999999</v>
      </c>
      <c r="AA603">
        <v>0.5444</v>
      </c>
      <c r="AB603">
        <v>0.39939999999999998</v>
      </c>
      <c r="AC603">
        <v>0.51800000000000002</v>
      </c>
      <c r="AD603">
        <v>0.35449999999999998</v>
      </c>
      <c r="AE603">
        <v>0.30570000000000003</v>
      </c>
      <c r="AF603">
        <v>0.62929999999999997</v>
      </c>
      <c r="AG603">
        <v>0.44769999999999999</v>
      </c>
      <c r="AH603">
        <v>0.32479999999999998</v>
      </c>
      <c r="AI603">
        <v>0.38669999999999999</v>
      </c>
      <c r="AJ603">
        <v>0.41120000000000001</v>
      </c>
      <c r="AK603">
        <v>0.34910000000000002</v>
      </c>
      <c r="AL603">
        <v>0.32869999999999999</v>
      </c>
      <c r="AM603">
        <v>0.54379999999999995</v>
      </c>
      <c r="AN603">
        <v>0.38350000000000001</v>
      </c>
      <c r="AO603">
        <v>0.56679999999999997</v>
      </c>
      <c r="AP603">
        <v>0.41489999999999999</v>
      </c>
      <c r="AQ603">
        <v>0.36349999999999999</v>
      </c>
      <c r="AR603">
        <v>0.44159999999999999</v>
      </c>
      <c r="AS603">
        <v>0.43059999999999998</v>
      </c>
      <c r="AT603">
        <v>0.41120000000000001</v>
      </c>
      <c r="AU603">
        <v>0.49170000000000003</v>
      </c>
      <c r="AV603">
        <v>0.45500000000000002</v>
      </c>
      <c r="AW603">
        <v>0.46739999999999998</v>
      </c>
      <c r="AX603">
        <v>0.46079999999999999</v>
      </c>
      <c r="AY603">
        <v>0.29599999999999999</v>
      </c>
      <c r="AZ603">
        <v>0.40379999999999999</v>
      </c>
      <c r="BA603">
        <v>0.28000000000000003</v>
      </c>
      <c r="BB603">
        <v>0.42309999999999998</v>
      </c>
      <c r="BC603">
        <v>0.54500000000000004</v>
      </c>
      <c r="BD603">
        <v>0.34250000000000003</v>
      </c>
    </row>
    <row r="604" spans="1:56" hidden="1" x14ac:dyDescent="0.4">
      <c r="A604">
        <v>1247</v>
      </c>
      <c r="B604" t="str">
        <f t="shared" si="28"/>
        <v>DPM092</v>
      </c>
      <c r="C604" t="str">
        <f t="shared" si="29"/>
        <v>DPM053</v>
      </c>
      <c r="D604" t="str">
        <f t="shared" si="30"/>
        <v>Jaccard</v>
      </c>
      <c r="E604" t="s">
        <v>667</v>
      </c>
      <c r="F604">
        <f t="shared" si="31"/>
        <v>0.29836999999999997</v>
      </c>
      <c r="G604">
        <v>6.7199999999999996E-2</v>
      </c>
      <c r="H604">
        <v>0.14430000000000001</v>
      </c>
      <c r="I604">
        <v>0.25369999999999998</v>
      </c>
      <c r="J604">
        <v>0.20369999999999999</v>
      </c>
      <c r="K604">
        <v>0.33329999999999999</v>
      </c>
      <c r="L604">
        <v>0.3725</v>
      </c>
      <c r="M604">
        <v>0.41070000000000001</v>
      </c>
      <c r="N604">
        <v>0.29170000000000001</v>
      </c>
      <c r="O604">
        <v>0.25</v>
      </c>
      <c r="P604">
        <v>0.443</v>
      </c>
      <c r="Q604">
        <v>0.35589999999999999</v>
      </c>
      <c r="R604">
        <v>4.65E-2</v>
      </c>
      <c r="S604">
        <v>0.25</v>
      </c>
      <c r="T604">
        <v>0.27660000000000001</v>
      </c>
      <c r="U604">
        <v>0.23880000000000001</v>
      </c>
      <c r="V604">
        <v>7.3499999999999996E-2</v>
      </c>
      <c r="W604">
        <v>0.52239999999999998</v>
      </c>
      <c r="X604">
        <v>0.45100000000000001</v>
      </c>
      <c r="Y604">
        <v>1.4500000000000001E-2</v>
      </c>
      <c r="Z604">
        <v>0.45540000000000003</v>
      </c>
      <c r="AA604">
        <v>0.4138</v>
      </c>
      <c r="AB604">
        <v>0.33329999999999999</v>
      </c>
      <c r="AC604">
        <v>0.23380000000000001</v>
      </c>
      <c r="AD604">
        <v>0.2273</v>
      </c>
      <c r="AE604">
        <v>0.2</v>
      </c>
      <c r="AF604">
        <v>0.62709999999999999</v>
      </c>
      <c r="AG604">
        <v>0.45650000000000002</v>
      </c>
      <c r="AH604">
        <v>0.32379999999999998</v>
      </c>
      <c r="AI604">
        <v>0.20300000000000001</v>
      </c>
      <c r="AJ604">
        <v>0.4103</v>
      </c>
      <c r="AK604">
        <v>0.41070000000000001</v>
      </c>
      <c r="AL604">
        <v>0.1321</v>
      </c>
      <c r="AM604">
        <v>0.28889999999999999</v>
      </c>
      <c r="AN604">
        <v>0.3538</v>
      </c>
      <c r="AO604">
        <v>0.52629999999999999</v>
      </c>
      <c r="AP604">
        <v>0.4128</v>
      </c>
      <c r="AQ604">
        <v>0.48120000000000002</v>
      </c>
      <c r="AR604">
        <v>4.4400000000000002E-2</v>
      </c>
      <c r="AS604">
        <v>0.4355</v>
      </c>
      <c r="AT604">
        <v>0.1605</v>
      </c>
      <c r="AU604">
        <v>0.1522</v>
      </c>
      <c r="AV604">
        <v>0.22220000000000001</v>
      </c>
      <c r="AW604">
        <v>0.36209999999999998</v>
      </c>
      <c r="AX604">
        <v>0.3357</v>
      </c>
      <c r="AY604">
        <v>0.2424</v>
      </c>
      <c r="AZ604">
        <v>0.32469999999999999</v>
      </c>
      <c r="BA604">
        <v>0.50790000000000002</v>
      </c>
      <c r="BB604">
        <v>0.1439</v>
      </c>
      <c r="BC604">
        <v>0.21190000000000001</v>
      </c>
      <c r="BD604">
        <v>0.28570000000000001</v>
      </c>
    </row>
    <row r="605" spans="1:56" hidden="1" x14ac:dyDescent="0.4">
      <c r="A605">
        <v>1248</v>
      </c>
      <c r="B605" t="str">
        <f t="shared" si="28"/>
        <v>DPM092</v>
      </c>
      <c r="C605" t="str">
        <f t="shared" si="29"/>
        <v>DPM053</v>
      </c>
      <c r="D605" t="str">
        <f t="shared" si="30"/>
        <v>Levenshtein</v>
      </c>
      <c r="E605" t="s">
        <v>668</v>
      </c>
      <c r="F605">
        <f t="shared" si="31"/>
        <v>0.53648999999999991</v>
      </c>
      <c r="G605">
        <v>0.43830000000000002</v>
      </c>
      <c r="H605">
        <v>0.49009999999999998</v>
      </c>
      <c r="I605">
        <v>0.5696</v>
      </c>
      <c r="J605">
        <v>0.44440000000000002</v>
      </c>
      <c r="K605">
        <v>0.47960000000000003</v>
      </c>
      <c r="L605">
        <v>0.65269999999999995</v>
      </c>
      <c r="M605">
        <v>0.69989999999999997</v>
      </c>
      <c r="N605">
        <v>0.55869999999999997</v>
      </c>
      <c r="O605">
        <v>0.58579999999999999</v>
      </c>
      <c r="P605">
        <v>0.60370000000000001</v>
      </c>
      <c r="Q605">
        <v>0.60760000000000003</v>
      </c>
      <c r="R605">
        <v>0.54549999999999998</v>
      </c>
      <c r="S605">
        <v>0.42509999999999998</v>
      </c>
      <c r="T605">
        <v>0.72899999999999998</v>
      </c>
      <c r="U605">
        <v>0.48849999999999999</v>
      </c>
      <c r="V605">
        <v>0.43020000000000003</v>
      </c>
      <c r="W605">
        <v>0.5998</v>
      </c>
      <c r="X605">
        <v>0.69079999999999997</v>
      </c>
      <c r="Y605">
        <v>0.44800000000000001</v>
      </c>
      <c r="Z605">
        <v>0.54269999999999996</v>
      </c>
      <c r="AA605">
        <v>0.61709999999999998</v>
      </c>
      <c r="AB605">
        <v>0.56140000000000001</v>
      </c>
      <c r="AC605">
        <v>0.48809999999999998</v>
      </c>
      <c r="AD605">
        <v>0.45400000000000001</v>
      </c>
      <c r="AE605">
        <v>0.4924</v>
      </c>
      <c r="AF605">
        <v>0.61850000000000005</v>
      </c>
      <c r="AG605">
        <v>0.75419999999999998</v>
      </c>
      <c r="AH605">
        <v>0.52580000000000005</v>
      </c>
      <c r="AI605">
        <v>0.44969999999999999</v>
      </c>
      <c r="AJ605">
        <v>0.72840000000000005</v>
      </c>
      <c r="AK605">
        <v>0.58140000000000003</v>
      </c>
      <c r="AL605">
        <v>0.47389999999999999</v>
      </c>
      <c r="AM605">
        <v>0.48449999999999999</v>
      </c>
      <c r="AN605">
        <v>0.4884</v>
      </c>
      <c r="AO605">
        <v>0.61519999999999997</v>
      </c>
      <c r="AP605">
        <v>0.53500000000000003</v>
      </c>
      <c r="AQ605">
        <v>0.55130000000000001</v>
      </c>
      <c r="AR605">
        <v>0.45669999999999999</v>
      </c>
      <c r="AS605">
        <v>0.53320000000000001</v>
      </c>
      <c r="AT605">
        <v>0.56799999999999995</v>
      </c>
      <c r="AU605">
        <v>0.36909999999999998</v>
      </c>
      <c r="AV605">
        <v>0.43490000000000001</v>
      </c>
      <c r="AW605">
        <v>0.62109999999999999</v>
      </c>
      <c r="AX605">
        <v>0.45610000000000001</v>
      </c>
      <c r="AY605">
        <v>0.46989999999999998</v>
      </c>
      <c r="AZ605">
        <v>0.5786</v>
      </c>
      <c r="BA605">
        <v>0.59360000000000002</v>
      </c>
      <c r="BB605">
        <v>0.42899999999999999</v>
      </c>
      <c r="BC605">
        <v>0.39989999999999998</v>
      </c>
      <c r="BD605">
        <v>0.46510000000000001</v>
      </c>
    </row>
    <row r="606" spans="1:56" hidden="1" x14ac:dyDescent="0.4">
      <c r="A606">
        <v>1249</v>
      </c>
      <c r="B606" t="str">
        <f t="shared" si="28"/>
        <v>DPM092</v>
      </c>
      <c r="C606" t="str">
        <f t="shared" si="29"/>
        <v>DPM053</v>
      </c>
      <c r="D606" t="str">
        <f t="shared" si="30"/>
        <v>TFIDF</v>
      </c>
      <c r="E606" t="s">
        <v>669</v>
      </c>
      <c r="F606">
        <f t="shared" si="31"/>
        <v>0.47175599999999995</v>
      </c>
      <c r="G606">
        <v>0.31030000000000002</v>
      </c>
      <c r="H606">
        <v>0.55789999999999995</v>
      </c>
      <c r="I606">
        <v>0.47360000000000002</v>
      </c>
      <c r="J606">
        <v>0.41639999999999999</v>
      </c>
      <c r="K606">
        <v>0.4163</v>
      </c>
      <c r="L606">
        <v>0.58030000000000004</v>
      </c>
      <c r="M606">
        <v>0.64249999999999996</v>
      </c>
      <c r="N606">
        <v>0.52759999999999996</v>
      </c>
      <c r="O606">
        <v>0.34279999999999999</v>
      </c>
      <c r="P606">
        <v>0.44540000000000002</v>
      </c>
      <c r="Q606">
        <v>0.5968</v>
      </c>
      <c r="R606">
        <v>0.53069999999999995</v>
      </c>
      <c r="S606">
        <v>0.38740000000000002</v>
      </c>
      <c r="T606">
        <v>0.4824</v>
      </c>
      <c r="U606">
        <v>0.42070000000000002</v>
      </c>
      <c r="V606">
        <v>0.38150000000000001</v>
      </c>
      <c r="W606">
        <v>0.5857</v>
      </c>
      <c r="X606">
        <v>0.67669999999999997</v>
      </c>
      <c r="Y606">
        <v>0.3785</v>
      </c>
      <c r="Z606">
        <v>0.54610000000000003</v>
      </c>
      <c r="AA606">
        <v>0.57250000000000001</v>
      </c>
      <c r="AB606">
        <v>0.50849999999999995</v>
      </c>
      <c r="AC606">
        <v>0.49180000000000001</v>
      </c>
      <c r="AD606">
        <v>0.40760000000000002</v>
      </c>
      <c r="AE606">
        <v>0.47820000000000001</v>
      </c>
      <c r="AF606">
        <v>0.59899999999999998</v>
      </c>
      <c r="AG606">
        <v>0.70699999999999996</v>
      </c>
      <c r="AH606">
        <v>0.54020000000000001</v>
      </c>
      <c r="AI606">
        <v>0.31209999999999999</v>
      </c>
      <c r="AJ606">
        <v>0.65</v>
      </c>
      <c r="AK606">
        <v>0.52929999999999999</v>
      </c>
      <c r="AL606">
        <v>0.33689999999999998</v>
      </c>
      <c r="AM606">
        <v>0.5081</v>
      </c>
      <c r="AN606">
        <v>0.45250000000000001</v>
      </c>
      <c r="AO606">
        <v>0.49959999999999999</v>
      </c>
      <c r="AP606">
        <v>0.3916</v>
      </c>
      <c r="AQ606">
        <v>0.6411</v>
      </c>
      <c r="AR606">
        <v>0.40310000000000001</v>
      </c>
      <c r="AS606">
        <v>0.56169999999999998</v>
      </c>
      <c r="AT606">
        <v>0.44690000000000002</v>
      </c>
      <c r="AU606">
        <v>0.27439999999999998</v>
      </c>
      <c r="AV606">
        <v>0.31340000000000001</v>
      </c>
      <c r="AW606">
        <v>0.60209999999999997</v>
      </c>
      <c r="AX606">
        <v>0.31709999999999999</v>
      </c>
      <c r="AY606">
        <v>0.28670000000000001</v>
      </c>
      <c r="AZ606">
        <v>0.5635</v>
      </c>
      <c r="BA606">
        <v>0.48659999999999998</v>
      </c>
      <c r="BB606">
        <v>0.27710000000000001</v>
      </c>
      <c r="BC606">
        <v>0.33289999999999997</v>
      </c>
      <c r="BD606">
        <v>0.3967</v>
      </c>
    </row>
    <row r="607" spans="1:56" hidden="1" x14ac:dyDescent="0.4">
      <c r="A607">
        <v>1250</v>
      </c>
      <c r="B607" t="str">
        <f t="shared" si="28"/>
        <v>DPM092</v>
      </c>
      <c r="C607" t="str">
        <f t="shared" si="29"/>
        <v>DPM053</v>
      </c>
      <c r="D607" t="str">
        <f t="shared" si="30"/>
        <v>BM25</v>
      </c>
      <c r="E607" t="s">
        <v>670</v>
      </c>
      <c r="F607">
        <f t="shared" si="31"/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</row>
    <row r="608" spans="1:56" hidden="1" x14ac:dyDescent="0.4">
      <c r="A608">
        <v>1251</v>
      </c>
      <c r="B608" t="str">
        <f t="shared" si="28"/>
        <v>DPM092</v>
      </c>
      <c r="C608" t="str">
        <f t="shared" si="29"/>
        <v>DPM053</v>
      </c>
      <c r="D608" t="str">
        <f t="shared" si="30"/>
        <v>SBERT</v>
      </c>
      <c r="E608" t="s">
        <v>671</v>
      </c>
      <c r="F608">
        <f t="shared" si="31"/>
        <v>0.92388599999999999</v>
      </c>
      <c r="G608">
        <v>0.81459999999999999</v>
      </c>
      <c r="H608">
        <v>0.92369999999999997</v>
      </c>
      <c r="I608">
        <v>0.94030000000000002</v>
      </c>
      <c r="J608">
        <v>0.90500000000000003</v>
      </c>
      <c r="K608">
        <v>0.91759999999999997</v>
      </c>
      <c r="L608">
        <v>0.95960000000000001</v>
      </c>
      <c r="M608">
        <v>0.96799999999999997</v>
      </c>
      <c r="N608">
        <v>0.95369999999999999</v>
      </c>
      <c r="O608">
        <v>0.96630000000000005</v>
      </c>
      <c r="P608">
        <v>0.94220000000000004</v>
      </c>
      <c r="Q608">
        <v>0.9506</v>
      </c>
      <c r="R608">
        <v>0.90200000000000002</v>
      </c>
      <c r="S608">
        <v>0.92479999999999996</v>
      </c>
      <c r="T608">
        <v>0.96619999999999995</v>
      </c>
      <c r="U608">
        <v>0.90129999999999999</v>
      </c>
      <c r="V608">
        <v>0.86619999999999997</v>
      </c>
      <c r="W608">
        <v>0.95589999999999997</v>
      </c>
      <c r="X608">
        <v>0.98089999999999999</v>
      </c>
      <c r="Y608">
        <v>0.91739999999999999</v>
      </c>
      <c r="Z608">
        <v>0.96260000000000001</v>
      </c>
      <c r="AA608">
        <v>0.96499999999999997</v>
      </c>
      <c r="AB608">
        <v>0.88129999999999997</v>
      </c>
      <c r="AC608">
        <v>0.88700000000000001</v>
      </c>
      <c r="AD608">
        <v>0.93589999999999995</v>
      </c>
      <c r="AE608">
        <v>0.91420000000000001</v>
      </c>
      <c r="AF608">
        <v>0.94589999999999996</v>
      </c>
      <c r="AG608">
        <v>0.96330000000000005</v>
      </c>
      <c r="AH608">
        <v>0.93569999999999998</v>
      </c>
      <c r="AI608">
        <v>0.88180000000000003</v>
      </c>
      <c r="AJ608">
        <v>0.98119999999999996</v>
      </c>
      <c r="AK608">
        <v>0.95699999999999996</v>
      </c>
      <c r="AL608">
        <v>0.78490000000000004</v>
      </c>
      <c r="AM608">
        <v>0.95299999999999996</v>
      </c>
      <c r="AN608">
        <v>0.90480000000000005</v>
      </c>
      <c r="AO608">
        <v>0.9637</v>
      </c>
      <c r="AP608">
        <v>0.95830000000000004</v>
      </c>
      <c r="AQ608">
        <v>0.95109999999999995</v>
      </c>
      <c r="AR608">
        <v>0.91439999999999999</v>
      </c>
      <c r="AS608">
        <v>0.92979999999999996</v>
      </c>
      <c r="AT608">
        <v>0.94240000000000002</v>
      </c>
      <c r="AU608">
        <v>0.81720000000000004</v>
      </c>
      <c r="AV608">
        <v>0.92049999999999998</v>
      </c>
      <c r="AW608">
        <v>0.92789999999999995</v>
      </c>
      <c r="AX608">
        <v>0.86709999999999998</v>
      </c>
      <c r="AY608">
        <v>0.91300000000000003</v>
      </c>
      <c r="AZ608">
        <v>0.93759999999999999</v>
      </c>
      <c r="BA608">
        <v>0.95120000000000005</v>
      </c>
      <c r="BB608">
        <v>0.92279999999999995</v>
      </c>
      <c r="BC608">
        <v>0.85340000000000005</v>
      </c>
      <c r="BD608">
        <v>0.91400000000000003</v>
      </c>
    </row>
    <row r="609" spans="1:56" hidden="1" x14ac:dyDescent="0.4">
      <c r="A609">
        <v>1252</v>
      </c>
      <c r="B609" t="str">
        <f t="shared" si="28"/>
        <v>DPM092</v>
      </c>
      <c r="C609" t="str">
        <f t="shared" si="29"/>
        <v>DPM053</v>
      </c>
      <c r="D609" t="str">
        <f t="shared" si="30"/>
        <v>MEAN</v>
      </c>
      <c r="E609" t="s">
        <v>672</v>
      </c>
      <c r="F609">
        <f t="shared" si="31"/>
        <v>0.44609999999999994</v>
      </c>
      <c r="G609">
        <v>0.3261</v>
      </c>
      <c r="H609">
        <v>0.42320000000000002</v>
      </c>
      <c r="I609">
        <v>0.44740000000000002</v>
      </c>
      <c r="J609">
        <v>0.39389999999999997</v>
      </c>
      <c r="K609">
        <v>0.4294</v>
      </c>
      <c r="L609">
        <v>0.51300000000000001</v>
      </c>
      <c r="M609">
        <v>0.54420000000000002</v>
      </c>
      <c r="N609">
        <v>0.46629999999999999</v>
      </c>
      <c r="O609">
        <v>0.42899999999999999</v>
      </c>
      <c r="P609">
        <v>0.4869</v>
      </c>
      <c r="Q609">
        <v>0.50219999999999998</v>
      </c>
      <c r="R609">
        <v>0.40489999999999998</v>
      </c>
      <c r="S609">
        <v>0.39739999999999998</v>
      </c>
      <c r="T609">
        <v>0.49080000000000001</v>
      </c>
      <c r="U609">
        <v>0.4098</v>
      </c>
      <c r="V609">
        <v>0.3503</v>
      </c>
      <c r="W609">
        <v>0.53280000000000005</v>
      </c>
      <c r="X609">
        <v>0.55989999999999995</v>
      </c>
      <c r="Y609">
        <v>0.35170000000000001</v>
      </c>
      <c r="Z609">
        <v>0.50139999999999996</v>
      </c>
      <c r="AA609">
        <v>0.51370000000000005</v>
      </c>
      <c r="AB609">
        <v>0.45689999999999997</v>
      </c>
      <c r="AC609">
        <v>0.42009999999999997</v>
      </c>
      <c r="AD609">
        <v>0.40500000000000003</v>
      </c>
      <c r="AE609">
        <v>0.41699999999999998</v>
      </c>
      <c r="AF609">
        <v>0.55810000000000004</v>
      </c>
      <c r="AG609">
        <v>0.57620000000000005</v>
      </c>
      <c r="AH609">
        <v>0.46510000000000001</v>
      </c>
      <c r="AI609">
        <v>0.36930000000000002</v>
      </c>
      <c r="AJ609">
        <v>0.55400000000000005</v>
      </c>
      <c r="AK609">
        <v>0.49569999999999997</v>
      </c>
      <c r="AL609">
        <v>0.34560000000000002</v>
      </c>
      <c r="AM609">
        <v>0.44690000000000002</v>
      </c>
      <c r="AN609">
        <v>0.43990000000000001</v>
      </c>
      <c r="AO609">
        <v>0.52100000000000002</v>
      </c>
      <c r="AP609">
        <v>0.45950000000000002</v>
      </c>
      <c r="AQ609">
        <v>0.52490000000000003</v>
      </c>
      <c r="AR609">
        <v>0.36370000000000002</v>
      </c>
      <c r="AS609">
        <v>0.49199999999999999</v>
      </c>
      <c r="AT609">
        <v>0.42349999999999999</v>
      </c>
      <c r="AU609">
        <v>0.3226</v>
      </c>
      <c r="AV609">
        <v>0.37819999999999998</v>
      </c>
      <c r="AW609">
        <v>0.50260000000000005</v>
      </c>
      <c r="AX609">
        <v>0.3952</v>
      </c>
      <c r="AY609">
        <v>0.38240000000000002</v>
      </c>
      <c r="AZ609">
        <v>0.48089999999999999</v>
      </c>
      <c r="BA609">
        <v>0.50790000000000002</v>
      </c>
      <c r="BB609">
        <v>0.35460000000000003</v>
      </c>
      <c r="BC609">
        <v>0.35959999999999998</v>
      </c>
      <c r="BD609">
        <v>0.4123</v>
      </c>
    </row>
    <row r="610" spans="1:56" hidden="1" x14ac:dyDescent="0.4">
      <c r="A610">
        <v>1253</v>
      </c>
      <c r="B610" t="str">
        <f t="shared" si="28"/>
        <v>DPM092</v>
      </c>
      <c r="C610" t="str">
        <f t="shared" si="29"/>
        <v>DPM053</v>
      </c>
      <c r="D610" t="str">
        <f t="shared" si="30"/>
        <v>Weighted</v>
      </c>
      <c r="E610" t="s">
        <v>673</v>
      </c>
      <c r="F610">
        <f t="shared" si="31"/>
        <v>0.44263199999999997</v>
      </c>
      <c r="G610">
        <v>0.3009</v>
      </c>
      <c r="H610">
        <v>0.41839999999999999</v>
      </c>
      <c r="I610">
        <v>0.44190000000000002</v>
      </c>
      <c r="J610">
        <v>0.37740000000000001</v>
      </c>
      <c r="K610">
        <v>0.4199</v>
      </c>
      <c r="L610">
        <v>0.52639999999999998</v>
      </c>
      <c r="M610">
        <v>0.56720000000000004</v>
      </c>
      <c r="N610">
        <v>0.4662</v>
      </c>
      <c r="O610">
        <v>0.40839999999999999</v>
      </c>
      <c r="P610">
        <v>0.48949999999999999</v>
      </c>
      <c r="Q610">
        <v>0.51500000000000001</v>
      </c>
      <c r="R610">
        <v>0.39739999999999998</v>
      </c>
      <c r="S610">
        <v>0.3775</v>
      </c>
      <c r="T610">
        <v>0.49270000000000003</v>
      </c>
      <c r="U610">
        <v>0.3982</v>
      </c>
      <c r="V610">
        <v>0.32700000000000001</v>
      </c>
      <c r="W610">
        <v>0.55189999999999995</v>
      </c>
      <c r="X610">
        <v>0.58650000000000002</v>
      </c>
      <c r="Y610">
        <v>0.32090000000000002</v>
      </c>
      <c r="Z610">
        <v>0.50960000000000005</v>
      </c>
      <c r="AA610">
        <v>0.52600000000000002</v>
      </c>
      <c r="AB610">
        <v>0.46439999999999998</v>
      </c>
      <c r="AC610">
        <v>0.41670000000000001</v>
      </c>
      <c r="AD610">
        <v>0.38619999999999999</v>
      </c>
      <c r="AE610">
        <v>0.40799999999999997</v>
      </c>
      <c r="AF610">
        <v>0.5857</v>
      </c>
      <c r="AG610">
        <v>0.61109999999999998</v>
      </c>
      <c r="AH610">
        <v>0.46800000000000003</v>
      </c>
      <c r="AI610">
        <v>0.34499999999999997</v>
      </c>
      <c r="AJ610">
        <v>0.57779999999999998</v>
      </c>
      <c r="AK610">
        <v>0.50249999999999995</v>
      </c>
      <c r="AL610">
        <v>0.33110000000000001</v>
      </c>
      <c r="AM610">
        <v>0.44109999999999999</v>
      </c>
      <c r="AN610">
        <v>0.43680000000000002</v>
      </c>
      <c r="AO610">
        <v>0.53159999999999996</v>
      </c>
      <c r="AP610">
        <v>0.45019999999999999</v>
      </c>
      <c r="AQ610">
        <v>0.54559999999999997</v>
      </c>
      <c r="AR610">
        <v>0.33760000000000001</v>
      </c>
      <c r="AS610">
        <v>0.50370000000000004</v>
      </c>
      <c r="AT610">
        <v>0.41039999999999999</v>
      </c>
      <c r="AU610">
        <v>0.2944</v>
      </c>
      <c r="AV610">
        <v>0.35039999999999999</v>
      </c>
      <c r="AW610">
        <v>0.51919999999999999</v>
      </c>
      <c r="AX610">
        <v>0.37980000000000003</v>
      </c>
      <c r="AY610">
        <v>0.35539999999999999</v>
      </c>
      <c r="AZ610">
        <v>0.48859999999999998</v>
      </c>
      <c r="BA610">
        <v>0.51649999999999996</v>
      </c>
      <c r="BB610">
        <v>0.31859999999999999</v>
      </c>
      <c r="BC610">
        <v>0.3382</v>
      </c>
      <c r="BD610">
        <v>0.39810000000000001</v>
      </c>
    </row>
    <row r="611" spans="1:56" hidden="1" x14ac:dyDescent="0.4">
      <c r="A611">
        <v>1163</v>
      </c>
      <c r="B611" t="str">
        <f t="shared" si="28"/>
        <v>DPM091</v>
      </c>
      <c r="C611" t="str">
        <f t="shared" si="29"/>
        <v>DPM053</v>
      </c>
      <c r="D611" t="str">
        <f t="shared" si="30"/>
        <v>Jaccard</v>
      </c>
      <c r="E611" t="s">
        <v>674</v>
      </c>
      <c r="F611">
        <f t="shared" si="31"/>
        <v>0.295628</v>
      </c>
      <c r="G611">
        <v>8.1600000000000006E-2</v>
      </c>
      <c r="H611">
        <v>0.1605</v>
      </c>
      <c r="I611">
        <v>0.4118</v>
      </c>
      <c r="J611">
        <v>0.3926</v>
      </c>
      <c r="K611">
        <v>0.46300000000000002</v>
      </c>
      <c r="L611">
        <v>0.21820000000000001</v>
      </c>
      <c r="M611">
        <v>0.1633</v>
      </c>
      <c r="N611">
        <v>0.22339999999999999</v>
      </c>
      <c r="O611">
        <v>0.2727</v>
      </c>
      <c r="P611">
        <v>0.26419999999999999</v>
      </c>
      <c r="Q611">
        <v>0.24590000000000001</v>
      </c>
      <c r="R611">
        <v>0.28770000000000001</v>
      </c>
      <c r="S611">
        <v>0.2472</v>
      </c>
      <c r="T611">
        <v>0.2414</v>
      </c>
      <c r="U611">
        <v>0.2676</v>
      </c>
      <c r="V611">
        <v>0.2727</v>
      </c>
      <c r="W611">
        <v>0.26600000000000001</v>
      </c>
      <c r="X611">
        <v>0.46</v>
      </c>
      <c r="Y611">
        <v>2.1700000000000001E-2</v>
      </c>
      <c r="Z611">
        <v>0.13980000000000001</v>
      </c>
      <c r="AA611">
        <v>0.21510000000000001</v>
      </c>
      <c r="AB611">
        <v>0.375</v>
      </c>
      <c r="AC611">
        <v>0.26669999999999999</v>
      </c>
      <c r="AD611">
        <v>0.23200000000000001</v>
      </c>
      <c r="AE611">
        <v>0.18479999999999999</v>
      </c>
      <c r="AF611">
        <v>0.36259999999999998</v>
      </c>
      <c r="AG611">
        <v>0.26790000000000003</v>
      </c>
      <c r="AH611">
        <v>0.2482</v>
      </c>
      <c r="AI611">
        <v>0.47460000000000002</v>
      </c>
      <c r="AJ611">
        <v>0.28949999999999998</v>
      </c>
      <c r="AK611">
        <v>0.38240000000000002</v>
      </c>
      <c r="AL611">
        <v>0.14580000000000001</v>
      </c>
      <c r="AM611">
        <v>0.23599999999999999</v>
      </c>
      <c r="AN611">
        <v>0.375</v>
      </c>
      <c r="AO611">
        <v>0.26150000000000001</v>
      </c>
      <c r="AP611">
        <v>0.48980000000000001</v>
      </c>
      <c r="AQ611">
        <v>0.437</v>
      </c>
      <c r="AR611">
        <v>0.33960000000000001</v>
      </c>
      <c r="AS611">
        <v>0.43080000000000002</v>
      </c>
      <c r="AT611">
        <v>0.46300000000000002</v>
      </c>
      <c r="AU611">
        <v>0.38300000000000001</v>
      </c>
      <c r="AV611">
        <v>0.40910000000000002</v>
      </c>
      <c r="AW611">
        <v>0.17599999999999999</v>
      </c>
      <c r="AX611">
        <v>0.32369999999999999</v>
      </c>
      <c r="AY611">
        <v>0.1615</v>
      </c>
      <c r="AZ611">
        <v>0.38100000000000001</v>
      </c>
      <c r="BA611">
        <v>0.35859999999999997</v>
      </c>
      <c r="BB611">
        <v>0.37959999999999999</v>
      </c>
      <c r="BC611">
        <v>0.30530000000000002</v>
      </c>
      <c r="BD611">
        <v>0.32500000000000001</v>
      </c>
    </row>
    <row r="612" spans="1:56" hidden="1" x14ac:dyDescent="0.4">
      <c r="A612">
        <v>1164</v>
      </c>
      <c r="B612" t="str">
        <f t="shared" si="28"/>
        <v>DPM091</v>
      </c>
      <c r="C612" t="str">
        <f t="shared" si="29"/>
        <v>DPM053</v>
      </c>
      <c r="D612" t="str">
        <f t="shared" si="30"/>
        <v>Levenshtein</v>
      </c>
      <c r="E612" t="s">
        <v>675</v>
      </c>
      <c r="F612">
        <f t="shared" si="31"/>
        <v>0.52074799999999999</v>
      </c>
      <c r="G612">
        <v>0.50219999999999998</v>
      </c>
      <c r="H612">
        <v>0.50029999999999997</v>
      </c>
      <c r="I612">
        <v>0.65800000000000003</v>
      </c>
      <c r="J612">
        <v>0.50029999999999997</v>
      </c>
      <c r="K612">
        <v>0.5464</v>
      </c>
      <c r="L612">
        <v>0.49390000000000001</v>
      </c>
      <c r="M612">
        <v>0.41370000000000001</v>
      </c>
      <c r="N612">
        <v>0.46860000000000002</v>
      </c>
      <c r="O612">
        <v>0.62060000000000004</v>
      </c>
      <c r="P612">
        <v>0.38090000000000002</v>
      </c>
      <c r="Q612">
        <v>0.60529999999999995</v>
      </c>
      <c r="R612">
        <v>0.44900000000000001</v>
      </c>
      <c r="S612">
        <v>0.63490000000000002</v>
      </c>
      <c r="T612">
        <v>0.46760000000000002</v>
      </c>
      <c r="U612">
        <v>0.4945</v>
      </c>
      <c r="V612">
        <v>0.50029999999999997</v>
      </c>
      <c r="W612">
        <v>0.56979999999999997</v>
      </c>
      <c r="X612">
        <v>0.77849999999999997</v>
      </c>
      <c r="Y612">
        <v>0.44180000000000003</v>
      </c>
      <c r="Z612">
        <v>0.4148</v>
      </c>
      <c r="AA612">
        <v>0.3901</v>
      </c>
      <c r="AB612">
        <v>0.48580000000000001</v>
      </c>
      <c r="AC612">
        <v>0.39979999999999999</v>
      </c>
      <c r="AD612">
        <v>0.40770000000000001</v>
      </c>
      <c r="AE612">
        <v>0.49349999999999999</v>
      </c>
      <c r="AF612">
        <v>0.51149999999999995</v>
      </c>
      <c r="AG612">
        <v>0.63009999999999999</v>
      </c>
      <c r="AH612">
        <v>0.4304</v>
      </c>
      <c r="AI612">
        <v>0.60250000000000004</v>
      </c>
      <c r="AJ612">
        <v>0.63</v>
      </c>
      <c r="AK612">
        <v>0.57979999999999998</v>
      </c>
      <c r="AL612">
        <v>0.44429999999999997</v>
      </c>
      <c r="AM612">
        <v>0.49890000000000001</v>
      </c>
      <c r="AN612">
        <v>0.67</v>
      </c>
      <c r="AO612">
        <v>0.48659999999999998</v>
      </c>
      <c r="AP612">
        <v>0.61050000000000004</v>
      </c>
      <c r="AQ612">
        <v>0.50070000000000003</v>
      </c>
      <c r="AR612">
        <v>0.48730000000000001</v>
      </c>
      <c r="AS612">
        <v>0.6835</v>
      </c>
      <c r="AT612">
        <v>0.57340000000000002</v>
      </c>
      <c r="AU612">
        <v>0.65459999999999996</v>
      </c>
      <c r="AV612">
        <v>0.64380000000000004</v>
      </c>
      <c r="AW612">
        <v>0.40870000000000001</v>
      </c>
      <c r="AX612">
        <v>0.47299999999999998</v>
      </c>
      <c r="AY612">
        <v>0.40060000000000001</v>
      </c>
      <c r="AZ612">
        <v>0.60770000000000002</v>
      </c>
      <c r="BA612">
        <v>0.4269</v>
      </c>
      <c r="BB612">
        <v>0.49159999999999998</v>
      </c>
      <c r="BC612">
        <v>0.48039999999999999</v>
      </c>
      <c r="BD612">
        <v>0.49230000000000002</v>
      </c>
    </row>
    <row r="613" spans="1:56" hidden="1" x14ac:dyDescent="0.4">
      <c r="A613">
        <v>1165</v>
      </c>
      <c r="B613" t="str">
        <f t="shared" si="28"/>
        <v>DPM091</v>
      </c>
      <c r="C613" t="str">
        <f t="shared" si="29"/>
        <v>DPM053</v>
      </c>
      <c r="D613" t="str">
        <f t="shared" si="30"/>
        <v>TFIDF</v>
      </c>
      <c r="E613" t="s">
        <v>676</v>
      </c>
      <c r="F613">
        <f t="shared" si="31"/>
        <v>0.44886199999999982</v>
      </c>
      <c r="G613">
        <v>0.44990000000000002</v>
      </c>
      <c r="H613">
        <v>0.51249999999999996</v>
      </c>
      <c r="I613">
        <v>0.52659999999999996</v>
      </c>
      <c r="J613">
        <v>0.48580000000000001</v>
      </c>
      <c r="K613">
        <v>0.53559999999999997</v>
      </c>
      <c r="L613">
        <v>0.37040000000000001</v>
      </c>
      <c r="M613">
        <v>0.26079999999999998</v>
      </c>
      <c r="N613">
        <v>0.32769999999999999</v>
      </c>
      <c r="O613">
        <v>0.55959999999999999</v>
      </c>
      <c r="P613">
        <v>0.2263</v>
      </c>
      <c r="Q613">
        <v>0.58860000000000001</v>
      </c>
      <c r="R613">
        <v>0.41770000000000002</v>
      </c>
      <c r="S613">
        <v>0.53580000000000005</v>
      </c>
      <c r="T613">
        <v>0.36030000000000001</v>
      </c>
      <c r="U613">
        <v>0.47389999999999999</v>
      </c>
      <c r="V613">
        <v>0.42909999999999998</v>
      </c>
      <c r="W613">
        <v>0.34689999999999999</v>
      </c>
      <c r="X613">
        <v>0.77910000000000001</v>
      </c>
      <c r="Y613">
        <v>0.3246</v>
      </c>
      <c r="Z613">
        <v>0.24679999999999999</v>
      </c>
      <c r="AA613">
        <v>0.26290000000000002</v>
      </c>
      <c r="AB613">
        <v>0.50119999999999998</v>
      </c>
      <c r="AC613">
        <v>0.2762</v>
      </c>
      <c r="AD613">
        <v>0.3387</v>
      </c>
      <c r="AE613">
        <v>0.50329999999999997</v>
      </c>
      <c r="AF613">
        <v>0.53739999999999999</v>
      </c>
      <c r="AG613">
        <v>0.54820000000000002</v>
      </c>
      <c r="AH613">
        <v>0.40450000000000003</v>
      </c>
      <c r="AI613">
        <v>0.56630000000000003</v>
      </c>
      <c r="AJ613">
        <v>0.6089</v>
      </c>
      <c r="AK613">
        <v>0.57499999999999996</v>
      </c>
      <c r="AL613">
        <v>0.24460000000000001</v>
      </c>
      <c r="AM613">
        <v>0.53320000000000001</v>
      </c>
      <c r="AN613">
        <v>0.58550000000000002</v>
      </c>
      <c r="AO613">
        <v>0.49330000000000002</v>
      </c>
      <c r="AP613">
        <v>0.64229999999999998</v>
      </c>
      <c r="AQ613">
        <v>0.38769999999999999</v>
      </c>
      <c r="AR613">
        <v>0.46660000000000001</v>
      </c>
      <c r="AS613">
        <v>0.62670000000000003</v>
      </c>
      <c r="AT613">
        <v>0.41199999999999998</v>
      </c>
      <c r="AU613">
        <v>0.51129999999999998</v>
      </c>
      <c r="AV613">
        <v>0.60919999999999996</v>
      </c>
      <c r="AW613">
        <v>0.33479999999999999</v>
      </c>
      <c r="AX613">
        <v>0.33439999999999998</v>
      </c>
      <c r="AY613">
        <v>0.31569999999999998</v>
      </c>
      <c r="AZ613">
        <v>0.59770000000000001</v>
      </c>
      <c r="BA613">
        <v>0.25530000000000003</v>
      </c>
      <c r="BB613">
        <v>0.314</v>
      </c>
      <c r="BC613">
        <v>0.45710000000000001</v>
      </c>
      <c r="BD613">
        <v>0.44109999999999999</v>
      </c>
    </row>
    <row r="614" spans="1:56" hidden="1" x14ac:dyDescent="0.4">
      <c r="A614">
        <v>1166</v>
      </c>
      <c r="B614" t="str">
        <f t="shared" si="28"/>
        <v>DPM091</v>
      </c>
      <c r="C614" t="str">
        <f t="shared" si="29"/>
        <v>DPM053</v>
      </c>
      <c r="D614" t="str">
        <f t="shared" si="30"/>
        <v>BM25</v>
      </c>
      <c r="E614" t="s">
        <v>677</v>
      </c>
      <c r="F614">
        <f t="shared" si="31"/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</row>
    <row r="615" spans="1:56" hidden="1" x14ac:dyDescent="0.4">
      <c r="A615">
        <v>1167</v>
      </c>
      <c r="B615" t="str">
        <f t="shared" si="28"/>
        <v>DPM091</v>
      </c>
      <c r="C615" t="str">
        <f t="shared" si="29"/>
        <v>DPM053</v>
      </c>
      <c r="D615" t="str">
        <f t="shared" si="30"/>
        <v>SBERT</v>
      </c>
      <c r="E615" t="s">
        <v>678</v>
      </c>
      <c r="F615">
        <f t="shared" si="31"/>
        <v>0.91435600000000006</v>
      </c>
      <c r="G615">
        <v>0.8659</v>
      </c>
      <c r="H615">
        <v>0.87570000000000003</v>
      </c>
      <c r="I615">
        <v>0.95830000000000004</v>
      </c>
      <c r="J615">
        <v>0.93910000000000005</v>
      </c>
      <c r="K615">
        <v>0.91439999999999999</v>
      </c>
      <c r="L615">
        <v>0.93</v>
      </c>
      <c r="M615">
        <v>0.8498</v>
      </c>
      <c r="N615">
        <v>0.88449999999999995</v>
      </c>
      <c r="O615">
        <v>0.97009999999999996</v>
      </c>
      <c r="P615">
        <v>0.87790000000000001</v>
      </c>
      <c r="Q615">
        <v>0.89190000000000003</v>
      </c>
      <c r="R615">
        <v>0.90429999999999999</v>
      </c>
      <c r="S615">
        <v>0.96860000000000002</v>
      </c>
      <c r="T615">
        <v>0.94369999999999998</v>
      </c>
      <c r="U615">
        <v>0.91600000000000004</v>
      </c>
      <c r="V615">
        <v>0.86609999999999998</v>
      </c>
      <c r="W615">
        <v>0.90500000000000003</v>
      </c>
      <c r="X615">
        <v>0.98429999999999995</v>
      </c>
      <c r="Y615">
        <v>0.85640000000000005</v>
      </c>
      <c r="Z615">
        <v>0.81189999999999996</v>
      </c>
      <c r="AA615">
        <v>0.81610000000000005</v>
      </c>
      <c r="AB615">
        <v>0.9335</v>
      </c>
      <c r="AC615">
        <v>0.87009999999999998</v>
      </c>
      <c r="AD615">
        <v>0.9254</v>
      </c>
      <c r="AE615">
        <v>0.95830000000000004</v>
      </c>
      <c r="AF615">
        <v>0.9405</v>
      </c>
      <c r="AG615">
        <v>0.94589999999999996</v>
      </c>
      <c r="AH615">
        <v>0.91379999999999995</v>
      </c>
      <c r="AI615">
        <v>0.93079999999999996</v>
      </c>
      <c r="AJ615">
        <v>0.96630000000000005</v>
      </c>
      <c r="AK615">
        <v>0.9677</v>
      </c>
      <c r="AL615">
        <v>0.76190000000000002</v>
      </c>
      <c r="AM615">
        <v>0.90869999999999995</v>
      </c>
      <c r="AN615">
        <v>0.91439999999999999</v>
      </c>
      <c r="AO615">
        <v>0.94640000000000002</v>
      </c>
      <c r="AP615">
        <v>0.96030000000000004</v>
      </c>
      <c r="AQ615">
        <v>0.92379999999999995</v>
      </c>
      <c r="AR615">
        <v>0.94440000000000002</v>
      </c>
      <c r="AS615">
        <v>0.96919999999999995</v>
      </c>
      <c r="AT615">
        <v>0.95830000000000004</v>
      </c>
      <c r="AU615">
        <v>0.91839999999999999</v>
      </c>
      <c r="AV615">
        <v>0.93540000000000001</v>
      </c>
      <c r="AW615">
        <v>0.91390000000000005</v>
      </c>
      <c r="AX615">
        <v>0.90110000000000001</v>
      </c>
      <c r="AY615">
        <v>0.90159999999999996</v>
      </c>
      <c r="AZ615">
        <v>0.92559999999999998</v>
      </c>
      <c r="BA615">
        <v>0.93700000000000006</v>
      </c>
      <c r="BB615">
        <v>0.93130000000000002</v>
      </c>
      <c r="BC615">
        <v>0.86470000000000002</v>
      </c>
      <c r="BD615">
        <v>0.91910000000000003</v>
      </c>
    </row>
    <row r="616" spans="1:56" hidden="1" x14ac:dyDescent="0.4">
      <c r="A616">
        <v>1168</v>
      </c>
      <c r="B616" t="str">
        <f t="shared" si="28"/>
        <v>DPM091</v>
      </c>
      <c r="C616" t="str">
        <f t="shared" si="29"/>
        <v>DPM053</v>
      </c>
      <c r="D616" t="str">
        <f t="shared" si="30"/>
        <v>MEAN</v>
      </c>
      <c r="E616" t="s">
        <v>679</v>
      </c>
      <c r="F616">
        <f t="shared" si="31"/>
        <v>0.43591600000000019</v>
      </c>
      <c r="G616">
        <v>0.37990000000000002</v>
      </c>
      <c r="H616">
        <v>0.4098</v>
      </c>
      <c r="I616">
        <v>0.51090000000000002</v>
      </c>
      <c r="J616">
        <v>0.46360000000000001</v>
      </c>
      <c r="K616">
        <v>0.4919</v>
      </c>
      <c r="L616">
        <v>0.40250000000000002</v>
      </c>
      <c r="M616">
        <v>0.33750000000000002</v>
      </c>
      <c r="N616">
        <v>0.38080000000000003</v>
      </c>
      <c r="O616">
        <v>0.48459999999999998</v>
      </c>
      <c r="P616">
        <v>0.34989999999999999</v>
      </c>
      <c r="Q616">
        <v>0.46629999999999999</v>
      </c>
      <c r="R616">
        <v>0.41170000000000001</v>
      </c>
      <c r="S616">
        <v>0.4773</v>
      </c>
      <c r="T616">
        <v>0.40260000000000001</v>
      </c>
      <c r="U616">
        <v>0.4304</v>
      </c>
      <c r="V616">
        <v>0.41360000000000002</v>
      </c>
      <c r="W616">
        <v>0.41749999999999998</v>
      </c>
      <c r="X616">
        <v>0.60040000000000004</v>
      </c>
      <c r="Y616">
        <v>0.32890000000000003</v>
      </c>
      <c r="Z616">
        <v>0.3226</v>
      </c>
      <c r="AA616">
        <v>0.33679999999999999</v>
      </c>
      <c r="AB616">
        <v>0.45910000000000001</v>
      </c>
      <c r="AC616">
        <v>0.36259999999999998</v>
      </c>
      <c r="AD616">
        <v>0.38080000000000003</v>
      </c>
      <c r="AE616">
        <v>0.42799999999999999</v>
      </c>
      <c r="AF616">
        <v>0.47039999999999998</v>
      </c>
      <c r="AG616">
        <v>0.47839999999999999</v>
      </c>
      <c r="AH616">
        <v>0.39939999999999998</v>
      </c>
      <c r="AI616">
        <v>0.51480000000000004</v>
      </c>
      <c r="AJ616">
        <v>0.49890000000000001</v>
      </c>
      <c r="AK616">
        <v>0.501</v>
      </c>
      <c r="AL616">
        <v>0.31929999999999997</v>
      </c>
      <c r="AM616">
        <v>0.43530000000000002</v>
      </c>
      <c r="AN616">
        <v>0.50900000000000001</v>
      </c>
      <c r="AO616">
        <v>0.43759999999999999</v>
      </c>
      <c r="AP616">
        <v>0.54059999999999997</v>
      </c>
      <c r="AQ616">
        <v>0.44979999999999998</v>
      </c>
      <c r="AR616">
        <v>0.4476</v>
      </c>
      <c r="AS616">
        <v>0.54200000000000004</v>
      </c>
      <c r="AT616">
        <v>0.48130000000000001</v>
      </c>
      <c r="AU616">
        <v>0.49349999999999999</v>
      </c>
      <c r="AV616">
        <v>0.51949999999999996</v>
      </c>
      <c r="AW616">
        <v>0.36670000000000003</v>
      </c>
      <c r="AX616">
        <v>0.40649999999999997</v>
      </c>
      <c r="AY616">
        <v>0.35589999999999999</v>
      </c>
      <c r="AZ616">
        <v>0.50239999999999996</v>
      </c>
      <c r="BA616">
        <v>0.39560000000000001</v>
      </c>
      <c r="BB616">
        <v>0.42330000000000001</v>
      </c>
      <c r="BC616">
        <v>0.42149999999999999</v>
      </c>
      <c r="BD616">
        <v>0.4355</v>
      </c>
    </row>
    <row r="617" spans="1:56" hidden="1" x14ac:dyDescent="0.4">
      <c r="A617">
        <v>1169</v>
      </c>
      <c r="B617" t="str">
        <f t="shared" si="28"/>
        <v>DPM091</v>
      </c>
      <c r="C617" t="str">
        <f t="shared" si="29"/>
        <v>DPM053</v>
      </c>
      <c r="D617" t="str">
        <f t="shared" si="30"/>
        <v>Weighted</v>
      </c>
      <c r="E617" t="s">
        <v>680</v>
      </c>
      <c r="F617">
        <f t="shared" si="31"/>
        <v>0.43018000000000006</v>
      </c>
      <c r="G617">
        <v>0.36749999999999999</v>
      </c>
      <c r="H617">
        <v>0.40649999999999997</v>
      </c>
      <c r="I617">
        <v>0.5212</v>
      </c>
      <c r="J617">
        <v>0.46289999999999998</v>
      </c>
      <c r="K617">
        <v>0.50449999999999995</v>
      </c>
      <c r="L617">
        <v>0.3821</v>
      </c>
      <c r="M617">
        <v>0.3075</v>
      </c>
      <c r="N617">
        <v>0.35970000000000002</v>
      </c>
      <c r="O617">
        <v>0.48820000000000002</v>
      </c>
      <c r="P617">
        <v>0.31690000000000002</v>
      </c>
      <c r="Q617">
        <v>0.47860000000000003</v>
      </c>
      <c r="R617">
        <v>0.39989999999999998</v>
      </c>
      <c r="S617">
        <v>0.47810000000000002</v>
      </c>
      <c r="T617">
        <v>0.37969999999999998</v>
      </c>
      <c r="U617">
        <v>0.42430000000000001</v>
      </c>
      <c r="V617">
        <v>0.40860000000000002</v>
      </c>
      <c r="W617">
        <v>0.40350000000000003</v>
      </c>
      <c r="X617">
        <v>0.64180000000000004</v>
      </c>
      <c r="Y617">
        <v>0.2989</v>
      </c>
      <c r="Z617">
        <v>0.29389999999999999</v>
      </c>
      <c r="AA617">
        <v>0.31180000000000002</v>
      </c>
      <c r="AB617">
        <v>0.45889999999999997</v>
      </c>
      <c r="AC617">
        <v>0.33650000000000002</v>
      </c>
      <c r="AD617">
        <v>0.35410000000000003</v>
      </c>
      <c r="AE617">
        <v>0.41639999999999999</v>
      </c>
      <c r="AF617">
        <v>0.4738</v>
      </c>
      <c r="AG617">
        <v>0.48349999999999999</v>
      </c>
      <c r="AH617">
        <v>0.38240000000000002</v>
      </c>
      <c r="AI617">
        <v>0.53220000000000001</v>
      </c>
      <c r="AJ617">
        <v>0.50919999999999999</v>
      </c>
      <c r="AK617">
        <v>0.50980000000000003</v>
      </c>
      <c r="AL617">
        <v>0.29709999999999998</v>
      </c>
      <c r="AM617">
        <v>0.4345</v>
      </c>
      <c r="AN617">
        <v>0.52829999999999999</v>
      </c>
      <c r="AO617">
        <v>0.42970000000000003</v>
      </c>
      <c r="AP617">
        <v>0.56379999999999997</v>
      </c>
      <c r="AQ617">
        <v>0.44309999999999999</v>
      </c>
      <c r="AR617">
        <v>0.44109999999999999</v>
      </c>
      <c r="AS617">
        <v>0.5635</v>
      </c>
      <c r="AT617">
        <v>0.47849999999999998</v>
      </c>
      <c r="AU617">
        <v>0.50460000000000005</v>
      </c>
      <c r="AV617">
        <v>0.53949999999999998</v>
      </c>
      <c r="AW617">
        <v>0.33800000000000002</v>
      </c>
      <c r="AX617">
        <v>0.3896</v>
      </c>
      <c r="AY617">
        <v>0.32540000000000002</v>
      </c>
      <c r="AZ617">
        <v>0.51900000000000002</v>
      </c>
      <c r="BA617">
        <v>0.36670000000000003</v>
      </c>
      <c r="BB617">
        <v>0.40510000000000002</v>
      </c>
      <c r="BC617">
        <v>0.42</v>
      </c>
      <c r="BD617">
        <v>0.42859999999999998</v>
      </c>
    </row>
    <row r="618" spans="1:56" hidden="1" x14ac:dyDescent="0.4">
      <c r="A618">
        <v>1226</v>
      </c>
      <c r="B618" t="str">
        <f t="shared" si="28"/>
        <v>DPM052</v>
      </c>
      <c r="C618" t="str">
        <f t="shared" si="29"/>
        <v>DPM053</v>
      </c>
      <c r="D618" t="str">
        <f t="shared" si="30"/>
        <v>Jaccard</v>
      </c>
      <c r="E618" t="s">
        <v>681</v>
      </c>
      <c r="F618">
        <f t="shared" si="31"/>
        <v>0.27911400000000003</v>
      </c>
      <c r="G618">
        <v>7.0199999999999999E-2</v>
      </c>
      <c r="H618">
        <v>0.1905</v>
      </c>
      <c r="I618">
        <v>0.34150000000000003</v>
      </c>
      <c r="J618">
        <v>0.20200000000000001</v>
      </c>
      <c r="K618">
        <v>0.24740000000000001</v>
      </c>
      <c r="L618">
        <v>0.21329999999999999</v>
      </c>
      <c r="M618">
        <v>0.3387</v>
      </c>
      <c r="N618">
        <v>0.39219999999999999</v>
      </c>
      <c r="O618">
        <v>0.3846</v>
      </c>
      <c r="P618">
        <v>0.1948</v>
      </c>
      <c r="Q618">
        <v>0.375</v>
      </c>
      <c r="R618">
        <v>0.43330000000000002</v>
      </c>
      <c r="S618">
        <v>0.17330000000000001</v>
      </c>
      <c r="T618">
        <v>0.21149999999999999</v>
      </c>
      <c r="U618">
        <v>0.17649999999999999</v>
      </c>
      <c r="V618">
        <v>0.26579999999999998</v>
      </c>
      <c r="W618">
        <v>0.2364</v>
      </c>
      <c r="X618">
        <v>0.3125</v>
      </c>
      <c r="Y618">
        <v>0</v>
      </c>
      <c r="Z618">
        <v>0.16669999999999999</v>
      </c>
      <c r="AA618">
        <v>0.74360000000000004</v>
      </c>
      <c r="AB618">
        <v>0.2969</v>
      </c>
      <c r="AC618">
        <v>0.18099999999999999</v>
      </c>
      <c r="AD618">
        <v>0.13009999999999999</v>
      </c>
      <c r="AE618">
        <v>0.14410000000000001</v>
      </c>
      <c r="AF618">
        <v>0.45069999999999999</v>
      </c>
      <c r="AG618">
        <v>0.40429999999999999</v>
      </c>
      <c r="AH618">
        <v>0.22289999999999999</v>
      </c>
      <c r="AI618">
        <v>0.3846</v>
      </c>
      <c r="AJ618">
        <v>0.17199999999999999</v>
      </c>
      <c r="AK618">
        <v>0.22500000000000001</v>
      </c>
      <c r="AL618">
        <v>0.1346</v>
      </c>
      <c r="AM618">
        <v>0.5111</v>
      </c>
      <c r="AN618">
        <v>0.27029999999999998</v>
      </c>
      <c r="AO618">
        <v>0.42109999999999997</v>
      </c>
      <c r="AP618">
        <v>0.44679999999999997</v>
      </c>
      <c r="AQ618">
        <v>0.3826</v>
      </c>
      <c r="AR618">
        <v>0.2712</v>
      </c>
      <c r="AS618">
        <v>0.15090000000000001</v>
      </c>
      <c r="AT618">
        <v>0.44340000000000002</v>
      </c>
      <c r="AU618">
        <v>0.1236</v>
      </c>
      <c r="AV618">
        <v>0.19570000000000001</v>
      </c>
      <c r="AW618">
        <v>0.215</v>
      </c>
      <c r="AX618">
        <v>0.29049999999999998</v>
      </c>
      <c r="AY618">
        <v>0.29849999999999999</v>
      </c>
      <c r="AZ618">
        <v>0.21929999999999999</v>
      </c>
      <c r="BA618">
        <v>0.30719999999999997</v>
      </c>
      <c r="BB618">
        <v>0.34749999999999998</v>
      </c>
      <c r="BC618">
        <v>0.41980000000000001</v>
      </c>
      <c r="BD618">
        <v>0.22520000000000001</v>
      </c>
    </row>
    <row r="619" spans="1:56" hidden="1" x14ac:dyDescent="0.4">
      <c r="A619">
        <v>1227</v>
      </c>
      <c r="B619" t="str">
        <f t="shared" si="28"/>
        <v>DPM052</v>
      </c>
      <c r="C619" t="str">
        <f t="shared" si="29"/>
        <v>DPM053</v>
      </c>
      <c r="D619" t="str">
        <f t="shared" si="30"/>
        <v>Levenshtein</v>
      </c>
      <c r="E619" t="s">
        <v>682</v>
      </c>
      <c r="F619">
        <f t="shared" si="31"/>
        <v>0.51463999999999988</v>
      </c>
      <c r="G619">
        <v>0.48099999999999998</v>
      </c>
      <c r="H619">
        <v>0.51629999999999998</v>
      </c>
      <c r="I619">
        <v>0.64270000000000005</v>
      </c>
      <c r="J619">
        <v>0.433</v>
      </c>
      <c r="K619">
        <v>0.45669999999999999</v>
      </c>
      <c r="L619">
        <v>0.4652</v>
      </c>
      <c r="M619">
        <v>0.67769999999999997</v>
      </c>
      <c r="N619">
        <v>0.56830000000000003</v>
      </c>
      <c r="O619">
        <v>0.60360000000000003</v>
      </c>
      <c r="P619">
        <v>0.50029999999999997</v>
      </c>
      <c r="Q619">
        <v>0.62190000000000001</v>
      </c>
      <c r="R619">
        <v>0.55630000000000002</v>
      </c>
      <c r="S619">
        <v>0.41499999999999998</v>
      </c>
      <c r="T619">
        <v>0.60599999999999998</v>
      </c>
      <c r="U619">
        <v>0.35680000000000001</v>
      </c>
      <c r="V619">
        <v>0.52610000000000001</v>
      </c>
      <c r="W619">
        <v>0.50929999999999997</v>
      </c>
      <c r="X619">
        <v>0.61609999999999998</v>
      </c>
      <c r="Y619">
        <v>0.72370000000000001</v>
      </c>
      <c r="Z619">
        <v>0.43990000000000001</v>
      </c>
      <c r="AA619">
        <v>0.60219999999999996</v>
      </c>
      <c r="AB619">
        <v>0.51670000000000005</v>
      </c>
      <c r="AC619">
        <v>0.46050000000000002</v>
      </c>
      <c r="AD619">
        <v>0.37790000000000001</v>
      </c>
      <c r="AE619">
        <v>0.43890000000000001</v>
      </c>
      <c r="AF619">
        <v>0.62390000000000001</v>
      </c>
      <c r="AG619">
        <v>0.66500000000000004</v>
      </c>
      <c r="AH619">
        <v>0.44340000000000002</v>
      </c>
      <c r="AI619">
        <v>0.56720000000000004</v>
      </c>
      <c r="AJ619">
        <v>0.4274</v>
      </c>
      <c r="AK619">
        <v>0.4506</v>
      </c>
      <c r="AL619">
        <v>0.43619999999999998</v>
      </c>
      <c r="AM619">
        <v>0.59819999999999995</v>
      </c>
      <c r="AN619">
        <v>0.43759999999999999</v>
      </c>
      <c r="AO619">
        <v>0.65739999999999998</v>
      </c>
      <c r="AP619">
        <v>0.69120000000000004</v>
      </c>
      <c r="AQ619">
        <v>0.51639999999999997</v>
      </c>
      <c r="AR619">
        <v>0.46179999999999999</v>
      </c>
      <c r="AS619">
        <v>0.64090000000000003</v>
      </c>
      <c r="AT619">
        <v>0.52929999999999999</v>
      </c>
      <c r="AU619">
        <v>0.37569999999999998</v>
      </c>
      <c r="AV619">
        <v>0.39</v>
      </c>
      <c r="AW619">
        <v>0.40379999999999999</v>
      </c>
      <c r="AX619">
        <v>0.4486</v>
      </c>
      <c r="AY619">
        <v>0.51929999999999998</v>
      </c>
      <c r="AZ619">
        <v>0.42149999999999999</v>
      </c>
      <c r="BA619">
        <v>0.35499999999999998</v>
      </c>
      <c r="BB619">
        <v>0.48309999999999997</v>
      </c>
      <c r="BC619">
        <v>0.68140000000000001</v>
      </c>
      <c r="BD619">
        <v>0.39500000000000002</v>
      </c>
    </row>
    <row r="620" spans="1:56" hidden="1" x14ac:dyDescent="0.4">
      <c r="A620">
        <v>1228</v>
      </c>
      <c r="B620" t="str">
        <f t="shared" si="28"/>
        <v>DPM052</v>
      </c>
      <c r="C620" t="str">
        <f t="shared" si="29"/>
        <v>DPM053</v>
      </c>
      <c r="D620" t="str">
        <f t="shared" si="30"/>
        <v>TFIDF</v>
      </c>
      <c r="E620" t="s">
        <v>683</v>
      </c>
      <c r="F620">
        <f t="shared" si="31"/>
        <v>0.43454600000000004</v>
      </c>
      <c r="G620">
        <v>0.45839999999999997</v>
      </c>
      <c r="H620">
        <v>0.50219999999999998</v>
      </c>
      <c r="I620">
        <v>0.47649999999999998</v>
      </c>
      <c r="J620">
        <v>0.43840000000000001</v>
      </c>
      <c r="K620">
        <v>0.313</v>
      </c>
      <c r="L620">
        <v>0.3644</v>
      </c>
      <c r="M620">
        <v>0.61480000000000001</v>
      </c>
      <c r="N620">
        <v>0.52170000000000005</v>
      </c>
      <c r="O620">
        <v>0.58279999999999998</v>
      </c>
      <c r="P620">
        <v>0.28439999999999999</v>
      </c>
      <c r="Q620">
        <v>0.748</v>
      </c>
      <c r="R620">
        <v>0.54590000000000005</v>
      </c>
      <c r="S620">
        <v>0.34899999999999998</v>
      </c>
      <c r="T620">
        <v>0.45069999999999999</v>
      </c>
      <c r="U620">
        <v>0.34310000000000002</v>
      </c>
      <c r="V620">
        <v>0.30680000000000002</v>
      </c>
      <c r="W620">
        <v>0.39369999999999999</v>
      </c>
      <c r="X620">
        <v>0.626</v>
      </c>
      <c r="Y620">
        <v>0.47099999999999997</v>
      </c>
      <c r="Z620">
        <v>0.44519999999999998</v>
      </c>
      <c r="AA620">
        <v>0.58520000000000005</v>
      </c>
      <c r="AB620">
        <v>0.48209999999999997</v>
      </c>
      <c r="AC620">
        <v>0.21190000000000001</v>
      </c>
      <c r="AD620">
        <v>0.27629999999999999</v>
      </c>
      <c r="AE620">
        <v>0.2989</v>
      </c>
      <c r="AF620">
        <v>0.62050000000000005</v>
      </c>
      <c r="AG620">
        <v>0.66390000000000005</v>
      </c>
      <c r="AH620">
        <v>0.25969999999999999</v>
      </c>
      <c r="AI620">
        <v>0.63249999999999995</v>
      </c>
      <c r="AJ620">
        <v>0.38069999999999998</v>
      </c>
      <c r="AK620">
        <v>0.34799999999999998</v>
      </c>
      <c r="AL620">
        <v>0.25480000000000003</v>
      </c>
      <c r="AM620">
        <v>0.60709999999999997</v>
      </c>
      <c r="AN620">
        <v>0.35360000000000003</v>
      </c>
      <c r="AO620">
        <v>0.55079999999999996</v>
      </c>
      <c r="AP620">
        <v>0.67869999999999997</v>
      </c>
      <c r="AQ620">
        <v>0.33090000000000003</v>
      </c>
      <c r="AR620">
        <v>0.52229999999999999</v>
      </c>
      <c r="AS620">
        <v>0.55779999999999996</v>
      </c>
      <c r="AT620">
        <v>0.48080000000000001</v>
      </c>
      <c r="AU620">
        <v>0.26150000000000001</v>
      </c>
      <c r="AV620">
        <v>0.35759999999999997</v>
      </c>
      <c r="AW620">
        <v>0.36699999999999999</v>
      </c>
      <c r="AX620">
        <v>0.33479999999999999</v>
      </c>
      <c r="AY620">
        <v>0.28079999999999999</v>
      </c>
      <c r="AZ620">
        <v>0.34210000000000002</v>
      </c>
      <c r="BA620">
        <v>0.19670000000000001</v>
      </c>
      <c r="BB620">
        <v>0.39700000000000002</v>
      </c>
      <c r="BC620">
        <v>0.60909999999999997</v>
      </c>
      <c r="BD620">
        <v>0.2482</v>
      </c>
    </row>
    <row r="621" spans="1:56" hidden="1" x14ac:dyDescent="0.4">
      <c r="A621">
        <v>1229</v>
      </c>
      <c r="B621" t="str">
        <f t="shared" si="28"/>
        <v>DPM052</v>
      </c>
      <c r="C621" t="str">
        <f t="shared" si="29"/>
        <v>DPM053</v>
      </c>
      <c r="D621" t="str">
        <f t="shared" si="30"/>
        <v>BM25</v>
      </c>
      <c r="E621" t="s">
        <v>684</v>
      </c>
      <c r="F621">
        <f t="shared" si="31"/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</row>
    <row r="622" spans="1:56" hidden="1" x14ac:dyDescent="0.4">
      <c r="A622">
        <v>1230</v>
      </c>
      <c r="B622" t="str">
        <f t="shared" si="28"/>
        <v>DPM052</v>
      </c>
      <c r="C622" t="str">
        <f t="shared" si="29"/>
        <v>DPM053</v>
      </c>
      <c r="D622" t="str">
        <f t="shared" si="30"/>
        <v>SBERT</v>
      </c>
      <c r="E622" t="s">
        <v>685</v>
      </c>
      <c r="F622">
        <f t="shared" si="31"/>
        <v>0.91024600000000011</v>
      </c>
      <c r="G622">
        <v>0.87780000000000002</v>
      </c>
      <c r="H622">
        <v>0.89039999999999997</v>
      </c>
      <c r="I622">
        <v>0.95230000000000004</v>
      </c>
      <c r="J622">
        <v>0.86060000000000003</v>
      </c>
      <c r="K622">
        <v>0.85799999999999998</v>
      </c>
      <c r="L622">
        <v>0.91479999999999995</v>
      </c>
      <c r="M622">
        <v>0.97130000000000005</v>
      </c>
      <c r="N622">
        <v>0.94230000000000003</v>
      </c>
      <c r="O622">
        <v>0.96050000000000002</v>
      </c>
      <c r="P622">
        <v>0.90790000000000004</v>
      </c>
      <c r="Q622">
        <v>0.94769999999999999</v>
      </c>
      <c r="R622">
        <v>0.9153</v>
      </c>
      <c r="S622">
        <v>0.92120000000000002</v>
      </c>
      <c r="T622">
        <v>0.95040000000000002</v>
      </c>
      <c r="U622">
        <v>0.78549999999999998</v>
      </c>
      <c r="V622">
        <v>0.91180000000000005</v>
      </c>
      <c r="W622">
        <v>0.9002</v>
      </c>
      <c r="X622">
        <v>0.94710000000000005</v>
      </c>
      <c r="Y622">
        <v>0.94179999999999997</v>
      </c>
      <c r="Z622">
        <v>0.85699999999999998</v>
      </c>
      <c r="AA622">
        <v>0.91649999999999998</v>
      </c>
      <c r="AB622">
        <v>0.90290000000000004</v>
      </c>
      <c r="AC622">
        <v>0.89710000000000001</v>
      </c>
      <c r="AD622">
        <v>0.88819999999999999</v>
      </c>
      <c r="AE622">
        <v>0.8629</v>
      </c>
      <c r="AF622">
        <v>0.96330000000000005</v>
      </c>
      <c r="AG622">
        <v>0.96970000000000001</v>
      </c>
      <c r="AH622">
        <v>0.90700000000000003</v>
      </c>
      <c r="AI622">
        <v>0.95069999999999999</v>
      </c>
      <c r="AJ622">
        <v>0.88400000000000001</v>
      </c>
      <c r="AK622">
        <v>0.92700000000000005</v>
      </c>
      <c r="AL622">
        <v>0.80410000000000004</v>
      </c>
      <c r="AM622">
        <v>0.95709999999999995</v>
      </c>
      <c r="AN622">
        <v>0.86570000000000003</v>
      </c>
      <c r="AO622">
        <v>0.97140000000000004</v>
      </c>
      <c r="AP622">
        <v>0.98240000000000005</v>
      </c>
      <c r="AQ622">
        <v>0.91379999999999995</v>
      </c>
      <c r="AR622">
        <v>0.93700000000000006</v>
      </c>
      <c r="AS622">
        <v>0.92679999999999996</v>
      </c>
      <c r="AT622">
        <v>0.95669999999999999</v>
      </c>
      <c r="AU622">
        <v>0.81430000000000002</v>
      </c>
      <c r="AV622">
        <v>0.85529999999999995</v>
      </c>
      <c r="AW622">
        <v>0.88470000000000004</v>
      </c>
      <c r="AX622">
        <v>0.89080000000000004</v>
      </c>
      <c r="AY622">
        <v>0.92710000000000004</v>
      </c>
      <c r="AZ622">
        <v>0.88239999999999996</v>
      </c>
      <c r="BA622">
        <v>0.9042</v>
      </c>
      <c r="BB622">
        <v>0.91859999999999997</v>
      </c>
      <c r="BC622">
        <v>0.95340000000000003</v>
      </c>
      <c r="BD622">
        <v>0.88329999999999997</v>
      </c>
    </row>
    <row r="623" spans="1:56" hidden="1" x14ac:dyDescent="0.4">
      <c r="A623">
        <v>1231</v>
      </c>
      <c r="B623" t="str">
        <f t="shared" si="28"/>
        <v>DPM052</v>
      </c>
      <c r="C623" t="str">
        <f t="shared" si="29"/>
        <v>DPM053</v>
      </c>
      <c r="D623" t="str">
        <f t="shared" si="30"/>
        <v>MEAN</v>
      </c>
      <c r="E623" t="s">
        <v>686</v>
      </c>
      <c r="F623">
        <f t="shared" si="31"/>
        <v>0.42770600000000003</v>
      </c>
      <c r="G623">
        <v>0.3775</v>
      </c>
      <c r="H623">
        <v>0.4199</v>
      </c>
      <c r="I623">
        <v>0.48259999999999997</v>
      </c>
      <c r="J623">
        <v>0.38679999999999998</v>
      </c>
      <c r="K623">
        <v>0.375</v>
      </c>
      <c r="L623">
        <v>0.3916</v>
      </c>
      <c r="M623">
        <v>0.52049999999999996</v>
      </c>
      <c r="N623">
        <v>0.4849</v>
      </c>
      <c r="O623">
        <v>0.50629999999999997</v>
      </c>
      <c r="P623">
        <v>0.3775</v>
      </c>
      <c r="Q623">
        <v>0.53849999999999998</v>
      </c>
      <c r="R623">
        <v>0.49020000000000002</v>
      </c>
      <c r="S623">
        <v>0.37169999999999997</v>
      </c>
      <c r="T623">
        <v>0.44369999999999998</v>
      </c>
      <c r="U623">
        <v>0.33239999999999997</v>
      </c>
      <c r="V623">
        <v>0.40210000000000001</v>
      </c>
      <c r="W623">
        <v>0.40789999999999998</v>
      </c>
      <c r="X623">
        <v>0.50029999999999997</v>
      </c>
      <c r="Y623">
        <v>0.42730000000000001</v>
      </c>
      <c r="Z623">
        <v>0.38169999999999998</v>
      </c>
      <c r="AA623">
        <v>0.56950000000000001</v>
      </c>
      <c r="AB623">
        <v>0.43969999999999998</v>
      </c>
      <c r="AC623">
        <v>0.35010000000000002</v>
      </c>
      <c r="AD623">
        <v>0.33450000000000002</v>
      </c>
      <c r="AE623">
        <v>0.34899999999999998</v>
      </c>
      <c r="AF623">
        <v>0.53169999999999995</v>
      </c>
      <c r="AG623">
        <v>0.54059999999999997</v>
      </c>
      <c r="AH623">
        <v>0.36659999999999998</v>
      </c>
      <c r="AI623">
        <v>0.50700000000000001</v>
      </c>
      <c r="AJ623">
        <v>0.37280000000000002</v>
      </c>
      <c r="AK623">
        <v>0.3901</v>
      </c>
      <c r="AL623">
        <v>0.32590000000000002</v>
      </c>
      <c r="AM623">
        <v>0.53469999999999995</v>
      </c>
      <c r="AN623">
        <v>0.38540000000000002</v>
      </c>
      <c r="AO623">
        <v>0.52010000000000001</v>
      </c>
      <c r="AP623">
        <v>0.55979999999999996</v>
      </c>
      <c r="AQ623">
        <v>0.42870000000000003</v>
      </c>
      <c r="AR623">
        <v>0.4385</v>
      </c>
      <c r="AS623">
        <v>0.45529999999999998</v>
      </c>
      <c r="AT623">
        <v>0.48199999999999998</v>
      </c>
      <c r="AU623">
        <v>0.315</v>
      </c>
      <c r="AV623">
        <v>0.35970000000000002</v>
      </c>
      <c r="AW623">
        <v>0.37409999999999999</v>
      </c>
      <c r="AX623">
        <v>0.39290000000000003</v>
      </c>
      <c r="AY623">
        <v>0.4052</v>
      </c>
      <c r="AZ623">
        <v>0.37309999999999999</v>
      </c>
      <c r="BA623">
        <v>0.35260000000000002</v>
      </c>
      <c r="BB623">
        <v>0.42920000000000003</v>
      </c>
      <c r="BC623">
        <v>0.53269999999999995</v>
      </c>
      <c r="BD623">
        <v>0.35039999999999999</v>
      </c>
    </row>
    <row r="624" spans="1:56" hidden="1" x14ac:dyDescent="0.4">
      <c r="A624">
        <v>1232</v>
      </c>
      <c r="B624" t="str">
        <f t="shared" si="28"/>
        <v>DPM052</v>
      </c>
      <c r="C624" t="str">
        <f t="shared" si="29"/>
        <v>DPM053</v>
      </c>
      <c r="D624" t="str">
        <f t="shared" si="30"/>
        <v>Weighted</v>
      </c>
      <c r="E624" t="s">
        <v>687</v>
      </c>
      <c r="F624">
        <f t="shared" si="31"/>
        <v>0.41982800000000009</v>
      </c>
      <c r="G624">
        <v>0.36309999999999998</v>
      </c>
      <c r="H624">
        <v>0.41639999999999999</v>
      </c>
      <c r="I624">
        <v>0.48420000000000002</v>
      </c>
      <c r="J624">
        <v>0.37630000000000002</v>
      </c>
      <c r="K624">
        <v>0.35570000000000002</v>
      </c>
      <c r="L624">
        <v>0.37040000000000001</v>
      </c>
      <c r="M624">
        <v>0.53569999999999995</v>
      </c>
      <c r="N624">
        <v>0.49080000000000001</v>
      </c>
      <c r="O624">
        <v>0.51790000000000003</v>
      </c>
      <c r="P624">
        <v>0.34989999999999999</v>
      </c>
      <c r="Q624">
        <v>0.56840000000000002</v>
      </c>
      <c r="R624">
        <v>0.50270000000000004</v>
      </c>
      <c r="S624">
        <v>0.34389999999999998</v>
      </c>
      <c r="T624">
        <v>0.43459999999999999</v>
      </c>
      <c r="U624">
        <v>0.31480000000000002</v>
      </c>
      <c r="V624">
        <v>0.38119999999999998</v>
      </c>
      <c r="W624">
        <v>0.39460000000000001</v>
      </c>
      <c r="X624">
        <v>0.51470000000000005</v>
      </c>
      <c r="Y624">
        <v>0.41639999999999999</v>
      </c>
      <c r="Z624">
        <v>0.37090000000000001</v>
      </c>
      <c r="AA624">
        <v>0.60360000000000003</v>
      </c>
      <c r="AB624">
        <v>0.43830000000000002</v>
      </c>
      <c r="AC624">
        <v>0.31369999999999998</v>
      </c>
      <c r="AD624">
        <v>0.29870000000000002</v>
      </c>
      <c r="AE624">
        <v>0.32169999999999999</v>
      </c>
      <c r="AF624">
        <v>0.55110000000000003</v>
      </c>
      <c r="AG624">
        <v>0.56340000000000001</v>
      </c>
      <c r="AH624">
        <v>0.3352</v>
      </c>
      <c r="AI624">
        <v>0.52280000000000004</v>
      </c>
      <c r="AJ624">
        <v>0.35249999999999998</v>
      </c>
      <c r="AK624">
        <v>0.36599999999999999</v>
      </c>
      <c r="AL624">
        <v>0.29949999999999999</v>
      </c>
      <c r="AM624">
        <v>0.55520000000000003</v>
      </c>
      <c r="AN624">
        <v>0.36959999999999998</v>
      </c>
      <c r="AO624">
        <v>0.53200000000000003</v>
      </c>
      <c r="AP624">
        <v>0.58640000000000003</v>
      </c>
      <c r="AQ624">
        <v>0.41539999999999999</v>
      </c>
      <c r="AR624">
        <v>0.43369999999999997</v>
      </c>
      <c r="AS624">
        <v>0.45800000000000002</v>
      </c>
      <c r="AT624">
        <v>0.48309999999999997</v>
      </c>
      <c r="AU624">
        <v>0.28470000000000001</v>
      </c>
      <c r="AV624">
        <v>0.3392</v>
      </c>
      <c r="AW624">
        <v>0.3533</v>
      </c>
      <c r="AX624">
        <v>0.37430000000000002</v>
      </c>
      <c r="AY624">
        <v>0.38140000000000002</v>
      </c>
      <c r="AZ624">
        <v>0.35110000000000002</v>
      </c>
      <c r="BA624">
        <v>0.315</v>
      </c>
      <c r="BB624">
        <v>0.41860000000000003</v>
      </c>
      <c r="BC624">
        <v>0.5534</v>
      </c>
      <c r="BD624">
        <v>0.31790000000000002</v>
      </c>
    </row>
    <row r="625" spans="1:56" hidden="1" x14ac:dyDescent="0.4">
      <c r="A625">
        <v>1121</v>
      </c>
      <c r="B625" t="str">
        <f t="shared" si="28"/>
        <v>DPM051</v>
      </c>
      <c r="C625" t="str">
        <f t="shared" si="29"/>
        <v>DPM053</v>
      </c>
      <c r="D625" t="str">
        <f t="shared" si="30"/>
        <v>Jaccard</v>
      </c>
      <c r="E625" t="s">
        <v>688</v>
      </c>
      <c r="F625">
        <f t="shared" si="31"/>
        <v>0.28820200000000001</v>
      </c>
      <c r="G625">
        <v>0.1169</v>
      </c>
      <c r="H625">
        <v>0.21249999999999999</v>
      </c>
      <c r="I625">
        <v>0.29089999999999999</v>
      </c>
      <c r="J625">
        <v>0.3866</v>
      </c>
      <c r="K625">
        <v>0.2286</v>
      </c>
      <c r="L625">
        <v>0.38300000000000001</v>
      </c>
      <c r="M625">
        <v>0.1739</v>
      </c>
      <c r="N625">
        <v>0.3387</v>
      </c>
      <c r="O625">
        <v>0.33329999999999999</v>
      </c>
      <c r="P625">
        <v>0.16470000000000001</v>
      </c>
      <c r="Q625">
        <v>0.26040000000000002</v>
      </c>
      <c r="R625">
        <v>4.65E-2</v>
      </c>
      <c r="S625">
        <v>0.125</v>
      </c>
      <c r="T625">
        <v>0.19789999999999999</v>
      </c>
      <c r="U625">
        <v>0.27379999999999999</v>
      </c>
      <c r="V625">
        <v>0.29170000000000001</v>
      </c>
      <c r="W625">
        <v>0.27379999999999999</v>
      </c>
      <c r="X625">
        <v>0.38329999999999997</v>
      </c>
      <c r="Y625">
        <v>2.6700000000000002E-2</v>
      </c>
      <c r="Z625">
        <v>0.24440000000000001</v>
      </c>
      <c r="AA625">
        <v>0.41670000000000001</v>
      </c>
      <c r="AB625">
        <v>0.38329999999999997</v>
      </c>
      <c r="AC625">
        <v>0.18099999999999999</v>
      </c>
      <c r="AD625">
        <v>0.13289999999999999</v>
      </c>
      <c r="AE625">
        <v>0.34429999999999999</v>
      </c>
      <c r="AF625">
        <v>0.50719999999999998</v>
      </c>
      <c r="AG625">
        <v>0.31109999999999999</v>
      </c>
      <c r="AH625">
        <v>0.33069999999999999</v>
      </c>
      <c r="AI625">
        <v>0.40620000000000001</v>
      </c>
      <c r="AJ625">
        <v>0.36170000000000002</v>
      </c>
      <c r="AK625">
        <v>0.3301</v>
      </c>
      <c r="AL625">
        <v>0.33329999999999999</v>
      </c>
      <c r="AM625">
        <v>0.30909999999999999</v>
      </c>
      <c r="AN625">
        <v>0.31340000000000001</v>
      </c>
      <c r="AO625">
        <v>0.52500000000000002</v>
      </c>
      <c r="AP625">
        <v>0.43269999999999997</v>
      </c>
      <c r="AQ625">
        <v>0.47149999999999997</v>
      </c>
      <c r="AR625">
        <v>0.20830000000000001</v>
      </c>
      <c r="AS625">
        <v>0.44259999999999999</v>
      </c>
      <c r="AT625">
        <v>6.0999999999999999E-2</v>
      </c>
      <c r="AU625">
        <v>0.26090000000000002</v>
      </c>
      <c r="AV625">
        <v>0.2414</v>
      </c>
      <c r="AW625">
        <v>0.29899999999999999</v>
      </c>
      <c r="AX625">
        <v>0.3286</v>
      </c>
      <c r="AY625">
        <v>0.1754</v>
      </c>
      <c r="AZ625">
        <v>0.36209999999999998</v>
      </c>
      <c r="BA625">
        <v>0.37659999999999999</v>
      </c>
      <c r="BB625">
        <v>0.3382</v>
      </c>
      <c r="BC625">
        <v>0.21540000000000001</v>
      </c>
      <c r="BD625">
        <v>0.25779999999999997</v>
      </c>
    </row>
    <row r="626" spans="1:56" hidden="1" x14ac:dyDescent="0.4">
      <c r="A626">
        <v>1122</v>
      </c>
      <c r="B626" t="str">
        <f t="shared" si="28"/>
        <v>DPM051</v>
      </c>
      <c r="C626" t="str">
        <f t="shared" si="29"/>
        <v>DPM053</v>
      </c>
      <c r="D626" t="str">
        <f t="shared" si="30"/>
        <v>Levenshtein</v>
      </c>
      <c r="E626" t="s">
        <v>689</v>
      </c>
      <c r="F626">
        <f t="shared" si="31"/>
        <v>0.52383000000000002</v>
      </c>
      <c r="G626">
        <v>0.56659999999999999</v>
      </c>
      <c r="H626">
        <v>0.45419999999999999</v>
      </c>
      <c r="I626">
        <v>0.64810000000000001</v>
      </c>
      <c r="J626">
        <v>0.55059999999999998</v>
      </c>
      <c r="K626">
        <v>0.45069999999999999</v>
      </c>
      <c r="L626">
        <v>0.65249999999999997</v>
      </c>
      <c r="M626">
        <v>0.57250000000000001</v>
      </c>
      <c r="N626">
        <v>0.61499999999999999</v>
      </c>
      <c r="O626">
        <v>0.626</v>
      </c>
      <c r="P626">
        <v>0.51759999999999995</v>
      </c>
      <c r="Q626">
        <v>0.53539999999999999</v>
      </c>
      <c r="R626">
        <v>0.54579999999999995</v>
      </c>
      <c r="S626">
        <v>0.4143</v>
      </c>
      <c r="T626">
        <v>0.37009999999999998</v>
      </c>
      <c r="U626">
        <v>0.53800000000000003</v>
      </c>
      <c r="V626">
        <v>0.53169999999999995</v>
      </c>
      <c r="W626">
        <v>0.54159999999999997</v>
      </c>
      <c r="X626">
        <v>0.63219999999999998</v>
      </c>
      <c r="Y626">
        <v>0.61639999999999995</v>
      </c>
      <c r="Z626">
        <v>0.46210000000000001</v>
      </c>
      <c r="AA626">
        <v>0.60609999999999997</v>
      </c>
      <c r="AB626">
        <v>0.44940000000000002</v>
      </c>
      <c r="AC626">
        <v>0.42580000000000001</v>
      </c>
      <c r="AD626">
        <v>0.3785</v>
      </c>
      <c r="AE626">
        <v>0.59089999999999998</v>
      </c>
      <c r="AF626">
        <v>0.55800000000000005</v>
      </c>
      <c r="AG626">
        <v>0.61650000000000005</v>
      </c>
      <c r="AH626">
        <v>0.61650000000000005</v>
      </c>
      <c r="AI626">
        <v>0.50029999999999997</v>
      </c>
      <c r="AJ626">
        <v>0.75639999999999996</v>
      </c>
      <c r="AK626">
        <v>0.54279999999999995</v>
      </c>
      <c r="AL626">
        <v>0.50639999999999996</v>
      </c>
      <c r="AM626">
        <v>0.56340000000000001</v>
      </c>
      <c r="AN626">
        <v>0.51129999999999998</v>
      </c>
      <c r="AO626">
        <v>0.73140000000000005</v>
      </c>
      <c r="AP626">
        <v>0.54590000000000005</v>
      </c>
      <c r="AQ626">
        <v>0.51939999999999997</v>
      </c>
      <c r="AR626">
        <v>0.5665</v>
      </c>
      <c r="AS626">
        <v>0.48020000000000002</v>
      </c>
      <c r="AT626">
        <v>0.46939999999999998</v>
      </c>
      <c r="AU626">
        <v>0.45019999999999999</v>
      </c>
      <c r="AV626">
        <v>0.50609999999999999</v>
      </c>
      <c r="AW626">
        <v>0.40960000000000002</v>
      </c>
      <c r="AX626">
        <v>0.46579999999999999</v>
      </c>
      <c r="AY626">
        <v>0.47549999999999998</v>
      </c>
      <c r="AZ626">
        <v>0.51680000000000004</v>
      </c>
      <c r="BA626">
        <v>0.36940000000000001</v>
      </c>
      <c r="BB626">
        <v>0.4672</v>
      </c>
      <c r="BC626">
        <v>0.35909999999999997</v>
      </c>
      <c r="BD626">
        <v>0.39529999999999998</v>
      </c>
    </row>
    <row r="627" spans="1:56" hidden="1" x14ac:dyDescent="0.4">
      <c r="A627">
        <v>1123</v>
      </c>
      <c r="B627" t="str">
        <f t="shared" si="28"/>
        <v>DPM051</v>
      </c>
      <c r="C627" t="str">
        <f t="shared" si="29"/>
        <v>DPM053</v>
      </c>
      <c r="D627" t="str">
        <f t="shared" si="30"/>
        <v>TFIDF</v>
      </c>
      <c r="E627" t="s">
        <v>690</v>
      </c>
      <c r="F627">
        <f t="shared" si="31"/>
        <v>0.46002799999999994</v>
      </c>
      <c r="G627">
        <v>0.55689999999999995</v>
      </c>
      <c r="H627">
        <v>0.49390000000000001</v>
      </c>
      <c r="I627">
        <v>0.49690000000000001</v>
      </c>
      <c r="J627">
        <v>0.50060000000000004</v>
      </c>
      <c r="K627">
        <v>0.34670000000000001</v>
      </c>
      <c r="L627">
        <v>0.56940000000000002</v>
      </c>
      <c r="M627">
        <v>0.4491</v>
      </c>
      <c r="N627">
        <v>0.46429999999999999</v>
      </c>
      <c r="O627">
        <v>0.58179999999999998</v>
      </c>
      <c r="P627">
        <v>0.28849999999999998</v>
      </c>
      <c r="Q627">
        <v>0.57669999999999999</v>
      </c>
      <c r="R627">
        <v>0.48559999999999998</v>
      </c>
      <c r="S627">
        <v>0.30030000000000001</v>
      </c>
      <c r="T627">
        <v>0.25829999999999997</v>
      </c>
      <c r="U627">
        <v>0.55659999999999998</v>
      </c>
      <c r="V627">
        <v>0.46250000000000002</v>
      </c>
      <c r="W627">
        <v>0.3846</v>
      </c>
      <c r="X627">
        <v>0.65</v>
      </c>
      <c r="Y627">
        <v>0.37069999999999997</v>
      </c>
      <c r="Z627">
        <v>0.37559999999999999</v>
      </c>
      <c r="AA627">
        <v>0.58479999999999999</v>
      </c>
      <c r="AB627">
        <v>0.49009999999999998</v>
      </c>
      <c r="AC627">
        <v>0.2064</v>
      </c>
      <c r="AD627">
        <v>0.28449999999999998</v>
      </c>
      <c r="AE627">
        <v>0.6038</v>
      </c>
      <c r="AF627">
        <v>0.58399999999999996</v>
      </c>
      <c r="AG627">
        <v>0.59130000000000005</v>
      </c>
      <c r="AH627">
        <v>0.5363</v>
      </c>
      <c r="AI627">
        <v>0.60519999999999996</v>
      </c>
      <c r="AJ627">
        <v>0.65739999999999998</v>
      </c>
      <c r="AK627">
        <v>0.50039999999999996</v>
      </c>
      <c r="AL627">
        <v>0.3609</v>
      </c>
      <c r="AM627">
        <v>0.55659999999999998</v>
      </c>
      <c r="AN627">
        <v>0.41060000000000002</v>
      </c>
      <c r="AO627">
        <v>0.64219999999999999</v>
      </c>
      <c r="AP627">
        <v>0.33210000000000001</v>
      </c>
      <c r="AQ627">
        <v>0.35370000000000001</v>
      </c>
      <c r="AR627">
        <v>0.45979999999999999</v>
      </c>
      <c r="AS627">
        <v>0.53410000000000002</v>
      </c>
      <c r="AT627">
        <v>0.48559999999999998</v>
      </c>
      <c r="AU627">
        <v>0.32350000000000001</v>
      </c>
      <c r="AV627">
        <v>0.52300000000000002</v>
      </c>
      <c r="AW627">
        <v>0.441</v>
      </c>
      <c r="AX627">
        <v>0.33500000000000002</v>
      </c>
      <c r="AY627">
        <v>0.54359999999999997</v>
      </c>
      <c r="AZ627">
        <v>0.51649999999999996</v>
      </c>
      <c r="BA627">
        <v>0.30640000000000001</v>
      </c>
      <c r="BB627">
        <v>0.3281</v>
      </c>
      <c r="BC627">
        <v>0.40129999999999999</v>
      </c>
      <c r="BD627">
        <v>0.3342</v>
      </c>
    </row>
    <row r="628" spans="1:56" hidden="1" x14ac:dyDescent="0.4">
      <c r="A628">
        <v>1124</v>
      </c>
      <c r="B628" t="str">
        <f t="shared" si="28"/>
        <v>DPM051</v>
      </c>
      <c r="C628" t="str">
        <f t="shared" si="29"/>
        <v>DPM053</v>
      </c>
      <c r="D628" t="str">
        <f t="shared" si="30"/>
        <v>BM25</v>
      </c>
      <c r="E628" t="s">
        <v>691</v>
      </c>
      <c r="F628">
        <f t="shared" si="31"/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</row>
    <row r="629" spans="1:56" hidden="1" x14ac:dyDescent="0.4">
      <c r="A629">
        <v>1125</v>
      </c>
      <c r="B629" t="str">
        <f t="shared" si="28"/>
        <v>DPM051</v>
      </c>
      <c r="C629" t="str">
        <f t="shared" si="29"/>
        <v>DPM053</v>
      </c>
      <c r="D629" t="str">
        <f t="shared" si="30"/>
        <v>SBERT</v>
      </c>
      <c r="E629" t="s">
        <v>692</v>
      </c>
      <c r="F629">
        <f t="shared" si="31"/>
        <v>0.91947400000000001</v>
      </c>
      <c r="G629">
        <v>0.92810000000000004</v>
      </c>
      <c r="H629">
        <v>0.88360000000000005</v>
      </c>
      <c r="I629">
        <v>0.94569999999999999</v>
      </c>
      <c r="J629">
        <v>0.97050000000000003</v>
      </c>
      <c r="K629">
        <v>0.91490000000000005</v>
      </c>
      <c r="L629">
        <v>0.95120000000000005</v>
      </c>
      <c r="M629">
        <v>0.92059999999999997</v>
      </c>
      <c r="N629">
        <v>0.93700000000000006</v>
      </c>
      <c r="O629">
        <v>0.97140000000000004</v>
      </c>
      <c r="P629">
        <v>0.91990000000000005</v>
      </c>
      <c r="Q629">
        <v>0.93430000000000002</v>
      </c>
      <c r="R629">
        <v>0.91569999999999996</v>
      </c>
      <c r="S629">
        <v>0.88100000000000001</v>
      </c>
      <c r="T629">
        <v>0.84030000000000005</v>
      </c>
      <c r="U629">
        <v>0.94299999999999995</v>
      </c>
      <c r="V629">
        <v>0.94450000000000001</v>
      </c>
      <c r="W629">
        <v>0.90349999999999997</v>
      </c>
      <c r="X629">
        <v>0.93159999999999998</v>
      </c>
      <c r="Y629">
        <v>0.93269999999999997</v>
      </c>
      <c r="Z629">
        <v>0.872</v>
      </c>
      <c r="AA629">
        <v>0.96120000000000005</v>
      </c>
      <c r="AB629">
        <v>0.90410000000000001</v>
      </c>
      <c r="AC629">
        <v>0.879</v>
      </c>
      <c r="AD629">
        <v>0.91339999999999999</v>
      </c>
      <c r="AE629">
        <v>0.95430000000000004</v>
      </c>
      <c r="AF629">
        <v>0.96830000000000005</v>
      </c>
      <c r="AG629">
        <v>0.93710000000000004</v>
      </c>
      <c r="AH629">
        <v>0.95899999999999996</v>
      </c>
      <c r="AI629">
        <v>0.95789999999999997</v>
      </c>
      <c r="AJ629">
        <v>0.98299999999999998</v>
      </c>
      <c r="AK629">
        <v>0.92859999999999998</v>
      </c>
      <c r="AL629">
        <v>0.80159999999999998</v>
      </c>
      <c r="AM629">
        <v>0.96009999999999995</v>
      </c>
      <c r="AN629">
        <v>0.876</v>
      </c>
      <c r="AO629">
        <v>0.97850000000000004</v>
      </c>
      <c r="AP629">
        <v>0.94140000000000001</v>
      </c>
      <c r="AQ629">
        <v>0.93079999999999996</v>
      </c>
      <c r="AR629">
        <v>0.91439999999999999</v>
      </c>
      <c r="AS629">
        <v>0.88390000000000002</v>
      </c>
      <c r="AT629">
        <v>0.93920000000000003</v>
      </c>
      <c r="AU629">
        <v>0.83750000000000002</v>
      </c>
      <c r="AV629">
        <v>0.93559999999999999</v>
      </c>
      <c r="AW629">
        <v>0.90390000000000004</v>
      </c>
      <c r="AX629">
        <v>0.88170000000000004</v>
      </c>
      <c r="AY629">
        <v>0.88900000000000001</v>
      </c>
      <c r="AZ629">
        <v>0.94650000000000001</v>
      </c>
      <c r="BA629">
        <v>0.9375</v>
      </c>
      <c r="BB629">
        <v>0.91600000000000004</v>
      </c>
      <c r="BC629">
        <v>0.82889999999999997</v>
      </c>
      <c r="BD629">
        <v>0.88380000000000003</v>
      </c>
    </row>
    <row r="630" spans="1:56" hidden="1" x14ac:dyDescent="0.4">
      <c r="A630">
        <v>1126</v>
      </c>
      <c r="B630" t="str">
        <f t="shared" si="28"/>
        <v>DPM051</v>
      </c>
      <c r="C630" t="str">
        <f t="shared" si="29"/>
        <v>DPM053</v>
      </c>
      <c r="D630" t="str">
        <f t="shared" si="30"/>
        <v>MEAN</v>
      </c>
      <c r="E630" t="s">
        <v>693</v>
      </c>
      <c r="F630">
        <f t="shared" si="31"/>
        <v>0.43829600000000002</v>
      </c>
      <c r="G630">
        <v>0.43369999999999997</v>
      </c>
      <c r="H630">
        <v>0.4088</v>
      </c>
      <c r="I630">
        <v>0.4763</v>
      </c>
      <c r="J630">
        <v>0.48159999999999997</v>
      </c>
      <c r="K630">
        <v>0.38819999999999999</v>
      </c>
      <c r="L630">
        <v>0.51119999999999999</v>
      </c>
      <c r="M630">
        <v>0.42320000000000002</v>
      </c>
      <c r="N630">
        <v>0.47099999999999997</v>
      </c>
      <c r="O630">
        <v>0.50249999999999995</v>
      </c>
      <c r="P630">
        <v>0.37809999999999999</v>
      </c>
      <c r="Q630">
        <v>0.46139999999999998</v>
      </c>
      <c r="R630">
        <v>0.3987</v>
      </c>
      <c r="S630">
        <v>0.34410000000000002</v>
      </c>
      <c r="T630">
        <v>0.33329999999999999</v>
      </c>
      <c r="U630">
        <v>0.46229999999999999</v>
      </c>
      <c r="V630">
        <v>0.4461</v>
      </c>
      <c r="W630">
        <v>0.42070000000000002</v>
      </c>
      <c r="X630">
        <v>0.51939999999999997</v>
      </c>
      <c r="Y630">
        <v>0.38929999999999998</v>
      </c>
      <c r="Z630">
        <v>0.39079999999999998</v>
      </c>
      <c r="AA630">
        <v>0.51370000000000005</v>
      </c>
      <c r="AB630">
        <v>0.44540000000000002</v>
      </c>
      <c r="AC630">
        <v>0.33839999999999998</v>
      </c>
      <c r="AD630">
        <v>0.34179999999999999</v>
      </c>
      <c r="AE630">
        <v>0.49859999999999999</v>
      </c>
      <c r="AF630">
        <v>0.52349999999999997</v>
      </c>
      <c r="AG630">
        <v>0.49120000000000003</v>
      </c>
      <c r="AH630">
        <v>0.48849999999999999</v>
      </c>
      <c r="AI630">
        <v>0.49390000000000001</v>
      </c>
      <c r="AJ630">
        <v>0.55169999999999997</v>
      </c>
      <c r="AK630">
        <v>0.46039999999999998</v>
      </c>
      <c r="AL630">
        <v>0.40039999999999998</v>
      </c>
      <c r="AM630">
        <v>0.4778</v>
      </c>
      <c r="AN630">
        <v>0.42230000000000001</v>
      </c>
      <c r="AO630">
        <v>0.57540000000000002</v>
      </c>
      <c r="AP630">
        <v>0.45040000000000002</v>
      </c>
      <c r="AQ630">
        <v>0.4551</v>
      </c>
      <c r="AR630">
        <v>0.42980000000000002</v>
      </c>
      <c r="AS630">
        <v>0.46820000000000001</v>
      </c>
      <c r="AT630">
        <v>0.39100000000000001</v>
      </c>
      <c r="AU630">
        <v>0.37440000000000001</v>
      </c>
      <c r="AV630">
        <v>0.44119999999999998</v>
      </c>
      <c r="AW630">
        <v>0.41070000000000001</v>
      </c>
      <c r="AX630">
        <v>0.4022</v>
      </c>
      <c r="AY630">
        <v>0.41670000000000001</v>
      </c>
      <c r="AZ630">
        <v>0.46839999999999998</v>
      </c>
      <c r="BA630">
        <v>0.39800000000000002</v>
      </c>
      <c r="BB630">
        <v>0.40989999999999999</v>
      </c>
      <c r="BC630">
        <v>0.3609</v>
      </c>
      <c r="BD630">
        <v>0.37419999999999998</v>
      </c>
    </row>
    <row r="631" spans="1:56" hidden="1" x14ac:dyDescent="0.4">
      <c r="A631">
        <v>1127</v>
      </c>
      <c r="B631" t="str">
        <f t="shared" si="28"/>
        <v>DPM051</v>
      </c>
      <c r="C631" t="str">
        <f t="shared" si="29"/>
        <v>DPM053</v>
      </c>
      <c r="D631" t="str">
        <f t="shared" si="30"/>
        <v>Weighted</v>
      </c>
      <c r="E631" t="s">
        <v>694</v>
      </c>
      <c r="F631">
        <f t="shared" si="31"/>
        <v>0.43295400000000001</v>
      </c>
      <c r="G631">
        <v>0.43070000000000003</v>
      </c>
      <c r="H631">
        <v>0.4032</v>
      </c>
      <c r="I631">
        <v>0.47839999999999999</v>
      </c>
      <c r="J631">
        <v>0.48149999999999998</v>
      </c>
      <c r="K631">
        <v>0.36530000000000001</v>
      </c>
      <c r="L631">
        <v>0.52480000000000004</v>
      </c>
      <c r="M631">
        <v>0.41339999999999999</v>
      </c>
      <c r="N631">
        <v>0.47139999999999999</v>
      </c>
      <c r="O631">
        <v>0.51149999999999995</v>
      </c>
      <c r="P631">
        <v>0.34910000000000002</v>
      </c>
      <c r="Q631">
        <v>0.46539999999999998</v>
      </c>
      <c r="R631">
        <v>0.38529999999999998</v>
      </c>
      <c r="S631">
        <v>0.313</v>
      </c>
      <c r="T631">
        <v>0.30349999999999999</v>
      </c>
      <c r="U631">
        <v>0.4642</v>
      </c>
      <c r="V631">
        <v>0.43909999999999999</v>
      </c>
      <c r="W631">
        <v>0.40960000000000002</v>
      </c>
      <c r="X631">
        <v>0.54200000000000004</v>
      </c>
      <c r="Y631">
        <v>0.36520000000000002</v>
      </c>
      <c r="Z631">
        <v>0.3765</v>
      </c>
      <c r="AA631">
        <v>0.5272</v>
      </c>
      <c r="AB631">
        <v>0.4456</v>
      </c>
      <c r="AC631">
        <v>0.30149999999999999</v>
      </c>
      <c r="AD631">
        <v>0.30449999999999999</v>
      </c>
      <c r="AE631">
        <v>0.51029999999999998</v>
      </c>
      <c r="AF631">
        <v>0.5383</v>
      </c>
      <c r="AG631">
        <v>0.503</v>
      </c>
      <c r="AH631">
        <v>0.49359999999999998</v>
      </c>
      <c r="AI631">
        <v>0.504</v>
      </c>
      <c r="AJ631">
        <v>0.57499999999999996</v>
      </c>
      <c r="AK631">
        <v>0.4612</v>
      </c>
      <c r="AL631">
        <v>0.39839999999999998</v>
      </c>
      <c r="AM631">
        <v>0.48110000000000003</v>
      </c>
      <c r="AN631">
        <v>0.41699999999999998</v>
      </c>
      <c r="AO631">
        <v>0.60460000000000003</v>
      </c>
      <c r="AP631">
        <v>0.43840000000000001</v>
      </c>
      <c r="AQ631">
        <v>0.44690000000000002</v>
      </c>
      <c r="AR631">
        <v>0.42309999999999998</v>
      </c>
      <c r="AS631">
        <v>0.4793</v>
      </c>
      <c r="AT631">
        <v>0.37219999999999998</v>
      </c>
      <c r="AU631">
        <v>0.35859999999999997</v>
      </c>
      <c r="AV631">
        <v>0.43730000000000002</v>
      </c>
      <c r="AW631">
        <v>0.39979999999999999</v>
      </c>
      <c r="AX631">
        <v>0.38729999999999998</v>
      </c>
      <c r="AY631">
        <v>0.41470000000000001</v>
      </c>
      <c r="AZ631">
        <v>0.46929999999999999</v>
      </c>
      <c r="BA631">
        <v>0.37219999999999998</v>
      </c>
      <c r="BB631">
        <v>0.39140000000000003</v>
      </c>
      <c r="BC631">
        <v>0.34689999999999999</v>
      </c>
      <c r="BD631">
        <v>0.35189999999999999</v>
      </c>
    </row>
    <row r="632" spans="1:56" hidden="1" x14ac:dyDescent="0.4">
      <c r="A632">
        <v>1261</v>
      </c>
      <c r="B632" t="str">
        <f t="shared" si="28"/>
        <v>DPM003</v>
      </c>
      <c r="C632" t="str">
        <f t="shared" si="29"/>
        <v>DPM053</v>
      </c>
      <c r="D632" t="str">
        <f t="shared" si="30"/>
        <v>Jaccard</v>
      </c>
      <c r="E632" t="s">
        <v>695</v>
      </c>
      <c r="F632">
        <f t="shared" si="31"/>
        <v>0.29825799999999997</v>
      </c>
      <c r="G632">
        <v>0.12</v>
      </c>
      <c r="H632">
        <v>0.2364</v>
      </c>
      <c r="I632">
        <v>0.36070000000000002</v>
      </c>
      <c r="J632">
        <v>0.17710000000000001</v>
      </c>
      <c r="K632">
        <v>0.35849999999999999</v>
      </c>
      <c r="L632">
        <v>0.2414</v>
      </c>
      <c r="M632">
        <v>0.21429999999999999</v>
      </c>
      <c r="N632">
        <v>0.43859999999999999</v>
      </c>
      <c r="O632">
        <v>0.2258</v>
      </c>
      <c r="P632">
        <v>0.22090000000000001</v>
      </c>
      <c r="Q632">
        <v>0.434</v>
      </c>
      <c r="R632">
        <v>0.32879999999999998</v>
      </c>
      <c r="S632">
        <v>0.16439999999999999</v>
      </c>
      <c r="T632">
        <v>0.26790000000000003</v>
      </c>
      <c r="U632">
        <v>0.27589999999999998</v>
      </c>
      <c r="V632">
        <v>0.37180000000000002</v>
      </c>
      <c r="W632">
        <v>0.43590000000000001</v>
      </c>
      <c r="X632">
        <v>0.2258</v>
      </c>
      <c r="Y632">
        <v>8.9300000000000004E-2</v>
      </c>
      <c r="Z632">
        <v>0.21249999999999999</v>
      </c>
      <c r="AA632">
        <v>0.3175</v>
      </c>
      <c r="AB632">
        <v>0.4375</v>
      </c>
      <c r="AC632">
        <v>0.2059</v>
      </c>
      <c r="AD632">
        <v>0.13569999999999999</v>
      </c>
      <c r="AE632">
        <v>0.10100000000000001</v>
      </c>
      <c r="AF632">
        <v>0.33329999999999999</v>
      </c>
      <c r="AG632">
        <v>0.26919999999999999</v>
      </c>
      <c r="AH632">
        <v>0.24460000000000001</v>
      </c>
      <c r="AI632">
        <v>0.375</v>
      </c>
      <c r="AJ632">
        <v>0.21279999999999999</v>
      </c>
      <c r="AK632">
        <v>0.23810000000000001</v>
      </c>
      <c r="AL632">
        <v>0.42</v>
      </c>
      <c r="AM632">
        <v>0.57140000000000002</v>
      </c>
      <c r="AN632">
        <v>0.16950000000000001</v>
      </c>
      <c r="AO632">
        <v>0.5</v>
      </c>
      <c r="AP632">
        <v>0.47370000000000001</v>
      </c>
      <c r="AQ632">
        <v>0.41320000000000001</v>
      </c>
      <c r="AR632">
        <v>0.16239999999999999</v>
      </c>
      <c r="AS632">
        <v>0.25440000000000002</v>
      </c>
      <c r="AT632">
        <v>0.47570000000000001</v>
      </c>
      <c r="AU632">
        <v>0.46150000000000002</v>
      </c>
      <c r="AV632">
        <v>0.34620000000000001</v>
      </c>
      <c r="AW632">
        <v>0.2</v>
      </c>
      <c r="AX632">
        <v>0.18490000000000001</v>
      </c>
      <c r="AY632">
        <v>0.26</v>
      </c>
      <c r="AZ632">
        <v>0.4667</v>
      </c>
      <c r="BA632">
        <v>0.3095</v>
      </c>
      <c r="BB632">
        <v>0.32850000000000001</v>
      </c>
      <c r="BC632">
        <v>0.41889999999999999</v>
      </c>
      <c r="BD632">
        <v>0.2258</v>
      </c>
    </row>
    <row r="633" spans="1:56" hidden="1" x14ac:dyDescent="0.4">
      <c r="A633">
        <v>1262</v>
      </c>
      <c r="B633" t="str">
        <f t="shared" si="28"/>
        <v>DPM003</v>
      </c>
      <c r="C633" t="str">
        <f t="shared" si="29"/>
        <v>DPM053</v>
      </c>
      <c r="D633" t="str">
        <f t="shared" si="30"/>
        <v>Levenshtein</v>
      </c>
      <c r="E633" t="s">
        <v>696</v>
      </c>
      <c r="F633">
        <f t="shared" si="31"/>
        <v>0.53217999999999999</v>
      </c>
      <c r="G633">
        <v>0.58709999999999996</v>
      </c>
      <c r="H633">
        <v>0.41959999999999997</v>
      </c>
      <c r="I633">
        <v>0.67969999999999997</v>
      </c>
      <c r="J633">
        <v>0.46200000000000002</v>
      </c>
      <c r="K633">
        <v>0.64780000000000004</v>
      </c>
      <c r="L633">
        <v>0.54159999999999997</v>
      </c>
      <c r="M633">
        <v>0.52839999999999998</v>
      </c>
      <c r="N633">
        <v>0.56599999999999995</v>
      </c>
      <c r="O633">
        <v>0.60350000000000004</v>
      </c>
      <c r="P633">
        <v>0.50629999999999997</v>
      </c>
      <c r="Q633">
        <v>0.70109999999999995</v>
      </c>
      <c r="R633">
        <v>0.56630000000000003</v>
      </c>
      <c r="S633">
        <v>0.55910000000000004</v>
      </c>
      <c r="T633">
        <v>0.56510000000000005</v>
      </c>
      <c r="U633">
        <v>0.46160000000000001</v>
      </c>
      <c r="V633">
        <v>0.48089999999999999</v>
      </c>
      <c r="W633">
        <v>0.59619999999999995</v>
      </c>
      <c r="X633">
        <v>0.6008</v>
      </c>
      <c r="Y633">
        <v>0.40400000000000003</v>
      </c>
      <c r="Z633">
        <v>0.43469999999999998</v>
      </c>
      <c r="AA633">
        <v>0.57720000000000005</v>
      </c>
      <c r="AB633">
        <v>0.57679999999999998</v>
      </c>
      <c r="AC633">
        <v>0.42799999999999999</v>
      </c>
      <c r="AD633">
        <v>0.37809999999999999</v>
      </c>
      <c r="AE633">
        <v>0.435</v>
      </c>
      <c r="AF633">
        <v>0.4778</v>
      </c>
      <c r="AG633">
        <v>0.6119</v>
      </c>
      <c r="AH633">
        <v>0.42109999999999997</v>
      </c>
      <c r="AI633">
        <v>0.57720000000000005</v>
      </c>
      <c r="AJ633">
        <v>0.56630000000000003</v>
      </c>
      <c r="AK633">
        <v>0.46789999999999998</v>
      </c>
      <c r="AL633">
        <v>0.56569999999999998</v>
      </c>
      <c r="AM633">
        <v>0.61040000000000005</v>
      </c>
      <c r="AN633">
        <v>0.46829999999999999</v>
      </c>
      <c r="AO633">
        <v>0.68420000000000003</v>
      </c>
      <c r="AP633">
        <v>0.61529999999999996</v>
      </c>
      <c r="AQ633">
        <v>0.47239999999999999</v>
      </c>
      <c r="AR633">
        <v>0.4279</v>
      </c>
      <c r="AS633">
        <v>0.70169999999999999</v>
      </c>
      <c r="AT633">
        <v>0.56969999999999998</v>
      </c>
      <c r="AU633">
        <v>0.58289999999999997</v>
      </c>
      <c r="AV633">
        <v>0.49469999999999997</v>
      </c>
      <c r="AW633">
        <v>0.44700000000000001</v>
      </c>
      <c r="AX633">
        <v>0.38569999999999999</v>
      </c>
      <c r="AY633">
        <v>0.59719999999999995</v>
      </c>
      <c r="AZ633">
        <v>0.65810000000000002</v>
      </c>
      <c r="BA633">
        <v>0.35520000000000002</v>
      </c>
      <c r="BB633">
        <v>0.50009999999999999</v>
      </c>
      <c r="BC633">
        <v>0.51980000000000004</v>
      </c>
      <c r="BD633">
        <v>0.52359999999999995</v>
      </c>
    </row>
    <row r="634" spans="1:56" hidden="1" x14ac:dyDescent="0.4">
      <c r="A634">
        <v>1263</v>
      </c>
      <c r="B634" t="str">
        <f t="shared" si="28"/>
        <v>DPM003</v>
      </c>
      <c r="C634" t="str">
        <f t="shared" si="29"/>
        <v>DPM053</v>
      </c>
      <c r="D634" t="str">
        <f t="shared" si="30"/>
        <v>TFIDF</v>
      </c>
      <c r="E634" t="s">
        <v>697</v>
      </c>
      <c r="F634">
        <f t="shared" si="31"/>
        <v>0.46560399999999985</v>
      </c>
      <c r="G634">
        <v>0.58430000000000004</v>
      </c>
      <c r="H634">
        <v>0.36770000000000003</v>
      </c>
      <c r="I634">
        <v>0.53349999999999997</v>
      </c>
      <c r="J634">
        <v>0.42270000000000002</v>
      </c>
      <c r="K634">
        <v>0.51939999999999997</v>
      </c>
      <c r="L634">
        <v>0.46150000000000002</v>
      </c>
      <c r="M634">
        <v>0.47099999999999997</v>
      </c>
      <c r="N634">
        <v>0.51319999999999999</v>
      </c>
      <c r="O634">
        <v>0.48549999999999999</v>
      </c>
      <c r="P634">
        <v>0.2848</v>
      </c>
      <c r="Q634">
        <v>0.76770000000000005</v>
      </c>
      <c r="R634">
        <v>0.55959999999999999</v>
      </c>
      <c r="S634">
        <v>0.45839999999999997</v>
      </c>
      <c r="T634">
        <v>0.41320000000000001</v>
      </c>
      <c r="U634">
        <v>0.4647</v>
      </c>
      <c r="V634">
        <v>0.38190000000000002</v>
      </c>
      <c r="W634">
        <v>0.55730000000000002</v>
      </c>
      <c r="X634">
        <v>0.50019999999999998</v>
      </c>
      <c r="Y634">
        <v>0.34310000000000002</v>
      </c>
      <c r="Z634">
        <v>0.40710000000000002</v>
      </c>
      <c r="AA634">
        <v>0.38090000000000002</v>
      </c>
      <c r="AB634">
        <v>0.52929999999999999</v>
      </c>
      <c r="AC634">
        <v>0.28770000000000001</v>
      </c>
      <c r="AD634">
        <v>0.23530000000000001</v>
      </c>
      <c r="AE634">
        <v>0.40079999999999999</v>
      </c>
      <c r="AF634">
        <v>0.3367</v>
      </c>
      <c r="AG634">
        <v>0.49780000000000002</v>
      </c>
      <c r="AH634">
        <v>0.39219999999999999</v>
      </c>
      <c r="AI634">
        <v>0.56859999999999999</v>
      </c>
      <c r="AJ634">
        <v>0.47899999999999998</v>
      </c>
      <c r="AK634">
        <v>0.40639999999999998</v>
      </c>
      <c r="AL634">
        <v>0.40960000000000002</v>
      </c>
      <c r="AM634">
        <v>0.62570000000000003</v>
      </c>
      <c r="AN634">
        <v>0.36049999999999999</v>
      </c>
      <c r="AO634">
        <v>0.55430000000000001</v>
      </c>
      <c r="AP634">
        <v>0.64780000000000004</v>
      </c>
      <c r="AQ634">
        <v>0.52090000000000003</v>
      </c>
      <c r="AR634">
        <v>0.32079999999999997</v>
      </c>
      <c r="AS634">
        <v>0.66720000000000002</v>
      </c>
      <c r="AT634">
        <v>0.45140000000000002</v>
      </c>
      <c r="AU634">
        <v>0.43709999999999999</v>
      </c>
      <c r="AV634">
        <v>0.54239999999999999</v>
      </c>
      <c r="AW634">
        <v>0.41670000000000001</v>
      </c>
      <c r="AX634">
        <v>0.31430000000000002</v>
      </c>
      <c r="AY634">
        <v>0.65269999999999995</v>
      </c>
      <c r="AZ634">
        <v>0.59930000000000005</v>
      </c>
      <c r="BA634">
        <v>0.1903</v>
      </c>
      <c r="BB634">
        <v>0.39489999999999997</v>
      </c>
      <c r="BC634">
        <v>0.52669999999999995</v>
      </c>
      <c r="BD634">
        <v>0.6361</v>
      </c>
    </row>
    <row r="635" spans="1:56" hidden="1" x14ac:dyDescent="0.4">
      <c r="A635">
        <v>1264</v>
      </c>
      <c r="B635" t="str">
        <f t="shared" si="28"/>
        <v>DPM003</v>
      </c>
      <c r="C635" t="str">
        <f t="shared" si="29"/>
        <v>DPM053</v>
      </c>
      <c r="D635" t="str">
        <f t="shared" si="30"/>
        <v>BM25</v>
      </c>
      <c r="E635" t="s">
        <v>698</v>
      </c>
      <c r="F635">
        <f t="shared" si="31"/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</row>
    <row r="636" spans="1:56" hidden="1" x14ac:dyDescent="0.4">
      <c r="A636">
        <v>1265</v>
      </c>
      <c r="B636" t="str">
        <f t="shared" si="28"/>
        <v>DPM003</v>
      </c>
      <c r="C636" t="str">
        <f t="shared" si="29"/>
        <v>DPM053</v>
      </c>
      <c r="D636" t="str">
        <f t="shared" si="30"/>
        <v>SBERT</v>
      </c>
      <c r="E636" t="s">
        <v>699</v>
      </c>
      <c r="F636">
        <f t="shared" si="31"/>
        <v>0.92516600000000015</v>
      </c>
      <c r="G636">
        <v>0.94740000000000002</v>
      </c>
      <c r="H636">
        <v>0.85509999999999997</v>
      </c>
      <c r="I636">
        <v>0.94479999999999997</v>
      </c>
      <c r="J636">
        <v>0.93530000000000002</v>
      </c>
      <c r="K636">
        <v>0.91790000000000005</v>
      </c>
      <c r="L636">
        <v>0.94330000000000003</v>
      </c>
      <c r="M636">
        <v>0.91259999999999997</v>
      </c>
      <c r="N636">
        <v>0.93569999999999998</v>
      </c>
      <c r="O636">
        <v>0.96650000000000003</v>
      </c>
      <c r="P636">
        <v>0.93340000000000001</v>
      </c>
      <c r="Q636">
        <v>0.95099999999999996</v>
      </c>
      <c r="R636">
        <v>0.93840000000000001</v>
      </c>
      <c r="S636">
        <v>0.95940000000000003</v>
      </c>
      <c r="T636">
        <v>0.94279999999999997</v>
      </c>
      <c r="U636">
        <v>0.9113</v>
      </c>
      <c r="V636">
        <v>0.91159999999999997</v>
      </c>
      <c r="W636">
        <v>0.96509999999999996</v>
      </c>
      <c r="X636">
        <v>0.94350000000000001</v>
      </c>
      <c r="Y636">
        <v>0.8952</v>
      </c>
      <c r="Z636">
        <v>0.84440000000000004</v>
      </c>
      <c r="AA636">
        <v>0.93530000000000002</v>
      </c>
      <c r="AB636">
        <v>0.95920000000000005</v>
      </c>
      <c r="AC636">
        <v>0.92110000000000003</v>
      </c>
      <c r="AD636">
        <v>0.90620000000000001</v>
      </c>
      <c r="AE636">
        <v>0.82389999999999997</v>
      </c>
      <c r="AF636">
        <v>0.93310000000000004</v>
      </c>
      <c r="AG636">
        <v>0.9516</v>
      </c>
      <c r="AH636">
        <v>0.90539999999999998</v>
      </c>
      <c r="AI636">
        <v>0.94450000000000001</v>
      </c>
      <c r="AJ636">
        <v>0.92810000000000004</v>
      </c>
      <c r="AK636">
        <v>0.89570000000000005</v>
      </c>
      <c r="AL636">
        <v>0.90149999999999997</v>
      </c>
      <c r="AM636">
        <v>0.95040000000000002</v>
      </c>
      <c r="AN636">
        <v>0.87829999999999997</v>
      </c>
      <c r="AO636">
        <v>0.95820000000000005</v>
      </c>
      <c r="AP636">
        <v>0.97119999999999995</v>
      </c>
      <c r="AQ636">
        <v>0.93100000000000005</v>
      </c>
      <c r="AR636">
        <v>0.91369999999999996</v>
      </c>
      <c r="AS636">
        <v>0.96130000000000004</v>
      </c>
      <c r="AT636">
        <v>0.9768</v>
      </c>
      <c r="AU636">
        <v>0.90500000000000003</v>
      </c>
      <c r="AV636">
        <v>0.9224</v>
      </c>
      <c r="AW636">
        <v>0.87160000000000004</v>
      </c>
      <c r="AX636">
        <v>0.88729999999999998</v>
      </c>
      <c r="AY636">
        <v>0.94350000000000001</v>
      </c>
      <c r="AZ636">
        <v>0.9163</v>
      </c>
      <c r="BA636">
        <v>0.90720000000000001</v>
      </c>
      <c r="BB636">
        <v>0.93620000000000003</v>
      </c>
      <c r="BC636">
        <v>0.9395</v>
      </c>
      <c r="BD636">
        <v>0.92810000000000004</v>
      </c>
    </row>
    <row r="637" spans="1:56" hidden="1" x14ac:dyDescent="0.4">
      <c r="A637">
        <v>1266</v>
      </c>
      <c r="B637" t="str">
        <f t="shared" si="28"/>
        <v>DPM003</v>
      </c>
      <c r="C637" t="str">
        <f t="shared" si="29"/>
        <v>DPM053</v>
      </c>
      <c r="D637" t="str">
        <f t="shared" si="30"/>
        <v>MEAN</v>
      </c>
      <c r="E637" t="s">
        <v>700</v>
      </c>
      <c r="F637">
        <f t="shared" si="31"/>
        <v>0.44424399999999992</v>
      </c>
      <c r="G637">
        <v>0.44769999999999999</v>
      </c>
      <c r="H637">
        <v>0.37580000000000002</v>
      </c>
      <c r="I637">
        <v>0.50370000000000004</v>
      </c>
      <c r="J637">
        <v>0.39939999999999998</v>
      </c>
      <c r="K637">
        <v>0.48870000000000002</v>
      </c>
      <c r="L637">
        <v>0.43759999999999999</v>
      </c>
      <c r="M637">
        <v>0.42530000000000001</v>
      </c>
      <c r="N637">
        <v>0.49070000000000003</v>
      </c>
      <c r="O637">
        <v>0.45629999999999998</v>
      </c>
      <c r="P637">
        <v>0.3891</v>
      </c>
      <c r="Q637">
        <v>0.57069999999999999</v>
      </c>
      <c r="R637">
        <v>0.47860000000000003</v>
      </c>
      <c r="S637">
        <v>0.42830000000000001</v>
      </c>
      <c r="T637">
        <v>0.43780000000000002</v>
      </c>
      <c r="U637">
        <v>0.42270000000000002</v>
      </c>
      <c r="V637">
        <v>0.42920000000000003</v>
      </c>
      <c r="W637">
        <v>0.51090000000000002</v>
      </c>
      <c r="X637">
        <v>0.4541</v>
      </c>
      <c r="Y637">
        <v>0.3463</v>
      </c>
      <c r="Z637">
        <v>0.37969999999999998</v>
      </c>
      <c r="AA637">
        <v>0.44219999999999998</v>
      </c>
      <c r="AB637">
        <v>0.50060000000000004</v>
      </c>
      <c r="AC637">
        <v>0.36849999999999999</v>
      </c>
      <c r="AD637">
        <v>0.33110000000000001</v>
      </c>
      <c r="AE637">
        <v>0.35210000000000002</v>
      </c>
      <c r="AF637">
        <v>0.41620000000000001</v>
      </c>
      <c r="AG637">
        <v>0.46610000000000001</v>
      </c>
      <c r="AH637">
        <v>0.39269999999999999</v>
      </c>
      <c r="AI637">
        <v>0.49309999999999998</v>
      </c>
      <c r="AJ637">
        <v>0.43719999999999998</v>
      </c>
      <c r="AK637">
        <v>0.40160000000000001</v>
      </c>
      <c r="AL637">
        <v>0.45939999999999998</v>
      </c>
      <c r="AM637">
        <v>0.55159999999999998</v>
      </c>
      <c r="AN637">
        <v>0.37530000000000002</v>
      </c>
      <c r="AO637">
        <v>0.53939999999999999</v>
      </c>
      <c r="AP637">
        <v>0.54159999999999997</v>
      </c>
      <c r="AQ637">
        <v>0.46750000000000003</v>
      </c>
      <c r="AR637">
        <v>0.36499999999999999</v>
      </c>
      <c r="AS637">
        <v>0.51690000000000003</v>
      </c>
      <c r="AT637">
        <v>0.49469999999999997</v>
      </c>
      <c r="AU637">
        <v>0.4773</v>
      </c>
      <c r="AV637">
        <v>0.46110000000000001</v>
      </c>
      <c r="AW637">
        <v>0.3871</v>
      </c>
      <c r="AX637">
        <v>0.35439999999999999</v>
      </c>
      <c r="AY637">
        <v>0.49070000000000003</v>
      </c>
      <c r="AZ637">
        <v>0.52810000000000001</v>
      </c>
      <c r="BA637">
        <v>0.35249999999999998</v>
      </c>
      <c r="BB637">
        <v>0.43190000000000001</v>
      </c>
      <c r="BC637">
        <v>0.48099999999999998</v>
      </c>
      <c r="BD637">
        <v>0.4627</v>
      </c>
    </row>
    <row r="638" spans="1:56" hidden="1" x14ac:dyDescent="0.4">
      <c r="A638">
        <v>1267</v>
      </c>
      <c r="B638" t="str">
        <f t="shared" ref="B638:B701" si="32">LEFT(E638,6)</f>
        <v>DPM003</v>
      </c>
      <c r="C638" t="str">
        <f t="shared" ref="C638:C701" si="33">MID(E638,8,6)</f>
        <v>DPM053</v>
      </c>
      <c r="D638" t="str">
        <f t="shared" si="30"/>
        <v>Weighted</v>
      </c>
      <c r="E638" t="s">
        <v>701</v>
      </c>
      <c r="F638">
        <f t="shared" si="31"/>
        <v>0.43980999999999987</v>
      </c>
      <c r="G638">
        <v>0.44679999999999997</v>
      </c>
      <c r="H638">
        <v>0.35980000000000001</v>
      </c>
      <c r="I638">
        <v>0.51459999999999995</v>
      </c>
      <c r="J638">
        <v>0.38009999999999999</v>
      </c>
      <c r="K638">
        <v>0.49919999999999998</v>
      </c>
      <c r="L638">
        <v>0.42849999999999999</v>
      </c>
      <c r="M638">
        <v>0.41820000000000002</v>
      </c>
      <c r="N638">
        <v>0.49869999999999998</v>
      </c>
      <c r="O638">
        <v>0.4496</v>
      </c>
      <c r="P638">
        <v>0.36059999999999998</v>
      </c>
      <c r="Q638">
        <v>0.60919999999999996</v>
      </c>
      <c r="R638">
        <v>0.48549999999999999</v>
      </c>
      <c r="S638">
        <v>0.41439999999999999</v>
      </c>
      <c r="T638">
        <v>0.42649999999999999</v>
      </c>
      <c r="U638">
        <v>0.41489999999999999</v>
      </c>
      <c r="V638">
        <v>0.41889999999999999</v>
      </c>
      <c r="W638">
        <v>0.52170000000000005</v>
      </c>
      <c r="X638">
        <v>0.4511</v>
      </c>
      <c r="Y638">
        <v>0.31580000000000003</v>
      </c>
      <c r="Z638">
        <v>0.36840000000000001</v>
      </c>
      <c r="AA638">
        <v>0.43149999999999999</v>
      </c>
      <c r="AB638">
        <v>0.50829999999999997</v>
      </c>
      <c r="AC638">
        <v>0.33689999999999998</v>
      </c>
      <c r="AD638">
        <v>0.28970000000000001</v>
      </c>
      <c r="AE638">
        <v>0.33660000000000001</v>
      </c>
      <c r="AF638">
        <v>0.39710000000000001</v>
      </c>
      <c r="AG638">
        <v>0.46479999999999999</v>
      </c>
      <c r="AH638">
        <v>0.37459999999999999</v>
      </c>
      <c r="AI638">
        <v>0.50309999999999999</v>
      </c>
      <c r="AJ638">
        <v>0.43130000000000002</v>
      </c>
      <c r="AK638">
        <v>0.38800000000000001</v>
      </c>
      <c r="AL638">
        <v>0.45950000000000002</v>
      </c>
      <c r="AM638">
        <v>0.57820000000000005</v>
      </c>
      <c r="AN638">
        <v>0.35539999999999999</v>
      </c>
      <c r="AO638">
        <v>0.55820000000000003</v>
      </c>
      <c r="AP638">
        <v>0.56369999999999998</v>
      </c>
      <c r="AQ638">
        <v>0.4708</v>
      </c>
      <c r="AR638">
        <v>0.3352</v>
      </c>
      <c r="AS638">
        <v>0.5353</v>
      </c>
      <c r="AT638">
        <v>0.4945</v>
      </c>
      <c r="AU638">
        <v>0.48270000000000002</v>
      </c>
      <c r="AV638">
        <v>0.4652</v>
      </c>
      <c r="AW638">
        <v>0.37390000000000001</v>
      </c>
      <c r="AX638">
        <v>0.3256</v>
      </c>
      <c r="AY638">
        <v>0.50449999999999995</v>
      </c>
      <c r="AZ638">
        <v>0.55259999999999998</v>
      </c>
      <c r="BA638">
        <v>0.314</v>
      </c>
      <c r="BB638">
        <v>0.41920000000000002</v>
      </c>
      <c r="BC638">
        <v>0.48659999999999998</v>
      </c>
      <c r="BD638">
        <v>0.47099999999999997</v>
      </c>
    </row>
    <row r="639" spans="1:56" hidden="1" x14ac:dyDescent="0.4">
      <c r="A639">
        <v>1198</v>
      </c>
      <c r="B639" t="str">
        <f t="shared" si="32"/>
        <v>DPM002</v>
      </c>
      <c r="C639" t="str">
        <f t="shared" si="33"/>
        <v>DPM053</v>
      </c>
      <c r="D639" t="str">
        <f t="shared" si="30"/>
        <v>Jaccard</v>
      </c>
      <c r="E639" t="s">
        <v>702</v>
      </c>
      <c r="F639">
        <f t="shared" si="31"/>
        <v>0.29776800000000003</v>
      </c>
      <c r="G639">
        <v>0.1216</v>
      </c>
      <c r="H639">
        <v>0.22670000000000001</v>
      </c>
      <c r="I639">
        <v>0.35420000000000001</v>
      </c>
      <c r="J639">
        <v>6.59E-2</v>
      </c>
      <c r="K639">
        <v>0.15670000000000001</v>
      </c>
      <c r="L639">
        <v>0.28000000000000003</v>
      </c>
      <c r="M639">
        <v>0.34429999999999999</v>
      </c>
      <c r="N639">
        <v>0.37290000000000001</v>
      </c>
      <c r="O639">
        <v>0.44679999999999997</v>
      </c>
      <c r="P639">
        <v>0.31309999999999999</v>
      </c>
      <c r="Q639">
        <v>0.16070000000000001</v>
      </c>
      <c r="R639">
        <v>0.3654</v>
      </c>
      <c r="S639">
        <v>0.21790000000000001</v>
      </c>
      <c r="T639">
        <v>0.13639999999999999</v>
      </c>
      <c r="U639">
        <v>0.17269999999999999</v>
      </c>
      <c r="V639">
        <v>0.23169999999999999</v>
      </c>
      <c r="W639">
        <v>0.23530000000000001</v>
      </c>
      <c r="X639">
        <v>0.32729999999999998</v>
      </c>
      <c r="Y639">
        <v>1.43E-2</v>
      </c>
      <c r="Z639">
        <v>0.1646</v>
      </c>
      <c r="AA639">
        <v>0.29630000000000001</v>
      </c>
      <c r="AB639">
        <v>0.44290000000000002</v>
      </c>
      <c r="AC639">
        <v>0.20169999999999999</v>
      </c>
      <c r="AD639">
        <v>0.16930000000000001</v>
      </c>
      <c r="AE639">
        <v>0.12379999999999999</v>
      </c>
      <c r="AF639">
        <v>0.47620000000000001</v>
      </c>
      <c r="AG639">
        <v>0.3261</v>
      </c>
      <c r="AH639">
        <v>0.32169999999999999</v>
      </c>
      <c r="AI639">
        <v>0.1333</v>
      </c>
      <c r="AJ639">
        <v>0.42859999999999998</v>
      </c>
      <c r="AK639">
        <v>0.40679999999999999</v>
      </c>
      <c r="AL639">
        <v>0.75</v>
      </c>
      <c r="AM639">
        <v>0.39529999999999998</v>
      </c>
      <c r="AN639">
        <v>0.27689999999999998</v>
      </c>
      <c r="AO639">
        <v>0.3846</v>
      </c>
      <c r="AP639">
        <v>0.47420000000000001</v>
      </c>
      <c r="AQ639">
        <v>0.34549999999999997</v>
      </c>
      <c r="AR639">
        <v>0.28120000000000001</v>
      </c>
      <c r="AS639">
        <v>0.36990000000000001</v>
      </c>
      <c r="AT639">
        <v>0.48039999999999999</v>
      </c>
      <c r="AU639">
        <v>0.15379999999999999</v>
      </c>
      <c r="AV639">
        <v>0.23080000000000001</v>
      </c>
      <c r="AW639">
        <v>0.25469999999999998</v>
      </c>
      <c r="AX639">
        <v>0.26850000000000002</v>
      </c>
      <c r="AY639">
        <v>0.1963</v>
      </c>
      <c r="AZ639">
        <v>0.34289999999999998</v>
      </c>
      <c r="BA639">
        <v>0.46089999999999998</v>
      </c>
      <c r="BB639">
        <v>0.28289999999999998</v>
      </c>
      <c r="BC639">
        <v>0.52239999999999998</v>
      </c>
      <c r="BD639">
        <v>0.38200000000000001</v>
      </c>
    </row>
    <row r="640" spans="1:56" hidden="1" x14ac:dyDescent="0.4">
      <c r="A640">
        <v>1199</v>
      </c>
      <c r="B640" t="str">
        <f t="shared" si="32"/>
        <v>DPM002</v>
      </c>
      <c r="C640" t="str">
        <f t="shared" si="33"/>
        <v>DPM053</v>
      </c>
      <c r="D640" t="str">
        <f t="shared" si="30"/>
        <v>Levenshtein</v>
      </c>
      <c r="E640" t="s">
        <v>703</v>
      </c>
      <c r="F640">
        <f t="shared" si="31"/>
        <v>0.54340799999999989</v>
      </c>
      <c r="G640">
        <v>0.61539999999999995</v>
      </c>
      <c r="H640">
        <v>0.56259999999999999</v>
      </c>
      <c r="I640">
        <v>0.7379</v>
      </c>
      <c r="J640">
        <v>0.5514</v>
      </c>
      <c r="K640">
        <v>0.3654</v>
      </c>
      <c r="L640">
        <v>0.53339999999999999</v>
      </c>
      <c r="M640">
        <v>0.70689999999999997</v>
      </c>
      <c r="N640">
        <v>0.60440000000000005</v>
      </c>
      <c r="O640">
        <v>0.7409</v>
      </c>
      <c r="P640">
        <v>0.43940000000000001</v>
      </c>
      <c r="Q640">
        <v>0.52549999999999997</v>
      </c>
      <c r="R640">
        <v>0.51780000000000004</v>
      </c>
      <c r="S640">
        <v>0.4849</v>
      </c>
      <c r="T640">
        <v>0.3911</v>
      </c>
      <c r="U640">
        <v>0.3831</v>
      </c>
      <c r="V640">
        <v>0.43819999999999998</v>
      </c>
      <c r="W640">
        <v>0.54990000000000006</v>
      </c>
      <c r="X640">
        <v>0.67630000000000001</v>
      </c>
      <c r="Y640">
        <v>0.69240000000000002</v>
      </c>
      <c r="Z640">
        <v>0.43109999999999998</v>
      </c>
      <c r="AA640">
        <v>0.54849999999999999</v>
      </c>
      <c r="AB640">
        <v>0.52959999999999996</v>
      </c>
      <c r="AC640">
        <v>0.43280000000000002</v>
      </c>
      <c r="AD640">
        <v>0.38440000000000002</v>
      </c>
      <c r="AE640">
        <v>0.47610000000000002</v>
      </c>
      <c r="AF640">
        <v>0.56079999999999997</v>
      </c>
      <c r="AG640">
        <v>0.64359999999999995</v>
      </c>
      <c r="AH640">
        <v>0.57999999999999996</v>
      </c>
      <c r="AI640">
        <v>0.46789999999999998</v>
      </c>
      <c r="AJ640">
        <v>0.80410000000000004</v>
      </c>
      <c r="AK640">
        <v>0.67610000000000003</v>
      </c>
      <c r="AL640">
        <v>0.77729999999999999</v>
      </c>
      <c r="AM640">
        <v>0.5534</v>
      </c>
      <c r="AN640">
        <v>0.61670000000000003</v>
      </c>
      <c r="AO640">
        <v>0.53539999999999999</v>
      </c>
      <c r="AP640">
        <v>0.58879999999999999</v>
      </c>
      <c r="AQ640">
        <v>0.44819999999999999</v>
      </c>
      <c r="AR640">
        <v>0.51239999999999997</v>
      </c>
      <c r="AS640">
        <v>0.61329999999999996</v>
      </c>
      <c r="AT640">
        <v>0.43740000000000001</v>
      </c>
      <c r="AU640">
        <v>0.5988</v>
      </c>
      <c r="AV640">
        <v>0.44269999999999998</v>
      </c>
      <c r="AW640">
        <v>0.4501</v>
      </c>
      <c r="AX640">
        <v>0.44119999999999998</v>
      </c>
      <c r="AY640">
        <v>0.43690000000000001</v>
      </c>
      <c r="AZ640">
        <v>0.49309999999999998</v>
      </c>
      <c r="BA640">
        <v>0.53410000000000002</v>
      </c>
      <c r="BB640">
        <v>0.49540000000000001</v>
      </c>
      <c r="BC640">
        <v>0.61429999999999996</v>
      </c>
      <c r="BD640">
        <v>0.52900000000000003</v>
      </c>
    </row>
    <row r="641" spans="1:56" hidden="1" x14ac:dyDescent="0.4">
      <c r="A641">
        <v>1200</v>
      </c>
      <c r="B641" t="str">
        <f t="shared" si="32"/>
        <v>DPM002</v>
      </c>
      <c r="C641" t="str">
        <f t="shared" si="33"/>
        <v>DPM053</v>
      </c>
      <c r="D641" t="str">
        <f t="shared" si="30"/>
        <v>TFIDF</v>
      </c>
      <c r="E641" t="s">
        <v>704</v>
      </c>
      <c r="F641">
        <f t="shared" si="31"/>
        <v>0.45634400000000008</v>
      </c>
      <c r="G641">
        <v>0.58630000000000004</v>
      </c>
      <c r="H641">
        <v>0.51549999999999996</v>
      </c>
      <c r="I641">
        <v>0.5786</v>
      </c>
      <c r="J641">
        <v>0.53969999999999996</v>
      </c>
      <c r="K641">
        <v>0.24779999999999999</v>
      </c>
      <c r="L641">
        <v>0.4037</v>
      </c>
      <c r="M641">
        <v>0.62719999999999998</v>
      </c>
      <c r="N641">
        <v>0.51359999999999995</v>
      </c>
      <c r="O641">
        <v>0.7026</v>
      </c>
      <c r="P641">
        <v>0.3604</v>
      </c>
      <c r="Q641">
        <v>0.54210000000000003</v>
      </c>
      <c r="R641">
        <v>0.50800000000000001</v>
      </c>
      <c r="S641">
        <v>0.3574</v>
      </c>
      <c r="T641">
        <v>0.27379999999999999</v>
      </c>
      <c r="U641">
        <v>0.27579999999999999</v>
      </c>
      <c r="V641">
        <v>0.35659999999999997</v>
      </c>
      <c r="W641">
        <v>0.39579999999999999</v>
      </c>
      <c r="X641">
        <v>0.63390000000000002</v>
      </c>
      <c r="Y641">
        <v>0.47260000000000002</v>
      </c>
      <c r="Z641">
        <v>0.45979999999999999</v>
      </c>
      <c r="AA641">
        <v>0.39369999999999999</v>
      </c>
      <c r="AB641">
        <v>0.54659999999999997</v>
      </c>
      <c r="AC641">
        <v>0.29780000000000001</v>
      </c>
      <c r="AD641">
        <v>0.25019999999999998</v>
      </c>
      <c r="AE641">
        <v>0.40600000000000003</v>
      </c>
      <c r="AF641">
        <v>0.57399999999999995</v>
      </c>
      <c r="AG641">
        <v>0.62819999999999998</v>
      </c>
      <c r="AH641">
        <v>0.45829999999999999</v>
      </c>
      <c r="AI641">
        <v>0.3377</v>
      </c>
      <c r="AJ641">
        <v>0.69399999999999995</v>
      </c>
      <c r="AK641">
        <v>0.63560000000000005</v>
      </c>
      <c r="AL641">
        <v>0.56620000000000004</v>
      </c>
      <c r="AM641">
        <v>0.62</v>
      </c>
      <c r="AN641">
        <v>0.54330000000000001</v>
      </c>
      <c r="AO641">
        <v>0.44769999999999999</v>
      </c>
      <c r="AP641">
        <v>0.505</v>
      </c>
      <c r="AQ641">
        <v>0.25609999999999999</v>
      </c>
      <c r="AR641">
        <v>0.37709999999999999</v>
      </c>
      <c r="AS641">
        <v>0.60299999999999998</v>
      </c>
      <c r="AT641">
        <v>0.2732</v>
      </c>
      <c r="AU641">
        <v>0.45579999999999998</v>
      </c>
      <c r="AV641">
        <v>0.36990000000000001</v>
      </c>
      <c r="AW641">
        <v>0.30049999999999999</v>
      </c>
      <c r="AX641">
        <v>0.1656</v>
      </c>
      <c r="AY641">
        <v>0.31369999999999998</v>
      </c>
      <c r="AZ641">
        <v>0.5131</v>
      </c>
      <c r="BA641">
        <v>0.56269999999999998</v>
      </c>
      <c r="BB641">
        <v>0.47770000000000001</v>
      </c>
      <c r="BC641">
        <v>0.49459999999999998</v>
      </c>
      <c r="BD641">
        <v>0.3987</v>
      </c>
    </row>
    <row r="642" spans="1:56" hidden="1" x14ac:dyDescent="0.4">
      <c r="A642">
        <v>1201</v>
      </c>
      <c r="B642" t="str">
        <f t="shared" si="32"/>
        <v>DPM002</v>
      </c>
      <c r="C642" t="str">
        <f t="shared" si="33"/>
        <v>DPM053</v>
      </c>
      <c r="D642" t="str">
        <f t="shared" ref="D642:D705" si="34">MID(E642,15,16)</f>
        <v>BM25</v>
      </c>
      <c r="E642" t="s">
        <v>705</v>
      </c>
      <c r="F642">
        <f t="shared" ref="F642:F705" si="35">AVERAGE(G642:BD642)</f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</row>
    <row r="643" spans="1:56" hidden="1" x14ac:dyDescent="0.4">
      <c r="A643">
        <v>1202</v>
      </c>
      <c r="B643" t="str">
        <f t="shared" si="32"/>
        <v>DPM002</v>
      </c>
      <c r="C643" t="str">
        <f t="shared" si="33"/>
        <v>DPM053</v>
      </c>
      <c r="D643" t="str">
        <f t="shared" si="34"/>
        <v>SBERT</v>
      </c>
      <c r="E643" t="s">
        <v>706</v>
      </c>
      <c r="F643">
        <f t="shared" si="35"/>
        <v>0.92034599999999989</v>
      </c>
      <c r="G643">
        <v>0.95079999999999998</v>
      </c>
      <c r="H643">
        <v>0.90190000000000003</v>
      </c>
      <c r="I643">
        <v>0.95789999999999997</v>
      </c>
      <c r="J643">
        <v>0.97019999999999995</v>
      </c>
      <c r="K643">
        <v>0.89900000000000002</v>
      </c>
      <c r="L643">
        <v>0.93920000000000003</v>
      </c>
      <c r="M643">
        <v>0.96889999999999998</v>
      </c>
      <c r="N643">
        <v>0.9617</v>
      </c>
      <c r="O643">
        <v>0.98319999999999996</v>
      </c>
      <c r="P643">
        <v>0.93989999999999996</v>
      </c>
      <c r="Q643">
        <v>0.92359999999999998</v>
      </c>
      <c r="R643">
        <v>0.92100000000000004</v>
      </c>
      <c r="S643">
        <v>0.89739999999999998</v>
      </c>
      <c r="T643">
        <v>0.86880000000000002</v>
      </c>
      <c r="U643">
        <v>0.78939999999999999</v>
      </c>
      <c r="V643">
        <v>0.87609999999999999</v>
      </c>
      <c r="W643">
        <v>0.90339999999999998</v>
      </c>
      <c r="X643">
        <v>0.96040000000000003</v>
      </c>
      <c r="Y643">
        <v>0.94679999999999997</v>
      </c>
      <c r="Z643">
        <v>0.77139999999999997</v>
      </c>
      <c r="AA643">
        <v>0.94869999999999999</v>
      </c>
      <c r="AB643">
        <v>0.95189999999999997</v>
      </c>
      <c r="AC643">
        <v>0.84870000000000001</v>
      </c>
      <c r="AD643">
        <v>0.88949999999999996</v>
      </c>
      <c r="AE643">
        <v>0.85719999999999996</v>
      </c>
      <c r="AF643">
        <v>0.95940000000000003</v>
      </c>
      <c r="AG643">
        <v>0.9506</v>
      </c>
      <c r="AH643">
        <v>0.9234</v>
      </c>
      <c r="AI643">
        <v>0.90969999999999995</v>
      </c>
      <c r="AJ643">
        <v>0.98780000000000001</v>
      </c>
      <c r="AK643">
        <v>0.96909999999999996</v>
      </c>
      <c r="AL643">
        <v>0.91790000000000005</v>
      </c>
      <c r="AM643">
        <v>0.95499999999999996</v>
      </c>
      <c r="AN643">
        <v>0.9506</v>
      </c>
      <c r="AO643">
        <v>0.94940000000000002</v>
      </c>
      <c r="AP643">
        <v>0.95109999999999995</v>
      </c>
      <c r="AQ643">
        <v>0.93179999999999996</v>
      </c>
      <c r="AR643">
        <v>0.90259999999999996</v>
      </c>
      <c r="AS643">
        <v>0.96230000000000004</v>
      </c>
      <c r="AT643">
        <v>0.90369999999999995</v>
      </c>
      <c r="AU643">
        <v>0.8992</v>
      </c>
      <c r="AV643">
        <v>0.89249999999999996</v>
      </c>
      <c r="AW643">
        <v>0.91080000000000005</v>
      </c>
      <c r="AX643">
        <v>0.87109999999999999</v>
      </c>
      <c r="AY643">
        <v>0.90549999999999997</v>
      </c>
      <c r="AZ643">
        <v>0.91859999999999997</v>
      </c>
      <c r="BA643">
        <v>0.94189999999999996</v>
      </c>
      <c r="BB643">
        <v>0.90759999999999996</v>
      </c>
      <c r="BC643">
        <v>0.88460000000000005</v>
      </c>
      <c r="BD643">
        <v>0.93410000000000004</v>
      </c>
    </row>
    <row r="644" spans="1:56" hidden="1" x14ac:dyDescent="0.4">
      <c r="A644">
        <v>1203</v>
      </c>
      <c r="B644" t="str">
        <f t="shared" si="32"/>
        <v>DPM002</v>
      </c>
      <c r="C644" t="str">
        <f t="shared" si="33"/>
        <v>DPM053</v>
      </c>
      <c r="D644" t="str">
        <f t="shared" si="34"/>
        <v>MEAN</v>
      </c>
      <c r="E644" t="s">
        <v>707</v>
      </c>
      <c r="F644">
        <f t="shared" si="35"/>
        <v>0.4435659999999999</v>
      </c>
      <c r="G644">
        <v>0.45479999999999998</v>
      </c>
      <c r="H644">
        <v>0.44130000000000003</v>
      </c>
      <c r="I644">
        <v>0.52569999999999995</v>
      </c>
      <c r="J644">
        <v>0.4254</v>
      </c>
      <c r="K644">
        <v>0.33379999999999999</v>
      </c>
      <c r="L644">
        <v>0.43130000000000002</v>
      </c>
      <c r="M644">
        <v>0.52949999999999997</v>
      </c>
      <c r="N644">
        <v>0.49049999999999999</v>
      </c>
      <c r="O644">
        <v>0.57469999999999999</v>
      </c>
      <c r="P644">
        <v>0.41060000000000002</v>
      </c>
      <c r="Q644">
        <v>0.4304</v>
      </c>
      <c r="R644">
        <v>0.46239999999999998</v>
      </c>
      <c r="S644">
        <v>0.39150000000000001</v>
      </c>
      <c r="T644">
        <v>0.33400000000000002</v>
      </c>
      <c r="U644">
        <v>0.32419999999999999</v>
      </c>
      <c r="V644">
        <v>0.3805</v>
      </c>
      <c r="W644">
        <v>0.41689999999999999</v>
      </c>
      <c r="X644">
        <v>0.51959999999999995</v>
      </c>
      <c r="Y644">
        <v>0.42520000000000002</v>
      </c>
      <c r="Z644">
        <v>0.36530000000000001</v>
      </c>
      <c r="AA644">
        <v>0.43740000000000001</v>
      </c>
      <c r="AB644">
        <v>0.49419999999999997</v>
      </c>
      <c r="AC644">
        <v>0.35620000000000002</v>
      </c>
      <c r="AD644">
        <v>0.3387</v>
      </c>
      <c r="AE644">
        <v>0.37259999999999999</v>
      </c>
      <c r="AF644">
        <v>0.5141</v>
      </c>
      <c r="AG644">
        <v>0.50970000000000004</v>
      </c>
      <c r="AH644">
        <v>0.45669999999999999</v>
      </c>
      <c r="AI644">
        <v>0.36969999999999997</v>
      </c>
      <c r="AJ644">
        <v>0.58289999999999997</v>
      </c>
      <c r="AK644">
        <v>0.53749999999999998</v>
      </c>
      <c r="AL644">
        <v>0.60229999999999995</v>
      </c>
      <c r="AM644">
        <v>0.50470000000000004</v>
      </c>
      <c r="AN644">
        <v>0.47749999999999998</v>
      </c>
      <c r="AO644">
        <v>0.46339999999999998</v>
      </c>
      <c r="AP644">
        <v>0.50380000000000003</v>
      </c>
      <c r="AQ644">
        <v>0.39629999999999999</v>
      </c>
      <c r="AR644">
        <v>0.41470000000000001</v>
      </c>
      <c r="AS644">
        <v>0.50970000000000004</v>
      </c>
      <c r="AT644">
        <v>0.41889999999999999</v>
      </c>
      <c r="AU644">
        <v>0.42149999999999999</v>
      </c>
      <c r="AV644">
        <v>0.38719999999999999</v>
      </c>
      <c r="AW644">
        <v>0.38319999999999999</v>
      </c>
      <c r="AX644">
        <v>0.3493</v>
      </c>
      <c r="AY644">
        <v>0.3705</v>
      </c>
      <c r="AZ644">
        <v>0.45350000000000001</v>
      </c>
      <c r="BA644">
        <v>0.49990000000000001</v>
      </c>
      <c r="BB644">
        <v>0.43269999999999997</v>
      </c>
      <c r="BC644">
        <v>0.50319999999999998</v>
      </c>
      <c r="BD644">
        <v>0.44869999999999999</v>
      </c>
    </row>
    <row r="645" spans="1:56" hidden="1" x14ac:dyDescent="0.4">
      <c r="A645">
        <v>1204</v>
      </c>
      <c r="B645" t="str">
        <f t="shared" si="32"/>
        <v>DPM002</v>
      </c>
      <c r="C645" t="str">
        <f t="shared" si="33"/>
        <v>DPM053</v>
      </c>
      <c r="D645" t="str">
        <f t="shared" si="34"/>
        <v>Weighted</v>
      </c>
      <c r="E645" t="s">
        <v>708</v>
      </c>
      <c r="F645">
        <f t="shared" si="35"/>
        <v>0.43923000000000018</v>
      </c>
      <c r="G645">
        <v>0.45519999999999999</v>
      </c>
      <c r="H645">
        <v>0.44209999999999999</v>
      </c>
      <c r="I645">
        <v>0.54239999999999999</v>
      </c>
      <c r="J645">
        <v>0.4133</v>
      </c>
      <c r="K645">
        <v>0.29480000000000001</v>
      </c>
      <c r="L645">
        <v>0.41839999999999999</v>
      </c>
      <c r="M645">
        <v>0.54779999999999995</v>
      </c>
      <c r="N645">
        <v>0.4945</v>
      </c>
      <c r="O645">
        <v>0.60599999999999998</v>
      </c>
      <c r="P645">
        <v>0.39029999999999998</v>
      </c>
      <c r="Q645">
        <v>0.42649999999999999</v>
      </c>
      <c r="R645">
        <v>0.46529999999999999</v>
      </c>
      <c r="S645">
        <v>0.37269999999999998</v>
      </c>
      <c r="T645">
        <v>0.3009</v>
      </c>
      <c r="U645">
        <v>0.30059999999999998</v>
      </c>
      <c r="V645">
        <v>0.36209999999999998</v>
      </c>
      <c r="W645">
        <v>0.40539999999999998</v>
      </c>
      <c r="X645">
        <v>0.53710000000000002</v>
      </c>
      <c r="Y645">
        <v>0.41310000000000002</v>
      </c>
      <c r="Z645">
        <v>0.36399999999999999</v>
      </c>
      <c r="AA645">
        <v>0.42420000000000002</v>
      </c>
      <c r="AB645">
        <v>0.50229999999999997</v>
      </c>
      <c r="AC645">
        <v>0.33279999999999998</v>
      </c>
      <c r="AD645">
        <v>0.3024</v>
      </c>
      <c r="AE645">
        <v>0.35749999999999998</v>
      </c>
      <c r="AF645">
        <v>0.52739999999999998</v>
      </c>
      <c r="AG645">
        <v>0.52590000000000003</v>
      </c>
      <c r="AH645">
        <v>0.45529999999999998</v>
      </c>
      <c r="AI645">
        <v>0.34260000000000002</v>
      </c>
      <c r="AJ645">
        <v>0.61519999999999997</v>
      </c>
      <c r="AK645">
        <v>0.55830000000000002</v>
      </c>
      <c r="AL645">
        <v>0.64349999999999996</v>
      </c>
      <c r="AM645">
        <v>0.51870000000000005</v>
      </c>
      <c r="AN645">
        <v>0.48149999999999998</v>
      </c>
      <c r="AO645">
        <v>0.4592</v>
      </c>
      <c r="AP645">
        <v>0.51239999999999997</v>
      </c>
      <c r="AQ645">
        <v>0.36840000000000001</v>
      </c>
      <c r="AR645">
        <v>0.40179999999999999</v>
      </c>
      <c r="AS645">
        <v>0.52290000000000003</v>
      </c>
      <c r="AT645">
        <v>0.40179999999999999</v>
      </c>
      <c r="AU645">
        <v>0.4148</v>
      </c>
      <c r="AV645">
        <v>0.36859999999999998</v>
      </c>
      <c r="AW645">
        <v>0.3574</v>
      </c>
      <c r="AX645">
        <v>0.31419999999999998</v>
      </c>
      <c r="AY645">
        <v>0.34289999999999998</v>
      </c>
      <c r="AZ645">
        <v>0.45479999999999998</v>
      </c>
      <c r="BA645">
        <v>0.51180000000000003</v>
      </c>
      <c r="BB645">
        <v>0.42859999999999998</v>
      </c>
      <c r="BC645">
        <v>0.52100000000000002</v>
      </c>
      <c r="BD645">
        <v>0.44080000000000003</v>
      </c>
    </row>
    <row r="646" spans="1:56" hidden="1" x14ac:dyDescent="0.4">
      <c r="A646">
        <v>1072</v>
      </c>
      <c r="B646" t="str">
        <f t="shared" si="32"/>
        <v>DPM001</v>
      </c>
      <c r="C646" t="str">
        <f t="shared" si="33"/>
        <v>DPM053</v>
      </c>
      <c r="D646" t="str">
        <f t="shared" si="34"/>
        <v>Jaccard</v>
      </c>
      <c r="E646" t="s">
        <v>709</v>
      </c>
      <c r="F646">
        <f t="shared" si="35"/>
        <v>0.31929799999999997</v>
      </c>
      <c r="G646">
        <v>8.7900000000000006E-2</v>
      </c>
      <c r="H646">
        <v>0.29249999999999998</v>
      </c>
      <c r="I646">
        <v>0.36959999999999998</v>
      </c>
      <c r="J646">
        <v>0.437</v>
      </c>
      <c r="K646">
        <v>0.33329999999999999</v>
      </c>
      <c r="L646">
        <v>0.26919999999999999</v>
      </c>
      <c r="M646">
        <v>0.21879999999999999</v>
      </c>
      <c r="N646">
        <v>0.45610000000000001</v>
      </c>
      <c r="O646">
        <v>0.32079999999999997</v>
      </c>
      <c r="P646">
        <v>0.57969999999999999</v>
      </c>
      <c r="Q646">
        <v>0.2581</v>
      </c>
      <c r="R646">
        <v>0.43099999999999999</v>
      </c>
      <c r="S646">
        <v>0.32469999999999999</v>
      </c>
      <c r="T646">
        <v>0.20369999999999999</v>
      </c>
      <c r="U646">
        <v>0.25840000000000002</v>
      </c>
      <c r="V646">
        <v>0.2195</v>
      </c>
      <c r="W646">
        <v>0.39329999999999998</v>
      </c>
      <c r="X646">
        <v>0.39579999999999999</v>
      </c>
      <c r="Y646">
        <v>3.61E-2</v>
      </c>
      <c r="Z646">
        <v>0.33929999999999999</v>
      </c>
      <c r="AA646">
        <v>0.42309999999999998</v>
      </c>
      <c r="AB646">
        <v>0.623</v>
      </c>
      <c r="AC646">
        <v>0.21360000000000001</v>
      </c>
      <c r="AD646">
        <v>0.26790000000000003</v>
      </c>
      <c r="AE646">
        <v>0.3448</v>
      </c>
      <c r="AF646">
        <v>0.67920000000000003</v>
      </c>
      <c r="AG646">
        <v>0.26919999999999999</v>
      </c>
      <c r="AH646">
        <v>0.27829999999999999</v>
      </c>
      <c r="AI646">
        <v>0.16389999999999999</v>
      </c>
      <c r="AJ646">
        <v>0.2</v>
      </c>
      <c r="AK646">
        <v>0.30430000000000001</v>
      </c>
      <c r="AL646">
        <v>0.46029999999999999</v>
      </c>
      <c r="AM646">
        <v>0.28889999999999999</v>
      </c>
      <c r="AN646">
        <v>0.20169999999999999</v>
      </c>
      <c r="AO646">
        <v>0.4839</v>
      </c>
      <c r="AP646">
        <v>0.35899999999999999</v>
      </c>
      <c r="AQ646">
        <v>0.19439999999999999</v>
      </c>
      <c r="AR646">
        <v>0.42859999999999998</v>
      </c>
      <c r="AS646">
        <v>0.33329999999999999</v>
      </c>
      <c r="AT646">
        <v>0.35289999999999999</v>
      </c>
      <c r="AU646">
        <v>0.2051</v>
      </c>
      <c r="AV646">
        <v>0.20930000000000001</v>
      </c>
      <c r="AW646">
        <v>0.22120000000000001</v>
      </c>
      <c r="AX646">
        <v>0.33329999999999999</v>
      </c>
      <c r="AY646">
        <v>0.19639999999999999</v>
      </c>
      <c r="AZ646">
        <v>0.32390000000000002</v>
      </c>
      <c r="BA646">
        <v>0.26019999999999999</v>
      </c>
      <c r="BB646">
        <v>0.33329999999999999</v>
      </c>
      <c r="BC646">
        <v>0.52110000000000001</v>
      </c>
      <c r="BD646">
        <v>0.26600000000000001</v>
      </c>
    </row>
    <row r="647" spans="1:56" hidden="1" x14ac:dyDescent="0.4">
      <c r="A647">
        <v>1073</v>
      </c>
      <c r="B647" t="str">
        <f t="shared" si="32"/>
        <v>DPM001</v>
      </c>
      <c r="C647" t="str">
        <f t="shared" si="33"/>
        <v>DPM053</v>
      </c>
      <c r="D647" t="str">
        <f t="shared" si="34"/>
        <v>Levenshtein</v>
      </c>
      <c r="E647" t="s">
        <v>710</v>
      </c>
      <c r="F647">
        <f t="shared" si="35"/>
        <v>0.54256800000000005</v>
      </c>
      <c r="G647">
        <v>0.54359999999999997</v>
      </c>
      <c r="H647">
        <v>0.42520000000000002</v>
      </c>
      <c r="I647">
        <v>0.71009999999999995</v>
      </c>
      <c r="J647">
        <v>0.64080000000000004</v>
      </c>
      <c r="K647">
        <v>0.58930000000000005</v>
      </c>
      <c r="L647">
        <v>0.50829999999999997</v>
      </c>
      <c r="M647">
        <v>0.53779999999999994</v>
      </c>
      <c r="N647">
        <v>0.55330000000000001</v>
      </c>
      <c r="O647">
        <v>0.60389999999999999</v>
      </c>
      <c r="P647">
        <v>0.70720000000000005</v>
      </c>
      <c r="Q647">
        <v>0.4627</v>
      </c>
      <c r="R647">
        <v>0.49259999999999998</v>
      </c>
      <c r="S647">
        <v>0.62050000000000005</v>
      </c>
      <c r="T647">
        <v>0.64800000000000002</v>
      </c>
      <c r="U647">
        <v>0.42320000000000002</v>
      </c>
      <c r="V647">
        <v>0.4965</v>
      </c>
      <c r="W647">
        <v>0.52339999999999998</v>
      </c>
      <c r="X647">
        <v>0.66390000000000005</v>
      </c>
      <c r="Y647">
        <v>0.56340000000000001</v>
      </c>
      <c r="Z647">
        <v>0.41749999999999998</v>
      </c>
      <c r="AA647">
        <v>0.76070000000000004</v>
      </c>
      <c r="AB647">
        <v>0.7016</v>
      </c>
      <c r="AC647">
        <v>0.46110000000000001</v>
      </c>
      <c r="AD647">
        <v>0.5474</v>
      </c>
      <c r="AE647">
        <v>0.58120000000000005</v>
      </c>
      <c r="AF647">
        <v>0.65080000000000005</v>
      </c>
      <c r="AG647">
        <v>0.57830000000000004</v>
      </c>
      <c r="AH647">
        <v>0.59399999999999997</v>
      </c>
      <c r="AI647">
        <v>0.46750000000000003</v>
      </c>
      <c r="AJ647">
        <v>0.58009999999999995</v>
      </c>
      <c r="AK647">
        <v>0.59830000000000005</v>
      </c>
      <c r="AL647">
        <v>0.62039999999999995</v>
      </c>
      <c r="AM647">
        <v>0.48249999999999998</v>
      </c>
      <c r="AN647">
        <v>0.4592</v>
      </c>
      <c r="AO647">
        <v>0.66839999999999999</v>
      </c>
      <c r="AP647">
        <v>0.50939999999999996</v>
      </c>
      <c r="AQ647">
        <v>0.4168</v>
      </c>
      <c r="AR647">
        <v>0.72030000000000005</v>
      </c>
      <c r="AS647">
        <v>0.55569999999999997</v>
      </c>
      <c r="AT647">
        <v>0.45290000000000002</v>
      </c>
      <c r="AU647">
        <v>0.40639999999999998</v>
      </c>
      <c r="AV647">
        <v>0.46379999999999999</v>
      </c>
      <c r="AW647">
        <v>0.41089999999999999</v>
      </c>
      <c r="AX647">
        <v>0.45550000000000002</v>
      </c>
      <c r="AY647">
        <v>0.42130000000000001</v>
      </c>
      <c r="AZ647">
        <v>0.50890000000000002</v>
      </c>
      <c r="BA647">
        <v>0.3165</v>
      </c>
      <c r="BB647">
        <v>0.50080000000000002</v>
      </c>
      <c r="BC647">
        <v>0.63019999999999998</v>
      </c>
      <c r="BD647">
        <v>0.4763</v>
      </c>
    </row>
    <row r="648" spans="1:56" hidden="1" x14ac:dyDescent="0.4">
      <c r="A648">
        <v>1074</v>
      </c>
      <c r="B648" t="str">
        <f t="shared" si="32"/>
        <v>DPM001</v>
      </c>
      <c r="C648" t="str">
        <f t="shared" si="33"/>
        <v>DPM053</v>
      </c>
      <c r="D648" t="str">
        <f t="shared" si="34"/>
        <v>TFIDF</v>
      </c>
      <c r="E648" t="s">
        <v>711</v>
      </c>
      <c r="F648">
        <f t="shared" si="35"/>
        <v>0.47381799999999985</v>
      </c>
      <c r="G648">
        <v>0.53269999999999995</v>
      </c>
      <c r="H648">
        <v>0.31630000000000003</v>
      </c>
      <c r="I648">
        <v>0.54620000000000002</v>
      </c>
      <c r="J648">
        <v>0.58760000000000001</v>
      </c>
      <c r="K648">
        <v>0.49370000000000003</v>
      </c>
      <c r="L648">
        <v>0.42520000000000002</v>
      </c>
      <c r="M648">
        <v>0.44469999999999998</v>
      </c>
      <c r="N648">
        <v>0.495</v>
      </c>
      <c r="O648">
        <v>0.53659999999999997</v>
      </c>
      <c r="P648">
        <v>0.5494</v>
      </c>
      <c r="Q648">
        <v>0.48759999999999998</v>
      </c>
      <c r="R648">
        <v>0.51419999999999999</v>
      </c>
      <c r="S648">
        <v>0.55349999999999999</v>
      </c>
      <c r="T648">
        <v>0.44829999999999998</v>
      </c>
      <c r="U648">
        <v>0.34710000000000002</v>
      </c>
      <c r="V648">
        <v>0.40439999999999998</v>
      </c>
      <c r="W648">
        <v>0.44529999999999997</v>
      </c>
      <c r="X648">
        <v>0.69399999999999995</v>
      </c>
      <c r="Y648">
        <v>0.49919999999999998</v>
      </c>
      <c r="Z648">
        <v>0.3775</v>
      </c>
      <c r="AA648">
        <v>0.57299999999999995</v>
      </c>
      <c r="AB648">
        <v>0.60119999999999996</v>
      </c>
      <c r="AC648">
        <v>0.3357</v>
      </c>
      <c r="AD648">
        <v>0.55410000000000004</v>
      </c>
      <c r="AE648">
        <v>0.61850000000000005</v>
      </c>
      <c r="AF648">
        <v>0.60460000000000003</v>
      </c>
      <c r="AG648">
        <v>0.47310000000000002</v>
      </c>
      <c r="AH648">
        <v>0.53300000000000003</v>
      </c>
      <c r="AI648">
        <v>0.39860000000000001</v>
      </c>
      <c r="AJ648">
        <v>0.48020000000000002</v>
      </c>
      <c r="AK648">
        <v>0.60250000000000004</v>
      </c>
      <c r="AL648">
        <v>0.44209999999999999</v>
      </c>
      <c r="AM648">
        <v>0.4803</v>
      </c>
      <c r="AN648">
        <v>0.30809999999999998</v>
      </c>
      <c r="AO648">
        <v>0.49390000000000001</v>
      </c>
      <c r="AP648">
        <v>0.38869999999999999</v>
      </c>
      <c r="AQ648">
        <v>0.39479999999999998</v>
      </c>
      <c r="AR648">
        <v>0.70920000000000005</v>
      </c>
      <c r="AS648">
        <v>0.63280000000000003</v>
      </c>
      <c r="AT648">
        <v>0.26379999999999998</v>
      </c>
      <c r="AU648">
        <v>0.36430000000000001</v>
      </c>
      <c r="AV648">
        <v>0.34770000000000001</v>
      </c>
      <c r="AW648">
        <v>0.41739999999999999</v>
      </c>
      <c r="AX648">
        <v>0.34210000000000002</v>
      </c>
      <c r="AY648">
        <v>0.308</v>
      </c>
      <c r="AZ648">
        <v>0.56310000000000004</v>
      </c>
      <c r="BA648">
        <v>0.35260000000000002</v>
      </c>
      <c r="BB648">
        <v>0.3982</v>
      </c>
      <c r="BC648">
        <v>0.61919999999999997</v>
      </c>
      <c r="BD648">
        <v>0.3916</v>
      </c>
    </row>
    <row r="649" spans="1:56" hidden="1" x14ac:dyDescent="0.4">
      <c r="A649">
        <v>1075</v>
      </c>
      <c r="B649" t="str">
        <f t="shared" si="32"/>
        <v>DPM001</v>
      </c>
      <c r="C649" t="str">
        <f t="shared" si="33"/>
        <v>DPM053</v>
      </c>
      <c r="D649" t="str">
        <f t="shared" si="34"/>
        <v>BM25</v>
      </c>
      <c r="E649" t="s">
        <v>712</v>
      </c>
      <c r="F649">
        <f t="shared" si="35"/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</row>
    <row r="650" spans="1:56" hidden="1" x14ac:dyDescent="0.4">
      <c r="A650">
        <v>1076</v>
      </c>
      <c r="B650" t="str">
        <f t="shared" si="32"/>
        <v>DPM001</v>
      </c>
      <c r="C650" t="str">
        <f t="shared" si="33"/>
        <v>DPM053</v>
      </c>
      <c r="D650" t="str">
        <f t="shared" si="34"/>
        <v>SBERT</v>
      </c>
      <c r="E650" t="s">
        <v>713</v>
      </c>
      <c r="F650">
        <f t="shared" si="35"/>
        <v>0.91995399999999972</v>
      </c>
      <c r="G650">
        <v>0.89449999999999996</v>
      </c>
      <c r="H650">
        <v>0.85329999999999995</v>
      </c>
      <c r="I650">
        <v>0.94240000000000002</v>
      </c>
      <c r="J650">
        <v>0.97140000000000004</v>
      </c>
      <c r="K650">
        <v>0.94369999999999998</v>
      </c>
      <c r="L650">
        <v>0.94369999999999998</v>
      </c>
      <c r="M650">
        <v>0.92100000000000004</v>
      </c>
      <c r="N650">
        <v>0.94730000000000003</v>
      </c>
      <c r="O650">
        <v>0.96489999999999998</v>
      </c>
      <c r="P650">
        <v>0.95779999999999998</v>
      </c>
      <c r="Q650">
        <v>0.91610000000000003</v>
      </c>
      <c r="R650">
        <v>0.8982</v>
      </c>
      <c r="S650">
        <v>0.97160000000000002</v>
      </c>
      <c r="T650">
        <v>0.97099999999999997</v>
      </c>
      <c r="U650">
        <v>0.87760000000000005</v>
      </c>
      <c r="V650">
        <v>0.86350000000000005</v>
      </c>
      <c r="W650">
        <v>0.89290000000000003</v>
      </c>
      <c r="X650">
        <v>0.97660000000000002</v>
      </c>
      <c r="Y650">
        <v>0.91149999999999998</v>
      </c>
      <c r="Z650">
        <v>0.86929999999999996</v>
      </c>
      <c r="AA650">
        <v>0.91810000000000003</v>
      </c>
      <c r="AB650">
        <v>0.96460000000000001</v>
      </c>
      <c r="AC650">
        <v>0.89329999999999998</v>
      </c>
      <c r="AD650">
        <v>0.94059999999999999</v>
      </c>
      <c r="AE650">
        <v>0.95169999999999999</v>
      </c>
      <c r="AF650">
        <v>0.94079999999999997</v>
      </c>
      <c r="AG650">
        <v>0.90780000000000005</v>
      </c>
      <c r="AH650">
        <v>0.95230000000000004</v>
      </c>
      <c r="AI650">
        <v>0.91420000000000001</v>
      </c>
      <c r="AJ650">
        <v>0.92459999999999998</v>
      </c>
      <c r="AK650">
        <v>0.96050000000000002</v>
      </c>
      <c r="AL650">
        <v>0.89380000000000004</v>
      </c>
      <c r="AM650">
        <v>0.94099999999999995</v>
      </c>
      <c r="AN650">
        <v>0.87519999999999998</v>
      </c>
      <c r="AO650">
        <v>0.96179999999999999</v>
      </c>
      <c r="AP650">
        <v>0.93889999999999996</v>
      </c>
      <c r="AQ650">
        <v>0.91300000000000003</v>
      </c>
      <c r="AR650">
        <v>0.97499999999999998</v>
      </c>
      <c r="AS650">
        <v>0.95389999999999997</v>
      </c>
      <c r="AT650">
        <v>0.93289999999999995</v>
      </c>
      <c r="AU650">
        <v>0.8246</v>
      </c>
      <c r="AV650">
        <v>0.90410000000000001</v>
      </c>
      <c r="AW650">
        <v>0.88919999999999999</v>
      </c>
      <c r="AX650">
        <v>0.89990000000000003</v>
      </c>
      <c r="AY650">
        <v>0.88470000000000004</v>
      </c>
      <c r="AZ650">
        <v>0.8871</v>
      </c>
      <c r="BA650">
        <v>0.82210000000000005</v>
      </c>
      <c r="BB650">
        <v>0.9073</v>
      </c>
      <c r="BC650">
        <v>0.96540000000000004</v>
      </c>
      <c r="BD650">
        <v>0.871</v>
      </c>
    </row>
    <row r="651" spans="1:56" hidden="1" x14ac:dyDescent="0.4">
      <c r="A651">
        <v>1077</v>
      </c>
      <c r="B651" t="str">
        <f t="shared" si="32"/>
        <v>DPM001</v>
      </c>
      <c r="C651" t="str">
        <f t="shared" si="33"/>
        <v>DPM053</v>
      </c>
      <c r="D651" t="str">
        <f t="shared" si="34"/>
        <v>MEAN</v>
      </c>
      <c r="E651" t="s">
        <v>714</v>
      </c>
      <c r="F651">
        <f t="shared" si="35"/>
        <v>0.45113200000000009</v>
      </c>
      <c r="G651">
        <v>0.4118</v>
      </c>
      <c r="H651">
        <v>0.37740000000000001</v>
      </c>
      <c r="I651">
        <v>0.51359999999999995</v>
      </c>
      <c r="J651">
        <v>0.52739999999999998</v>
      </c>
      <c r="K651">
        <v>0.47199999999999998</v>
      </c>
      <c r="L651">
        <v>0.42930000000000001</v>
      </c>
      <c r="M651">
        <v>0.4244</v>
      </c>
      <c r="N651">
        <v>0.4904</v>
      </c>
      <c r="O651">
        <v>0.48520000000000002</v>
      </c>
      <c r="P651">
        <v>0.55879999999999996</v>
      </c>
      <c r="Q651">
        <v>0.4249</v>
      </c>
      <c r="R651">
        <v>0.4672</v>
      </c>
      <c r="S651">
        <v>0.49409999999999998</v>
      </c>
      <c r="T651">
        <v>0.45419999999999999</v>
      </c>
      <c r="U651">
        <v>0.38129999999999997</v>
      </c>
      <c r="V651">
        <v>0.39679999999999999</v>
      </c>
      <c r="W651">
        <v>0.45100000000000001</v>
      </c>
      <c r="X651">
        <v>0.54610000000000003</v>
      </c>
      <c r="Y651">
        <v>0.40210000000000001</v>
      </c>
      <c r="Z651">
        <v>0.4007</v>
      </c>
      <c r="AA651">
        <v>0.53500000000000003</v>
      </c>
      <c r="AB651">
        <v>0.57809999999999995</v>
      </c>
      <c r="AC651">
        <v>0.38069999999999998</v>
      </c>
      <c r="AD651">
        <v>0.46200000000000002</v>
      </c>
      <c r="AE651">
        <v>0.49919999999999998</v>
      </c>
      <c r="AF651">
        <v>0.57509999999999994</v>
      </c>
      <c r="AG651">
        <v>0.44569999999999999</v>
      </c>
      <c r="AH651">
        <v>0.47149999999999997</v>
      </c>
      <c r="AI651">
        <v>0.38879999999999998</v>
      </c>
      <c r="AJ651">
        <v>0.437</v>
      </c>
      <c r="AK651">
        <v>0.49309999999999998</v>
      </c>
      <c r="AL651">
        <v>0.48330000000000001</v>
      </c>
      <c r="AM651">
        <v>0.4385</v>
      </c>
      <c r="AN651">
        <v>0.36890000000000001</v>
      </c>
      <c r="AO651">
        <v>0.52159999999999995</v>
      </c>
      <c r="AP651">
        <v>0.43919999999999998</v>
      </c>
      <c r="AQ651">
        <v>0.38379999999999997</v>
      </c>
      <c r="AR651">
        <v>0.56659999999999999</v>
      </c>
      <c r="AS651">
        <v>0.49519999999999997</v>
      </c>
      <c r="AT651">
        <v>0.40050000000000002</v>
      </c>
      <c r="AU651">
        <v>0.36009999999999998</v>
      </c>
      <c r="AV651">
        <v>0.38500000000000001</v>
      </c>
      <c r="AW651">
        <v>0.38769999999999999</v>
      </c>
      <c r="AX651">
        <v>0.40620000000000001</v>
      </c>
      <c r="AY651">
        <v>0.36209999999999998</v>
      </c>
      <c r="AZ651">
        <v>0.45660000000000001</v>
      </c>
      <c r="BA651">
        <v>0.3503</v>
      </c>
      <c r="BB651">
        <v>0.4279</v>
      </c>
      <c r="BC651">
        <v>0.54720000000000002</v>
      </c>
      <c r="BD651">
        <v>0.40100000000000002</v>
      </c>
    </row>
    <row r="652" spans="1:56" hidden="1" x14ac:dyDescent="0.4">
      <c r="A652">
        <v>1078</v>
      </c>
      <c r="B652" t="str">
        <f t="shared" si="32"/>
        <v>DPM001</v>
      </c>
      <c r="C652" t="str">
        <f t="shared" si="33"/>
        <v>DPM053</v>
      </c>
      <c r="D652" t="str">
        <f t="shared" si="34"/>
        <v>Weighted</v>
      </c>
      <c r="E652" t="s">
        <v>715</v>
      </c>
      <c r="F652">
        <f t="shared" si="35"/>
        <v>0.44960600000000012</v>
      </c>
      <c r="G652">
        <v>0.40720000000000001</v>
      </c>
      <c r="H652">
        <v>0.35959999999999998</v>
      </c>
      <c r="I652">
        <v>0.52800000000000002</v>
      </c>
      <c r="J652">
        <v>0.54290000000000005</v>
      </c>
      <c r="K652">
        <v>0.47310000000000002</v>
      </c>
      <c r="L652">
        <v>0.4163</v>
      </c>
      <c r="M652">
        <v>0.41460000000000002</v>
      </c>
      <c r="N652">
        <v>0.49559999999999998</v>
      </c>
      <c r="O652">
        <v>0.48859999999999998</v>
      </c>
      <c r="P652">
        <v>0.58230000000000004</v>
      </c>
      <c r="Q652">
        <v>0.41810000000000003</v>
      </c>
      <c r="R652">
        <v>0.47499999999999998</v>
      </c>
      <c r="S652">
        <v>0.4995</v>
      </c>
      <c r="T652">
        <v>0.44450000000000001</v>
      </c>
      <c r="U652">
        <v>0.36230000000000001</v>
      </c>
      <c r="V652">
        <v>0.38669999999999999</v>
      </c>
      <c r="W652">
        <v>0.45200000000000001</v>
      </c>
      <c r="X652">
        <v>0.57079999999999997</v>
      </c>
      <c r="Y652">
        <v>0.39079999999999998</v>
      </c>
      <c r="Z652">
        <v>0.38940000000000002</v>
      </c>
      <c r="AA652">
        <v>0.55959999999999999</v>
      </c>
      <c r="AB652">
        <v>0.60799999999999998</v>
      </c>
      <c r="AC652">
        <v>0.35870000000000002</v>
      </c>
      <c r="AD652">
        <v>0.46410000000000001</v>
      </c>
      <c r="AE652">
        <v>0.51219999999999999</v>
      </c>
      <c r="AF652">
        <v>0.60799999999999998</v>
      </c>
      <c r="AG652">
        <v>0.4446</v>
      </c>
      <c r="AH652">
        <v>0.47320000000000001</v>
      </c>
      <c r="AI652">
        <v>0.36880000000000002</v>
      </c>
      <c r="AJ652">
        <v>0.43159999999999998</v>
      </c>
      <c r="AK652">
        <v>0.50249999999999995</v>
      </c>
      <c r="AL652">
        <v>0.49220000000000003</v>
      </c>
      <c r="AM652">
        <v>0.43099999999999999</v>
      </c>
      <c r="AN652">
        <v>0.34520000000000001</v>
      </c>
      <c r="AO652">
        <v>0.53239999999999998</v>
      </c>
      <c r="AP652">
        <v>0.42759999999999998</v>
      </c>
      <c r="AQ652">
        <v>0.36249999999999999</v>
      </c>
      <c r="AR652">
        <v>0.59750000000000003</v>
      </c>
      <c r="AS652">
        <v>0.50749999999999995</v>
      </c>
      <c r="AT652">
        <v>0.37390000000000001</v>
      </c>
      <c r="AU652">
        <v>0.34460000000000002</v>
      </c>
      <c r="AV652">
        <v>0.36299999999999999</v>
      </c>
      <c r="AW652">
        <v>0.37219999999999998</v>
      </c>
      <c r="AX652">
        <v>0.38979999999999998</v>
      </c>
      <c r="AY652">
        <v>0.33529999999999999</v>
      </c>
      <c r="AZ652">
        <v>0.46589999999999998</v>
      </c>
      <c r="BA652">
        <v>0.3322</v>
      </c>
      <c r="BB652">
        <v>0.41870000000000002</v>
      </c>
      <c r="BC652">
        <v>0.57010000000000005</v>
      </c>
      <c r="BD652">
        <v>0.3901</v>
      </c>
    </row>
    <row r="653" spans="1:56" hidden="1" x14ac:dyDescent="0.4">
      <c r="A653">
        <v>1086</v>
      </c>
      <c r="B653" t="str">
        <f t="shared" si="32"/>
        <v>DPM051</v>
      </c>
      <c r="C653" t="str">
        <f t="shared" si="33"/>
        <v>DPM091</v>
      </c>
      <c r="D653" t="str">
        <f t="shared" si="34"/>
        <v>Jaccard</v>
      </c>
      <c r="E653" t="s">
        <v>716</v>
      </c>
      <c r="F653">
        <f t="shared" si="35"/>
        <v>0.29227599999999998</v>
      </c>
      <c r="G653">
        <v>0.1333</v>
      </c>
      <c r="H653">
        <v>0.2344</v>
      </c>
      <c r="I653">
        <v>0.35</v>
      </c>
      <c r="J653">
        <v>0.35970000000000002</v>
      </c>
      <c r="K653">
        <v>0.1429</v>
      </c>
      <c r="L653">
        <v>0.2581</v>
      </c>
      <c r="M653">
        <v>0.28050000000000003</v>
      </c>
      <c r="N653">
        <v>0.20880000000000001</v>
      </c>
      <c r="O653">
        <v>0.54169999999999996</v>
      </c>
      <c r="P653">
        <v>0.16159999999999999</v>
      </c>
      <c r="Q653">
        <v>0.2198</v>
      </c>
      <c r="R653">
        <v>7.0199999999999999E-2</v>
      </c>
      <c r="S653">
        <v>0.25319999999999998</v>
      </c>
      <c r="T653">
        <v>0.14419999999999999</v>
      </c>
      <c r="U653">
        <v>0.32979999999999998</v>
      </c>
      <c r="V653">
        <v>0.43940000000000001</v>
      </c>
      <c r="W653">
        <v>0.37930000000000003</v>
      </c>
      <c r="X653">
        <v>0.42370000000000002</v>
      </c>
      <c r="Y653">
        <v>0.17019999999999999</v>
      </c>
      <c r="Z653">
        <v>0.3548</v>
      </c>
      <c r="AA653">
        <v>0.26529999999999998</v>
      </c>
      <c r="AB653">
        <v>0.41860000000000003</v>
      </c>
      <c r="AC653">
        <v>0.32790000000000002</v>
      </c>
      <c r="AD653">
        <v>0.1583</v>
      </c>
      <c r="AE653">
        <v>0.2268</v>
      </c>
      <c r="AF653">
        <v>0.33329999999999999</v>
      </c>
      <c r="AG653">
        <v>0.36170000000000002</v>
      </c>
      <c r="AH653">
        <v>0.21310000000000001</v>
      </c>
      <c r="AI653">
        <v>0.5625</v>
      </c>
      <c r="AJ653">
        <v>0.40620000000000001</v>
      </c>
      <c r="AK653">
        <v>0.2273</v>
      </c>
      <c r="AL653">
        <v>0.129</v>
      </c>
      <c r="AM653">
        <v>0.23230000000000001</v>
      </c>
      <c r="AN653">
        <v>0.25</v>
      </c>
      <c r="AO653">
        <v>0.21920000000000001</v>
      </c>
      <c r="AP653">
        <v>0.4486</v>
      </c>
      <c r="AQ653">
        <v>0.4955</v>
      </c>
      <c r="AR653">
        <v>0.22389999999999999</v>
      </c>
      <c r="AS653">
        <v>0.41099999999999998</v>
      </c>
      <c r="AT653">
        <v>7.4099999999999999E-2</v>
      </c>
      <c r="AU653">
        <v>0.24560000000000001</v>
      </c>
      <c r="AV653">
        <v>0.24390000000000001</v>
      </c>
      <c r="AW653">
        <v>0.30280000000000001</v>
      </c>
      <c r="AX653">
        <v>0.36759999999999998</v>
      </c>
      <c r="AY653">
        <v>0.32300000000000001</v>
      </c>
      <c r="AZ653">
        <v>0.5</v>
      </c>
      <c r="BA653">
        <v>0.32319999999999999</v>
      </c>
      <c r="BB653">
        <v>0.40179999999999999</v>
      </c>
      <c r="BC653">
        <v>0.26390000000000002</v>
      </c>
      <c r="BD653">
        <v>0.20180000000000001</v>
      </c>
    </row>
    <row r="654" spans="1:56" hidden="1" x14ac:dyDescent="0.4">
      <c r="A654">
        <v>1087</v>
      </c>
      <c r="B654" t="str">
        <f t="shared" si="32"/>
        <v>DPM051</v>
      </c>
      <c r="C654" t="str">
        <f t="shared" si="33"/>
        <v>DPM091</v>
      </c>
      <c r="D654" t="str">
        <f t="shared" si="34"/>
        <v>Levenshtein</v>
      </c>
      <c r="E654" t="s">
        <v>717</v>
      </c>
      <c r="F654">
        <f t="shared" si="35"/>
        <v>0.50535000000000008</v>
      </c>
      <c r="G654">
        <v>0.49790000000000001</v>
      </c>
      <c r="H654">
        <v>0.48330000000000001</v>
      </c>
      <c r="I654">
        <v>0.63519999999999999</v>
      </c>
      <c r="J654">
        <v>0.49640000000000001</v>
      </c>
      <c r="K654">
        <v>0.36509999999999998</v>
      </c>
      <c r="L654">
        <v>0.47260000000000002</v>
      </c>
      <c r="M654">
        <v>0.42270000000000002</v>
      </c>
      <c r="N654">
        <v>0.45800000000000002</v>
      </c>
      <c r="O654">
        <v>0.85729999999999995</v>
      </c>
      <c r="P654">
        <v>0.37759999999999999</v>
      </c>
      <c r="Q654">
        <v>0.46400000000000002</v>
      </c>
      <c r="R654">
        <v>0.43859999999999999</v>
      </c>
      <c r="S654">
        <v>0.46489999999999998</v>
      </c>
      <c r="T654">
        <v>0.43530000000000002</v>
      </c>
      <c r="U654">
        <v>0.58179999999999998</v>
      </c>
      <c r="V654">
        <v>0.54</v>
      </c>
      <c r="W654">
        <v>0.62250000000000005</v>
      </c>
      <c r="X654">
        <v>0.58660000000000001</v>
      </c>
      <c r="Y654">
        <v>0.4178</v>
      </c>
      <c r="Z654">
        <v>0.53900000000000003</v>
      </c>
      <c r="AA654">
        <v>0.4234</v>
      </c>
      <c r="AB654">
        <v>0.57879999999999998</v>
      </c>
      <c r="AC654">
        <v>0.52149999999999996</v>
      </c>
      <c r="AD654">
        <v>0.37380000000000002</v>
      </c>
      <c r="AE654">
        <v>0.48370000000000002</v>
      </c>
      <c r="AF654">
        <v>0.55300000000000005</v>
      </c>
      <c r="AG654">
        <v>0.72889999999999999</v>
      </c>
      <c r="AH654">
        <v>0.47910000000000003</v>
      </c>
      <c r="AI654">
        <v>0.5454</v>
      </c>
      <c r="AJ654">
        <v>0.6734</v>
      </c>
      <c r="AK654">
        <v>0.52080000000000004</v>
      </c>
      <c r="AL654">
        <v>0.47889999999999999</v>
      </c>
      <c r="AM654">
        <v>0.46800000000000003</v>
      </c>
      <c r="AN654">
        <v>0.51219999999999999</v>
      </c>
      <c r="AO654">
        <v>0.50090000000000001</v>
      </c>
      <c r="AP654">
        <v>0.54730000000000001</v>
      </c>
      <c r="AQ654">
        <v>0.48199999999999998</v>
      </c>
      <c r="AR654">
        <v>0.45169999999999999</v>
      </c>
      <c r="AS654">
        <v>0.46750000000000003</v>
      </c>
      <c r="AT654">
        <v>0.50280000000000002</v>
      </c>
      <c r="AU654">
        <v>0.48259999999999997</v>
      </c>
      <c r="AV654">
        <v>0.44119999999999998</v>
      </c>
      <c r="AW654">
        <v>0.48459999999999998</v>
      </c>
      <c r="AX654">
        <v>0.58640000000000003</v>
      </c>
      <c r="AY654">
        <v>0.51090000000000002</v>
      </c>
      <c r="AZ654">
        <v>0.57379999999999998</v>
      </c>
      <c r="BA654">
        <v>0.43980000000000002</v>
      </c>
      <c r="BB654">
        <v>0.51829999999999998</v>
      </c>
      <c r="BC654">
        <v>0.37069999999999997</v>
      </c>
      <c r="BD654">
        <v>0.40949999999999998</v>
      </c>
    </row>
    <row r="655" spans="1:56" hidden="1" x14ac:dyDescent="0.4">
      <c r="A655">
        <v>1088</v>
      </c>
      <c r="B655" t="str">
        <f t="shared" si="32"/>
        <v>DPM051</v>
      </c>
      <c r="C655" t="str">
        <f t="shared" si="33"/>
        <v>DPM091</v>
      </c>
      <c r="D655" t="str">
        <f t="shared" si="34"/>
        <v>TFIDF</v>
      </c>
      <c r="E655" t="s">
        <v>718</v>
      </c>
      <c r="F655">
        <f t="shared" si="35"/>
        <v>0.44000400000000001</v>
      </c>
      <c r="G655">
        <v>0.4133</v>
      </c>
      <c r="H655">
        <v>0.45200000000000001</v>
      </c>
      <c r="I655">
        <v>0.53169999999999995</v>
      </c>
      <c r="J655">
        <v>0.54290000000000005</v>
      </c>
      <c r="K655">
        <v>0.2424</v>
      </c>
      <c r="L655">
        <v>0.46089999999999998</v>
      </c>
      <c r="M655">
        <v>0.4647</v>
      </c>
      <c r="N655">
        <v>0.2293</v>
      </c>
      <c r="O655">
        <v>0.77090000000000003</v>
      </c>
      <c r="P655">
        <v>0.1719</v>
      </c>
      <c r="Q655">
        <v>0.55789999999999995</v>
      </c>
      <c r="R655">
        <v>0.42599999999999999</v>
      </c>
      <c r="S655">
        <v>0.40510000000000002</v>
      </c>
      <c r="T655">
        <v>0.30409999999999998</v>
      </c>
      <c r="U655">
        <v>0.53380000000000005</v>
      </c>
      <c r="V655">
        <v>0.50780000000000003</v>
      </c>
      <c r="W655">
        <v>0.44729999999999998</v>
      </c>
      <c r="X655">
        <v>0.65039999999999998</v>
      </c>
      <c r="Y655">
        <v>0.22309999999999999</v>
      </c>
      <c r="Z655">
        <v>0.52929999999999999</v>
      </c>
      <c r="AA655">
        <v>0.31830000000000003</v>
      </c>
      <c r="AB655">
        <v>0.44269999999999998</v>
      </c>
      <c r="AC655">
        <v>0.3503</v>
      </c>
      <c r="AD655">
        <v>0.26469999999999999</v>
      </c>
      <c r="AE655">
        <v>0.46279999999999999</v>
      </c>
      <c r="AF655">
        <v>0.47760000000000002</v>
      </c>
      <c r="AG655">
        <v>0.53990000000000005</v>
      </c>
      <c r="AH655">
        <v>0.35630000000000001</v>
      </c>
      <c r="AI655">
        <v>0.41620000000000001</v>
      </c>
      <c r="AJ655">
        <v>0.65620000000000001</v>
      </c>
      <c r="AK655">
        <v>0.47910000000000003</v>
      </c>
      <c r="AL655">
        <v>0.34210000000000002</v>
      </c>
      <c r="AM655">
        <v>0.43530000000000002</v>
      </c>
      <c r="AN655">
        <v>0.33629999999999999</v>
      </c>
      <c r="AO655">
        <v>0.51619999999999999</v>
      </c>
      <c r="AP655">
        <v>0.32600000000000001</v>
      </c>
      <c r="AQ655">
        <v>0.43280000000000002</v>
      </c>
      <c r="AR655">
        <v>0.43009999999999998</v>
      </c>
      <c r="AS655">
        <v>0.42</v>
      </c>
      <c r="AT655">
        <v>0.44500000000000001</v>
      </c>
      <c r="AU655">
        <v>0.37659999999999999</v>
      </c>
      <c r="AV655">
        <v>0.56910000000000005</v>
      </c>
      <c r="AW655">
        <v>0.49990000000000001</v>
      </c>
      <c r="AX655">
        <v>0.51839999999999997</v>
      </c>
      <c r="AY655">
        <v>0.45190000000000002</v>
      </c>
      <c r="AZ655">
        <v>0.54959999999999998</v>
      </c>
      <c r="BA655">
        <v>0.32340000000000002</v>
      </c>
      <c r="BB655">
        <v>0.48559999999999998</v>
      </c>
      <c r="BC655">
        <v>0.43930000000000002</v>
      </c>
      <c r="BD655">
        <v>0.47370000000000001</v>
      </c>
    </row>
    <row r="656" spans="1:56" hidden="1" x14ac:dyDescent="0.4">
      <c r="A656">
        <v>1089</v>
      </c>
      <c r="B656" t="str">
        <f t="shared" si="32"/>
        <v>DPM051</v>
      </c>
      <c r="C656" t="str">
        <f t="shared" si="33"/>
        <v>DPM091</v>
      </c>
      <c r="D656" t="str">
        <f t="shared" si="34"/>
        <v>BM25</v>
      </c>
      <c r="E656" t="s">
        <v>719</v>
      </c>
      <c r="F656">
        <f t="shared" si="35"/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</row>
    <row r="657" spans="1:56" hidden="1" x14ac:dyDescent="0.4">
      <c r="A657">
        <v>1090</v>
      </c>
      <c r="B657" t="str">
        <f t="shared" si="32"/>
        <v>DPM051</v>
      </c>
      <c r="C657" t="str">
        <f t="shared" si="33"/>
        <v>DPM091</v>
      </c>
      <c r="D657" t="str">
        <f t="shared" si="34"/>
        <v>SBERT</v>
      </c>
      <c r="E657" t="s">
        <v>720</v>
      </c>
      <c r="F657">
        <f t="shared" si="35"/>
        <v>0.91145599999999982</v>
      </c>
      <c r="G657">
        <v>0.90680000000000005</v>
      </c>
      <c r="H657">
        <v>0.89200000000000002</v>
      </c>
      <c r="I657">
        <v>0.93010000000000004</v>
      </c>
      <c r="J657">
        <v>0.96250000000000002</v>
      </c>
      <c r="K657">
        <v>0.84589999999999999</v>
      </c>
      <c r="L657">
        <v>0.93230000000000002</v>
      </c>
      <c r="M657">
        <v>0.86580000000000001</v>
      </c>
      <c r="N657">
        <v>0.87129999999999996</v>
      </c>
      <c r="O657">
        <v>0.98629999999999995</v>
      </c>
      <c r="P657">
        <v>0.83840000000000003</v>
      </c>
      <c r="Q657">
        <v>0.90600000000000003</v>
      </c>
      <c r="R657">
        <v>0.90549999999999997</v>
      </c>
      <c r="S657">
        <v>0.89480000000000004</v>
      </c>
      <c r="T657">
        <v>0.8901</v>
      </c>
      <c r="U657">
        <v>0.97089999999999999</v>
      </c>
      <c r="V657">
        <v>0.87190000000000001</v>
      </c>
      <c r="W657">
        <v>0.9627</v>
      </c>
      <c r="X657">
        <v>0.93579999999999997</v>
      </c>
      <c r="Y657">
        <v>0.82709999999999995</v>
      </c>
      <c r="Z657">
        <v>0.88949999999999996</v>
      </c>
      <c r="AA657">
        <v>0.84360000000000002</v>
      </c>
      <c r="AB657">
        <v>0.93840000000000001</v>
      </c>
      <c r="AC657">
        <v>0.93869999999999998</v>
      </c>
      <c r="AD657">
        <v>0.89880000000000004</v>
      </c>
      <c r="AE657">
        <v>0.93200000000000005</v>
      </c>
      <c r="AF657">
        <v>0.93259999999999998</v>
      </c>
      <c r="AG657">
        <v>0.96240000000000003</v>
      </c>
      <c r="AH657">
        <v>0.90700000000000003</v>
      </c>
      <c r="AI657">
        <v>0.92349999999999999</v>
      </c>
      <c r="AJ657">
        <v>0.96460000000000001</v>
      </c>
      <c r="AK657">
        <v>0.93200000000000005</v>
      </c>
      <c r="AL657">
        <v>0.8982</v>
      </c>
      <c r="AM657">
        <v>0.89890000000000003</v>
      </c>
      <c r="AN657">
        <v>0.86909999999999998</v>
      </c>
      <c r="AO657">
        <v>0.94469999999999998</v>
      </c>
      <c r="AP657">
        <v>0.95030000000000003</v>
      </c>
      <c r="AQ657">
        <v>0.96399999999999997</v>
      </c>
      <c r="AR657">
        <v>0.93830000000000002</v>
      </c>
      <c r="AS657">
        <v>0.86939999999999995</v>
      </c>
      <c r="AT657">
        <v>0.93910000000000005</v>
      </c>
      <c r="AU657">
        <v>0.87070000000000003</v>
      </c>
      <c r="AV657">
        <v>0.90800000000000003</v>
      </c>
      <c r="AW657">
        <v>0.91669999999999996</v>
      </c>
      <c r="AX657">
        <v>0.92900000000000005</v>
      </c>
      <c r="AY657">
        <v>0.92049999999999998</v>
      </c>
      <c r="AZ657">
        <v>0.92330000000000001</v>
      </c>
      <c r="BA657">
        <v>0.93730000000000002</v>
      </c>
      <c r="BB657">
        <v>0.9486</v>
      </c>
      <c r="BC657">
        <v>0.81420000000000003</v>
      </c>
      <c r="BD657">
        <v>0.87319999999999998</v>
      </c>
    </row>
    <row r="658" spans="1:56" hidden="1" x14ac:dyDescent="0.4">
      <c r="A658">
        <v>1091</v>
      </c>
      <c r="B658" t="str">
        <f t="shared" si="32"/>
        <v>DPM051</v>
      </c>
      <c r="C658" t="str">
        <f t="shared" si="33"/>
        <v>DPM091</v>
      </c>
      <c r="D658" t="str">
        <f t="shared" si="34"/>
        <v>MEAN</v>
      </c>
      <c r="E658" t="s">
        <v>721</v>
      </c>
      <c r="F658">
        <f t="shared" si="35"/>
        <v>0.42981199999999986</v>
      </c>
      <c r="G658">
        <v>0.39029999999999998</v>
      </c>
      <c r="H658">
        <v>0.4123</v>
      </c>
      <c r="I658">
        <v>0.4894</v>
      </c>
      <c r="J658">
        <v>0.4723</v>
      </c>
      <c r="K658">
        <v>0.31919999999999998</v>
      </c>
      <c r="L658">
        <v>0.42480000000000001</v>
      </c>
      <c r="M658">
        <v>0.40670000000000001</v>
      </c>
      <c r="N658">
        <v>0.35349999999999998</v>
      </c>
      <c r="O658">
        <v>0.63119999999999998</v>
      </c>
      <c r="P658">
        <v>0.30990000000000001</v>
      </c>
      <c r="Q658">
        <v>0.42949999999999999</v>
      </c>
      <c r="R658">
        <v>0.36809999999999998</v>
      </c>
      <c r="S658">
        <v>0.40360000000000001</v>
      </c>
      <c r="T658">
        <v>0.35470000000000002</v>
      </c>
      <c r="U658">
        <v>0.48320000000000002</v>
      </c>
      <c r="V658">
        <v>0.4718</v>
      </c>
      <c r="W658">
        <v>0.4824</v>
      </c>
      <c r="X658">
        <v>0.51929999999999998</v>
      </c>
      <c r="Y658">
        <v>0.3276</v>
      </c>
      <c r="Z658">
        <v>0.46250000000000002</v>
      </c>
      <c r="AA658">
        <v>0.37009999999999998</v>
      </c>
      <c r="AB658">
        <v>0.47570000000000001</v>
      </c>
      <c r="AC658">
        <v>0.42770000000000002</v>
      </c>
      <c r="AD658">
        <v>0.33910000000000001</v>
      </c>
      <c r="AE658">
        <v>0.42109999999999997</v>
      </c>
      <c r="AF658">
        <v>0.45929999999999999</v>
      </c>
      <c r="AG658">
        <v>0.51859999999999995</v>
      </c>
      <c r="AH658">
        <v>0.3911</v>
      </c>
      <c r="AI658">
        <v>0.48949999999999999</v>
      </c>
      <c r="AJ658">
        <v>0.54010000000000002</v>
      </c>
      <c r="AK658">
        <v>0.43180000000000002</v>
      </c>
      <c r="AL658">
        <v>0.36959999999999998</v>
      </c>
      <c r="AM658">
        <v>0.40689999999999998</v>
      </c>
      <c r="AN658">
        <v>0.39350000000000002</v>
      </c>
      <c r="AO658">
        <v>0.43619999999999998</v>
      </c>
      <c r="AP658">
        <v>0.45450000000000002</v>
      </c>
      <c r="AQ658">
        <v>0.47489999999999999</v>
      </c>
      <c r="AR658">
        <v>0.4088</v>
      </c>
      <c r="AS658">
        <v>0.43359999999999999</v>
      </c>
      <c r="AT658">
        <v>0.39219999999999999</v>
      </c>
      <c r="AU658">
        <v>0.39510000000000001</v>
      </c>
      <c r="AV658">
        <v>0.43240000000000001</v>
      </c>
      <c r="AW658">
        <v>0.44080000000000003</v>
      </c>
      <c r="AX658">
        <v>0.4803</v>
      </c>
      <c r="AY658">
        <v>0.44130000000000003</v>
      </c>
      <c r="AZ658">
        <v>0.50929999999999997</v>
      </c>
      <c r="BA658">
        <v>0.4047</v>
      </c>
      <c r="BB658">
        <v>0.47089999999999999</v>
      </c>
      <c r="BC658">
        <v>0.37759999999999999</v>
      </c>
      <c r="BD658">
        <v>0.3916</v>
      </c>
    </row>
    <row r="659" spans="1:56" hidden="1" x14ac:dyDescent="0.4">
      <c r="A659">
        <v>1092</v>
      </c>
      <c r="B659" t="str">
        <f t="shared" si="32"/>
        <v>DPM051</v>
      </c>
      <c r="C659" t="str">
        <f t="shared" si="33"/>
        <v>DPM091</v>
      </c>
      <c r="D659" t="str">
        <f t="shared" si="34"/>
        <v>Weighted</v>
      </c>
      <c r="E659" t="s">
        <v>722</v>
      </c>
      <c r="F659">
        <f t="shared" si="35"/>
        <v>0.42254800000000009</v>
      </c>
      <c r="G659">
        <v>0.3725</v>
      </c>
      <c r="H659">
        <v>0.4042</v>
      </c>
      <c r="I659">
        <v>0.49880000000000002</v>
      </c>
      <c r="J659">
        <v>0.47320000000000001</v>
      </c>
      <c r="K659">
        <v>0.2843</v>
      </c>
      <c r="L659">
        <v>0.41420000000000001</v>
      </c>
      <c r="M659">
        <v>0.40179999999999999</v>
      </c>
      <c r="N659">
        <v>0.3226</v>
      </c>
      <c r="O659">
        <v>0.67959999999999998</v>
      </c>
      <c r="P659">
        <v>0.2702</v>
      </c>
      <c r="Q659">
        <v>0.4289</v>
      </c>
      <c r="R659">
        <v>0.34549999999999997</v>
      </c>
      <c r="S659">
        <v>0.39050000000000001</v>
      </c>
      <c r="T659">
        <v>0.3251</v>
      </c>
      <c r="U659">
        <v>0.48509999999999998</v>
      </c>
      <c r="V659">
        <v>0.4844</v>
      </c>
      <c r="W659">
        <v>0.48089999999999999</v>
      </c>
      <c r="X659">
        <v>0.5413</v>
      </c>
      <c r="Y659">
        <v>0.29659999999999997</v>
      </c>
      <c r="Z659">
        <v>0.47120000000000001</v>
      </c>
      <c r="AA659">
        <v>0.35199999999999998</v>
      </c>
      <c r="AB659">
        <v>0.47599999999999998</v>
      </c>
      <c r="AC659">
        <v>0.4113</v>
      </c>
      <c r="AD659">
        <v>0.30230000000000001</v>
      </c>
      <c r="AE659">
        <v>0.40970000000000001</v>
      </c>
      <c r="AF659">
        <v>0.45810000000000001</v>
      </c>
      <c r="AG659">
        <v>0.53080000000000005</v>
      </c>
      <c r="AH659">
        <v>0.37059999999999998</v>
      </c>
      <c r="AI659">
        <v>0.49419999999999997</v>
      </c>
      <c r="AJ659">
        <v>0.56320000000000003</v>
      </c>
      <c r="AK659">
        <v>0.42399999999999999</v>
      </c>
      <c r="AL659">
        <v>0.34439999999999998</v>
      </c>
      <c r="AM659">
        <v>0.39560000000000001</v>
      </c>
      <c r="AN659">
        <v>0.37830000000000003</v>
      </c>
      <c r="AO659">
        <v>0.42930000000000001</v>
      </c>
      <c r="AP659">
        <v>0.44180000000000003</v>
      </c>
      <c r="AQ659">
        <v>0.47060000000000002</v>
      </c>
      <c r="AR659">
        <v>0.39179999999999998</v>
      </c>
      <c r="AS659">
        <v>0.43259999999999998</v>
      </c>
      <c r="AT659">
        <v>0.37159999999999999</v>
      </c>
      <c r="AU659">
        <v>0.3821</v>
      </c>
      <c r="AV659">
        <v>0.43280000000000002</v>
      </c>
      <c r="AW659">
        <v>0.4385</v>
      </c>
      <c r="AX659">
        <v>0.4869</v>
      </c>
      <c r="AY659">
        <v>0.43609999999999999</v>
      </c>
      <c r="AZ659">
        <v>0.52569999999999995</v>
      </c>
      <c r="BA659">
        <v>0.38150000000000001</v>
      </c>
      <c r="BB659">
        <v>0.47060000000000002</v>
      </c>
      <c r="BC659">
        <v>0.37190000000000001</v>
      </c>
      <c r="BD659">
        <v>0.38219999999999998</v>
      </c>
    </row>
    <row r="660" spans="1:56" hidden="1" x14ac:dyDescent="0.4">
      <c r="A660">
        <v>1037</v>
      </c>
      <c r="B660" t="str">
        <f t="shared" si="32"/>
        <v>DPM001</v>
      </c>
      <c r="C660" t="str">
        <f t="shared" si="33"/>
        <v>DPM091</v>
      </c>
      <c r="D660" t="str">
        <f t="shared" si="34"/>
        <v>Jaccard</v>
      </c>
      <c r="E660" t="s">
        <v>723</v>
      </c>
      <c r="F660">
        <f t="shared" si="35"/>
        <v>0.32127800000000001</v>
      </c>
      <c r="G660">
        <v>0.1681</v>
      </c>
      <c r="H660">
        <v>0.1782</v>
      </c>
      <c r="I660">
        <v>0.40379999999999999</v>
      </c>
      <c r="J660">
        <v>0.3448</v>
      </c>
      <c r="K660">
        <v>0.2712</v>
      </c>
      <c r="L660">
        <v>0.75560000000000005</v>
      </c>
      <c r="M660">
        <v>0.25929999999999997</v>
      </c>
      <c r="N660">
        <v>0.22220000000000001</v>
      </c>
      <c r="O660">
        <v>0.6</v>
      </c>
      <c r="P660">
        <v>0.28870000000000001</v>
      </c>
      <c r="Q660">
        <v>0.16300000000000001</v>
      </c>
      <c r="R660">
        <v>0.35620000000000002</v>
      </c>
      <c r="S660">
        <v>0.5</v>
      </c>
      <c r="T660">
        <v>0.3019</v>
      </c>
      <c r="U660">
        <v>0.27450000000000002</v>
      </c>
      <c r="V660">
        <v>0.34210000000000002</v>
      </c>
      <c r="W660">
        <v>0.2455</v>
      </c>
      <c r="X660">
        <v>0.54549999999999998</v>
      </c>
      <c r="Y660">
        <v>0.19</v>
      </c>
      <c r="Z660">
        <v>0.16189999999999999</v>
      </c>
      <c r="AA660">
        <v>0.17710000000000001</v>
      </c>
      <c r="AB660">
        <v>0.45279999999999998</v>
      </c>
      <c r="AC660">
        <v>0.64</v>
      </c>
      <c r="AD660">
        <v>0.2102</v>
      </c>
      <c r="AE660">
        <v>0.26369999999999999</v>
      </c>
      <c r="AF660">
        <v>0.31580000000000003</v>
      </c>
      <c r="AG660">
        <v>0.42</v>
      </c>
      <c r="AH660">
        <v>0.18870000000000001</v>
      </c>
      <c r="AI660">
        <v>0.1759</v>
      </c>
      <c r="AJ660">
        <v>0.2051</v>
      </c>
      <c r="AK660">
        <v>0.375</v>
      </c>
      <c r="AL660">
        <v>0.1356</v>
      </c>
      <c r="AM660">
        <v>0.18679999999999999</v>
      </c>
      <c r="AN660">
        <v>0.18640000000000001</v>
      </c>
      <c r="AO660">
        <v>0.21310000000000001</v>
      </c>
      <c r="AP660">
        <v>0.44740000000000002</v>
      </c>
      <c r="AQ660">
        <v>0.26669999999999999</v>
      </c>
      <c r="AR660">
        <v>0.371</v>
      </c>
      <c r="AS660">
        <v>0.433</v>
      </c>
      <c r="AT660">
        <v>0.37609999999999999</v>
      </c>
      <c r="AU660">
        <v>0.20219999999999999</v>
      </c>
      <c r="AV660">
        <v>0.22500000000000001</v>
      </c>
      <c r="AW660">
        <v>0.36809999999999998</v>
      </c>
      <c r="AX660">
        <v>0.37930000000000003</v>
      </c>
      <c r="AY660">
        <v>0.46899999999999997</v>
      </c>
      <c r="AZ660">
        <v>0.5</v>
      </c>
      <c r="BA660">
        <v>0.24030000000000001</v>
      </c>
      <c r="BB660">
        <v>0.32479999999999998</v>
      </c>
      <c r="BC660">
        <v>0.40429999999999999</v>
      </c>
      <c r="BD660">
        <v>0.33800000000000002</v>
      </c>
    </row>
    <row r="661" spans="1:56" hidden="1" x14ac:dyDescent="0.4">
      <c r="A661">
        <v>1038</v>
      </c>
      <c r="B661" t="str">
        <f t="shared" si="32"/>
        <v>DPM001</v>
      </c>
      <c r="C661" t="str">
        <f t="shared" si="33"/>
        <v>DPM091</v>
      </c>
      <c r="D661" t="str">
        <f t="shared" si="34"/>
        <v>Levenshtein</v>
      </c>
      <c r="E661" t="s">
        <v>724</v>
      </c>
      <c r="F661">
        <f t="shared" si="35"/>
        <v>0.51595800000000003</v>
      </c>
      <c r="G661">
        <v>0.47949999999999998</v>
      </c>
      <c r="H661">
        <v>0.40610000000000002</v>
      </c>
      <c r="I661">
        <v>0.67910000000000004</v>
      </c>
      <c r="J661">
        <v>0.47549999999999998</v>
      </c>
      <c r="K661">
        <v>0.51759999999999995</v>
      </c>
      <c r="L661">
        <v>0.90449999999999997</v>
      </c>
      <c r="M661">
        <v>0.43919999999999998</v>
      </c>
      <c r="N661">
        <v>0.46029999999999999</v>
      </c>
      <c r="O661">
        <v>0.84630000000000005</v>
      </c>
      <c r="P661">
        <v>0.3846</v>
      </c>
      <c r="Q661">
        <v>0.39400000000000002</v>
      </c>
      <c r="R661">
        <v>0.50170000000000003</v>
      </c>
      <c r="S661">
        <v>0.73199999999999998</v>
      </c>
      <c r="T661">
        <v>0.48820000000000002</v>
      </c>
      <c r="U661">
        <v>0.40450000000000003</v>
      </c>
      <c r="V661">
        <v>0.60580000000000001</v>
      </c>
      <c r="W661">
        <v>0.51680000000000004</v>
      </c>
      <c r="X661">
        <v>0.73319999999999996</v>
      </c>
      <c r="Y661">
        <v>0.44650000000000001</v>
      </c>
      <c r="Z661">
        <v>0.44219999999999998</v>
      </c>
      <c r="AA661">
        <v>0.38890000000000002</v>
      </c>
      <c r="AB661">
        <v>0.51519999999999999</v>
      </c>
      <c r="AC661">
        <v>0.68810000000000004</v>
      </c>
      <c r="AD661">
        <v>0.43619999999999998</v>
      </c>
      <c r="AE661">
        <v>0.4798</v>
      </c>
      <c r="AF661">
        <v>0.48670000000000002</v>
      </c>
      <c r="AG661">
        <v>0.75729999999999997</v>
      </c>
      <c r="AH661">
        <v>0.42930000000000001</v>
      </c>
      <c r="AI661">
        <v>0.46279999999999999</v>
      </c>
      <c r="AJ661">
        <v>0.59079999999999999</v>
      </c>
      <c r="AK661">
        <v>0.624</v>
      </c>
      <c r="AL661">
        <v>0.41339999999999999</v>
      </c>
      <c r="AM661">
        <v>0.4002</v>
      </c>
      <c r="AN661">
        <v>0.45369999999999999</v>
      </c>
      <c r="AO661">
        <v>0.47149999999999997</v>
      </c>
      <c r="AP661">
        <v>0.54520000000000002</v>
      </c>
      <c r="AQ661">
        <v>0.45440000000000003</v>
      </c>
      <c r="AR661">
        <v>0.4879</v>
      </c>
      <c r="AS661">
        <v>0.51160000000000005</v>
      </c>
      <c r="AT661">
        <v>0.46210000000000001</v>
      </c>
      <c r="AU661">
        <v>0.46339999999999998</v>
      </c>
      <c r="AV661">
        <v>0.43769999999999998</v>
      </c>
      <c r="AW661">
        <v>0.48370000000000002</v>
      </c>
      <c r="AX661">
        <v>0.4753</v>
      </c>
      <c r="AY661">
        <v>0.59409999999999996</v>
      </c>
      <c r="AZ661">
        <v>0.57279999999999998</v>
      </c>
      <c r="BA661">
        <v>0.40749999999999997</v>
      </c>
      <c r="BB661">
        <v>0.43390000000000001</v>
      </c>
      <c r="BC661">
        <v>0.4758</v>
      </c>
      <c r="BD661">
        <v>0.53700000000000003</v>
      </c>
    </row>
    <row r="662" spans="1:56" hidden="1" x14ac:dyDescent="0.4">
      <c r="A662">
        <v>1039</v>
      </c>
      <c r="B662" t="str">
        <f t="shared" si="32"/>
        <v>DPM001</v>
      </c>
      <c r="C662" t="str">
        <f t="shared" si="33"/>
        <v>DPM091</v>
      </c>
      <c r="D662" t="str">
        <f t="shared" si="34"/>
        <v>TFIDF</v>
      </c>
      <c r="E662" t="s">
        <v>725</v>
      </c>
      <c r="F662">
        <f t="shared" si="35"/>
        <v>0.45690399999999992</v>
      </c>
      <c r="G662">
        <v>0.44669999999999999</v>
      </c>
      <c r="H662">
        <v>0.31209999999999999</v>
      </c>
      <c r="I662">
        <v>0.61939999999999995</v>
      </c>
      <c r="J662">
        <v>0.50990000000000002</v>
      </c>
      <c r="K662">
        <v>0.34970000000000001</v>
      </c>
      <c r="L662">
        <v>0.75739999999999996</v>
      </c>
      <c r="M662">
        <v>0.5</v>
      </c>
      <c r="N662">
        <v>0.3085</v>
      </c>
      <c r="O662">
        <v>0.74299999999999999</v>
      </c>
      <c r="P662">
        <v>0.2782</v>
      </c>
      <c r="Q662">
        <v>0.35920000000000002</v>
      </c>
      <c r="R662">
        <v>0.48520000000000002</v>
      </c>
      <c r="S662">
        <v>0.74729999999999996</v>
      </c>
      <c r="T662">
        <v>0.3957</v>
      </c>
      <c r="U662">
        <v>0.4032</v>
      </c>
      <c r="V662">
        <v>0.60929999999999995</v>
      </c>
      <c r="W662">
        <v>0.33779999999999999</v>
      </c>
      <c r="X662">
        <v>0.74870000000000003</v>
      </c>
      <c r="Y662">
        <v>0.36969999999999997</v>
      </c>
      <c r="Z662">
        <v>0.32779999999999998</v>
      </c>
      <c r="AA662">
        <v>0.25950000000000001</v>
      </c>
      <c r="AB662">
        <v>0.46500000000000002</v>
      </c>
      <c r="AC662">
        <v>0.69469999999999998</v>
      </c>
      <c r="AD662">
        <v>0.3301</v>
      </c>
      <c r="AE662">
        <v>0.46350000000000002</v>
      </c>
      <c r="AF662">
        <v>0.39600000000000002</v>
      </c>
      <c r="AG662">
        <v>0.53339999999999999</v>
      </c>
      <c r="AH662">
        <v>0.36449999999999999</v>
      </c>
      <c r="AI662">
        <v>0.41339999999999999</v>
      </c>
      <c r="AJ662">
        <v>0.52390000000000003</v>
      </c>
      <c r="AK662">
        <v>0.63329999999999997</v>
      </c>
      <c r="AL662">
        <v>0.34360000000000002</v>
      </c>
      <c r="AM662">
        <v>0.42020000000000002</v>
      </c>
      <c r="AN662">
        <v>0.26150000000000001</v>
      </c>
      <c r="AO662">
        <v>0.51019999999999999</v>
      </c>
      <c r="AP662">
        <v>0.37019999999999997</v>
      </c>
      <c r="AQ662">
        <v>0.31740000000000002</v>
      </c>
      <c r="AR662">
        <v>0.47189999999999999</v>
      </c>
      <c r="AS662">
        <v>0.56540000000000001</v>
      </c>
      <c r="AT662">
        <v>0.31140000000000001</v>
      </c>
      <c r="AU662">
        <v>0.46379999999999999</v>
      </c>
      <c r="AV662">
        <v>0.48020000000000002</v>
      </c>
      <c r="AW662">
        <v>0.41830000000000001</v>
      </c>
      <c r="AX662">
        <v>0.46400000000000002</v>
      </c>
      <c r="AY662">
        <v>0.57030000000000003</v>
      </c>
      <c r="AZ662">
        <v>0.62790000000000001</v>
      </c>
      <c r="BA662">
        <v>0.18940000000000001</v>
      </c>
      <c r="BB662">
        <v>0.308</v>
      </c>
      <c r="BC662">
        <v>0.51119999999999999</v>
      </c>
      <c r="BD662">
        <v>0.55420000000000003</v>
      </c>
    </row>
    <row r="663" spans="1:56" hidden="1" x14ac:dyDescent="0.4">
      <c r="A663">
        <v>1040</v>
      </c>
      <c r="B663" t="str">
        <f t="shared" si="32"/>
        <v>DPM001</v>
      </c>
      <c r="C663" t="str">
        <f t="shared" si="33"/>
        <v>DPM091</v>
      </c>
      <c r="D663" t="str">
        <f t="shared" si="34"/>
        <v>BM25</v>
      </c>
      <c r="E663" t="s">
        <v>726</v>
      </c>
      <c r="F663">
        <f t="shared" si="35"/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</row>
    <row r="664" spans="1:56" hidden="1" x14ac:dyDescent="0.4">
      <c r="A664">
        <v>1041</v>
      </c>
      <c r="B664" t="str">
        <f t="shared" si="32"/>
        <v>DPM001</v>
      </c>
      <c r="C664" t="str">
        <f t="shared" si="33"/>
        <v>DPM091</v>
      </c>
      <c r="D664" t="str">
        <f t="shared" si="34"/>
        <v>SBERT</v>
      </c>
      <c r="E664" t="s">
        <v>727</v>
      </c>
      <c r="F664">
        <f t="shared" si="35"/>
        <v>0.91012400000000016</v>
      </c>
      <c r="G664">
        <v>0.9</v>
      </c>
      <c r="H664">
        <v>0.85670000000000002</v>
      </c>
      <c r="I664">
        <v>0.94120000000000004</v>
      </c>
      <c r="J664">
        <v>0.94359999999999999</v>
      </c>
      <c r="K664">
        <v>0.87280000000000002</v>
      </c>
      <c r="L664">
        <v>0.97919999999999996</v>
      </c>
      <c r="M664">
        <v>0.87350000000000005</v>
      </c>
      <c r="N664">
        <v>0.85580000000000001</v>
      </c>
      <c r="O664">
        <v>0.97940000000000005</v>
      </c>
      <c r="P664">
        <v>0.86529999999999996</v>
      </c>
      <c r="Q664">
        <v>0.85109999999999997</v>
      </c>
      <c r="R664">
        <v>0.91849999999999998</v>
      </c>
      <c r="S664">
        <v>0.9768</v>
      </c>
      <c r="T664">
        <v>0.94850000000000001</v>
      </c>
      <c r="U664">
        <v>0.89829999999999999</v>
      </c>
      <c r="V664">
        <v>0.95299999999999996</v>
      </c>
      <c r="W664">
        <v>0.92879999999999996</v>
      </c>
      <c r="X664">
        <v>0.97450000000000003</v>
      </c>
      <c r="Y664">
        <v>0.8891</v>
      </c>
      <c r="Z664">
        <v>0.89259999999999995</v>
      </c>
      <c r="AA664">
        <v>0.82909999999999995</v>
      </c>
      <c r="AB664">
        <v>0.92459999999999998</v>
      </c>
      <c r="AC664">
        <v>0.9254</v>
      </c>
      <c r="AD664">
        <v>0.92220000000000002</v>
      </c>
      <c r="AE664">
        <v>0.93459999999999999</v>
      </c>
      <c r="AF664">
        <v>0.89590000000000003</v>
      </c>
      <c r="AG664">
        <v>0.92120000000000002</v>
      </c>
      <c r="AH664">
        <v>0.89239999999999997</v>
      </c>
      <c r="AI664">
        <v>0.89270000000000005</v>
      </c>
      <c r="AJ664">
        <v>0.93210000000000004</v>
      </c>
      <c r="AK664">
        <v>0.98419999999999996</v>
      </c>
      <c r="AL664">
        <v>0.81850000000000001</v>
      </c>
      <c r="AM664">
        <v>0.8972</v>
      </c>
      <c r="AN664">
        <v>0.89659999999999995</v>
      </c>
      <c r="AO664">
        <v>0.93730000000000002</v>
      </c>
      <c r="AP664">
        <v>0.95269999999999999</v>
      </c>
      <c r="AQ664">
        <v>0.92710000000000004</v>
      </c>
      <c r="AR664">
        <v>0.9526</v>
      </c>
      <c r="AS664">
        <v>0.95930000000000004</v>
      </c>
      <c r="AT664">
        <v>0.94450000000000001</v>
      </c>
      <c r="AU664">
        <v>0.87309999999999999</v>
      </c>
      <c r="AV664">
        <v>0.92059999999999997</v>
      </c>
      <c r="AW664">
        <v>0.87609999999999999</v>
      </c>
      <c r="AX664">
        <v>0.90029999999999999</v>
      </c>
      <c r="AY664">
        <v>0.91720000000000002</v>
      </c>
      <c r="AZ664">
        <v>0.91700000000000004</v>
      </c>
      <c r="BA664">
        <v>0.7843</v>
      </c>
      <c r="BB664">
        <v>0.86639999999999995</v>
      </c>
      <c r="BC664">
        <v>0.88629999999999998</v>
      </c>
      <c r="BD664">
        <v>0.92600000000000005</v>
      </c>
    </row>
    <row r="665" spans="1:56" hidden="1" x14ac:dyDescent="0.4">
      <c r="A665">
        <v>1042</v>
      </c>
      <c r="B665" t="str">
        <f t="shared" si="32"/>
        <v>DPM001</v>
      </c>
      <c r="C665" t="str">
        <f t="shared" si="33"/>
        <v>DPM091</v>
      </c>
      <c r="D665" t="str">
        <f t="shared" si="34"/>
        <v>MEAN</v>
      </c>
      <c r="E665" t="s">
        <v>728</v>
      </c>
      <c r="F665">
        <f t="shared" si="35"/>
        <v>0.44085200000000024</v>
      </c>
      <c r="G665">
        <v>0.39889999999999998</v>
      </c>
      <c r="H665">
        <v>0.35060000000000002</v>
      </c>
      <c r="I665">
        <v>0.52869999999999995</v>
      </c>
      <c r="J665">
        <v>0.45479999999999998</v>
      </c>
      <c r="K665">
        <v>0.40229999999999999</v>
      </c>
      <c r="L665">
        <v>0.67930000000000001</v>
      </c>
      <c r="M665">
        <v>0.41439999999999999</v>
      </c>
      <c r="N665">
        <v>0.36940000000000001</v>
      </c>
      <c r="O665">
        <v>0.63380000000000003</v>
      </c>
      <c r="P665">
        <v>0.3634</v>
      </c>
      <c r="Q665">
        <v>0.35349999999999998</v>
      </c>
      <c r="R665">
        <v>0.45229999999999998</v>
      </c>
      <c r="S665">
        <v>0.59119999999999995</v>
      </c>
      <c r="T665">
        <v>0.42680000000000001</v>
      </c>
      <c r="U665">
        <v>0.39610000000000001</v>
      </c>
      <c r="V665">
        <v>0.502</v>
      </c>
      <c r="W665">
        <v>0.40579999999999999</v>
      </c>
      <c r="X665">
        <v>0.60040000000000004</v>
      </c>
      <c r="Y665">
        <v>0.379</v>
      </c>
      <c r="Z665">
        <v>0.3649</v>
      </c>
      <c r="AA665">
        <v>0.33090000000000003</v>
      </c>
      <c r="AB665">
        <v>0.47149999999999997</v>
      </c>
      <c r="AC665">
        <v>0.58960000000000001</v>
      </c>
      <c r="AD665">
        <v>0.37969999999999998</v>
      </c>
      <c r="AE665">
        <v>0.42830000000000001</v>
      </c>
      <c r="AF665">
        <v>0.41889999999999999</v>
      </c>
      <c r="AG665">
        <v>0.52639999999999998</v>
      </c>
      <c r="AH665">
        <v>0.375</v>
      </c>
      <c r="AI665">
        <v>0.38900000000000001</v>
      </c>
      <c r="AJ665">
        <v>0.45040000000000002</v>
      </c>
      <c r="AK665">
        <v>0.52329999999999999</v>
      </c>
      <c r="AL665">
        <v>0.3422</v>
      </c>
      <c r="AM665">
        <v>0.38090000000000002</v>
      </c>
      <c r="AN665">
        <v>0.35970000000000002</v>
      </c>
      <c r="AO665">
        <v>0.4264</v>
      </c>
      <c r="AP665">
        <v>0.46310000000000001</v>
      </c>
      <c r="AQ665">
        <v>0.3931</v>
      </c>
      <c r="AR665">
        <v>0.45669999999999999</v>
      </c>
      <c r="AS665">
        <v>0.49390000000000001</v>
      </c>
      <c r="AT665">
        <v>0.41880000000000001</v>
      </c>
      <c r="AU665">
        <v>0.40050000000000002</v>
      </c>
      <c r="AV665">
        <v>0.41270000000000001</v>
      </c>
      <c r="AW665">
        <v>0.42920000000000003</v>
      </c>
      <c r="AX665">
        <v>0.44379999999999997</v>
      </c>
      <c r="AY665">
        <v>0.5101</v>
      </c>
      <c r="AZ665">
        <v>0.52349999999999997</v>
      </c>
      <c r="BA665">
        <v>0.32429999999999998</v>
      </c>
      <c r="BB665">
        <v>0.3866</v>
      </c>
      <c r="BC665">
        <v>0.45550000000000002</v>
      </c>
      <c r="BD665">
        <v>0.47099999999999997</v>
      </c>
    </row>
    <row r="666" spans="1:56" hidden="1" x14ac:dyDescent="0.4">
      <c r="A666">
        <v>1043</v>
      </c>
      <c r="B666" t="str">
        <f t="shared" si="32"/>
        <v>DPM001</v>
      </c>
      <c r="C666" t="str">
        <f t="shared" si="33"/>
        <v>DPM091</v>
      </c>
      <c r="D666" t="str">
        <f t="shared" si="34"/>
        <v>Weighted</v>
      </c>
      <c r="E666" t="s">
        <v>729</v>
      </c>
      <c r="F666">
        <f t="shared" si="35"/>
        <v>0.43739800000000018</v>
      </c>
      <c r="G666">
        <v>0.38590000000000002</v>
      </c>
      <c r="H666">
        <v>0.32540000000000002</v>
      </c>
      <c r="I666">
        <v>0.55069999999999997</v>
      </c>
      <c r="J666">
        <v>0.45240000000000002</v>
      </c>
      <c r="K666">
        <v>0.38940000000000002</v>
      </c>
      <c r="L666">
        <v>0.74019999999999997</v>
      </c>
      <c r="M666">
        <v>0.41199999999999998</v>
      </c>
      <c r="N666">
        <v>0.3488</v>
      </c>
      <c r="O666">
        <v>0.68240000000000001</v>
      </c>
      <c r="P666">
        <v>0.33829999999999999</v>
      </c>
      <c r="Q666">
        <v>0.33210000000000001</v>
      </c>
      <c r="R666">
        <v>0.45190000000000002</v>
      </c>
      <c r="S666">
        <v>0.62990000000000002</v>
      </c>
      <c r="T666">
        <v>0.41110000000000002</v>
      </c>
      <c r="U666">
        <v>0.3805</v>
      </c>
      <c r="V666">
        <v>0.5151</v>
      </c>
      <c r="W666">
        <v>0.38479999999999998</v>
      </c>
      <c r="X666">
        <v>0.64170000000000005</v>
      </c>
      <c r="Y666">
        <v>0.3589</v>
      </c>
      <c r="Z666">
        <v>0.33860000000000001</v>
      </c>
      <c r="AA666">
        <v>0.30230000000000001</v>
      </c>
      <c r="AB666">
        <v>0.47399999999999998</v>
      </c>
      <c r="AC666">
        <v>0.63300000000000001</v>
      </c>
      <c r="AD666">
        <v>0.3528</v>
      </c>
      <c r="AE666">
        <v>0.41839999999999999</v>
      </c>
      <c r="AF666">
        <v>0.40899999999999997</v>
      </c>
      <c r="AG666">
        <v>0.54649999999999999</v>
      </c>
      <c r="AH666">
        <v>0.35310000000000002</v>
      </c>
      <c r="AI666">
        <v>0.373</v>
      </c>
      <c r="AJ666">
        <v>0.44940000000000002</v>
      </c>
      <c r="AK666">
        <v>0.53810000000000002</v>
      </c>
      <c r="AL666">
        <v>0.32219999999999999</v>
      </c>
      <c r="AM666">
        <v>0.36249999999999999</v>
      </c>
      <c r="AN666">
        <v>0.32819999999999999</v>
      </c>
      <c r="AO666">
        <v>0.41799999999999998</v>
      </c>
      <c r="AP666">
        <v>0.45450000000000002</v>
      </c>
      <c r="AQ666">
        <v>0.36820000000000003</v>
      </c>
      <c r="AR666">
        <v>0.45150000000000001</v>
      </c>
      <c r="AS666">
        <v>0.50170000000000003</v>
      </c>
      <c r="AT666">
        <v>0.39739999999999998</v>
      </c>
      <c r="AU666">
        <v>0.39290000000000003</v>
      </c>
      <c r="AV666">
        <v>0.40179999999999999</v>
      </c>
      <c r="AW666">
        <v>0.42599999999999999</v>
      </c>
      <c r="AX666">
        <v>0.44290000000000002</v>
      </c>
      <c r="AY666">
        <v>0.52859999999999996</v>
      </c>
      <c r="AZ666">
        <v>0.54830000000000001</v>
      </c>
      <c r="BA666">
        <v>0.29720000000000002</v>
      </c>
      <c r="BB666">
        <v>0.36870000000000003</v>
      </c>
      <c r="BC666">
        <v>0.46200000000000002</v>
      </c>
      <c r="BD666">
        <v>0.47760000000000002</v>
      </c>
    </row>
    <row r="667" spans="1:56" hidden="1" x14ac:dyDescent="0.4">
      <c r="A667">
        <v>1149</v>
      </c>
      <c r="B667" t="str">
        <f t="shared" si="32"/>
        <v>DPM091</v>
      </c>
      <c r="C667" t="str">
        <f t="shared" si="33"/>
        <v>DPM092</v>
      </c>
      <c r="D667" t="str">
        <f t="shared" si="34"/>
        <v>Jaccard</v>
      </c>
      <c r="E667" t="s">
        <v>730</v>
      </c>
      <c r="F667">
        <f t="shared" si="35"/>
        <v>0.25739800000000002</v>
      </c>
      <c r="G667">
        <v>0.1268</v>
      </c>
      <c r="H667">
        <v>0.3286</v>
      </c>
      <c r="I667">
        <v>0.28770000000000001</v>
      </c>
      <c r="J667">
        <v>0.2419</v>
      </c>
      <c r="K667">
        <v>0.26090000000000002</v>
      </c>
      <c r="L667">
        <v>0.22059999999999999</v>
      </c>
      <c r="M667">
        <v>0.17050000000000001</v>
      </c>
      <c r="N667">
        <v>0.17649999999999999</v>
      </c>
      <c r="O667">
        <v>0.30509999999999998</v>
      </c>
      <c r="P667">
        <v>0.25</v>
      </c>
      <c r="Q667">
        <v>0.25</v>
      </c>
      <c r="R667">
        <v>7.0199999999999999E-2</v>
      </c>
      <c r="S667">
        <v>0.26600000000000001</v>
      </c>
      <c r="T667">
        <v>0.1636</v>
      </c>
      <c r="U667">
        <v>0.27850000000000003</v>
      </c>
      <c r="V667">
        <v>7.1400000000000005E-2</v>
      </c>
      <c r="W667">
        <v>0.29210000000000003</v>
      </c>
      <c r="X667">
        <v>0.5</v>
      </c>
      <c r="Y667">
        <v>0.3377</v>
      </c>
      <c r="Z667">
        <v>0.19</v>
      </c>
      <c r="AA667">
        <v>0.31519999999999998</v>
      </c>
      <c r="AB667">
        <v>0.2157</v>
      </c>
      <c r="AC667">
        <v>0.16669999999999999</v>
      </c>
      <c r="AD667">
        <v>0.32190000000000002</v>
      </c>
      <c r="AE667">
        <v>0.3039</v>
      </c>
      <c r="AF667">
        <v>0.36080000000000001</v>
      </c>
      <c r="AG667">
        <v>0.28570000000000001</v>
      </c>
      <c r="AH667">
        <v>0.24210000000000001</v>
      </c>
      <c r="AI667">
        <v>0.20830000000000001</v>
      </c>
      <c r="AJ667">
        <v>0.3846</v>
      </c>
      <c r="AK667">
        <v>0.30509999999999998</v>
      </c>
      <c r="AL667">
        <v>7.9500000000000001E-2</v>
      </c>
      <c r="AM667">
        <v>0.1613</v>
      </c>
      <c r="AN667">
        <v>0.34920000000000001</v>
      </c>
      <c r="AO667">
        <v>0.30299999999999999</v>
      </c>
      <c r="AP667">
        <v>0.36749999999999999</v>
      </c>
      <c r="AQ667">
        <v>0.43309999999999998</v>
      </c>
      <c r="AR667">
        <v>2.4400000000000002E-2</v>
      </c>
      <c r="AS667">
        <v>0.35060000000000002</v>
      </c>
      <c r="AT667">
        <v>0.13250000000000001</v>
      </c>
      <c r="AU667">
        <v>0.23960000000000001</v>
      </c>
      <c r="AV667">
        <v>0.18179999999999999</v>
      </c>
      <c r="AW667">
        <v>0.18970000000000001</v>
      </c>
      <c r="AX667">
        <v>0.3357</v>
      </c>
      <c r="AY667">
        <v>0.15</v>
      </c>
      <c r="AZ667">
        <v>0.50790000000000002</v>
      </c>
      <c r="BA667">
        <v>0.40289999999999998</v>
      </c>
      <c r="BB667">
        <v>0.23530000000000001</v>
      </c>
      <c r="BC667">
        <v>0.28460000000000002</v>
      </c>
      <c r="BD667">
        <v>0.2432</v>
      </c>
    </row>
    <row r="668" spans="1:56" hidden="1" x14ac:dyDescent="0.4">
      <c r="A668">
        <v>1150</v>
      </c>
      <c r="B668" t="str">
        <f t="shared" si="32"/>
        <v>DPM091</v>
      </c>
      <c r="C668" t="str">
        <f t="shared" si="33"/>
        <v>DPM092</v>
      </c>
      <c r="D668" t="str">
        <f t="shared" si="34"/>
        <v>Levenshtein</v>
      </c>
      <c r="E668" t="s">
        <v>731</v>
      </c>
      <c r="F668">
        <f t="shared" si="35"/>
        <v>0.47349799999999997</v>
      </c>
      <c r="G668">
        <v>0.39389999999999997</v>
      </c>
      <c r="H668">
        <v>0.47939999999999999</v>
      </c>
      <c r="I668">
        <v>0.53749999999999998</v>
      </c>
      <c r="J668">
        <v>0.41220000000000001</v>
      </c>
      <c r="K668">
        <v>0.46729999999999999</v>
      </c>
      <c r="L668">
        <v>0.46429999999999999</v>
      </c>
      <c r="M668">
        <v>0.4098</v>
      </c>
      <c r="N668">
        <v>0.44669999999999999</v>
      </c>
      <c r="O668">
        <v>0.59399999999999997</v>
      </c>
      <c r="P668">
        <v>0.38829999999999998</v>
      </c>
      <c r="Q668">
        <v>0.50900000000000001</v>
      </c>
      <c r="R668">
        <v>0.41870000000000002</v>
      </c>
      <c r="S668">
        <v>0.47389999999999999</v>
      </c>
      <c r="T668">
        <v>0.45169999999999999</v>
      </c>
      <c r="U668">
        <v>0.4758</v>
      </c>
      <c r="V668">
        <v>0.41770000000000002</v>
      </c>
      <c r="W668">
        <v>0.55030000000000001</v>
      </c>
      <c r="X668">
        <v>0.70979999999999999</v>
      </c>
      <c r="Y668">
        <v>0.496</v>
      </c>
      <c r="Z668">
        <v>0.41830000000000001</v>
      </c>
      <c r="AA668">
        <v>0.37490000000000001</v>
      </c>
      <c r="AB668">
        <v>0.44829999999999998</v>
      </c>
      <c r="AC668">
        <v>0.3926</v>
      </c>
      <c r="AD668">
        <v>0.4461</v>
      </c>
      <c r="AE668">
        <v>0.50939999999999996</v>
      </c>
      <c r="AF668">
        <v>0.45939999999999998</v>
      </c>
      <c r="AG668">
        <v>0.57789999999999997</v>
      </c>
      <c r="AH668">
        <v>0.4612</v>
      </c>
      <c r="AI668">
        <v>0.43490000000000001</v>
      </c>
      <c r="AJ668">
        <v>0.57650000000000001</v>
      </c>
      <c r="AK668">
        <v>0.55900000000000005</v>
      </c>
      <c r="AL668">
        <v>0.44479999999999997</v>
      </c>
      <c r="AM668">
        <v>0.39910000000000001</v>
      </c>
      <c r="AN668">
        <v>0.51719999999999999</v>
      </c>
      <c r="AO668">
        <v>0.46939999999999998</v>
      </c>
      <c r="AP668">
        <v>0.49969999999999998</v>
      </c>
      <c r="AQ668">
        <v>0.49709999999999999</v>
      </c>
      <c r="AR668">
        <v>0.44350000000000001</v>
      </c>
      <c r="AS668">
        <v>0.4839</v>
      </c>
      <c r="AT668">
        <v>0.52829999999999999</v>
      </c>
      <c r="AU668">
        <v>0.4466</v>
      </c>
      <c r="AV668">
        <v>0.39850000000000002</v>
      </c>
      <c r="AW668">
        <v>0.38729999999999998</v>
      </c>
      <c r="AX668">
        <v>0.53500000000000003</v>
      </c>
      <c r="AY668">
        <v>0.39350000000000002</v>
      </c>
      <c r="AZ668">
        <v>0.61809999999999998</v>
      </c>
      <c r="BA668">
        <v>0.49819999999999998</v>
      </c>
      <c r="BB668">
        <v>0.47739999999999999</v>
      </c>
      <c r="BC668">
        <v>0.433</v>
      </c>
      <c r="BD668">
        <v>0.44950000000000001</v>
      </c>
    </row>
    <row r="669" spans="1:56" hidden="1" x14ac:dyDescent="0.4">
      <c r="A669">
        <v>1151</v>
      </c>
      <c r="B669" t="str">
        <f t="shared" si="32"/>
        <v>DPM091</v>
      </c>
      <c r="C669" t="str">
        <f t="shared" si="33"/>
        <v>DPM092</v>
      </c>
      <c r="D669" t="str">
        <f t="shared" si="34"/>
        <v>TFIDF</v>
      </c>
      <c r="E669" t="s">
        <v>732</v>
      </c>
      <c r="F669">
        <f t="shared" si="35"/>
        <v>0.41300199999999987</v>
      </c>
      <c r="G669">
        <v>0.30869999999999997</v>
      </c>
      <c r="H669">
        <v>0.58120000000000005</v>
      </c>
      <c r="I669">
        <v>0.49690000000000001</v>
      </c>
      <c r="J669">
        <v>0.44269999999999998</v>
      </c>
      <c r="K669">
        <v>0.36849999999999999</v>
      </c>
      <c r="L669">
        <v>0.4632</v>
      </c>
      <c r="M669">
        <v>0.3377</v>
      </c>
      <c r="N669">
        <v>0.29649999999999999</v>
      </c>
      <c r="O669">
        <v>0.43740000000000001</v>
      </c>
      <c r="P669">
        <v>0.2389</v>
      </c>
      <c r="Q669">
        <v>0.47260000000000002</v>
      </c>
      <c r="R669">
        <v>0.45710000000000001</v>
      </c>
      <c r="S669">
        <v>0.39939999999999998</v>
      </c>
      <c r="T669">
        <v>0.34739999999999999</v>
      </c>
      <c r="U669">
        <v>0.48320000000000002</v>
      </c>
      <c r="V669">
        <v>0.45579999999999998</v>
      </c>
      <c r="W669">
        <v>0.3533</v>
      </c>
      <c r="X669">
        <v>0.64959999999999996</v>
      </c>
      <c r="Y669">
        <v>0.26579999999999998</v>
      </c>
      <c r="Z669">
        <v>0.32869999999999999</v>
      </c>
      <c r="AA669">
        <v>0.31950000000000001</v>
      </c>
      <c r="AB669">
        <v>0.4264</v>
      </c>
      <c r="AC669">
        <v>0.33960000000000001</v>
      </c>
      <c r="AD669">
        <v>0.37190000000000001</v>
      </c>
      <c r="AE669">
        <v>0.51229999999999998</v>
      </c>
      <c r="AF669">
        <v>0.39839999999999998</v>
      </c>
      <c r="AG669">
        <v>0.56179999999999997</v>
      </c>
      <c r="AH669">
        <v>0.4511</v>
      </c>
      <c r="AI669">
        <v>0.35360000000000003</v>
      </c>
      <c r="AJ669">
        <v>0.58240000000000003</v>
      </c>
      <c r="AK669">
        <v>0.53239999999999998</v>
      </c>
      <c r="AL669">
        <v>0.26179999999999998</v>
      </c>
      <c r="AM669">
        <v>0.45019999999999999</v>
      </c>
      <c r="AN669">
        <v>0.45829999999999999</v>
      </c>
      <c r="AO669">
        <v>0.45979999999999999</v>
      </c>
      <c r="AP669">
        <v>0.32350000000000001</v>
      </c>
      <c r="AQ669">
        <v>0.3911</v>
      </c>
      <c r="AR669">
        <v>0.32979999999999998</v>
      </c>
      <c r="AS669">
        <v>0.4975</v>
      </c>
      <c r="AT669">
        <v>0.50760000000000005</v>
      </c>
      <c r="AU669">
        <v>0.48799999999999999</v>
      </c>
      <c r="AV669">
        <v>0.32890000000000003</v>
      </c>
      <c r="AW669">
        <v>0.36409999999999998</v>
      </c>
      <c r="AX669">
        <v>0.35349999999999998</v>
      </c>
      <c r="AY669">
        <v>0.23860000000000001</v>
      </c>
      <c r="AZ669">
        <v>0.63029999999999997</v>
      </c>
      <c r="BA669">
        <v>0.29949999999999999</v>
      </c>
      <c r="BB669">
        <v>0.43819999999999998</v>
      </c>
      <c r="BC669">
        <v>0.3503</v>
      </c>
      <c r="BD669">
        <v>0.4451</v>
      </c>
    </row>
    <row r="670" spans="1:56" hidden="1" x14ac:dyDescent="0.4">
      <c r="A670">
        <v>1152</v>
      </c>
      <c r="B670" t="str">
        <f t="shared" si="32"/>
        <v>DPM091</v>
      </c>
      <c r="C670" t="str">
        <f t="shared" si="33"/>
        <v>DPM092</v>
      </c>
      <c r="D670" t="str">
        <f t="shared" si="34"/>
        <v>BM25</v>
      </c>
      <c r="E670" t="s">
        <v>733</v>
      </c>
      <c r="F670">
        <f t="shared" si="35"/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</row>
    <row r="671" spans="1:56" hidden="1" x14ac:dyDescent="0.4">
      <c r="A671">
        <v>1153</v>
      </c>
      <c r="B671" t="str">
        <f t="shared" si="32"/>
        <v>DPM091</v>
      </c>
      <c r="C671" t="str">
        <f t="shared" si="33"/>
        <v>DPM092</v>
      </c>
      <c r="D671" t="str">
        <f t="shared" si="34"/>
        <v>SBERT</v>
      </c>
      <c r="E671" t="s">
        <v>734</v>
      </c>
      <c r="F671">
        <f t="shared" si="35"/>
        <v>0.90341399999999994</v>
      </c>
      <c r="G671">
        <v>0.81599999999999995</v>
      </c>
      <c r="H671">
        <v>0.89839999999999998</v>
      </c>
      <c r="I671">
        <v>0.92449999999999999</v>
      </c>
      <c r="J671">
        <v>0.93569999999999998</v>
      </c>
      <c r="K671">
        <v>0.90649999999999997</v>
      </c>
      <c r="L671">
        <v>0.93189999999999995</v>
      </c>
      <c r="M671">
        <v>0.87229999999999996</v>
      </c>
      <c r="N671">
        <v>0.87990000000000002</v>
      </c>
      <c r="O671">
        <v>0.96589999999999998</v>
      </c>
      <c r="P671">
        <v>0.84650000000000003</v>
      </c>
      <c r="Q671">
        <v>0.89219999999999999</v>
      </c>
      <c r="R671">
        <v>0.90669999999999995</v>
      </c>
      <c r="S671">
        <v>0.92010000000000003</v>
      </c>
      <c r="T671">
        <v>0.93720000000000003</v>
      </c>
      <c r="U671">
        <v>0.93689999999999996</v>
      </c>
      <c r="V671">
        <v>0.84240000000000004</v>
      </c>
      <c r="W671">
        <v>0.87549999999999994</v>
      </c>
      <c r="X671">
        <v>0.96689999999999998</v>
      </c>
      <c r="Y671">
        <v>0.85250000000000004</v>
      </c>
      <c r="Z671">
        <v>0.82330000000000003</v>
      </c>
      <c r="AA671">
        <v>0.81879999999999997</v>
      </c>
      <c r="AB671">
        <v>0.83099999999999996</v>
      </c>
      <c r="AC671">
        <v>0.83389999999999997</v>
      </c>
      <c r="AD671">
        <v>0.95699999999999996</v>
      </c>
      <c r="AE671">
        <v>0.94089999999999996</v>
      </c>
      <c r="AF671">
        <v>0.89649999999999996</v>
      </c>
      <c r="AG671">
        <v>0.95020000000000004</v>
      </c>
      <c r="AH671">
        <v>0.91039999999999999</v>
      </c>
      <c r="AI671">
        <v>0.87560000000000004</v>
      </c>
      <c r="AJ671">
        <v>0.94389999999999996</v>
      </c>
      <c r="AK671">
        <v>0.97019999999999995</v>
      </c>
      <c r="AL671">
        <v>0.87660000000000005</v>
      </c>
      <c r="AM671">
        <v>0.89800000000000002</v>
      </c>
      <c r="AN671">
        <v>0.90600000000000003</v>
      </c>
      <c r="AO671">
        <v>0.94740000000000002</v>
      </c>
      <c r="AP671">
        <v>0.93910000000000005</v>
      </c>
      <c r="AQ671">
        <v>0.94889999999999997</v>
      </c>
      <c r="AR671">
        <v>0.91949999999999998</v>
      </c>
      <c r="AS671">
        <v>0.93300000000000005</v>
      </c>
      <c r="AT671">
        <v>0.95379999999999998</v>
      </c>
      <c r="AU671">
        <v>0.875</v>
      </c>
      <c r="AV671">
        <v>0.89700000000000002</v>
      </c>
      <c r="AW671">
        <v>0.86339999999999995</v>
      </c>
      <c r="AX671">
        <v>0.91779999999999995</v>
      </c>
      <c r="AY671">
        <v>0.90480000000000005</v>
      </c>
      <c r="AZ671">
        <v>0.93400000000000005</v>
      </c>
      <c r="BA671">
        <v>0.9123</v>
      </c>
      <c r="BB671">
        <v>0.93640000000000001</v>
      </c>
      <c r="BC671">
        <v>0.85919999999999996</v>
      </c>
      <c r="BD671">
        <v>0.88880000000000003</v>
      </c>
    </row>
    <row r="672" spans="1:56" hidden="1" x14ac:dyDescent="0.4">
      <c r="A672">
        <v>1154</v>
      </c>
      <c r="B672" t="str">
        <f t="shared" si="32"/>
        <v>DPM091</v>
      </c>
      <c r="C672" t="str">
        <f t="shared" si="33"/>
        <v>DPM092</v>
      </c>
      <c r="D672" t="str">
        <f t="shared" si="34"/>
        <v>MEAN</v>
      </c>
      <c r="E672" t="s">
        <v>735</v>
      </c>
      <c r="F672">
        <f t="shared" si="35"/>
        <v>0.40946599999999994</v>
      </c>
      <c r="G672">
        <v>0.3291</v>
      </c>
      <c r="H672">
        <v>0.45750000000000002</v>
      </c>
      <c r="I672">
        <v>0.44929999999999998</v>
      </c>
      <c r="J672">
        <v>0.40649999999999997</v>
      </c>
      <c r="K672">
        <v>0.40060000000000001</v>
      </c>
      <c r="L672">
        <v>0.41599999999999998</v>
      </c>
      <c r="M672">
        <v>0.35809999999999997</v>
      </c>
      <c r="N672">
        <v>0.3599</v>
      </c>
      <c r="O672">
        <v>0.46050000000000002</v>
      </c>
      <c r="P672">
        <v>0.34470000000000001</v>
      </c>
      <c r="Q672">
        <v>0.42480000000000001</v>
      </c>
      <c r="R672">
        <v>0.3705</v>
      </c>
      <c r="S672">
        <v>0.41189999999999999</v>
      </c>
      <c r="T672">
        <v>0.38</v>
      </c>
      <c r="U672">
        <v>0.43490000000000001</v>
      </c>
      <c r="V672">
        <v>0.35749999999999998</v>
      </c>
      <c r="W672">
        <v>0.41420000000000001</v>
      </c>
      <c r="X672">
        <v>0.56530000000000002</v>
      </c>
      <c r="Y672">
        <v>0.39040000000000002</v>
      </c>
      <c r="Z672">
        <v>0.35210000000000002</v>
      </c>
      <c r="AA672">
        <v>0.36570000000000003</v>
      </c>
      <c r="AB672">
        <v>0.38429999999999997</v>
      </c>
      <c r="AC672">
        <v>0.34660000000000002</v>
      </c>
      <c r="AD672">
        <v>0.4194</v>
      </c>
      <c r="AE672">
        <v>0.45329999999999998</v>
      </c>
      <c r="AF672">
        <v>0.42299999999999999</v>
      </c>
      <c r="AG672">
        <v>0.47510000000000002</v>
      </c>
      <c r="AH672">
        <v>0.41299999999999998</v>
      </c>
      <c r="AI672">
        <v>0.3745</v>
      </c>
      <c r="AJ672">
        <v>0.4975</v>
      </c>
      <c r="AK672">
        <v>0.4733</v>
      </c>
      <c r="AL672">
        <v>0.33260000000000001</v>
      </c>
      <c r="AM672">
        <v>0.38169999999999998</v>
      </c>
      <c r="AN672">
        <v>0.4461</v>
      </c>
      <c r="AO672">
        <v>0.43590000000000001</v>
      </c>
      <c r="AP672">
        <v>0.42599999999999999</v>
      </c>
      <c r="AQ672">
        <v>0.45400000000000001</v>
      </c>
      <c r="AR672">
        <v>0.34339999999999998</v>
      </c>
      <c r="AS672">
        <v>0.45300000000000001</v>
      </c>
      <c r="AT672">
        <v>0.42449999999999999</v>
      </c>
      <c r="AU672">
        <v>0.4098</v>
      </c>
      <c r="AV672">
        <v>0.36130000000000001</v>
      </c>
      <c r="AW672">
        <v>0.3609</v>
      </c>
      <c r="AX672">
        <v>0.4284</v>
      </c>
      <c r="AY672">
        <v>0.33739999999999998</v>
      </c>
      <c r="AZ672">
        <v>0.53810000000000002</v>
      </c>
      <c r="BA672">
        <v>0.42259999999999998</v>
      </c>
      <c r="BB672">
        <v>0.41739999999999999</v>
      </c>
      <c r="BC672">
        <v>0.38540000000000002</v>
      </c>
      <c r="BD672">
        <v>0.40529999999999999</v>
      </c>
    </row>
    <row r="673" spans="1:56" x14ac:dyDescent="0.4">
      <c r="A673">
        <v>1155</v>
      </c>
      <c r="B673" t="str">
        <f t="shared" si="32"/>
        <v>DPM091</v>
      </c>
      <c r="C673" t="str">
        <f t="shared" si="33"/>
        <v>DPM092</v>
      </c>
      <c r="D673" t="str">
        <f t="shared" si="34"/>
        <v>Weighted</v>
      </c>
      <c r="E673" t="s">
        <v>736</v>
      </c>
      <c r="F673">
        <f t="shared" si="35"/>
        <v>0.39696800000000015</v>
      </c>
      <c r="G673">
        <v>0.3044</v>
      </c>
      <c r="H673">
        <v>0.4662</v>
      </c>
      <c r="I673">
        <v>0.44779999999999998</v>
      </c>
      <c r="J673">
        <v>0.38990000000000002</v>
      </c>
      <c r="K673">
        <v>0.38319999999999999</v>
      </c>
      <c r="L673">
        <v>0.40339999999999998</v>
      </c>
      <c r="M673">
        <v>0.33360000000000001</v>
      </c>
      <c r="N673">
        <v>0.3327</v>
      </c>
      <c r="O673">
        <v>0.4526</v>
      </c>
      <c r="P673">
        <v>0.31590000000000001</v>
      </c>
      <c r="Q673">
        <v>0.42080000000000001</v>
      </c>
      <c r="R673">
        <v>0.35</v>
      </c>
      <c r="S673">
        <v>0.39679999999999999</v>
      </c>
      <c r="T673">
        <v>0.3518</v>
      </c>
      <c r="U673">
        <v>0.42720000000000002</v>
      </c>
      <c r="V673">
        <v>0.34329999999999999</v>
      </c>
      <c r="W673">
        <v>0.40410000000000001</v>
      </c>
      <c r="X673">
        <v>0.59399999999999997</v>
      </c>
      <c r="Y673">
        <v>0.37340000000000001</v>
      </c>
      <c r="Z673">
        <v>0.33300000000000002</v>
      </c>
      <c r="AA673">
        <v>0.3503</v>
      </c>
      <c r="AB673">
        <v>0.377</v>
      </c>
      <c r="AC673">
        <v>0.3251</v>
      </c>
      <c r="AD673">
        <v>0.39929999999999999</v>
      </c>
      <c r="AE673">
        <v>0.4511</v>
      </c>
      <c r="AF673">
        <v>0.41420000000000001</v>
      </c>
      <c r="AG673">
        <v>0.47949999999999998</v>
      </c>
      <c r="AH673">
        <v>0.4022</v>
      </c>
      <c r="AI673">
        <v>0.35439999999999999</v>
      </c>
      <c r="AJ673">
        <v>0.50939999999999996</v>
      </c>
      <c r="AK673">
        <v>0.4728</v>
      </c>
      <c r="AL673">
        <v>0.29730000000000001</v>
      </c>
      <c r="AM673">
        <v>0.3649</v>
      </c>
      <c r="AN673">
        <v>0.44469999999999998</v>
      </c>
      <c r="AO673">
        <v>0.42580000000000001</v>
      </c>
      <c r="AP673">
        <v>0.4078</v>
      </c>
      <c r="AQ673">
        <v>0.44479999999999997</v>
      </c>
      <c r="AR673">
        <v>0.30780000000000002</v>
      </c>
      <c r="AS673">
        <v>0.45119999999999999</v>
      </c>
      <c r="AT673">
        <v>0.41289999999999999</v>
      </c>
      <c r="AU673">
        <v>0.40550000000000003</v>
      </c>
      <c r="AV673">
        <v>0.33350000000000002</v>
      </c>
      <c r="AW673">
        <v>0.33979999999999999</v>
      </c>
      <c r="AX673">
        <v>0.41549999999999998</v>
      </c>
      <c r="AY673">
        <v>0.2979</v>
      </c>
      <c r="AZ673">
        <v>0.56399999999999995</v>
      </c>
      <c r="BA673">
        <v>0.40629999999999999</v>
      </c>
      <c r="BB673">
        <v>0.40329999999999999</v>
      </c>
      <c r="BC673">
        <v>0.37040000000000001</v>
      </c>
      <c r="BD673">
        <v>0.39560000000000001</v>
      </c>
    </row>
    <row r="674" spans="1:56" hidden="1" x14ac:dyDescent="0.4">
      <c r="A674">
        <v>1212</v>
      </c>
      <c r="B674" t="str">
        <f t="shared" si="32"/>
        <v>DPM052</v>
      </c>
      <c r="C674" t="str">
        <f t="shared" si="33"/>
        <v>DPM092</v>
      </c>
      <c r="D674" t="str">
        <f t="shared" si="34"/>
        <v>Jaccard</v>
      </c>
      <c r="E674" t="s">
        <v>737</v>
      </c>
      <c r="F674">
        <f t="shared" si="35"/>
        <v>0.27354200000000001</v>
      </c>
      <c r="G674">
        <v>0.1507</v>
      </c>
      <c r="H674">
        <v>0.35620000000000002</v>
      </c>
      <c r="I674">
        <v>0.2833</v>
      </c>
      <c r="J674">
        <v>0.3281</v>
      </c>
      <c r="K674">
        <v>0.2772</v>
      </c>
      <c r="L674">
        <v>0.27379999999999999</v>
      </c>
      <c r="M674">
        <v>0.63639999999999997</v>
      </c>
      <c r="N674">
        <v>0.33329999999999999</v>
      </c>
      <c r="O674">
        <v>0.254</v>
      </c>
      <c r="P674">
        <v>0.12820000000000001</v>
      </c>
      <c r="Q674">
        <v>0.24560000000000001</v>
      </c>
      <c r="R674">
        <v>0.06</v>
      </c>
      <c r="S674">
        <v>0.26319999999999999</v>
      </c>
      <c r="T674">
        <v>0.25</v>
      </c>
      <c r="U674">
        <v>0.31</v>
      </c>
      <c r="V674">
        <v>0.1</v>
      </c>
      <c r="W674">
        <v>0.24529999999999999</v>
      </c>
      <c r="X674">
        <v>0.22639999999999999</v>
      </c>
      <c r="Y674">
        <v>3.0300000000000001E-2</v>
      </c>
      <c r="Z674">
        <v>0.21099999999999999</v>
      </c>
      <c r="AA674">
        <v>0.38179999999999997</v>
      </c>
      <c r="AB674">
        <v>0.35709999999999997</v>
      </c>
      <c r="AC674">
        <v>8.6599999999999996E-2</v>
      </c>
      <c r="AD674">
        <v>0.14410000000000001</v>
      </c>
      <c r="AE674">
        <v>0.18659999999999999</v>
      </c>
      <c r="AF674">
        <v>0.60870000000000002</v>
      </c>
      <c r="AG674">
        <v>0.42549999999999999</v>
      </c>
      <c r="AH674">
        <v>0.17799999999999999</v>
      </c>
      <c r="AI674">
        <v>0.20330000000000001</v>
      </c>
      <c r="AJ674">
        <v>0.17069999999999999</v>
      </c>
      <c r="AK674">
        <v>0.16070000000000001</v>
      </c>
      <c r="AL674">
        <v>0.41070000000000001</v>
      </c>
      <c r="AM674">
        <v>0.43480000000000002</v>
      </c>
      <c r="AN674">
        <v>0.1981</v>
      </c>
      <c r="AO674">
        <v>0.41460000000000002</v>
      </c>
      <c r="AP674">
        <v>0.35139999999999999</v>
      </c>
      <c r="AQ674">
        <v>0.371</v>
      </c>
      <c r="AR674">
        <v>2.2200000000000001E-2</v>
      </c>
      <c r="AS674">
        <v>0.1613</v>
      </c>
      <c r="AT674">
        <v>0.1711</v>
      </c>
      <c r="AU674">
        <v>0.4128</v>
      </c>
      <c r="AV674">
        <v>0.31030000000000002</v>
      </c>
      <c r="AW674">
        <v>0.18629999999999999</v>
      </c>
      <c r="AX674">
        <v>0.36620000000000003</v>
      </c>
      <c r="AY674">
        <v>0.32879999999999998</v>
      </c>
      <c r="AZ674">
        <v>0.3125</v>
      </c>
      <c r="BA674">
        <v>0.3871</v>
      </c>
      <c r="BB674">
        <v>0.20949999999999999</v>
      </c>
      <c r="BC674">
        <v>0.37390000000000001</v>
      </c>
      <c r="BD674">
        <v>0.38840000000000002</v>
      </c>
    </row>
    <row r="675" spans="1:56" hidden="1" x14ac:dyDescent="0.4">
      <c r="A675">
        <v>1213</v>
      </c>
      <c r="B675" t="str">
        <f t="shared" si="32"/>
        <v>DPM052</v>
      </c>
      <c r="C675" t="str">
        <f t="shared" si="33"/>
        <v>DPM092</v>
      </c>
      <c r="D675" t="str">
        <f t="shared" si="34"/>
        <v>Levenshtein</v>
      </c>
      <c r="E675" t="s">
        <v>738</v>
      </c>
      <c r="F675">
        <f t="shared" si="35"/>
        <v>0.502274</v>
      </c>
      <c r="G675">
        <v>0.38950000000000001</v>
      </c>
      <c r="H675">
        <v>0.54400000000000004</v>
      </c>
      <c r="I675">
        <v>0.56899999999999995</v>
      </c>
      <c r="J675">
        <v>0.49159999999999998</v>
      </c>
      <c r="K675">
        <v>0.46860000000000002</v>
      </c>
      <c r="L675">
        <v>0.4733</v>
      </c>
      <c r="M675">
        <v>0.85770000000000002</v>
      </c>
      <c r="N675">
        <v>0.54620000000000002</v>
      </c>
      <c r="O675">
        <v>0.54749999999999999</v>
      </c>
      <c r="P675">
        <v>0.53769999999999996</v>
      </c>
      <c r="Q675">
        <v>0.49659999999999999</v>
      </c>
      <c r="R675">
        <v>0.45739999999999997</v>
      </c>
      <c r="S675">
        <v>0.51180000000000003</v>
      </c>
      <c r="T675">
        <v>0.5696</v>
      </c>
      <c r="U675">
        <v>0.40160000000000001</v>
      </c>
      <c r="V675">
        <v>0.38829999999999998</v>
      </c>
      <c r="W675">
        <v>0.50209999999999999</v>
      </c>
      <c r="X675">
        <v>0.57469999999999999</v>
      </c>
      <c r="Y675">
        <v>0.49099999999999999</v>
      </c>
      <c r="Z675">
        <v>0.43190000000000001</v>
      </c>
      <c r="AA675">
        <v>0.54110000000000003</v>
      </c>
      <c r="AB675">
        <v>0.50600000000000001</v>
      </c>
      <c r="AC675">
        <v>0.46100000000000002</v>
      </c>
      <c r="AD675">
        <v>0.40539999999999998</v>
      </c>
      <c r="AE675">
        <v>0.41499999999999998</v>
      </c>
      <c r="AF675">
        <v>0.74299999999999999</v>
      </c>
      <c r="AG675">
        <v>0.62919999999999998</v>
      </c>
      <c r="AH675">
        <v>0.41549999999999998</v>
      </c>
      <c r="AI675">
        <v>0.43690000000000001</v>
      </c>
      <c r="AJ675">
        <v>0.44890000000000002</v>
      </c>
      <c r="AK675">
        <v>0.4546</v>
      </c>
      <c r="AL675">
        <v>0.51329999999999998</v>
      </c>
      <c r="AM675">
        <v>0.68889999999999996</v>
      </c>
      <c r="AN675">
        <v>0.41560000000000002</v>
      </c>
      <c r="AO675">
        <v>0.56569999999999998</v>
      </c>
      <c r="AP675">
        <v>0.51180000000000003</v>
      </c>
      <c r="AQ675">
        <v>0.47020000000000001</v>
      </c>
      <c r="AR675">
        <v>0.4405</v>
      </c>
      <c r="AS675">
        <v>0.4854</v>
      </c>
      <c r="AT675">
        <v>0.54790000000000005</v>
      </c>
      <c r="AU675">
        <v>0.54390000000000005</v>
      </c>
      <c r="AV675">
        <v>0.46700000000000003</v>
      </c>
      <c r="AW675">
        <v>0.3715</v>
      </c>
      <c r="AX675">
        <v>0.57010000000000005</v>
      </c>
      <c r="AY675">
        <v>0.55759999999999998</v>
      </c>
      <c r="AZ675">
        <v>0.42149999999999999</v>
      </c>
      <c r="BA675">
        <v>0.43509999999999999</v>
      </c>
      <c r="BB675">
        <v>0.41549999999999998</v>
      </c>
      <c r="BC675">
        <v>0.46100000000000002</v>
      </c>
      <c r="BD675">
        <v>0.52449999999999997</v>
      </c>
    </row>
    <row r="676" spans="1:56" hidden="1" x14ac:dyDescent="0.4">
      <c r="A676">
        <v>1214</v>
      </c>
      <c r="B676" t="str">
        <f t="shared" si="32"/>
        <v>DPM052</v>
      </c>
      <c r="C676" t="str">
        <f t="shared" si="33"/>
        <v>DPM092</v>
      </c>
      <c r="D676" t="str">
        <f t="shared" si="34"/>
        <v>TFIDF</v>
      </c>
      <c r="E676" t="s">
        <v>739</v>
      </c>
      <c r="F676">
        <f t="shared" si="35"/>
        <v>0.43776000000000004</v>
      </c>
      <c r="G676">
        <v>0.29749999999999999</v>
      </c>
      <c r="H676">
        <v>0.62009999999999998</v>
      </c>
      <c r="I676">
        <v>0.5484</v>
      </c>
      <c r="J676">
        <v>0.44059999999999999</v>
      </c>
      <c r="K676">
        <v>0.40329999999999999</v>
      </c>
      <c r="L676">
        <v>0.43219999999999997</v>
      </c>
      <c r="M676">
        <v>0.86180000000000001</v>
      </c>
      <c r="N676">
        <v>0.56989999999999996</v>
      </c>
      <c r="O676">
        <v>0.37930000000000003</v>
      </c>
      <c r="P676">
        <v>0.2228</v>
      </c>
      <c r="Q676">
        <v>0.47420000000000001</v>
      </c>
      <c r="R676">
        <v>0.49299999999999999</v>
      </c>
      <c r="S676">
        <v>0.37590000000000001</v>
      </c>
      <c r="T676">
        <v>0.4279</v>
      </c>
      <c r="U676">
        <v>0.4451</v>
      </c>
      <c r="V676">
        <v>0.35010000000000002</v>
      </c>
      <c r="W676">
        <v>0.39129999999999998</v>
      </c>
      <c r="X676">
        <v>0.4839</v>
      </c>
      <c r="Y676">
        <v>0.34260000000000002</v>
      </c>
      <c r="Z676">
        <v>0.48139999999999999</v>
      </c>
      <c r="AA676">
        <v>0.43780000000000002</v>
      </c>
      <c r="AB676">
        <v>0.55000000000000004</v>
      </c>
      <c r="AC676">
        <v>0.30680000000000002</v>
      </c>
      <c r="AD676">
        <v>0.30780000000000002</v>
      </c>
      <c r="AE676">
        <v>0.25950000000000001</v>
      </c>
      <c r="AF676">
        <v>0.65290000000000004</v>
      </c>
      <c r="AG676">
        <v>0.70230000000000004</v>
      </c>
      <c r="AH676">
        <v>0.2104</v>
      </c>
      <c r="AI676">
        <v>0.35659999999999997</v>
      </c>
      <c r="AJ676">
        <v>0.4108</v>
      </c>
      <c r="AK676">
        <v>0.26500000000000001</v>
      </c>
      <c r="AL676">
        <v>0.35649999999999998</v>
      </c>
      <c r="AM676">
        <v>0.69120000000000004</v>
      </c>
      <c r="AN676">
        <v>0.42</v>
      </c>
      <c r="AO676">
        <v>0.504</v>
      </c>
      <c r="AP676">
        <v>0.2918</v>
      </c>
      <c r="AQ676">
        <v>0.34870000000000001</v>
      </c>
      <c r="AR676">
        <v>0.371</v>
      </c>
      <c r="AS676">
        <v>0.50829999999999997</v>
      </c>
      <c r="AT676">
        <v>0.55410000000000004</v>
      </c>
      <c r="AU676">
        <v>0.53069999999999995</v>
      </c>
      <c r="AV676">
        <v>0.36930000000000002</v>
      </c>
      <c r="AW676">
        <v>0.40060000000000001</v>
      </c>
      <c r="AX676">
        <v>0.39500000000000002</v>
      </c>
      <c r="AY676">
        <v>0.52429999999999999</v>
      </c>
      <c r="AZ676">
        <v>0.42609999999999998</v>
      </c>
      <c r="BA676">
        <v>0.21879999999999999</v>
      </c>
      <c r="BB676">
        <v>0.39350000000000002</v>
      </c>
      <c r="BC676">
        <v>0.51649999999999996</v>
      </c>
      <c r="BD676">
        <v>0.56640000000000001</v>
      </c>
    </row>
    <row r="677" spans="1:56" hidden="1" x14ac:dyDescent="0.4">
      <c r="A677">
        <v>1215</v>
      </c>
      <c r="B677" t="str">
        <f t="shared" si="32"/>
        <v>DPM052</v>
      </c>
      <c r="C677" t="str">
        <f t="shared" si="33"/>
        <v>DPM092</v>
      </c>
      <c r="D677" t="str">
        <f t="shared" si="34"/>
        <v>BM25</v>
      </c>
      <c r="E677" t="s">
        <v>740</v>
      </c>
      <c r="F677">
        <f t="shared" si="35"/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</row>
    <row r="678" spans="1:56" hidden="1" x14ac:dyDescent="0.4">
      <c r="A678">
        <v>1216</v>
      </c>
      <c r="B678" t="str">
        <f t="shared" si="32"/>
        <v>DPM052</v>
      </c>
      <c r="C678" t="str">
        <f t="shared" si="33"/>
        <v>DPM092</v>
      </c>
      <c r="D678" t="str">
        <f t="shared" si="34"/>
        <v>SBERT</v>
      </c>
      <c r="E678" t="s">
        <v>741</v>
      </c>
      <c r="F678">
        <f t="shared" si="35"/>
        <v>0.9137860000000001</v>
      </c>
      <c r="G678">
        <v>0.83279999999999998</v>
      </c>
      <c r="H678">
        <v>0.92749999999999999</v>
      </c>
      <c r="I678">
        <v>0.93200000000000005</v>
      </c>
      <c r="J678">
        <v>0.90959999999999996</v>
      </c>
      <c r="K678">
        <v>0.86609999999999998</v>
      </c>
      <c r="L678">
        <v>0.91690000000000005</v>
      </c>
      <c r="M678">
        <v>0.98799999999999999</v>
      </c>
      <c r="N678">
        <v>0.9516</v>
      </c>
      <c r="O678">
        <v>0.9405</v>
      </c>
      <c r="P678">
        <v>0.90749999999999997</v>
      </c>
      <c r="Q678">
        <v>0.93240000000000001</v>
      </c>
      <c r="R678">
        <v>0.87629999999999997</v>
      </c>
      <c r="S678">
        <v>0.90800000000000003</v>
      </c>
      <c r="T678">
        <v>0.95540000000000003</v>
      </c>
      <c r="U678">
        <v>0.87339999999999995</v>
      </c>
      <c r="V678">
        <v>0.87660000000000005</v>
      </c>
      <c r="W678">
        <v>0.87560000000000004</v>
      </c>
      <c r="X678">
        <v>0.93489999999999995</v>
      </c>
      <c r="Y678">
        <v>0.90869999999999995</v>
      </c>
      <c r="Z678">
        <v>0.84240000000000004</v>
      </c>
      <c r="AA678">
        <v>0.91869999999999996</v>
      </c>
      <c r="AB678">
        <v>0.94550000000000001</v>
      </c>
      <c r="AC678">
        <v>0.86129999999999995</v>
      </c>
      <c r="AD678">
        <v>0.89419999999999999</v>
      </c>
      <c r="AE678">
        <v>0.88500000000000001</v>
      </c>
      <c r="AF678">
        <v>0.94940000000000002</v>
      </c>
      <c r="AG678">
        <v>0.97599999999999998</v>
      </c>
      <c r="AH678">
        <v>0.89659999999999995</v>
      </c>
      <c r="AI678">
        <v>0.86939999999999995</v>
      </c>
      <c r="AJ678">
        <v>0.87170000000000003</v>
      </c>
      <c r="AK678">
        <v>0.93799999999999994</v>
      </c>
      <c r="AL678">
        <v>0.91739999999999999</v>
      </c>
      <c r="AM678">
        <v>0.98089999999999999</v>
      </c>
      <c r="AN678">
        <v>0.89849999999999997</v>
      </c>
      <c r="AO678">
        <v>0.96970000000000001</v>
      </c>
      <c r="AP678">
        <v>0.94899999999999995</v>
      </c>
      <c r="AQ678">
        <v>0.93459999999999999</v>
      </c>
      <c r="AR678">
        <v>0.88890000000000002</v>
      </c>
      <c r="AS678">
        <v>0.91679999999999995</v>
      </c>
      <c r="AT678">
        <v>0.96360000000000001</v>
      </c>
      <c r="AU678">
        <v>0.96550000000000002</v>
      </c>
      <c r="AV678">
        <v>0.90310000000000001</v>
      </c>
      <c r="AW678">
        <v>0.84089999999999998</v>
      </c>
      <c r="AX678">
        <v>0.93830000000000002</v>
      </c>
      <c r="AY678">
        <v>0.92859999999999998</v>
      </c>
      <c r="AZ678">
        <v>0.86819999999999997</v>
      </c>
      <c r="BA678">
        <v>0.90369999999999995</v>
      </c>
      <c r="BB678">
        <v>0.92800000000000005</v>
      </c>
      <c r="BC678">
        <v>0.89790000000000003</v>
      </c>
      <c r="BD678">
        <v>0.93369999999999997</v>
      </c>
    </row>
    <row r="679" spans="1:56" hidden="1" x14ac:dyDescent="0.4">
      <c r="A679">
        <v>1217</v>
      </c>
      <c r="B679" t="str">
        <f t="shared" si="32"/>
        <v>DPM052</v>
      </c>
      <c r="C679" t="str">
        <f t="shared" si="33"/>
        <v>DPM092</v>
      </c>
      <c r="D679" t="str">
        <f t="shared" si="34"/>
        <v>MEAN</v>
      </c>
      <c r="E679" t="s">
        <v>742</v>
      </c>
      <c r="F679">
        <f t="shared" si="35"/>
        <v>0.42546999999999996</v>
      </c>
      <c r="G679">
        <v>0.33410000000000001</v>
      </c>
      <c r="H679">
        <v>0.48949999999999999</v>
      </c>
      <c r="I679">
        <v>0.46650000000000003</v>
      </c>
      <c r="J679">
        <v>0.434</v>
      </c>
      <c r="K679">
        <v>0.40300000000000002</v>
      </c>
      <c r="L679">
        <v>0.41920000000000002</v>
      </c>
      <c r="M679">
        <v>0.66879999999999995</v>
      </c>
      <c r="N679">
        <v>0.48020000000000002</v>
      </c>
      <c r="O679">
        <v>0.42430000000000001</v>
      </c>
      <c r="P679">
        <v>0.35920000000000002</v>
      </c>
      <c r="Q679">
        <v>0.42980000000000002</v>
      </c>
      <c r="R679">
        <v>0.37730000000000002</v>
      </c>
      <c r="S679">
        <v>0.4118</v>
      </c>
      <c r="T679">
        <v>0.44059999999999999</v>
      </c>
      <c r="U679">
        <v>0.40600000000000003</v>
      </c>
      <c r="V679">
        <v>0.34300000000000003</v>
      </c>
      <c r="W679">
        <v>0.40289999999999998</v>
      </c>
      <c r="X679">
        <v>0.44400000000000001</v>
      </c>
      <c r="Y679">
        <v>0.35449999999999998</v>
      </c>
      <c r="Z679">
        <v>0.39329999999999998</v>
      </c>
      <c r="AA679">
        <v>0.45590000000000003</v>
      </c>
      <c r="AB679">
        <v>0.47170000000000001</v>
      </c>
      <c r="AC679">
        <v>0.34310000000000002</v>
      </c>
      <c r="AD679">
        <v>0.3503</v>
      </c>
      <c r="AE679">
        <v>0.34920000000000001</v>
      </c>
      <c r="AF679">
        <v>0.59079999999999999</v>
      </c>
      <c r="AG679">
        <v>0.54659999999999997</v>
      </c>
      <c r="AH679">
        <v>0.34010000000000001</v>
      </c>
      <c r="AI679">
        <v>0.37319999999999998</v>
      </c>
      <c r="AJ679">
        <v>0.38040000000000002</v>
      </c>
      <c r="AK679">
        <v>0.36370000000000002</v>
      </c>
      <c r="AL679">
        <v>0.43959999999999999</v>
      </c>
      <c r="AM679">
        <v>0.55920000000000003</v>
      </c>
      <c r="AN679">
        <v>0.38640000000000002</v>
      </c>
      <c r="AO679">
        <v>0.49080000000000001</v>
      </c>
      <c r="AP679">
        <v>0.42080000000000001</v>
      </c>
      <c r="AQ679">
        <v>0.4249</v>
      </c>
      <c r="AR679">
        <v>0.34449999999999997</v>
      </c>
      <c r="AS679">
        <v>0.4143</v>
      </c>
      <c r="AT679">
        <v>0.44729999999999998</v>
      </c>
      <c r="AU679">
        <v>0.49059999999999998</v>
      </c>
      <c r="AV679">
        <v>0.41</v>
      </c>
      <c r="AW679">
        <v>0.3599</v>
      </c>
      <c r="AX679">
        <v>0.45390000000000003</v>
      </c>
      <c r="AY679">
        <v>0.46789999999999998</v>
      </c>
      <c r="AZ679">
        <v>0.40570000000000001</v>
      </c>
      <c r="BA679">
        <v>0.38890000000000002</v>
      </c>
      <c r="BB679">
        <v>0.38929999999999998</v>
      </c>
      <c r="BC679">
        <v>0.44990000000000002</v>
      </c>
      <c r="BD679">
        <v>0.48259999999999997</v>
      </c>
    </row>
    <row r="680" spans="1:56" hidden="1" x14ac:dyDescent="0.4">
      <c r="A680">
        <v>1218</v>
      </c>
      <c r="B680" t="str">
        <f t="shared" si="32"/>
        <v>DPM052</v>
      </c>
      <c r="C680" t="str">
        <f t="shared" si="33"/>
        <v>DPM092</v>
      </c>
      <c r="D680" t="str">
        <f t="shared" si="34"/>
        <v>Weighted</v>
      </c>
      <c r="E680" t="s">
        <v>743</v>
      </c>
      <c r="F680">
        <f t="shared" si="35"/>
        <v>0.41665799999999981</v>
      </c>
      <c r="G680">
        <v>0.30759999999999998</v>
      </c>
      <c r="H680">
        <v>0.50380000000000003</v>
      </c>
      <c r="I680">
        <v>0.4708</v>
      </c>
      <c r="J680">
        <v>0.42809999999999998</v>
      </c>
      <c r="K680">
        <v>0.39410000000000001</v>
      </c>
      <c r="L680">
        <v>0.40810000000000002</v>
      </c>
      <c r="M680">
        <v>0.73080000000000001</v>
      </c>
      <c r="N680">
        <v>0.48599999999999999</v>
      </c>
      <c r="O680">
        <v>0.40820000000000001</v>
      </c>
      <c r="P680">
        <v>0.3241</v>
      </c>
      <c r="Q680">
        <v>0.42109999999999997</v>
      </c>
      <c r="R680">
        <v>0.3649</v>
      </c>
      <c r="S680">
        <v>0.39729999999999999</v>
      </c>
      <c r="T680">
        <v>0.42880000000000001</v>
      </c>
      <c r="U680">
        <v>0.39879999999999999</v>
      </c>
      <c r="V680">
        <v>0.31480000000000002</v>
      </c>
      <c r="W680">
        <v>0.39179999999999998</v>
      </c>
      <c r="X680">
        <v>0.439</v>
      </c>
      <c r="Y680">
        <v>0.32400000000000001</v>
      </c>
      <c r="Z680">
        <v>0.38940000000000002</v>
      </c>
      <c r="AA680">
        <v>0.45390000000000003</v>
      </c>
      <c r="AB680">
        <v>0.4753</v>
      </c>
      <c r="AC680">
        <v>0.31509999999999999</v>
      </c>
      <c r="AD680">
        <v>0.31909999999999999</v>
      </c>
      <c r="AE680">
        <v>0.31669999999999998</v>
      </c>
      <c r="AF680">
        <v>0.62870000000000004</v>
      </c>
      <c r="AG680">
        <v>0.57199999999999995</v>
      </c>
      <c r="AH680">
        <v>0.30109999999999998</v>
      </c>
      <c r="AI680">
        <v>0.35399999999999998</v>
      </c>
      <c r="AJ680">
        <v>0.36530000000000001</v>
      </c>
      <c r="AK680">
        <v>0.3271</v>
      </c>
      <c r="AL680">
        <v>0.42970000000000003</v>
      </c>
      <c r="AM680">
        <v>0.58640000000000003</v>
      </c>
      <c r="AN680">
        <v>0.36930000000000002</v>
      </c>
      <c r="AO680">
        <v>0.49320000000000003</v>
      </c>
      <c r="AP680">
        <v>0.3982</v>
      </c>
      <c r="AQ680">
        <v>0.40839999999999999</v>
      </c>
      <c r="AR680">
        <v>0.31590000000000001</v>
      </c>
      <c r="AS680">
        <v>0.40579999999999999</v>
      </c>
      <c r="AT680">
        <v>0.44230000000000003</v>
      </c>
      <c r="AU680">
        <v>0.49490000000000001</v>
      </c>
      <c r="AV680">
        <v>0.39539999999999997</v>
      </c>
      <c r="AW680">
        <v>0.34370000000000001</v>
      </c>
      <c r="AX680">
        <v>0.44640000000000002</v>
      </c>
      <c r="AY680">
        <v>0.47170000000000001</v>
      </c>
      <c r="AZ680">
        <v>0.39810000000000001</v>
      </c>
      <c r="BA680">
        <v>0.36159999999999998</v>
      </c>
      <c r="BB680">
        <v>0.36709999999999998</v>
      </c>
      <c r="BC680">
        <v>0.45350000000000001</v>
      </c>
      <c r="BD680">
        <v>0.49149999999999999</v>
      </c>
    </row>
    <row r="681" spans="1:56" hidden="1" x14ac:dyDescent="0.4">
      <c r="A681">
        <v>1107</v>
      </c>
      <c r="B681" t="str">
        <f t="shared" si="32"/>
        <v>DPM051</v>
      </c>
      <c r="C681" t="str">
        <f t="shared" si="33"/>
        <v>DPM092</v>
      </c>
      <c r="D681" t="str">
        <f t="shared" si="34"/>
        <v>Jaccard</v>
      </c>
      <c r="E681" t="s">
        <v>744</v>
      </c>
      <c r="F681">
        <f t="shared" si="35"/>
        <v>0.30176999999999998</v>
      </c>
      <c r="G681">
        <v>0.28670000000000001</v>
      </c>
      <c r="H681">
        <v>0.17069999999999999</v>
      </c>
      <c r="I681">
        <v>0.29170000000000001</v>
      </c>
      <c r="J681">
        <v>0.2243</v>
      </c>
      <c r="K681">
        <v>0.3301</v>
      </c>
      <c r="L681">
        <v>0.55769999999999997</v>
      </c>
      <c r="M681">
        <v>0.2727</v>
      </c>
      <c r="N681">
        <v>0.31340000000000001</v>
      </c>
      <c r="O681">
        <v>0.29509999999999997</v>
      </c>
      <c r="P681">
        <v>0.1047</v>
      </c>
      <c r="Q681">
        <v>0.36899999999999999</v>
      </c>
      <c r="R681">
        <v>1</v>
      </c>
      <c r="S681">
        <v>0.1951</v>
      </c>
      <c r="T681">
        <v>0.21590000000000001</v>
      </c>
      <c r="U681">
        <v>0.25530000000000003</v>
      </c>
      <c r="V681">
        <v>6.0600000000000001E-2</v>
      </c>
      <c r="W681">
        <v>0.28749999999999998</v>
      </c>
      <c r="X681">
        <v>0.39340000000000003</v>
      </c>
      <c r="Y681">
        <v>0.26669999999999999</v>
      </c>
      <c r="Z681">
        <v>0.27550000000000002</v>
      </c>
      <c r="AA681">
        <v>0.60340000000000005</v>
      </c>
      <c r="AB681">
        <v>0.26669999999999999</v>
      </c>
      <c r="AC681">
        <v>0.1129</v>
      </c>
      <c r="AD681">
        <v>0.14779999999999999</v>
      </c>
      <c r="AE681">
        <v>0.24709999999999999</v>
      </c>
      <c r="AF681">
        <v>0.43590000000000001</v>
      </c>
      <c r="AG681">
        <v>0.30430000000000001</v>
      </c>
      <c r="AH681">
        <v>0.33329999999999999</v>
      </c>
      <c r="AI681">
        <v>0.23330000000000001</v>
      </c>
      <c r="AJ681">
        <v>0.45710000000000001</v>
      </c>
      <c r="AK681">
        <v>0.23710000000000001</v>
      </c>
      <c r="AL681">
        <v>9.8900000000000002E-2</v>
      </c>
      <c r="AM681">
        <v>0.32079999999999997</v>
      </c>
      <c r="AN681">
        <v>0.48</v>
      </c>
      <c r="AO681">
        <v>0.51160000000000005</v>
      </c>
      <c r="AP681">
        <v>0.34710000000000002</v>
      </c>
      <c r="AQ681">
        <v>0.43280000000000002</v>
      </c>
      <c r="AR681">
        <v>7.4099999999999999E-2</v>
      </c>
      <c r="AS681">
        <v>0.33779999999999999</v>
      </c>
      <c r="AT681">
        <v>4.5499999999999999E-2</v>
      </c>
      <c r="AU681">
        <v>0.15459999999999999</v>
      </c>
      <c r="AV681">
        <v>0.26050000000000001</v>
      </c>
      <c r="AW681">
        <v>0.2316</v>
      </c>
      <c r="AX681">
        <v>0.36959999999999998</v>
      </c>
      <c r="AY681">
        <v>0.2</v>
      </c>
      <c r="AZ681">
        <v>0.33850000000000002</v>
      </c>
      <c r="BA681">
        <v>0.45829999999999999</v>
      </c>
      <c r="BB681">
        <v>0.15529999999999999</v>
      </c>
      <c r="BC681">
        <v>0.38619999999999999</v>
      </c>
      <c r="BD681">
        <v>0.34029999999999999</v>
      </c>
    </row>
    <row r="682" spans="1:56" hidden="1" x14ac:dyDescent="0.4">
      <c r="A682">
        <v>1108</v>
      </c>
      <c r="B682" t="str">
        <f t="shared" si="32"/>
        <v>DPM051</v>
      </c>
      <c r="C682" t="str">
        <f t="shared" si="33"/>
        <v>DPM092</v>
      </c>
      <c r="D682" t="str">
        <f t="shared" si="34"/>
        <v>Levenshtein</v>
      </c>
      <c r="E682" t="s">
        <v>745</v>
      </c>
      <c r="F682">
        <f t="shared" si="35"/>
        <v>0.50957399999999986</v>
      </c>
      <c r="G682">
        <v>0.41570000000000001</v>
      </c>
      <c r="H682">
        <v>0.46139999999999998</v>
      </c>
      <c r="I682">
        <v>0.61760000000000004</v>
      </c>
      <c r="J682">
        <v>0.42670000000000002</v>
      </c>
      <c r="K682">
        <v>0.44379999999999997</v>
      </c>
      <c r="L682">
        <v>0.8871</v>
      </c>
      <c r="M682">
        <v>0.61109999999999998</v>
      </c>
      <c r="N682">
        <v>0.56669999999999998</v>
      </c>
      <c r="O682">
        <v>0.58640000000000003</v>
      </c>
      <c r="P682">
        <v>0.5403</v>
      </c>
      <c r="Q682">
        <v>0.53779999999999994</v>
      </c>
      <c r="R682">
        <v>0.64470000000000005</v>
      </c>
      <c r="S682">
        <v>0.47289999999999999</v>
      </c>
      <c r="T682">
        <v>0.37290000000000001</v>
      </c>
      <c r="U682">
        <v>0.48780000000000001</v>
      </c>
      <c r="V682">
        <v>0.4214</v>
      </c>
      <c r="W682">
        <v>0.5696</v>
      </c>
      <c r="X682">
        <v>0.5917</v>
      </c>
      <c r="Y682">
        <v>0.43840000000000001</v>
      </c>
      <c r="Z682">
        <v>0.44130000000000003</v>
      </c>
      <c r="AA682">
        <v>0.70830000000000004</v>
      </c>
      <c r="AB682">
        <v>0.3901</v>
      </c>
      <c r="AC682">
        <v>0.41920000000000002</v>
      </c>
      <c r="AD682">
        <v>0.40660000000000002</v>
      </c>
      <c r="AE682">
        <v>0.46129999999999999</v>
      </c>
      <c r="AF682">
        <v>0.50470000000000004</v>
      </c>
      <c r="AG682">
        <v>0.56999999999999995</v>
      </c>
      <c r="AH682">
        <v>0.55220000000000002</v>
      </c>
      <c r="AI682">
        <v>0.38690000000000002</v>
      </c>
      <c r="AJ682">
        <v>0.6492</v>
      </c>
      <c r="AK682">
        <v>0.50780000000000003</v>
      </c>
      <c r="AL682">
        <v>0.49070000000000003</v>
      </c>
      <c r="AM682">
        <v>0.60319999999999996</v>
      </c>
      <c r="AN682">
        <v>0.52010000000000001</v>
      </c>
      <c r="AO682">
        <v>0.68179999999999996</v>
      </c>
      <c r="AP682">
        <v>0.5504</v>
      </c>
      <c r="AQ682">
        <v>0.47460000000000002</v>
      </c>
      <c r="AR682">
        <v>0.50949999999999995</v>
      </c>
      <c r="AS682">
        <v>0.43480000000000002</v>
      </c>
      <c r="AT682">
        <v>0.50570000000000004</v>
      </c>
      <c r="AU682">
        <v>0.44990000000000002</v>
      </c>
      <c r="AV682">
        <v>0.43240000000000001</v>
      </c>
      <c r="AW682">
        <v>0.38159999999999999</v>
      </c>
      <c r="AX682">
        <v>0.55820000000000003</v>
      </c>
      <c r="AY682">
        <v>0.43719999999999998</v>
      </c>
      <c r="AZ682">
        <v>0.55710000000000004</v>
      </c>
      <c r="BA682">
        <v>0.44890000000000002</v>
      </c>
      <c r="BB682">
        <v>0.40089999999999998</v>
      </c>
      <c r="BC682">
        <v>0.52159999999999995</v>
      </c>
      <c r="BD682">
        <v>0.42849999999999999</v>
      </c>
    </row>
    <row r="683" spans="1:56" hidden="1" x14ac:dyDescent="0.4">
      <c r="A683">
        <v>1109</v>
      </c>
      <c r="B683" t="str">
        <f t="shared" si="32"/>
        <v>DPM051</v>
      </c>
      <c r="C683" t="str">
        <f t="shared" si="33"/>
        <v>DPM092</v>
      </c>
      <c r="D683" t="str">
        <f t="shared" si="34"/>
        <v>TFIDF</v>
      </c>
      <c r="E683" t="s">
        <v>746</v>
      </c>
      <c r="F683">
        <f t="shared" si="35"/>
        <v>0.44151400000000002</v>
      </c>
      <c r="G683">
        <v>0.27300000000000002</v>
      </c>
      <c r="H683">
        <v>0.5161</v>
      </c>
      <c r="I683">
        <v>0.52480000000000004</v>
      </c>
      <c r="J683">
        <v>0.33169999999999999</v>
      </c>
      <c r="K683">
        <v>0.31590000000000001</v>
      </c>
      <c r="L683">
        <v>0.8</v>
      </c>
      <c r="M683">
        <v>0.52810000000000001</v>
      </c>
      <c r="N683">
        <v>0.4849</v>
      </c>
      <c r="O683">
        <v>0.42880000000000001</v>
      </c>
      <c r="P683">
        <v>0.18190000000000001</v>
      </c>
      <c r="Q683">
        <v>0.62009999999999998</v>
      </c>
      <c r="R683">
        <v>0.60540000000000005</v>
      </c>
      <c r="S683">
        <v>0.34520000000000001</v>
      </c>
      <c r="T683">
        <v>0.28510000000000002</v>
      </c>
      <c r="U683">
        <v>0.44450000000000001</v>
      </c>
      <c r="V683">
        <v>0.41710000000000003</v>
      </c>
      <c r="W683">
        <v>0.43759999999999999</v>
      </c>
      <c r="X683">
        <v>0.59519999999999995</v>
      </c>
      <c r="Y683">
        <v>0.2727</v>
      </c>
      <c r="Z683">
        <v>0.4446</v>
      </c>
      <c r="AA683">
        <v>0.69010000000000005</v>
      </c>
      <c r="AB683">
        <v>0.34889999999999999</v>
      </c>
      <c r="AC683">
        <v>0.34</v>
      </c>
      <c r="AD683">
        <v>0.2641</v>
      </c>
      <c r="AE683">
        <v>0.4466</v>
      </c>
      <c r="AF683">
        <v>0.51219999999999999</v>
      </c>
      <c r="AG683">
        <v>0.56140000000000001</v>
      </c>
      <c r="AH683">
        <v>0.56679999999999997</v>
      </c>
      <c r="AI683">
        <v>0.26269999999999999</v>
      </c>
      <c r="AJ683">
        <v>0.60640000000000005</v>
      </c>
      <c r="AK683">
        <v>0.35</v>
      </c>
      <c r="AL683">
        <v>0.46179999999999999</v>
      </c>
      <c r="AM683">
        <v>0.55500000000000005</v>
      </c>
      <c r="AN683">
        <v>0.54320000000000002</v>
      </c>
      <c r="AO683">
        <v>0.54369999999999996</v>
      </c>
      <c r="AP683">
        <v>0.49969999999999998</v>
      </c>
      <c r="AQ683">
        <v>0.37369999999999998</v>
      </c>
      <c r="AR683">
        <v>0.51939999999999997</v>
      </c>
      <c r="AS683">
        <v>0.43390000000000001</v>
      </c>
      <c r="AT683">
        <v>0.4955</v>
      </c>
      <c r="AU683">
        <v>0.31230000000000002</v>
      </c>
      <c r="AV683">
        <v>0.34050000000000002</v>
      </c>
      <c r="AW683">
        <v>0.46160000000000001</v>
      </c>
      <c r="AX683">
        <v>0.37819999999999998</v>
      </c>
      <c r="AY683">
        <v>0.27779999999999999</v>
      </c>
      <c r="AZ683">
        <v>0.56430000000000002</v>
      </c>
      <c r="BA683">
        <v>0.29170000000000001</v>
      </c>
      <c r="BB683">
        <v>0.37</v>
      </c>
      <c r="BC683">
        <v>0.53</v>
      </c>
      <c r="BD683">
        <v>0.32150000000000001</v>
      </c>
    </row>
    <row r="684" spans="1:56" hidden="1" x14ac:dyDescent="0.4">
      <c r="A684">
        <v>1110</v>
      </c>
      <c r="B684" t="str">
        <f t="shared" si="32"/>
        <v>DPM051</v>
      </c>
      <c r="C684" t="str">
        <f t="shared" si="33"/>
        <v>DPM092</v>
      </c>
      <c r="D684" t="str">
        <f t="shared" si="34"/>
        <v>BM25</v>
      </c>
      <c r="E684" t="s">
        <v>747</v>
      </c>
      <c r="F684">
        <f t="shared" si="35"/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</row>
    <row r="685" spans="1:56" hidden="1" x14ac:dyDescent="0.4">
      <c r="A685">
        <v>1111</v>
      </c>
      <c r="B685" t="str">
        <f t="shared" si="32"/>
        <v>DPM051</v>
      </c>
      <c r="C685" t="str">
        <f t="shared" si="33"/>
        <v>DPM092</v>
      </c>
      <c r="D685" t="str">
        <f t="shared" si="34"/>
        <v>SBERT</v>
      </c>
      <c r="E685" t="s">
        <v>748</v>
      </c>
      <c r="F685">
        <f t="shared" si="35"/>
        <v>0.91347199999999962</v>
      </c>
      <c r="G685">
        <v>0.82</v>
      </c>
      <c r="H685">
        <v>0.87309999999999999</v>
      </c>
      <c r="I685">
        <v>0.95879999999999999</v>
      </c>
      <c r="J685">
        <v>0.92400000000000004</v>
      </c>
      <c r="K685">
        <v>0.85850000000000004</v>
      </c>
      <c r="L685">
        <v>0.97170000000000001</v>
      </c>
      <c r="M685">
        <v>0.92700000000000005</v>
      </c>
      <c r="N685">
        <v>0.95020000000000004</v>
      </c>
      <c r="O685">
        <v>0.95840000000000003</v>
      </c>
      <c r="P685">
        <v>0.88380000000000003</v>
      </c>
      <c r="Q685">
        <v>0.93240000000000001</v>
      </c>
      <c r="R685">
        <v>0.95650000000000002</v>
      </c>
      <c r="S685">
        <v>0.89549999999999996</v>
      </c>
      <c r="T685">
        <v>0.85489999999999999</v>
      </c>
      <c r="U685">
        <v>0.92520000000000002</v>
      </c>
      <c r="V685">
        <v>0.89290000000000003</v>
      </c>
      <c r="W685">
        <v>0.8851</v>
      </c>
      <c r="X685">
        <v>0.92490000000000006</v>
      </c>
      <c r="Y685">
        <v>0.89380000000000004</v>
      </c>
      <c r="Z685">
        <v>0.88429999999999997</v>
      </c>
      <c r="AA685">
        <v>0.96630000000000005</v>
      </c>
      <c r="AB685">
        <v>0.81230000000000002</v>
      </c>
      <c r="AC685">
        <v>0.87009999999999998</v>
      </c>
      <c r="AD685">
        <v>0.90280000000000005</v>
      </c>
      <c r="AE685">
        <v>0.91469999999999996</v>
      </c>
      <c r="AF685">
        <v>0.93820000000000003</v>
      </c>
      <c r="AG685">
        <v>0.95269999999999999</v>
      </c>
      <c r="AH685">
        <v>0.93640000000000001</v>
      </c>
      <c r="AI685">
        <v>0.86319999999999997</v>
      </c>
      <c r="AJ685">
        <v>0.97230000000000005</v>
      </c>
      <c r="AK685">
        <v>0.94120000000000004</v>
      </c>
      <c r="AL685">
        <v>0.88729999999999998</v>
      </c>
      <c r="AM685">
        <v>0.97070000000000001</v>
      </c>
      <c r="AN685">
        <v>0.91310000000000002</v>
      </c>
      <c r="AO685">
        <v>0.96840000000000004</v>
      </c>
      <c r="AP685">
        <v>0.93589999999999995</v>
      </c>
      <c r="AQ685">
        <v>0.9486</v>
      </c>
      <c r="AR685">
        <v>0.94879999999999998</v>
      </c>
      <c r="AS685">
        <v>0.83609999999999995</v>
      </c>
      <c r="AT685">
        <v>0.93140000000000001</v>
      </c>
      <c r="AU685">
        <v>0.87880000000000003</v>
      </c>
      <c r="AV685">
        <v>0.90700000000000003</v>
      </c>
      <c r="AW685">
        <v>0.83509999999999995</v>
      </c>
      <c r="AX685">
        <v>0.93879999999999997</v>
      </c>
      <c r="AY685">
        <v>0.91</v>
      </c>
      <c r="AZ685">
        <v>0.92320000000000002</v>
      </c>
      <c r="BA685">
        <v>0.92569999999999997</v>
      </c>
      <c r="BB685">
        <v>0.92030000000000001</v>
      </c>
      <c r="BC685">
        <v>0.92859999999999998</v>
      </c>
      <c r="BD685">
        <v>0.92459999999999998</v>
      </c>
    </row>
    <row r="686" spans="1:56" hidden="1" x14ac:dyDescent="0.4">
      <c r="A686">
        <v>1112</v>
      </c>
      <c r="B686" t="str">
        <f t="shared" si="32"/>
        <v>DPM051</v>
      </c>
      <c r="C686" t="str">
        <f t="shared" si="33"/>
        <v>DPM092</v>
      </c>
      <c r="D686" t="str">
        <f t="shared" si="34"/>
        <v>MEAN</v>
      </c>
      <c r="E686" t="s">
        <v>749</v>
      </c>
      <c r="F686">
        <f t="shared" si="35"/>
        <v>0.43326600000000004</v>
      </c>
      <c r="G686">
        <v>0.35909999999999997</v>
      </c>
      <c r="H686">
        <v>0.40429999999999999</v>
      </c>
      <c r="I686">
        <v>0.47860000000000003</v>
      </c>
      <c r="J686">
        <v>0.38140000000000002</v>
      </c>
      <c r="K686">
        <v>0.3896</v>
      </c>
      <c r="L686">
        <v>0.64329999999999998</v>
      </c>
      <c r="M686">
        <v>0.46779999999999999</v>
      </c>
      <c r="N686">
        <v>0.46310000000000001</v>
      </c>
      <c r="O686">
        <v>0.45369999999999999</v>
      </c>
      <c r="P686">
        <v>0.34210000000000002</v>
      </c>
      <c r="Q686">
        <v>0.4919</v>
      </c>
      <c r="R686">
        <v>0.64129999999999998</v>
      </c>
      <c r="S686">
        <v>0.38169999999999998</v>
      </c>
      <c r="T686">
        <v>0.3458</v>
      </c>
      <c r="U686">
        <v>0.42259999999999998</v>
      </c>
      <c r="V686">
        <v>0.3584</v>
      </c>
      <c r="W686">
        <v>0.436</v>
      </c>
      <c r="X686">
        <v>0.50109999999999999</v>
      </c>
      <c r="Y686">
        <v>0.37430000000000002</v>
      </c>
      <c r="Z686">
        <v>0.40920000000000001</v>
      </c>
      <c r="AA686">
        <v>0.59360000000000002</v>
      </c>
      <c r="AB686">
        <v>0.36359999999999998</v>
      </c>
      <c r="AC686">
        <v>0.34839999999999999</v>
      </c>
      <c r="AD686">
        <v>0.34429999999999999</v>
      </c>
      <c r="AE686">
        <v>0.41389999999999999</v>
      </c>
      <c r="AF686">
        <v>0.47820000000000001</v>
      </c>
      <c r="AG686">
        <v>0.47770000000000001</v>
      </c>
      <c r="AH686">
        <v>0.47770000000000001</v>
      </c>
      <c r="AI686">
        <v>0.34920000000000001</v>
      </c>
      <c r="AJ686">
        <v>0.53700000000000003</v>
      </c>
      <c r="AK686">
        <v>0.40720000000000001</v>
      </c>
      <c r="AL686">
        <v>0.38769999999999999</v>
      </c>
      <c r="AM686">
        <v>0.4899</v>
      </c>
      <c r="AN686">
        <v>0.49130000000000001</v>
      </c>
      <c r="AO686">
        <v>0.54110000000000003</v>
      </c>
      <c r="AP686">
        <v>0.46660000000000001</v>
      </c>
      <c r="AQ686">
        <v>0.44590000000000002</v>
      </c>
      <c r="AR686">
        <v>0.41039999999999999</v>
      </c>
      <c r="AS686">
        <v>0.40849999999999997</v>
      </c>
      <c r="AT686">
        <v>0.39560000000000001</v>
      </c>
      <c r="AU686">
        <v>0.35909999999999997</v>
      </c>
      <c r="AV686">
        <v>0.3881</v>
      </c>
      <c r="AW686">
        <v>0.38200000000000001</v>
      </c>
      <c r="AX686">
        <v>0.44890000000000002</v>
      </c>
      <c r="AY686">
        <v>0.36499999999999999</v>
      </c>
      <c r="AZ686">
        <v>0.47660000000000002</v>
      </c>
      <c r="BA686">
        <v>0.4249</v>
      </c>
      <c r="BB686">
        <v>0.36930000000000002</v>
      </c>
      <c r="BC686">
        <v>0.4733</v>
      </c>
      <c r="BD686">
        <v>0.40300000000000002</v>
      </c>
    </row>
    <row r="687" spans="1:56" hidden="1" x14ac:dyDescent="0.4">
      <c r="A687">
        <v>1113</v>
      </c>
      <c r="B687" t="str">
        <f t="shared" si="32"/>
        <v>DPM051</v>
      </c>
      <c r="C687" t="str">
        <f t="shared" si="33"/>
        <v>DPM092</v>
      </c>
      <c r="D687" t="str">
        <f t="shared" si="34"/>
        <v>Weighted</v>
      </c>
      <c r="E687" t="s">
        <v>750</v>
      </c>
      <c r="F687">
        <f t="shared" si="35"/>
        <v>0.42664599999999986</v>
      </c>
      <c r="G687">
        <v>0.33950000000000002</v>
      </c>
      <c r="H687">
        <v>0.4002</v>
      </c>
      <c r="I687">
        <v>0.48070000000000002</v>
      </c>
      <c r="J687">
        <v>0.35470000000000002</v>
      </c>
      <c r="K687">
        <v>0.37409999999999999</v>
      </c>
      <c r="L687">
        <v>0.69840000000000002</v>
      </c>
      <c r="M687">
        <v>0.47210000000000002</v>
      </c>
      <c r="N687">
        <v>0.46050000000000002</v>
      </c>
      <c r="O687">
        <v>0.44490000000000002</v>
      </c>
      <c r="P687">
        <v>0.30420000000000003</v>
      </c>
      <c r="Q687">
        <v>0.50600000000000001</v>
      </c>
      <c r="R687">
        <v>0.6885</v>
      </c>
      <c r="S687">
        <v>0.36009999999999998</v>
      </c>
      <c r="T687">
        <v>0.31819999999999998</v>
      </c>
      <c r="U687">
        <v>0.41170000000000001</v>
      </c>
      <c r="V687">
        <v>0.33489999999999998</v>
      </c>
      <c r="W687">
        <v>0.43409999999999999</v>
      </c>
      <c r="X687">
        <v>0.51729999999999998</v>
      </c>
      <c r="Y687">
        <v>0.34749999999999998</v>
      </c>
      <c r="Z687">
        <v>0.40100000000000002</v>
      </c>
      <c r="AA687">
        <v>0.63160000000000005</v>
      </c>
      <c r="AB687">
        <v>0.35010000000000002</v>
      </c>
      <c r="AC687">
        <v>0.32200000000000001</v>
      </c>
      <c r="AD687">
        <v>0.30809999999999998</v>
      </c>
      <c r="AE687">
        <v>0.40250000000000002</v>
      </c>
      <c r="AF687">
        <v>0.48259999999999997</v>
      </c>
      <c r="AG687">
        <v>0.48230000000000001</v>
      </c>
      <c r="AH687">
        <v>0.48509999999999998</v>
      </c>
      <c r="AI687">
        <v>0.32019999999999998</v>
      </c>
      <c r="AJ687">
        <v>0.55569999999999997</v>
      </c>
      <c r="AK687">
        <v>0.38529999999999998</v>
      </c>
      <c r="AL687">
        <v>0.37459999999999999</v>
      </c>
      <c r="AM687">
        <v>0.49459999999999998</v>
      </c>
      <c r="AN687">
        <v>0.50429999999999997</v>
      </c>
      <c r="AO687">
        <v>0.55830000000000002</v>
      </c>
      <c r="AP687">
        <v>0.46789999999999998</v>
      </c>
      <c r="AQ687">
        <v>0.43380000000000002</v>
      </c>
      <c r="AR687">
        <v>0.39660000000000001</v>
      </c>
      <c r="AS687">
        <v>0.40699999999999997</v>
      </c>
      <c r="AT687">
        <v>0.37959999999999999</v>
      </c>
      <c r="AU687">
        <v>0.3327</v>
      </c>
      <c r="AV687">
        <v>0.36609999999999998</v>
      </c>
      <c r="AW687">
        <v>0.37530000000000002</v>
      </c>
      <c r="AX687">
        <v>0.43930000000000002</v>
      </c>
      <c r="AY687">
        <v>0.3337</v>
      </c>
      <c r="AZ687">
        <v>0.48549999999999999</v>
      </c>
      <c r="BA687">
        <v>0.40689999999999998</v>
      </c>
      <c r="BB687">
        <v>0.34210000000000002</v>
      </c>
      <c r="BC687">
        <v>0.4788</v>
      </c>
      <c r="BD687">
        <v>0.38109999999999999</v>
      </c>
    </row>
    <row r="688" spans="1:56" hidden="1" x14ac:dyDescent="0.4">
      <c r="A688">
        <v>1184</v>
      </c>
      <c r="B688" t="str">
        <f t="shared" si="32"/>
        <v>DPM002</v>
      </c>
      <c r="C688" t="str">
        <f t="shared" si="33"/>
        <v>DPM092</v>
      </c>
      <c r="D688" t="str">
        <f t="shared" si="34"/>
        <v>Jaccard</v>
      </c>
      <c r="E688" t="s">
        <v>751</v>
      </c>
      <c r="F688">
        <f t="shared" si="35"/>
        <v>0.29115800000000008</v>
      </c>
      <c r="G688">
        <v>0.3014</v>
      </c>
      <c r="H688">
        <v>0.18179999999999999</v>
      </c>
      <c r="I688">
        <v>0.29849999999999999</v>
      </c>
      <c r="J688">
        <v>0.21149999999999999</v>
      </c>
      <c r="K688">
        <v>0.25380000000000003</v>
      </c>
      <c r="L688">
        <v>0.45450000000000002</v>
      </c>
      <c r="M688">
        <v>0.61360000000000003</v>
      </c>
      <c r="N688">
        <v>0.34379999999999999</v>
      </c>
      <c r="O688">
        <v>0.22950000000000001</v>
      </c>
      <c r="P688">
        <v>0.3125</v>
      </c>
      <c r="Q688">
        <v>0.25530000000000003</v>
      </c>
      <c r="R688">
        <v>5.5599999999999997E-2</v>
      </c>
      <c r="S688">
        <v>0.22620000000000001</v>
      </c>
      <c r="T688">
        <v>0.1358</v>
      </c>
      <c r="U688">
        <v>0.2727</v>
      </c>
      <c r="V688">
        <v>0.1143</v>
      </c>
      <c r="W688">
        <v>0.24490000000000001</v>
      </c>
      <c r="X688">
        <v>0.5</v>
      </c>
      <c r="Y688">
        <v>0.2959</v>
      </c>
      <c r="Z688">
        <v>0.15379999999999999</v>
      </c>
      <c r="AA688">
        <v>0.2581</v>
      </c>
      <c r="AB688">
        <v>0.2097</v>
      </c>
      <c r="AC688">
        <v>0.1716</v>
      </c>
      <c r="AD688">
        <v>0.17899999999999999</v>
      </c>
      <c r="AE688">
        <v>0.22409999999999999</v>
      </c>
      <c r="AF688">
        <v>0.44290000000000002</v>
      </c>
      <c r="AG688">
        <v>0.37780000000000002</v>
      </c>
      <c r="AH688">
        <v>0.39439999999999997</v>
      </c>
      <c r="AI688">
        <v>0.125</v>
      </c>
      <c r="AJ688">
        <v>0.5161</v>
      </c>
      <c r="AK688">
        <v>0.5</v>
      </c>
      <c r="AL688">
        <v>0.13589999999999999</v>
      </c>
      <c r="AM688">
        <v>0.31819999999999998</v>
      </c>
      <c r="AN688">
        <v>0.35289999999999999</v>
      </c>
      <c r="AO688">
        <v>0.49020000000000002</v>
      </c>
      <c r="AP688">
        <v>0.33050000000000002</v>
      </c>
      <c r="AQ688">
        <v>0.34749999999999998</v>
      </c>
      <c r="AR688">
        <v>0.06</v>
      </c>
      <c r="AS688">
        <v>0.40510000000000002</v>
      </c>
      <c r="AT688">
        <v>0.1918</v>
      </c>
      <c r="AU688">
        <v>0.1515</v>
      </c>
      <c r="AV688">
        <v>0.4</v>
      </c>
      <c r="AW688">
        <v>0.22770000000000001</v>
      </c>
      <c r="AX688">
        <v>0.3241</v>
      </c>
      <c r="AY688">
        <v>0.15970000000000001</v>
      </c>
      <c r="AZ688">
        <v>0.4783</v>
      </c>
      <c r="BA688">
        <v>0.55459999999999998</v>
      </c>
      <c r="BB688">
        <v>0.15790000000000001</v>
      </c>
      <c r="BC688">
        <v>0.3679</v>
      </c>
      <c r="BD688">
        <v>0.25</v>
      </c>
    </row>
    <row r="689" spans="1:56" hidden="1" x14ac:dyDescent="0.4">
      <c r="A689">
        <v>1185</v>
      </c>
      <c r="B689" t="str">
        <f t="shared" si="32"/>
        <v>DPM002</v>
      </c>
      <c r="C689" t="str">
        <f t="shared" si="33"/>
        <v>DPM092</v>
      </c>
      <c r="D689" t="str">
        <f t="shared" si="34"/>
        <v>Levenshtein</v>
      </c>
      <c r="E689" t="s">
        <v>752</v>
      </c>
      <c r="F689">
        <f t="shared" si="35"/>
        <v>0.51655799999999996</v>
      </c>
      <c r="G689">
        <v>0.4123</v>
      </c>
      <c r="H689">
        <v>0.42909999999999998</v>
      </c>
      <c r="I689">
        <v>0.62929999999999997</v>
      </c>
      <c r="J689">
        <v>0.47060000000000002</v>
      </c>
      <c r="K689">
        <v>0.43909999999999999</v>
      </c>
      <c r="L689">
        <v>0.61160000000000003</v>
      </c>
      <c r="M689">
        <v>0.87570000000000003</v>
      </c>
      <c r="N689">
        <v>0.5907</v>
      </c>
      <c r="O689">
        <v>0.56679999999999997</v>
      </c>
      <c r="P689">
        <v>0.44969999999999999</v>
      </c>
      <c r="Q689">
        <v>0.58850000000000002</v>
      </c>
      <c r="R689">
        <v>0.4738</v>
      </c>
      <c r="S689">
        <v>0.42030000000000001</v>
      </c>
      <c r="T689">
        <v>0.38890000000000002</v>
      </c>
      <c r="U689">
        <v>0.44840000000000002</v>
      </c>
      <c r="V689">
        <v>0.3931</v>
      </c>
      <c r="W689">
        <v>0.53759999999999997</v>
      </c>
      <c r="X689">
        <v>0.65710000000000002</v>
      </c>
      <c r="Y689">
        <v>0.47799999999999998</v>
      </c>
      <c r="Z689">
        <v>0.41039999999999999</v>
      </c>
      <c r="AA689">
        <v>0.60460000000000003</v>
      </c>
      <c r="AB689">
        <v>0.46729999999999999</v>
      </c>
      <c r="AC689">
        <v>0.436</v>
      </c>
      <c r="AD689">
        <v>0.39439999999999997</v>
      </c>
      <c r="AE689">
        <v>0.47839999999999999</v>
      </c>
      <c r="AF689">
        <v>0.68730000000000002</v>
      </c>
      <c r="AG689">
        <v>0.59719999999999995</v>
      </c>
      <c r="AH689">
        <v>0.64039999999999997</v>
      </c>
      <c r="AI689">
        <v>0.54879999999999995</v>
      </c>
      <c r="AJ689">
        <v>0.67589999999999995</v>
      </c>
      <c r="AK689">
        <v>0.6875</v>
      </c>
      <c r="AL689">
        <v>0.49959999999999999</v>
      </c>
      <c r="AM689">
        <v>0.60860000000000003</v>
      </c>
      <c r="AN689">
        <v>0.47949999999999998</v>
      </c>
      <c r="AO689">
        <v>0.5696</v>
      </c>
      <c r="AP689">
        <v>0.47860000000000003</v>
      </c>
      <c r="AQ689">
        <v>0.41830000000000001</v>
      </c>
      <c r="AR689">
        <v>0.51439999999999997</v>
      </c>
      <c r="AS689">
        <v>0.52280000000000004</v>
      </c>
      <c r="AT689">
        <v>0.45900000000000002</v>
      </c>
      <c r="AU689">
        <v>0.3705</v>
      </c>
      <c r="AV689">
        <v>0.56389999999999996</v>
      </c>
      <c r="AW689">
        <v>0.41599999999999998</v>
      </c>
      <c r="AX689">
        <v>0.54510000000000003</v>
      </c>
      <c r="AY689">
        <v>0.40029999999999999</v>
      </c>
      <c r="AZ689">
        <v>0.57040000000000002</v>
      </c>
      <c r="BA689">
        <v>0.60070000000000001</v>
      </c>
      <c r="BB689">
        <v>0.40739999999999998</v>
      </c>
      <c r="BC689">
        <v>0.4647</v>
      </c>
      <c r="BD689">
        <v>0.44969999999999999</v>
      </c>
    </row>
    <row r="690" spans="1:56" hidden="1" x14ac:dyDescent="0.4">
      <c r="A690">
        <v>1186</v>
      </c>
      <c r="B690" t="str">
        <f t="shared" si="32"/>
        <v>DPM002</v>
      </c>
      <c r="C690" t="str">
        <f t="shared" si="33"/>
        <v>DPM092</v>
      </c>
      <c r="D690" t="str">
        <f t="shared" si="34"/>
        <v>TFIDF</v>
      </c>
      <c r="E690" t="s">
        <v>753</v>
      </c>
      <c r="F690">
        <f t="shared" si="35"/>
        <v>0.44020799999999999</v>
      </c>
      <c r="G690">
        <v>0.28139999999999998</v>
      </c>
      <c r="H690">
        <v>0.4839</v>
      </c>
      <c r="I690">
        <v>0.55740000000000001</v>
      </c>
      <c r="J690">
        <v>0.36280000000000001</v>
      </c>
      <c r="K690">
        <v>0.28970000000000001</v>
      </c>
      <c r="L690">
        <v>0.57669999999999999</v>
      </c>
      <c r="M690">
        <v>0.83830000000000005</v>
      </c>
      <c r="N690">
        <v>0.55600000000000005</v>
      </c>
      <c r="O690">
        <v>0.30199999999999999</v>
      </c>
      <c r="P690">
        <v>0.32840000000000003</v>
      </c>
      <c r="Q690">
        <v>0.48060000000000003</v>
      </c>
      <c r="R690">
        <v>0.46339999999999998</v>
      </c>
      <c r="S690">
        <v>0.30499999999999999</v>
      </c>
      <c r="T690">
        <v>0.26479999999999998</v>
      </c>
      <c r="U690">
        <v>0.37809999999999999</v>
      </c>
      <c r="V690">
        <v>0.39539999999999997</v>
      </c>
      <c r="W690">
        <v>0.42199999999999999</v>
      </c>
      <c r="X690">
        <v>0.61739999999999995</v>
      </c>
      <c r="Y690">
        <v>0.34510000000000002</v>
      </c>
      <c r="Z690">
        <v>0.43140000000000001</v>
      </c>
      <c r="AA690">
        <v>0.43869999999999998</v>
      </c>
      <c r="AB690">
        <v>0.4204</v>
      </c>
      <c r="AC690">
        <v>0.36549999999999999</v>
      </c>
      <c r="AD690">
        <v>0.25519999999999998</v>
      </c>
      <c r="AE690">
        <v>0.4496</v>
      </c>
      <c r="AF690">
        <v>0.60229999999999995</v>
      </c>
      <c r="AG690">
        <v>0.61539999999999995</v>
      </c>
      <c r="AH690">
        <v>0.57720000000000005</v>
      </c>
      <c r="AI690">
        <v>0.50529999999999997</v>
      </c>
      <c r="AJ690">
        <v>0.62870000000000004</v>
      </c>
      <c r="AK690">
        <v>0.59540000000000004</v>
      </c>
      <c r="AL690">
        <v>0.44190000000000002</v>
      </c>
      <c r="AM690">
        <v>0.56859999999999999</v>
      </c>
      <c r="AN690">
        <v>0.53580000000000005</v>
      </c>
      <c r="AO690">
        <v>0.56069999999999998</v>
      </c>
      <c r="AP690">
        <v>0.38919999999999999</v>
      </c>
      <c r="AQ690">
        <v>0.26190000000000002</v>
      </c>
      <c r="AR690">
        <v>0.46460000000000001</v>
      </c>
      <c r="AS690">
        <v>0.55710000000000004</v>
      </c>
      <c r="AT690">
        <v>0.29480000000000001</v>
      </c>
      <c r="AU690">
        <v>0.3029</v>
      </c>
      <c r="AV690">
        <v>0.45300000000000001</v>
      </c>
      <c r="AW690">
        <v>0.29720000000000002</v>
      </c>
      <c r="AX690">
        <v>0.22520000000000001</v>
      </c>
      <c r="AY690">
        <v>0.19520000000000001</v>
      </c>
      <c r="AZ690">
        <v>0.5877</v>
      </c>
      <c r="BA690">
        <v>0.4662</v>
      </c>
      <c r="BB690">
        <v>0.377</v>
      </c>
      <c r="BC690">
        <v>0.46150000000000002</v>
      </c>
      <c r="BD690">
        <v>0.43640000000000001</v>
      </c>
    </row>
    <row r="691" spans="1:56" hidden="1" x14ac:dyDescent="0.4">
      <c r="A691">
        <v>1187</v>
      </c>
      <c r="B691" t="str">
        <f t="shared" si="32"/>
        <v>DPM002</v>
      </c>
      <c r="C691" t="str">
        <f t="shared" si="33"/>
        <v>DPM092</v>
      </c>
      <c r="D691" t="str">
        <f t="shared" si="34"/>
        <v>BM25</v>
      </c>
      <c r="E691" t="s">
        <v>754</v>
      </c>
      <c r="F691">
        <f t="shared" si="35"/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</row>
    <row r="692" spans="1:56" hidden="1" x14ac:dyDescent="0.4">
      <c r="A692">
        <v>1188</v>
      </c>
      <c r="B692" t="str">
        <f t="shared" si="32"/>
        <v>DPM002</v>
      </c>
      <c r="C692" t="str">
        <f t="shared" si="33"/>
        <v>DPM092</v>
      </c>
      <c r="D692" t="str">
        <f t="shared" si="34"/>
        <v>SBERT</v>
      </c>
      <c r="E692" t="s">
        <v>755</v>
      </c>
      <c r="F692">
        <f t="shared" si="35"/>
        <v>0.91116600000000014</v>
      </c>
      <c r="G692">
        <v>0.82520000000000004</v>
      </c>
      <c r="H692">
        <v>0.91820000000000002</v>
      </c>
      <c r="I692">
        <v>0.94130000000000003</v>
      </c>
      <c r="J692">
        <v>0.92679999999999996</v>
      </c>
      <c r="K692">
        <v>0.90400000000000003</v>
      </c>
      <c r="L692">
        <v>0.96830000000000005</v>
      </c>
      <c r="M692">
        <v>0.98909999999999998</v>
      </c>
      <c r="N692">
        <v>0.96789999999999998</v>
      </c>
      <c r="O692">
        <v>0.95879999999999999</v>
      </c>
      <c r="P692">
        <v>0.91620000000000001</v>
      </c>
      <c r="Q692">
        <v>0.9224</v>
      </c>
      <c r="R692">
        <v>0.87670000000000003</v>
      </c>
      <c r="S692">
        <v>0.91720000000000002</v>
      </c>
      <c r="T692">
        <v>0.84209999999999996</v>
      </c>
      <c r="U692">
        <v>0.88680000000000003</v>
      </c>
      <c r="V692">
        <v>0.84809999999999997</v>
      </c>
      <c r="W692">
        <v>0.88160000000000005</v>
      </c>
      <c r="X692">
        <v>0.95679999999999998</v>
      </c>
      <c r="Y692">
        <v>0.91820000000000002</v>
      </c>
      <c r="Z692">
        <v>0.76149999999999995</v>
      </c>
      <c r="AA692">
        <v>0.95420000000000005</v>
      </c>
      <c r="AB692">
        <v>0.85770000000000002</v>
      </c>
      <c r="AC692">
        <v>0.84730000000000005</v>
      </c>
      <c r="AD692">
        <v>0.88629999999999998</v>
      </c>
      <c r="AE692">
        <v>0.89490000000000003</v>
      </c>
      <c r="AF692">
        <v>0.94279999999999997</v>
      </c>
      <c r="AG692">
        <v>0.9677</v>
      </c>
      <c r="AH692">
        <v>0.91500000000000004</v>
      </c>
      <c r="AI692">
        <v>0.88100000000000001</v>
      </c>
      <c r="AJ692">
        <v>0.97440000000000004</v>
      </c>
      <c r="AK692">
        <v>0.97219999999999995</v>
      </c>
      <c r="AL692">
        <v>0.80269999999999997</v>
      </c>
      <c r="AM692">
        <v>0.96889999999999998</v>
      </c>
      <c r="AN692">
        <v>0.9002</v>
      </c>
      <c r="AO692">
        <v>0.96060000000000001</v>
      </c>
      <c r="AP692">
        <v>0.92169999999999996</v>
      </c>
      <c r="AQ692">
        <v>0.94589999999999996</v>
      </c>
      <c r="AR692">
        <v>0.96189999999999998</v>
      </c>
      <c r="AS692">
        <v>0.93400000000000005</v>
      </c>
      <c r="AT692">
        <v>0.90939999999999999</v>
      </c>
      <c r="AU692">
        <v>0.82069999999999999</v>
      </c>
      <c r="AV692">
        <v>0.96279999999999999</v>
      </c>
      <c r="AW692">
        <v>0.85850000000000004</v>
      </c>
      <c r="AX692">
        <v>0.93169999999999997</v>
      </c>
      <c r="AY692">
        <v>0.88060000000000005</v>
      </c>
      <c r="AZ692">
        <v>0.93240000000000001</v>
      </c>
      <c r="BA692">
        <v>0.93799999999999994</v>
      </c>
      <c r="BB692">
        <v>0.91639999999999999</v>
      </c>
      <c r="BC692">
        <v>0.88090000000000002</v>
      </c>
      <c r="BD692">
        <v>0.9103</v>
      </c>
    </row>
    <row r="693" spans="1:56" hidden="1" x14ac:dyDescent="0.4">
      <c r="A693">
        <v>1189</v>
      </c>
      <c r="B693" t="str">
        <f t="shared" si="32"/>
        <v>DPM002</v>
      </c>
      <c r="C693" t="str">
        <f t="shared" si="33"/>
        <v>DPM092</v>
      </c>
      <c r="D693" t="str">
        <f t="shared" si="34"/>
        <v>MEAN</v>
      </c>
      <c r="E693" t="s">
        <v>756</v>
      </c>
      <c r="F693">
        <f t="shared" si="35"/>
        <v>0.43181200000000003</v>
      </c>
      <c r="G693">
        <v>0.36409999999999998</v>
      </c>
      <c r="H693">
        <v>0.40260000000000001</v>
      </c>
      <c r="I693">
        <v>0.48530000000000001</v>
      </c>
      <c r="J693">
        <v>0.39429999999999998</v>
      </c>
      <c r="K693">
        <v>0.37730000000000002</v>
      </c>
      <c r="L693">
        <v>0.5222</v>
      </c>
      <c r="M693">
        <v>0.66339999999999999</v>
      </c>
      <c r="N693">
        <v>0.49170000000000003</v>
      </c>
      <c r="O693">
        <v>0.41139999999999999</v>
      </c>
      <c r="P693">
        <v>0.40139999999999998</v>
      </c>
      <c r="Q693">
        <v>0.44940000000000002</v>
      </c>
      <c r="R693">
        <v>0.37390000000000001</v>
      </c>
      <c r="S693">
        <v>0.37369999999999998</v>
      </c>
      <c r="T693">
        <v>0.32629999999999998</v>
      </c>
      <c r="U693">
        <v>0.3972</v>
      </c>
      <c r="V693">
        <v>0.35020000000000001</v>
      </c>
      <c r="W693">
        <v>0.41720000000000002</v>
      </c>
      <c r="X693">
        <v>0.54630000000000001</v>
      </c>
      <c r="Y693">
        <v>0.40739999999999998</v>
      </c>
      <c r="Z693">
        <v>0.35139999999999999</v>
      </c>
      <c r="AA693">
        <v>0.4511</v>
      </c>
      <c r="AB693">
        <v>0.39100000000000001</v>
      </c>
      <c r="AC693">
        <v>0.36409999999999998</v>
      </c>
      <c r="AD693">
        <v>0.34300000000000003</v>
      </c>
      <c r="AE693">
        <v>0.40939999999999999</v>
      </c>
      <c r="AF693">
        <v>0.53500000000000003</v>
      </c>
      <c r="AG693">
        <v>0.51160000000000005</v>
      </c>
      <c r="AH693">
        <v>0.50539999999999996</v>
      </c>
      <c r="AI693">
        <v>0.41199999999999998</v>
      </c>
      <c r="AJ693">
        <v>0.55900000000000005</v>
      </c>
      <c r="AK693">
        <v>0.55100000000000005</v>
      </c>
      <c r="AL693">
        <v>0.376</v>
      </c>
      <c r="AM693">
        <v>0.49280000000000002</v>
      </c>
      <c r="AN693">
        <v>0.45369999999999999</v>
      </c>
      <c r="AO693">
        <v>0.51619999999999999</v>
      </c>
      <c r="AP693">
        <v>0.42399999999999999</v>
      </c>
      <c r="AQ693">
        <v>0.3947</v>
      </c>
      <c r="AR693">
        <v>0.4002</v>
      </c>
      <c r="AS693">
        <v>0.48380000000000001</v>
      </c>
      <c r="AT693">
        <v>0.371</v>
      </c>
      <c r="AU693">
        <v>0.3291</v>
      </c>
      <c r="AV693">
        <v>0.47589999999999999</v>
      </c>
      <c r="AW693">
        <v>0.3599</v>
      </c>
      <c r="AX693">
        <v>0.4052</v>
      </c>
      <c r="AY693">
        <v>0.32719999999999999</v>
      </c>
      <c r="AZ693">
        <v>0.51370000000000005</v>
      </c>
      <c r="BA693">
        <v>0.51190000000000002</v>
      </c>
      <c r="BB693">
        <v>0.37169999999999997</v>
      </c>
      <c r="BC693">
        <v>0.435</v>
      </c>
      <c r="BD693">
        <v>0.4093</v>
      </c>
    </row>
    <row r="694" spans="1:56" hidden="1" x14ac:dyDescent="0.4">
      <c r="A694">
        <v>1190</v>
      </c>
      <c r="B694" t="str">
        <f t="shared" si="32"/>
        <v>DPM002</v>
      </c>
      <c r="C694" t="str">
        <f t="shared" si="33"/>
        <v>DPM092</v>
      </c>
      <c r="D694" t="str">
        <f t="shared" si="34"/>
        <v>Weighted</v>
      </c>
      <c r="E694" t="s">
        <v>757</v>
      </c>
      <c r="F694">
        <f t="shared" si="35"/>
        <v>0.42511399999999988</v>
      </c>
      <c r="G694">
        <v>0.34539999999999998</v>
      </c>
      <c r="H694">
        <v>0.38969999999999999</v>
      </c>
      <c r="I694">
        <v>0.49330000000000002</v>
      </c>
      <c r="J694">
        <v>0.372</v>
      </c>
      <c r="K694">
        <v>0.35060000000000002</v>
      </c>
      <c r="L694">
        <v>0.53639999999999999</v>
      </c>
      <c r="M694">
        <v>0.72270000000000001</v>
      </c>
      <c r="N694">
        <v>0.49719999999999998</v>
      </c>
      <c r="O694">
        <v>0.3856</v>
      </c>
      <c r="P694">
        <v>0.38069999999999998</v>
      </c>
      <c r="Q694">
        <v>0.44740000000000002</v>
      </c>
      <c r="R694">
        <v>0.35899999999999999</v>
      </c>
      <c r="S694">
        <v>0.34489999999999998</v>
      </c>
      <c r="T694">
        <v>0.29480000000000001</v>
      </c>
      <c r="U694">
        <v>0.38240000000000002</v>
      </c>
      <c r="V694">
        <v>0.33029999999999998</v>
      </c>
      <c r="W694">
        <v>0.41039999999999999</v>
      </c>
      <c r="X694">
        <v>0.57020000000000004</v>
      </c>
      <c r="Y694">
        <v>0.38879999999999998</v>
      </c>
      <c r="Z694">
        <v>0.34660000000000002</v>
      </c>
      <c r="AA694">
        <v>0.44269999999999998</v>
      </c>
      <c r="AB694">
        <v>0.38119999999999998</v>
      </c>
      <c r="AC694">
        <v>0.3463</v>
      </c>
      <c r="AD694">
        <v>0.3085</v>
      </c>
      <c r="AE694">
        <v>0.4</v>
      </c>
      <c r="AF694">
        <v>0.5575</v>
      </c>
      <c r="AG694">
        <v>0.52510000000000001</v>
      </c>
      <c r="AH694">
        <v>0.52339999999999998</v>
      </c>
      <c r="AI694">
        <v>0.40810000000000002</v>
      </c>
      <c r="AJ694">
        <v>0.58409999999999995</v>
      </c>
      <c r="AK694">
        <v>0.57269999999999999</v>
      </c>
      <c r="AL694">
        <v>0.37169999999999997</v>
      </c>
      <c r="AM694">
        <v>0.49909999999999999</v>
      </c>
      <c r="AN694">
        <v>0.45889999999999997</v>
      </c>
      <c r="AO694">
        <v>0.5292</v>
      </c>
      <c r="AP694">
        <v>0.41120000000000001</v>
      </c>
      <c r="AQ694">
        <v>0.36459999999999998</v>
      </c>
      <c r="AR694">
        <v>0.37919999999999998</v>
      </c>
      <c r="AS694">
        <v>0.49249999999999999</v>
      </c>
      <c r="AT694">
        <v>0.34210000000000002</v>
      </c>
      <c r="AU694">
        <v>0.30349999999999999</v>
      </c>
      <c r="AV694">
        <v>0.47320000000000001</v>
      </c>
      <c r="AW694">
        <v>0.33600000000000002</v>
      </c>
      <c r="AX694">
        <v>0.378</v>
      </c>
      <c r="AY694">
        <v>0.28660000000000002</v>
      </c>
      <c r="AZ694">
        <v>0.53169999999999995</v>
      </c>
      <c r="BA694">
        <v>0.52249999999999996</v>
      </c>
      <c r="BB694">
        <v>0.34610000000000002</v>
      </c>
      <c r="BC694">
        <v>0.43469999999999998</v>
      </c>
      <c r="BD694">
        <v>0.39689999999999998</v>
      </c>
    </row>
    <row r="695" spans="1:56" hidden="1" x14ac:dyDescent="0.4">
      <c r="A695">
        <v>1058</v>
      </c>
      <c r="B695" t="str">
        <f t="shared" si="32"/>
        <v>DPM001</v>
      </c>
      <c r="C695" t="str">
        <f t="shared" si="33"/>
        <v>DPM092</v>
      </c>
      <c r="D695" t="str">
        <f t="shared" si="34"/>
        <v>Jaccard</v>
      </c>
      <c r="E695" t="s">
        <v>758</v>
      </c>
      <c r="F695">
        <f t="shared" si="35"/>
        <v>0.29172000000000003</v>
      </c>
      <c r="G695">
        <v>0.27160000000000001</v>
      </c>
      <c r="H695">
        <v>0.16239999999999999</v>
      </c>
      <c r="I695">
        <v>0.26869999999999999</v>
      </c>
      <c r="J695">
        <v>0.21240000000000001</v>
      </c>
      <c r="K695">
        <v>0.2432</v>
      </c>
      <c r="L695">
        <v>0.26150000000000001</v>
      </c>
      <c r="M695">
        <v>0.34</v>
      </c>
      <c r="N695">
        <v>0.29409999999999997</v>
      </c>
      <c r="O695">
        <v>0.2833</v>
      </c>
      <c r="P695">
        <v>0.4</v>
      </c>
      <c r="Q695">
        <v>0.27589999999999998</v>
      </c>
      <c r="R695">
        <v>8.6999999999999994E-2</v>
      </c>
      <c r="S695">
        <v>0.26440000000000002</v>
      </c>
      <c r="T695">
        <v>0.3256</v>
      </c>
      <c r="U695">
        <v>0.38200000000000001</v>
      </c>
      <c r="V695">
        <v>5.4800000000000001E-2</v>
      </c>
      <c r="W695">
        <v>0.39529999999999998</v>
      </c>
      <c r="X695">
        <v>0.38</v>
      </c>
      <c r="Y695">
        <v>0.24560000000000001</v>
      </c>
      <c r="Z695">
        <v>0.3145</v>
      </c>
      <c r="AA695">
        <v>0.3226</v>
      </c>
      <c r="AB695">
        <v>0.32729999999999998</v>
      </c>
      <c r="AC695">
        <v>0.121</v>
      </c>
      <c r="AD695">
        <v>0.27079999999999999</v>
      </c>
      <c r="AE695">
        <v>0.27500000000000002</v>
      </c>
      <c r="AF695">
        <v>0.70179999999999998</v>
      </c>
      <c r="AG695">
        <v>0.26419999999999999</v>
      </c>
      <c r="AH695">
        <v>0.46879999999999999</v>
      </c>
      <c r="AI695">
        <v>0.44929999999999998</v>
      </c>
      <c r="AJ695">
        <v>0.17780000000000001</v>
      </c>
      <c r="AK695">
        <v>0.32729999999999998</v>
      </c>
      <c r="AL695">
        <v>0.21099999999999999</v>
      </c>
      <c r="AM695">
        <v>0.3659</v>
      </c>
      <c r="AN695">
        <v>0.16220000000000001</v>
      </c>
      <c r="AO695">
        <v>0.51519999999999999</v>
      </c>
      <c r="AP695">
        <v>0.33079999999999998</v>
      </c>
      <c r="AQ695">
        <v>0.1966</v>
      </c>
      <c r="AR695">
        <v>3.39E-2</v>
      </c>
      <c r="AS695">
        <v>0.33660000000000001</v>
      </c>
      <c r="AT695">
        <v>0.12790000000000001</v>
      </c>
      <c r="AU695">
        <v>0.38319999999999999</v>
      </c>
      <c r="AV695">
        <v>0.52080000000000004</v>
      </c>
      <c r="AW695">
        <v>0.26469999999999999</v>
      </c>
      <c r="AX695">
        <v>0.37159999999999999</v>
      </c>
      <c r="AY695">
        <v>0.17069999999999999</v>
      </c>
      <c r="AZ695">
        <v>0.43659999999999999</v>
      </c>
      <c r="BA695">
        <v>0.26450000000000001</v>
      </c>
      <c r="BB695">
        <v>0.20619999999999999</v>
      </c>
      <c r="BC695">
        <v>0.30170000000000002</v>
      </c>
      <c r="BD695">
        <v>0.2177</v>
      </c>
    </row>
    <row r="696" spans="1:56" hidden="1" x14ac:dyDescent="0.4">
      <c r="A696">
        <v>1059</v>
      </c>
      <c r="B696" t="str">
        <f t="shared" si="32"/>
        <v>DPM001</v>
      </c>
      <c r="C696" t="str">
        <f t="shared" si="33"/>
        <v>DPM092</v>
      </c>
      <c r="D696" t="str">
        <f t="shared" si="34"/>
        <v>Levenshtein</v>
      </c>
      <c r="E696" t="s">
        <v>759</v>
      </c>
      <c r="F696">
        <f t="shared" si="35"/>
        <v>0.5165099999999998</v>
      </c>
      <c r="G696">
        <v>0.40029999999999999</v>
      </c>
      <c r="H696">
        <v>0.4541</v>
      </c>
      <c r="I696">
        <v>0.61370000000000002</v>
      </c>
      <c r="J696">
        <v>0.45319999999999999</v>
      </c>
      <c r="K696">
        <v>0.4728</v>
      </c>
      <c r="L696">
        <v>0.46739999999999998</v>
      </c>
      <c r="M696">
        <v>0.58079999999999998</v>
      </c>
      <c r="N696">
        <v>0.53220000000000001</v>
      </c>
      <c r="O696">
        <v>0.56520000000000004</v>
      </c>
      <c r="P696">
        <v>0.68899999999999995</v>
      </c>
      <c r="Q696">
        <v>0.43580000000000002</v>
      </c>
      <c r="R696">
        <v>0.43769999999999998</v>
      </c>
      <c r="S696">
        <v>0.49559999999999998</v>
      </c>
      <c r="T696">
        <v>0.59789999999999999</v>
      </c>
      <c r="U696">
        <v>0.4632</v>
      </c>
      <c r="V696">
        <v>0.4254</v>
      </c>
      <c r="W696">
        <v>0.49180000000000001</v>
      </c>
      <c r="X696">
        <v>0.72260000000000002</v>
      </c>
      <c r="Y696">
        <v>0.43769999999999998</v>
      </c>
      <c r="Z696">
        <v>0.43459999999999999</v>
      </c>
      <c r="AA696">
        <v>0.55640000000000001</v>
      </c>
      <c r="AB696">
        <v>0.5272</v>
      </c>
      <c r="AC696">
        <v>0.439</v>
      </c>
      <c r="AD696">
        <v>0.47499999999999998</v>
      </c>
      <c r="AE696">
        <v>0.47849999999999998</v>
      </c>
      <c r="AF696">
        <v>0.81759999999999999</v>
      </c>
      <c r="AG696">
        <v>0.53290000000000004</v>
      </c>
      <c r="AH696">
        <v>0.66139999999999999</v>
      </c>
      <c r="AI696">
        <v>0.58320000000000005</v>
      </c>
      <c r="AJ696">
        <v>0.54220000000000002</v>
      </c>
      <c r="AK696">
        <v>0.55600000000000005</v>
      </c>
      <c r="AL696">
        <v>0.4672</v>
      </c>
      <c r="AM696">
        <v>0.69269999999999998</v>
      </c>
      <c r="AN696">
        <v>0.41349999999999998</v>
      </c>
      <c r="AO696">
        <v>0.60780000000000001</v>
      </c>
      <c r="AP696">
        <v>0.54169999999999996</v>
      </c>
      <c r="AQ696">
        <v>0.43080000000000002</v>
      </c>
      <c r="AR696">
        <v>0.44359999999999999</v>
      </c>
      <c r="AS696">
        <v>0.55520000000000003</v>
      </c>
      <c r="AT696">
        <v>0.46850000000000003</v>
      </c>
      <c r="AU696">
        <v>0.56279999999999997</v>
      </c>
      <c r="AV696">
        <v>0.68149999999999999</v>
      </c>
      <c r="AW696">
        <v>0.40610000000000002</v>
      </c>
      <c r="AX696">
        <v>0.48370000000000002</v>
      </c>
      <c r="AY696">
        <v>0.40710000000000002</v>
      </c>
      <c r="AZ696">
        <v>0.55969999999999998</v>
      </c>
      <c r="BA696">
        <v>0.41870000000000002</v>
      </c>
      <c r="BB696">
        <v>0.4269</v>
      </c>
      <c r="BC696">
        <v>0.46550000000000002</v>
      </c>
      <c r="BD696">
        <v>0.4521</v>
      </c>
    </row>
    <row r="697" spans="1:56" hidden="1" x14ac:dyDescent="0.4">
      <c r="A697">
        <v>1060</v>
      </c>
      <c r="B697" t="str">
        <f t="shared" si="32"/>
        <v>DPM001</v>
      </c>
      <c r="C697" t="str">
        <f t="shared" si="33"/>
        <v>DPM092</v>
      </c>
      <c r="D697" t="str">
        <f t="shared" si="34"/>
        <v>TFIDF</v>
      </c>
      <c r="E697" t="s">
        <v>760</v>
      </c>
      <c r="F697">
        <f t="shared" si="35"/>
        <v>0.45301999999999992</v>
      </c>
      <c r="G697">
        <v>0.2787</v>
      </c>
      <c r="H697">
        <v>0.3211</v>
      </c>
      <c r="I697">
        <v>0.60009999999999997</v>
      </c>
      <c r="J697">
        <v>0.36299999999999999</v>
      </c>
      <c r="K697">
        <v>0.30640000000000001</v>
      </c>
      <c r="L697">
        <v>0.5121</v>
      </c>
      <c r="M697">
        <v>0.51570000000000005</v>
      </c>
      <c r="N697">
        <v>0.53239999999999998</v>
      </c>
      <c r="O697">
        <v>0.39629999999999999</v>
      </c>
      <c r="P697">
        <v>0.52</v>
      </c>
      <c r="Q697">
        <v>0.4466</v>
      </c>
      <c r="R697">
        <v>0.48089999999999999</v>
      </c>
      <c r="S697">
        <v>0.40570000000000001</v>
      </c>
      <c r="T697">
        <v>0.49940000000000001</v>
      </c>
      <c r="U697">
        <v>0.4471</v>
      </c>
      <c r="V697">
        <v>0.42499999999999999</v>
      </c>
      <c r="W697">
        <v>0.44800000000000001</v>
      </c>
      <c r="X697">
        <v>0.64170000000000005</v>
      </c>
      <c r="Y697">
        <v>0.27750000000000002</v>
      </c>
      <c r="Z697">
        <v>0.36359999999999998</v>
      </c>
      <c r="AA697">
        <v>0.49719999999999998</v>
      </c>
      <c r="AB697">
        <v>0.43630000000000002</v>
      </c>
      <c r="AC697">
        <v>0.39019999999999999</v>
      </c>
      <c r="AD697">
        <v>0.4103</v>
      </c>
      <c r="AE697">
        <v>0.45789999999999997</v>
      </c>
      <c r="AF697">
        <v>0.76580000000000004</v>
      </c>
      <c r="AG697">
        <v>0.47289999999999999</v>
      </c>
      <c r="AH697">
        <v>0.57269999999999999</v>
      </c>
      <c r="AI697">
        <v>0.46179999999999999</v>
      </c>
      <c r="AJ697">
        <v>0.46429999999999999</v>
      </c>
      <c r="AK697">
        <v>0.47899999999999998</v>
      </c>
      <c r="AL697">
        <v>0.4168</v>
      </c>
      <c r="AM697">
        <v>0.61660000000000004</v>
      </c>
      <c r="AN697">
        <v>0.29649999999999999</v>
      </c>
      <c r="AO697">
        <v>0.50819999999999999</v>
      </c>
      <c r="AP697">
        <v>0.55000000000000004</v>
      </c>
      <c r="AQ697">
        <v>0.3846</v>
      </c>
      <c r="AR697">
        <v>0.42299999999999999</v>
      </c>
      <c r="AS697">
        <v>0.65049999999999997</v>
      </c>
      <c r="AT697">
        <v>0.32519999999999999</v>
      </c>
      <c r="AU697">
        <v>0.48920000000000002</v>
      </c>
      <c r="AV697">
        <v>0.56579999999999997</v>
      </c>
      <c r="AW697">
        <v>0.51</v>
      </c>
      <c r="AX697">
        <v>0.41289999999999999</v>
      </c>
      <c r="AY697">
        <v>0.21079999999999999</v>
      </c>
      <c r="AZ697">
        <v>0.56789999999999996</v>
      </c>
      <c r="BA697">
        <v>0.3175</v>
      </c>
      <c r="BB697">
        <v>0.3836</v>
      </c>
      <c r="BC697">
        <v>0.42199999999999999</v>
      </c>
      <c r="BD697">
        <v>0.41020000000000001</v>
      </c>
    </row>
    <row r="698" spans="1:56" hidden="1" x14ac:dyDescent="0.4">
      <c r="A698">
        <v>1061</v>
      </c>
      <c r="B698" t="str">
        <f t="shared" si="32"/>
        <v>DPM001</v>
      </c>
      <c r="C698" t="str">
        <f t="shared" si="33"/>
        <v>DPM092</v>
      </c>
      <c r="D698" t="str">
        <f t="shared" si="34"/>
        <v>BM25</v>
      </c>
      <c r="E698" t="s">
        <v>761</v>
      </c>
      <c r="F698">
        <f t="shared" si="35"/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</row>
    <row r="699" spans="1:56" hidden="1" x14ac:dyDescent="0.4">
      <c r="A699">
        <v>1062</v>
      </c>
      <c r="B699" t="str">
        <f t="shared" si="32"/>
        <v>DPM001</v>
      </c>
      <c r="C699" t="str">
        <f t="shared" si="33"/>
        <v>DPM092</v>
      </c>
      <c r="D699" t="str">
        <f t="shared" si="34"/>
        <v>SBERT</v>
      </c>
      <c r="E699" t="s">
        <v>762</v>
      </c>
      <c r="F699">
        <f t="shared" si="35"/>
        <v>0.91089799999999999</v>
      </c>
      <c r="G699">
        <v>0.8306</v>
      </c>
      <c r="H699">
        <v>0.90739999999999998</v>
      </c>
      <c r="I699">
        <v>0.92710000000000004</v>
      </c>
      <c r="J699">
        <v>0.9173</v>
      </c>
      <c r="K699">
        <v>0.88349999999999995</v>
      </c>
      <c r="L699">
        <v>0.93469999999999998</v>
      </c>
      <c r="M699">
        <v>0.93149999999999999</v>
      </c>
      <c r="N699">
        <v>0.94510000000000005</v>
      </c>
      <c r="O699">
        <v>0.95030000000000003</v>
      </c>
      <c r="P699">
        <v>0.96440000000000003</v>
      </c>
      <c r="Q699">
        <v>0.88690000000000002</v>
      </c>
      <c r="R699">
        <v>0.88280000000000003</v>
      </c>
      <c r="S699">
        <v>0.91879999999999995</v>
      </c>
      <c r="T699">
        <v>0.97089999999999999</v>
      </c>
      <c r="U699">
        <v>0.93379999999999996</v>
      </c>
      <c r="V699">
        <v>0.82669999999999999</v>
      </c>
      <c r="W699">
        <v>0.88759999999999994</v>
      </c>
      <c r="X699">
        <v>0.96709999999999996</v>
      </c>
      <c r="Y699">
        <v>0.86780000000000002</v>
      </c>
      <c r="Z699">
        <v>0.8478</v>
      </c>
      <c r="AA699">
        <v>0.91539999999999999</v>
      </c>
      <c r="AB699">
        <v>0.90329999999999999</v>
      </c>
      <c r="AC699">
        <v>0.88560000000000005</v>
      </c>
      <c r="AD699">
        <v>0.9143</v>
      </c>
      <c r="AE699">
        <v>0.91139999999999999</v>
      </c>
      <c r="AF699">
        <v>0.98580000000000001</v>
      </c>
      <c r="AG699">
        <v>0.89959999999999996</v>
      </c>
      <c r="AH699">
        <v>0.91290000000000004</v>
      </c>
      <c r="AI699">
        <v>0.9607</v>
      </c>
      <c r="AJ699">
        <v>0.90400000000000003</v>
      </c>
      <c r="AK699">
        <v>0.97250000000000003</v>
      </c>
      <c r="AL699">
        <v>0.81779999999999997</v>
      </c>
      <c r="AM699">
        <v>0.97330000000000005</v>
      </c>
      <c r="AN699">
        <v>0.85850000000000004</v>
      </c>
      <c r="AO699">
        <v>0.96450000000000002</v>
      </c>
      <c r="AP699">
        <v>0.95299999999999996</v>
      </c>
      <c r="AQ699">
        <v>0.9274</v>
      </c>
      <c r="AR699">
        <v>0.91949999999999998</v>
      </c>
      <c r="AS699">
        <v>0.94499999999999995</v>
      </c>
      <c r="AT699">
        <v>0.93159999999999998</v>
      </c>
      <c r="AU699">
        <v>0.95079999999999998</v>
      </c>
      <c r="AV699">
        <v>0.97150000000000003</v>
      </c>
      <c r="AW699">
        <v>0.84499999999999997</v>
      </c>
      <c r="AX699">
        <v>0.88239999999999996</v>
      </c>
      <c r="AY699">
        <v>0.84830000000000005</v>
      </c>
      <c r="AZ699">
        <v>0.90700000000000003</v>
      </c>
      <c r="BA699">
        <v>0.83650000000000002</v>
      </c>
      <c r="BB699">
        <v>0.88570000000000004</v>
      </c>
      <c r="BC699">
        <v>0.88239999999999996</v>
      </c>
      <c r="BD699">
        <v>0.89710000000000001</v>
      </c>
    </row>
    <row r="700" spans="1:56" hidden="1" x14ac:dyDescent="0.4">
      <c r="A700">
        <v>1063</v>
      </c>
      <c r="B700" t="str">
        <f t="shared" si="32"/>
        <v>DPM001</v>
      </c>
      <c r="C700" t="str">
        <f t="shared" si="33"/>
        <v>DPM092</v>
      </c>
      <c r="D700" t="str">
        <f t="shared" si="34"/>
        <v>MEAN</v>
      </c>
      <c r="E700" t="s">
        <v>763</v>
      </c>
      <c r="F700">
        <f t="shared" si="35"/>
        <v>0.43442799999999993</v>
      </c>
      <c r="G700">
        <v>0.35630000000000001</v>
      </c>
      <c r="H700">
        <v>0.36899999999999999</v>
      </c>
      <c r="I700">
        <v>0.4819</v>
      </c>
      <c r="J700">
        <v>0.38919999999999999</v>
      </c>
      <c r="K700">
        <v>0.38119999999999998</v>
      </c>
      <c r="L700">
        <v>0.43509999999999999</v>
      </c>
      <c r="M700">
        <v>0.47360000000000002</v>
      </c>
      <c r="N700">
        <v>0.46079999999999999</v>
      </c>
      <c r="O700">
        <v>0.439</v>
      </c>
      <c r="P700">
        <v>0.51470000000000005</v>
      </c>
      <c r="Q700">
        <v>0.40899999999999997</v>
      </c>
      <c r="R700">
        <v>0.37769999999999998</v>
      </c>
      <c r="S700">
        <v>0.41689999999999999</v>
      </c>
      <c r="T700">
        <v>0.4788</v>
      </c>
      <c r="U700">
        <v>0.44519999999999998</v>
      </c>
      <c r="V700">
        <v>0.34639999999999999</v>
      </c>
      <c r="W700">
        <v>0.44450000000000001</v>
      </c>
      <c r="X700">
        <v>0.5423</v>
      </c>
      <c r="Y700">
        <v>0.36570000000000003</v>
      </c>
      <c r="Z700">
        <v>0.3921</v>
      </c>
      <c r="AA700">
        <v>0.45829999999999999</v>
      </c>
      <c r="AB700">
        <v>0.43880000000000002</v>
      </c>
      <c r="AC700">
        <v>0.36709999999999998</v>
      </c>
      <c r="AD700">
        <v>0.41410000000000002</v>
      </c>
      <c r="AE700">
        <v>0.42459999999999998</v>
      </c>
      <c r="AF700">
        <v>0.6542</v>
      </c>
      <c r="AG700">
        <v>0.43390000000000001</v>
      </c>
      <c r="AH700">
        <v>0.52310000000000001</v>
      </c>
      <c r="AI700">
        <v>0.49099999999999999</v>
      </c>
      <c r="AJ700">
        <v>0.41760000000000003</v>
      </c>
      <c r="AK700">
        <v>0.46700000000000003</v>
      </c>
      <c r="AL700">
        <v>0.3826</v>
      </c>
      <c r="AM700">
        <v>0.52969999999999995</v>
      </c>
      <c r="AN700">
        <v>0.34610000000000002</v>
      </c>
      <c r="AO700">
        <v>0.51910000000000001</v>
      </c>
      <c r="AP700">
        <v>0.47510000000000002</v>
      </c>
      <c r="AQ700">
        <v>0.38790000000000002</v>
      </c>
      <c r="AR700">
        <v>0.36399999999999999</v>
      </c>
      <c r="AS700">
        <v>0.4975</v>
      </c>
      <c r="AT700">
        <v>0.37059999999999998</v>
      </c>
      <c r="AU700">
        <v>0.47720000000000001</v>
      </c>
      <c r="AV700">
        <v>0.54790000000000005</v>
      </c>
      <c r="AW700">
        <v>0.4052</v>
      </c>
      <c r="AX700">
        <v>0.43009999999999998</v>
      </c>
      <c r="AY700">
        <v>0.32740000000000002</v>
      </c>
      <c r="AZ700">
        <v>0.49430000000000002</v>
      </c>
      <c r="BA700">
        <v>0.3674</v>
      </c>
      <c r="BB700">
        <v>0.3805</v>
      </c>
      <c r="BC700">
        <v>0.4143</v>
      </c>
      <c r="BD700">
        <v>0.39539999999999997</v>
      </c>
    </row>
    <row r="701" spans="1:56" hidden="1" x14ac:dyDescent="0.4">
      <c r="A701">
        <v>1064</v>
      </c>
      <c r="B701" t="str">
        <f t="shared" si="32"/>
        <v>DPM001</v>
      </c>
      <c r="C701" t="str">
        <f t="shared" si="33"/>
        <v>DPM092</v>
      </c>
      <c r="D701" t="str">
        <f t="shared" si="34"/>
        <v>Weighted</v>
      </c>
      <c r="E701" t="s">
        <v>764</v>
      </c>
      <c r="F701">
        <f t="shared" si="35"/>
        <v>0.42904799999999987</v>
      </c>
      <c r="G701">
        <v>0.3347</v>
      </c>
      <c r="H701">
        <v>0.3412</v>
      </c>
      <c r="I701">
        <v>0.49330000000000002</v>
      </c>
      <c r="J701">
        <v>0.36699999999999999</v>
      </c>
      <c r="K701">
        <v>0.35930000000000001</v>
      </c>
      <c r="L701">
        <v>0.42930000000000001</v>
      </c>
      <c r="M701">
        <v>0.47799999999999998</v>
      </c>
      <c r="N701">
        <v>0.46079999999999999</v>
      </c>
      <c r="O701">
        <v>0.42609999999999998</v>
      </c>
      <c r="P701">
        <v>0.52470000000000006</v>
      </c>
      <c r="Q701">
        <v>0.40060000000000001</v>
      </c>
      <c r="R701">
        <v>0.36370000000000002</v>
      </c>
      <c r="S701">
        <v>0.40360000000000001</v>
      </c>
      <c r="T701">
        <v>0.4778</v>
      </c>
      <c r="U701">
        <v>0.43880000000000002</v>
      </c>
      <c r="V701">
        <v>0.33019999999999999</v>
      </c>
      <c r="W701">
        <v>0.44490000000000002</v>
      </c>
      <c r="X701">
        <v>0.56489999999999996</v>
      </c>
      <c r="Y701">
        <v>0.34089999999999998</v>
      </c>
      <c r="Z701">
        <v>0.38109999999999999</v>
      </c>
      <c r="AA701">
        <v>0.46050000000000002</v>
      </c>
      <c r="AB701">
        <v>0.43480000000000002</v>
      </c>
      <c r="AC701">
        <v>0.34560000000000002</v>
      </c>
      <c r="AD701">
        <v>0.40100000000000002</v>
      </c>
      <c r="AE701">
        <v>0.41689999999999999</v>
      </c>
      <c r="AF701">
        <v>0.70820000000000005</v>
      </c>
      <c r="AG701">
        <v>0.43109999999999998</v>
      </c>
      <c r="AH701">
        <v>0.54559999999999997</v>
      </c>
      <c r="AI701">
        <v>0.49270000000000003</v>
      </c>
      <c r="AJ701">
        <v>0.40970000000000001</v>
      </c>
      <c r="AK701">
        <v>0.46179999999999999</v>
      </c>
      <c r="AL701">
        <v>0.37640000000000001</v>
      </c>
      <c r="AM701">
        <v>0.54690000000000005</v>
      </c>
      <c r="AN701">
        <v>0.31869999999999998</v>
      </c>
      <c r="AO701">
        <v>0.52959999999999996</v>
      </c>
      <c r="AP701">
        <v>0.47839999999999999</v>
      </c>
      <c r="AQ701">
        <v>0.36499999999999999</v>
      </c>
      <c r="AR701">
        <v>0.3382</v>
      </c>
      <c r="AS701">
        <v>0.51259999999999994</v>
      </c>
      <c r="AT701">
        <v>0.33979999999999999</v>
      </c>
      <c r="AU701">
        <v>0.4783</v>
      </c>
      <c r="AV701">
        <v>0.5675</v>
      </c>
      <c r="AW701">
        <v>0.4052</v>
      </c>
      <c r="AX701">
        <v>0.4259</v>
      </c>
      <c r="AY701">
        <v>0.29249999999999998</v>
      </c>
      <c r="AZ701">
        <v>0.51019999999999999</v>
      </c>
      <c r="BA701">
        <v>0.34970000000000001</v>
      </c>
      <c r="BB701">
        <v>0.3619</v>
      </c>
      <c r="BC701">
        <v>0.40660000000000002</v>
      </c>
      <c r="BD701">
        <v>0.38019999999999998</v>
      </c>
    </row>
    <row r="702" spans="1:56" hidden="1" x14ac:dyDescent="0.4">
      <c r="A702">
        <v>1254</v>
      </c>
      <c r="B702" t="str">
        <f t="shared" ref="B702:B757" si="36">LEFT(E702,6)</f>
        <v>DPM092</v>
      </c>
      <c r="C702" t="str">
        <f t="shared" ref="C702:C757" si="37">MID(E702,8,6)</f>
        <v>DPM093</v>
      </c>
      <c r="D702" t="str">
        <f t="shared" si="34"/>
        <v>Jaccard</v>
      </c>
      <c r="E702" t="s">
        <v>765</v>
      </c>
      <c r="F702">
        <f t="shared" si="35"/>
        <v>0.25939800000000007</v>
      </c>
      <c r="G702">
        <v>0.2515</v>
      </c>
      <c r="H702">
        <v>0.19800000000000001</v>
      </c>
      <c r="I702">
        <v>0.2394</v>
      </c>
      <c r="J702">
        <v>0.30299999999999999</v>
      </c>
      <c r="K702">
        <v>0.22389999999999999</v>
      </c>
      <c r="L702">
        <v>0.33329999999999999</v>
      </c>
      <c r="M702">
        <v>0.31580000000000003</v>
      </c>
      <c r="N702">
        <v>0.29110000000000003</v>
      </c>
      <c r="O702">
        <v>0.26229999999999998</v>
      </c>
      <c r="P702">
        <v>0.122</v>
      </c>
      <c r="Q702">
        <v>0.30430000000000001</v>
      </c>
      <c r="R702">
        <v>4.9000000000000002E-2</v>
      </c>
      <c r="S702">
        <v>0.1565</v>
      </c>
      <c r="T702">
        <v>0.12239999999999999</v>
      </c>
      <c r="U702">
        <v>0.16669999999999999</v>
      </c>
      <c r="V702">
        <v>0.1111</v>
      </c>
      <c r="W702">
        <v>0.24729999999999999</v>
      </c>
      <c r="X702">
        <v>0.35289999999999999</v>
      </c>
      <c r="Y702">
        <v>0.24390000000000001</v>
      </c>
      <c r="Z702">
        <v>0.2</v>
      </c>
      <c r="AA702">
        <v>0.3226</v>
      </c>
      <c r="AB702">
        <v>0.2344</v>
      </c>
      <c r="AC702">
        <v>0.32650000000000001</v>
      </c>
      <c r="AD702">
        <v>0.1371</v>
      </c>
      <c r="AE702">
        <v>0.26169999999999999</v>
      </c>
      <c r="AF702">
        <v>0.5</v>
      </c>
      <c r="AG702">
        <v>0.18329999999999999</v>
      </c>
      <c r="AH702">
        <v>0.22220000000000001</v>
      </c>
      <c r="AI702">
        <v>0.17649999999999999</v>
      </c>
      <c r="AJ702">
        <v>0.29409999999999997</v>
      </c>
      <c r="AK702">
        <v>0.1724</v>
      </c>
      <c r="AL702">
        <v>0.19570000000000001</v>
      </c>
      <c r="AM702">
        <v>0.3488</v>
      </c>
      <c r="AN702">
        <v>0.44900000000000001</v>
      </c>
      <c r="AO702">
        <v>0.57140000000000002</v>
      </c>
      <c r="AP702">
        <v>0.2041</v>
      </c>
      <c r="AQ702">
        <v>0.4</v>
      </c>
      <c r="AR702">
        <v>4.4400000000000002E-2</v>
      </c>
      <c r="AS702">
        <v>0.45279999999999998</v>
      </c>
      <c r="AT702">
        <v>0.1333</v>
      </c>
      <c r="AU702">
        <v>0.32679999999999998</v>
      </c>
      <c r="AV702">
        <v>0.1613</v>
      </c>
      <c r="AW702">
        <v>0.23680000000000001</v>
      </c>
      <c r="AX702">
        <v>0.42970000000000003</v>
      </c>
      <c r="AY702">
        <v>0.2</v>
      </c>
      <c r="AZ702">
        <v>0.47139999999999999</v>
      </c>
      <c r="BA702">
        <v>0.38840000000000002</v>
      </c>
      <c r="BB702">
        <v>0.20660000000000001</v>
      </c>
      <c r="BC702">
        <v>0.18690000000000001</v>
      </c>
      <c r="BD702">
        <v>0.23730000000000001</v>
      </c>
    </row>
    <row r="703" spans="1:56" hidden="1" x14ac:dyDescent="0.4">
      <c r="A703">
        <v>1255</v>
      </c>
      <c r="B703" t="str">
        <f t="shared" si="36"/>
        <v>DPM092</v>
      </c>
      <c r="C703" t="str">
        <f t="shared" si="37"/>
        <v>DPM093</v>
      </c>
      <c r="D703" t="str">
        <f t="shared" si="34"/>
        <v>Levenshtein</v>
      </c>
      <c r="E703" t="s">
        <v>766</v>
      </c>
      <c r="F703">
        <f t="shared" si="35"/>
        <v>0.49048599999999992</v>
      </c>
      <c r="G703">
        <v>0.41639999999999999</v>
      </c>
      <c r="H703">
        <v>0.44379999999999997</v>
      </c>
      <c r="I703">
        <v>0.52990000000000004</v>
      </c>
      <c r="J703">
        <v>0.46920000000000001</v>
      </c>
      <c r="K703">
        <v>0.47499999999999998</v>
      </c>
      <c r="L703">
        <v>0.65959999999999996</v>
      </c>
      <c r="M703">
        <v>0.52839999999999998</v>
      </c>
      <c r="N703">
        <v>0.60580000000000001</v>
      </c>
      <c r="O703">
        <v>0.57320000000000004</v>
      </c>
      <c r="P703">
        <v>0.48699999999999999</v>
      </c>
      <c r="Q703">
        <v>0.5464</v>
      </c>
      <c r="R703">
        <v>0.42630000000000001</v>
      </c>
      <c r="S703">
        <v>0.40250000000000002</v>
      </c>
      <c r="T703">
        <v>0.3866</v>
      </c>
      <c r="U703">
        <v>0.46450000000000002</v>
      </c>
      <c r="V703">
        <v>0.58389999999999997</v>
      </c>
      <c r="W703">
        <v>0.52710000000000001</v>
      </c>
      <c r="X703">
        <v>0.65369999999999995</v>
      </c>
      <c r="Y703">
        <v>0.45300000000000001</v>
      </c>
      <c r="Z703">
        <v>0.44969999999999999</v>
      </c>
      <c r="AA703">
        <v>0.56769999999999998</v>
      </c>
      <c r="AB703">
        <v>0.4632</v>
      </c>
      <c r="AC703">
        <v>0.46800000000000003</v>
      </c>
      <c r="AD703">
        <v>0.39279999999999998</v>
      </c>
      <c r="AE703">
        <v>0.42570000000000002</v>
      </c>
      <c r="AF703">
        <v>0.7137</v>
      </c>
      <c r="AG703">
        <v>0.54510000000000003</v>
      </c>
      <c r="AH703">
        <v>0.44800000000000001</v>
      </c>
      <c r="AI703">
        <v>0.3841</v>
      </c>
      <c r="AJ703">
        <v>0.52759999999999996</v>
      </c>
      <c r="AK703">
        <v>0.43590000000000001</v>
      </c>
      <c r="AL703">
        <v>0.44869999999999999</v>
      </c>
      <c r="AM703">
        <v>0.54830000000000001</v>
      </c>
      <c r="AN703">
        <v>0.54010000000000002</v>
      </c>
      <c r="AO703">
        <v>0.71540000000000004</v>
      </c>
      <c r="AP703">
        <v>0.42270000000000002</v>
      </c>
      <c r="AQ703">
        <v>0.4733</v>
      </c>
      <c r="AR703">
        <v>0.4073</v>
      </c>
      <c r="AS703">
        <v>0.51049999999999995</v>
      </c>
      <c r="AT703">
        <v>0.48220000000000002</v>
      </c>
      <c r="AU703">
        <v>0.41970000000000002</v>
      </c>
      <c r="AV703">
        <v>0.3745</v>
      </c>
      <c r="AW703">
        <v>0.40039999999999998</v>
      </c>
      <c r="AX703">
        <v>0.51070000000000004</v>
      </c>
      <c r="AY703">
        <v>0.437</v>
      </c>
      <c r="AZ703">
        <v>0.51559999999999995</v>
      </c>
      <c r="BA703">
        <v>0.49590000000000001</v>
      </c>
      <c r="BB703">
        <v>0.43569999999999998</v>
      </c>
      <c r="BC703">
        <v>0.4607</v>
      </c>
      <c r="BD703">
        <v>0.4718</v>
      </c>
    </row>
    <row r="704" spans="1:56" hidden="1" x14ac:dyDescent="0.4">
      <c r="A704">
        <v>1256</v>
      </c>
      <c r="B704" t="str">
        <f t="shared" si="36"/>
        <v>DPM092</v>
      </c>
      <c r="C704" t="str">
        <f t="shared" si="37"/>
        <v>DPM093</v>
      </c>
      <c r="D704" t="str">
        <f t="shared" si="34"/>
        <v>TFIDF</v>
      </c>
      <c r="E704" t="s">
        <v>767</v>
      </c>
      <c r="F704">
        <f t="shared" si="35"/>
        <v>0.40468399999999988</v>
      </c>
      <c r="G704">
        <v>0.34939999999999999</v>
      </c>
      <c r="H704">
        <v>0.3594</v>
      </c>
      <c r="I704">
        <v>0.49409999999999998</v>
      </c>
      <c r="J704">
        <v>0.44209999999999999</v>
      </c>
      <c r="K704">
        <v>0.374</v>
      </c>
      <c r="L704">
        <v>0.58360000000000001</v>
      </c>
      <c r="M704">
        <v>0.55500000000000005</v>
      </c>
      <c r="N704">
        <v>0.58709999999999996</v>
      </c>
      <c r="O704">
        <v>0.39329999999999998</v>
      </c>
      <c r="P704">
        <v>0.2104</v>
      </c>
      <c r="Q704">
        <v>0.58660000000000001</v>
      </c>
      <c r="R704">
        <v>0.3236</v>
      </c>
      <c r="S704">
        <v>0.28739999999999999</v>
      </c>
      <c r="T704">
        <v>0.27600000000000002</v>
      </c>
      <c r="U704">
        <v>0.25619999999999998</v>
      </c>
      <c r="V704">
        <v>0.41020000000000001</v>
      </c>
      <c r="W704">
        <v>0.39</v>
      </c>
      <c r="X704">
        <v>0.58699999999999997</v>
      </c>
      <c r="Y704">
        <v>0.25319999999999998</v>
      </c>
      <c r="Z704">
        <v>0.47920000000000001</v>
      </c>
      <c r="AA704">
        <v>0.4965</v>
      </c>
      <c r="AB704">
        <v>0.46160000000000001</v>
      </c>
      <c r="AC704">
        <v>0.2722</v>
      </c>
      <c r="AD704">
        <v>0.22409999999999999</v>
      </c>
      <c r="AE704">
        <v>0.40539999999999998</v>
      </c>
      <c r="AF704">
        <v>0.6089</v>
      </c>
      <c r="AG704">
        <v>0.37869999999999998</v>
      </c>
      <c r="AH704">
        <v>0.32129999999999997</v>
      </c>
      <c r="AI704">
        <v>0.2636</v>
      </c>
      <c r="AJ704">
        <v>0.54620000000000002</v>
      </c>
      <c r="AK704">
        <v>0.26250000000000001</v>
      </c>
      <c r="AL704">
        <v>0.41899999999999998</v>
      </c>
      <c r="AM704">
        <v>0.56279999999999997</v>
      </c>
      <c r="AN704">
        <v>0.54790000000000005</v>
      </c>
      <c r="AO704">
        <v>0.68020000000000003</v>
      </c>
      <c r="AP704">
        <v>0.25319999999999998</v>
      </c>
      <c r="AQ704">
        <v>0.31730000000000003</v>
      </c>
      <c r="AR704">
        <v>0.35449999999999998</v>
      </c>
      <c r="AS704">
        <v>0.54310000000000003</v>
      </c>
      <c r="AT704">
        <v>0.34810000000000002</v>
      </c>
      <c r="AU704">
        <v>0.27779999999999999</v>
      </c>
      <c r="AV704">
        <v>0.32790000000000002</v>
      </c>
      <c r="AW704">
        <v>0.46479999999999999</v>
      </c>
      <c r="AX704">
        <v>0.36249999999999999</v>
      </c>
      <c r="AY704">
        <v>0.217</v>
      </c>
      <c r="AZ704">
        <v>0.51749999999999996</v>
      </c>
      <c r="BA704">
        <v>0.31119999999999998</v>
      </c>
      <c r="BB704">
        <v>0.41</v>
      </c>
      <c r="BC704">
        <v>0.41930000000000001</v>
      </c>
      <c r="BD704">
        <v>0.46129999999999999</v>
      </c>
    </row>
    <row r="705" spans="1:56" hidden="1" x14ac:dyDescent="0.4">
      <c r="A705">
        <v>1257</v>
      </c>
      <c r="B705" t="str">
        <f t="shared" si="36"/>
        <v>DPM092</v>
      </c>
      <c r="C705" t="str">
        <f t="shared" si="37"/>
        <v>DPM093</v>
      </c>
      <c r="D705" t="str">
        <f t="shared" si="34"/>
        <v>BM25</v>
      </c>
      <c r="E705" t="s">
        <v>768</v>
      </c>
      <c r="F705">
        <f t="shared" si="35"/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</row>
    <row r="706" spans="1:56" hidden="1" x14ac:dyDescent="0.4">
      <c r="A706">
        <v>1258</v>
      </c>
      <c r="B706" t="str">
        <f t="shared" si="36"/>
        <v>DPM092</v>
      </c>
      <c r="C706" t="str">
        <f t="shared" si="37"/>
        <v>DPM093</v>
      </c>
      <c r="D706" t="str">
        <f t="shared" ref="D706:D769" si="38">MID(E706,15,16)</f>
        <v>SBERT</v>
      </c>
      <c r="E706" t="s">
        <v>769</v>
      </c>
      <c r="F706">
        <f t="shared" ref="F706:F769" si="39">AVERAGE(G706:BD706)</f>
        <v>0.9073840000000003</v>
      </c>
      <c r="G706">
        <v>0.81330000000000002</v>
      </c>
      <c r="H706">
        <v>0.89459999999999995</v>
      </c>
      <c r="I706">
        <v>0.92889999999999995</v>
      </c>
      <c r="J706">
        <v>0.90949999999999998</v>
      </c>
      <c r="K706">
        <v>0.90039999999999998</v>
      </c>
      <c r="L706">
        <v>0.95720000000000005</v>
      </c>
      <c r="M706">
        <v>0.91800000000000004</v>
      </c>
      <c r="N706">
        <v>0.95840000000000003</v>
      </c>
      <c r="O706">
        <v>0.94930000000000003</v>
      </c>
      <c r="P706">
        <v>0.90990000000000004</v>
      </c>
      <c r="Q706">
        <v>0.93059999999999998</v>
      </c>
      <c r="R706">
        <v>0.91159999999999997</v>
      </c>
      <c r="S706">
        <v>0.91069999999999995</v>
      </c>
      <c r="T706">
        <v>0.89439999999999997</v>
      </c>
      <c r="U706">
        <v>0.85529999999999995</v>
      </c>
      <c r="V706">
        <v>0.91690000000000005</v>
      </c>
      <c r="W706">
        <v>0.88990000000000002</v>
      </c>
      <c r="X706">
        <v>0.97640000000000005</v>
      </c>
      <c r="Y706">
        <v>0.85489999999999999</v>
      </c>
      <c r="Z706">
        <v>0.89290000000000003</v>
      </c>
      <c r="AA706">
        <v>0.9375</v>
      </c>
      <c r="AB706">
        <v>0.86270000000000002</v>
      </c>
      <c r="AC706">
        <v>0.87909999999999999</v>
      </c>
      <c r="AD706">
        <v>0.86670000000000003</v>
      </c>
      <c r="AE706">
        <v>0.89759999999999995</v>
      </c>
      <c r="AF706">
        <v>0.94750000000000001</v>
      </c>
      <c r="AG706">
        <v>0.91120000000000001</v>
      </c>
      <c r="AH706">
        <v>0.88239999999999996</v>
      </c>
      <c r="AI706">
        <v>0.85829999999999995</v>
      </c>
      <c r="AJ706">
        <v>0.94410000000000005</v>
      </c>
      <c r="AK706">
        <v>0.93130000000000002</v>
      </c>
      <c r="AL706">
        <v>0.87350000000000005</v>
      </c>
      <c r="AM706">
        <v>0.96199999999999997</v>
      </c>
      <c r="AN706">
        <v>0.93149999999999999</v>
      </c>
      <c r="AO706">
        <v>0.98450000000000004</v>
      </c>
      <c r="AP706">
        <v>0.90239999999999998</v>
      </c>
      <c r="AQ706">
        <v>0.94230000000000003</v>
      </c>
      <c r="AR706">
        <v>0.9214</v>
      </c>
      <c r="AS706">
        <v>0.93340000000000001</v>
      </c>
      <c r="AT706">
        <v>0.94189999999999996</v>
      </c>
      <c r="AU706">
        <v>0.88270000000000004</v>
      </c>
      <c r="AV706">
        <v>0.91959999999999997</v>
      </c>
      <c r="AW706">
        <v>0.85760000000000003</v>
      </c>
      <c r="AX706">
        <v>0.8821</v>
      </c>
      <c r="AY706">
        <v>0.87070000000000003</v>
      </c>
      <c r="AZ706">
        <v>0.89319999999999999</v>
      </c>
      <c r="BA706">
        <v>0.89649999999999996</v>
      </c>
      <c r="BB706">
        <v>0.91400000000000003</v>
      </c>
      <c r="BC706">
        <v>0.86729999999999996</v>
      </c>
      <c r="BD706">
        <v>0.90110000000000001</v>
      </c>
    </row>
    <row r="707" spans="1:56" hidden="1" x14ac:dyDescent="0.4">
      <c r="A707">
        <v>1259</v>
      </c>
      <c r="B707" t="str">
        <f t="shared" si="36"/>
        <v>DPM092</v>
      </c>
      <c r="C707" t="str">
        <f t="shared" si="37"/>
        <v>DPM093</v>
      </c>
      <c r="D707" t="str">
        <f t="shared" si="38"/>
        <v>MEAN</v>
      </c>
      <c r="E707" t="s">
        <v>770</v>
      </c>
      <c r="F707">
        <f t="shared" si="39"/>
        <v>0.41239400000000009</v>
      </c>
      <c r="G707">
        <v>0.36609999999999998</v>
      </c>
      <c r="H707">
        <v>0.37919999999999998</v>
      </c>
      <c r="I707">
        <v>0.4385</v>
      </c>
      <c r="J707">
        <v>0.42480000000000001</v>
      </c>
      <c r="K707">
        <v>0.3947</v>
      </c>
      <c r="L707">
        <v>0.50680000000000003</v>
      </c>
      <c r="M707">
        <v>0.46339999999999998</v>
      </c>
      <c r="N707">
        <v>0.48849999999999999</v>
      </c>
      <c r="O707">
        <v>0.43559999999999999</v>
      </c>
      <c r="P707">
        <v>0.3458</v>
      </c>
      <c r="Q707">
        <v>0.47360000000000002</v>
      </c>
      <c r="R707">
        <v>0.34210000000000002</v>
      </c>
      <c r="S707">
        <v>0.35139999999999999</v>
      </c>
      <c r="T707">
        <v>0.33589999999999998</v>
      </c>
      <c r="U707">
        <v>0.34849999999999998</v>
      </c>
      <c r="V707">
        <v>0.40439999999999998</v>
      </c>
      <c r="W707">
        <v>0.41089999999999999</v>
      </c>
      <c r="X707">
        <v>0.51400000000000001</v>
      </c>
      <c r="Y707">
        <v>0.36099999999999999</v>
      </c>
      <c r="Z707">
        <v>0.40439999999999998</v>
      </c>
      <c r="AA707">
        <v>0.46479999999999999</v>
      </c>
      <c r="AB707">
        <v>0.40439999999999998</v>
      </c>
      <c r="AC707">
        <v>0.38919999999999999</v>
      </c>
      <c r="AD707">
        <v>0.3241</v>
      </c>
      <c r="AE707">
        <v>0.39810000000000001</v>
      </c>
      <c r="AF707">
        <v>0.55400000000000005</v>
      </c>
      <c r="AG707">
        <v>0.4037</v>
      </c>
      <c r="AH707">
        <v>0.37480000000000002</v>
      </c>
      <c r="AI707">
        <v>0.33650000000000002</v>
      </c>
      <c r="AJ707">
        <v>0.46239999999999998</v>
      </c>
      <c r="AK707">
        <v>0.3604</v>
      </c>
      <c r="AL707">
        <v>0.38740000000000002</v>
      </c>
      <c r="AM707">
        <v>0.4844</v>
      </c>
      <c r="AN707">
        <v>0.49370000000000003</v>
      </c>
      <c r="AO707">
        <v>0.59030000000000005</v>
      </c>
      <c r="AP707">
        <v>0.35649999999999998</v>
      </c>
      <c r="AQ707">
        <v>0.42659999999999998</v>
      </c>
      <c r="AR707">
        <v>0.34549999999999997</v>
      </c>
      <c r="AS707">
        <v>0.48799999999999999</v>
      </c>
      <c r="AT707">
        <v>0.38109999999999999</v>
      </c>
      <c r="AU707">
        <v>0.38140000000000002</v>
      </c>
      <c r="AV707">
        <v>0.35670000000000002</v>
      </c>
      <c r="AW707">
        <v>0.39190000000000003</v>
      </c>
      <c r="AX707">
        <v>0.437</v>
      </c>
      <c r="AY707">
        <v>0.34489999999999998</v>
      </c>
      <c r="AZ707">
        <v>0.47949999999999998</v>
      </c>
      <c r="BA707">
        <v>0.41839999999999999</v>
      </c>
      <c r="BB707">
        <v>0.39329999999999998</v>
      </c>
      <c r="BC707">
        <v>0.38679999999999998</v>
      </c>
      <c r="BD707">
        <v>0.4143</v>
      </c>
    </row>
    <row r="708" spans="1:56" x14ac:dyDescent="0.4">
      <c r="A708">
        <v>1260</v>
      </c>
      <c r="B708" t="str">
        <f t="shared" si="36"/>
        <v>DPM092</v>
      </c>
      <c r="C708" t="str">
        <f t="shared" si="37"/>
        <v>DPM093</v>
      </c>
      <c r="D708" t="str">
        <f t="shared" si="38"/>
        <v>Weighted</v>
      </c>
      <c r="E708" t="s">
        <v>771</v>
      </c>
      <c r="F708">
        <f t="shared" si="39"/>
        <v>0.39961199999999997</v>
      </c>
      <c r="G708">
        <v>0.35310000000000002</v>
      </c>
      <c r="H708">
        <v>0.35770000000000002</v>
      </c>
      <c r="I708">
        <v>0.4335</v>
      </c>
      <c r="J708">
        <v>0.41660000000000003</v>
      </c>
      <c r="K708">
        <v>0.377</v>
      </c>
      <c r="L708">
        <v>0.51900000000000002</v>
      </c>
      <c r="M708">
        <v>0.46939999999999998</v>
      </c>
      <c r="N708">
        <v>0.49619999999999997</v>
      </c>
      <c r="O708">
        <v>0.42180000000000001</v>
      </c>
      <c r="P708">
        <v>0.30630000000000002</v>
      </c>
      <c r="Q708">
        <v>0.48170000000000002</v>
      </c>
      <c r="R708">
        <v>0.30709999999999998</v>
      </c>
      <c r="S708">
        <v>0.317</v>
      </c>
      <c r="T708">
        <v>0.29949999999999999</v>
      </c>
      <c r="U708">
        <v>0.32019999999999998</v>
      </c>
      <c r="V708">
        <v>0.38850000000000001</v>
      </c>
      <c r="W708">
        <v>0.39960000000000001</v>
      </c>
      <c r="X708">
        <v>0.52539999999999998</v>
      </c>
      <c r="Y708">
        <v>0.3357</v>
      </c>
      <c r="Z708">
        <v>0.39550000000000002</v>
      </c>
      <c r="AA708">
        <v>0.4652</v>
      </c>
      <c r="AB708">
        <v>0.39910000000000001</v>
      </c>
      <c r="AC708">
        <v>0.36820000000000003</v>
      </c>
      <c r="AD708">
        <v>0.28639999999999999</v>
      </c>
      <c r="AE708">
        <v>0.38319999999999999</v>
      </c>
      <c r="AF708">
        <v>0.58089999999999997</v>
      </c>
      <c r="AG708">
        <v>0.38679999999999998</v>
      </c>
      <c r="AH708">
        <v>0.35220000000000001</v>
      </c>
      <c r="AI708">
        <v>0.30499999999999999</v>
      </c>
      <c r="AJ708">
        <v>0.4637</v>
      </c>
      <c r="AK708">
        <v>0.32400000000000001</v>
      </c>
      <c r="AL708">
        <v>0.37409999999999999</v>
      </c>
      <c r="AM708">
        <v>0.48930000000000001</v>
      </c>
      <c r="AN708">
        <v>0.50480000000000003</v>
      </c>
      <c r="AO708">
        <v>0.62419999999999998</v>
      </c>
      <c r="AP708">
        <v>0.32290000000000002</v>
      </c>
      <c r="AQ708">
        <v>0.4078</v>
      </c>
      <c r="AR708">
        <v>0.31140000000000001</v>
      </c>
      <c r="AS708">
        <v>0.49709999999999999</v>
      </c>
      <c r="AT708">
        <v>0.35249999999999998</v>
      </c>
      <c r="AU708">
        <v>0.35820000000000002</v>
      </c>
      <c r="AV708">
        <v>0.32429999999999998</v>
      </c>
      <c r="AW708">
        <v>0.38450000000000001</v>
      </c>
      <c r="AX708">
        <v>0.432</v>
      </c>
      <c r="AY708">
        <v>0.31140000000000001</v>
      </c>
      <c r="AZ708">
        <v>0.49130000000000001</v>
      </c>
      <c r="BA708">
        <v>0.40410000000000001</v>
      </c>
      <c r="BB708">
        <v>0.375</v>
      </c>
      <c r="BC708">
        <v>0.37440000000000001</v>
      </c>
      <c r="BD708">
        <v>0.40579999999999999</v>
      </c>
    </row>
    <row r="709" spans="1:56" hidden="1" x14ac:dyDescent="0.4">
      <c r="A709">
        <v>1170</v>
      </c>
      <c r="B709" t="str">
        <f t="shared" si="36"/>
        <v>DPM091</v>
      </c>
      <c r="C709" t="str">
        <f t="shared" si="37"/>
        <v>DPM093</v>
      </c>
      <c r="D709" t="str">
        <f t="shared" si="38"/>
        <v>Jaccard</v>
      </c>
      <c r="E709" t="s">
        <v>772</v>
      </c>
      <c r="F709">
        <f t="shared" si="39"/>
        <v>0.28237800000000002</v>
      </c>
      <c r="G709">
        <v>0.1638</v>
      </c>
      <c r="H709">
        <v>0.2235</v>
      </c>
      <c r="I709">
        <v>0.46150000000000002</v>
      </c>
      <c r="J709">
        <v>0.23080000000000001</v>
      </c>
      <c r="K709">
        <v>0.1017</v>
      </c>
      <c r="L709">
        <v>0.27779999999999999</v>
      </c>
      <c r="M709">
        <v>0.19570000000000001</v>
      </c>
      <c r="N709">
        <v>0.1923</v>
      </c>
      <c r="O709">
        <v>0.44</v>
      </c>
      <c r="P709">
        <v>0.1789</v>
      </c>
      <c r="Q709">
        <v>0.30299999999999999</v>
      </c>
      <c r="R709">
        <v>0.20930000000000001</v>
      </c>
      <c r="S709">
        <v>0.23019999999999999</v>
      </c>
      <c r="T709">
        <v>0.1961</v>
      </c>
      <c r="U709">
        <v>0.1053</v>
      </c>
      <c r="V709">
        <v>0.19570000000000001</v>
      </c>
      <c r="W709">
        <v>0.34339999999999998</v>
      </c>
      <c r="X709">
        <v>0.28299999999999997</v>
      </c>
      <c r="Y709">
        <v>0.38600000000000001</v>
      </c>
      <c r="Z709">
        <v>0.28849999999999998</v>
      </c>
      <c r="AA709">
        <v>0.2697</v>
      </c>
      <c r="AB709">
        <v>0.27689999999999998</v>
      </c>
      <c r="AC709">
        <v>0.2321</v>
      </c>
      <c r="AD709">
        <v>0.1212</v>
      </c>
      <c r="AE709">
        <v>0.25419999999999998</v>
      </c>
      <c r="AF709">
        <v>0.2959</v>
      </c>
      <c r="AG709">
        <v>0.15379999999999999</v>
      </c>
      <c r="AH709">
        <v>0.39090000000000003</v>
      </c>
      <c r="AI709">
        <v>0.4889</v>
      </c>
      <c r="AJ709">
        <v>0.46150000000000002</v>
      </c>
      <c r="AK709">
        <v>0.1797</v>
      </c>
      <c r="AL709">
        <v>0.25</v>
      </c>
      <c r="AM709">
        <v>0.25</v>
      </c>
      <c r="AN709">
        <v>0.3226</v>
      </c>
      <c r="AO709">
        <v>0.21540000000000001</v>
      </c>
      <c r="AP709">
        <v>0.25</v>
      </c>
      <c r="AQ709">
        <v>0.51459999999999995</v>
      </c>
      <c r="AR709">
        <v>0.29089999999999999</v>
      </c>
      <c r="AS709">
        <v>0.44640000000000002</v>
      </c>
      <c r="AT709">
        <v>0.38329999999999997</v>
      </c>
      <c r="AU709">
        <v>0.1739</v>
      </c>
      <c r="AV709">
        <v>0.25</v>
      </c>
      <c r="AW709">
        <v>0.33119999999999999</v>
      </c>
      <c r="AX709">
        <v>0.374</v>
      </c>
      <c r="AY709">
        <v>0.26619999999999999</v>
      </c>
      <c r="AZ709">
        <v>0.4667</v>
      </c>
      <c r="BA709">
        <v>0.32579999999999998</v>
      </c>
      <c r="BB709">
        <v>0.33329999999999999</v>
      </c>
      <c r="BC709">
        <v>0.2</v>
      </c>
      <c r="BD709">
        <v>0.34329999999999999</v>
      </c>
    </row>
    <row r="710" spans="1:56" hidden="1" x14ac:dyDescent="0.4">
      <c r="A710">
        <v>1171</v>
      </c>
      <c r="B710" t="str">
        <f t="shared" si="36"/>
        <v>DPM091</v>
      </c>
      <c r="C710" t="str">
        <f t="shared" si="37"/>
        <v>DPM093</v>
      </c>
      <c r="D710" t="str">
        <f t="shared" si="38"/>
        <v>Levenshtein</v>
      </c>
      <c r="E710" t="s">
        <v>773</v>
      </c>
      <c r="F710">
        <f t="shared" si="39"/>
        <v>0.4998180000000001</v>
      </c>
      <c r="G710">
        <v>0.47349999999999998</v>
      </c>
      <c r="H710">
        <v>0.44669999999999999</v>
      </c>
      <c r="I710">
        <v>0.79330000000000001</v>
      </c>
      <c r="J710">
        <v>0.45629999999999998</v>
      </c>
      <c r="K710">
        <v>0.48949999999999999</v>
      </c>
      <c r="L710">
        <v>0.50460000000000005</v>
      </c>
      <c r="M710">
        <v>0.41320000000000001</v>
      </c>
      <c r="N710">
        <v>0.49869999999999998</v>
      </c>
      <c r="O710">
        <v>0.79600000000000004</v>
      </c>
      <c r="P710">
        <v>0.37219999999999998</v>
      </c>
      <c r="Q710">
        <v>0.48699999999999999</v>
      </c>
      <c r="R710">
        <v>0.40579999999999999</v>
      </c>
      <c r="S710">
        <v>0.33379999999999999</v>
      </c>
      <c r="T710">
        <v>0.43930000000000002</v>
      </c>
      <c r="U710">
        <v>0.40720000000000001</v>
      </c>
      <c r="V710">
        <v>0.437</v>
      </c>
      <c r="W710">
        <v>0.62039999999999995</v>
      </c>
      <c r="X710">
        <v>0.65149999999999997</v>
      </c>
      <c r="Y710">
        <v>0.58109999999999995</v>
      </c>
      <c r="Z710">
        <v>0.58140000000000003</v>
      </c>
      <c r="AA710">
        <v>0.44140000000000001</v>
      </c>
      <c r="AB710">
        <v>0.497</v>
      </c>
      <c r="AC710">
        <v>0.37780000000000002</v>
      </c>
      <c r="AD710">
        <v>0.36849999999999999</v>
      </c>
      <c r="AE710">
        <v>0.43290000000000001</v>
      </c>
      <c r="AF710">
        <v>0.51690000000000003</v>
      </c>
      <c r="AG710">
        <v>0.48159999999999997</v>
      </c>
      <c r="AH710">
        <v>0.65239999999999998</v>
      </c>
      <c r="AI710">
        <v>0.54420000000000002</v>
      </c>
      <c r="AJ710">
        <v>0.57540000000000002</v>
      </c>
      <c r="AK710">
        <v>0.46039999999999998</v>
      </c>
      <c r="AL710">
        <v>0.50539999999999996</v>
      </c>
      <c r="AM710">
        <v>0.48209999999999997</v>
      </c>
      <c r="AN710">
        <v>0.55649999999999999</v>
      </c>
      <c r="AO710">
        <v>0.48830000000000001</v>
      </c>
      <c r="AP710">
        <v>0.50149999999999995</v>
      </c>
      <c r="AQ710">
        <v>0.5413</v>
      </c>
      <c r="AR710">
        <v>0.55630000000000002</v>
      </c>
      <c r="AS710">
        <v>0.64470000000000005</v>
      </c>
      <c r="AT710">
        <v>0.46889999999999998</v>
      </c>
      <c r="AU710">
        <v>0.37069999999999997</v>
      </c>
      <c r="AV710">
        <v>0.54410000000000003</v>
      </c>
      <c r="AW710">
        <v>0.47260000000000002</v>
      </c>
      <c r="AX710">
        <v>0.50749999999999995</v>
      </c>
      <c r="AY710">
        <v>0.38200000000000001</v>
      </c>
      <c r="AZ710">
        <v>0.55549999999999999</v>
      </c>
      <c r="BA710">
        <v>0.45200000000000001</v>
      </c>
      <c r="BB710">
        <v>0.41410000000000002</v>
      </c>
      <c r="BC710">
        <v>0.4637</v>
      </c>
      <c r="BD710">
        <v>0.54669999999999996</v>
      </c>
    </row>
    <row r="711" spans="1:56" hidden="1" x14ac:dyDescent="0.4">
      <c r="A711">
        <v>1172</v>
      </c>
      <c r="B711" t="str">
        <f t="shared" si="36"/>
        <v>DPM091</v>
      </c>
      <c r="C711" t="str">
        <f t="shared" si="37"/>
        <v>DPM093</v>
      </c>
      <c r="D711" t="str">
        <f t="shared" si="38"/>
        <v>TFIDF</v>
      </c>
      <c r="E711" t="s">
        <v>774</v>
      </c>
      <c r="F711">
        <f t="shared" si="39"/>
        <v>0.42895599999999995</v>
      </c>
      <c r="G711">
        <v>0.47060000000000002</v>
      </c>
      <c r="H711">
        <v>0.38140000000000002</v>
      </c>
      <c r="I711">
        <v>0.68279999999999996</v>
      </c>
      <c r="J711">
        <v>0.52839999999999998</v>
      </c>
      <c r="K711">
        <v>0.25619999999999998</v>
      </c>
      <c r="L711">
        <v>0.51049999999999995</v>
      </c>
      <c r="M711">
        <v>0.34849999999999998</v>
      </c>
      <c r="N711">
        <v>0.35089999999999999</v>
      </c>
      <c r="O711">
        <v>0.69489999999999996</v>
      </c>
      <c r="P711">
        <v>0.24049999999999999</v>
      </c>
      <c r="Q711">
        <v>0.49419999999999997</v>
      </c>
      <c r="R711">
        <v>0.2984</v>
      </c>
      <c r="S711">
        <v>0.37409999999999999</v>
      </c>
      <c r="T711">
        <v>0.40860000000000002</v>
      </c>
      <c r="U711">
        <v>0.29449999999999998</v>
      </c>
      <c r="V711">
        <v>0.3503</v>
      </c>
      <c r="W711">
        <v>0.41570000000000001</v>
      </c>
      <c r="X711">
        <v>0.52049999999999996</v>
      </c>
      <c r="Y711">
        <v>0.54459999999999997</v>
      </c>
      <c r="Z711">
        <v>0.51249999999999996</v>
      </c>
      <c r="AA711">
        <v>0.39269999999999999</v>
      </c>
      <c r="AB711">
        <v>0.50309999999999999</v>
      </c>
      <c r="AC711">
        <v>0.27779999999999999</v>
      </c>
      <c r="AD711">
        <v>0.24709999999999999</v>
      </c>
      <c r="AE711">
        <v>0.39889999999999998</v>
      </c>
      <c r="AF711">
        <v>0.4738</v>
      </c>
      <c r="AG711">
        <v>0.26229999999999998</v>
      </c>
      <c r="AH711">
        <v>0.41399999999999998</v>
      </c>
      <c r="AI711">
        <v>0.48530000000000001</v>
      </c>
      <c r="AJ711">
        <v>0.63190000000000002</v>
      </c>
      <c r="AK711">
        <v>0.36159999999999998</v>
      </c>
      <c r="AL711">
        <v>0.37519999999999998</v>
      </c>
      <c r="AM711">
        <v>0.47939999999999999</v>
      </c>
      <c r="AN711">
        <v>0.37880000000000003</v>
      </c>
      <c r="AO711">
        <v>0.53369999999999995</v>
      </c>
      <c r="AP711">
        <v>0.56620000000000004</v>
      </c>
      <c r="AQ711">
        <v>0.48899999999999999</v>
      </c>
      <c r="AR711">
        <v>0.60860000000000003</v>
      </c>
      <c r="AS711">
        <v>0.66110000000000002</v>
      </c>
      <c r="AT711">
        <v>0.36199999999999999</v>
      </c>
      <c r="AU711">
        <v>0.314</v>
      </c>
      <c r="AV711">
        <v>0.52159999999999995</v>
      </c>
      <c r="AW711">
        <v>0.3342</v>
      </c>
      <c r="AX711">
        <v>0.31740000000000002</v>
      </c>
      <c r="AY711">
        <v>0.3004</v>
      </c>
      <c r="AZ711">
        <v>0.55769999999999997</v>
      </c>
      <c r="BA711">
        <v>0.2122</v>
      </c>
      <c r="BB711">
        <v>0.3473</v>
      </c>
      <c r="BC711">
        <v>0.40329999999999999</v>
      </c>
      <c r="BD711">
        <v>0.55910000000000004</v>
      </c>
    </row>
    <row r="712" spans="1:56" hidden="1" x14ac:dyDescent="0.4">
      <c r="A712">
        <v>1173</v>
      </c>
      <c r="B712" t="str">
        <f t="shared" si="36"/>
        <v>DPM091</v>
      </c>
      <c r="C712" t="str">
        <f t="shared" si="37"/>
        <v>DPM093</v>
      </c>
      <c r="D712" t="str">
        <f t="shared" si="38"/>
        <v>BM25</v>
      </c>
      <c r="E712" t="s">
        <v>775</v>
      </c>
      <c r="F712">
        <f t="shared" si="39"/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</row>
    <row r="713" spans="1:56" hidden="1" x14ac:dyDescent="0.4">
      <c r="A713">
        <v>1174</v>
      </c>
      <c r="B713" t="str">
        <f t="shared" si="36"/>
        <v>DPM091</v>
      </c>
      <c r="C713" t="str">
        <f t="shared" si="37"/>
        <v>DPM093</v>
      </c>
      <c r="D713" t="str">
        <f t="shared" si="38"/>
        <v>SBERT</v>
      </c>
      <c r="E713" t="s">
        <v>776</v>
      </c>
      <c r="F713">
        <f t="shared" si="39"/>
        <v>0.90452799999999978</v>
      </c>
      <c r="G713">
        <v>0.87980000000000003</v>
      </c>
      <c r="H713">
        <v>0.86260000000000003</v>
      </c>
      <c r="I713">
        <v>0.97770000000000001</v>
      </c>
      <c r="J713">
        <v>0.92749999999999999</v>
      </c>
      <c r="K713">
        <v>0.88780000000000003</v>
      </c>
      <c r="L713">
        <v>0.93089999999999995</v>
      </c>
      <c r="M713">
        <v>0.86770000000000003</v>
      </c>
      <c r="N713">
        <v>0.89190000000000003</v>
      </c>
      <c r="O713">
        <v>0.97960000000000003</v>
      </c>
      <c r="P713">
        <v>0.82210000000000005</v>
      </c>
      <c r="Q713">
        <v>0.88690000000000002</v>
      </c>
      <c r="R713">
        <v>0.89019999999999999</v>
      </c>
      <c r="S713">
        <v>0.88590000000000002</v>
      </c>
      <c r="T713">
        <v>0.93120000000000003</v>
      </c>
      <c r="U713">
        <v>0.80159999999999998</v>
      </c>
      <c r="V713">
        <v>0.84899999999999998</v>
      </c>
      <c r="W713">
        <v>0.96279999999999999</v>
      </c>
      <c r="X713">
        <v>0.97119999999999995</v>
      </c>
      <c r="Y713">
        <v>0.91200000000000003</v>
      </c>
      <c r="Z713">
        <v>0.90139999999999998</v>
      </c>
      <c r="AA713">
        <v>0.84309999999999996</v>
      </c>
      <c r="AB713">
        <v>0.91990000000000005</v>
      </c>
      <c r="AC713">
        <v>0.8538</v>
      </c>
      <c r="AD713">
        <v>0.89780000000000004</v>
      </c>
      <c r="AE713">
        <v>0.87790000000000001</v>
      </c>
      <c r="AF713">
        <v>0.9486</v>
      </c>
      <c r="AG713">
        <v>0.90949999999999998</v>
      </c>
      <c r="AH713">
        <v>0.92190000000000005</v>
      </c>
      <c r="AI713">
        <v>0.92859999999999998</v>
      </c>
      <c r="AJ713">
        <v>0.92820000000000003</v>
      </c>
      <c r="AK713">
        <v>0.92659999999999998</v>
      </c>
      <c r="AL713">
        <v>0.8498</v>
      </c>
      <c r="AM713">
        <v>0.88819999999999999</v>
      </c>
      <c r="AN713">
        <v>0.91469999999999996</v>
      </c>
      <c r="AO713">
        <v>0.94430000000000003</v>
      </c>
      <c r="AP713">
        <v>0.89549999999999996</v>
      </c>
      <c r="AQ713">
        <v>0.96489999999999998</v>
      </c>
      <c r="AR713">
        <v>0.96140000000000003</v>
      </c>
      <c r="AS713">
        <v>0.95230000000000004</v>
      </c>
      <c r="AT713">
        <v>0.94099999999999995</v>
      </c>
      <c r="AU713">
        <v>0.83730000000000004</v>
      </c>
      <c r="AV713">
        <v>0.90669999999999995</v>
      </c>
      <c r="AW713">
        <v>0.90680000000000005</v>
      </c>
      <c r="AX713">
        <v>0.91180000000000005</v>
      </c>
      <c r="AY713">
        <v>0.87909999999999999</v>
      </c>
      <c r="AZ713">
        <v>0.90359999999999996</v>
      </c>
      <c r="BA713">
        <v>0.88170000000000004</v>
      </c>
      <c r="BB713">
        <v>0.90190000000000003</v>
      </c>
      <c r="BC713">
        <v>0.86240000000000006</v>
      </c>
      <c r="BD713">
        <v>0.94730000000000003</v>
      </c>
    </row>
    <row r="714" spans="1:56" hidden="1" x14ac:dyDescent="0.4">
      <c r="A714">
        <v>1175</v>
      </c>
      <c r="B714" t="str">
        <f t="shared" si="36"/>
        <v>DPM091</v>
      </c>
      <c r="C714" t="str">
        <f t="shared" si="37"/>
        <v>DPM093</v>
      </c>
      <c r="D714" t="str">
        <f t="shared" si="38"/>
        <v>MEAN</v>
      </c>
      <c r="E714" t="s">
        <v>777</v>
      </c>
      <c r="F714">
        <f t="shared" si="39"/>
        <v>0.42313400000000007</v>
      </c>
      <c r="G714">
        <v>0.39750000000000002</v>
      </c>
      <c r="H714">
        <v>0.38290000000000002</v>
      </c>
      <c r="I714">
        <v>0.58309999999999995</v>
      </c>
      <c r="J714">
        <v>0.42859999999999998</v>
      </c>
      <c r="K714">
        <v>0.34699999999999998</v>
      </c>
      <c r="L714">
        <v>0.44469999999999998</v>
      </c>
      <c r="M714">
        <v>0.36499999999999999</v>
      </c>
      <c r="N714">
        <v>0.38679999999999998</v>
      </c>
      <c r="O714">
        <v>0.58209999999999995</v>
      </c>
      <c r="P714">
        <v>0.32279999999999998</v>
      </c>
      <c r="Q714">
        <v>0.43419999999999997</v>
      </c>
      <c r="R714">
        <v>0.36070000000000002</v>
      </c>
      <c r="S714">
        <v>0.36480000000000001</v>
      </c>
      <c r="T714">
        <v>0.39500000000000002</v>
      </c>
      <c r="U714">
        <v>0.32169999999999999</v>
      </c>
      <c r="V714">
        <v>0.3664</v>
      </c>
      <c r="W714">
        <v>0.46839999999999998</v>
      </c>
      <c r="X714">
        <v>0.48530000000000001</v>
      </c>
      <c r="Y714">
        <v>0.48470000000000002</v>
      </c>
      <c r="Z714">
        <v>0.45669999999999999</v>
      </c>
      <c r="AA714">
        <v>0.38940000000000002</v>
      </c>
      <c r="AB714">
        <v>0.43940000000000001</v>
      </c>
      <c r="AC714">
        <v>0.3483</v>
      </c>
      <c r="AD714">
        <v>0.32690000000000002</v>
      </c>
      <c r="AE714">
        <v>0.39279999999999998</v>
      </c>
      <c r="AF714">
        <v>0.4471</v>
      </c>
      <c r="AG714">
        <v>0.3614</v>
      </c>
      <c r="AH714">
        <v>0.47589999999999999</v>
      </c>
      <c r="AI714">
        <v>0.4894</v>
      </c>
      <c r="AJ714">
        <v>0.51939999999999997</v>
      </c>
      <c r="AK714">
        <v>0.38569999999999999</v>
      </c>
      <c r="AL714">
        <v>0.39610000000000001</v>
      </c>
      <c r="AM714">
        <v>0.4199</v>
      </c>
      <c r="AN714">
        <v>0.4345</v>
      </c>
      <c r="AO714">
        <v>0.43630000000000002</v>
      </c>
      <c r="AP714">
        <v>0.44259999999999999</v>
      </c>
      <c r="AQ714">
        <v>0.502</v>
      </c>
      <c r="AR714">
        <v>0.4834</v>
      </c>
      <c r="AS714">
        <v>0.54090000000000005</v>
      </c>
      <c r="AT714">
        <v>0.43109999999999998</v>
      </c>
      <c r="AU714">
        <v>0.3392</v>
      </c>
      <c r="AV714">
        <v>0.44450000000000001</v>
      </c>
      <c r="AW714">
        <v>0.40889999999999999</v>
      </c>
      <c r="AX714">
        <v>0.42220000000000002</v>
      </c>
      <c r="AY714">
        <v>0.36549999999999999</v>
      </c>
      <c r="AZ714">
        <v>0.49669999999999997</v>
      </c>
      <c r="BA714">
        <v>0.37430000000000002</v>
      </c>
      <c r="BB714">
        <v>0.39929999999999999</v>
      </c>
      <c r="BC714">
        <v>0.38590000000000002</v>
      </c>
      <c r="BD714">
        <v>0.4793</v>
      </c>
    </row>
    <row r="715" spans="1:56" x14ac:dyDescent="0.4">
      <c r="A715">
        <v>1176</v>
      </c>
      <c r="B715" t="str">
        <f t="shared" si="36"/>
        <v>DPM091</v>
      </c>
      <c r="C715" t="str">
        <f t="shared" si="37"/>
        <v>DPM093</v>
      </c>
      <c r="D715" t="str">
        <f t="shared" si="38"/>
        <v>Weighted</v>
      </c>
      <c r="E715" t="s">
        <v>778</v>
      </c>
      <c r="F715">
        <f t="shared" si="39"/>
        <v>0.41469200000000001</v>
      </c>
      <c r="G715">
        <v>0.38850000000000001</v>
      </c>
      <c r="H715">
        <v>0.36830000000000002</v>
      </c>
      <c r="I715">
        <v>0.61629999999999996</v>
      </c>
      <c r="J715">
        <v>0.42299999999999999</v>
      </c>
      <c r="K715">
        <v>0.31340000000000001</v>
      </c>
      <c r="L715">
        <v>0.44180000000000003</v>
      </c>
      <c r="M715">
        <v>0.34350000000000003</v>
      </c>
      <c r="N715">
        <v>0.36720000000000003</v>
      </c>
      <c r="O715">
        <v>0.61539999999999995</v>
      </c>
      <c r="P715">
        <v>0.29220000000000002</v>
      </c>
      <c r="Q715">
        <v>0.4345</v>
      </c>
      <c r="R715">
        <v>0.33229999999999998</v>
      </c>
      <c r="S715">
        <v>0.34179999999999999</v>
      </c>
      <c r="T715">
        <v>0.3745</v>
      </c>
      <c r="U715">
        <v>0.29659999999999997</v>
      </c>
      <c r="V715">
        <v>0.34820000000000001</v>
      </c>
      <c r="W715">
        <v>0.46189999999999998</v>
      </c>
      <c r="X715">
        <v>0.4869</v>
      </c>
      <c r="Y715">
        <v>0.49630000000000002</v>
      </c>
      <c r="Z715">
        <v>0.46139999999999998</v>
      </c>
      <c r="AA715">
        <v>0.37990000000000002</v>
      </c>
      <c r="AB715">
        <v>0.43640000000000001</v>
      </c>
      <c r="AC715">
        <v>0.32119999999999999</v>
      </c>
      <c r="AD715">
        <v>0.2863</v>
      </c>
      <c r="AE715">
        <v>0.37930000000000003</v>
      </c>
      <c r="AF715">
        <v>0.44019999999999998</v>
      </c>
      <c r="AG715">
        <v>0.32850000000000001</v>
      </c>
      <c r="AH715">
        <v>0.47720000000000001</v>
      </c>
      <c r="AI715">
        <v>0.49669999999999997</v>
      </c>
      <c r="AJ715">
        <v>0.54159999999999997</v>
      </c>
      <c r="AK715">
        <v>0.36120000000000002</v>
      </c>
      <c r="AL715">
        <v>0.38640000000000002</v>
      </c>
      <c r="AM715">
        <v>0.41570000000000001</v>
      </c>
      <c r="AN715">
        <v>0.4249</v>
      </c>
      <c r="AO715">
        <v>0.43049999999999999</v>
      </c>
      <c r="AP715">
        <v>0.44729999999999998</v>
      </c>
      <c r="AQ715">
        <v>0.50719999999999998</v>
      </c>
      <c r="AR715">
        <v>0.49049999999999999</v>
      </c>
      <c r="AS715">
        <v>0.56630000000000003</v>
      </c>
      <c r="AT715">
        <v>0.4158</v>
      </c>
      <c r="AU715">
        <v>0.31409999999999999</v>
      </c>
      <c r="AV715">
        <v>0.44569999999999999</v>
      </c>
      <c r="AW715">
        <v>0.39190000000000003</v>
      </c>
      <c r="AX715">
        <v>0.40679999999999999</v>
      </c>
      <c r="AY715">
        <v>0.34010000000000001</v>
      </c>
      <c r="AZ715">
        <v>0.51319999999999999</v>
      </c>
      <c r="BA715">
        <v>0.3463</v>
      </c>
      <c r="BB715">
        <v>0.38119999999999998</v>
      </c>
      <c r="BC715">
        <v>0.37319999999999998</v>
      </c>
      <c r="BD715">
        <v>0.48499999999999999</v>
      </c>
    </row>
    <row r="716" spans="1:56" hidden="1" x14ac:dyDescent="0.4">
      <c r="A716">
        <v>1275</v>
      </c>
      <c r="B716" t="str">
        <f t="shared" si="36"/>
        <v>DPM053</v>
      </c>
      <c r="C716" t="str">
        <f t="shared" si="37"/>
        <v>DPM093</v>
      </c>
      <c r="D716" t="str">
        <f t="shared" si="38"/>
        <v>Jaccard</v>
      </c>
      <c r="E716" t="s">
        <v>779</v>
      </c>
      <c r="F716">
        <f t="shared" si="39"/>
        <v>0.27666800000000008</v>
      </c>
      <c r="G716">
        <v>7.3700000000000002E-2</v>
      </c>
      <c r="H716">
        <v>0.25769999999999998</v>
      </c>
      <c r="I716">
        <v>0.40429999999999999</v>
      </c>
      <c r="J716">
        <v>0.21210000000000001</v>
      </c>
      <c r="K716">
        <v>0.21310000000000001</v>
      </c>
      <c r="L716">
        <v>0.2727</v>
      </c>
      <c r="M716">
        <v>0.16220000000000001</v>
      </c>
      <c r="N716">
        <v>0.34720000000000001</v>
      </c>
      <c r="O716">
        <v>0.4894</v>
      </c>
      <c r="P716">
        <v>0.1852</v>
      </c>
      <c r="Q716">
        <v>0.28000000000000003</v>
      </c>
      <c r="R716">
        <v>0.18640000000000001</v>
      </c>
      <c r="S716">
        <v>0.14080000000000001</v>
      </c>
      <c r="T716">
        <v>0.15690000000000001</v>
      </c>
      <c r="U716">
        <v>0.22220000000000001</v>
      </c>
      <c r="V716">
        <v>0.21640000000000001</v>
      </c>
      <c r="W716">
        <v>0.21210000000000001</v>
      </c>
      <c r="X716">
        <v>0.31369999999999998</v>
      </c>
      <c r="Y716">
        <v>2.2200000000000001E-2</v>
      </c>
      <c r="Z716">
        <v>0.21790000000000001</v>
      </c>
      <c r="AA716">
        <v>0.45100000000000001</v>
      </c>
      <c r="AB716">
        <v>0.28050000000000003</v>
      </c>
      <c r="AC716">
        <v>0.30220000000000002</v>
      </c>
      <c r="AD716">
        <v>0.13250000000000001</v>
      </c>
      <c r="AE716">
        <v>0.1212</v>
      </c>
      <c r="AF716">
        <v>0.49180000000000001</v>
      </c>
      <c r="AG716">
        <v>0.1111</v>
      </c>
      <c r="AH716">
        <v>0.27010000000000001</v>
      </c>
      <c r="AI716">
        <v>0.4138</v>
      </c>
      <c r="AJ716">
        <v>0.1875</v>
      </c>
      <c r="AK716">
        <v>0.2339</v>
      </c>
      <c r="AL716">
        <v>0.32079999999999997</v>
      </c>
      <c r="AM716">
        <v>0.53849999999999998</v>
      </c>
      <c r="AN716">
        <v>0.34920000000000001</v>
      </c>
      <c r="AO716">
        <v>0.5</v>
      </c>
      <c r="AP716">
        <v>0.35060000000000002</v>
      </c>
      <c r="AQ716">
        <v>0.39019999999999999</v>
      </c>
      <c r="AR716">
        <v>0.20630000000000001</v>
      </c>
      <c r="AS716">
        <v>0.57140000000000002</v>
      </c>
      <c r="AT716">
        <v>0.40679999999999999</v>
      </c>
      <c r="AU716">
        <v>0.1037</v>
      </c>
      <c r="AV716">
        <v>0.17860000000000001</v>
      </c>
      <c r="AW716">
        <v>0.2</v>
      </c>
      <c r="AX716">
        <v>0.39529999999999998</v>
      </c>
      <c r="AY716">
        <v>0.28889999999999999</v>
      </c>
      <c r="AZ716">
        <v>0.31940000000000002</v>
      </c>
      <c r="BA716">
        <v>0.31780000000000003</v>
      </c>
      <c r="BB716">
        <v>0.3397</v>
      </c>
      <c r="BC716">
        <v>0.23530000000000001</v>
      </c>
      <c r="BD716">
        <v>0.23910000000000001</v>
      </c>
    </row>
    <row r="717" spans="1:56" hidden="1" x14ac:dyDescent="0.4">
      <c r="A717">
        <v>1276</v>
      </c>
      <c r="B717" t="str">
        <f t="shared" si="36"/>
        <v>DPM053</v>
      </c>
      <c r="C717" t="str">
        <f t="shared" si="37"/>
        <v>DPM093</v>
      </c>
      <c r="D717" t="str">
        <f t="shared" si="38"/>
        <v>Levenshtein</v>
      </c>
      <c r="E717" t="s">
        <v>780</v>
      </c>
      <c r="F717">
        <f t="shared" si="39"/>
        <v>0.5036839999999998</v>
      </c>
      <c r="G717">
        <v>0.54530000000000001</v>
      </c>
      <c r="H717">
        <v>0.42899999999999999</v>
      </c>
      <c r="I717">
        <v>0.7087</v>
      </c>
      <c r="J717">
        <v>0.4733</v>
      </c>
      <c r="K717">
        <v>0.46389999999999998</v>
      </c>
      <c r="L717">
        <v>0.70050000000000001</v>
      </c>
      <c r="M717">
        <v>0.51190000000000002</v>
      </c>
      <c r="N717">
        <v>0.60850000000000004</v>
      </c>
      <c r="O717">
        <v>0.6492</v>
      </c>
      <c r="P717">
        <v>0.51539999999999997</v>
      </c>
      <c r="Q717">
        <v>0.56589999999999996</v>
      </c>
      <c r="R717">
        <v>0.37719999999999998</v>
      </c>
      <c r="S717">
        <v>0.3246</v>
      </c>
      <c r="T717">
        <v>0.3962</v>
      </c>
      <c r="U717">
        <v>0.41420000000000001</v>
      </c>
      <c r="V717">
        <v>0.4264</v>
      </c>
      <c r="W717">
        <v>0.54679999999999995</v>
      </c>
      <c r="X717">
        <v>0.66720000000000002</v>
      </c>
      <c r="Y717">
        <v>0.41360000000000002</v>
      </c>
      <c r="Z717">
        <v>0.44540000000000002</v>
      </c>
      <c r="AA717">
        <v>0.56389999999999996</v>
      </c>
      <c r="AB717">
        <v>0.49430000000000002</v>
      </c>
      <c r="AC717">
        <v>0.48480000000000001</v>
      </c>
      <c r="AD717">
        <v>0.3856</v>
      </c>
      <c r="AE717">
        <v>0.48830000000000001</v>
      </c>
      <c r="AF717">
        <v>0.64100000000000001</v>
      </c>
      <c r="AG717">
        <v>0.5464</v>
      </c>
      <c r="AH717">
        <v>0.4209</v>
      </c>
      <c r="AI717">
        <v>0.53759999999999997</v>
      </c>
      <c r="AJ717">
        <v>0.58399999999999996</v>
      </c>
      <c r="AK717">
        <v>0.45419999999999999</v>
      </c>
      <c r="AL717">
        <v>0.52890000000000004</v>
      </c>
      <c r="AM717">
        <v>0.59640000000000004</v>
      </c>
      <c r="AN717">
        <v>0.54269999999999996</v>
      </c>
      <c r="AO717">
        <v>0.62470000000000003</v>
      </c>
      <c r="AP717">
        <v>0.48159999999999997</v>
      </c>
      <c r="AQ717">
        <v>0.45150000000000001</v>
      </c>
      <c r="AR717">
        <v>0.41739999999999999</v>
      </c>
      <c r="AS717">
        <v>0.64849999999999997</v>
      </c>
      <c r="AT717">
        <v>0.4662</v>
      </c>
      <c r="AU717">
        <v>0.31290000000000001</v>
      </c>
      <c r="AV717">
        <v>0.4698</v>
      </c>
      <c r="AW717">
        <v>0.41689999999999999</v>
      </c>
      <c r="AX717">
        <v>0.52339999999999998</v>
      </c>
      <c r="AY717">
        <v>0.63759999999999994</v>
      </c>
      <c r="AZ717">
        <v>0.52610000000000001</v>
      </c>
      <c r="BA717">
        <v>0.41810000000000003</v>
      </c>
      <c r="BB717">
        <v>0.45700000000000002</v>
      </c>
      <c r="BC717">
        <v>0.41070000000000001</v>
      </c>
      <c r="BD717">
        <v>0.46960000000000002</v>
      </c>
    </row>
    <row r="718" spans="1:56" hidden="1" x14ac:dyDescent="0.4">
      <c r="A718">
        <v>1277</v>
      </c>
      <c r="B718" t="str">
        <f t="shared" si="36"/>
        <v>DPM053</v>
      </c>
      <c r="C718" t="str">
        <f t="shared" si="37"/>
        <v>DPM093</v>
      </c>
      <c r="D718" t="str">
        <f t="shared" si="38"/>
        <v>TFIDF</v>
      </c>
      <c r="E718" t="s">
        <v>781</v>
      </c>
      <c r="F718">
        <f t="shared" si="39"/>
        <v>0.43172200000000016</v>
      </c>
      <c r="G718">
        <v>0.47139999999999999</v>
      </c>
      <c r="H718">
        <v>0.33</v>
      </c>
      <c r="I718">
        <v>0.59670000000000001</v>
      </c>
      <c r="J718">
        <v>0.4209</v>
      </c>
      <c r="K718">
        <v>0.38490000000000002</v>
      </c>
      <c r="L718">
        <v>0.4778</v>
      </c>
      <c r="M718">
        <v>0.47570000000000001</v>
      </c>
      <c r="N718">
        <v>0.59499999999999997</v>
      </c>
      <c r="O718">
        <v>0.62939999999999996</v>
      </c>
      <c r="P718">
        <v>0.30249999999999999</v>
      </c>
      <c r="Q718">
        <v>0.57040000000000002</v>
      </c>
      <c r="R718">
        <v>0.32050000000000001</v>
      </c>
      <c r="S718">
        <v>0.29389999999999999</v>
      </c>
      <c r="T718">
        <v>0.3165</v>
      </c>
      <c r="U718">
        <v>0.30840000000000001</v>
      </c>
      <c r="V718">
        <v>0.28760000000000002</v>
      </c>
      <c r="W718">
        <v>0.41909999999999997</v>
      </c>
      <c r="X718">
        <v>0.54559999999999997</v>
      </c>
      <c r="Y718">
        <v>0.29530000000000001</v>
      </c>
      <c r="Z718">
        <v>0.46660000000000001</v>
      </c>
      <c r="AA718">
        <v>0.5776</v>
      </c>
      <c r="AB718">
        <v>0.47160000000000002</v>
      </c>
      <c r="AC718">
        <v>0.2984</v>
      </c>
      <c r="AD718">
        <v>0.25490000000000002</v>
      </c>
      <c r="AE718">
        <v>0.51380000000000003</v>
      </c>
      <c r="AF718">
        <v>0.60729999999999995</v>
      </c>
      <c r="AG718">
        <v>0.37619999999999998</v>
      </c>
      <c r="AH718">
        <v>0.308</v>
      </c>
      <c r="AI718">
        <v>0.64890000000000003</v>
      </c>
      <c r="AJ718">
        <v>0.52429999999999999</v>
      </c>
      <c r="AK718">
        <v>0.37119999999999997</v>
      </c>
      <c r="AL718">
        <v>0.3574</v>
      </c>
      <c r="AM718">
        <v>0.65820000000000001</v>
      </c>
      <c r="AN718">
        <v>0.4491</v>
      </c>
      <c r="AO718">
        <v>0.51949999999999996</v>
      </c>
      <c r="AP718">
        <v>0.49419999999999997</v>
      </c>
      <c r="AQ718">
        <v>0.33100000000000002</v>
      </c>
      <c r="AR718">
        <v>0.4541</v>
      </c>
      <c r="AS718">
        <v>0.64419999999999999</v>
      </c>
      <c r="AT718">
        <v>0.33710000000000001</v>
      </c>
      <c r="AU718">
        <v>0.22900000000000001</v>
      </c>
      <c r="AV718">
        <v>0.376</v>
      </c>
      <c r="AW718">
        <v>0.4632</v>
      </c>
      <c r="AX718">
        <v>0.30940000000000001</v>
      </c>
      <c r="AY718">
        <v>0.6633</v>
      </c>
      <c r="AZ718">
        <v>0.49569999999999997</v>
      </c>
      <c r="BA718">
        <v>0.2737</v>
      </c>
      <c r="BB718">
        <v>0.37880000000000003</v>
      </c>
      <c r="BC718">
        <v>0.33960000000000001</v>
      </c>
      <c r="BD718">
        <v>0.35220000000000001</v>
      </c>
    </row>
    <row r="719" spans="1:56" hidden="1" x14ac:dyDescent="0.4">
      <c r="A719">
        <v>1278</v>
      </c>
      <c r="B719" t="str">
        <f t="shared" si="36"/>
        <v>DPM053</v>
      </c>
      <c r="C719" t="str">
        <f t="shared" si="37"/>
        <v>DPM093</v>
      </c>
      <c r="D719" t="str">
        <f t="shared" si="38"/>
        <v>BM25</v>
      </c>
      <c r="E719" t="s">
        <v>782</v>
      </c>
      <c r="F719">
        <f t="shared" si="39"/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</row>
    <row r="720" spans="1:56" hidden="1" x14ac:dyDescent="0.4">
      <c r="A720">
        <v>1279</v>
      </c>
      <c r="B720" t="str">
        <f t="shared" si="36"/>
        <v>DPM053</v>
      </c>
      <c r="C720" t="str">
        <f t="shared" si="37"/>
        <v>DPM093</v>
      </c>
      <c r="D720" t="str">
        <f t="shared" si="38"/>
        <v>SBERT</v>
      </c>
      <c r="E720" t="s">
        <v>783</v>
      </c>
      <c r="F720">
        <f t="shared" si="39"/>
        <v>0.91032399999999991</v>
      </c>
      <c r="G720">
        <v>0.95620000000000005</v>
      </c>
      <c r="H720">
        <v>0.88</v>
      </c>
      <c r="I720">
        <v>0.96560000000000001</v>
      </c>
      <c r="J720">
        <v>0.94610000000000005</v>
      </c>
      <c r="K720">
        <v>0.91579999999999995</v>
      </c>
      <c r="L720">
        <v>0.95169999999999999</v>
      </c>
      <c r="M720">
        <v>0.90549999999999997</v>
      </c>
      <c r="N720">
        <v>0.96209999999999996</v>
      </c>
      <c r="O720">
        <v>0.97230000000000005</v>
      </c>
      <c r="P720">
        <v>0.9153</v>
      </c>
      <c r="Q720">
        <v>0.94299999999999995</v>
      </c>
      <c r="R720">
        <v>0.82899999999999996</v>
      </c>
      <c r="S720">
        <v>0.86890000000000001</v>
      </c>
      <c r="T720">
        <v>0.89549999999999996</v>
      </c>
      <c r="U720">
        <v>0.80259999999999998</v>
      </c>
      <c r="V720">
        <v>0.83650000000000002</v>
      </c>
      <c r="W720">
        <v>0.91020000000000001</v>
      </c>
      <c r="X720">
        <v>0.97299999999999998</v>
      </c>
      <c r="Y720">
        <v>0.84550000000000003</v>
      </c>
      <c r="Z720">
        <v>0.89710000000000001</v>
      </c>
      <c r="AA720">
        <v>0.9173</v>
      </c>
      <c r="AB720">
        <v>0.93410000000000004</v>
      </c>
      <c r="AC720">
        <v>0.89570000000000005</v>
      </c>
      <c r="AD720">
        <v>0.89829999999999999</v>
      </c>
      <c r="AE720">
        <v>0.84989999999999999</v>
      </c>
      <c r="AF720">
        <v>0.97409999999999997</v>
      </c>
      <c r="AG720">
        <v>0.90839999999999999</v>
      </c>
      <c r="AH720">
        <v>0.88149999999999995</v>
      </c>
      <c r="AI720">
        <v>0.93969999999999998</v>
      </c>
      <c r="AJ720">
        <v>0.94540000000000002</v>
      </c>
      <c r="AK720">
        <v>0.91769999999999996</v>
      </c>
      <c r="AL720">
        <v>0.83120000000000005</v>
      </c>
      <c r="AM720">
        <v>0.9496</v>
      </c>
      <c r="AN720">
        <v>0.93049999999999999</v>
      </c>
      <c r="AO720">
        <v>0.96189999999999998</v>
      </c>
      <c r="AP720">
        <v>0.89319999999999999</v>
      </c>
      <c r="AQ720">
        <v>0.92190000000000005</v>
      </c>
      <c r="AR720">
        <v>0.94069999999999998</v>
      </c>
      <c r="AS720">
        <v>0.95499999999999996</v>
      </c>
      <c r="AT720">
        <v>0.92700000000000005</v>
      </c>
      <c r="AU720">
        <v>0.79410000000000003</v>
      </c>
      <c r="AV720">
        <v>0.92130000000000001</v>
      </c>
      <c r="AW720">
        <v>0.90429999999999999</v>
      </c>
      <c r="AX720">
        <v>0.94079999999999997</v>
      </c>
      <c r="AY720">
        <v>0.96399999999999997</v>
      </c>
      <c r="AZ720">
        <v>0.8982</v>
      </c>
      <c r="BA720">
        <v>0.90549999999999997</v>
      </c>
      <c r="BB720">
        <v>0.93840000000000001</v>
      </c>
      <c r="BC720">
        <v>0.80520000000000003</v>
      </c>
      <c r="BD720">
        <v>0.89939999999999998</v>
      </c>
    </row>
    <row r="721" spans="1:56" hidden="1" x14ac:dyDescent="0.4">
      <c r="A721">
        <v>1280</v>
      </c>
      <c r="B721" t="str">
        <f t="shared" si="36"/>
        <v>DPM053</v>
      </c>
      <c r="C721" t="str">
        <f t="shared" si="37"/>
        <v>DPM093</v>
      </c>
      <c r="D721" t="str">
        <f t="shared" si="38"/>
        <v>MEAN</v>
      </c>
      <c r="E721" t="s">
        <v>784</v>
      </c>
      <c r="F721">
        <f t="shared" si="39"/>
        <v>0.42447600000000002</v>
      </c>
      <c r="G721">
        <v>0.4093</v>
      </c>
      <c r="H721">
        <v>0.37930000000000003</v>
      </c>
      <c r="I721">
        <v>0.53510000000000002</v>
      </c>
      <c r="J721">
        <v>0.41049999999999998</v>
      </c>
      <c r="K721">
        <v>0.39550000000000002</v>
      </c>
      <c r="L721">
        <v>0.48060000000000003</v>
      </c>
      <c r="M721">
        <v>0.41110000000000002</v>
      </c>
      <c r="N721">
        <v>0.50260000000000005</v>
      </c>
      <c r="O721">
        <v>0.54800000000000004</v>
      </c>
      <c r="P721">
        <v>0.38369999999999999</v>
      </c>
      <c r="Q721">
        <v>0.4718</v>
      </c>
      <c r="R721">
        <v>0.34260000000000002</v>
      </c>
      <c r="S721">
        <v>0.32569999999999999</v>
      </c>
      <c r="T721">
        <v>0.35299999999999998</v>
      </c>
      <c r="U721">
        <v>0.34949999999999998</v>
      </c>
      <c r="V721">
        <v>0.35339999999999999</v>
      </c>
      <c r="W721">
        <v>0.41760000000000003</v>
      </c>
      <c r="X721">
        <v>0.49990000000000001</v>
      </c>
      <c r="Y721">
        <v>0.31530000000000002</v>
      </c>
      <c r="Z721">
        <v>0.40539999999999998</v>
      </c>
      <c r="AA721">
        <v>0.502</v>
      </c>
      <c r="AB721">
        <v>0.43609999999999999</v>
      </c>
      <c r="AC721">
        <v>0.3962</v>
      </c>
      <c r="AD721">
        <v>0.33429999999999999</v>
      </c>
      <c r="AE721">
        <v>0.39460000000000001</v>
      </c>
      <c r="AF721">
        <v>0.54279999999999995</v>
      </c>
      <c r="AG721">
        <v>0.38840000000000002</v>
      </c>
      <c r="AH721">
        <v>0.37609999999999999</v>
      </c>
      <c r="AI721">
        <v>0.50800000000000001</v>
      </c>
      <c r="AJ721">
        <v>0.44819999999999999</v>
      </c>
      <c r="AK721">
        <v>0.39539999999999997</v>
      </c>
      <c r="AL721">
        <v>0.40770000000000001</v>
      </c>
      <c r="AM721">
        <v>0.54849999999999999</v>
      </c>
      <c r="AN721">
        <v>0.45429999999999998</v>
      </c>
      <c r="AO721">
        <v>0.5212</v>
      </c>
      <c r="AP721">
        <v>0.44390000000000002</v>
      </c>
      <c r="AQ721">
        <v>0.41889999999999999</v>
      </c>
      <c r="AR721">
        <v>0.4037</v>
      </c>
      <c r="AS721">
        <v>0.56379999999999997</v>
      </c>
      <c r="AT721">
        <v>0.4274</v>
      </c>
      <c r="AU721">
        <v>0.28789999999999999</v>
      </c>
      <c r="AV721">
        <v>0.3891</v>
      </c>
      <c r="AW721">
        <v>0.39689999999999998</v>
      </c>
      <c r="AX721">
        <v>0.43380000000000002</v>
      </c>
      <c r="AY721">
        <v>0.51070000000000004</v>
      </c>
      <c r="AZ721">
        <v>0.44790000000000002</v>
      </c>
      <c r="BA721">
        <v>0.38300000000000001</v>
      </c>
      <c r="BB721">
        <v>0.42280000000000001</v>
      </c>
      <c r="BC721">
        <v>0.35820000000000002</v>
      </c>
      <c r="BD721">
        <v>0.3921</v>
      </c>
    </row>
    <row r="722" spans="1:56" hidden="1" x14ac:dyDescent="0.4">
      <c r="A722">
        <v>1281</v>
      </c>
      <c r="B722" t="str">
        <f t="shared" si="36"/>
        <v>DPM053</v>
      </c>
      <c r="C722" t="str">
        <f t="shared" si="37"/>
        <v>DPM093</v>
      </c>
      <c r="D722" t="str">
        <f t="shared" si="38"/>
        <v>Weighted</v>
      </c>
      <c r="E722" t="s">
        <v>785</v>
      </c>
      <c r="F722">
        <f t="shared" si="39"/>
        <v>0.41563600000000017</v>
      </c>
      <c r="G722">
        <v>0.39179999999999998</v>
      </c>
      <c r="H722">
        <v>0.35870000000000002</v>
      </c>
      <c r="I722">
        <v>0.55379999999999996</v>
      </c>
      <c r="J722">
        <v>0.39219999999999999</v>
      </c>
      <c r="K722">
        <v>0.37630000000000002</v>
      </c>
      <c r="L722">
        <v>0.48180000000000001</v>
      </c>
      <c r="M722">
        <v>0.40179999999999999</v>
      </c>
      <c r="N722">
        <v>0.51370000000000005</v>
      </c>
      <c r="O722">
        <v>0.57069999999999999</v>
      </c>
      <c r="P722">
        <v>0.3574</v>
      </c>
      <c r="Q722">
        <v>0.47689999999999999</v>
      </c>
      <c r="R722">
        <v>0.32</v>
      </c>
      <c r="S722">
        <v>0.29139999999999999</v>
      </c>
      <c r="T722">
        <v>0.32279999999999998</v>
      </c>
      <c r="U722">
        <v>0.33189999999999997</v>
      </c>
      <c r="V722">
        <v>0.3306</v>
      </c>
      <c r="W722">
        <v>0.40649999999999997</v>
      </c>
      <c r="X722">
        <v>0.50619999999999998</v>
      </c>
      <c r="Y722">
        <v>0.28210000000000002</v>
      </c>
      <c r="Z722">
        <v>0.39550000000000002</v>
      </c>
      <c r="AA722">
        <v>0.51870000000000005</v>
      </c>
      <c r="AB722">
        <v>0.42859999999999998</v>
      </c>
      <c r="AC722">
        <v>0.37580000000000002</v>
      </c>
      <c r="AD722">
        <v>0.29580000000000001</v>
      </c>
      <c r="AE722">
        <v>0.39150000000000001</v>
      </c>
      <c r="AF722">
        <v>0.56279999999999997</v>
      </c>
      <c r="AG722">
        <v>0.36809999999999998</v>
      </c>
      <c r="AH722">
        <v>0.3533</v>
      </c>
      <c r="AI722">
        <v>0.52649999999999997</v>
      </c>
      <c r="AJ722">
        <v>0.44469999999999998</v>
      </c>
      <c r="AK722">
        <v>0.37509999999999999</v>
      </c>
      <c r="AL722">
        <v>0.40279999999999999</v>
      </c>
      <c r="AM722">
        <v>0.57609999999999995</v>
      </c>
      <c r="AN722">
        <v>0.45069999999999999</v>
      </c>
      <c r="AO722">
        <v>0.53320000000000001</v>
      </c>
      <c r="AP722">
        <v>0.4456</v>
      </c>
      <c r="AQ722">
        <v>0.40189999999999998</v>
      </c>
      <c r="AR722">
        <v>0.38619999999999999</v>
      </c>
      <c r="AS722">
        <v>0.59379999999999999</v>
      </c>
      <c r="AT722">
        <v>0.41210000000000002</v>
      </c>
      <c r="AU722">
        <v>0.25230000000000002</v>
      </c>
      <c r="AV722">
        <v>0.36699999999999999</v>
      </c>
      <c r="AW722">
        <v>0.3836</v>
      </c>
      <c r="AX722">
        <v>0.41660000000000003</v>
      </c>
      <c r="AY722">
        <v>0.52700000000000002</v>
      </c>
      <c r="AZ722">
        <v>0.44990000000000002</v>
      </c>
      <c r="BA722">
        <v>0.35659999999999997</v>
      </c>
      <c r="BB722">
        <v>0.40670000000000001</v>
      </c>
      <c r="BC722">
        <v>0.34389999999999998</v>
      </c>
      <c r="BD722">
        <v>0.37280000000000002</v>
      </c>
    </row>
    <row r="723" spans="1:56" hidden="1" x14ac:dyDescent="0.4">
      <c r="A723">
        <v>1233</v>
      </c>
      <c r="B723" t="str">
        <f t="shared" si="36"/>
        <v>DPM052</v>
      </c>
      <c r="C723" t="str">
        <f t="shared" si="37"/>
        <v>DPM093</v>
      </c>
      <c r="D723" t="str">
        <f t="shared" si="38"/>
        <v>Jaccard</v>
      </c>
      <c r="E723" t="s">
        <v>786</v>
      </c>
      <c r="F723">
        <f t="shared" si="39"/>
        <v>0.29502400000000001</v>
      </c>
      <c r="G723">
        <v>0.1721</v>
      </c>
      <c r="H723">
        <v>0.22220000000000001</v>
      </c>
      <c r="I723">
        <v>0.34089999999999998</v>
      </c>
      <c r="J723">
        <v>0.41510000000000002</v>
      </c>
      <c r="K723">
        <v>0.21590000000000001</v>
      </c>
      <c r="L723">
        <v>0.22370000000000001</v>
      </c>
      <c r="M723">
        <v>0.36209999999999998</v>
      </c>
      <c r="N723">
        <v>0.35589999999999999</v>
      </c>
      <c r="O723">
        <v>0.48</v>
      </c>
      <c r="P723">
        <v>0.4894</v>
      </c>
      <c r="Q723">
        <v>0.20830000000000001</v>
      </c>
      <c r="R723">
        <v>0.184</v>
      </c>
      <c r="S723">
        <v>0.184</v>
      </c>
      <c r="T723">
        <v>0.16489999999999999</v>
      </c>
      <c r="U723">
        <v>0.17530000000000001</v>
      </c>
      <c r="V723">
        <v>0.19289999999999999</v>
      </c>
      <c r="W723">
        <v>0.36359999999999998</v>
      </c>
      <c r="X723">
        <v>0.38100000000000001</v>
      </c>
      <c r="Y723">
        <v>4.7600000000000003E-2</v>
      </c>
      <c r="Z723">
        <v>0.23080000000000001</v>
      </c>
      <c r="AA723">
        <v>0.44679999999999997</v>
      </c>
      <c r="AB723">
        <v>0.18179999999999999</v>
      </c>
      <c r="AC723">
        <v>0.17269999999999999</v>
      </c>
      <c r="AD723">
        <v>0.3846</v>
      </c>
      <c r="AE723">
        <v>0.39200000000000002</v>
      </c>
      <c r="AF723">
        <v>0.63080000000000003</v>
      </c>
      <c r="AG723">
        <v>7.6899999999999996E-2</v>
      </c>
      <c r="AH723">
        <v>0.38100000000000001</v>
      </c>
      <c r="AI723">
        <v>0.4894</v>
      </c>
      <c r="AJ723">
        <v>0.2099</v>
      </c>
      <c r="AK723">
        <v>0.40689999999999998</v>
      </c>
      <c r="AL723">
        <v>0.1739</v>
      </c>
      <c r="AM723">
        <v>0.58140000000000003</v>
      </c>
      <c r="AN723">
        <v>0.2039</v>
      </c>
      <c r="AO723">
        <v>0.45710000000000001</v>
      </c>
      <c r="AP723">
        <v>0.2195</v>
      </c>
      <c r="AQ723">
        <v>0.5484</v>
      </c>
      <c r="AR723">
        <v>0.22950000000000001</v>
      </c>
      <c r="AS723">
        <v>0.16669999999999999</v>
      </c>
      <c r="AT723">
        <v>0.42480000000000001</v>
      </c>
      <c r="AU723">
        <v>0.2792</v>
      </c>
      <c r="AV723">
        <v>0.2414</v>
      </c>
      <c r="AW723">
        <v>0.3427</v>
      </c>
      <c r="AX723">
        <v>0.32619999999999999</v>
      </c>
      <c r="AY723">
        <v>0.21299999999999999</v>
      </c>
      <c r="AZ723">
        <v>0.1966</v>
      </c>
      <c r="BA723">
        <v>0.26619999999999999</v>
      </c>
      <c r="BB723">
        <v>0.30280000000000001</v>
      </c>
      <c r="BC723">
        <v>0.20730000000000001</v>
      </c>
      <c r="BD723">
        <v>0.18809999999999999</v>
      </c>
    </row>
    <row r="724" spans="1:56" hidden="1" x14ac:dyDescent="0.4">
      <c r="A724">
        <v>1234</v>
      </c>
      <c r="B724" t="str">
        <f t="shared" si="36"/>
        <v>DPM052</v>
      </c>
      <c r="C724" t="str">
        <f t="shared" si="37"/>
        <v>DPM093</v>
      </c>
      <c r="D724" t="str">
        <f t="shared" si="38"/>
        <v>Levenshtein</v>
      </c>
      <c r="E724" t="s">
        <v>787</v>
      </c>
      <c r="F724">
        <f t="shared" si="39"/>
        <v>0.50252199999999991</v>
      </c>
      <c r="G724">
        <v>0.44790000000000002</v>
      </c>
      <c r="H724">
        <v>0.52029999999999998</v>
      </c>
      <c r="I724">
        <v>0.65059999999999996</v>
      </c>
      <c r="J724">
        <v>0.58620000000000005</v>
      </c>
      <c r="K724">
        <v>0.36969999999999997</v>
      </c>
      <c r="L724">
        <v>0.50260000000000005</v>
      </c>
      <c r="M724">
        <v>0.48549999999999999</v>
      </c>
      <c r="N724">
        <v>0.59540000000000004</v>
      </c>
      <c r="O724">
        <v>0.70469999999999999</v>
      </c>
      <c r="P724">
        <v>0.65900000000000003</v>
      </c>
      <c r="Q724">
        <v>0.55959999999999999</v>
      </c>
      <c r="R724">
        <v>0.39629999999999999</v>
      </c>
      <c r="S724">
        <v>0.38019999999999998</v>
      </c>
      <c r="T724">
        <v>0.39750000000000002</v>
      </c>
      <c r="U724">
        <v>0.4395</v>
      </c>
      <c r="V724">
        <v>0.39269999999999999</v>
      </c>
      <c r="W724">
        <v>0.58560000000000001</v>
      </c>
      <c r="X724">
        <v>0.63429999999999997</v>
      </c>
      <c r="Y724">
        <v>0.40110000000000001</v>
      </c>
      <c r="Z724">
        <v>0.4274</v>
      </c>
      <c r="AA724">
        <v>0.50860000000000005</v>
      </c>
      <c r="AB724">
        <v>0.4778</v>
      </c>
      <c r="AC724">
        <v>0.45979999999999999</v>
      </c>
      <c r="AD724">
        <v>0.4743</v>
      </c>
      <c r="AE724">
        <v>0.47160000000000002</v>
      </c>
      <c r="AF724">
        <v>0.8569</v>
      </c>
      <c r="AG724">
        <v>0.52470000000000006</v>
      </c>
      <c r="AH724">
        <v>0.44350000000000001</v>
      </c>
      <c r="AI724">
        <v>0.56369999999999998</v>
      </c>
      <c r="AJ724">
        <v>0.3659</v>
      </c>
      <c r="AK724">
        <v>0.55600000000000005</v>
      </c>
      <c r="AL724">
        <v>0.47199999999999998</v>
      </c>
      <c r="AM724">
        <v>0.7056</v>
      </c>
      <c r="AN724">
        <v>0.44119999999999998</v>
      </c>
      <c r="AO724">
        <v>0.59960000000000002</v>
      </c>
      <c r="AP724">
        <v>0.4803</v>
      </c>
      <c r="AQ724">
        <v>0.53990000000000005</v>
      </c>
      <c r="AR724">
        <v>0.53500000000000003</v>
      </c>
      <c r="AS724">
        <v>0.67520000000000002</v>
      </c>
      <c r="AT724">
        <v>0.48430000000000001</v>
      </c>
      <c r="AU724">
        <v>0.39860000000000001</v>
      </c>
      <c r="AV724">
        <v>0.35370000000000001</v>
      </c>
      <c r="AW724">
        <v>0.52049999999999996</v>
      </c>
      <c r="AX724">
        <v>0.4632</v>
      </c>
      <c r="AY724">
        <v>0.50619999999999998</v>
      </c>
      <c r="AZ724">
        <v>0.39860000000000001</v>
      </c>
      <c r="BA724">
        <v>0.437</v>
      </c>
      <c r="BB724">
        <v>0.40279999999999999</v>
      </c>
      <c r="BC724">
        <v>0.42199999999999999</v>
      </c>
      <c r="BD724">
        <v>0.45150000000000001</v>
      </c>
    </row>
    <row r="725" spans="1:56" hidden="1" x14ac:dyDescent="0.4">
      <c r="A725">
        <v>1235</v>
      </c>
      <c r="B725" t="str">
        <f t="shared" si="36"/>
        <v>DPM052</v>
      </c>
      <c r="C725" t="str">
        <f t="shared" si="37"/>
        <v>DPM093</v>
      </c>
      <c r="D725" t="str">
        <f t="shared" si="38"/>
        <v>TFIDF</v>
      </c>
      <c r="E725" t="s">
        <v>788</v>
      </c>
      <c r="F725">
        <f t="shared" si="39"/>
        <v>0.44697599999999993</v>
      </c>
      <c r="G725">
        <v>0.4713</v>
      </c>
      <c r="H725">
        <v>0.41360000000000002</v>
      </c>
      <c r="I725">
        <v>0.52339999999999998</v>
      </c>
      <c r="J725">
        <v>0.57920000000000005</v>
      </c>
      <c r="K725">
        <v>0.31840000000000002</v>
      </c>
      <c r="L725">
        <v>0.40910000000000002</v>
      </c>
      <c r="M725">
        <v>0.55030000000000001</v>
      </c>
      <c r="N725">
        <v>0.61919999999999997</v>
      </c>
      <c r="O725">
        <v>0.64549999999999996</v>
      </c>
      <c r="P725">
        <v>0.5272</v>
      </c>
      <c r="Q725">
        <v>0.5272</v>
      </c>
      <c r="R725">
        <v>0.33960000000000001</v>
      </c>
      <c r="S725">
        <v>0.31669999999999998</v>
      </c>
      <c r="T725">
        <v>0.3</v>
      </c>
      <c r="U725">
        <v>0.20880000000000001</v>
      </c>
      <c r="V725">
        <v>0.252</v>
      </c>
      <c r="W725">
        <v>0.56030000000000002</v>
      </c>
      <c r="X725">
        <v>0.54469999999999996</v>
      </c>
      <c r="Y725">
        <v>0.24</v>
      </c>
      <c r="Z725">
        <v>0.56520000000000004</v>
      </c>
      <c r="AA725">
        <v>0.53600000000000003</v>
      </c>
      <c r="AB725">
        <v>0.53210000000000002</v>
      </c>
      <c r="AC725">
        <v>0.27510000000000001</v>
      </c>
      <c r="AD725">
        <v>0.52259999999999995</v>
      </c>
      <c r="AE725">
        <v>0.30209999999999998</v>
      </c>
      <c r="AF725">
        <v>0.80640000000000001</v>
      </c>
      <c r="AG725">
        <v>0.31269999999999998</v>
      </c>
      <c r="AH725">
        <v>0.2969</v>
      </c>
      <c r="AI725">
        <v>0.59319999999999995</v>
      </c>
      <c r="AJ725">
        <v>0.43440000000000001</v>
      </c>
      <c r="AK725">
        <v>0.54279999999999995</v>
      </c>
      <c r="AL725">
        <v>0.45660000000000001</v>
      </c>
      <c r="AM725">
        <v>0.70499999999999996</v>
      </c>
      <c r="AN725">
        <v>0.49349999999999999</v>
      </c>
      <c r="AO725">
        <v>0.61550000000000005</v>
      </c>
      <c r="AP725">
        <v>0.53469999999999995</v>
      </c>
      <c r="AQ725">
        <v>0.52429999999999999</v>
      </c>
      <c r="AR725">
        <v>0.4259</v>
      </c>
      <c r="AS725">
        <v>0.67620000000000002</v>
      </c>
      <c r="AT725">
        <v>0.38109999999999999</v>
      </c>
      <c r="AU725">
        <v>0.33379999999999999</v>
      </c>
      <c r="AV725">
        <v>0.40889999999999999</v>
      </c>
      <c r="AW725">
        <v>0.4531</v>
      </c>
      <c r="AX725">
        <v>0.29630000000000001</v>
      </c>
      <c r="AY725">
        <v>0.28029999999999999</v>
      </c>
      <c r="AZ725">
        <v>0.29289999999999999</v>
      </c>
      <c r="BA725">
        <v>0.2913</v>
      </c>
      <c r="BB725">
        <v>0.3256</v>
      </c>
      <c r="BC725">
        <v>0.4501</v>
      </c>
      <c r="BD725">
        <v>0.3377</v>
      </c>
    </row>
    <row r="726" spans="1:56" hidden="1" x14ac:dyDescent="0.4">
      <c r="A726">
        <v>1236</v>
      </c>
      <c r="B726" t="str">
        <f t="shared" si="36"/>
        <v>DPM052</v>
      </c>
      <c r="C726" t="str">
        <f t="shared" si="37"/>
        <v>DPM093</v>
      </c>
      <c r="D726" t="str">
        <f t="shared" si="38"/>
        <v>BM25</v>
      </c>
      <c r="E726" t="s">
        <v>789</v>
      </c>
      <c r="F726">
        <f t="shared" si="39"/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</row>
    <row r="727" spans="1:56" hidden="1" x14ac:dyDescent="0.4">
      <c r="A727">
        <v>1237</v>
      </c>
      <c r="B727" t="str">
        <f t="shared" si="36"/>
        <v>DPM052</v>
      </c>
      <c r="C727" t="str">
        <f t="shared" si="37"/>
        <v>DPM093</v>
      </c>
      <c r="D727" t="str">
        <f t="shared" si="38"/>
        <v>SBERT</v>
      </c>
      <c r="E727" t="s">
        <v>790</v>
      </c>
      <c r="F727">
        <f t="shared" si="39"/>
        <v>0.90909000000000051</v>
      </c>
      <c r="G727">
        <v>0.89529999999999998</v>
      </c>
      <c r="H727">
        <v>0.88680000000000003</v>
      </c>
      <c r="I727">
        <v>0.95350000000000001</v>
      </c>
      <c r="J727">
        <v>0.89490000000000003</v>
      </c>
      <c r="K727">
        <v>0.876</v>
      </c>
      <c r="L727">
        <v>0.88939999999999997</v>
      </c>
      <c r="M727">
        <v>0.92269999999999996</v>
      </c>
      <c r="N727">
        <v>0.94979999999999998</v>
      </c>
      <c r="O727">
        <v>0.97430000000000005</v>
      </c>
      <c r="P727">
        <v>0.98660000000000003</v>
      </c>
      <c r="Q727">
        <v>0.95660000000000001</v>
      </c>
      <c r="R727">
        <v>0.80789999999999995</v>
      </c>
      <c r="S727">
        <v>0.88790000000000002</v>
      </c>
      <c r="T727">
        <v>0.91830000000000001</v>
      </c>
      <c r="U727">
        <v>0.91979999999999995</v>
      </c>
      <c r="V727">
        <v>0.83489999999999998</v>
      </c>
      <c r="W727">
        <v>0.96379999999999999</v>
      </c>
      <c r="X727">
        <v>0.96560000000000001</v>
      </c>
      <c r="Y727">
        <v>0.79200000000000004</v>
      </c>
      <c r="Z727">
        <v>0.91720000000000002</v>
      </c>
      <c r="AA727">
        <v>0.91859999999999997</v>
      </c>
      <c r="AB727">
        <v>0.8871</v>
      </c>
      <c r="AC727">
        <v>0.88329999999999997</v>
      </c>
      <c r="AD727">
        <v>0.90980000000000005</v>
      </c>
      <c r="AE727">
        <v>0.88560000000000005</v>
      </c>
      <c r="AF727">
        <v>0.98089999999999999</v>
      </c>
      <c r="AG727">
        <v>0.91600000000000004</v>
      </c>
      <c r="AH727">
        <v>0.86439999999999995</v>
      </c>
      <c r="AI727">
        <v>0.95389999999999997</v>
      </c>
      <c r="AJ727">
        <v>0.87580000000000002</v>
      </c>
      <c r="AK727">
        <v>0.92649999999999999</v>
      </c>
      <c r="AL727">
        <v>0.87450000000000006</v>
      </c>
      <c r="AM727">
        <v>0.97709999999999997</v>
      </c>
      <c r="AN727">
        <v>0.89749999999999996</v>
      </c>
      <c r="AO727">
        <v>0.97319999999999995</v>
      </c>
      <c r="AP727">
        <v>0.88900000000000001</v>
      </c>
      <c r="AQ727">
        <v>0.94799999999999995</v>
      </c>
      <c r="AR727">
        <v>0.94979999999999998</v>
      </c>
      <c r="AS727">
        <v>0.96220000000000006</v>
      </c>
      <c r="AT727">
        <v>0.93879999999999997</v>
      </c>
      <c r="AU727">
        <v>0.86419999999999997</v>
      </c>
      <c r="AV727">
        <v>0.85170000000000001</v>
      </c>
      <c r="AW727">
        <v>0.93930000000000002</v>
      </c>
      <c r="AX727">
        <v>0.90090000000000003</v>
      </c>
      <c r="AY727">
        <v>0.91190000000000004</v>
      </c>
      <c r="AZ727">
        <v>0.87360000000000004</v>
      </c>
      <c r="BA727">
        <v>0.89239999999999997</v>
      </c>
      <c r="BB727">
        <v>0.88619999999999999</v>
      </c>
      <c r="BC727">
        <v>0.83350000000000002</v>
      </c>
      <c r="BD727">
        <v>0.89549999999999996</v>
      </c>
    </row>
    <row r="728" spans="1:56" hidden="1" x14ac:dyDescent="0.4">
      <c r="A728">
        <v>1238</v>
      </c>
      <c r="B728" t="str">
        <f t="shared" si="36"/>
        <v>DPM052</v>
      </c>
      <c r="C728" t="str">
        <f t="shared" si="37"/>
        <v>DPM093</v>
      </c>
      <c r="D728" t="str">
        <f t="shared" si="38"/>
        <v>MEAN</v>
      </c>
      <c r="E728" t="s">
        <v>791</v>
      </c>
      <c r="F728">
        <f t="shared" si="39"/>
        <v>0.43072000000000005</v>
      </c>
      <c r="G728">
        <v>0.39729999999999999</v>
      </c>
      <c r="H728">
        <v>0.40860000000000002</v>
      </c>
      <c r="I728">
        <v>0.49370000000000003</v>
      </c>
      <c r="J728">
        <v>0.49509999999999998</v>
      </c>
      <c r="K728">
        <v>0.35599999999999998</v>
      </c>
      <c r="L728">
        <v>0.40489999999999998</v>
      </c>
      <c r="M728">
        <v>0.46410000000000001</v>
      </c>
      <c r="N728">
        <v>0.50409999999999999</v>
      </c>
      <c r="O728">
        <v>0.56089999999999995</v>
      </c>
      <c r="P728">
        <v>0.53239999999999998</v>
      </c>
      <c r="Q728">
        <v>0.45029999999999998</v>
      </c>
      <c r="R728">
        <v>0.34549999999999997</v>
      </c>
      <c r="S728">
        <v>0.3538</v>
      </c>
      <c r="T728">
        <v>0.35610000000000003</v>
      </c>
      <c r="U728">
        <v>0.34870000000000001</v>
      </c>
      <c r="V728">
        <v>0.33450000000000002</v>
      </c>
      <c r="W728">
        <v>0.49469999999999997</v>
      </c>
      <c r="X728">
        <v>0.50509999999999999</v>
      </c>
      <c r="Y728">
        <v>0.29609999999999997</v>
      </c>
      <c r="Z728">
        <v>0.42809999999999998</v>
      </c>
      <c r="AA728">
        <v>0.48199999999999998</v>
      </c>
      <c r="AB728">
        <v>0.4158</v>
      </c>
      <c r="AC728">
        <v>0.35820000000000002</v>
      </c>
      <c r="AD728">
        <v>0.45829999999999999</v>
      </c>
      <c r="AE728">
        <v>0.4103</v>
      </c>
      <c r="AF728">
        <v>0.65500000000000003</v>
      </c>
      <c r="AG728">
        <v>0.36609999999999998</v>
      </c>
      <c r="AH728">
        <v>0.3972</v>
      </c>
      <c r="AI728">
        <v>0.52</v>
      </c>
      <c r="AJ728">
        <v>0.37719999999999998</v>
      </c>
      <c r="AK728">
        <v>0.4864</v>
      </c>
      <c r="AL728">
        <v>0.39539999999999997</v>
      </c>
      <c r="AM728">
        <v>0.59379999999999999</v>
      </c>
      <c r="AN728">
        <v>0.40720000000000001</v>
      </c>
      <c r="AO728">
        <v>0.52910000000000001</v>
      </c>
      <c r="AP728">
        <v>0.42470000000000002</v>
      </c>
      <c r="AQ728">
        <v>0.5121</v>
      </c>
      <c r="AR728">
        <v>0.42799999999999999</v>
      </c>
      <c r="AS728">
        <v>0.49609999999999999</v>
      </c>
      <c r="AT728">
        <v>0.44579999999999997</v>
      </c>
      <c r="AU728">
        <v>0.37509999999999999</v>
      </c>
      <c r="AV728">
        <v>0.37119999999999997</v>
      </c>
      <c r="AW728">
        <v>0.4511</v>
      </c>
      <c r="AX728">
        <v>0.39729999999999999</v>
      </c>
      <c r="AY728">
        <v>0.38229999999999997</v>
      </c>
      <c r="AZ728">
        <v>0.3523</v>
      </c>
      <c r="BA728">
        <v>0.37740000000000001</v>
      </c>
      <c r="BB728">
        <v>0.38350000000000001</v>
      </c>
      <c r="BC728">
        <v>0.3826</v>
      </c>
      <c r="BD728">
        <v>0.3745</v>
      </c>
    </row>
    <row r="729" spans="1:56" hidden="1" x14ac:dyDescent="0.4">
      <c r="A729">
        <v>1239</v>
      </c>
      <c r="B729" t="str">
        <f t="shared" si="36"/>
        <v>DPM052</v>
      </c>
      <c r="C729" t="str">
        <f t="shared" si="37"/>
        <v>DPM093</v>
      </c>
      <c r="D729" t="str">
        <f t="shared" si="38"/>
        <v>Weighted</v>
      </c>
      <c r="E729" t="s">
        <v>792</v>
      </c>
      <c r="F729">
        <f t="shared" si="39"/>
        <v>0.42438200000000015</v>
      </c>
      <c r="G729">
        <v>0.38590000000000002</v>
      </c>
      <c r="H729">
        <v>0.39839999999999998</v>
      </c>
      <c r="I729">
        <v>0.50029999999999997</v>
      </c>
      <c r="J729">
        <v>0.51359999999999995</v>
      </c>
      <c r="K729">
        <v>0.32950000000000002</v>
      </c>
      <c r="L729">
        <v>0.39319999999999999</v>
      </c>
      <c r="M729">
        <v>0.46929999999999999</v>
      </c>
      <c r="N729">
        <v>0.51859999999999995</v>
      </c>
      <c r="O729">
        <v>0.58720000000000006</v>
      </c>
      <c r="P729">
        <v>0.54390000000000005</v>
      </c>
      <c r="Q729">
        <v>0.44579999999999997</v>
      </c>
      <c r="R729">
        <v>0.32769999999999999</v>
      </c>
      <c r="S729">
        <v>0.32479999999999998</v>
      </c>
      <c r="T729">
        <v>0.32240000000000002</v>
      </c>
      <c r="U729">
        <v>0.30830000000000002</v>
      </c>
      <c r="V729">
        <v>0.30549999999999999</v>
      </c>
      <c r="W729">
        <v>0.50180000000000002</v>
      </c>
      <c r="X729">
        <v>0.51380000000000003</v>
      </c>
      <c r="Y729">
        <v>0.26340000000000002</v>
      </c>
      <c r="Z729">
        <v>0.42580000000000001</v>
      </c>
      <c r="AA729">
        <v>0.49149999999999999</v>
      </c>
      <c r="AB729">
        <v>0.4133</v>
      </c>
      <c r="AC729">
        <v>0.32900000000000001</v>
      </c>
      <c r="AD729">
        <v>0.46250000000000002</v>
      </c>
      <c r="AE729">
        <v>0.39510000000000001</v>
      </c>
      <c r="AF729">
        <v>0.71189999999999998</v>
      </c>
      <c r="AG729">
        <v>0.33579999999999999</v>
      </c>
      <c r="AH729">
        <v>0.38159999999999999</v>
      </c>
      <c r="AI729">
        <v>0.53659999999999997</v>
      </c>
      <c r="AJ729">
        <v>0.36180000000000001</v>
      </c>
      <c r="AK729">
        <v>0.49619999999999997</v>
      </c>
      <c r="AL729">
        <v>0.38590000000000002</v>
      </c>
      <c r="AM729">
        <v>0.63090000000000002</v>
      </c>
      <c r="AN729">
        <v>0.39910000000000001</v>
      </c>
      <c r="AO729">
        <v>0.54620000000000002</v>
      </c>
      <c r="AP729">
        <v>0.42430000000000001</v>
      </c>
      <c r="AQ729">
        <v>0.5242</v>
      </c>
      <c r="AR729">
        <v>0.41389999999999999</v>
      </c>
      <c r="AS729">
        <v>0.50949999999999995</v>
      </c>
      <c r="AT729">
        <v>0.4355</v>
      </c>
      <c r="AU729">
        <v>0.35599999999999998</v>
      </c>
      <c r="AV729">
        <v>0.35659999999999997</v>
      </c>
      <c r="AW729">
        <v>0.4456</v>
      </c>
      <c r="AX729">
        <v>0.37630000000000002</v>
      </c>
      <c r="AY729">
        <v>0.35510000000000003</v>
      </c>
      <c r="AZ729">
        <v>0.32400000000000001</v>
      </c>
      <c r="BA729">
        <v>0.35239999999999999</v>
      </c>
      <c r="BB729">
        <v>0.36270000000000002</v>
      </c>
      <c r="BC729">
        <v>0.37569999999999998</v>
      </c>
      <c r="BD729">
        <v>0.35070000000000001</v>
      </c>
    </row>
    <row r="730" spans="1:56" hidden="1" x14ac:dyDescent="0.4">
      <c r="A730">
        <v>1128</v>
      </c>
      <c r="B730" t="str">
        <f t="shared" si="36"/>
        <v>DPM051</v>
      </c>
      <c r="C730" t="str">
        <f t="shared" si="37"/>
        <v>DPM093</v>
      </c>
      <c r="D730" t="str">
        <f t="shared" si="38"/>
        <v>Jaccard</v>
      </c>
      <c r="E730" t="s">
        <v>793</v>
      </c>
      <c r="F730">
        <f t="shared" si="39"/>
        <v>0.3002959999999999</v>
      </c>
      <c r="G730">
        <v>0.4</v>
      </c>
      <c r="H730">
        <v>0.18890000000000001</v>
      </c>
      <c r="I730">
        <v>0.5</v>
      </c>
      <c r="J730">
        <v>0.21</v>
      </c>
      <c r="K730">
        <v>0.26369999999999999</v>
      </c>
      <c r="L730">
        <v>0.34</v>
      </c>
      <c r="M730">
        <v>0.4</v>
      </c>
      <c r="N730">
        <v>0.35289999999999999</v>
      </c>
      <c r="O730">
        <v>0.3962</v>
      </c>
      <c r="P730">
        <v>0.50980000000000003</v>
      </c>
      <c r="Q730">
        <v>0.24759999999999999</v>
      </c>
      <c r="R730">
        <v>4.9000000000000002E-2</v>
      </c>
      <c r="S730">
        <v>0.1905</v>
      </c>
      <c r="T730">
        <v>0.35249999999999998</v>
      </c>
      <c r="U730">
        <v>0.18820000000000001</v>
      </c>
      <c r="V730">
        <v>0.19400000000000001</v>
      </c>
      <c r="W730">
        <v>0.35959999999999998</v>
      </c>
      <c r="X730">
        <v>0.23810000000000001</v>
      </c>
      <c r="Y730">
        <v>0.1474</v>
      </c>
      <c r="Z730">
        <v>0.40379999999999999</v>
      </c>
      <c r="AA730">
        <v>0.3281</v>
      </c>
      <c r="AB730">
        <v>0.2581</v>
      </c>
      <c r="AC730">
        <v>0.2056</v>
      </c>
      <c r="AD730">
        <v>0.38100000000000001</v>
      </c>
      <c r="AE730">
        <v>0.16350000000000001</v>
      </c>
      <c r="AF730">
        <v>0.46579999999999999</v>
      </c>
      <c r="AG730">
        <v>0.18870000000000001</v>
      </c>
      <c r="AH730">
        <v>0.2177</v>
      </c>
      <c r="AI730">
        <v>0.42859999999999998</v>
      </c>
      <c r="AJ730">
        <v>0.32500000000000001</v>
      </c>
      <c r="AK730">
        <v>0.40579999999999999</v>
      </c>
      <c r="AL730">
        <v>0.35139999999999999</v>
      </c>
      <c r="AM730">
        <v>0.33329999999999999</v>
      </c>
      <c r="AN730">
        <v>0.44900000000000001</v>
      </c>
      <c r="AO730">
        <v>0.38100000000000001</v>
      </c>
      <c r="AP730">
        <v>0.24179999999999999</v>
      </c>
      <c r="AQ730">
        <v>0.48209999999999997</v>
      </c>
      <c r="AR730">
        <v>0.31819999999999998</v>
      </c>
      <c r="AS730">
        <v>0.38179999999999997</v>
      </c>
      <c r="AT730">
        <v>3.2599999999999997E-2</v>
      </c>
      <c r="AU730">
        <v>0.14810000000000001</v>
      </c>
      <c r="AV730">
        <v>0.20449999999999999</v>
      </c>
      <c r="AW730">
        <v>0.33329999999999999</v>
      </c>
      <c r="AX730">
        <v>0.34810000000000002</v>
      </c>
      <c r="AY730">
        <v>0.24479999999999999</v>
      </c>
      <c r="AZ730">
        <v>0.40350000000000003</v>
      </c>
      <c r="BA730">
        <v>0.3669</v>
      </c>
      <c r="BB730">
        <v>0.28260000000000002</v>
      </c>
      <c r="BC730">
        <v>0.2034</v>
      </c>
      <c r="BD730">
        <v>0.20830000000000001</v>
      </c>
    </row>
    <row r="731" spans="1:56" hidden="1" x14ac:dyDescent="0.4">
      <c r="A731">
        <v>1129</v>
      </c>
      <c r="B731" t="str">
        <f t="shared" si="36"/>
        <v>DPM051</v>
      </c>
      <c r="C731" t="str">
        <f t="shared" si="37"/>
        <v>DPM093</v>
      </c>
      <c r="D731" t="str">
        <f t="shared" si="38"/>
        <v>Levenshtein</v>
      </c>
      <c r="E731" t="s">
        <v>794</v>
      </c>
      <c r="F731">
        <f t="shared" si="39"/>
        <v>0.52045600000000003</v>
      </c>
      <c r="G731">
        <v>0.58599999999999997</v>
      </c>
      <c r="H731">
        <v>0.41139999999999999</v>
      </c>
      <c r="I731">
        <v>0.66620000000000001</v>
      </c>
      <c r="J731">
        <v>0.47889999999999999</v>
      </c>
      <c r="K731">
        <v>0.4425</v>
      </c>
      <c r="L731">
        <v>0.64359999999999995</v>
      </c>
      <c r="M731">
        <v>0.59409999999999996</v>
      </c>
      <c r="N731">
        <v>0.62649999999999995</v>
      </c>
      <c r="O731">
        <v>0.76319999999999999</v>
      </c>
      <c r="P731">
        <v>0.68230000000000002</v>
      </c>
      <c r="Q731">
        <v>0.49469999999999997</v>
      </c>
      <c r="R731">
        <v>0.42820000000000003</v>
      </c>
      <c r="S731">
        <v>0.3826</v>
      </c>
      <c r="T731">
        <v>0.5252</v>
      </c>
      <c r="U731">
        <v>0.40920000000000001</v>
      </c>
      <c r="V731">
        <v>0.437</v>
      </c>
      <c r="W731">
        <v>0.6532</v>
      </c>
      <c r="X731">
        <v>0.54330000000000001</v>
      </c>
      <c r="Y731">
        <v>0.40150000000000002</v>
      </c>
      <c r="Z731">
        <v>0.63180000000000003</v>
      </c>
      <c r="AA731">
        <v>0.56130000000000002</v>
      </c>
      <c r="AB731">
        <v>0.47989999999999999</v>
      </c>
      <c r="AC731">
        <v>0.43459999999999999</v>
      </c>
      <c r="AD731">
        <v>0.46560000000000001</v>
      </c>
      <c r="AE731">
        <v>0.44869999999999999</v>
      </c>
      <c r="AF731">
        <v>0.53990000000000005</v>
      </c>
      <c r="AG731">
        <v>0.46029999999999999</v>
      </c>
      <c r="AH731">
        <v>0.45419999999999999</v>
      </c>
      <c r="AI731">
        <v>0.70230000000000004</v>
      </c>
      <c r="AJ731">
        <v>0.5978</v>
      </c>
      <c r="AK731">
        <v>0.53469999999999995</v>
      </c>
      <c r="AL731">
        <v>0.71009999999999995</v>
      </c>
      <c r="AM731">
        <v>0.64539999999999997</v>
      </c>
      <c r="AN731">
        <v>0.67020000000000002</v>
      </c>
      <c r="AO731">
        <v>0.63770000000000004</v>
      </c>
      <c r="AP731">
        <v>0.45169999999999999</v>
      </c>
      <c r="AQ731">
        <v>0.47789999999999999</v>
      </c>
      <c r="AR731">
        <v>0.42709999999999998</v>
      </c>
      <c r="AS731">
        <v>0.46639999999999998</v>
      </c>
      <c r="AT731">
        <v>0.51449999999999996</v>
      </c>
      <c r="AU731">
        <v>0.4461</v>
      </c>
      <c r="AV731">
        <v>0.4834</v>
      </c>
      <c r="AW731">
        <v>0.53</v>
      </c>
      <c r="AX731">
        <v>0.47349999999999998</v>
      </c>
      <c r="AY731">
        <v>0.45290000000000002</v>
      </c>
      <c r="AZ731">
        <v>0.46400000000000002</v>
      </c>
      <c r="BA731">
        <v>0.4612</v>
      </c>
      <c r="BB731">
        <v>0.40089999999999998</v>
      </c>
      <c r="BC731">
        <v>0.4163</v>
      </c>
      <c r="BD731">
        <v>0.4128</v>
      </c>
    </row>
    <row r="732" spans="1:56" hidden="1" x14ac:dyDescent="0.4">
      <c r="A732">
        <v>1130</v>
      </c>
      <c r="B732" t="str">
        <f t="shared" si="36"/>
        <v>DPM051</v>
      </c>
      <c r="C732" t="str">
        <f t="shared" si="37"/>
        <v>DPM093</v>
      </c>
      <c r="D732" t="str">
        <f t="shared" si="38"/>
        <v>TFIDF</v>
      </c>
      <c r="E732" t="s">
        <v>795</v>
      </c>
      <c r="F732">
        <f t="shared" si="39"/>
        <v>0.46543999999999996</v>
      </c>
      <c r="G732">
        <v>0.47710000000000002</v>
      </c>
      <c r="H732">
        <v>0.3417</v>
      </c>
      <c r="I732">
        <v>0.60099999999999998</v>
      </c>
      <c r="J732">
        <v>0.41420000000000001</v>
      </c>
      <c r="K732">
        <v>0.45190000000000002</v>
      </c>
      <c r="L732">
        <v>0.57310000000000005</v>
      </c>
      <c r="M732">
        <v>0.57879999999999998</v>
      </c>
      <c r="N732">
        <v>0.51119999999999999</v>
      </c>
      <c r="O732">
        <v>0.66449999999999998</v>
      </c>
      <c r="P732">
        <v>0.52490000000000003</v>
      </c>
      <c r="Q732">
        <v>0.52639999999999998</v>
      </c>
      <c r="R732">
        <v>0.33029999999999998</v>
      </c>
      <c r="S732">
        <v>0.31130000000000002</v>
      </c>
      <c r="T732">
        <v>0.34320000000000001</v>
      </c>
      <c r="U732">
        <v>0.27010000000000001</v>
      </c>
      <c r="V732">
        <v>0.32879999999999998</v>
      </c>
      <c r="W732">
        <v>0.53480000000000005</v>
      </c>
      <c r="X732">
        <v>0.45789999999999997</v>
      </c>
      <c r="Y732">
        <v>0.22220000000000001</v>
      </c>
      <c r="Z732">
        <v>0.58260000000000001</v>
      </c>
      <c r="AA732">
        <v>0.54390000000000005</v>
      </c>
      <c r="AB732">
        <v>0.46139999999999998</v>
      </c>
      <c r="AC732">
        <v>0.26319999999999999</v>
      </c>
      <c r="AD732">
        <v>0.4289</v>
      </c>
      <c r="AE732">
        <v>0.44929999999999998</v>
      </c>
      <c r="AF732">
        <v>0.59719999999999995</v>
      </c>
      <c r="AG732">
        <v>0.39090000000000003</v>
      </c>
      <c r="AH732">
        <v>0.30919999999999997</v>
      </c>
      <c r="AI732">
        <v>0.6794</v>
      </c>
      <c r="AJ732">
        <v>0.61350000000000005</v>
      </c>
      <c r="AK732">
        <v>0.57350000000000001</v>
      </c>
      <c r="AL732">
        <v>0.65410000000000001</v>
      </c>
      <c r="AM732">
        <v>0.59919999999999995</v>
      </c>
      <c r="AN732">
        <v>0.59519999999999995</v>
      </c>
      <c r="AO732">
        <v>0.54730000000000001</v>
      </c>
      <c r="AP732">
        <v>0.2717</v>
      </c>
      <c r="AQ732">
        <v>0.4995</v>
      </c>
      <c r="AR732">
        <v>0.44390000000000002</v>
      </c>
      <c r="AS732">
        <v>0.48570000000000002</v>
      </c>
      <c r="AT732">
        <v>0.52370000000000005</v>
      </c>
      <c r="AU732">
        <v>0.44280000000000003</v>
      </c>
      <c r="AV732">
        <v>0.65780000000000005</v>
      </c>
      <c r="AW732">
        <v>0.52470000000000006</v>
      </c>
      <c r="AX732">
        <v>0.3135</v>
      </c>
      <c r="AY732">
        <v>0.4657</v>
      </c>
      <c r="AZ732">
        <v>0.4486</v>
      </c>
      <c r="BA732">
        <v>0.2293</v>
      </c>
      <c r="BB732">
        <v>0.29389999999999999</v>
      </c>
      <c r="BC732">
        <v>0.49399999999999999</v>
      </c>
      <c r="BD732">
        <v>0.42499999999999999</v>
      </c>
    </row>
    <row r="733" spans="1:56" hidden="1" x14ac:dyDescent="0.4">
      <c r="A733">
        <v>1131</v>
      </c>
      <c r="B733" t="str">
        <f t="shared" si="36"/>
        <v>DPM051</v>
      </c>
      <c r="C733" t="str">
        <f t="shared" si="37"/>
        <v>DPM093</v>
      </c>
      <c r="D733" t="str">
        <f t="shared" si="38"/>
        <v>BM25</v>
      </c>
      <c r="E733" t="s">
        <v>796</v>
      </c>
      <c r="F733">
        <f t="shared" si="39"/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</row>
    <row r="734" spans="1:56" hidden="1" x14ac:dyDescent="0.4">
      <c r="A734">
        <v>1132</v>
      </c>
      <c r="B734" t="str">
        <f t="shared" si="36"/>
        <v>DPM051</v>
      </c>
      <c r="C734" t="str">
        <f t="shared" si="37"/>
        <v>DPM093</v>
      </c>
      <c r="D734" t="str">
        <f t="shared" si="38"/>
        <v>SBERT</v>
      </c>
      <c r="E734" t="s">
        <v>797</v>
      </c>
      <c r="F734">
        <f t="shared" si="39"/>
        <v>0.91053200000000034</v>
      </c>
      <c r="G734">
        <v>0.93540000000000001</v>
      </c>
      <c r="H734">
        <v>0.8609</v>
      </c>
      <c r="I734">
        <v>0.93340000000000001</v>
      </c>
      <c r="J734">
        <v>0.95099999999999996</v>
      </c>
      <c r="K734">
        <v>0.88200000000000001</v>
      </c>
      <c r="L734">
        <v>0.93240000000000001</v>
      </c>
      <c r="M734">
        <v>0.94630000000000003</v>
      </c>
      <c r="N734">
        <v>0.94530000000000003</v>
      </c>
      <c r="O734">
        <v>0.97989999999999999</v>
      </c>
      <c r="P734">
        <v>0.95589999999999997</v>
      </c>
      <c r="Q734">
        <v>0.94089999999999996</v>
      </c>
      <c r="R734">
        <v>0.88929999999999998</v>
      </c>
      <c r="S734">
        <v>0.86099999999999999</v>
      </c>
      <c r="T734">
        <v>0.91920000000000002</v>
      </c>
      <c r="U734">
        <v>0.78859999999999997</v>
      </c>
      <c r="V734">
        <v>0.86129999999999995</v>
      </c>
      <c r="W734">
        <v>0.96579999999999999</v>
      </c>
      <c r="X734">
        <v>0.92610000000000003</v>
      </c>
      <c r="Y734">
        <v>0.81020000000000003</v>
      </c>
      <c r="Z734">
        <v>0.95899999999999996</v>
      </c>
      <c r="AA734">
        <v>0.94489999999999996</v>
      </c>
      <c r="AB734">
        <v>0.86950000000000005</v>
      </c>
      <c r="AC734">
        <v>0.88339999999999996</v>
      </c>
      <c r="AD734">
        <v>0.91010000000000002</v>
      </c>
      <c r="AE734">
        <v>0.8508</v>
      </c>
      <c r="AF734">
        <v>0.97119999999999995</v>
      </c>
      <c r="AG734">
        <v>0.91830000000000001</v>
      </c>
      <c r="AH734">
        <v>0.88219999999999998</v>
      </c>
      <c r="AI734">
        <v>0.95209999999999995</v>
      </c>
      <c r="AJ734">
        <v>0.9415</v>
      </c>
      <c r="AK734">
        <v>0.95250000000000001</v>
      </c>
      <c r="AL734">
        <v>0.92649999999999999</v>
      </c>
      <c r="AM734">
        <v>0.97009999999999996</v>
      </c>
      <c r="AN734">
        <v>0.91479999999999995</v>
      </c>
      <c r="AO734">
        <v>0.96609999999999996</v>
      </c>
      <c r="AP734">
        <v>0.89859999999999995</v>
      </c>
      <c r="AQ734">
        <v>0.95299999999999996</v>
      </c>
      <c r="AR734">
        <v>0.93320000000000003</v>
      </c>
      <c r="AS734">
        <v>0.85250000000000004</v>
      </c>
      <c r="AT734">
        <v>0.95750000000000002</v>
      </c>
      <c r="AU734">
        <v>0.85489999999999999</v>
      </c>
      <c r="AV734">
        <v>0.93030000000000002</v>
      </c>
      <c r="AW734">
        <v>0.94650000000000001</v>
      </c>
      <c r="AX734">
        <v>0.89659999999999995</v>
      </c>
      <c r="AY734">
        <v>0.87360000000000004</v>
      </c>
      <c r="AZ734">
        <v>0.88039999999999996</v>
      </c>
      <c r="BA734">
        <v>0.90649999999999997</v>
      </c>
      <c r="BB734">
        <v>0.86580000000000001</v>
      </c>
      <c r="BC734">
        <v>0.80230000000000001</v>
      </c>
      <c r="BD734">
        <v>0.877</v>
      </c>
    </row>
    <row r="735" spans="1:56" hidden="1" x14ac:dyDescent="0.4">
      <c r="A735">
        <v>1133</v>
      </c>
      <c r="B735" t="str">
        <f t="shared" si="36"/>
        <v>DPM051</v>
      </c>
      <c r="C735" t="str">
        <f t="shared" si="37"/>
        <v>DPM093</v>
      </c>
      <c r="D735" t="str">
        <f t="shared" si="38"/>
        <v>MEAN</v>
      </c>
      <c r="E735" t="s">
        <v>798</v>
      </c>
      <c r="F735">
        <f t="shared" si="39"/>
        <v>0.43934599999999996</v>
      </c>
      <c r="G735">
        <v>0.47970000000000002</v>
      </c>
      <c r="H735">
        <v>0.36059999999999998</v>
      </c>
      <c r="I735">
        <v>0.54010000000000002</v>
      </c>
      <c r="J735">
        <v>0.4108</v>
      </c>
      <c r="K735">
        <v>0.40799999999999997</v>
      </c>
      <c r="L735">
        <v>0.49780000000000002</v>
      </c>
      <c r="M735">
        <v>0.50380000000000003</v>
      </c>
      <c r="N735">
        <v>0.48720000000000002</v>
      </c>
      <c r="O735">
        <v>0.56079999999999997</v>
      </c>
      <c r="P735">
        <v>0.53459999999999996</v>
      </c>
      <c r="Q735">
        <v>0.44190000000000002</v>
      </c>
      <c r="R735">
        <v>0.33939999999999998</v>
      </c>
      <c r="S735">
        <v>0.34910000000000002</v>
      </c>
      <c r="T735">
        <v>0.42799999999999999</v>
      </c>
      <c r="U735">
        <v>0.33119999999999999</v>
      </c>
      <c r="V735">
        <v>0.36420000000000002</v>
      </c>
      <c r="W735">
        <v>0.50270000000000004</v>
      </c>
      <c r="X735">
        <v>0.43309999999999998</v>
      </c>
      <c r="Y735">
        <v>0.31619999999999998</v>
      </c>
      <c r="Z735">
        <v>0.51539999999999997</v>
      </c>
      <c r="AA735">
        <v>0.47570000000000001</v>
      </c>
      <c r="AB735">
        <v>0.4138</v>
      </c>
      <c r="AC735">
        <v>0.3574</v>
      </c>
      <c r="AD735">
        <v>0.43709999999999999</v>
      </c>
      <c r="AE735">
        <v>0.38240000000000002</v>
      </c>
      <c r="AF735">
        <v>0.51480000000000004</v>
      </c>
      <c r="AG735">
        <v>0.3916</v>
      </c>
      <c r="AH735">
        <v>0.37269999999999998</v>
      </c>
      <c r="AI735">
        <v>0.55249999999999999</v>
      </c>
      <c r="AJ735">
        <v>0.49559999999999998</v>
      </c>
      <c r="AK735">
        <v>0.49330000000000002</v>
      </c>
      <c r="AL735">
        <v>0.52839999999999998</v>
      </c>
      <c r="AM735">
        <v>0.50960000000000005</v>
      </c>
      <c r="AN735">
        <v>0.52580000000000005</v>
      </c>
      <c r="AO735">
        <v>0.50639999999999996</v>
      </c>
      <c r="AP735">
        <v>0.37280000000000002</v>
      </c>
      <c r="AQ735">
        <v>0.48249999999999998</v>
      </c>
      <c r="AR735">
        <v>0.42449999999999999</v>
      </c>
      <c r="AS735">
        <v>0.43730000000000002</v>
      </c>
      <c r="AT735">
        <v>0.40570000000000001</v>
      </c>
      <c r="AU735">
        <v>0.37840000000000001</v>
      </c>
      <c r="AV735">
        <v>0.45519999999999999</v>
      </c>
      <c r="AW735">
        <v>0.46689999999999998</v>
      </c>
      <c r="AX735">
        <v>0.40639999999999998</v>
      </c>
      <c r="AY735">
        <v>0.40739999999999998</v>
      </c>
      <c r="AZ735">
        <v>0.43930000000000002</v>
      </c>
      <c r="BA735">
        <v>0.39279999999999998</v>
      </c>
      <c r="BB735">
        <v>0.36859999999999998</v>
      </c>
      <c r="BC735">
        <v>0.38319999999999999</v>
      </c>
      <c r="BD735">
        <v>0.3846</v>
      </c>
    </row>
    <row r="736" spans="1:56" hidden="1" x14ac:dyDescent="0.4">
      <c r="A736">
        <v>1134</v>
      </c>
      <c r="B736" t="str">
        <f t="shared" si="36"/>
        <v>DPM051</v>
      </c>
      <c r="C736" t="str">
        <f t="shared" si="37"/>
        <v>DPM093</v>
      </c>
      <c r="D736" t="str">
        <f t="shared" si="38"/>
        <v>Weighted</v>
      </c>
      <c r="E736" t="s">
        <v>799</v>
      </c>
      <c r="F736">
        <f t="shared" si="39"/>
        <v>0.43587199999999998</v>
      </c>
      <c r="G736">
        <v>0.48320000000000002</v>
      </c>
      <c r="H736">
        <v>0.3387</v>
      </c>
      <c r="I736">
        <v>0.56520000000000004</v>
      </c>
      <c r="J736">
        <v>0.3916</v>
      </c>
      <c r="K736">
        <v>0.40029999999999999</v>
      </c>
      <c r="L736">
        <v>0.5111</v>
      </c>
      <c r="M736">
        <v>0.51680000000000004</v>
      </c>
      <c r="N736">
        <v>0.49270000000000003</v>
      </c>
      <c r="O736">
        <v>0.58720000000000006</v>
      </c>
      <c r="P736">
        <v>0.55110000000000003</v>
      </c>
      <c r="Q736">
        <v>0.43759999999999999</v>
      </c>
      <c r="R736">
        <v>0.30730000000000002</v>
      </c>
      <c r="S736">
        <v>0.32279999999999998</v>
      </c>
      <c r="T736">
        <v>0.4143</v>
      </c>
      <c r="U736">
        <v>0.30930000000000002</v>
      </c>
      <c r="V736">
        <v>0.34250000000000003</v>
      </c>
      <c r="W736">
        <v>0.51019999999999999</v>
      </c>
      <c r="X736">
        <v>0.42530000000000001</v>
      </c>
      <c r="Y736">
        <v>0.28489999999999999</v>
      </c>
      <c r="Z736">
        <v>0.52959999999999996</v>
      </c>
      <c r="AA736">
        <v>0.48</v>
      </c>
      <c r="AB736">
        <v>0.40989999999999999</v>
      </c>
      <c r="AC736">
        <v>0.32740000000000002</v>
      </c>
      <c r="AD736">
        <v>0.43130000000000002</v>
      </c>
      <c r="AE736">
        <v>0.37290000000000001</v>
      </c>
      <c r="AF736">
        <v>0.52769999999999995</v>
      </c>
      <c r="AG736">
        <v>0.37130000000000002</v>
      </c>
      <c r="AH736">
        <v>0.34899999999999998</v>
      </c>
      <c r="AI736">
        <v>0.58169999999999999</v>
      </c>
      <c r="AJ736">
        <v>0.50890000000000002</v>
      </c>
      <c r="AK736">
        <v>0.50239999999999996</v>
      </c>
      <c r="AL736">
        <v>0.55430000000000001</v>
      </c>
      <c r="AM736">
        <v>0.52139999999999997</v>
      </c>
      <c r="AN736">
        <v>0.54979999999999996</v>
      </c>
      <c r="AO736">
        <v>0.51539999999999997</v>
      </c>
      <c r="AP736">
        <v>0.34470000000000001</v>
      </c>
      <c r="AQ736">
        <v>0.48520000000000002</v>
      </c>
      <c r="AR736">
        <v>0.4128</v>
      </c>
      <c r="AS736">
        <v>0.443</v>
      </c>
      <c r="AT736">
        <v>0.3896</v>
      </c>
      <c r="AU736">
        <v>0.3669</v>
      </c>
      <c r="AV736">
        <v>0.46239999999999998</v>
      </c>
      <c r="AW736">
        <v>0.46789999999999998</v>
      </c>
      <c r="AX736">
        <v>0.3891</v>
      </c>
      <c r="AY736">
        <v>0.40150000000000002</v>
      </c>
      <c r="AZ736">
        <v>0.4395</v>
      </c>
      <c r="BA736">
        <v>0.36649999999999999</v>
      </c>
      <c r="BB736">
        <v>0.34560000000000002</v>
      </c>
      <c r="BC736">
        <v>0.38329999999999997</v>
      </c>
      <c r="BD736">
        <v>0.3705</v>
      </c>
    </row>
    <row r="737" spans="1:56" hidden="1" x14ac:dyDescent="0.4">
      <c r="A737">
        <v>1268</v>
      </c>
      <c r="B737" t="str">
        <f t="shared" si="36"/>
        <v>DPM003</v>
      </c>
      <c r="C737" t="str">
        <f t="shared" si="37"/>
        <v>DPM093</v>
      </c>
      <c r="D737" t="str">
        <f t="shared" si="38"/>
        <v>Jaccard</v>
      </c>
      <c r="E737" t="s">
        <v>800</v>
      </c>
      <c r="F737">
        <f t="shared" si="39"/>
        <v>0.32433400000000001</v>
      </c>
      <c r="G737">
        <v>0.39500000000000002</v>
      </c>
      <c r="H737">
        <v>0.39050000000000001</v>
      </c>
      <c r="I737">
        <v>0.29849999999999999</v>
      </c>
      <c r="J737">
        <v>0.64290000000000003</v>
      </c>
      <c r="K737">
        <v>0.16</v>
      </c>
      <c r="L737">
        <v>0.42309999999999998</v>
      </c>
      <c r="M737">
        <v>0.44640000000000002</v>
      </c>
      <c r="N737">
        <v>0.31879999999999997</v>
      </c>
      <c r="O737">
        <v>0.23810000000000001</v>
      </c>
      <c r="P737">
        <v>0.43099999999999999</v>
      </c>
      <c r="Q737">
        <v>0.2286</v>
      </c>
      <c r="R737">
        <v>0.20449999999999999</v>
      </c>
      <c r="S737">
        <v>9.8500000000000004E-2</v>
      </c>
      <c r="T737">
        <v>0.14149999999999999</v>
      </c>
      <c r="U737">
        <v>0.129</v>
      </c>
      <c r="V737">
        <v>0.30830000000000002</v>
      </c>
      <c r="W737">
        <v>0.2475</v>
      </c>
      <c r="X737">
        <v>0.54349999999999998</v>
      </c>
      <c r="Y737">
        <v>0.27400000000000002</v>
      </c>
      <c r="Z737">
        <v>0.56759999999999999</v>
      </c>
      <c r="AA737">
        <v>0.3387</v>
      </c>
      <c r="AB737">
        <v>0.3594</v>
      </c>
      <c r="AC737">
        <v>0.2427</v>
      </c>
      <c r="AD737">
        <v>0.3125</v>
      </c>
      <c r="AE737">
        <v>0.30969999999999998</v>
      </c>
      <c r="AF737">
        <v>0.30930000000000002</v>
      </c>
      <c r="AG737">
        <v>0.18640000000000001</v>
      </c>
      <c r="AH737">
        <v>0.42199999999999999</v>
      </c>
      <c r="AI737">
        <v>0.36209999999999998</v>
      </c>
      <c r="AJ737">
        <v>0.31430000000000002</v>
      </c>
      <c r="AK737">
        <v>0.1638</v>
      </c>
      <c r="AL737">
        <v>0.3261</v>
      </c>
      <c r="AM737">
        <v>0.69230000000000003</v>
      </c>
      <c r="AN737">
        <v>8.3299999999999999E-2</v>
      </c>
      <c r="AO737">
        <v>0.66669999999999996</v>
      </c>
      <c r="AP737">
        <v>0.26829999999999998</v>
      </c>
      <c r="AQ737">
        <v>0.41820000000000002</v>
      </c>
      <c r="AR737">
        <v>0.18260000000000001</v>
      </c>
      <c r="AS737">
        <v>0.20180000000000001</v>
      </c>
      <c r="AT737">
        <v>0.44140000000000001</v>
      </c>
      <c r="AU737">
        <v>0.13239999999999999</v>
      </c>
      <c r="AV737">
        <v>0.2364</v>
      </c>
      <c r="AW737">
        <v>0.40500000000000003</v>
      </c>
      <c r="AX737">
        <v>0.161</v>
      </c>
      <c r="AY737">
        <v>0.53149999999999997</v>
      </c>
      <c r="AZ737">
        <v>0.53449999999999998</v>
      </c>
      <c r="BA737">
        <v>0.27739999999999998</v>
      </c>
      <c r="BB737">
        <v>0.34089999999999998</v>
      </c>
      <c r="BC737">
        <v>0.21920000000000001</v>
      </c>
      <c r="BD737">
        <v>0.28949999999999998</v>
      </c>
    </row>
    <row r="738" spans="1:56" hidden="1" x14ac:dyDescent="0.4">
      <c r="A738">
        <v>1269</v>
      </c>
      <c r="B738" t="str">
        <f t="shared" si="36"/>
        <v>DPM003</v>
      </c>
      <c r="C738" t="str">
        <f t="shared" si="37"/>
        <v>DPM093</v>
      </c>
      <c r="D738" t="str">
        <f t="shared" si="38"/>
        <v>Levenshtein</v>
      </c>
      <c r="E738" t="s">
        <v>801</v>
      </c>
      <c r="F738">
        <f t="shared" si="39"/>
        <v>0.52977799999999997</v>
      </c>
      <c r="G738">
        <v>0.5544</v>
      </c>
      <c r="H738">
        <v>0.55510000000000004</v>
      </c>
      <c r="I738">
        <v>0.629</v>
      </c>
      <c r="J738">
        <v>0.71519999999999995</v>
      </c>
      <c r="K738">
        <v>0.46210000000000001</v>
      </c>
      <c r="L738">
        <v>0.64029999999999998</v>
      </c>
      <c r="M738">
        <v>0.6593</v>
      </c>
      <c r="N738">
        <v>0.56410000000000005</v>
      </c>
      <c r="O738">
        <v>0.59340000000000004</v>
      </c>
      <c r="P738">
        <v>0.5998</v>
      </c>
      <c r="Q738">
        <v>0.49580000000000002</v>
      </c>
      <c r="R738">
        <v>0.38</v>
      </c>
      <c r="S738">
        <v>0.3483</v>
      </c>
      <c r="T738">
        <v>0.42470000000000002</v>
      </c>
      <c r="U738">
        <v>0.4022</v>
      </c>
      <c r="V738">
        <v>0.44030000000000002</v>
      </c>
      <c r="W738">
        <v>0.53490000000000004</v>
      </c>
      <c r="X738">
        <v>0.8125</v>
      </c>
      <c r="Y738">
        <v>0.49280000000000002</v>
      </c>
      <c r="Z738">
        <v>0.64790000000000003</v>
      </c>
      <c r="AA738">
        <v>0.56899999999999995</v>
      </c>
      <c r="AB738">
        <v>0.55579999999999996</v>
      </c>
      <c r="AC738">
        <v>0.4123</v>
      </c>
      <c r="AD738">
        <v>0.49719999999999998</v>
      </c>
      <c r="AE738">
        <v>0.53080000000000005</v>
      </c>
      <c r="AF738">
        <v>0.50409999999999999</v>
      </c>
      <c r="AG738">
        <v>0.47349999999999998</v>
      </c>
      <c r="AH738">
        <v>0.54879999999999995</v>
      </c>
      <c r="AI738">
        <v>0.51070000000000004</v>
      </c>
      <c r="AJ738">
        <v>0.6653</v>
      </c>
      <c r="AK738">
        <v>0.50870000000000004</v>
      </c>
      <c r="AL738">
        <v>0.57130000000000003</v>
      </c>
      <c r="AM738">
        <v>0.84319999999999995</v>
      </c>
      <c r="AN738">
        <v>0.44800000000000001</v>
      </c>
      <c r="AO738">
        <v>0.67989999999999995</v>
      </c>
      <c r="AP738">
        <v>0.49359999999999998</v>
      </c>
      <c r="AQ738">
        <v>0.46400000000000002</v>
      </c>
      <c r="AR738">
        <v>0.37619999999999998</v>
      </c>
      <c r="AS738">
        <v>0.67100000000000004</v>
      </c>
      <c r="AT738">
        <v>0.4662</v>
      </c>
      <c r="AU738">
        <v>0.30349999999999999</v>
      </c>
      <c r="AV738">
        <v>0.4698</v>
      </c>
      <c r="AW738">
        <v>0.52029999999999998</v>
      </c>
      <c r="AX738">
        <v>0.43080000000000002</v>
      </c>
      <c r="AY738">
        <v>0.60570000000000002</v>
      </c>
      <c r="AZ738">
        <v>0.58009999999999995</v>
      </c>
      <c r="BA738">
        <v>0.43980000000000002</v>
      </c>
      <c r="BB738">
        <v>0.44969999999999999</v>
      </c>
      <c r="BC738">
        <v>0.43169999999999997</v>
      </c>
      <c r="BD738">
        <v>0.51580000000000004</v>
      </c>
    </row>
    <row r="739" spans="1:56" hidden="1" x14ac:dyDescent="0.4">
      <c r="A739">
        <v>1270</v>
      </c>
      <c r="B739" t="str">
        <f t="shared" si="36"/>
        <v>DPM003</v>
      </c>
      <c r="C739" t="str">
        <f t="shared" si="37"/>
        <v>DPM093</v>
      </c>
      <c r="D739" t="str">
        <f t="shared" si="38"/>
        <v>TFIDF</v>
      </c>
      <c r="E739" t="s">
        <v>802</v>
      </c>
      <c r="F739">
        <f t="shared" si="39"/>
        <v>0.45761200000000007</v>
      </c>
      <c r="G739">
        <v>0.48949999999999999</v>
      </c>
      <c r="H739">
        <v>0.54920000000000002</v>
      </c>
      <c r="I739">
        <v>0.51900000000000002</v>
      </c>
      <c r="J739">
        <v>0.75249999999999995</v>
      </c>
      <c r="K739">
        <v>0.31619999999999998</v>
      </c>
      <c r="L739">
        <v>0.67759999999999998</v>
      </c>
      <c r="M739">
        <v>0.58189999999999997</v>
      </c>
      <c r="N739">
        <v>0.53590000000000004</v>
      </c>
      <c r="O739">
        <v>0.50319999999999998</v>
      </c>
      <c r="P739">
        <v>0.4506</v>
      </c>
      <c r="Q739">
        <v>0.4788</v>
      </c>
      <c r="R739">
        <v>0.34510000000000002</v>
      </c>
      <c r="S739">
        <v>0.25600000000000001</v>
      </c>
      <c r="T739">
        <v>0.24990000000000001</v>
      </c>
      <c r="U739">
        <v>0.27429999999999999</v>
      </c>
      <c r="V739">
        <v>0.36870000000000003</v>
      </c>
      <c r="W739">
        <v>0.48099999999999998</v>
      </c>
      <c r="X739">
        <v>0.76629999999999998</v>
      </c>
      <c r="Y739">
        <v>0.31519999999999998</v>
      </c>
      <c r="Z739">
        <v>0.65539999999999998</v>
      </c>
      <c r="AA739">
        <v>0.43969999999999998</v>
      </c>
      <c r="AB739">
        <v>0.61580000000000001</v>
      </c>
      <c r="AC739">
        <v>0.28639999999999999</v>
      </c>
      <c r="AD739">
        <v>0.51910000000000001</v>
      </c>
      <c r="AE739">
        <v>0.32019999999999998</v>
      </c>
      <c r="AF739">
        <v>0.23910000000000001</v>
      </c>
      <c r="AG739">
        <v>0.33989999999999998</v>
      </c>
      <c r="AH739">
        <v>0.37440000000000001</v>
      </c>
      <c r="AI739">
        <v>0.48920000000000002</v>
      </c>
      <c r="AJ739">
        <v>0.58909999999999996</v>
      </c>
      <c r="AK739">
        <v>0.4395</v>
      </c>
      <c r="AL739">
        <v>0.46279999999999999</v>
      </c>
      <c r="AM739">
        <v>0.83320000000000005</v>
      </c>
      <c r="AN739">
        <v>0.44080000000000003</v>
      </c>
      <c r="AO739">
        <v>0.66869999999999996</v>
      </c>
      <c r="AP739">
        <v>0.53539999999999999</v>
      </c>
      <c r="AQ739">
        <v>0.30740000000000001</v>
      </c>
      <c r="AR739">
        <v>0.30819999999999997</v>
      </c>
      <c r="AS739">
        <v>0.62829999999999997</v>
      </c>
      <c r="AT739">
        <v>0.40870000000000001</v>
      </c>
      <c r="AU739">
        <v>0.24329999999999999</v>
      </c>
      <c r="AV739">
        <v>0.50660000000000005</v>
      </c>
      <c r="AW739">
        <v>0.5121</v>
      </c>
      <c r="AX739">
        <v>0.26900000000000002</v>
      </c>
      <c r="AY739">
        <v>0.64590000000000003</v>
      </c>
      <c r="AZ739">
        <v>0.57720000000000005</v>
      </c>
      <c r="BA739">
        <v>0.20519999999999999</v>
      </c>
      <c r="BB739">
        <v>0.35599999999999998</v>
      </c>
      <c r="BC739">
        <v>0.40760000000000002</v>
      </c>
      <c r="BD739">
        <v>0.34549999999999997</v>
      </c>
    </row>
    <row r="740" spans="1:56" hidden="1" x14ac:dyDescent="0.4">
      <c r="A740">
        <v>1271</v>
      </c>
      <c r="B740" t="str">
        <f t="shared" si="36"/>
        <v>DPM003</v>
      </c>
      <c r="C740" t="str">
        <f t="shared" si="37"/>
        <v>DPM093</v>
      </c>
      <c r="D740" t="str">
        <f t="shared" si="38"/>
        <v>BM25</v>
      </c>
      <c r="E740" t="s">
        <v>803</v>
      </c>
      <c r="F740">
        <f t="shared" si="39"/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</row>
    <row r="741" spans="1:56" hidden="1" x14ac:dyDescent="0.4">
      <c r="A741">
        <v>1272</v>
      </c>
      <c r="B741" t="str">
        <f t="shared" si="36"/>
        <v>DPM003</v>
      </c>
      <c r="C741" t="str">
        <f t="shared" si="37"/>
        <v>DPM093</v>
      </c>
      <c r="D741" t="str">
        <f t="shared" si="38"/>
        <v>SBERT</v>
      </c>
      <c r="E741" t="s">
        <v>804</v>
      </c>
      <c r="F741">
        <f t="shared" si="39"/>
        <v>0.91350200000000015</v>
      </c>
      <c r="G741">
        <v>0.94030000000000002</v>
      </c>
      <c r="H741">
        <v>0.9052</v>
      </c>
      <c r="I741">
        <v>0.91549999999999998</v>
      </c>
      <c r="J741">
        <v>0.97130000000000005</v>
      </c>
      <c r="K741">
        <v>0.85</v>
      </c>
      <c r="L741">
        <v>0.9496</v>
      </c>
      <c r="M741">
        <v>0.96009999999999995</v>
      </c>
      <c r="N741">
        <v>0.93530000000000002</v>
      </c>
      <c r="O741">
        <v>0.96609999999999996</v>
      </c>
      <c r="P741">
        <v>0.91449999999999998</v>
      </c>
      <c r="Q741">
        <v>0.92310000000000003</v>
      </c>
      <c r="R741">
        <v>0.85609999999999997</v>
      </c>
      <c r="S741">
        <v>0.872</v>
      </c>
      <c r="T741">
        <v>0.90620000000000001</v>
      </c>
      <c r="U741">
        <v>0.78800000000000003</v>
      </c>
      <c r="V741">
        <v>0.82509999999999994</v>
      </c>
      <c r="W741">
        <v>0.90720000000000001</v>
      </c>
      <c r="X741">
        <v>0.95909999999999995</v>
      </c>
      <c r="Y741">
        <v>0.87460000000000004</v>
      </c>
      <c r="Z741">
        <v>0.94179999999999997</v>
      </c>
      <c r="AA741">
        <v>0.95050000000000001</v>
      </c>
      <c r="AB741">
        <v>0.92200000000000004</v>
      </c>
      <c r="AC741">
        <v>0.89929999999999999</v>
      </c>
      <c r="AD741">
        <v>0.94520000000000004</v>
      </c>
      <c r="AE741">
        <v>0.89529999999999998</v>
      </c>
      <c r="AF741">
        <v>0.92569999999999997</v>
      </c>
      <c r="AG741">
        <v>0.92120000000000002</v>
      </c>
      <c r="AH741">
        <v>0.93289999999999995</v>
      </c>
      <c r="AI741">
        <v>0.90259999999999996</v>
      </c>
      <c r="AJ741">
        <v>0.95750000000000002</v>
      </c>
      <c r="AK741">
        <v>0.95899999999999996</v>
      </c>
      <c r="AL741">
        <v>0.85709999999999997</v>
      </c>
      <c r="AM741">
        <v>0.99</v>
      </c>
      <c r="AN741">
        <v>0.86029999999999995</v>
      </c>
      <c r="AO741">
        <v>0.95789999999999997</v>
      </c>
      <c r="AP741">
        <v>0.90169999999999995</v>
      </c>
      <c r="AQ741">
        <v>0.9335</v>
      </c>
      <c r="AR741">
        <v>0.90859999999999996</v>
      </c>
      <c r="AS741">
        <v>0.94389999999999996</v>
      </c>
      <c r="AT741">
        <v>0.94359999999999999</v>
      </c>
      <c r="AU741">
        <v>0.85389999999999999</v>
      </c>
      <c r="AV741">
        <v>0.86809999999999998</v>
      </c>
      <c r="AW741">
        <v>0.92959999999999998</v>
      </c>
      <c r="AX741">
        <v>0.88109999999999999</v>
      </c>
      <c r="AY741">
        <v>0.95750000000000002</v>
      </c>
      <c r="AZ741">
        <v>0.94450000000000001</v>
      </c>
      <c r="BA741">
        <v>0.89480000000000004</v>
      </c>
      <c r="BB741">
        <v>0.91439999999999999</v>
      </c>
      <c r="BC741">
        <v>0.87270000000000003</v>
      </c>
      <c r="BD741">
        <v>0.88959999999999995</v>
      </c>
    </row>
    <row r="742" spans="1:56" hidden="1" x14ac:dyDescent="0.4">
      <c r="A742">
        <v>1273</v>
      </c>
      <c r="B742" t="str">
        <f t="shared" si="36"/>
        <v>DPM003</v>
      </c>
      <c r="C742" t="str">
        <f t="shared" si="37"/>
        <v>DPM093</v>
      </c>
      <c r="D742" t="str">
        <f t="shared" si="38"/>
        <v>MEAN</v>
      </c>
      <c r="E742" t="s">
        <v>805</v>
      </c>
      <c r="F742">
        <f t="shared" si="39"/>
        <v>0.44504600000000011</v>
      </c>
      <c r="G742">
        <v>0.4758</v>
      </c>
      <c r="H742">
        <v>0.48</v>
      </c>
      <c r="I742">
        <v>0.47239999999999999</v>
      </c>
      <c r="J742">
        <v>0.61639999999999995</v>
      </c>
      <c r="K742">
        <v>0.35770000000000002</v>
      </c>
      <c r="L742">
        <v>0.53810000000000002</v>
      </c>
      <c r="M742">
        <v>0.52949999999999997</v>
      </c>
      <c r="N742">
        <v>0.4708</v>
      </c>
      <c r="O742">
        <v>0.4602</v>
      </c>
      <c r="P742">
        <v>0.47920000000000001</v>
      </c>
      <c r="Q742">
        <v>0.42530000000000001</v>
      </c>
      <c r="R742">
        <v>0.35720000000000002</v>
      </c>
      <c r="S742">
        <v>0.31490000000000001</v>
      </c>
      <c r="T742">
        <v>0.34449999999999997</v>
      </c>
      <c r="U742">
        <v>0.31869999999999998</v>
      </c>
      <c r="V742">
        <v>0.38850000000000001</v>
      </c>
      <c r="W742">
        <v>0.43409999999999999</v>
      </c>
      <c r="X742">
        <v>0.61629999999999996</v>
      </c>
      <c r="Y742">
        <v>0.39129999999999998</v>
      </c>
      <c r="Z742">
        <v>0.56259999999999999</v>
      </c>
      <c r="AA742">
        <v>0.45960000000000001</v>
      </c>
      <c r="AB742">
        <v>0.49059999999999998</v>
      </c>
      <c r="AC742">
        <v>0.36809999999999998</v>
      </c>
      <c r="AD742">
        <v>0.45479999999999998</v>
      </c>
      <c r="AE742">
        <v>0.41120000000000001</v>
      </c>
      <c r="AF742">
        <v>0.3957</v>
      </c>
      <c r="AG742">
        <v>0.38419999999999999</v>
      </c>
      <c r="AH742">
        <v>0.4556</v>
      </c>
      <c r="AI742">
        <v>0.45290000000000002</v>
      </c>
      <c r="AJ742">
        <v>0.50519999999999998</v>
      </c>
      <c r="AK742">
        <v>0.41420000000000001</v>
      </c>
      <c r="AL742">
        <v>0.44350000000000001</v>
      </c>
      <c r="AM742">
        <v>0.67169999999999996</v>
      </c>
      <c r="AN742">
        <v>0.36649999999999999</v>
      </c>
      <c r="AO742">
        <v>0.59460000000000002</v>
      </c>
      <c r="AP742">
        <v>0.43980000000000002</v>
      </c>
      <c r="AQ742">
        <v>0.42459999999999998</v>
      </c>
      <c r="AR742">
        <v>0.35510000000000003</v>
      </c>
      <c r="AS742">
        <v>0.48899999999999999</v>
      </c>
      <c r="AT742">
        <v>0.45200000000000001</v>
      </c>
      <c r="AU742">
        <v>0.30659999999999998</v>
      </c>
      <c r="AV742">
        <v>0.41620000000000001</v>
      </c>
      <c r="AW742">
        <v>0.47339999999999999</v>
      </c>
      <c r="AX742">
        <v>0.34839999999999999</v>
      </c>
      <c r="AY742">
        <v>0.54810000000000003</v>
      </c>
      <c r="AZ742">
        <v>0.52729999999999999</v>
      </c>
      <c r="BA742">
        <v>0.3634</v>
      </c>
      <c r="BB742">
        <v>0.41220000000000001</v>
      </c>
      <c r="BC742">
        <v>0.38619999999999999</v>
      </c>
      <c r="BD742">
        <v>0.40810000000000002</v>
      </c>
    </row>
    <row r="743" spans="1:56" hidden="1" x14ac:dyDescent="0.4">
      <c r="A743">
        <v>1274</v>
      </c>
      <c r="B743" t="str">
        <f t="shared" si="36"/>
        <v>DPM003</v>
      </c>
      <c r="C743" t="str">
        <f t="shared" si="37"/>
        <v>DPM093</v>
      </c>
      <c r="D743" t="str">
        <f t="shared" si="38"/>
        <v>Weighted</v>
      </c>
      <c r="E743" t="s">
        <v>806</v>
      </c>
      <c r="F743">
        <f t="shared" si="39"/>
        <v>0.44215999999999978</v>
      </c>
      <c r="G743">
        <v>0.47820000000000001</v>
      </c>
      <c r="H743">
        <v>0.49170000000000003</v>
      </c>
      <c r="I743">
        <v>0.47910000000000003</v>
      </c>
      <c r="J743">
        <v>0.66239999999999999</v>
      </c>
      <c r="K743">
        <v>0.33539999999999998</v>
      </c>
      <c r="L743">
        <v>0.56410000000000005</v>
      </c>
      <c r="M743">
        <v>0.54700000000000004</v>
      </c>
      <c r="N743">
        <v>0.47499999999999998</v>
      </c>
      <c r="O743">
        <v>0.45540000000000003</v>
      </c>
      <c r="P743">
        <v>0.48430000000000001</v>
      </c>
      <c r="Q743">
        <v>0.41710000000000003</v>
      </c>
      <c r="R743">
        <v>0.33529999999999999</v>
      </c>
      <c r="S743">
        <v>0.2757</v>
      </c>
      <c r="T743">
        <v>0.30709999999999998</v>
      </c>
      <c r="U743">
        <v>0.29389999999999999</v>
      </c>
      <c r="V743">
        <v>0.38030000000000003</v>
      </c>
      <c r="W743">
        <v>0.43059999999999998</v>
      </c>
      <c r="X743">
        <v>0.66479999999999995</v>
      </c>
      <c r="Y743">
        <v>0.37369999999999998</v>
      </c>
      <c r="Z743">
        <v>0.59470000000000001</v>
      </c>
      <c r="AA743">
        <v>0.45390000000000003</v>
      </c>
      <c r="AB743">
        <v>0.50570000000000004</v>
      </c>
      <c r="AC743">
        <v>0.33960000000000001</v>
      </c>
      <c r="AD743">
        <v>0.45269999999999999</v>
      </c>
      <c r="AE743">
        <v>0.3957</v>
      </c>
      <c r="AF743">
        <v>0.36770000000000003</v>
      </c>
      <c r="AG743">
        <v>0.35909999999999997</v>
      </c>
      <c r="AH743">
        <v>0.44829999999999998</v>
      </c>
      <c r="AI743">
        <v>0.45519999999999999</v>
      </c>
      <c r="AJ743">
        <v>0.51739999999999997</v>
      </c>
      <c r="AK743">
        <v>0.39589999999999997</v>
      </c>
      <c r="AL743">
        <v>0.44890000000000002</v>
      </c>
      <c r="AM743">
        <v>0.73280000000000001</v>
      </c>
      <c r="AN743">
        <v>0.35110000000000002</v>
      </c>
      <c r="AO743">
        <v>0.63300000000000001</v>
      </c>
      <c r="AP743">
        <v>0.44130000000000003</v>
      </c>
      <c r="AQ743">
        <v>0.40610000000000002</v>
      </c>
      <c r="AR743">
        <v>0.32300000000000001</v>
      </c>
      <c r="AS743">
        <v>0.50109999999999999</v>
      </c>
      <c r="AT743">
        <v>0.44390000000000002</v>
      </c>
      <c r="AU743">
        <v>0.26729999999999998</v>
      </c>
      <c r="AV743">
        <v>0.4153</v>
      </c>
      <c r="AW743">
        <v>0.47789999999999999</v>
      </c>
      <c r="AX743">
        <v>0.31680000000000003</v>
      </c>
      <c r="AY743">
        <v>0.57379999999999998</v>
      </c>
      <c r="AZ743">
        <v>0.54630000000000001</v>
      </c>
      <c r="BA743">
        <v>0.33029999999999998</v>
      </c>
      <c r="BB743">
        <v>0.39589999999999997</v>
      </c>
      <c r="BC743">
        <v>0.37230000000000002</v>
      </c>
      <c r="BD743">
        <v>0.39389999999999997</v>
      </c>
    </row>
    <row r="744" spans="1:56" hidden="1" x14ac:dyDescent="0.4">
      <c r="A744">
        <v>1205</v>
      </c>
      <c r="B744" t="str">
        <f t="shared" si="36"/>
        <v>DPM002</v>
      </c>
      <c r="C744" t="str">
        <f t="shared" si="37"/>
        <v>DPM093</v>
      </c>
      <c r="D744" t="str">
        <f t="shared" si="38"/>
        <v>Jaccard</v>
      </c>
      <c r="E744" t="s">
        <v>807</v>
      </c>
      <c r="F744">
        <f t="shared" si="39"/>
        <v>0.31998799999999994</v>
      </c>
      <c r="G744">
        <v>0.44740000000000002</v>
      </c>
      <c r="H744">
        <v>0.24390000000000001</v>
      </c>
      <c r="I744">
        <v>0.40820000000000001</v>
      </c>
      <c r="J744">
        <v>0.17780000000000001</v>
      </c>
      <c r="K744">
        <v>0.1371</v>
      </c>
      <c r="L744">
        <v>0.40429999999999999</v>
      </c>
      <c r="M744">
        <v>0.3448</v>
      </c>
      <c r="N744">
        <v>0.4516</v>
      </c>
      <c r="O744">
        <v>0.4</v>
      </c>
      <c r="P744">
        <v>0.18679999999999999</v>
      </c>
      <c r="Q744">
        <v>0.22950000000000001</v>
      </c>
      <c r="R744">
        <v>0.1565</v>
      </c>
      <c r="S744">
        <v>0.24</v>
      </c>
      <c r="T744">
        <v>0.45629999999999998</v>
      </c>
      <c r="U744">
        <v>0.16039999999999999</v>
      </c>
      <c r="V744">
        <v>0.1915</v>
      </c>
      <c r="W744">
        <v>0.42859999999999998</v>
      </c>
      <c r="X744">
        <v>0.28299999999999997</v>
      </c>
      <c r="Y744">
        <v>0.1444</v>
      </c>
      <c r="Z744">
        <v>0.3947</v>
      </c>
      <c r="AA744">
        <v>0.34620000000000001</v>
      </c>
      <c r="AB744">
        <v>0.5</v>
      </c>
      <c r="AC744">
        <v>0.26500000000000001</v>
      </c>
      <c r="AD744">
        <v>0.2167</v>
      </c>
      <c r="AE744">
        <v>0.37719999999999998</v>
      </c>
      <c r="AF744">
        <v>0.5484</v>
      </c>
      <c r="AG744">
        <v>0.20369999999999999</v>
      </c>
      <c r="AH744">
        <v>0.21820000000000001</v>
      </c>
      <c r="AI744">
        <v>0.23080000000000001</v>
      </c>
      <c r="AJ744">
        <v>0.36109999999999998</v>
      </c>
      <c r="AK744">
        <v>0.157</v>
      </c>
      <c r="AL744">
        <v>0.34</v>
      </c>
      <c r="AM744">
        <v>0.53849999999999998</v>
      </c>
      <c r="AN744">
        <v>0.4667</v>
      </c>
      <c r="AO744">
        <v>0.35289999999999999</v>
      </c>
      <c r="AP744">
        <v>0.27379999999999999</v>
      </c>
      <c r="AQ744">
        <v>0.4778</v>
      </c>
      <c r="AR744">
        <v>0.30159999999999998</v>
      </c>
      <c r="AS744">
        <v>0.4194</v>
      </c>
      <c r="AT744">
        <v>0.59</v>
      </c>
      <c r="AU744">
        <v>0.1056</v>
      </c>
      <c r="AV744">
        <v>0.18279999999999999</v>
      </c>
      <c r="AW744">
        <v>0.39290000000000003</v>
      </c>
      <c r="AX744">
        <v>0.31209999999999999</v>
      </c>
      <c r="AY744">
        <v>0.33329999999999999</v>
      </c>
      <c r="AZ744">
        <v>0.39710000000000001</v>
      </c>
      <c r="BA744">
        <v>0.34150000000000003</v>
      </c>
      <c r="BB744">
        <v>0.25</v>
      </c>
      <c r="BC744">
        <v>0.3231</v>
      </c>
      <c r="BD744">
        <v>0.28920000000000001</v>
      </c>
    </row>
    <row r="745" spans="1:56" hidden="1" x14ac:dyDescent="0.4">
      <c r="A745">
        <v>1206</v>
      </c>
      <c r="B745" t="str">
        <f t="shared" si="36"/>
        <v>DPM002</v>
      </c>
      <c r="C745" t="str">
        <f t="shared" si="37"/>
        <v>DPM093</v>
      </c>
      <c r="D745" t="str">
        <f t="shared" si="38"/>
        <v>Levenshtein</v>
      </c>
      <c r="E745" t="s">
        <v>808</v>
      </c>
      <c r="F745">
        <f t="shared" si="39"/>
        <v>0.51810199999999984</v>
      </c>
      <c r="G745">
        <v>0.5454</v>
      </c>
      <c r="H745">
        <v>0.4461</v>
      </c>
      <c r="I745">
        <v>0.71679999999999999</v>
      </c>
      <c r="J745">
        <v>0.50660000000000005</v>
      </c>
      <c r="K745">
        <v>0.34360000000000002</v>
      </c>
      <c r="L745">
        <v>0.62239999999999995</v>
      </c>
      <c r="M745">
        <v>0.51690000000000003</v>
      </c>
      <c r="N745">
        <v>0.62139999999999995</v>
      </c>
      <c r="O745">
        <v>0.66549999999999998</v>
      </c>
      <c r="P745">
        <v>0.45750000000000002</v>
      </c>
      <c r="Q745">
        <v>0.48149999999999998</v>
      </c>
      <c r="R745">
        <v>0.37769999999999998</v>
      </c>
      <c r="S745">
        <v>0.34899999999999998</v>
      </c>
      <c r="T745">
        <v>0.56989999999999996</v>
      </c>
      <c r="U745">
        <v>0.50670000000000004</v>
      </c>
      <c r="V745">
        <v>0.42280000000000001</v>
      </c>
      <c r="W745">
        <v>0.69240000000000002</v>
      </c>
      <c r="X745">
        <v>0.62129999999999996</v>
      </c>
      <c r="Y745">
        <v>0.42030000000000001</v>
      </c>
      <c r="Z745">
        <v>0.65349999999999997</v>
      </c>
      <c r="AA745">
        <v>0.55500000000000005</v>
      </c>
      <c r="AB745">
        <v>0.56620000000000004</v>
      </c>
      <c r="AC745">
        <v>0.4244</v>
      </c>
      <c r="AD745">
        <v>0.36420000000000002</v>
      </c>
      <c r="AE745">
        <v>0.4753</v>
      </c>
      <c r="AF745">
        <v>0.71020000000000005</v>
      </c>
      <c r="AG745">
        <v>0.4793</v>
      </c>
      <c r="AH745">
        <v>0.43680000000000002</v>
      </c>
      <c r="AI745">
        <v>0.4335</v>
      </c>
      <c r="AJ745">
        <v>0.64170000000000005</v>
      </c>
      <c r="AK745">
        <v>0.46729999999999999</v>
      </c>
      <c r="AL745">
        <v>0.57789999999999997</v>
      </c>
      <c r="AM745">
        <v>0.81310000000000004</v>
      </c>
      <c r="AN745">
        <v>0.59889999999999999</v>
      </c>
      <c r="AO745">
        <v>0.56159999999999999</v>
      </c>
      <c r="AP745">
        <v>0.4662</v>
      </c>
      <c r="AQ745">
        <v>0.503</v>
      </c>
      <c r="AR745">
        <v>0.42580000000000001</v>
      </c>
      <c r="AS745">
        <v>0.63149999999999995</v>
      </c>
      <c r="AT745">
        <v>0.59040000000000004</v>
      </c>
      <c r="AU745">
        <v>0.32729999999999998</v>
      </c>
      <c r="AV745">
        <v>0.4168</v>
      </c>
      <c r="AW745">
        <v>0.52139999999999997</v>
      </c>
      <c r="AX745">
        <v>0.47239999999999999</v>
      </c>
      <c r="AY745">
        <v>0.41970000000000002</v>
      </c>
      <c r="AZ745">
        <v>0.50560000000000005</v>
      </c>
      <c r="BA745">
        <v>0.48949999999999999</v>
      </c>
      <c r="BB745">
        <v>0.41510000000000002</v>
      </c>
      <c r="BC745">
        <v>0.46060000000000001</v>
      </c>
      <c r="BD745">
        <v>0.61709999999999998</v>
      </c>
    </row>
    <row r="746" spans="1:56" hidden="1" x14ac:dyDescent="0.4">
      <c r="A746">
        <v>1207</v>
      </c>
      <c r="B746" t="str">
        <f t="shared" si="36"/>
        <v>DPM002</v>
      </c>
      <c r="C746" t="str">
        <f t="shared" si="37"/>
        <v>DPM093</v>
      </c>
      <c r="D746" t="str">
        <f t="shared" si="38"/>
        <v>TFIDF</v>
      </c>
      <c r="E746" t="s">
        <v>809</v>
      </c>
      <c r="F746">
        <f t="shared" si="39"/>
        <v>0.45772199999999968</v>
      </c>
      <c r="G746">
        <v>0.5333</v>
      </c>
      <c r="H746">
        <v>0.36699999999999999</v>
      </c>
      <c r="I746">
        <v>0.58160000000000001</v>
      </c>
      <c r="J746">
        <v>0.50049999999999994</v>
      </c>
      <c r="K746">
        <v>0.2994</v>
      </c>
      <c r="L746">
        <v>0.55679999999999996</v>
      </c>
      <c r="M746">
        <v>0.53310000000000002</v>
      </c>
      <c r="N746">
        <v>0.67210000000000003</v>
      </c>
      <c r="O746">
        <v>0.61240000000000006</v>
      </c>
      <c r="P746">
        <v>0.3241</v>
      </c>
      <c r="Q746">
        <v>0.48549999999999999</v>
      </c>
      <c r="R746">
        <v>0.28589999999999999</v>
      </c>
      <c r="S746">
        <v>0.26869999999999999</v>
      </c>
      <c r="T746">
        <v>0.49530000000000002</v>
      </c>
      <c r="U746">
        <v>0.29559999999999997</v>
      </c>
      <c r="V746">
        <v>0.29199999999999998</v>
      </c>
      <c r="W746">
        <v>0.63980000000000004</v>
      </c>
      <c r="X746">
        <v>0.51859999999999995</v>
      </c>
      <c r="Y746">
        <v>0.2974</v>
      </c>
      <c r="Z746">
        <v>0.64590000000000003</v>
      </c>
      <c r="AA746">
        <v>0.47339999999999999</v>
      </c>
      <c r="AB746">
        <v>0.57589999999999997</v>
      </c>
      <c r="AC746">
        <v>0.33110000000000001</v>
      </c>
      <c r="AD746">
        <v>0.29499999999999998</v>
      </c>
      <c r="AE746">
        <v>0.37690000000000001</v>
      </c>
      <c r="AF746">
        <v>0.70109999999999995</v>
      </c>
      <c r="AG746">
        <v>0.37209999999999999</v>
      </c>
      <c r="AH746">
        <v>0.30940000000000001</v>
      </c>
      <c r="AI746">
        <v>0.25679999999999997</v>
      </c>
      <c r="AJ746">
        <v>0.64219999999999999</v>
      </c>
      <c r="AK746">
        <v>0.3019</v>
      </c>
      <c r="AL746">
        <v>0.49880000000000002</v>
      </c>
      <c r="AM746">
        <v>0.78269999999999995</v>
      </c>
      <c r="AN746">
        <v>0.63360000000000005</v>
      </c>
      <c r="AO746">
        <v>0.56120000000000003</v>
      </c>
      <c r="AP746">
        <v>0.4047</v>
      </c>
      <c r="AQ746">
        <v>0.49809999999999999</v>
      </c>
      <c r="AR746">
        <v>0.38229999999999997</v>
      </c>
      <c r="AS746">
        <v>0.6653</v>
      </c>
      <c r="AT746">
        <v>0.82230000000000003</v>
      </c>
      <c r="AU746">
        <v>0.21260000000000001</v>
      </c>
      <c r="AV746">
        <v>0.46870000000000001</v>
      </c>
      <c r="AW746">
        <v>0.34329999999999999</v>
      </c>
      <c r="AX746">
        <v>0.2445</v>
      </c>
      <c r="AY746">
        <v>0.32969999999999999</v>
      </c>
      <c r="AZ746">
        <v>0.47560000000000002</v>
      </c>
      <c r="BA746">
        <v>0.25990000000000002</v>
      </c>
      <c r="BB746">
        <v>0.39400000000000002</v>
      </c>
      <c r="BC746">
        <v>0.48970000000000002</v>
      </c>
      <c r="BD746">
        <v>0.57830000000000004</v>
      </c>
    </row>
    <row r="747" spans="1:56" hidden="1" x14ac:dyDescent="0.4">
      <c r="A747">
        <v>1208</v>
      </c>
      <c r="B747" t="str">
        <f t="shared" si="36"/>
        <v>DPM002</v>
      </c>
      <c r="C747" t="str">
        <f t="shared" si="37"/>
        <v>DPM093</v>
      </c>
      <c r="D747" t="str">
        <f t="shared" si="38"/>
        <v>BM25</v>
      </c>
      <c r="E747" t="s">
        <v>810</v>
      </c>
      <c r="F747">
        <f t="shared" si="39"/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</row>
    <row r="748" spans="1:56" hidden="1" x14ac:dyDescent="0.4">
      <c r="A748">
        <v>1209</v>
      </c>
      <c r="B748" t="str">
        <f t="shared" si="36"/>
        <v>DPM002</v>
      </c>
      <c r="C748" t="str">
        <f t="shared" si="37"/>
        <v>DPM093</v>
      </c>
      <c r="D748" t="str">
        <f t="shared" si="38"/>
        <v>SBERT</v>
      </c>
      <c r="E748" t="s">
        <v>811</v>
      </c>
      <c r="F748">
        <f t="shared" si="39"/>
        <v>0.912582</v>
      </c>
      <c r="G748">
        <v>0.95150000000000001</v>
      </c>
      <c r="H748">
        <v>0.86080000000000001</v>
      </c>
      <c r="I748">
        <v>0.9486</v>
      </c>
      <c r="J748">
        <v>0.95189999999999997</v>
      </c>
      <c r="K748">
        <v>0.87649999999999995</v>
      </c>
      <c r="L748">
        <v>0.93479999999999996</v>
      </c>
      <c r="M748">
        <v>0.92430000000000001</v>
      </c>
      <c r="N748">
        <v>0.97260000000000002</v>
      </c>
      <c r="O748">
        <v>0.96340000000000003</v>
      </c>
      <c r="P748">
        <v>0.88419999999999999</v>
      </c>
      <c r="Q748">
        <v>0.91759999999999997</v>
      </c>
      <c r="R748">
        <v>0.83069999999999999</v>
      </c>
      <c r="S748">
        <v>0.88429999999999997</v>
      </c>
      <c r="T748">
        <v>0.92789999999999995</v>
      </c>
      <c r="U748">
        <v>0.91859999999999997</v>
      </c>
      <c r="V748">
        <v>0.83860000000000001</v>
      </c>
      <c r="W748">
        <v>0.97519999999999996</v>
      </c>
      <c r="X748">
        <v>0.95920000000000005</v>
      </c>
      <c r="Y748">
        <v>0.82130000000000003</v>
      </c>
      <c r="Z748">
        <v>0.87980000000000003</v>
      </c>
      <c r="AA748">
        <v>0.94499999999999995</v>
      </c>
      <c r="AB748">
        <v>0.9556</v>
      </c>
      <c r="AC748">
        <v>0.87219999999999998</v>
      </c>
      <c r="AD748">
        <v>0.84570000000000001</v>
      </c>
      <c r="AE748">
        <v>0.88619999999999999</v>
      </c>
      <c r="AF748">
        <v>0.9748</v>
      </c>
      <c r="AG748">
        <v>0.91990000000000005</v>
      </c>
      <c r="AH748">
        <v>0.85929999999999995</v>
      </c>
      <c r="AI748">
        <v>0.89219999999999999</v>
      </c>
      <c r="AJ748">
        <v>0.94330000000000003</v>
      </c>
      <c r="AK748">
        <v>0.93359999999999999</v>
      </c>
      <c r="AL748">
        <v>0.84489999999999998</v>
      </c>
      <c r="AM748">
        <v>0.98499999999999999</v>
      </c>
      <c r="AN748">
        <v>0.94310000000000005</v>
      </c>
      <c r="AO748">
        <v>0.95079999999999998</v>
      </c>
      <c r="AP748">
        <v>0.88370000000000004</v>
      </c>
      <c r="AQ748">
        <v>0.96819999999999995</v>
      </c>
      <c r="AR748">
        <v>0.9294</v>
      </c>
      <c r="AS748">
        <v>0.95569999999999999</v>
      </c>
      <c r="AT748">
        <v>0.96120000000000005</v>
      </c>
      <c r="AU748">
        <v>0.86339999999999995</v>
      </c>
      <c r="AV748">
        <v>0.9012</v>
      </c>
      <c r="AW748">
        <v>0.90280000000000005</v>
      </c>
      <c r="AX748">
        <v>0.87639999999999996</v>
      </c>
      <c r="AY748">
        <v>0.88700000000000001</v>
      </c>
      <c r="AZ748">
        <v>0.92469999999999997</v>
      </c>
      <c r="BA748">
        <v>0.91869999999999996</v>
      </c>
      <c r="BB748">
        <v>0.86919999999999997</v>
      </c>
      <c r="BC748">
        <v>0.8669</v>
      </c>
      <c r="BD748">
        <v>0.94720000000000004</v>
      </c>
    </row>
    <row r="749" spans="1:56" hidden="1" x14ac:dyDescent="0.4">
      <c r="A749">
        <v>1210</v>
      </c>
      <c r="B749" t="str">
        <f t="shared" si="36"/>
        <v>DPM002</v>
      </c>
      <c r="C749" t="str">
        <f t="shared" si="37"/>
        <v>DPM093</v>
      </c>
      <c r="D749" t="str">
        <f t="shared" si="38"/>
        <v>MEAN</v>
      </c>
      <c r="E749" t="s">
        <v>812</v>
      </c>
      <c r="F749">
        <f t="shared" si="39"/>
        <v>0.44167599999999996</v>
      </c>
      <c r="G749">
        <v>0.4955</v>
      </c>
      <c r="H749">
        <v>0.3836</v>
      </c>
      <c r="I749">
        <v>0.53100000000000003</v>
      </c>
      <c r="J749">
        <v>0.42730000000000001</v>
      </c>
      <c r="K749">
        <v>0.33129999999999998</v>
      </c>
      <c r="L749">
        <v>0.50360000000000005</v>
      </c>
      <c r="M749">
        <v>0.46379999999999999</v>
      </c>
      <c r="N749">
        <v>0.54349999999999998</v>
      </c>
      <c r="O749">
        <v>0.52829999999999999</v>
      </c>
      <c r="P749">
        <v>0.3705</v>
      </c>
      <c r="Q749">
        <v>0.42280000000000001</v>
      </c>
      <c r="R749">
        <v>0.33019999999999999</v>
      </c>
      <c r="S749">
        <v>0.34839999999999999</v>
      </c>
      <c r="T749">
        <v>0.4899</v>
      </c>
      <c r="U749">
        <v>0.37630000000000002</v>
      </c>
      <c r="V749">
        <v>0.34899999999999998</v>
      </c>
      <c r="W749">
        <v>0.54720000000000002</v>
      </c>
      <c r="X749">
        <v>0.47639999999999999</v>
      </c>
      <c r="Y749">
        <v>0.3367</v>
      </c>
      <c r="Z749">
        <v>0.51480000000000004</v>
      </c>
      <c r="AA749">
        <v>0.46389999999999998</v>
      </c>
      <c r="AB749">
        <v>0.51949999999999996</v>
      </c>
      <c r="AC749">
        <v>0.3785</v>
      </c>
      <c r="AD749">
        <v>0.34429999999999999</v>
      </c>
      <c r="AE749">
        <v>0.42309999999999998</v>
      </c>
      <c r="AF749">
        <v>0.58689999999999998</v>
      </c>
      <c r="AG749">
        <v>0.39500000000000002</v>
      </c>
      <c r="AH749">
        <v>0.36470000000000002</v>
      </c>
      <c r="AI749">
        <v>0.36270000000000002</v>
      </c>
      <c r="AJ749">
        <v>0.51759999999999995</v>
      </c>
      <c r="AK749">
        <v>0.372</v>
      </c>
      <c r="AL749">
        <v>0.45229999999999998</v>
      </c>
      <c r="AM749">
        <v>0.62380000000000002</v>
      </c>
      <c r="AN749">
        <v>0.52849999999999997</v>
      </c>
      <c r="AO749">
        <v>0.48530000000000001</v>
      </c>
      <c r="AP749">
        <v>0.40570000000000001</v>
      </c>
      <c r="AQ749">
        <v>0.4894</v>
      </c>
      <c r="AR749">
        <v>0.4078</v>
      </c>
      <c r="AS749">
        <v>0.53439999999999999</v>
      </c>
      <c r="AT749">
        <v>0.59279999999999999</v>
      </c>
      <c r="AU749">
        <v>0.30180000000000001</v>
      </c>
      <c r="AV749">
        <v>0.39389999999999997</v>
      </c>
      <c r="AW749">
        <v>0.43209999999999998</v>
      </c>
      <c r="AX749">
        <v>0.38109999999999999</v>
      </c>
      <c r="AY749">
        <v>0.39400000000000002</v>
      </c>
      <c r="AZ749">
        <v>0.46060000000000001</v>
      </c>
      <c r="BA749">
        <v>0.40189999999999998</v>
      </c>
      <c r="BB749">
        <v>0.38569999999999999</v>
      </c>
      <c r="BC749">
        <v>0.42809999999999998</v>
      </c>
      <c r="BD749">
        <v>0.48630000000000001</v>
      </c>
    </row>
    <row r="750" spans="1:56" hidden="1" x14ac:dyDescent="0.4">
      <c r="A750">
        <v>1211</v>
      </c>
      <c r="B750" t="str">
        <f t="shared" si="36"/>
        <v>DPM002</v>
      </c>
      <c r="C750" t="str">
        <f t="shared" si="37"/>
        <v>DPM093</v>
      </c>
      <c r="D750" t="str">
        <f t="shared" si="38"/>
        <v>Weighted</v>
      </c>
      <c r="E750" t="s">
        <v>813</v>
      </c>
      <c r="F750">
        <f t="shared" si="39"/>
        <v>0.43809600000000015</v>
      </c>
      <c r="G750">
        <v>0.50329999999999997</v>
      </c>
      <c r="H750">
        <v>0.36870000000000003</v>
      </c>
      <c r="I750">
        <v>0.55059999999999998</v>
      </c>
      <c r="J750">
        <v>0.41639999999999999</v>
      </c>
      <c r="K750">
        <v>0.29759999999999998</v>
      </c>
      <c r="L750">
        <v>0.51719999999999999</v>
      </c>
      <c r="M750">
        <v>0.46779999999999999</v>
      </c>
      <c r="N750">
        <v>0.56710000000000005</v>
      </c>
      <c r="O750">
        <v>0.5464</v>
      </c>
      <c r="P750">
        <v>0.34670000000000001</v>
      </c>
      <c r="Q750">
        <v>0.41520000000000001</v>
      </c>
      <c r="R750">
        <v>0.3024</v>
      </c>
      <c r="S750">
        <v>0.31630000000000003</v>
      </c>
      <c r="T750">
        <v>0.49790000000000001</v>
      </c>
      <c r="U750">
        <v>0.3473</v>
      </c>
      <c r="V750">
        <v>0.32500000000000001</v>
      </c>
      <c r="W750">
        <v>0.56969999999999998</v>
      </c>
      <c r="X750">
        <v>0.47760000000000002</v>
      </c>
      <c r="Y750">
        <v>0.31259999999999999</v>
      </c>
      <c r="Z750">
        <v>0.54379999999999995</v>
      </c>
      <c r="AA750">
        <v>0.46179999999999999</v>
      </c>
      <c r="AB750">
        <v>0.53490000000000004</v>
      </c>
      <c r="AC750">
        <v>0.3589</v>
      </c>
      <c r="AD750">
        <v>0.31830000000000003</v>
      </c>
      <c r="AE750">
        <v>0.4148</v>
      </c>
      <c r="AF750">
        <v>0.62250000000000005</v>
      </c>
      <c r="AG750">
        <v>0.37440000000000001</v>
      </c>
      <c r="AH750">
        <v>0.34250000000000003</v>
      </c>
      <c r="AI750">
        <v>0.33229999999999998</v>
      </c>
      <c r="AJ750">
        <v>0.53769999999999996</v>
      </c>
      <c r="AK750">
        <v>0.34</v>
      </c>
      <c r="AL750">
        <v>0.46360000000000001</v>
      </c>
      <c r="AM750">
        <v>0.67120000000000002</v>
      </c>
      <c r="AN750">
        <v>0.55079999999999996</v>
      </c>
      <c r="AO750">
        <v>0.49209999999999998</v>
      </c>
      <c r="AP750">
        <v>0.39479999999999998</v>
      </c>
      <c r="AQ750">
        <v>0.4914</v>
      </c>
      <c r="AR750">
        <v>0.38950000000000001</v>
      </c>
      <c r="AS750">
        <v>0.55789999999999995</v>
      </c>
      <c r="AT750">
        <v>0.63790000000000002</v>
      </c>
      <c r="AU750">
        <v>0.25840000000000002</v>
      </c>
      <c r="AV750">
        <v>0.38059999999999999</v>
      </c>
      <c r="AW750">
        <v>0.42180000000000001</v>
      </c>
      <c r="AX750">
        <v>0.35709999999999997</v>
      </c>
      <c r="AY750">
        <v>0.37590000000000001</v>
      </c>
      <c r="AZ750">
        <v>0.46079999999999999</v>
      </c>
      <c r="BA750">
        <v>0.37759999999999999</v>
      </c>
      <c r="BB750">
        <v>0.37140000000000001</v>
      </c>
      <c r="BC750">
        <v>0.42949999999999999</v>
      </c>
      <c r="BD750">
        <v>0.49480000000000002</v>
      </c>
    </row>
    <row r="751" spans="1:56" hidden="1" x14ac:dyDescent="0.4">
      <c r="A751">
        <v>1079</v>
      </c>
      <c r="B751" t="str">
        <f t="shared" si="36"/>
        <v>DPM001</v>
      </c>
      <c r="C751" t="str">
        <f t="shared" si="37"/>
        <v>DPM093</v>
      </c>
      <c r="D751" t="str">
        <f t="shared" si="38"/>
        <v>Jaccard</v>
      </c>
      <c r="E751" t="s">
        <v>814</v>
      </c>
      <c r="F751">
        <f t="shared" si="39"/>
        <v>0.28588600000000003</v>
      </c>
      <c r="G751">
        <v>0.39229999999999998</v>
      </c>
      <c r="H751">
        <v>0.36109999999999998</v>
      </c>
      <c r="I751">
        <v>0.52270000000000005</v>
      </c>
      <c r="J751">
        <v>0.20949999999999999</v>
      </c>
      <c r="K751">
        <v>0.2069</v>
      </c>
      <c r="L751">
        <v>0.33329999999999999</v>
      </c>
      <c r="M751">
        <v>0.37040000000000001</v>
      </c>
      <c r="N751">
        <v>0.29580000000000001</v>
      </c>
      <c r="O751">
        <v>0.3846</v>
      </c>
      <c r="P751">
        <v>0.2429</v>
      </c>
      <c r="Q751">
        <v>0.24510000000000001</v>
      </c>
      <c r="R751">
        <v>0.16</v>
      </c>
      <c r="S751">
        <v>0.2273</v>
      </c>
      <c r="T751">
        <v>0.16159999999999999</v>
      </c>
      <c r="U751">
        <v>0.17780000000000001</v>
      </c>
      <c r="V751">
        <v>0.1361</v>
      </c>
      <c r="W751">
        <v>0.2545</v>
      </c>
      <c r="X751">
        <v>0.29170000000000001</v>
      </c>
      <c r="Y751">
        <v>0.19189999999999999</v>
      </c>
      <c r="Z751">
        <v>0.18090000000000001</v>
      </c>
      <c r="AA751">
        <v>0.37040000000000001</v>
      </c>
      <c r="AB751">
        <v>0.27029999999999998</v>
      </c>
      <c r="AC751">
        <v>0.19270000000000001</v>
      </c>
      <c r="AD751">
        <v>0.15</v>
      </c>
      <c r="AE751">
        <v>0.15840000000000001</v>
      </c>
      <c r="AF751">
        <v>0.58620000000000005</v>
      </c>
      <c r="AG751">
        <v>0.2281</v>
      </c>
      <c r="AH751">
        <v>0.17269999999999999</v>
      </c>
      <c r="AI751">
        <v>0.1731</v>
      </c>
      <c r="AJ751">
        <v>0.17019999999999999</v>
      </c>
      <c r="AK751">
        <v>0.1484</v>
      </c>
      <c r="AL751">
        <v>0.26150000000000001</v>
      </c>
      <c r="AM751">
        <v>0.26090000000000002</v>
      </c>
      <c r="AN751">
        <v>0.14549999999999999</v>
      </c>
      <c r="AO751">
        <v>0.65380000000000005</v>
      </c>
      <c r="AP751">
        <v>0.2059</v>
      </c>
      <c r="AQ751">
        <v>0.25269999999999998</v>
      </c>
      <c r="AR751">
        <v>0.2329</v>
      </c>
      <c r="AS751">
        <v>0.25840000000000002</v>
      </c>
      <c r="AT751">
        <v>0.52249999999999996</v>
      </c>
      <c r="AU751">
        <v>0.28189999999999998</v>
      </c>
      <c r="AV751">
        <v>0.186</v>
      </c>
      <c r="AW751">
        <v>0.38890000000000002</v>
      </c>
      <c r="AX751">
        <v>0.35170000000000001</v>
      </c>
      <c r="AY751">
        <v>0.32840000000000003</v>
      </c>
      <c r="AZ751">
        <v>0.5323</v>
      </c>
      <c r="BA751">
        <v>0.22020000000000001</v>
      </c>
      <c r="BB751">
        <v>0.44629999999999997</v>
      </c>
      <c r="BC751">
        <v>0.26029999999999998</v>
      </c>
      <c r="BD751">
        <v>0.5373</v>
      </c>
    </row>
    <row r="752" spans="1:56" hidden="1" x14ac:dyDescent="0.4">
      <c r="A752">
        <v>1080</v>
      </c>
      <c r="B752" t="str">
        <f t="shared" si="36"/>
        <v>DPM001</v>
      </c>
      <c r="C752" t="str">
        <f t="shared" si="37"/>
        <v>DPM093</v>
      </c>
      <c r="D752" t="str">
        <f t="shared" si="38"/>
        <v>Levenshtein</v>
      </c>
      <c r="E752" t="s">
        <v>815</v>
      </c>
      <c r="F752">
        <f t="shared" si="39"/>
        <v>0.5039300000000001</v>
      </c>
      <c r="G752">
        <v>0.48299999999999998</v>
      </c>
      <c r="H752">
        <v>0.53400000000000003</v>
      </c>
      <c r="I752">
        <v>0.7792</v>
      </c>
      <c r="J752">
        <v>0.50190000000000001</v>
      </c>
      <c r="K752">
        <v>0.48180000000000001</v>
      </c>
      <c r="L752">
        <v>0.5</v>
      </c>
      <c r="M752">
        <v>0.67979999999999996</v>
      </c>
      <c r="N752">
        <v>0.55469999999999997</v>
      </c>
      <c r="O752">
        <v>0.72360000000000002</v>
      </c>
      <c r="P752">
        <v>0.50970000000000004</v>
      </c>
      <c r="Q752">
        <v>0.42420000000000002</v>
      </c>
      <c r="R752">
        <v>0.41620000000000001</v>
      </c>
      <c r="S752">
        <v>0.3422</v>
      </c>
      <c r="T752">
        <v>0.45490000000000003</v>
      </c>
      <c r="U752">
        <v>0.48749999999999999</v>
      </c>
      <c r="V752">
        <v>0.43680000000000002</v>
      </c>
      <c r="W752">
        <v>0.5423</v>
      </c>
      <c r="X752">
        <v>0.6341</v>
      </c>
      <c r="Y752">
        <v>0.4249</v>
      </c>
      <c r="Z752">
        <v>0.39879999999999999</v>
      </c>
      <c r="AA752">
        <v>0.50439999999999996</v>
      </c>
      <c r="AB752">
        <v>0.53320000000000001</v>
      </c>
      <c r="AC752">
        <v>0.43030000000000002</v>
      </c>
      <c r="AD752">
        <v>0.41839999999999999</v>
      </c>
      <c r="AE752">
        <v>0.45710000000000001</v>
      </c>
      <c r="AF752">
        <v>0.75619999999999998</v>
      </c>
      <c r="AG752">
        <v>0.47649999999999998</v>
      </c>
      <c r="AH752">
        <v>0.4123</v>
      </c>
      <c r="AI752">
        <v>0.40799999999999997</v>
      </c>
      <c r="AJ752">
        <v>0.57410000000000005</v>
      </c>
      <c r="AK752">
        <v>0.46450000000000002</v>
      </c>
      <c r="AL752">
        <v>0.47589999999999999</v>
      </c>
      <c r="AM752">
        <v>0.52470000000000006</v>
      </c>
      <c r="AN752">
        <v>0.43830000000000002</v>
      </c>
      <c r="AO752">
        <v>0.6583</v>
      </c>
      <c r="AP752">
        <v>0.44850000000000001</v>
      </c>
      <c r="AQ752">
        <v>0.46629999999999999</v>
      </c>
      <c r="AR752">
        <v>0.44030000000000002</v>
      </c>
      <c r="AS752">
        <v>0.52549999999999997</v>
      </c>
      <c r="AT752">
        <v>0.5494</v>
      </c>
      <c r="AU752">
        <v>0.3846</v>
      </c>
      <c r="AV752">
        <v>0.42720000000000002</v>
      </c>
      <c r="AW752">
        <v>0.53029999999999999</v>
      </c>
      <c r="AX752">
        <v>0.46050000000000002</v>
      </c>
      <c r="AY752">
        <v>0.40510000000000002</v>
      </c>
      <c r="AZ752">
        <v>0.55930000000000002</v>
      </c>
      <c r="BA752">
        <v>0.4496</v>
      </c>
      <c r="BB752">
        <v>0.50480000000000003</v>
      </c>
      <c r="BC752">
        <v>0.4521</v>
      </c>
      <c r="BD752">
        <v>0.75119999999999998</v>
      </c>
    </row>
    <row r="753" spans="1:56" hidden="1" x14ac:dyDescent="0.4">
      <c r="A753">
        <v>1081</v>
      </c>
      <c r="B753" t="str">
        <f t="shared" si="36"/>
        <v>DPM001</v>
      </c>
      <c r="C753" t="str">
        <f t="shared" si="37"/>
        <v>DPM093</v>
      </c>
      <c r="D753" t="str">
        <f t="shared" si="38"/>
        <v>TFIDF</v>
      </c>
      <c r="E753" t="s">
        <v>816</v>
      </c>
      <c r="F753">
        <f t="shared" si="39"/>
        <v>0.43308000000000008</v>
      </c>
      <c r="G753">
        <v>0.42880000000000001</v>
      </c>
      <c r="H753">
        <v>0.49869999999999998</v>
      </c>
      <c r="I753">
        <v>0.69259999999999999</v>
      </c>
      <c r="J753">
        <v>0.44269999999999998</v>
      </c>
      <c r="K753">
        <v>0.41930000000000001</v>
      </c>
      <c r="L753">
        <v>0.55940000000000001</v>
      </c>
      <c r="M753">
        <v>0.61599999999999999</v>
      </c>
      <c r="N753">
        <v>0.5353</v>
      </c>
      <c r="O753">
        <v>0.61470000000000002</v>
      </c>
      <c r="P753">
        <v>0.34739999999999999</v>
      </c>
      <c r="Q753">
        <v>0.438</v>
      </c>
      <c r="R753">
        <v>0.29270000000000002</v>
      </c>
      <c r="S753">
        <v>0.37619999999999998</v>
      </c>
      <c r="T753">
        <v>0.33260000000000001</v>
      </c>
      <c r="U753">
        <v>0.28120000000000001</v>
      </c>
      <c r="V753">
        <v>0.2792</v>
      </c>
      <c r="W753">
        <v>0.373</v>
      </c>
      <c r="X753">
        <v>0.51290000000000002</v>
      </c>
      <c r="Y753">
        <v>0.3674</v>
      </c>
      <c r="Z753">
        <v>0.35249999999999998</v>
      </c>
      <c r="AA753">
        <v>0.50209999999999999</v>
      </c>
      <c r="AB753">
        <v>0.4577</v>
      </c>
      <c r="AC753">
        <v>0.34300000000000003</v>
      </c>
      <c r="AD753">
        <v>0.30599999999999999</v>
      </c>
      <c r="AE753">
        <v>0.45900000000000002</v>
      </c>
      <c r="AF753">
        <v>0.60240000000000005</v>
      </c>
      <c r="AG753">
        <v>0.36409999999999998</v>
      </c>
      <c r="AH753">
        <v>0.3165</v>
      </c>
      <c r="AI753">
        <v>0.35610000000000003</v>
      </c>
      <c r="AJ753">
        <v>0.53349999999999997</v>
      </c>
      <c r="AK753">
        <v>0.30659999999999998</v>
      </c>
      <c r="AL753">
        <v>0.40670000000000001</v>
      </c>
      <c r="AM753">
        <v>0.52070000000000005</v>
      </c>
      <c r="AN753">
        <v>0.24099999999999999</v>
      </c>
      <c r="AO753">
        <v>0.66300000000000003</v>
      </c>
      <c r="AP753">
        <v>0.29409999999999997</v>
      </c>
      <c r="AQ753">
        <v>0.33989999999999998</v>
      </c>
      <c r="AR753">
        <v>0.52129999999999999</v>
      </c>
      <c r="AS753">
        <v>0.54990000000000006</v>
      </c>
      <c r="AT753">
        <v>0.54959999999999998</v>
      </c>
      <c r="AU753">
        <v>0.24709999999999999</v>
      </c>
      <c r="AV753">
        <v>0.4677</v>
      </c>
      <c r="AW753">
        <v>0.49640000000000001</v>
      </c>
      <c r="AX753">
        <v>0.30380000000000001</v>
      </c>
      <c r="AY753">
        <v>0.31869999999999998</v>
      </c>
      <c r="AZ753">
        <v>0.56530000000000002</v>
      </c>
      <c r="BA753">
        <v>0.29160000000000003</v>
      </c>
      <c r="BB753">
        <v>0.44440000000000002</v>
      </c>
      <c r="BC753">
        <v>0.45889999999999997</v>
      </c>
      <c r="BD753">
        <v>0.6663</v>
      </c>
    </row>
    <row r="754" spans="1:56" hidden="1" x14ac:dyDescent="0.4">
      <c r="A754">
        <v>1082</v>
      </c>
      <c r="B754" t="str">
        <f t="shared" si="36"/>
        <v>DPM001</v>
      </c>
      <c r="C754" t="str">
        <f t="shared" si="37"/>
        <v>DPM093</v>
      </c>
      <c r="D754" t="str">
        <f t="shared" si="38"/>
        <v>BM25</v>
      </c>
      <c r="E754" t="s">
        <v>817</v>
      </c>
      <c r="F754">
        <f t="shared" si="39"/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</row>
    <row r="755" spans="1:56" hidden="1" x14ac:dyDescent="0.4">
      <c r="A755">
        <v>1083</v>
      </c>
      <c r="B755" t="str">
        <f t="shared" si="36"/>
        <v>DPM001</v>
      </c>
      <c r="C755" t="str">
        <f t="shared" si="37"/>
        <v>DPM093</v>
      </c>
      <c r="D755" t="str">
        <f t="shared" si="38"/>
        <v>SBERT</v>
      </c>
      <c r="E755" t="s">
        <v>818</v>
      </c>
      <c r="F755">
        <f t="shared" si="39"/>
        <v>0.90661199999999975</v>
      </c>
      <c r="G755">
        <v>0.91679999999999995</v>
      </c>
      <c r="H755">
        <v>0.91810000000000003</v>
      </c>
      <c r="I755">
        <v>0.95489999999999997</v>
      </c>
      <c r="J755">
        <v>0.9425</v>
      </c>
      <c r="K755">
        <v>0.86370000000000002</v>
      </c>
      <c r="L755">
        <v>0.9425</v>
      </c>
      <c r="M755">
        <v>0.96250000000000002</v>
      </c>
      <c r="N755">
        <v>0.94</v>
      </c>
      <c r="O755">
        <v>0.9698</v>
      </c>
      <c r="P755">
        <v>0.94</v>
      </c>
      <c r="Q755">
        <v>0.90790000000000004</v>
      </c>
      <c r="R755">
        <v>0.84640000000000004</v>
      </c>
      <c r="S755">
        <v>0.87060000000000004</v>
      </c>
      <c r="T755">
        <v>0.90839999999999999</v>
      </c>
      <c r="U755">
        <v>0.90010000000000001</v>
      </c>
      <c r="V755">
        <v>0.82320000000000004</v>
      </c>
      <c r="W755">
        <v>0.9224</v>
      </c>
      <c r="X755">
        <v>0.97230000000000005</v>
      </c>
      <c r="Y755">
        <v>0.84650000000000003</v>
      </c>
      <c r="Z755">
        <v>0.91349999999999998</v>
      </c>
      <c r="AA755">
        <v>0.90880000000000005</v>
      </c>
      <c r="AB755">
        <v>0.92200000000000004</v>
      </c>
      <c r="AC755">
        <v>0.87849999999999995</v>
      </c>
      <c r="AD755">
        <v>0.91120000000000001</v>
      </c>
      <c r="AE755">
        <v>0.84540000000000004</v>
      </c>
      <c r="AF755">
        <v>0.94210000000000005</v>
      </c>
      <c r="AG755">
        <v>0.89070000000000005</v>
      </c>
      <c r="AH755">
        <v>0.8548</v>
      </c>
      <c r="AI755">
        <v>0.90159999999999996</v>
      </c>
      <c r="AJ755">
        <v>0.91900000000000004</v>
      </c>
      <c r="AK755">
        <v>0.93700000000000006</v>
      </c>
      <c r="AL755">
        <v>0.83919999999999995</v>
      </c>
      <c r="AM755">
        <v>0.9486</v>
      </c>
      <c r="AN755">
        <v>0.88060000000000005</v>
      </c>
      <c r="AO755">
        <v>0.96</v>
      </c>
      <c r="AP755">
        <v>0.88749999999999996</v>
      </c>
      <c r="AQ755">
        <v>0.92569999999999997</v>
      </c>
      <c r="AR755">
        <v>0.95009999999999994</v>
      </c>
      <c r="AS755">
        <v>0.93230000000000002</v>
      </c>
      <c r="AT755">
        <v>0.95309999999999995</v>
      </c>
      <c r="AU755">
        <v>0.86170000000000002</v>
      </c>
      <c r="AV755">
        <v>0.90210000000000001</v>
      </c>
      <c r="AW755">
        <v>0.93279999999999996</v>
      </c>
      <c r="AX755">
        <v>0.85580000000000001</v>
      </c>
      <c r="AY755">
        <v>0.87609999999999999</v>
      </c>
      <c r="AZ755">
        <v>0.9496</v>
      </c>
      <c r="BA755">
        <v>0.82</v>
      </c>
      <c r="BB755">
        <v>0.90700000000000003</v>
      </c>
      <c r="BC755">
        <v>0.83879999999999999</v>
      </c>
      <c r="BD755">
        <v>0.93640000000000001</v>
      </c>
    </row>
    <row r="756" spans="1:56" hidden="1" x14ac:dyDescent="0.4">
      <c r="A756">
        <v>1084</v>
      </c>
      <c r="B756" t="str">
        <f t="shared" si="36"/>
        <v>DPM001</v>
      </c>
      <c r="C756" t="str">
        <f t="shared" si="37"/>
        <v>DPM093</v>
      </c>
      <c r="D756" t="str">
        <f t="shared" si="38"/>
        <v>MEAN</v>
      </c>
      <c r="E756" t="s">
        <v>819</v>
      </c>
      <c r="F756">
        <f t="shared" si="39"/>
        <v>0.425904</v>
      </c>
      <c r="G756">
        <v>0.44419999999999998</v>
      </c>
      <c r="H756">
        <v>0.46239999999999998</v>
      </c>
      <c r="I756">
        <v>0.58989999999999998</v>
      </c>
      <c r="J756">
        <v>0.41930000000000001</v>
      </c>
      <c r="K756">
        <v>0.39429999999999998</v>
      </c>
      <c r="L756">
        <v>0.46700000000000003</v>
      </c>
      <c r="M756">
        <v>0.52569999999999995</v>
      </c>
      <c r="N756">
        <v>0.46510000000000001</v>
      </c>
      <c r="O756">
        <v>0.53849999999999998</v>
      </c>
      <c r="P756">
        <v>0.40799999999999997</v>
      </c>
      <c r="Q756">
        <v>0.40300000000000002</v>
      </c>
      <c r="R756">
        <v>0.34310000000000002</v>
      </c>
      <c r="S756">
        <v>0.36330000000000001</v>
      </c>
      <c r="T756">
        <v>0.3715</v>
      </c>
      <c r="U756">
        <v>0.36930000000000002</v>
      </c>
      <c r="V756">
        <v>0.33500000000000002</v>
      </c>
      <c r="W756">
        <v>0.41849999999999998</v>
      </c>
      <c r="X756">
        <v>0.48220000000000002</v>
      </c>
      <c r="Y756">
        <v>0.36620000000000003</v>
      </c>
      <c r="Z756">
        <v>0.36909999999999998</v>
      </c>
      <c r="AA756">
        <v>0.45710000000000001</v>
      </c>
      <c r="AB756">
        <v>0.43659999999999999</v>
      </c>
      <c r="AC756">
        <v>0.36890000000000001</v>
      </c>
      <c r="AD756">
        <v>0.35709999999999997</v>
      </c>
      <c r="AE756">
        <v>0.38400000000000001</v>
      </c>
      <c r="AF756">
        <v>0.57740000000000002</v>
      </c>
      <c r="AG756">
        <v>0.39190000000000003</v>
      </c>
      <c r="AH756">
        <v>0.3513</v>
      </c>
      <c r="AI756">
        <v>0.36780000000000002</v>
      </c>
      <c r="AJ756">
        <v>0.43940000000000001</v>
      </c>
      <c r="AK756">
        <v>0.37130000000000002</v>
      </c>
      <c r="AL756">
        <v>0.3967</v>
      </c>
      <c r="AM756">
        <v>0.45100000000000001</v>
      </c>
      <c r="AN756">
        <v>0.34110000000000001</v>
      </c>
      <c r="AO756">
        <v>0.58699999999999997</v>
      </c>
      <c r="AP756">
        <v>0.36720000000000003</v>
      </c>
      <c r="AQ756">
        <v>0.39689999999999998</v>
      </c>
      <c r="AR756">
        <v>0.4289</v>
      </c>
      <c r="AS756">
        <v>0.45319999999999999</v>
      </c>
      <c r="AT756">
        <v>0.51490000000000002</v>
      </c>
      <c r="AU756">
        <v>0.35510000000000003</v>
      </c>
      <c r="AV756">
        <v>0.39660000000000001</v>
      </c>
      <c r="AW756">
        <v>0.46970000000000001</v>
      </c>
      <c r="AX756">
        <v>0.39439999999999997</v>
      </c>
      <c r="AY756">
        <v>0.38569999999999999</v>
      </c>
      <c r="AZ756">
        <v>0.52129999999999999</v>
      </c>
      <c r="BA756">
        <v>0.35630000000000001</v>
      </c>
      <c r="BB756">
        <v>0.46050000000000002</v>
      </c>
      <c r="BC756">
        <v>0.40200000000000002</v>
      </c>
      <c r="BD756">
        <v>0.57830000000000004</v>
      </c>
    </row>
    <row r="757" spans="1:56" hidden="1" x14ac:dyDescent="0.4">
      <c r="A757">
        <v>1085</v>
      </c>
      <c r="B757" t="str">
        <f t="shared" si="36"/>
        <v>DPM001</v>
      </c>
      <c r="C757" t="str">
        <f t="shared" si="37"/>
        <v>DPM093</v>
      </c>
      <c r="D757" t="str">
        <f t="shared" si="38"/>
        <v>Weighted</v>
      </c>
      <c r="E757" t="s">
        <v>820</v>
      </c>
      <c r="F757">
        <f t="shared" si="39"/>
        <v>0.41803600000000002</v>
      </c>
      <c r="G757">
        <v>0.43919999999999998</v>
      </c>
      <c r="H757">
        <v>0.4652</v>
      </c>
      <c r="I757">
        <v>0.62870000000000004</v>
      </c>
      <c r="J757">
        <v>0.40489999999999998</v>
      </c>
      <c r="K757">
        <v>0.38429999999999997</v>
      </c>
      <c r="L757">
        <v>0.47039999999999998</v>
      </c>
      <c r="M757">
        <v>0.54359999999999997</v>
      </c>
      <c r="N757">
        <v>0.4672</v>
      </c>
      <c r="O757">
        <v>0.55840000000000001</v>
      </c>
      <c r="P757">
        <v>0.38629999999999998</v>
      </c>
      <c r="Q757">
        <v>0.38950000000000001</v>
      </c>
      <c r="R757">
        <v>0.3165</v>
      </c>
      <c r="S757">
        <v>0.34229999999999999</v>
      </c>
      <c r="T757">
        <v>0.34470000000000001</v>
      </c>
      <c r="U757">
        <v>0.3407</v>
      </c>
      <c r="V757">
        <v>0.30930000000000002</v>
      </c>
      <c r="W757">
        <v>0.40339999999999998</v>
      </c>
      <c r="X757">
        <v>0.48249999999999998</v>
      </c>
      <c r="Y757">
        <v>0.34910000000000002</v>
      </c>
      <c r="Z757">
        <v>0.34200000000000003</v>
      </c>
      <c r="AA757">
        <v>0.4602</v>
      </c>
      <c r="AB757">
        <v>0.4304</v>
      </c>
      <c r="AC757">
        <v>0.34649999999999997</v>
      </c>
      <c r="AD757">
        <v>0.32500000000000001</v>
      </c>
      <c r="AE757">
        <v>0.37609999999999999</v>
      </c>
      <c r="AF757">
        <v>0.61050000000000004</v>
      </c>
      <c r="AG757">
        <v>0.37440000000000001</v>
      </c>
      <c r="AH757">
        <v>0.32669999999999999</v>
      </c>
      <c r="AI757">
        <v>0.34229999999999999</v>
      </c>
      <c r="AJ757">
        <v>0.438</v>
      </c>
      <c r="AK757">
        <v>0.33889999999999998</v>
      </c>
      <c r="AL757">
        <v>0.39029999999999998</v>
      </c>
      <c r="AM757">
        <v>0.44750000000000001</v>
      </c>
      <c r="AN757">
        <v>0.30630000000000002</v>
      </c>
      <c r="AO757">
        <v>0.62290000000000001</v>
      </c>
      <c r="AP757">
        <v>0.34060000000000001</v>
      </c>
      <c r="AQ757">
        <v>0.37430000000000002</v>
      </c>
      <c r="AR757">
        <v>0.41970000000000002</v>
      </c>
      <c r="AS757">
        <v>0.45419999999999999</v>
      </c>
      <c r="AT757">
        <v>0.5282</v>
      </c>
      <c r="AU757">
        <v>0.32690000000000002</v>
      </c>
      <c r="AV757">
        <v>0.38379999999999997</v>
      </c>
      <c r="AW757">
        <v>0.47199999999999998</v>
      </c>
      <c r="AX757">
        <v>0.37980000000000003</v>
      </c>
      <c r="AY757">
        <v>0.36659999999999998</v>
      </c>
      <c r="AZ757">
        <v>0.53749999999999998</v>
      </c>
      <c r="BA757">
        <v>0.33689999999999998</v>
      </c>
      <c r="BB757">
        <v>0.46179999999999999</v>
      </c>
      <c r="BC757">
        <v>0.39960000000000001</v>
      </c>
      <c r="BD757">
        <v>0.61570000000000003</v>
      </c>
    </row>
    <row r="758" spans="1:56" hidden="1" x14ac:dyDescent="0.4">
      <c r="A758">
        <v>505</v>
      </c>
      <c r="B758" t="s">
        <v>821</v>
      </c>
      <c r="C758" t="s">
        <v>822</v>
      </c>
      <c r="D758" t="str">
        <f t="shared" si="38"/>
        <v>Jaccard</v>
      </c>
      <c r="E758" t="s">
        <v>823</v>
      </c>
      <c r="F758">
        <f t="shared" si="39"/>
        <v>0.56896600000000008</v>
      </c>
      <c r="G758">
        <v>0.79310000000000003</v>
      </c>
      <c r="H758">
        <v>0.35289999999999999</v>
      </c>
      <c r="I758">
        <v>0.47060000000000002</v>
      </c>
      <c r="J758">
        <v>0.48570000000000002</v>
      </c>
      <c r="K758">
        <v>1</v>
      </c>
      <c r="L758">
        <v>0.78259999999999996</v>
      </c>
      <c r="M758">
        <v>0.36840000000000001</v>
      </c>
      <c r="N758">
        <v>0.31430000000000002</v>
      </c>
      <c r="O758">
        <v>0.32140000000000002</v>
      </c>
      <c r="P758">
        <v>0.40910000000000002</v>
      </c>
      <c r="Q758">
        <v>0.75860000000000005</v>
      </c>
      <c r="R758">
        <v>0.55879999999999996</v>
      </c>
      <c r="S758">
        <v>0.44440000000000002</v>
      </c>
      <c r="T758">
        <v>0.34379999999999999</v>
      </c>
      <c r="U758">
        <v>0.51519999999999999</v>
      </c>
      <c r="V758">
        <v>0.21129999999999999</v>
      </c>
      <c r="W758">
        <v>0.72089999999999999</v>
      </c>
      <c r="X758">
        <v>0.82350000000000001</v>
      </c>
      <c r="Y758">
        <v>0.20930000000000001</v>
      </c>
      <c r="Z758">
        <v>0.69569999999999999</v>
      </c>
      <c r="AA758">
        <v>0.75860000000000005</v>
      </c>
      <c r="AB758">
        <v>0.92310000000000003</v>
      </c>
      <c r="AC758">
        <v>0.70830000000000004</v>
      </c>
      <c r="AD758">
        <v>0.8</v>
      </c>
      <c r="AE758">
        <v>0.4667</v>
      </c>
      <c r="AF758">
        <v>0.71699999999999997</v>
      </c>
      <c r="AG758">
        <v>0.35709999999999997</v>
      </c>
      <c r="AH758">
        <v>0.42859999999999998</v>
      </c>
      <c r="AI758">
        <v>0.33329999999999999</v>
      </c>
      <c r="AJ758">
        <v>1</v>
      </c>
      <c r="AK758">
        <v>0.23910000000000001</v>
      </c>
      <c r="AL758">
        <v>0.32</v>
      </c>
      <c r="AM758">
        <v>0.90480000000000005</v>
      </c>
      <c r="AN758">
        <v>0.4667</v>
      </c>
      <c r="AO758">
        <v>0.34620000000000001</v>
      </c>
      <c r="AP758">
        <v>1</v>
      </c>
      <c r="AQ758">
        <v>0.75</v>
      </c>
      <c r="AR758">
        <v>0.46150000000000002</v>
      </c>
      <c r="AS758">
        <v>0.4889</v>
      </c>
      <c r="AT758">
        <v>0.5</v>
      </c>
      <c r="AU758">
        <v>0.28120000000000001</v>
      </c>
      <c r="AV758">
        <v>0.73080000000000001</v>
      </c>
      <c r="AW758">
        <v>0.3019</v>
      </c>
      <c r="AX758">
        <v>0.42859999999999998</v>
      </c>
      <c r="AY758">
        <v>0.90480000000000005</v>
      </c>
      <c r="AZ758">
        <v>0.90910000000000002</v>
      </c>
      <c r="BA758">
        <v>0.5645</v>
      </c>
      <c r="BB758">
        <v>0.61539999999999995</v>
      </c>
      <c r="BC758">
        <v>0.54549999999999998</v>
      </c>
      <c r="BD758">
        <v>0.61699999999999999</v>
      </c>
    </row>
    <row r="759" spans="1:56" hidden="1" x14ac:dyDescent="0.4">
      <c r="A759">
        <v>506</v>
      </c>
      <c r="B759" t="s">
        <v>821</v>
      </c>
      <c r="C759" t="s">
        <v>822</v>
      </c>
      <c r="D759" t="str">
        <f t="shared" si="38"/>
        <v>Levenshtein</v>
      </c>
      <c r="E759" t="s">
        <v>824</v>
      </c>
      <c r="F759">
        <f t="shared" si="39"/>
        <v>0.74229400000000001</v>
      </c>
      <c r="G759">
        <v>0.96519999999999995</v>
      </c>
      <c r="H759">
        <v>0.55489999999999995</v>
      </c>
      <c r="I759">
        <v>0.68120000000000003</v>
      </c>
      <c r="J759">
        <v>0.78490000000000004</v>
      </c>
      <c r="K759">
        <v>0.99890000000000001</v>
      </c>
      <c r="L759">
        <v>0.90290000000000004</v>
      </c>
      <c r="M759">
        <v>0.53200000000000003</v>
      </c>
      <c r="N759">
        <v>0.66390000000000005</v>
      </c>
      <c r="O759">
        <v>0.61099999999999999</v>
      </c>
      <c r="P759">
        <v>0.57240000000000002</v>
      </c>
      <c r="Q759">
        <v>0.95420000000000005</v>
      </c>
      <c r="R759">
        <v>0.63339999999999996</v>
      </c>
      <c r="S759">
        <v>0.69269999999999998</v>
      </c>
      <c r="T759">
        <v>0.76439999999999997</v>
      </c>
      <c r="U759">
        <v>0.67420000000000002</v>
      </c>
      <c r="V759">
        <v>0.49259999999999998</v>
      </c>
      <c r="W759">
        <v>0.83540000000000003</v>
      </c>
      <c r="X759">
        <v>0.93420000000000003</v>
      </c>
      <c r="Y759">
        <v>0.54500000000000004</v>
      </c>
      <c r="Z759">
        <v>0.77700000000000002</v>
      </c>
      <c r="AA759">
        <v>0.79859999999999998</v>
      </c>
      <c r="AB759">
        <v>0.95150000000000001</v>
      </c>
      <c r="AC759">
        <v>0.90139999999999998</v>
      </c>
      <c r="AD759">
        <v>0.84399999999999997</v>
      </c>
      <c r="AE759">
        <v>0.65290000000000004</v>
      </c>
      <c r="AF759">
        <v>0.79910000000000003</v>
      </c>
      <c r="AG759">
        <v>0.66259999999999997</v>
      </c>
      <c r="AH759">
        <v>0.73870000000000002</v>
      </c>
      <c r="AI759">
        <v>0.52429999999999999</v>
      </c>
      <c r="AJ759">
        <v>1</v>
      </c>
      <c r="AK759">
        <v>0.53590000000000004</v>
      </c>
      <c r="AL759">
        <v>0.6169</v>
      </c>
      <c r="AM759">
        <v>0.86870000000000003</v>
      </c>
      <c r="AN759">
        <v>0.66059999999999997</v>
      </c>
      <c r="AO759">
        <v>0.68859999999999999</v>
      </c>
      <c r="AP759">
        <v>0.95689999999999997</v>
      </c>
      <c r="AQ759">
        <v>0.86699999999999999</v>
      </c>
      <c r="AR759">
        <v>0.85980000000000001</v>
      </c>
      <c r="AS759">
        <v>0.6613</v>
      </c>
      <c r="AT759">
        <v>0.75960000000000005</v>
      </c>
      <c r="AU759">
        <v>0.53849999999999998</v>
      </c>
      <c r="AV759">
        <v>0.85770000000000002</v>
      </c>
      <c r="AW759">
        <v>0.55859999999999999</v>
      </c>
      <c r="AX759">
        <v>0.54259999999999997</v>
      </c>
      <c r="AY759">
        <v>0.77500000000000002</v>
      </c>
      <c r="AZ759">
        <v>0.97150000000000003</v>
      </c>
      <c r="BA759">
        <v>0.71619999999999995</v>
      </c>
      <c r="BB759">
        <v>0.80820000000000003</v>
      </c>
      <c r="BC759">
        <v>0.76629999999999998</v>
      </c>
      <c r="BD759">
        <v>0.6613</v>
      </c>
    </row>
    <row r="760" spans="1:56" hidden="1" x14ac:dyDescent="0.4">
      <c r="A760">
        <v>507</v>
      </c>
      <c r="B760" t="s">
        <v>821</v>
      </c>
      <c r="C760" t="s">
        <v>822</v>
      </c>
      <c r="D760" t="str">
        <f t="shared" si="38"/>
        <v>TFIDF</v>
      </c>
      <c r="E760" t="s">
        <v>825</v>
      </c>
      <c r="F760">
        <f t="shared" si="39"/>
        <v>0.64361400000000002</v>
      </c>
      <c r="G760">
        <v>0.97330000000000005</v>
      </c>
      <c r="H760">
        <v>0.45929999999999999</v>
      </c>
      <c r="I760">
        <v>0.52110000000000001</v>
      </c>
      <c r="J760">
        <v>0.71699999999999997</v>
      </c>
      <c r="K760">
        <v>1</v>
      </c>
      <c r="L760">
        <v>0.78359999999999996</v>
      </c>
      <c r="M760">
        <v>0.40889999999999999</v>
      </c>
      <c r="N760">
        <v>0.47189999999999999</v>
      </c>
      <c r="O760">
        <v>0.435</v>
      </c>
      <c r="P760">
        <v>0.3669</v>
      </c>
      <c r="Q760">
        <v>0.91269999999999996</v>
      </c>
      <c r="R760">
        <v>0.40089999999999998</v>
      </c>
      <c r="S760">
        <v>0.49080000000000001</v>
      </c>
      <c r="T760">
        <v>0.53800000000000003</v>
      </c>
      <c r="U760">
        <v>0.61240000000000006</v>
      </c>
      <c r="V760">
        <v>0.3634</v>
      </c>
      <c r="W760">
        <v>0.84160000000000001</v>
      </c>
      <c r="X760">
        <v>0.87109999999999999</v>
      </c>
      <c r="Y760">
        <v>0.3483</v>
      </c>
      <c r="Z760">
        <v>0.6169</v>
      </c>
      <c r="AA760">
        <v>0.70169999999999999</v>
      </c>
      <c r="AB760">
        <v>0.92359999999999998</v>
      </c>
      <c r="AC760">
        <v>0.60960000000000003</v>
      </c>
      <c r="AD760">
        <v>0.71430000000000005</v>
      </c>
      <c r="AE760">
        <v>0.54649999999999999</v>
      </c>
      <c r="AF760">
        <v>0.70130000000000003</v>
      </c>
      <c r="AG760">
        <v>0.50890000000000002</v>
      </c>
      <c r="AH760">
        <v>0.5474</v>
      </c>
      <c r="AI760">
        <v>0.3236</v>
      </c>
      <c r="AJ760">
        <v>1</v>
      </c>
      <c r="AK760">
        <v>0.51580000000000004</v>
      </c>
      <c r="AL760">
        <v>0.27700000000000002</v>
      </c>
      <c r="AM760">
        <v>0.74170000000000003</v>
      </c>
      <c r="AN760">
        <v>0.70630000000000004</v>
      </c>
      <c r="AO760">
        <v>0.5776</v>
      </c>
      <c r="AP760">
        <v>0.97609999999999997</v>
      </c>
      <c r="AQ760">
        <v>0.8165</v>
      </c>
      <c r="AR760">
        <v>0.82</v>
      </c>
      <c r="AS760">
        <v>0.68740000000000001</v>
      </c>
      <c r="AT760">
        <v>0.58169999999999999</v>
      </c>
      <c r="AU760">
        <v>0.42759999999999998</v>
      </c>
      <c r="AV760">
        <v>0.8226</v>
      </c>
      <c r="AW760">
        <v>0.5887</v>
      </c>
      <c r="AX760">
        <v>0.36120000000000002</v>
      </c>
      <c r="AY760">
        <v>0.82850000000000001</v>
      </c>
      <c r="AZ760">
        <v>0.91180000000000005</v>
      </c>
      <c r="BA760">
        <v>0.6673</v>
      </c>
      <c r="BB760">
        <v>0.71660000000000001</v>
      </c>
      <c r="BC760">
        <v>0.74829999999999997</v>
      </c>
      <c r="BD760">
        <v>0.69799999999999995</v>
      </c>
    </row>
    <row r="761" spans="1:56" hidden="1" x14ac:dyDescent="0.4">
      <c r="A761">
        <v>508</v>
      </c>
      <c r="B761" t="s">
        <v>821</v>
      </c>
      <c r="C761" t="s">
        <v>822</v>
      </c>
      <c r="D761" t="str">
        <f t="shared" si="38"/>
        <v>BM25</v>
      </c>
      <c r="E761" t="s">
        <v>826</v>
      </c>
      <c r="F761">
        <f t="shared" si="39"/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</row>
    <row r="762" spans="1:56" hidden="1" x14ac:dyDescent="0.4">
      <c r="A762">
        <v>509</v>
      </c>
      <c r="B762" t="s">
        <v>821</v>
      </c>
      <c r="C762" t="s">
        <v>822</v>
      </c>
      <c r="D762" t="str">
        <f t="shared" si="38"/>
        <v>SBERT</v>
      </c>
      <c r="E762" t="s">
        <v>827</v>
      </c>
      <c r="F762">
        <f t="shared" si="39"/>
        <v>0.95873000000000008</v>
      </c>
      <c r="G762">
        <v>0.99280000000000002</v>
      </c>
      <c r="H762">
        <v>0.94940000000000002</v>
      </c>
      <c r="I762">
        <v>0.94240000000000002</v>
      </c>
      <c r="J762">
        <v>0.98440000000000005</v>
      </c>
      <c r="K762">
        <v>1</v>
      </c>
      <c r="L762">
        <v>0.99380000000000002</v>
      </c>
      <c r="M762">
        <v>0.91930000000000001</v>
      </c>
      <c r="N762">
        <v>0.9153</v>
      </c>
      <c r="O762">
        <v>0.97309999999999997</v>
      </c>
      <c r="P762">
        <v>0.90029999999999999</v>
      </c>
      <c r="Q762">
        <v>0.99850000000000005</v>
      </c>
      <c r="R762">
        <v>0.95620000000000005</v>
      </c>
      <c r="S762">
        <v>0.90810000000000002</v>
      </c>
      <c r="T762">
        <v>0.96350000000000002</v>
      </c>
      <c r="U762">
        <v>0.94950000000000001</v>
      </c>
      <c r="V762">
        <v>0.90380000000000005</v>
      </c>
      <c r="W762">
        <v>0.98260000000000003</v>
      </c>
      <c r="X762">
        <v>0.98119999999999996</v>
      </c>
      <c r="Y762">
        <v>0.88700000000000001</v>
      </c>
      <c r="Z762">
        <v>0.98050000000000004</v>
      </c>
      <c r="AA762">
        <v>0.94350000000000001</v>
      </c>
      <c r="AB762">
        <v>0.99409999999999998</v>
      </c>
      <c r="AC762">
        <v>0.98919999999999997</v>
      </c>
      <c r="AD762">
        <v>0.97689999999999999</v>
      </c>
      <c r="AE762">
        <v>0.9748</v>
      </c>
      <c r="AF762">
        <v>0.98360000000000003</v>
      </c>
      <c r="AG762">
        <v>0.94740000000000002</v>
      </c>
      <c r="AH762">
        <v>0.96879999999999999</v>
      </c>
      <c r="AI762">
        <v>0.89549999999999996</v>
      </c>
      <c r="AJ762">
        <v>1</v>
      </c>
      <c r="AK762">
        <v>0.92020000000000002</v>
      </c>
      <c r="AL762">
        <v>0.91169999999999995</v>
      </c>
      <c r="AM762">
        <v>0.98899999999999999</v>
      </c>
      <c r="AN762">
        <v>0.94350000000000001</v>
      </c>
      <c r="AO762">
        <v>0.93510000000000004</v>
      </c>
      <c r="AP762">
        <v>0.99570000000000003</v>
      </c>
      <c r="AQ762">
        <v>0.9909</v>
      </c>
      <c r="AR762">
        <v>0.97860000000000003</v>
      </c>
      <c r="AS762">
        <v>0.97189999999999999</v>
      </c>
      <c r="AT762">
        <v>0.9456</v>
      </c>
      <c r="AU762">
        <v>0.92290000000000005</v>
      </c>
      <c r="AV762">
        <v>0.98740000000000006</v>
      </c>
      <c r="AW762">
        <v>0.8962</v>
      </c>
      <c r="AX762">
        <v>0.94820000000000004</v>
      </c>
      <c r="AY762">
        <v>0.96870000000000001</v>
      </c>
      <c r="AZ762">
        <v>0.99829999999999997</v>
      </c>
      <c r="BA762">
        <v>0.95660000000000001</v>
      </c>
      <c r="BB762">
        <v>0.9849</v>
      </c>
      <c r="BC762">
        <v>0.96350000000000002</v>
      </c>
      <c r="BD762">
        <v>0.97209999999999996</v>
      </c>
    </row>
    <row r="763" spans="1:56" hidden="1" x14ac:dyDescent="0.4">
      <c r="A763">
        <v>510</v>
      </c>
      <c r="B763" t="s">
        <v>821</v>
      </c>
      <c r="C763" t="s">
        <v>822</v>
      </c>
      <c r="D763" t="str">
        <f t="shared" si="38"/>
        <v>MEAN</v>
      </c>
      <c r="E763" t="s">
        <v>828</v>
      </c>
      <c r="F763">
        <f t="shared" si="39"/>
        <v>0.58272000000000002</v>
      </c>
      <c r="G763">
        <v>0.74490000000000001</v>
      </c>
      <c r="H763">
        <v>0.46329999999999999</v>
      </c>
      <c r="I763">
        <v>0.52310000000000001</v>
      </c>
      <c r="J763">
        <v>0.59440000000000004</v>
      </c>
      <c r="K763">
        <v>0.79979999999999996</v>
      </c>
      <c r="L763">
        <v>0.69259999999999999</v>
      </c>
      <c r="M763">
        <v>0.44569999999999999</v>
      </c>
      <c r="N763">
        <v>0.47310000000000002</v>
      </c>
      <c r="O763">
        <v>0.46810000000000002</v>
      </c>
      <c r="P763">
        <v>0.44979999999999998</v>
      </c>
      <c r="Q763">
        <v>0.7248</v>
      </c>
      <c r="R763">
        <v>0.50990000000000002</v>
      </c>
      <c r="S763">
        <v>0.50719999999999998</v>
      </c>
      <c r="T763">
        <v>0.52190000000000003</v>
      </c>
      <c r="U763">
        <v>0.55020000000000002</v>
      </c>
      <c r="V763">
        <v>0.39419999999999999</v>
      </c>
      <c r="W763">
        <v>0.67610000000000003</v>
      </c>
      <c r="X763">
        <v>0.72199999999999998</v>
      </c>
      <c r="Y763">
        <v>0.39789999999999998</v>
      </c>
      <c r="Z763">
        <v>0.61399999999999999</v>
      </c>
      <c r="AA763">
        <v>0.64049999999999996</v>
      </c>
      <c r="AB763">
        <v>0.75839999999999996</v>
      </c>
      <c r="AC763">
        <v>0.64170000000000005</v>
      </c>
      <c r="AD763">
        <v>0.66700000000000004</v>
      </c>
      <c r="AE763">
        <v>0.5282</v>
      </c>
      <c r="AF763">
        <v>0.64019999999999999</v>
      </c>
      <c r="AG763">
        <v>0.49519999999999997</v>
      </c>
      <c r="AH763">
        <v>0.53669999999999995</v>
      </c>
      <c r="AI763">
        <v>0.41539999999999999</v>
      </c>
      <c r="AJ763">
        <v>0.8</v>
      </c>
      <c r="AK763">
        <v>0.44219999999999998</v>
      </c>
      <c r="AL763">
        <v>0.42509999999999998</v>
      </c>
      <c r="AM763">
        <v>0.70079999999999998</v>
      </c>
      <c r="AN763">
        <v>0.5554</v>
      </c>
      <c r="AO763">
        <v>0.50949999999999995</v>
      </c>
      <c r="AP763">
        <v>0.78580000000000005</v>
      </c>
      <c r="AQ763">
        <v>0.68489999999999995</v>
      </c>
      <c r="AR763">
        <v>0.624</v>
      </c>
      <c r="AS763">
        <v>0.56189999999999996</v>
      </c>
      <c r="AT763">
        <v>0.55740000000000001</v>
      </c>
      <c r="AU763">
        <v>0.434</v>
      </c>
      <c r="AV763">
        <v>0.67969999999999997</v>
      </c>
      <c r="AW763">
        <v>0.46910000000000002</v>
      </c>
      <c r="AX763">
        <v>0.45610000000000001</v>
      </c>
      <c r="AY763">
        <v>0.69540000000000002</v>
      </c>
      <c r="AZ763">
        <v>0.7581</v>
      </c>
      <c r="BA763">
        <v>0.58089999999999997</v>
      </c>
      <c r="BB763">
        <v>0.625</v>
      </c>
      <c r="BC763">
        <v>0.60470000000000002</v>
      </c>
      <c r="BD763">
        <v>0.5897</v>
      </c>
    </row>
    <row r="764" spans="1:56" hidden="1" x14ac:dyDescent="0.4">
      <c r="A764">
        <v>511</v>
      </c>
      <c r="B764" t="s">
        <v>821</v>
      </c>
      <c r="C764" t="s">
        <v>822</v>
      </c>
      <c r="D764" t="str">
        <f t="shared" si="38"/>
        <v>Weighted</v>
      </c>
      <c r="E764" t="s">
        <v>829</v>
      </c>
      <c r="F764">
        <f t="shared" si="39"/>
        <v>0.61677400000000016</v>
      </c>
      <c r="G764">
        <v>0.83079999999999998</v>
      </c>
      <c r="H764">
        <v>0.4597</v>
      </c>
      <c r="I764">
        <v>0.53849999999999998</v>
      </c>
      <c r="J764">
        <v>0.63119999999999998</v>
      </c>
      <c r="K764">
        <v>0.89970000000000006</v>
      </c>
      <c r="L764">
        <v>0.75590000000000002</v>
      </c>
      <c r="M764">
        <v>0.43969999999999998</v>
      </c>
      <c r="N764">
        <v>0.47770000000000001</v>
      </c>
      <c r="O764">
        <v>0.46089999999999998</v>
      </c>
      <c r="P764">
        <v>0.44550000000000001</v>
      </c>
      <c r="Q764">
        <v>0.80189999999999995</v>
      </c>
      <c r="R764">
        <v>0.51400000000000001</v>
      </c>
      <c r="S764">
        <v>0.52229999999999999</v>
      </c>
      <c r="T764">
        <v>0.53480000000000005</v>
      </c>
      <c r="U764">
        <v>0.57599999999999996</v>
      </c>
      <c r="V764">
        <v>0.37540000000000001</v>
      </c>
      <c r="W764">
        <v>0.73980000000000001</v>
      </c>
      <c r="X764">
        <v>0.79890000000000005</v>
      </c>
      <c r="Y764">
        <v>0.38179999999999997</v>
      </c>
      <c r="Z764">
        <v>0.65129999999999999</v>
      </c>
      <c r="AA764">
        <v>0.69420000000000004</v>
      </c>
      <c r="AB764">
        <v>0.84509999999999996</v>
      </c>
      <c r="AC764">
        <v>0.68420000000000003</v>
      </c>
      <c r="AD764">
        <v>0.72299999999999998</v>
      </c>
      <c r="AE764">
        <v>0.5413</v>
      </c>
      <c r="AF764">
        <v>0.68779999999999997</v>
      </c>
      <c r="AG764">
        <v>0.50229999999999997</v>
      </c>
      <c r="AH764">
        <v>0.55289999999999995</v>
      </c>
      <c r="AI764">
        <v>0.40110000000000001</v>
      </c>
      <c r="AJ764">
        <v>0.9</v>
      </c>
      <c r="AK764">
        <v>0.4405</v>
      </c>
      <c r="AL764">
        <v>0.40849999999999997</v>
      </c>
      <c r="AM764">
        <v>0.76480000000000004</v>
      </c>
      <c r="AN764">
        <v>0.58809999999999996</v>
      </c>
      <c r="AO764">
        <v>0.52549999999999997</v>
      </c>
      <c r="AP764">
        <v>0.88160000000000005</v>
      </c>
      <c r="AQ764">
        <v>0.74829999999999997</v>
      </c>
      <c r="AR764">
        <v>0.67420000000000002</v>
      </c>
      <c r="AS764">
        <v>0.59089999999999998</v>
      </c>
      <c r="AT764">
        <v>0.58389999999999997</v>
      </c>
      <c r="AU764">
        <v>0.42549999999999999</v>
      </c>
      <c r="AV764">
        <v>0.74270000000000003</v>
      </c>
      <c r="AW764">
        <v>0.48130000000000001</v>
      </c>
      <c r="AX764">
        <v>0.44600000000000001</v>
      </c>
      <c r="AY764">
        <v>0.76529999999999998</v>
      </c>
      <c r="AZ764">
        <v>0.84350000000000003</v>
      </c>
      <c r="BA764">
        <v>0.61599999999999999</v>
      </c>
      <c r="BB764">
        <v>0.6694</v>
      </c>
      <c r="BC764">
        <v>0.64880000000000004</v>
      </c>
      <c r="BD764">
        <v>0.62619999999999998</v>
      </c>
    </row>
    <row r="765" spans="1:56" hidden="1" x14ac:dyDescent="0.4">
      <c r="A765">
        <v>561</v>
      </c>
      <c r="B765" t="s">
        <v>822</v>
      </c>
      <c r="C765" t="s">
        <v>830</v>
      </c>
      <c r="D765" t="str">
        <f t="shared" si="38"/>
        <v>Jaccard</v>
      </c>
      <c r="E765" t="s">
        <v>831</v>
      </c>
      <c r="F765">
        <f t="shared" si="39"/>
        <v>0.55390000000000006</v>
      </c>
      <c r="G765">
        <v>0.12820000000000001</v>
      </c>
      <c r="H765">
        <v>0.30559999999999998</v>
      </c>
      <c r="I765">
        <v>0.2414</v>
      </c>
      <c r="J765">
        <v>0.92589999999999995</v>
      </c>
      <c r="K765">
        <v>0.63160000000000005</v>
      </c>
      <c r="L765">
        <v>0.81820000000000004</v>
      </c>
      <c r="M765">
        <v>0.56410000000000005</v>
      </c>
      <c r="N765">
        <v>0.55559999999999998</v>
      </c>
      <c r="O765">
        <v>0.85</v>
      </c>
      <c r="P765">
        <v>0.38640000000000002</v>
      </c>
      <c r="Q765">
        <v>0.5625</v>
      </c>
      <c r="R765">
        <v>0.58620000000000005</v>
      </c>
      <c r="S765">
        <v>0.64710000000000001</v>
      </c>
      <c r="T765">
        <v>0.44829999999999998</v>
      </c>
      <c r="U765">
        <v>0.4</v>
      </c>
      <c r="V765">
        <v>0.44640000000000002</v>
      </c>
      <c r="W765">
        <v>0.5</v>
      </c>
      <c r="X765">
        <v>0.55000000000000004</v>
      </c>
      <c r="Y765">
        <v>0.15379999999999999</v>
      </c>
      <c r="Z765">
        <v>0.56520000000000004</v>
      </c>
      <c r="AA765">
        <v>0.46339999999999998</v>
      </c>
      <c r="AB765">
        <v>1</v>
      </c>
      <c r="AC765">
        <v>0.61539999999999995</v>
      </c>
      <c r="AD765">
        <v>0.33329999999999999</v>
      </c>
      <c r="AE765">
        <v>0.4773</v>
      </c>
      <c r="AF765">
        <v>0.58930000000000005</v>
      </c>
      <c r="AG765">
        <v>0.48570000000000002</v>
      </c>
      <c r="AH765">
        <v>0.37840000000000001</v>
      </c>
      <c r="AI765">
        <v>0.31030000000000002</v>
      </c>
      <c r="AJ765">
        <v>0.70589999999999997</v>
      </c>
      <c r="AK765">
        <v>0.78120000000000001</v>
      </c>
      <c r="AL765">
        <v>0.83330000000000004</v>
      </c>
      <c r="AM765">
        <v>0.48</v>
      </c>
      <c r="AN765">
        <v>0.4516</v>
      </c>
      <c r="AO765">
        <v>0.72219999999999995</v>
      </c>
      <c r="AP765">
        <v>1</v>
      </c>
      <c r="AQ765">
        <v>0.56000000000000005</v>
      </c>
      <c r="AR765">
        <v>0.28210000000000002</v>
      </c>
      <c r="AS765">
        <v>0.86670000000000003</v>
      </c>
      <c r="AT765">
        <v>0.61899999999999999</v>
      </c>
      <c r="AU765">
        <v>0.33329999999999999</v>
      </c>
      <c r="AV765">
        <v>0.47370000000000001</v>
      </c>
      <c r="AW765">
        <v>0.18</v>
      </c>
      <c r="AX765">
        <v>0.3871</v>
      </c>
      <c r="AY765">
        <v>0.90480000000000005</v>
      </c>
      <c r="AZ765">
        <v>0.35709999999999997</v>
      </c>
      <c r="BA765">
        <v>0.48149999999999998</v>
      </c>
      <c r="BB765">
        <v>0.78259999999999996</v>
      </c>
      <c r="BC765">
        <v>0.63039999999999996</v>
      </c>
      <c r="BD765">
        <v>0.94289999999999996</v>
      </c>
    </row>
    <row r="766" spans="1:56" hidden="1" x14ac:dyDescent="0.4">
      <c r="A766">
        <v>562</v>
      </c>
      <c r="B766" t="s">
        <v>822</v>
      </c>
      <c r="C766" t="s">
        <v>830</v>
      </c>
      <c r="D766" t="str">
        <f t="shared" si="38"/>
        <v>Levenshtein</v>
      </c>
      <c r="E766" t="s">
        <v>832</v>
      </c>
      <c r="F766">
        <f t="shared" si="39"/>
        <v>0.72925799999999985</v>
      </c>
      <c r="G766">
        <v>0.53149999999999997</v>
      </c>
      <c r="H766">
        <v>0.58479999999999999</v>
      </c>
      <c r="I766">
        <v>0.70289999999999997</v>
      </c>
      <c r="J766">
        <v>0.95369999999999999</v>
      </c>
      <c r="K766">
        <v>0.63500000000000001</v>
      </c>
      <c r="L766">
        <v>0.91520000000000001</v>
      </c>
      <c r="M766">
        <v>0.73199999999999998</v>
      </c>
      <c r="N766">
        <v>0.84630000000000005</v>
      </c>
      <c r="O766">
        <v>0.74509999999999998</v>
      </c>
      <c r="P766">
        <v>0.58299999999999996</v>
      </c>
      <c r="Q766">
        <v>0.86629999999999996</v>
      </c>
      <c r="R766">
        <v>0.76700000000000002</v>
      </c>
      <c r="S766">
        <v>0.85170000000000001</v>
      </c>
      <c r="T766">
        <v>0.76890000000000003</v>
      </c>
      <c r="U766">
        <v>0.65429999999999999</v>
      </c>
      <c r="V766">
        <v>0.62760000000000005</v>
      </c>
      <c r="W766">
        <v>0.7389</v>
      </c>
      <c r="X766">
        <v>0.7944</v>
      </c>
      <c r="Y766">
        <v>0.51739999999999997</v>
      </c>
      <c r="Z766">
        <v>0.73140000000000005</v>
      </c>
      <c r="AA766">
        <v>0.56850000000000001</v>
      </c>
      <c r="AB766">
        <v>0.99439999999999995</v>
      </c>
      <c r="AC766">
        <v>0.88670000000000004</v>
      </c>
      <c r="AD766">
        <v>0.51149999999999995</v>
      </c>
      <c r="AE766">
        <v>0.73460000000000003</v>
      </c>
      <c r="AF766">
        <v>0.76749999999999996</v>
      </c>
      <c r="AG766">
        <v>0.57840000000000003</v>
      </c>
      <c r="AH766">
        <v>0.72950000000000004</v>
      </c>
      <c r="AI766">
        <v>0.43109999999999998</v>
      </c>
      <c r="AJ766">
        <v>0.78849999999999998</v>
      </c>
      <c r="AK766">
        <v>0.90159999999999996</v>
      </c>
      <c r="AL766">
        <v>0.97219999999999995</v>
      </c>
      <c r="AM766">
        <v>0.49309999999999998</v>
      </c>
      <c r="AN766">
        <v>0.66059999999999997</v>
      </c>
      <c r="AO766">
        <v>0.91500000000000004</v>
      </c>
      <c r="AP766">
        <v>0.95689999999999997</v>
      </c>
      <c r="AQ766">
        <v>0.65859999999999996</v>
      </c>
      <c r="AR766">
        <v>0.69120000000000004</v>
      </c>
      <c r="AS766">
        <v>0.76859999999999995</v>
      </c>
      <c r="AT766">
        <v>0.87480000000000002</v>
      </c>
      <c r="AU766">
        <v>0.53949999999999998</v>
      </c>
      <c r="AV766">
        <v>0.74709999999999999</v>
      </c>
      <c r="AW766">
        <v>0.57869999999999999</v>
      </c>
      <c r="AX766">
        <v>0.62180000000000002</v>
      </c>
      <c r="AY766">
        <v>0.77500000000000002</v>
      </c>
      <c r="AZ766">
        <v>0.50719999999999998</v>
      </c>
      <c r="BA766">
        <v>0.65490000000000004</v>
      </c>
      <c r="BB766">
        <v>0.91749999999999998</v>
      </c>
      <c r="BC766">
        <v>0.7369</v>
      </c>
      <c r="BD766">
        <v>0.9536</v>
      </c>
    </row>
    <row r="767" spans="1:56" hidden="1" x14ac:dyDescent="0.4">
      <c r="A767">
        <v>563</v>
      </c>
      <c r="B767" t="s">
        <v>822</v>
      </c>
      <c r="C767" t="s">
        <v>830</v>
      </c>
      <c r="D767" t="str">
        <f t="shared" si="38"/>
        <v>TFIDF</v>
      </c>
      <c r="E767" t="s">
        <v>833</v>
      </c>
      <c r="F767">
        <f t="shared" si="39"/>
        <v>0.64092399999999994</v>
      </c>
      <c r="G767">
        <v>0.28179999999999999</v>
      </c>
      <c r="H767">
        <v>0.45569999999999999</v>
      </c>
      <c r="I767">
        <v>0.46910000000000002</v>
      </c>
      <c r="J767">
        <v>0.95530000000000004</v>
      </c>
      <c r="K767">
        <v>0.46610000000000001</v>
      </c>
      <c r="L767">
        <v>0.79769999999999996</v>
      </c>
      <c r="M767">
        <v>0.71220000000000006</v>
      </c>
      <c r="N767">
        <v>0.76590000000000003</v>
      </c>
      <c r="O767">
        <v>0.85519999999999996</v>
      </c>
      <c r="P767">
        <v>0.34310000000000002</v>
      </c>
      <c r="Q767">
        <v>0.77029999999999998</v>
      </c>
      <c r="R767">
        <v>0.43440000000000001</v>
      </c>
      <c r="S767">
        <v>0.78610000000000002</v>
      </c>
      <c r="T767">
        <v>0.5786</v>
      </c>
      <c r="U767">
        <v>0.56340000000000001</v>
      </c>
      <c r="V767">
        <v>0.54949999999999999</v>
      </c>
      <c r="W767">
        <v>0.73699999999999999</v>
      </c>
      <c r="X767">
        <v>0.69469999999999998</v>
      </c>
      <c r="Y767">
        <v>0.31929999999999997</v>
      </c>
      <c r="Z767">
        <v>0.60470000000000002</v>
      </c>
      <c r="AA767">
        <v>0.52480000000000004</v>
      </c>
      <c r="AB767">
        <v>1</v>
      </c>
      <c r="AC767">
        <v>0.48349999999999999</v>
      </c>
      <c r="AD767">
        <v>0.41710000000000003</v>
      </c>
      <c r="AE767">
        <v>0.72770000000000001</v>
      </c>
      <c r="AF767">
        <v>0.62370000000000003</v>
      </c>
      <c r="AG767">
        <v>0.45850000000000002</v>
      </c>
      <c r="AH767">
        <v>0.5323</v>
      </c>
      <c r="AI767">
        <v>0.4501</v>
      </c>
      <c r="AJ767">
        <v>0.72040000000000004</v>
      </c>
      <c r="AK767">
        <v>0.84250000000000003</v>
      </c>
      <c r="AL767">
        <v>0.87670000000000003</v>
      </c>
      <c r="AM767">
        <v>0.28439999999999999</v>
      </c>
      <c r="AN767">
        <v>0.70089999999999997</v>
      </c>
      <c r="AO767">
        <v>0.86250000000000004</v>
      </c>
      <c r="AP767">
        <v>0.97609999999999997</v>
      </c>
      <c r="AQ767">
        <v>0.66990000000000005</v>
      </c>
      <c r="AR767">
        <v>0.6109</v>
      </c>
      <c r="AS767">
        <v>0.81420000000000003</v>
      </c>
      <c r="AT767">
        <v>0.73209999999999997</v>
      </c>
      <c r="AU767">
        <v>0.48559999999999998</v>
      </c>
      <c r="AV767">
        <v>0.71140000000000003</v>
      </c>
      <c r="AW767">
        <v>0.47470000000000001</v>
      </c>
      <c r="AX767">
        <v>0.48060000000000003</v>
      </c>
      <c r="AY767">
        <v>0.82850000000000001</v>
      </c>
      <c r="AZ767">
        <v>0.41510000000000002</v>
      </c>
      <c r="BA767">
        <v>0.64470000000000005</v>
      </c>
      <c r="BB767">
        <v>0.86160000000000003</v>
      </c>
      <c r="BC767">
        <v>0.79279999999999995</v>
      </c>
      <c r="BD767">
        <v>0.90280000000000005</v>
      </c>
    </row>
    <row r="768" spans="1:56" hidden="1" x14ac:dyDescent="0.4">
      <c r="A768">
        <v>564</v>
      </c>
      <c r="B768" t="s">
        <v>822</v>
      </c>
      <c r="C768" t="s">
        <v>830</v>
      </c>
      <c r="D768" t="str">
        <f t="shared" si="38"/>
        <v>BM25</v>
      </c>
      <c r="E768" t="s">
        <v>834</v>
      </c>
      <c r="F768">
        <f t="shared" si="39"/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</row>
    <row r="769" spans="1:56" hidden="1" x14ac:dyDescent="0.4">
      <c r="A769">
        <v>565</v>
      </c>
      <c r="B769" t="s">
        <v>822</v>
      </c>
      <c r="C769" t="s">
        <v>830</v>
      </c>
      <c r="D769" t="str">
        <f t="shared" si="38"/>
        <v>SBERT</v>
      </c>
      <c r="E769" t="s">
        <v>835</v>
      </c>
      <c r="F769">
        <f t="shared" si="39"/>
        <v>0.95730999999999999</v>
      </c>
      <c r="G769">
        <v>0.85660000000000003</v>
      </c>
      <c r="H769">
        <v>0.93289999999999995</v>
      </c>
      <c r="I769">
        <v>0.94550000000000001</v>
      </c>
      <c r="J769">
        <v>0.99839999999999995</v>
      </c>
      <c r="K769">
        <v>0.9708</v>
      </c>
      <c r="L769">
        <v>0.99609999999999999</v>
      </c>
      <c r="M769">
        <v>0.94820000000000004</v>
      </c>
      <c r="N769">
        <v>0.96630000000000005</v>
      </c>
      <c r="O769">
        <v>0.98729999999999996</v>
      </c>
      <c r="P769">
        <v>0.88360000000000005</v>
      </c>
      <c r="Q769">
        <v>0.95789999999999997</v>
      </c>
      <c r="R769">
        <v>0.97450000000000003</v>
      </c>
      <c r="S769">
        <v>0.98170000000000002</v>
      </c>
      <c r="T769">
        <v>0.9698</v>
      </c>
      <c r="U769">
        <v>0.95079999999999998</v>
      </c>
      <c r="V769">
        <v>0.95979999999999999</v>
      </c>
      <c r="W769">
        <v>0.96560000000000001</v>
      </c>
      <c r="X769">
        <v>0.97350000000000003</v>
      </c>
      <c r="Y769">
        <v>0.85429999999999995</v>
      </c>
      <c r="Z769">
        <v>0.96209999999999996</v>
      </c>
      <c r="AA769">
        <v>0.96160000000000001</v>
      </c>
      <c r="AB769">
        <v>1</v>
      </c>
      <c r="AC769">
        <v>0.98780000000000001</v>
      </c>
      <c r="AD769">
        <v>0.94830000000000003</v>
      </c>
      <c r="AE769">
        <v>0.97950000000000004</v>
      </c>
      <c r="AF769">
        <v>0.97299999999999998</v>
      </c>
      <c r="AG769">
        <v>0.94469999999999998</v>
      </c>
      <c r="AH769">
        <v>0.96</v>
      </c>
      <c r="AI769">
        <v>0.87649999999999995</v>
      </c>
      <c r="AJ769">
        <v>0.97389999999999999</v>
      </c>
      <c r="AK769">
        <v>0.92800000000000005</v>
      </c>
      <c r="AL769">
        <v>0.99619999999999997</v>
      </c>
      <c r="AM769">
        <v>0.9385</v>
      </c>
      <c r="AN769">
        <v>0.94630000000000003</v>
      </c>
      <c r="AO769">
        <v>0.99170000000000003</v>
      </c>
      <c r="AP769">
        <v>0.99570000000000003</v>
      </c>
      <c r="AQ769">
        <v>0.97889999999999999</v>
      </c>
      <c r="AR769">
        <v>0.9617</v>
      </c>
      <c r="AS769">
        <v>0.9728</v>
      </c>
      <c r="AT769">
        <v>0.98140000000000005</v>
      </c>
      <c r="AU769">
        <v>0.93130000000000002</v>
      </c>
      <c r="AV769">
        <v>0.96040000000000003</v>
      </c>
      <c r="AW769">
        <v>0.92679999999999996</v>
      </c>
      <c r="AX769">
        <v>0.95650000000000002</v>
      </c>
      <c r="AY769">
        <v>0.96870000000000001</v>
      </c>
      <c r="AZ769">
        <v>0.91300000000000003</v>
      </c>
      <c r="BA769">
        <v>0.93140000000000001</v>
      </c>
      <c r="BB769">
        <v>0.99560000000000004</v>
      </c>
      <c r="BC769">
        <v>0.95369999999999999</v>
      </c>
      <c r="BD769">
        <v>0.99590000000000001</v>
      </c>
    </row>
    <row r="770" spans="1:56" hidden="1" x14ac:dyDescent="0.4">
      <c r="A770">
        <v>566</v>
      </c>
      <c r="B770" t="s">
        <v>822</v>
      </c>
      <c r="C770" t="s">
        <v>830</v>
      </c>
      <c r="D770" t="str">
        <f t="shared" ref="D770:D833" si="40">MID(E770,15,16)</f>
        <v>MEAN</v>
      </c>
      <c r="E770" t="s">
        <v>836</v>
      </c>
      <c r="F770">
        <f t="shared" ref="F770:F833" si="41">AVERAGE(G770:BD770)</f>
        <v>0.57628199999999985</v>
      </c>
      <c r="G770">
        <v>0.35959999999999998</v>
      </c>
      <c r="H770">
        <v>0.45579999999999998</v>
      </c>
      <c r="I770">
        <v>0.4718</v>
      </c>
      <c r="J770">
        <v>0.76670000000000005</v>
      </c>
      <c r="K770">
        <v>0.54069999999999996</v>
      </c>
      <c r="L770">
        <v>0.70540000000000003</v>
      </c>
      <c r="M770">
        <v>0.59130000000000005</v>
      </c>
      <c r="N770">
        <v>0.62680000000000002</v>
      </c>
      <c r="O770">
        <v>0.6875</v>
      </c>
      <c r="P770">
        <v>0.43919999999999998</v>
      </c>
      <c r="Q770">
        <v>0.63139999999999996</v>
      </c>
      <c r="R770">
        <v>0.5524</v>
      </c>
      <c r="S770">
        <v>0.65329999999999999</v>
      </c>
      <c r="T770">
        <v>0.55310000000000004</v>
      </c>
      <c r="U770">
        <v>0.51370000000000005</v>
      </c>
      <c r="V770">
        <v>0.51670000000000005</v>
      </c>
      <c r="W770">
        <v>0.58830000000000005</v>
      </c>
      <c r="X770">
        <v>0.60250000000000004</v>
      </c>
      <c r="Y770">
        <v>0.36899999999999999</v>
      </c>
      <c r="Z770">
        <v>0.57269999999999999</v>
      </c>
      <c r="AA770">
        <v>0.50370000000000004</v>
      </c>
      <c r="AB770">
        <v>0.79890000000000005</v>
      </c>
      <c r="AC770">
        <v>0.59470000000000001</v>
      </c>
      <c r="AD770">
        <v>0.442</v>
      </c>
      <c r="AE770">
        <v>0.58379999999999999</v>
      </c>
      <c r="AF770">
        <v>0.5907</v>
      </c>
      <c r="AG770">
        <v>0.49349999999999999</v>
      </c>
      <c r="AH770">
        <v>0.52</v>
      </c>
      <c r="AI770">
        <v>0.41360000000000002</v>
      </c>
      <c r="AJ770">
        <v>0.63770000000000004</v>
      </c>
      <c r="AK770">
        <v>0.69069999999999998</v>
      </c>
      <c r="AL770">
        <v>0.73570000000000002</v>
      </c>
      <c r="AM770">
        <v>0.43919999999999998</v>
      </c>
      <c r="AN770">
        <v>0.55189999999999995</v>
      </c>
      <c r="AO770">
        <v>0.69830000000000003</v>
      </c>
      <c r="AP770">
        <v>0.78580000000000005</v>
      </c>
      <c r="AQ770">
        <v>0.57350000000000001</v>
      </c>
      <c r="AR770">
        <v>0.50919999999999999</v>
      </c>
      <c r="AS770">
        <v>0.6845</v>
      </c>
      <c r="AT770">
        <v>0.64149999999999996</v>
      </c>
      <c r="AU770">
        <v>0.45789999999999997</v>
      </c>
      <c r="AV770">
        <v>0.57850000000000001</v>
      </c>
      <c r="AW770">
        <v>0.432</v>
      </c>
      <c r="AX770">
        <v>0.48920000000000002</v>
      </c>
      <c r="AY770">
        <v>0.69540000000000002</v>
      </c>
      <c r="AZ770">
        <v>0.4385</v>
      </c>
      <c r="BA770">
        <v>0.54249999999999998</v>
      </c>
      <c r="BB770">
        <v>0.71150000000000002</v>
      </c>
      <c r="BC770">
        <v>0.62280000000000002</v>
      </c>
      <c r="BD770">
        <v>0.75900000000000001</v>
      </c>
    </row>
    <row r="771" spans="1:56" hidden="1" x14ac:dyDescent="0.4">
      <c r="A771">
        <v>567</v>
      </c>
      <c r="B771" t="s">
        <v>822</v>
      </c>
      <c r="C771" t="s">
        <v>830</v>
      </c>
      <c r="D771" t="str">
        <f t="shared" si="40"/>
        <v>Weighted</v>
      </c>
      <c r="E771" t="s">
        <v>837</v>
      </c>
      <c r="F771">
        <f t="shared" si="41"/>
        <v>0.60880199999999995</v>
      </c>
      <c r="G771">
        <v>0.33510000000000001</v>
      </c>
      <c r="H771">
        <v>0.4526</v>
      </c>
      <c r="I771">
        <v>0.47139999999999999</v>
      </c>
      <c r="J771">
        <v>0.85629999999999995</v>
      </c>
      <c r="K771">
        <v>0.55359999999999998</v>
      </c>
      <c r="L771">
        <v>0.77229999999999999</v>
      </c>
      <c r="M771">
        <v>0.63249999999999995</v>
      </c>
      <c r="N771">
        <v>0.67689999999999995</v>
      </c>
      <c r="O771">
        <v>0.75409999999999999</v>
      </c>
      <c r="P771">
        <v>0.43359999999999999</v>
      </c>
      <c r="Q771">
        <v>0.68410000000000004</v>
      </c>
      <c r="R771">
        <v>0.56610000000000005</v>
      </c>
      <c r="S771">
        <v>0.7087</v>
      </c>
      <c r="T771">
        <v>0.57489999999999997</v>
      </c>
      <c r="U771">
        <v>0.52769999999999995</v>
      </c>
      <c r="V771">
        <v>0.52929999999999999</v>
      </c>
      <c r="W771">
        <v>0.62739999999999996</v>
      </c>
      <c r="X771">
        <v>0.64190000000000003</v>
      </c>
      <c r="Y771">
        <v>0.34899999999999998</v>
      </c>
      <c r="Z771">
        <v>0.6018</v>
      </c>
      <c r="AA771">
        <v>0.51160000000000005</v>
      </c>
      <c r="AB771">
        <v>0.89859999999999995</v>
      </c>
      <c r="AC771">
        <v>0.61939999999999995</v>
      </c>
      <c r="AD771">
        <v>0.43120000000000003</v>
      </c>
      <c r="AE771">
        <v>0.61919999999999997</v>
      </c>
      <c r="AF771">
        <v>0.62360000000000004</v>
      </c>
      <c r="AG771">
        <v>0.498</v>
      </c>
      <c r="AH771">
        <v>0.53259999999999996</v>
      </c>
      <c r="AI771">
        <v>0.40810000000000002</v>
      </c>
      <c r="AJ771">
        <v>0.68710000000000004</v>
      </c>
      <c r="AK771">
        <v>0.76629999999999998</v>
      </c>
      <c r="AL771">
        <v>0.81399999999999995</v>
      </c>
      <c r="AM771">
        <v>0.4224</v>
      </c>
      <c r="AN771">
        <v>0.58289999999999997</v>
      </c>
      <c r="AO771">
        <v>0.76719999999999999</v>
      </c>
      <c r="AP771">
        <v>0.88160000000000005</v>
      </c>
      <c r="AQ771">
        <v>0.60350000000000004</v>
      </c>
      <c r="AR771">
        <v>0.52280000000000004</v>
      </c>
      <c r="AS771">
        <v>0.75039999999999996</v>
      </c>
      <c r="AT771">
        <v>0.69120000000000004</v>
      </c>
      <c r="AU771">
        <v>0.45700000000000002</v>
      </c>
      <c r="AV771">
        <v>0.61470000000000002</v>
      </c>
      <c r="AW771">
        <v>0.42480000000000001</v>
      </c>
      <c r="AX771">
        <v>0.49209999999999998</v>
      </c>
      <c r="AY771">
        <v>0.76529999999999998</v>
      </c>
      <c r="AZ771">
        <v>0.43190000000000001</v>
      </c>
      <c r="BA771">
        <v>0.5706</v>
      </c>
      <c r="BB771">
        <v>0.78310000000000002</v>
      </c>
      <c r="BC771">
        <v>0.67510000000000003</v>
      </c>
      <c r="BD771">
        <v>0.84450000000000003</v>
      </c>
    </row>
    <row r="772" spans="1:56" hidden="1" x14ac:dyDescent="0.4">
      <c r="A772">
        <v>512</v>
      </c>
      <c r="B772" t="s">
        <v>821</v>
      </c>
      <c r="C772" t="s">
        <v>830</v>
      </c>
      <c r="D772" t="str">
        <f t="shared" si="40"/>
        <v>Jaccard</v>
      </c>
      <c r="E772" t="s">
        <v>838</v>
      </c>
      <c r="F772">
        <f t="shared" si="41"/>
        <v>0.55146600000000001</v>
      </c>
      <c r="G772">
        <v>0.12820000000000001</v>
      </c>
      <c r="H772">
        <v>0.48480000000000001</v>
      </c>
      <c r="I772">
        <v>0.375</v>
      </c>
      <c r="J772">
        <v>0.47060000000000002</v>
      </c>
      <c r="K772">
        <v>0.63160000000000005</v>
      </c>
      <c r="L772">
        <v>0.77270000000000005</v>
      </c>
      <c r="M772">
        <v>0.30769999999999997</v>
      </c>
      <c r="N772">
        <v>0.375</v>
      </c>
      <c r="O772">
        <v>0.2903</v>
      </c>
      <c r="P772">
        <v>0.9143</v>
      </c>
      <c r="Q772">
        <v>0.75860000000000005</v>
      </c>
      <c r="R772">
        <v>0.54549999999999998</v>
      </c>
      <c r="S772">
        <v>0.46150000000000002</v>
      </c>
      <c r="T772">
        <v>0.76190000000000002</v>
      </c>
      <c r="U772">
        <v>0.78259999999999996</v>
      </c>
      <c r="V772">
        <v>0.15709999999999999</v>
      </c>
      <c r="W772">
        <v>0.62790000000000001</v>
      </c>
      <c r="X772">
        <v>0.57889999999999997</v>
      </c>
      <c r="Y772">
        <v>0.375</v>
      </c>
      <c r="Z772">
        <v>0.625</v>
      </c>
      <c r="AA772">
        <v>0.43180000000000002</v>
      </c>
      <c r="AB772">
        <v>0.92310000000000003</v>
      </c>
      <c r="AC772">
        <v>0.78259999999999996</v>
      </c>
      <c r="AD772">
        <v>0.29630000000000001</v>
      </c>
      <c r="AE772">
        <v>0.51280000000000003</v>
      </c>
      <c r="AF772">
        <v>0.4516</v>
      </c>
      <c r="AG772">
        <v>0.38</v>
      </c>
      <c r="AH772">
        <v>0.63329999999999997</v>
      </c>
      <c r="AI772">
        <v>0.40539999999999998</v>
      </c>
      <c r="AJ772">
        <v>0.70589999999999997</v>
      </c>
      <c r="AK772">
        <v>0.26090000000000002</v>
      </c>
      <c r="AL772">
        <v>0.33329999999999999</v>
      </c>
      <c r="AM772">
        <v>0.48</v>
      </c>
      <c r="AN772">
        <v>0.85709999999999997</v>
      </c>
      <c r="AO772">
        <v>0.36</v>
      </c>
      <c r="AP772">
        <v>1</v>
      </c>
      <c r="AQ772">
        <v>0.66669999999999996</v>
      </c>
      <c r="AR772">
        <v>0.57140000000000002</v>
      </c>
      <c r="AS772">
        <v>0.55810000000000004</v>
      </c>
      <c r="AT772">
        <v>0.5</v>
      </c>
      <c r="AU772">
        <v>0.78259999999999996</v>
      </c>
      <c r="AV772">
        <v>0.51429999999999998</v>
      </c>
      <c r="AW772">
        <v>0.26529999999999998</v>
      </c>
      <c r="AX772">
        <v>0.75860000000000005</v>
      </c>
      <c r="AY772">
        <v>1</v>
      </c>
      <c r="AZ772">
        <v>0.3659</v>
      </c>
      <c r="BA772">
        <v>0.48330000000000001</v>
      </c>
      <c r="BB772">
        <v>0.70830000000000004</v>
      </c>
      <c r="BC772">
        <v>0.54349999999999998</v>
      </c>
      <c r="BD772">
        <v>0.61699999999999999</v>
      </c>
    </row>
    <row r="773" spans="1:56" hidden="1" x14ac:dyDescent="0.4">
      <c r="A773">
        <v>513</v>
      </c>
      <c r="B773" t="s">
        <v>821</v>
      </c>
      <c r="C773" t="s">
        <v>830</v>
      </c>
      <c r="D773" t="str">
        <f t="shared" si="40"/>
        <v>Levenshtein</v>
      </c>
      <c r="E773" t="s">
        <v>839</v>
      </c>
      <c r="F773">
        <f t="shared" si="41"/>
        <v>0.71272000000000024</v>
      </c>
      <c r="G773">
        <v>0.52980000000000005</v>
      </c>
      <c r="H773">
        <v>0.56189999999999996</v>
      </c>
      <c r="I773">
        <v>0.66749999999999998</v>
      </c>
      <c r="J773">
        <v>0.8216</v>
      </c>
      <c r="K773">
        <v>0.6341</v>
      </c>
      <c r="L773">
        <v>0.95120000000000005</v>
      </c>
      <c r="M773">
        <v>0.55489999999999995</v>
      </c>
      <c r="N773">
        <v>0.7026</v>
      </c>
      <c r="O773">
        <v>0.53480000000000005</v>
      </c>
      <c r="P773">
        <v>0.96419999999999995</v>
      </c>
      <c r="Q773">
        <v>0.90969999999999995</v>
      </c>
      <c r="R773">
        <v>0.6028</v>
      </c>
      <c r="S773">
        <v>0.64810000000000001</v>
      </c>
      <c r="T773">
        <v>0.92420000000000002</v>
      </c>
      <c r="U773">
        <v>0.96189999999999998</v>
      </c>
      <c r="V773">
        <v>0.50060000000000004</v>
      </c>
      <c r="W773">
        <v>0.71460000000000001</v>
      </c>
      <c r="X773">
        <v>0.81430000000000002</v>
      </c>
      <c r="Y773">
        <v>0.56850000000000001</v>
      </c>
      <c r="Z773">
        <v>0.71960000000000002</v>
      </c>
      <c r="AA773">
        <v>0.53100000000000003</v>
      </c>
      <c r="AB773">
        <v>0.94920000000000004</v>
      </c>
      <c r="AC773">
        <v>0.86599999999999999</v>
      </c>
      <c r="AD773">
        <v>0.49480000000000002</v>
      </c>
      <c r="AE773">
        <v>0.7127</v>
      </c>
      <c r="AF773">
        <v>0.64380000000000004</v>
      </c>
      <c r="AG773">
        <v>0.53779999999999994</v>
      </c>
      <c r="AH773">
        <v>0.875</v>
      </c>
      <c r="AI773">
        <v>0.54139999999999999</v>
      </c>
      <c r="AJ773">
        <v>0.78849999999999998</v>
      </c>
      <c r="AK773">
        <v>0.51070000000000004</v>
      </c>
      <c r="AL773">
        <v>0.622</v>
      </c>
      <c r="AM773">
        <v>0.47810000000000002</v>
      </c>
      <c r="AN773">
        <v>0.98089999999999999</v>
      </c>
      <c r="AO773">
        <v>0.68420000000000003</v>
      </c>
      <c r="AP773">
        <v>0.995</v>
      </c>
      <c r="AQ773">
        <v>0.73740000000000006</v>
      </c>
      <c r="AR773">
        <v>0.76680000000000004</v>
      </c>
      <c r="AS773">
        <v>0.72360000000000002</v>
      </c>
      <c r="AT773">
        <v>0.75360000000000005</v>
      </c>
      <c r="AU773">
        <v>0.89870000000000005</v>
      </c>
      <c r="AV773">
        <v>0.73580000000000001</v>
      </c>
      <c r="AW773">
        <v>0.4909</v>
      </c>
      <c r="AX773">
        <v>0.74709999999999999</v>
      </c>
      <c r="AY773">
        <v>1</v>
      </c>
      <c r="AZ773">
        <v>0.50749999999999995</v>
      </c>
      <c r="BA773">
        <v>0.53410000000000002</v>
      </c>
      <c r="BB773">
        <v>0.85140000000000005</v>
      </c>
      <c r="BC773">
        <v>0.7127</v>
      </c>
      <c r="BD773">
        <v>0.6784</v>
      </c>
    </row>
    <row r="774" spans="1:56" hidden="1" x14ac:dyDescent="0.4">
      <c r="A774">
        <v>514</v>
      </c>
      <c r="B774" t="s">
        <v>821</v>
      </c>
      <c r="C774" t="s">
        <v>830</v>
      </c>
      <c r="D774" t="str">
        <f t="shared" si="40"/>
        <v>TFIDF</v>
      </c>
      <c r="E774" t="s">
        <v>840</v>
      </c>
      <c r="F774">
        <f t="shared" si="41"/>
        <v>0.62570400000000026</v>
      </c>
      <c r="G774">
        <v>0.29470000000000002</v>
      </c>
      <c r="H774">
        <v>0.54120000000000001</v>
      </c>
      <c r="I774">
        <v>0.53649999999999998</v>
      </c>
      <c r="J774">
        <v>0.75419999999999998</v>
      </c>
      <c r="K774">
        <v>0.46610000000000001</v>
      </c>
      <c r="L774">
        <v>0.8296</v>
      </c>
      <c r="M774">
        <v>0.45979999999999999</v>
      </c>
      <c r="N774">
        <v>0.50860000000000005</v>
      </c>
      <c r="O774">
        <v>0.41049999999999998</v>
      </c>
      <c r="P774">
        <v>0.8992</v>
      </c>
      <c r="Q774">
        <v>0.82969999999999999</v>
      </c>
      <c r="R774">
        <v>0.4793</v>
      </c>
      <c r="S774">
        <v>0.48380000000000001</v>
      </c>
      <c r="T774">
        <v>0.78420000000000001</v>
      </c>
      <c r="U774">
        <v>0.86819999999999997</v>
      </c>
      <c r="V774">
        <v>0.3054</v>
      </c>
      <c r="W774">
        <v>0.80620000000000003</v>
      </c>
      <c r="X774">
        <v>0.68559999999999999</v>
      </c>
      <c r="Y774">
        <v>0.43230000000000002</v>
      </c>
      <c r="Z774">
        <v>0.49099999999999999</v>
      </c>
      <c r="AA774">
        <v>0.55079999999999996</v>
      </c>
      <c r="AB774">
        <v>0.92359999999999998</v>
      </c>
      <c r="AC774">
        <v>0.76580000000000004</v>
      </c>
      <c r="AD774">
        <v>0.43809999999999999</v>
      </c>
      <c r="AE774">
        <v>0.60740000000000005</v>
      </c>
      <c r="AF774">
        <v>0.51459999999999995</v>
      </c>
      <c r="AG774">
        <v>0.37340000000000001</v>
      </c>
      <c r="AH774">
        <v>0.65690000000000004</v>
      </c>
      <c r="AI774">
        <v>0.4526</v>
      </c>
      <c r="AJ774">
        <v>0.72040000000000004</v>
      </c>
      <c r="AK774">
        <v>0.49930000000000002</v>
      </c>
      <c r="AL774">
        <v>0.2893</v>
      </c>
      <c r="AM774">
        <v>0.31480000000000002</v>
      </c>
      <c r="AN774">
        <v>0.9667</v>
      </c>
      <c r="AO774">
        <v>0.58379999999999999</v>
      </c>
      <c r="AP774">
        <v>1</v>
      </c>
      <c r="AQ774">
        <v>0.87590000000000001</v>
      </c>
      <c r="AR774">
        <v>0.74270000000000003</v>
      </c>
      <c r="AS774">
        <v>0.74450000000000005</v>
      </c>
      <c r="AT774">
        <v>0.62439999999999996</v>
      </c>
      <c r="AU774">
        <v>0.81969999999999998</v>
      </c>
      <c r="AV774">
        <v>0.74360000000000004</v>
      </c>
      <c r="AW774">
        <v>0.47410000000000002</v>
      </c>
      <c r="AX774">
        <v>0.52680000000000005</v>
      </c>
      <c r="AY774">
        <v>1</v>
      </c>
      <c r="AZ774">
        <v>0.42180000000000001</v>
      </c>
      <c r="BA774">
        <v>0.54679999999999995</v>
      </c>
      <c r="BB774">
        <v>0.7964</v>
      </c>
      <c r="BC774">
        <v>0.7016</v>
      </c>
      <c r="BD774">
        <v>0.74329999999999996</v>
      </c>
    </row>
    <row r="775" spans="1:56" hidden="1" x14ac:dyDescent="0.4">
      <c r="A775">
        <v>515</v>
      </c>
      <c r="B775" t="s">
        <v>821</v>
      </c>
      <c r="C775" t="s">
        <v>830</v>
      </c>
      <c r="D775" t="str">
        <f t="shared" si="40"/>
        <v>BM25</v>
      </c>
      <c r="E775" t="s">
        <v>841</v>
      </c>
      <c r="F775">
        <f t="shared" si="41"/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</row>
    <row r="776" spans="1:56" hidden="1" x14ac:dyDescent="0.4">
      <c r="A776">
        <v>516</v>
      </c>
      <c r="B776" t="s">
        <v>821</v>
      </c>
      <c r="C776" t="s">
        <v>830</v>
      </c>
      <c r="D776" t="str">
        <f t="shared" si="40"/>
        <v>SBERT</v>
      </c>
      <c r="E776" t="s">
        <v>842</v>
      </c>
      <c r="F776">
        <f t="shared" si="41"/>
        <v>0.95596800000000004</v>
      </c>
      <c r="G776">
        <v>0.86839999999999995</v>
      </c>
      <c r="H776">
        <v>0.92779999999999996</v>
      </c>
      <c r="I776">
        <v>0.95140000000000002</v>
      </c>
      <c r="J776">
        <v>0.9859</v>
      </c>
      <c r="K776">
        <v>0.9708</v>
      </c>
      <c r="L776">
        <v>0.99670000000000003</v>
      </c>
      <c r="M776">
        <v>0.92649999999999999</v>
      </c>
      <c r="N776">
        <v>0.93930000000000002</v>
      </c>
      <c r="O776">
        <v>0.96840000000000004</v>
      </c>
      <c r="P776">
        <v>0.99329999999999996</v>
      </c>
      <c r="Q776">
        <v>0.95930000000000004</v>
      </c>
      <c r="R776">
        <v>0.96870000000000001</v>
      </c>
      <c r="S776">
        <v>0.92220000000000002</v>
      </c>
      <c r="T776">
        <v>0.99119999999999997</v>
      </c>
      <c r="U776">
        <v>0.99690000000000001</v>
      </c>
      <c r="V776">
        <v>0.91620000000000001</v>
      </c>
      <c r="W776">
        <v>0.96879999999999999</v>
      </c>
      <c r="X776">
        <v>0.98340000000000005</v>
      </c>
      <c r="Y776">
        <v>0.92290000000000005</v>
      </c>
      <c r="Z776">
        <v>0.94989999999999997</v>
      </c>
      <c r="AA776">
        <v>0.92179999999999995</v>
      </c>
      <c r="AB776">
        <v>0.99409999999999998</v>
      </c>
      <c r="AC776">
        <v>0.98280000000000001</v>
      </c>
      <c r="AD776">
        <v>0.9415</v>
      </c>
      <c r="AE776">
        <v>0.96689999999999998</v>
      </c>
      <c r="AF776">
        <v>0.95930000000000004</v>
      </c>
      <c r="AG776">
        <v>0.93389999999999995</v>
      </c>
      <c r="AH776">
        <v>0.97040000000000004</v>
      </c>
      <c r="AI776">
        <v>0.94140000000000001</v>
      </c>
      <c r="AJ776">
        <v>0.97389999999999999</v>
      </c>
      <c r="AK776">
        <v>0.89470000000000005</v>
      </c>
      <c r="AL776">
        <v>0.92230000000000001</v>
      </c>
      <c r="AM776">
        <v>0.95730000000000004</v>
      </c>
      <c r="AN776">
        <v>0.99719999999999998</v>
      </c>
      <c r="AO776">
        <v>0.92769999999999997</v>
      </c>
      <c r="AP776">
        <v>1</v>
      </c>
      <c r="AQ776">
        <v>0.98650000000000004</v>
      </c>
      <c r="AR776">
        <v>0.97109999999999996</v>
      </c>
      <c r="AS776">
        <v>0.97660000000000002</v>
      </c>
      <c r="AT776">
        <v>0.94389999999999996</v>
      </c>
      <c r="AU776">
        <v>0.97689999999999999</v>
      </c>
      <c r="AV776">
        <v>0.96779999999999999</v>
      </c>
      <c r="AW776">
        <v>0.86699999999999999</v>
      </c>
      <c r="AX776">
        <v>0.99080000000000001</v>
      </c>
      <c r="AY776">
        <v>1</v>
      </c>
      <c r="AZ776">
        <v>0.91249999999999998</v>
      </c>
      <c r="BA776">
        <v>0.9042</v>
      </c>
      <c r="BB776">
        <v>0.98570000000000002</v>
      </c>
      <c r="BC776">
        <v>0.95269999999999999</v>
      </c>
      <c r="BD776">
        <v>0.96950000000000003</v>
      </c>
    </row>
    <row r="777" spans="1:56" hidden="1" x14ac:dyDescent="0.4">
      <c r="A777">
        <v>517</v>
      </c>
      <c r="B777" t="s">
        <v>821</v>
      </c>
      <c r="C777" t="s">
        <v>830</v>
      </c>
      <c r="D777" t="str">
        <f t="shared" si="40"/>
        <v>MEAN</v>
      </c>
      <c r="E777" t="s">
        <v>843</v>
      </c>
      <c r="F777">
        <f t="shared" si="41"/>
        <v>0.56916800000000012</v>
      </c>
      <c r="G777">
        <v>0.36420000000000002</v>
      </c>
      <c r="H777">
        <v>0.50309999999999999</v>
      </c>
      <c r="I777">
        <v>0.50609999999999999</v>
      </c>
      <c r="J777">
        <v>0.60650000000000004</v>
      </c>
      <c r="K777">
        <v>0.54049999999999998</v>
      </c>
      <c r="L777">
        <v>0.71</v>
      </c>
      <c r="M777">
        <v>0.44979999999999998</v>
      </c>
      <c r="N777">
        <v>0.50509999999999999</v>
      </c>
      <c r="O777">
        <v>0.44080000000000003</v>
      </c>
      <c r="P777">
        <v>0.75419999999999998</v>
      </c>
      <c r="Q777">
        <v>0.6915</v>
      </c>
      <c r="R777">
        <v>0.51919999999999999</v>
      </c>
      <c r="S777">
        <v>0.50309999999999999</v>
      </c>
      <c r="T777">
        <v>0.69230000000000003</v>
      </c>
      <c r="U777">
        <v>0.72189999999999999</v>
      </c>
      <c r="V777">
        <v>0.37580000000000002</v>
      </c>
      <c r="W777">
        <v>0.62350000000000005</v>
      </c>
      <c r="X777">
        <v>0.61250000000000004</v>
      </c>
      <c r="Y777">
        <v>0.4597</v>
      </c>
      <c r="Z777">
        <v>0.55710000000000004</v>
      </c>
      <c r="AA777">
        <v>0.48709999999999998</v>
      </c>
      <c r="AB777">
        <v>0.75800000000000001</v>
      </c>
      <c r="AC777">
        <v>0.6794</v>
      </c>
      <c r="AD777">
        <v>0.43409999999999999</v>
      </c>
      <c r="AE777">
        <v>0.56000000000000005</v>
      </c>
      <c r="AF777">
        <v>0.51390000000000002</v>
      </c>
      <c r="AG777">
        <v>0.44500000000000001</v>
      </c>
      <c r="AH777">
        <v>0.62709999999999999</v>
      </c>
      <c r="AI777">
        <v>0.46810000000000002</v>
      </c>
      <c r="AJ777">
        <v>0.63770000000000004</v>
      </c>
      <c r="AK777">
        <v>0.43309999999999998</v>
      </c>
      <c r="AL777">
        <v>0.43340000000000001</v>
      </c>
      <c r="AM777">
        <v>0.44600000000000001</v>
      </c>
      <c r="AN777">
        <v>0.76039999999999996</v>
      </c>
      <c r="AO777">
        <v>0.5111</v>
      </c>
      <c r="AP777">
        <v>0.79900000000000004</v>
      </c>
      <c r="AQ777">
        <v>0.65329999999999999</v>
      </c>
      <c r="AR777">
        <v>0.61040000000000005</v>
      </c>
      <c r="AS777">
        <v>0.60060000000000002</v>
      </c>
      <c r="AT777">
        <v>0.56440000000000001</v>
      </c>
      <c r="AU777">
        <v>0.6956</v>
      </c>
      <c r="AV777">
        <v>0.59230000000000005</v>
      </c>
      <c r="AW777">
        <v>0.41949999999999998</v>
      </c>
      <c r="AX777">
        <v>0.60470000000000002</v>
      </c>
      <c r="AY777">
        <v>0.8</v>
      </c>
      <c r="AZ777">
        <v>0.4415</v>
      </c>
      <c r="BA777">
        <v>0.49370000000000003</v>
      </c>
      <c r="BB777">
        <v>0.66839999999999999</v>
      </c>
      <c r="BC777">
        <v>0.58209999999999995</v>
      </c>
      <c r="BD777">
        <v>0.60160000000000002</v>
      </c>
    </row>
    <row r="778" spans="1:56" hidden="1" x14ac:dyDescent="0.4">
      <c r="A778">
        <v>518</v>
      </c>
      <c r="B778" t="s">
        <v>821</v>
      </c>
      <c r="C778" t="s">
        <v>830</v>
      </c>
      <c r="D778" t="str">
        <f t="shared" si="40"/>
        <v>Weighted</v>
      </c>
      <c r="E778" t="s">
        <v>844</v>
      </c>
      <c r="F778">
        <f t="shared" si="41"/>
        <v>0.59935399999999994</v>
      </c>
      <c r="G778">
        <v>0.33979999999999999</v>
      </c>
      <c r="H778">
        <v>0.51680000000000004</v>
      </c>
      <c r="I778">
        <v>0.51670000000000005</v>
      </c>
      <c r="J778">
        <v>0.64790000000000003</v>
      </c>
      <c r="K778">
        <v>0.55330000000000001</v>
      </c>
      <c r="L778">
        <v>0.77949999999999997</v>
      </c>
      <c r="M778">
        <v>0.44619999999999999</v>
      </c>
      <c r="N778">
        <v>0.51590000000000003</v>
      </c>
      <c r="O778">
        <v>0.42630000000000001</v>
      </c>
      <c r="P778">
        <v>0.8387</v>
      </c>
      <c r="Q778">
        <v>0.76190000000000002</v>
      </c>
      <c r="R778">
        <v>0.52769999999999995</v>
      </c>
      <c r="S778">
        <v>0.51480000000000004</v>
      </c>
      <c r="T778">
        <v>0.75590000000000002</v>
      </c>
      <c r="U778">
        <v>0.79630000000000001</v>
      </c>
      <c r="V778">
        <v>0.34770000000000001</v>
      </c>
      <c r="W778">
        <v>0.6744</v>
      </c>
      <c r="X778">
        <v>0.65229999999999999</v>
      </c>
      <c r="Y778">
        <v>0.45789999999999997</v>
      </c>
      <c r="Z778">
        <v>0.57840000000000003</v>
      </c>
      <c r="AA778">
        <v>0.49809999999999999</v>
      </c>
      <c r="AB778">
        <v>0.84460000000000002</v>
      </c>
      <c r="AC778">
        <v>0.74019999999999997</v>
      </c>
      <c r="AD778">
        <v>0.42330000000000001</v>
      </c>
      <c r="AE778">
        <v>0.58530000000000004</v>
      </c>
      <c r="AF778">
        <v>0.5242</v>
      </c>
      <c r="AG778">
        <v>0.43480000000000002</v>
      </c>
      <c r="AH778">
        <v>0.67120000000000002</v>
      </c>
      <c r="AI778">
        <v>0.46660000000000001</v>
      </c>
      <c r="AJ778">
        <v>0.68710000000000004</v>
      </c>
      <c r="AK778">
        <v>0.43209999999999998</v>
      </c>
      <c r="AL778">
        <v>0.41789999999999999</v>
      </c>
      <c r="AM778">
        <v>0.42970000000000003</v>
      </c>
      <c r="AN778">
        <v>0.84919999999999995</v>
      </c>
      <c r="AO778">
        <v>0.52900000000000003</v>
      </c>
      <c r="AP778">
        <v>0.89880000000000004</v>
      </c>
      <c r="AQ778">
        <v>0.71240000000000003</v>
      </c>
      <c r="AR778">
        <v>0.65449999999999997</v>
      </c>
      <c r="AS778">
        <v>0.64139999999999997</v>
      </c>
      <c r="AT778">
        <v>0.59509999999999996</v>
      </c>
      <c r="AU778">
        <v>0.76390000000000002</v>
      </c>
      <c r="AV778">
        <v>0.63239999999999996</v>
      </c>
      <c r="AW778">
        <v>0.41799999999999998</v>
      </c>
      <c r="AX778">
        <v>0.63360000000000005</v>
      </c>
      <c r="AY778">
        <v>0.9</v>
      </c>
      <c r="AZ778">
        <v>0.43609999999999999</v>
      </c>
      <c r="BA778">
        <v>0.50880000000000003</v>
      </c>
      <c r="BB778">
        <v>0.72740000000000005</v>
      </c>
      <c r="BC778">
        <v>0.61980000000000002</v>
      </c>
      <c r="BD778">
        <v>0.64380000000000004</v>
      </c>
    </row>
    <row r="779" spans="1:56" hidden="1" x14ac:dyDescent="0.4">
      <c r="A779">
        <v>610</v>
      </c>
      <c r="B779" t="s">
        <v>830</v>
      </c>
      <c r="C779" t="s">
        <v>845</v>
      </c>
      <c r="D779" t="str">
        <f t="shared" si="40"/>
        <v>Jaccard</v>
      </c>
      <c r="E779" t="s">
        <v>846</v>
      </c>
      <c r="F779">
        <f t="shared" si="41"/>
        <v>0.48760600000000004</v>
      </c>
      <c r="G779">
        <v>0.33329999999999999</v>
      </c>
      <c r="H779">
        <v>0.3871</v>
      </c>
      <c r="I779">
        <v>0.59089999999999998</v>
      </c>
      <c r="J779">
        <v>0.28889999999999999</v>
      </c>
      <c r="K779">
        <v>0.64710000000000001</v>
      </c>
      <c r="L779">
        <v>0.58620000000000005</v>
      </c>
      <c r="M779">
        <v>0.27500000000000002</v>
      </c>
      <c r="N779">
        <v>0.4516</v>
      </c>
      <c r="O779">
        <v>0.76190000000000002</v>
      </c>
      <c r="P779">
        <v>0.51219999999999999</v>
      </c>
      <c r="Q779">
        <v>0.53120000000000001</v>
      </c>
      <c r="R779">
        <v>0.5</v>
      </c>
      <c r="S779">
        <v>0.41670000000000001</v>
      </c>
      <c r="T779">
        <v>0.29730000000000001</v>
      </c>
      <c r="U779">
        <v>0.375</v>
      </c>
      <c r="V779">
        <v>0.25</v>
      </c>
      <c r="W779">
        <v>0.67500000000000004</v>
      </c>
      <c r="X779">
        <v>0.36</v>
      </c>
      <c r="Y779">
        <v>0.12770000000000001</v>
      </c>
      <c r="Z779">
        <v>0.69569999999999999</v>
      </c>
      <c r="AA779">
        <v>0.4</v>
      </c>
      <c r="AB779">
        <v>0.73329999999999995</v>
      </c>
      <c r="AC779">
        <v>0.70369999999999999</v>
      </c>
      <c r="AD779">
        <v>0.37040000000000001</v>
      </c>
      <c r="AE779">
        <v>0.32650000000000001</v>
      </c>
      <c r="AF779">
        <v>0.62749999999999995</v>
      </c>
      <c r="AG779">
        <v>0.27910000000000001</v>
      </c>
      <c r="AH779">
        <v>0.4118</v>
      </c>
      <c r="AI779">
        <v>0.53120000000000001</v>
      </c>
      <c r="AJ779">
        <v>0.63639999999999997</v>
      </c>
      <c r="AK779">
        <v>0.39529999999999998</v>
      </c>
      <c r="AL779">
        <v>0.63160000000000005</v>
      </c>
      <c r="AM779">
        <v>0.44</v>
      </c>
      <c r="AN779">
        <v>0.85709999999999997</v>
      </c>
      <c r="AO779">
        <v>0.45829999999999999</v>
      </c>
      <c r="AP779">
        <v>0.375</v>
      </c>
      <c r="AQ779">
        <v>0.88890000000000002</v>
      </c>
      <c r="AR779">
        <v>0.5</v>
      </c>
      <c r="AS779">
        <v>0.62160000000000004</v>
      </c>
      <c r="AT779">
        <v>0.47620000000000001</v>
      </c>
      <c r="AU779">
        <v>0.33329999999999999</v>
      </c>
      <c r="AV779">
        <v>0.42109999999999997</v>
      </c>
      <c r="AW779">
        <v>0.2</v>
      </c>
      <c r="AX779">
        <v>0.44740000000000002</v>
      </c>
      <c r="AY779">
        <v>0.52170000000000005</v>
      </c>
      <c r="AZ779">
        <v>0.81479999999999997</v>
      </c>
      <c r="BA779">
        <v>0.28570000000000001</v>
      </c>
      <c r="BB779">
        <v>0.57140000000000002</v>
      </c>
      <c r="BC779">
        <v>0.76190000000000002</v>
      </c>
      <c r="BD779">
        <v>0.29630000000000001</v>
      </c>
    </row>
    <row r="780" spans="1:56" hidden="1" x14ac:dyDescent="0.4">
      <c r="A780">
        <v>611</v>
      </c>
      <c r="B780" t="s">
        <v>830</v>
      </c>
      <c r="C780" t="s">
        <v>845</v>
      </c>
      <c r="D780" t="str">
        <f t="shared" si="40"/>
        <v>Levenshtein</v>
      </c>
      <c r="E780" t="s">
        <v>847</v>
      </c>
      <c r="F780">
        <f t="shared" si="41"/>
        <v>0.70583799999999985</v>
      </c>
      <c r="G780">
        <v>0.69110000000000005</v>
      </c>
      <c r="H780">
        <v>0.47749999999999998</v>
      </c>
      <c r="I780">
        <v>0.83550000000000002</v>
      </c>
      <c r="J780">
        <v>0.6825</v>
      </c>
      <c r="K780">
        <v>0.94969999999999999</v>
      </c>
      <c r="L780">
        <v>0.79259999999999997</v>
      </c>
      <c r="M780">
        <v>0.57210000000000005</v>
      </c>
      <c r="N780">
        <v>0.73409999999999997</v>
      </c>
      <c r="O780">
        <v>0.71879999999999999</v>
      </c>
      <c r="P780">
        <v>0.81279999999999997</v>
      </c>
      <c r="Q780">
        <v>0.86080000000000001</v>
      </c>
      <c r="R780">
        <v>0.60409999999999997</v>
      </c>
      <c r="S780">
        <v>0.75</v>
      </c>
      <c r="T780">
        <v>0.67169999999999996</v>
      </c>
      <c r="U780">
        <v>0.58740000000000003</v>
      </c>
      <c r="V780">
        <v>0.52190000000000003</v>
      </c>
      <c r="W780">
        <v>0.91769999999999996</v>
      </c>
      <c r="X780">
        <v>0.69089999999999996</v>
      </c>
      <c r="Y780">
        <v>0.5464</v>
      </c>
      <c r="Z780">
        <v>0.84930000000000005</v>
      </c>
      <c r="AA780">
        <v>0.55920000000000003</v>
      </c>
      <c r="AB780">
        <v>0.98699999999999999</v>
      </c>
      <c r="AC780">
        <v>0.8165</v>
      </c>
      <c r="AD780">
        <v>0.53439999999999999</v>
      </c>
      <c r="AE780">
        <v>0.64080000000000004</v>
      </c>
      <c r="AF780">
        <v>0.89170000000000005</v>
      </c>
      <c r="AG780">
        <v>0.54500000000000004</v>
      </c>
      <c r="AH780">
        <v>0.80579999999999996</v>
      </c>
      <c r="AI780">
        <v>0.60560000000000003</v>
      </c>
      <c r="AJ780">
        <v>0.72460000000000002</v>
      </c>
      <c r="AK780">
        <v>0.52380000000000004</v>
      </c>
      <c r="AL780">
        <v>0.78520000000000001</v>
      </c>
      <c r="AM780">
        <v>0.50370000000000004</v>
      </c>
      <c r="AN780">
        <v>0.98089999999999999</v>
      </c>
      <c r="AO780">
        <v>0.7046</v>
      </c>
      <c r="AP780">
        <v>0.67849999999999999</v>
      </c>
      <c r="AQ780">
        <v>0.73380000000000001</v>
      </c>
      <c r="AR780">
        <v>0.70989999999999998</v>
      </c>
      <c r="AS780">
        <v>0.76700000000000002</v>
      </c>
      <c r="AT780">
        <v>0.65500000000000003</v>
      </c>
      <c r="AU780">
        <v>0.52249999999999996</v>
      </c>
      <c r="AV780">
        <v>0.7399</v>
      </c>
      <c r="AW780">
        <v>0.51180000000000003</v>
      </c>
      <c r="AX780">
        <v>0.6804</v>
      </c>
      <c r="AY780">
        <v>0.67569999999999997</v>
      </c>
      <c r="AZ780">
        <v>0.87729999999999997</v>
      </c>
      <c r="BA780">
        <v>0.58760000000000001</v>
      </c>
      <c r="BB780">
        <v>0.71309999999999996</v>
      </c>
      <c r="BC780">
        <v>0.89100000000000001</v>
      </c>
      <c r="BD780">
        <v>0.67269999999999996</v>
      </c>
    </row>
    <row r="781" spans="1:56" hidden="1" x14ac:dyDescent="0.4">
      <c r="A781">
        <v>612</v>
      </c>
      <c r="B781" t="s">
        <v>830</v>
      </c>
      <c r="C781" t="s">
        <v>845</v>
      </c>
      <c r="D781" t="str">
        <f t="shared" si="40"/>
        <v>TFIDF</v>
      </c>
      <c r="E781" t="s">
        <v>848</v>
      </c>
      <c r="F781">
        <f t="shared" si="41"/>
        <v>0.60916800000000004</v>
      </c>
      <c r="G781">
        <v>0.47949999999999998</v>
      </c>
      <c r="H781">
        <v>0.51370000000000005</v>
      </c>
      <c r="I781">
        <v>0.72560000000000002</v>
      </c>
      <c r="J781">
        <v>0.52200000000000002</v>
      </c>
      <c r="K781">
        <v>0.82599999999999996</v>
      </c>
      <c r="L781">
        <v>0.70669999999999999</v>
      </c>
      <c r="M781">
        <v>0.4088</v>
      </c>
      <c r="N781">
        <v>0.59319999999999995</v>
      </c>
      <c r="O781">
        <v>0.80269999999999997</v>
      </c>
      <c r="P781">
        <v>0.60750000000000004</v>
      </c>
      <c r="Q781">
        <v>0.75580000000000003</v>
      </c>
      <c r="R781">
        <v>0.51339999999999997</v>
      </c>
      <c r="S781">
        <v>0.58919999999999995</v>
      </c>
      <c r="T781">
        <v>0.43630000000000002</v>
      </c>
      <c r="U781">
        <v>0.43020000000000003</v>
      </c>
      <c r="V781">
        <v>0.38</v>
      </c>
      <c r="W781">
        <v>0.81920000000000004</v>
      </c>
      <c r="X781">
        <v>0.45950000000000002</v>
      </c>
      <c r="Y781">
        <v>0.34370000000000001</v>
      </c>
      <c r="Z781">
        <v>0.65759999999999996</v>
      </c>
      <c r="AA781">
        <v>0.48709999999999998</v>
      </c>
      <c r="AB781">
        <v>0.92030000000000001</v>
      </c>
      <c r="AC781">
        <v>0.80500000000000005</v>
      </c>
      <c r="AD781">
        <v>0.45479999999999998</v>
      </c>
      <c r="AE781">
        <v>0.47510000000000002</v>
      </c>
      <c r="AF781">
        <v>0.73980000000000001</v>
      </c>
      <c r="AG781">
        <v>0.42399999999999999</v>
      </c>
      <c r="AH781">
        <v>0.61299999999999999</v>
      </c>
      <c r="AI781">
        <v>0.54930000000000001</v>
      </c>
      <c r="AJ781">
        <v>0.64049999999999996</v>
      </c>
      <c r="AK781">
        <v>0.50939999999999996</v>
      </c>
      <c r="AL781">
        <v>0.68610000000000004</v>
      </c>
      <c r="AM781">
        <v>0.36930000000000002</v>
      </c>
      <c r="AN781">
        <v>0.9667</v>
      </c>
      <c r="AO781">
        <v>0.57709999999999995</v>
      </c>
      <c r="AP781">
        <v>0.7056</v>
      </c>
      <c r="AQ781">
        <v>0.8841</v>
      </c>
      <c r="AR781">
        <v>0.76480000000000004</v>
      </c>
      <c r="AS781">
        <v>0.76219999999999999</v>
      </c>
      <c r="AT781">
        <v>0.4894</v>
      </c>
      <c r="AU781">
        <v>0.4219</v>
      </c>
      <c r="AV781">
        <v>0.68230000000000002</v>
      </c>
      <c r="AW781">
        <v>0.39</v>
      </c>
      <c r="AX781">
        <v>0.50560000000000005</v>
      </c>
      <c r="AY781">
        <v>0.74739999999999995</v>
      </c>
      <c r="AZ781">
        <v>0.82850000000000001</v>
      </c>
      <c r="BA781">
        <v>0.36709999999999998</v>
      </c>
      <c r="BB781">
        <v>0.70830000000000004</v>
      </c>
      <c r="BC781">
        <v>0.88260000000000005</v>
      </c>
      <c r="BD781">
        <v>0.53049999999999997</v>
      </c>
    </row>
    <row r="782" spans="1:56" hidden="1" x14ac:dyDescent="0.4">
      <c r="A782">
        <v>613</v>
      </c>
      <c r="B782" t="s">
        <v>830</v>
      </c>
      <c r="C782" t="s">
        <v>845</v>
      </c>
      <c r="D782" t="str">
        <f t="shared" si="40"/>
        <v>BM25</v>
      </c>
      <c r="E782" t="s">
        <v>849</v>
      </c>
      <c r="F782">
        <f t="shared" si="41"/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</row>
    <row r="783" spans="1:56" hidden="1" x14ac:dyDescent="0.4">
      <c r="A783">
        <v>614</v>
      </c>
      <c r="B783" t="s">
        <v>830</v>
      </c>
      <c r="C783" t="s">
        <v>845</v>
      </c>
      <c r="D783" t="str">
        <f t="shared" si="40"/>
        <v>SBERT</v>
      </c>
      <c r="E783" t="s">
        <v>850</v>
      </c>
      <c r="F783">
        <f t="shared" si="41"/>
        <v>0.95501399999999992</v>
      </c>
      <c r="G783">
        <v>0.92830000000000001</v>
      </c>
      <c r="H783">
        <v>0.90980000000000005</v>
      </c>
      <c r="I783">
        <v>0.98350000000000004</v>
      </c>
      <c r="J783">
        <v>0.96020000000000005</v>
      </c>
      <c r="K783">
        <v>0.98809999999999998</v>
      </c>
      <c r="L783">
        <v>0.97760000000000002</v>
      </c>
      <c r="M783">
        <v>0.92859999999999998</v>
      </c>
      <c r="N783">
        <v>0.95389999999999997</v>
      </c>
      <c r="O783">
        <v>0.97219999999999995</v>
      </c>
      <c r="P783">
        <v>0.95430000000000004</v>
      </c>
      <c r="Q783">
        <v>0.95379999999999998</v>
      </c>
      <c r="R783">
        <v>0.95569999999999999</v>
      </c>
      <c r="S783">
        <v>0.97250000000000003</v>
      </c>
      <c r="T783">
        <v>0.94640000000000002</v>
      </c>
      <c r="U783">
        <v>0.93859999999999999</v>
      </c>
      <c r="V783">
        <v>0.92969999999999997</v>
      </c>
      <c r="W783">
        <v>0.99329999999999996</v>
      </c>
      <c r="X783">
        <v>0.95040000000000002</v>
      </c>
      <c r="Y783">
        <v>0.87290000000000001</v>
      </c>
      <c r="Z783">
        <v>0.97030000000000005</v>
      </c>
      <c r="AA783">
        <v>0.94950000000000001</v>
      </c>
      <c r="AB783">
        <v>0.99860000000000004</v>
      </c>
      <c r="AC783">
        <v>0.94730000000000003</v>
      </c>
      <c r="AD783">
        <v>0.94450000000000001</v>
      </c>
      <c r="AE783">
        <v>0.94389999999999996</v>
      </c>
      <c r="AF783">
        <v>0.99039999999999995</v>
      </c>
      <c r="AG783">
        <v>0.92449999999999999</v>
      </c>
      <c r="AH783">
        <v>0.96599999999999997</v>
      </c>
      <c r="AI783">
        <v>0.96140000000000003</v>
      </c>
      <c r="AJ783">
        <v>0.96530000000000005</v>
      </c>
      <c r="AK783">
        <v>0.88929999999999998</v>
      </c>
      <c r="AL783">
        <v>0.96779999999999999</v>
      </c>
      <c r="AM783">
        <v>0.94440000000000002</v>
      </c>
      <c r="AN783">
        <v>0.99719999999999998</v>
      </c>
      <c r="AO783">
        <v>0.96679999999999999</v>
      </c>
      <c r="AP783">
        <v>0.96779999999999999</v>
      </c>
      <c r="AQ783">
        <v>0.99109999999999998</v>
      </c>
      <c r="AR783">
        <v>0.96299999999999997</v>
      </c>
      <c r="AS783">
        <v>0.98350000000000004</v>
      </c>
      <c r="AT783">
        <v>0.96589999999999998</v>
      </c>
      <c r="AU783">
        <v>0.92349999999999999</v>
      </c>
      <c r="AV783">
        <v>0.96189999999999998</v>
      </c>
      <c r="AW783">
        <v>0.89</v>
      </c>
      <c r="AX783">
        <v>0.96260000000000001</v>
      </c>
      <c r="AY783">
        <v>0.9466</v>
      </c>
      <c r="AZ783">
        <v>0.95569999999999999</v>
      </c>
      <c r="BA783">
        <v>0.92500000000000004</v>
      </c>
      <c r="BB783">
        <v>0.98</v>
      </c>
      <c r="BC783">
        <v>0.9819</v>
      </c>
      <c r="BD783">
        <v>0.95520000000000005</v>
      </c>
    </row>
    <row r="784" spans="1:56" hidden="1" x14ac:dyDescent="0.4">
      <c r="A784">
        <v>615</v>
      </c>
      <c r="B784" t="s">
        <v>830</v>
      </c>
      <c r="C784" t="s">
        <v>845</v>
      </c>
      <c r="D784" t="str">
        <f t="shared" si="40"/>
        <v>MEAN</v>
      </c>
      <c r="E784" t="s">
        <v>851</v>
      </c>
      <c r="F784">
        <f t="shared" si="41"/>
        <v>0.5515239999999999</v>
      </c>
      <c r="G784">
        <v>0.4864</v>
      </c>
      <c r="H784">
        <v>0.45760000000000001</v>
      </c>
      <c r="I784">
        <v>0.62709999999999999</v>
      </c>
      <c r="J784">
        <v>0.49070000000000003</v>
      </c>
      <c r="K784">
        <v>0.68220000000000003</v>
      </c>
      <c r="L784">
        <v>0.61260000000000003</v>
      </c>
      <c r="M784">
        <v>0.43690000000000001</v>
      </c>
      <c r="N784">
        <v>0.54659999999999997</v>
      </c>
      <c r="O784">
        <v>0.65110000000000001</v>
      </c>
      <c r="P784">
        <v>0.57740000000000002</v>
      </c>
      <c r="Q784">
        <v>0.62029999999999996</v>
      </c>
      <c r="R784">
        <v>0.51459999999999995</v>
      </c>
      <c r="S784">
        <v>0.54569999999999996</v>
      </c>
      <c r="T784">
        <v>0.4703</v>
      </c>
      <c r="U784">
        <v>0.4662</v>
      </c>
      <c r="V784">
        <v>0.4163</v>
      </c>
      <c r="W784">
        <v>0.68100000000000005</v>
      </c>
      <c r="X784">
        <v>0.49220000000000003</v>
      </c>
      <c r="Y784">
        <v>0.37809999999999999</v>
      </c>
      <c r="Z784">
        <v>0.63460000000000005</v>
      </c>
      <c r="AA784">
        <v>0.47920000000000001</v>
      </c>
      <c r="AB784">
        <v>0.7278</v>
      </c>
      <c r="AC784">
        <v>0.65449999999999997</v>
      </c>
      <c r="AD784">
        <v>0.46079999999999999</v>
      </c>
      <c r="AE784">
        <v>0.4773</v>
      </c>
      <c r="AF784">
        <v>0.64990000000000003</v>
      </c>
      <c r="AG784">
        <v>0.4345</v>
      </c>
      <c r="AH784">
        <v>0.55930000000000002</v>
      </c>
      <c r="AI784">
        <v>0.52949999999999997</v>
      </c>
      <c r="AJ784">
        <v>0.59330000000000005</v>
      </c>
      <c r="AK784">
        <v>0.46360000000000001</v>
      </c>
      <c r="AL784">
        <v>0.61409999999999998</v>
      </c>
      <c r="AM784">
        <v>0.45150000000000001</v>
      </c>
      <c r="AN784">
        <v>0.76039999999999996</v>
      </c>
      <c r="AO784">
        <v>0.54139999999999999</v>
      </c>
      <c r="AP784">
        <v>0.5454</v>
      </c>
      <c r="AQ784">
        <v>0.6996</v>
      </c>
      <c r="AR784">
        <v>0.58750000000000002</v>
      </c>
      <c r="AS784">
        <v>0.62690000000000001</v>
      </c>
      <c r="AT784">
        <v>0.51729999999999998</v>
      </c>
      <c r="AU784">
        <v>0.44019999999999998</v>
      </c>
      <c r="AV784">
        <v>0.56100000000000005</v>
      </c>
      <c r="AW784">
        <v>0.39839999999999998</v>
      </c>
      <c r="AX784">
        <v>0.51919999999999999</v>
      </c>
      <c r="AY784">
        <v>0.57830000000000004</v>
      </c>
      <c r="AZ784">
        <v>0.69530000000000003</v>
      </c>
      <c r="BA784">
        <v>0.43309999999999998</v>
      </c>
      <c r="BB784">
        <v>0.59460000000000002</v>
      </c>
      <c r="BC784">
        <v>0.70350000000000001</v>
      </c>
      <c r="BD784">
        <v>0.4909</v>
      </c>
    </row>
    <row r="785" spans="1:56" hidden="1" x14ac:dyDescent="0.4">
      <c r="A785">
        <v>616</v>
      </c>
      <c r="B785" t="s">
        <v>830</v>
      </c>
      <c r="C785" t="s">
        <v>845</v>
      </c>
      <c r="D785" t="str">
        <f t="shared" si="40"/>
        <v>Weighted</v>
      </c>
      <c r="E785" t="s">
        <v>852</v>
      </c>
      <c r="F785">
        <f t="shared" si="41"/>
        <v>0.57660599999999995</v>
      </c>
      <c r="G785">
        <v>0.49280000000000002</v>
      </c>
      <c r="H785">
        <v>0.4612</v>
      </c>
      <c r="I785">
        <v>0.67259999999999998</v>
      </c>
      <c r="J785">
        <v>0.4955</v>
      </c>
      <c r="K785">
        <v>0.74580000000000002</v>
      </c>
      <c r="L785">
        <v>0.65449999999999997</v>
      </c>
      <c r="M785">
        <v>0.42730000000000001</v>
      </c>
      <c r="N785">
        <v>0.56979999999999997</v>
      </c>
      <c r="O785">
        <v>0.70820000000000005</v>
      </c>
      <c r="P785">
        <v>0.6089</v>
      </c>
      <c r="Q785">
        <v>0.67010000000000003</v>
      </c>
      <c r="R785">
        <v>0.52559999999999996</v>
      </c>
      <c r="S785">
        <v>0.56569999999999998</v>
      </c>
      <c r="T785">
        <v>0.46779999999999999</v>
      </c>
      <c r="U785">
        <v>0.46350000000000002</v>
      </c>
      <c r="V785">
        <v>0.39989999999999998</v>
      </c>
      <c r="W785">
        <v>0.74329999999999996</v>
      </c>
      <c r="X785">
        <v>0.49559999999999998</v>
      </c>
      <c r="Y785">
        <v>0.3589</v>
      </c>
      <c r="Z785">
        <v>0.68049999999999999</v>
      </c>
      <c r="AA785">
        <v>0.48089999999999999</v>
      </c>
      <c r="AB785">
        <v>0.80600000000000005</v>
      </c>
      <c r="AC785">
        <v>0.71630000000000005</v>
      </c>
      <c r="AD785">
        <v>0.45710000000000001</v>
      </c>
      <c r="AE785">
        <v>0.47870000000000001</v>
      </c>
      <c r="AF785">
        <v>0.70079999999999998</v>
      </c>
      <c r="AG785">
        <v>0.42559999999999998</v>
      </c>
      <c r="AH785">
        <v>0.58489999999999998</v>
      </c>
      <c r="AI785">
        <v>0.54510000000000003</v>
      </c>
      <c r="AJ785">
        <v>0.62890000000000001</v>
      </c>
      <c r="AK785">
        <v>0.47149999999999997</v>
      </c>
      <c r="AL785">
        <v>0.65680000000000005</v>
      </c>
      <c r="AM785">
        <v>0.44119999999999998</v>
      </c>
      <c r="AN785">
        <v>0.84919999999999995</v>
      </c>
      <c r="AO785">
        <v>0.5605</v>
      </c>
      <c r="AP785">
        <v>0.57179999999999997</v>
      </c>
      <c r="AQ785">
        <v>0.77</v>
      </c>
      <c r="AR785">
        <v>0.62819999999999998</v>
      </c>
      <c r="AS785">
        <v>0.67420000000000002</v>
      </c>
      <c r="AT785">
        <v>0.5262</v>
      </c>
      <c r="AU785">
        <v>0.43290000000000001</v>
      </c>
      <c r="AV785">
        <v>0.59109999999999996</v>
      </c>
      <c r="AW785">
        <v>0.38400000000000001</v>
      </c>
      <c r="AX785">
        <v>0.52990000000000004</v>
      </c>
      <c r="AY785">
        <v>0.61819999999999997</v>
      </c>
      <c r="AZ785">
        <v>0.7671</v>
      </c>
      <c r="BA785">
        <v>0.42099999999999999</v>
      </c>
      <c r="BB785">
        <v>0.63160000000000005</v>
      </c>
      <c r="BC785">
        <v>0.7762</v>
      </c>
      <c r="BD785">
        <v>0.49690000000000001</v>
      </c>
    </row>
    <row r="786" spans="1:56" hidden="1" x14ac:dyDescent="0.4">
      <c r="A786">
        <v>568</v>
      </c>
      <c r="B786" t="s">
        <v>822</v>
      </c>
      <c r="C786" t="s">
        <v>845</v>
      </c>
      <c r="D786" t="str">
        <f t="shared" si="40"/>
        <v>Jaccard</v>
      </c>
      <c r="E786" t="s">
        <v>853</v>
      </c>
      <c r="F786">
        <f t="shared" si="41"/>
        <v>0.49966400000000005</v>
      </c>
      <c r="G786">
        <v>0.23080000000000001</v>
      </c>
      <c r="H786">
        <v>0.48149999999999998</v>
      </c>
      <c r="I786">
        <v>0.3226</v>
      </c>
      <c r="J786">
        <v>0.30430000000000001</v>
      </c>
      <c r="K786">
        <v>0.47620000000000001</v>
      </c>
      <c r="L786">
        <v>0.6</v>
      </c>
      <c r="M786">
        <v>0.20930000000000001</v>
      </c>
      <c r="N786">
        <v>0.5161</v>
      </c>
      <c r="O786">
        <v>0.88890000000000002</v>
      </c>
      <c r="P786">
        <v>0.39019999999999999</v>
      </c>
      <c r="Q786">
        <v>0.81479999999999997</v>
      </c>
      <c r="R786">
        <v>0.4</v>
      </c>
      <c r="S786">
        <v>0.63890000000000002</v>
      </c>
      <c r="T786">
        <v>0.45950000000000002</v>
      </c>
      <c r="U786">
        <v>0.32500000000000001</v>
      </c>
      <c r="V786">
        <v>0.30769999999999997</v>
      </c>
      <c r="W786">
        <v>0.54349999999999998</v>
      </c>
      <c r="X786">
        <v>0.34620000000000001</v>
      </c>
      <c r="Y786">
        <v>0.56410000000000005</v>
      </c>
      <c r="Z786">
        <v>0.625</v>
      </c>
      <c r="AA786">
        <v>0.5</v>
      </c>
      <c r="AB786">
        <v>0.73329999999999995</v>
      </c>
      <c r="AC786">
        <v>0.64290000000000003</v>
      </c>
      <c r="AD786">
        <v>0.70589999999999997</v>
      </c>
      <c r="AE786">
        <v>0.3846</v>
      </c>
      <c r="AF786">
        <v>0.58489999999999998</v>
      </c>
      <c r="AG786">
        <v>0.34379999999999999</v>
      </c>
      <c r="AH786">
        <v>0.88460000000000005</v>
      </c>
      <c r="AI786">
        <v>0.45</v>
      </c>
      <c r="AJ786">
        <v>0.55000000000000004</v>
      </c>
      <c r="AK786">
        <v>0.37209999999999999</v>
      </c>
      <c r="AL786">
        <v>0.6</v>
      </c>
      <c r="AM786">
        <v>0.625</v>
      </c>
      <c r="AN786">
        <v>0.4667</v>
      </c>
      <c r="AO786">
        <v>0.56520000000000004</v>
      </c>
      <c r="AP786">
        <v>0.375</v>
      </c>
      <c r="AQ786">
        <v>0.64</v>
      </c>
      <c r="AR786">
        <v>0.34089999999999998</v>
      </c>
      <c r="AS786">
        <v>0.57889999999999997</v>
      </c>
      <c r="AT786">
        <v>0.5111</v>
      </c>
      <c r="AU786">
        <v>0.25</v>
      </c>
      <c r="AV786">
        <v>0.91669999999999996</v>
      </c>
      <c r="AW786">
        <v>0.40379999999999999</v>
      </c>
      <c r="AX786">
        <v>0.57140000000000002</v>
      </c>
      <c r="AY786">
        <v>0.5</v>
      </c>
      <c r="AZ786">
        <v>0.3659</v>
      </c>
      <c r="BA786">
        <v>0.33329999999999999</v>
      </c>
      <c r="BB786">
        <v>0.4783</v>
      </c>
      <c r="BC786">
        <v>0.54349999999999998</v>
      </c>
      <c r="BD786">
        <v>0.32079999999999997</v>
      </c>
    </row>
    <row r="787" spans="1:56" hidden="1" x14ac:dyDescent="0.4">
      <c r="A787">
        <v>569</v>
      </c>
      <c r="B787" t="s">
        <v>822</v>
      </c>
      <c r="C787" t="s">
        <v>845</v>
      </c>
      <c r="D787" t="str">
        <f t="shared" si="40"/>
        <v>Levenshtein</v>
      </c>
      <c r="E787" t="s">
        <v>854</v>
      </c>
      <c r="F787">
        <f t="shared" si="41"/>
        <v>0.69815399999999983</v>
      </c>
      <c r="G787">
        <v>0.56569999999999998</v>
      </c>
      <c r="H787">
        <v>0.57210000000000005</v>
      </c>
      <c r="I787">
        <v>0.63349999999999995</v>
      </c>
      <c r="J787">
        <v>0.66369999999999996</v>
      </c>
      <c r="K787">
        <v>0.62060000000000004</v>
      </c>
      <c r="L787">
        <v>0.76039999999999996</v>
      </c>
      <c r="M787">
        <v>0.4582</v>
      </c>
      <c r="N787">
        <v>0.77810000000000001</v>
      </c>
      <c r="O787">
        <v>0.96740000000000004</v>
      </c>
      <c r="P787">
        <v>0.58320000000000005</v>
      </c>
      <c r="Q787">
        <v>0.97240000000000004</v>
      </c>
      <c r="R787">
        <v>0.61699999999999999</v>
      </c>
      <c r="S787">
        <v>0.84650000000000003</v>
      </c>
      <c r="T787">
        <v>0.78859999999999997</v>
      </c>
      <c r="U787">
        <v>0.68840000000000001</v>
      </c>
      <c r="V787">
        <v>0.54600000000000004</v>
      </c>
      <c r="W787">
        <v>0.73919999999999997</v>
      </c>
      <c r="X787">
        <v>0.67849999999999999</v>
      </c>
      <c r="Y787">
        <v>0.68600000000000005</v>
      </c>
      <c r="Z787">
        <v>0.68779999999999997</v>
      </c>
      <c r="AA787">
        <v>0.84560000000000002</v>
      </c>
      <c r="AB787">
        <v>0.99260000000000004</v>
      </c>
      <c r="AC787">
        <v>0.78959999999999997</v>
      </c>
      <c r="AD787">
        <v>0.7954</v>
      </c>
      <c r="AE787">
        <v>0.6956</v>
      </c>
      <c r="AF787">
        <v>0.73970000000000002</v>
      </c>
      <c r="AG787">
        <v>0.74239999999999995</v>
      </c>
      <c r="AH787">
        <v>0.83140000000000003</v>
      </c>
      <c r="AI787">
        <v>0.57689999999999997</v>
      </c>
      <c r="AJ787">
        <v>0.64029999999999998</v>
      </c>
      <c r="AK787">
        <v>0.5494</v>
      </c>
      <c r="AL787">
        <v>0.7681</v>
      </c>
      <c r="AM787">
        <v>0.59330000000000005</v>
      </c>
      <c r="AN787">
        <v>0.66059999999999997</v>
      </c>
      <c r="AO787">
        <v>0.70109999999999995</v>
      </c>
      <c r="AP787">
        <v>0.65900000000000003</v>
      </c>
      <c r="AQ787">
        <v>0.83230000000000004</v>
      </c>
      <c r="AR787">
        <v>0.69279999999999997</v>
      </c>
      <c r="AS787">
        <v>0.70230000000000004</v>
      </c>
      <c r="AT787">
        <v>0.66149999999999998</v>
      </c>
      <c r="AU787">
        <v>0.55189999999999995</v>
      </c>
      <c r="AV787">
        <v>0.96419999999999995</v>
      </c>
      <c r="AW787">
        <v>0.62480000000000002</v>
      </c>
      <c r="AX787">
        <v>0.58740000000000003</v>
      </c>
      <c r="AY787">
        <v>0.63349999999999995</v>
      </c>
      <c r="AZ787">
        <v>0.55649999999999999</v>
      </c>
      <c r="BA787">
        <v>0.57369999999999999</v>
      </c>
      <c r="BB787">
        <v>0.68940000000000001</v>
      </c>
      <c r="BC787">
        <v>0.71209999999999996</v>
      </c>
      <c r="BD787">
        <v>0.69099999999999995</v>
      </c>
    </row>
    <row r="788" spans="1:56" hidden="1" x14ac:dyDescent="0.4">
      <c r="A788">
        <v>570</v>
      </c>
      <c r="B788" t="s">
        <v>822</v>
      </c>
      <c r="C788" t="s">
        <v>845</v>
      </c>
      <c r="D788" t="str">
        <f t="shared" si="40"/>
        <v>TFIDF</v>
      </c>
      <c r="E788" t="s">
        <v>855</v>
      </c>
      <c r="F788">
        <f t="shared" si="41"/>
        <v>0.5926699999999997</v>
      </c>
      <c r="G788">
        <v>0.43180000000000002</v>
      </c>
      <c r="H788">
        <v>0.5454</v>
      </c>
      <c r="I788">
        <v>0.50339999999999996</v>
      </c>
      <c r="J788">
        <v>0.50419999999999998</v>
      </c>
      <c r="K788">
        <v>0.4249</v>
      </c>
      <c r="L788">
        <v>0.68979999999999997</v>
      </c>
      <c r="M788">
        <v>0.35270000000000001</v>
      </c>
      <c r="N788">
        <v>0.65159999999999996</v>
      </c>
      <c r="O788">
        <v>0.95050000000000001</v>
      </c>
      <c r="P788">
        <v>0.42959999999999998</v>
      </c>
      <c r="Q788">
        <v>0.93779999999999997</v>
      </c>
      <c r="R788">
        <v>0.435</v>
      </c>
      <c r="S788">
        <v>0.70760000000000001</v>
      </c>
      <c r="T788">
        <v>0.58760000000000001</v>
      </c>
      <c r="U788">
        <v>0.49120000000000003</v>
      </c>
      <c r="V788">
        <v>0.48259999999999997</v>
      </c>
      <c r="W788">
        <v>0.74139999999999995</v>
      </c>
      <c r="X788">
        <v>0.43309999999999998</v>
      </c>
      <c r="Y788">
        <v>0.61709999999999998</v>
      </c>
      <c r="Z788">
        <v>0.47389999999999999</v>
      </c>
      <c r="AA788">
        <v>0.63560000000000005</v>
      </c>
      <c r="AB788">
        <v>0.92030000000000001</v>
      </c>
      <c r="AC788">
        <v>0.4466</v>
      </c>
      <c r="AD788">
        <v>0.65849999999999997</v>
      </c>
      <c r="AE788">
        <v>0.51919999999999999</v>
      </c>
      <c r="AF788">
        <v>0.57420000000000004</v>
      </c>
      <c r="AG788">
        <v>0.59209999999999996</v>
      </c>
      <c r="AH788">
        <v>0.83199999999999996</v>
      </c>
      <c r="AI788">
        <v>0.34749999999999998</v>
      </c>
      <c r="AJ788">
        <v>0.47939999999999999</v>
      </c>
      <c r="AK788">
        <v>0.52859999999999996</v>
      </c>
      <c r="AL788">
        <v>0.66610000000000003</v>
      </c>
      <c r="AM788">
        <v>0.54039999999999999</v>
      </c>
      <c r="AN788">
        <v>0.70630000000000004</v>
      </c>
      <c r="AO788">
        <v>0.59789999999999999</v>
      </c>
      <c r="AP788">
        <v>0.70299999999999996</v>
      </c>
      <c r="AQ788">
        <v>0.71799999999999997</v>
      </c>
      <c r="AR788">
        <v>0.62670000000000003</v>
      </c>
      <c r="AS788">
        <v>0.7208</v>
      </c>
      <c r="AT788">
        <v>0.51890000000000003</v>
      </c>
      <c r="AU788">
        <v>0.36809999999999998</v>
      </c>
      <c r="AV788">
        <v>0.92900000000000005</v>
      </c>
      <c r="AW788">
        <v>0.61350000000000005</v>
      </c>
      <c r="AX788">
        <v>0.51819999999999999</v>
      </c>
      <c r="AY788">
        <v>0.64280000000000004</v>
      </c>
      <c r="AZ788">
        <v>0.42509999999999998</v>
      </c>
      <c r="BA788">
        <v>0.45090000000000002</v>
      </c>
      <c r="BB788">
        <v>0.62729999999999997</v>
      </c>
      <c r="BC788">
        <v>0.74860000000000004</v>
      </c>
      <c r="BD788">
        <v>0.5867</v>
      </c>
    </row>
    <row r="789" spans="1:56" hidden="1" x14ac:dyDescent="0.4">
      <c r="A789">
        <v>571</v>
      </c>
      <c r="B789" t="s">
        <v>822</v>
      </c>
      <c r="C789" t="s">
        <v>845</v>
      </c>
      <c r="D789" t="str">
        <f t="shared" si="40"/>
        <v>BM25</v>
      </c>
      <c r="E789" t="s">
        <v>856</v>
      </c>
      <c r="F789">
        <f t="shared" si="41"/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</row>
    <row r="790" spans="1:56" hidden="1" x14ac:dyDescent="0.4">
      <c r="A790">
        <v>572</v>
      </c>
      <c r="B790" t="s">
        <v>822</v>
      </c>
      <c r="C790" t="s">
        <v>845</v>
      </c>
      <c r="D790" t="str">
        <f t="shared" si="40"/>
        <v>SBERT</v>
      </c>
      <c r="E790" t="s">
        <v>857</v>
      </c>
      <c r="F790">
        <f t="shared" si="41"/>
        <v>0.9557319999999998</v>
      </c>
      <c r="G790">
        <v>0.89759999999999995</v>
      </c>
      <c r="H790">
        <v>0.94650000000000001</v>
      </c>
      <c r="I790">
        <v>0.95809999999999995</v>
      </c>
      <c r="J790">
        <v>0.96199999999999997</v>
      </c>
      <c r="K790">
        <v>0.96140000000000003</v>
      </c>
      <c r="L790">
        <v>0.9718</v>
      </c>
      <c r="M790">
        <v>0.88090000000000002</v>
      </c>
      <c r="N790">
        <v>0.97850000000000004</v>
      </c>
      <c r="O790">
        <v>0.98360000000000003</v>
      </c>
      <c r="P790">
        <v>0.92269999999999996</v>
      </c>
      <c r="Q790">
        <v>0.99890000000000001</v>
      </c>
      <c r="R790">
        <v>0.94510000000000005</v>
      </c>
      <c r="S790">
        <v>0.97529999999999994</v>
      </c>
      <c r="T790">
        <v>0.97409999999999997</v>
      </c>
      <c r="U790">
        <v>0.95620000000000005</v>
      </c>
      <c r="V790">
        <v>0.9365</v>
      </c>
      <c r="W790">
        <v>0.97170000000000001</v>
      </c>
      <c r="X790">
        <v>0.95399999999999996</v>
      </c>
      <c r="Y790">
        <v>0.96130000000000004</v>
      </c>
      <c r="Z790">
        <v>0.95630000000000004</v>
      </c>
      <c r="AA790">
        <v>0.96699999999999997</v>
      </c>
      <c r="AB790">
        <v>0.99860000000000004</v>
      </c>
      <c r="AC790">
        <v>0.94930000000000003</v>
      </c>
      <c r="AD790">
        <v>0.98350000000000004</v>
      </c>
      <c r="AE790">
        <v>0.96550000000000002</v>
      </c>
      <c r="AF790">
        <v>0.96330000000000005</v>
      </c>
      <c r="AG790">
        <v>0.95860000000000001</v>
      </c>
      <c r="AH790">
        <v>0.98319999999999996</v>
      </c>
      <c r="AI790">
        <v>0.88219999999999998</v>
      </c>
      <c r="AJ790">
        <v>0.95620000000000005</v>
      </c>
      <c r="AK790">
        <v>0.92749999999999999</v>
      </c>
      <c r="AL790">
        <v>0.96560000000000001</v>
      </c>
      <c r="AM790">
        <v>0.97719999999999996</v>
      </c>
      <c r="AN790">
        <v>0.94350000000000001</v>
      </c>
      <c r="AO790">
        <v>0.97340000000000004</v>
      </c>
      <c r="AP790">
        <v>0.96460000000000001</v>
      </c>
      <c r="AQ790">
        <v>0.98440000000000005</v>
      </c>
      <c r="AR790">
        <v>0.95879999999999999</v>
      </c>
      <c r="AS790">
        <v>0.97399999999999998</v>
      </c>
      <c r="AT790">
        <v>0.97540000000000004</v>
      </c>
      <c r="AU790">
        <v>0.91479999999999995</v>
      </c>
      <c r="AV790">
        <v>0.99439999999999995</v>
      </c>
      <c r="AW790">
        <v>0.92689999999999995</v>
      </c>
      <c r="AX790">
        <v>0.9526</v>
      </c>
      <c r="AY790">
        <v>0.90049999999999997</v>
      </c>
      <c r="AZ790">
        <v>0.9264</v>
      </c>
      <c r="BA790">
        <v>0.92830000000000001</v>
      </c>
      <c r="BB790">
        <v>0.97889999999999999</v>
      </c>
      <c r="BC790">
        <v>0.95930000000000004</v>
      </c>
      <c r="BD790">
        <v>0.96020000000000005</v>
      </c>
    </row>
    <row r="791" spans="1:56" hidden="1" x14ac:dyDescent="0.4">
      <c r="A791">
        <v>573</v>
      </c>
      <c r="B791" t="s">
        <v>822</v>
      </c>
      <c r="C791" t="s">
        <v>845</v>
      </c>
      <c r="D791" t="str">
        <f t="shared" si="40"/>
        <v>MEAN</v>
      </c>
      <c r="E791" t="s">
        <v>858</v>
      </c>
      <c r="F791">
        <f t="shared" si="41"/>
        <v>0.54924200000000001</v>
      </c>
      <c r="G791">
        <v>0.42520000000000002</v>
      </c>
      <c r="H791">
        <v>0.5091</v>
      </c>
      <c r="I791">
        <v>0.48349999999999999</v>
      </c>
      <c r="J791">
        <v>0.48680000000000001</v>
      </c>
      <c r="K791">
        <v>0.49659999999999999</v>
      </c>
      <c r="L791">
        <v>0.60440000000000005</v>
      </c>
      <c r="M791">
        <v>0.38019999999999998</v>
      </c>
      <c r="N791">
        <v>0.58489999999999998</v>
      </c>
      <c r="O791">
        <v>0.7581</v>
      </c>
      <c r="P791">
        <v>0.4652</v>
      </c>
      <c r="Q791">
        <v>0.74480000000000002</v>
      </c>
      <c r="R791">
        <v>0.47939999999999999</v>
      </c>
      <c r="S791">
        <v>0.63370000000000004</v>
      </c>
      <c r="T791">
        <v>0.56200000000000006</v>
      </c>
      <c r="U791">
        <v>0.49220000000000003</v>
      </c>
      <c r="V791">
        <v>0.45450000000000002</v>
      </c>
      <c r="W791">
        <v>0.59909999999999997</v>
      </c>
      <c r="X791">
        <v>0.48230000000000001</v>
      </c>
      <c r="Y791">
        <v>0.56569999999999998</v>
      </c>
      <c r="Z791">
        <v>0.54859999999999998</v>
      </c>
      <c r="AA791">
        <v>0.58960000000000001</v>
      </c>
      <c r="AB791">
        <v>0.72899999999999998</v>
      </c>
      <c r="AC791">
        <v>0.56569999999999998</v>
      </c>
      <c r="AD791">
        <v>0.62860000000000005</v>
      </c>
      <c r="AE791">
        <v>0.51300000000000001</v>
      </c>
      <c r="AF791">
        <v>0.57240000000000002</v>
      </c>
      <c r="AG791">
        <v>0.52739999999999998</v>
      </c>
      <c r="AH791">
        <v>0.70620000000000005</v>
      </c>
      <c r="AI791">
        <v>0.45129999999999998</v>
      </c>
      <c r="AJ791">
        <v>0.5252</v>
      </c>
      <c r="AK791">
        <v>0.47549999999999998</v>
      </c>
      <c r="AL791">
        <v>0.6</v>
      </c>
      <c r="AM791">
        <v>0.54720000000000002</v>
      </c>
      <c r="AN791">
        <v>0.5554</v>
      </c>
      <c r="AO791">
        <v>0.5675</v>
      </c>
      <c r="AP791">
        <v>0.5403</v>
      </c>
      <c r="AQ791">
        <v>0.63490000000000002</v>
      </c>
      <c r="AR791">
        <v>0.52380000000000004</v>
      </c>
      <c r="AS791">
        <v>0.59519999999999995</v>
      </c>
      <c r="AT791">
        <v>0.53339999999999999</v>
      </c>
      <c r="AU791">
        <v>0.41699999999999998</v>
      </c>
      <c r="AV791">
        <v>0.76090000000000002</v>
      </c>
      <c r="AW791">
        <v>0.51380000000000003</v>
      </c>
      <c r="AX791">
        <v>0.52590000000000003</v>
      </c>
      <c r="AY791">
        <v>0.53539999999999999</v>
      </c>
      <c r="AZ791">
        <v>0.45479999999999998</v>
      </c>
      <c r="BA791">
        <v>0.4572</v>
      </c>
      <c r="BB791">
        <v>0.55479999999999996</v>
      </c>
      <c r="BC791">
        <v>0.5927</v>
      </c>
      <c r="BD791">
        <v>0.51170000000000004</v>
      </c>
    </row>
    <row r="792" spans="1:56" hidden="1" x14ac:dyDescent="0.4">
      <c r="A792">
        <v>574</v>
      </c>
      <c r="B792" t="s">
        <v>822</v>
      </c>
      <c r="C792" t="s">
        <v>845</v>
      </c>
      <c r="D792" t="str">
        <f t="shared" si="40"/>
        <v>Weighted</v>
      </c>
      <c r="E792" t="s">
        <v>859</v>
      </c>
      <c r="F792">
        <f t="shared" si="41"/>
        <v>0.572824</v>
      </c>
      <c r="G792">
        <v>0.41839999999999999</v>
      </c>
      <c r="H792">
        <v>0.52170000000000005</v>
      </c>
      <c r="I792">
        <v>0.4859</v>
      </c>
      <c r="J792">
        <v>0.48949999999999999</v>
      </c>
      <c r="K792">
        <v>0.49780000000000002</v>
      </c>
      <c r="L792">
        <v>0.64419999999999999</v>
      </c>
      <c r="M792">
        <v>0.36080000000000001</v>
      </c>
      <c r="N792">
        <v>0.6169</v>
      </c>
      <c r="O792">
        <v>0.84760000000000002</v>
      </c>
      <c r="P792">
        <v>0.46450000000000002</v>
      </c>
      <c r="Q792">
        <v>0.82799999999999996</v>
      </c>
      <c r="R792">
        <v>0.4793</v>
      </c>
      <c r="S792">
        <v>0.68120000000000003</v>
      </c>
      <c r="T792">
        <v>0.5857</v>
      </c>
      <c r="U792">
        <v>0.49630000000000002</v>
      </c>
      <c r="V792">
        <v>0.45179999999999998</v>
      </c>
      <c r="W792">
        <v>0.64019999999999999</v>
      </c>
      <c r="X792">
        <v>0.48149999999999998</v>
      </c>
      <c r="Y792">
        <v>0.59379999999999999</v>
      </c>
      <c r="Z792">
        <v>0.56599999999999995</v>
      </c>
      <c r="AA792">
        <v>0.62380000000000002</v>
      </c>
      <c r="AB792">
        <v>0.80740000000000001</v>
      </c>
      <c r="AC792">
        <v>0.58699999999999997</v>
      </c>
      <c r="AD792">
        <v>0.67120000000000002</v>
      </c>
      <c r="AE792">
        <v>0.52229999999999999</v>
      </c>
      <c r="AF792">
        <v>0.59970000000000001</v>
      </c>
      <c r="AG792">
        <v>0.54500000000000004</v>
      </c>
      <c r="AH792">
        <v>0.77690000000000003</v>
      </c>
      <c r="AI792">
        <v>0.44919999999999999</v>
      </c>
      <c r="AJ792">
        <v>0.53700000000000003</v>
      </c>
      <c r="AK792">
        <v>0.48170000000000002</v>
      </c>
      <c r="AL792">
        <v>0.63839999999999997</v>
      </c>
      <c r="AM792">
        <v>0.56440000000000001</v>
      </c>
      <c r="AN792">
        <v>0.58809999999999996</v>
      </c>
      <c r="AO792">
        <v>0.59330000000000005</v>
      </c>
      <c r="AP792">
        <v>0.56579999999999997</v>
      </c>
      <c r="AQ792">
        <v>0.68189999999999995</v>
      </c>
      <c r="AR792">
        <v>0.5423</v>
      </c>
      <c r="AS792">
        <v>0.63400000000000001</v>
      </c>
      <c r="AT792">
        <v>0.5464</v>
      </c>
      <c r="AU792">
        <v>0.40239999999999998</v>
      </c>
      <c r="AV792">
        <v>0.84840000000000004</v>
      </c>
      <c r="AW792">
        <v>0.53390000000000004</v>
      </c>
      <c r="AX792">
        <v>0.54039999999999999</v>
      </c>
      <c r="AY792">
        <v>0.56630000000000003</v>
      </c>
      <c r="AZ792">
        <v>0.45069999999999999</v>
      </c>
      <c r="BA792">
        <v>0.45479999999999998</v>
      </c>
      <c r="BB792">
        <v>0.57799999999999996</v>
      </c>
      <c r="BC792">
        <v>0.63439999999999996</v>
      </c>
      <c r="BD792">
        <v>0.52500000000000002</v>
      </c>
    </row>
    <row r="793" spans="1:56" hidden="1" x14ac:dyDescent="0.4">
      <c r="A793">
        <v>519</v>
      </c>
      <c r="B793" t="s">
        <v>821</v>
      </c>
      <c r="C793" t="s">
        <v>845</v>
      </c>
      <c r="D793" t="str">
        <f t="shared" si="40"/>
        <v>Jaccard</v>
      </c>
      <c r="E793" t="s">
        <v>860</v>
      </c>
      <c r="F793">
        <f t="shared" si="41"/>
        <v>0.48444199999999993</v>
      </c>
      <c r="G793">
        <v>0.23080000000000001</v>
      </c>
      <c r="H793">
        <v>0.68</v>
      </c>
      <c r="I793">
        <v>0.36109999999999998</v>
      </c>
      <c r="J793">
        <v>0.45</v>
      </c>
      <c r="K793">
        <v>0.47620000000000001</v>
      </c>
      <c r="L793">
        <v>0.62070000000000003</v>
      </c>
      <c r="M793">
        <v>0.3548</v>
      </c>
      <c r="N793">
        <v>0.28949999999999998</v>
      </c>
      <c r="O793">
        <v>0.32140000000000002</v>
      </c>
      <c r="P793">
        <v>0.5</v>
      </c>
      <c r="Q793">
        <v>0.72409999999999997</v>
      </c>
      <c r="R793">
        <v>0.56410000000000005</v>
      </c>
      <c r="S793">
        <v>0.22450000000000001</v>
      </c>
      <c r="T793">
        <v>0.28949999999999998</v>
      </c>
      <c r="U793">
        <v>0.32350000000000001</v>
      </c>
      <c r="V793">
        <v>0.3281</v>
      </c>
      <c r="W793">
        <v>0.60470000000000002</v>
      </c>
      <c r="X793">
        <v>0.30769999999999997</v>
      </c>
      <c r="Y793">
        <v>0.15379999999999999</v>
      </c>
      <c r="Z793">
        <v>0.68</v>
      </c>
      <c r="AA793">
        <v>0.42109999999999997</v>
      </c>
      <c r="AB793">
        <v>0.66669999999999996</v>
      </c>
      <c r="AC793">
        <v>0.8</v>
      </c>
      <c r="AD793">
        <v>0.75</v>
      </c>
      <c r="AE793">
        <v>0.34689999999999999</v>
      </c>
      <c r="AF793">
        <v>0.63460000000000005</v>
      </c>
      <c r="AG793">
        <v>0.46339999999999998</v>
      </c>
      <c r="AH793">
        <v>0.46879999999999999</v>
      </c>
      <c r="AI793">
        <v>0.48280000000000001</v>
      </c>
      <c r="AJ793">
        <v>0.55000000000000004</v>
      </c>
      <c r="AK793">
        <v>0.53849999999999998</v>
      </c>
      <c r="AL793">
        <v>0.29170000000000001</v>
      </c>
      <c r="AM793">
        <v>0.625</v>
      </c>
      <c r="AN793">
        <v>1</v>
      </c>
      <c r="AO793">
        <v>0.3448</v>
      </c>
      <c r="AP793">
        <v>0.375</v>
      </c>
      <c r="AQ793">
        <v>0.76190000000000002</v>
      </c>
      <c r="AR793">
        <v>0.4884</v>
      </c>
      <c r="AS793">
        <v>0.61360000000000003</v>
      </c>
      <c r="AT793">
        <v>0.54290000000000005</v>
      </c>
      <c r="AU793">
        <v>0.4516</v>
      </c>
      <c r="AV793">
        <v>0.65380000000000005</v>
      </c>
      <c r="AW793">
        <v>0.52</v>
      </c>
      <c r="AX793">
        <v>0.44440000000000002</v>
      </c>
      <c r="AY793">
        <v>0.52170000000000005</v>
      </c>
      <c r="AZ793">
        <v>0.375</v>
      </c>
      <c r="BA793">
        <v>0.27139999999999997</v>
      </c>
      <c r="BB793">
        <v>0.61899999999999999</v>
      </c>
      <c r="BC793">
        <v>0.45650000000000002</v>
      </c>
      <c r="BD793">
        <v>0.2581</v>
      </c>
    </row>
    <row r="794" spans="1:56" hidden="1" x14ac:dyDescent="0.4">
      <c r="A794">
        <v>520</v>
      </c>
      <c r="B794" t="s">
        <v>821</v>
      </c>
      <c r="C794" t="s">
        <v>845</v>
      </c>
      <c r="D794" t="str">
        <f t="shared" si="40"/>
        <v>Levenshtein</v>
      </c>
      <c r="E794" t="s">
        <v>861</v>
      </c>
      <c r="F794">
        <f t="shared" si="41"/>
        <v>0.69475199999999981</v>
      </c>
      <c r="G794">
        <v>0.57999999999999996</v>
      </c>
      <c r="H794">
        <v>0.86780000000000002</v>
      </c>
      <c r="I794">
        <v>0.64239999999999997</v>
      </c>
      <c r="J794">
        <v>0.71960000000000002</v>
      </c>
      <c r="K794">
        <v>0.61980000000000002</v>
      </c>
      <c r="L794">
        <v>0.75460000000000005</v>
      </c>
      <c r="M794">
        <v>0.49130000000000001</v>
      </c>
      <c r="N794">
        <v>0.6512</v>
      </c>
      <c r="O794">
        <v>0.6129</v>
      </c>
      <c r="P794">
        <v>0.80879999999999996</v>
      </c>
      <c r="Q794">
        <v>0.9516</v>
      </c>
      <c r="R794">
        <v>0.70730000000000004</v>
      </c>
      <c r="S794">
        <v>0.56420000000000003</v>
      </c>
      <c r="T794">
        <v>0.68740000000000001</v>
      </c>
      <c r="U794">
        <v>0.59670000000000001</v>
      </c>
      <c r="V794">
        <v>0.60629999999999995</v>
      </c>
      <c r="W794">
        <v>0.68710000000000004</v>
      </c>
      <c r="X794">
        <v>0.66390000000000005</v>
      </c>
      <c r="Y794">
        <v>0.56240000000000001</v>
      </c>
      <c r="Z794">
        <v>0.79049999999999998</v>
      </c>
      <c r="AA794">
        <v>0.73150000000000004</v>
      </c>
      <c r="AB794">
        <v>0.94410000000000005</v>
      </c>
      <c r="AC794">
        <v>0.78710000000000002</v>
      </c>
      <c r="AD794">
        <v>0.90080000000000005</v>
      </c>
      <c r="AE794">
        <v>0.59209999999999996</v>
      </c>
      <c r="AF794">
        <v>0.66779999999999995</v>
      </c>
      <c r="AG794">
        <v>0.73529999999999995</v>
      </c>
      <c r="AH794">
        <v>0.80530000000000002</v>
      </c>
      <c r="AI794">
        <v>0.6018</v>
      </c>
      <c r="AJ794">
        <v>0.64029999999999998</v>
      </c>
      <c r="AK794">
        <v>0.65549999999999997</v>
      </c>
      <c r="AL794">
        <v>0.5736</v>
      </c>
      <c r="AM794">
        <v>0.61739999999999995</v>
      </c>
      <c r="AN794">
        <v>1</v>
      </c>
      <c r="AO794">
        <v>0.65629999999999999</v>
      </c>
      <c r="AP794">
        <v>0.6825</v>
      </c>
      <c r="AQ794">
        <v>0.94669999999999999</v>
      </c>
      <c r="AR794">
        <v>0.74360000000000004</v>
      </c>
      <c r="AS794">
        <v>0.85099999999999998</v>
      </c>
      <c r="AT794">
        <v>0.63270000000000004</v>
      </c>
      <c r="AU794">
        <v>0.55089999999999995</v>
      </c>
      <c r="AV794">
        <v>0.83330000000000004</v>
      </c>
      <c r="AW794">
        <v>0.64219999999999999</v>
      </c>
      <c r="AX794">
        <v>0.68340000000000001</v>
      </c>
      <c r="AY794">
        <v>0.67569999999999997</v>
      </c>
      <c r="AZ794">
        <v>0.56169999999999998</v>
      </c>
      <c r="BA794">
        <v>0.46800000000000003</v>
      </c>
      <c r="BB794">
        <v>0.76339999999999997</v>
      </c>
      <c r="BC794">
        <v>0.65959999999999996</v>
      </c>
      <c r="BD794">
        <v>0.56820000000000004</v>
      </c>
    </row>
    <row r="795" spans="1:56" hidden="1" x14ac:dyDescent="0.4">
      <c r="A795">
        <v>521</v>
      </c>
      <c r="B795" t="s">
        <v>821</v>
      </c>
      <c r="C795" t="s">
        <v>845</v>
      </c>
      <c r="D795" t="str">
        <f t="shared" si="40"/>
        <v>TFIDF</v>
      </c>
      <c r="E795" t="s">
        <v>862</v>
      </c>
      <c r="F795">
        <f t="shared" si="41"/>
        <v>0.58870599999999984</v>
      </c>
      <c r="G795">
        <v>0.43169999999999997</v>
      </c>
      <c r="H795">
        <v>0.79520000000000002</v>
      </c>
      <c r="I795">
        <v>0.46910000000000002</v>
      </c>
      <c r="J795">
        <v>0.63690000000000002</v>
      </c>
      <c r="K795">
        <v>0.4249</v>
      </c>
      <c r="L795">
        <v>0.67210000000000003</v>
      </c>
      <c r="M795">
        <v>0.32590000000000002</v>
      </c>
      <c r="N795">
        <v>0.50890000000000002</v>
      </c>
      <c r="O795">
        <v>0.43969999999999998</v>
      </c>
      <c r="P795">
        <v>0.61509999999999998</v>
      </c>
      <c r="Q795">
        <v>0.89690000000000003</v>
      </c>
      <c r="R795">
        <v>0.54679999999999995</v>
      </c>
      <c r="S795">
        <v>0.33079999999999998</v>
      </c>
      <c r="T795">
        <v>0.50380000000000003</v>
      </c>
      <c r="U795">
        <v>0.41920000000000002</v>
      </c>
      <c r="V795">
        <v>0.49390000000000001</v>
      </c>
      <c r="W795">
        <v>0.79059999999999997</v>
      </c>
      <c r="X795">
        <v>0.38779999999999998</v>
      </c>
      <c r="Y795">
        <v>0.31990000000000002</v>
      </c>
      <c r="Z795">
        <v>0.68520000000000003</v>
      </c>
      <c r="AA795">
        <v>0.51929999999999998</v>
      </c>
      <c r="AB795">
        <v>0.84819999999999995</v>
      </c>
      <c r="AC795">
        <v>0.72729999999999995</v>
      </c>
      <c r="AD795">
        <v>0.82469999999999999</v>
      </c>
      <c r="AE795">
        <v>0.45369999999999999</v>
      </c>
      <c r="AF795">
        <v>0.65069999999999995</v>
      </c>
      <c r="AG795">
        <v>0.58930000000000005</v>
      </c>
      <c r="AH795">
        <v>0.63060000000000005</v>
      </c>
      <c r="AI795">
        <v>0.50670000000000004</v>
      </c>
      <c r="AJ795">
        <v>0.47939999999999999</v>
      </c>
      <c r="AK795">
        <v>0.62580000000000002</v>
      </c>
      <c r="AL795">
        <v>0.35110000000000002</v>
      </c>
      <c r="AM795">
        <v>0.53969999999999996</v>
      </c>
      <c r="AN795">
        <v>1</v>
      </c>
      <c r="AO795">
        <v>0.60309999999999997</v>
      </c>
      <c r="AP795">
        <v>0.7056</v>
      </c>
      <c r="AQ795">
        <v>0.89349999999999996</v>
      </c>
      <c r="AR795">
        <v>0.68340000000000001</v>
      </c>
      <c r="AS795">
        <v>0.83840000000000003</v>
      </c>
      <c r="AT795">
        <v>0.50139999999999996</v>
      </c>
      <c r="AU795">
        <v>0.4395</v>
      </c>
      <c r="AV795">
        <v>0.73080000000000001</v>
      </c>
      <c r="AW795">
        <v>0.65880000000000005</v>
      </c>
      <c r="AX795">
        <v>0.4521</v>
      </c>
      <c r="AY795">
        <v>0.74739999999999995</v>
      </c>
      <c r="AZ795">
        <v>0.43309999999999998</v>
      </c>
      <c r="BA795">
        <v>0.37759999999999999</v>
      </c>
      <c r="BB795">
        <v>0.79139999999999999</v>
      </c>
      <c r="BC795">
        <v>0.65069999999999995</v>
      </c>
      <c r="BD795">
        <v>0.48759999999999998</v>
      </c>
    </row>
    <row r="796" spans="1:56" hidden="1" x14ac:dyDescent="0.4">
      <c r="A796">
        <v>522</v>
      </c>
      <c r="B796" t="s">
        <v>821</v>
      </c>
      <c r="C796" t="s">
        <v>845</v>
      </c>
      <c r="D796" t="str">
        <f t="shared" si="40"/>
        <v>BM25</v>
      </c>
      <c r="E796" t="s">
        <v>863</v>
      </c>
      <c r="F796">
        <f t="shared" si="41"/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</row>
    <row r="797" spans="1:56" hidden="1" x14ac:dyDescent="0.4">
      <c r="A797">
        <v>523</v>
      </c>
      <c r="B797" t="s">
        <v>821</v>
      </c>
      <c r="C797" t="s">
        <v>845</v>
      </c>
      <c r="D797" t="str">
        <f t="shared" si="40"/>
        <v>SBERT</v>
      </c>
      <c r="E797" t="s">
        <v>864</v>
      </c>
      <c r="F797">
        <f t="shared" si="41"/>
        <v>0.95326999999999951</v>
      </c>
      <c r="G797">
        <v>0.8972</v>
      </c>
      <c r="H797">
        <v>0.99070000000000003</v>
      </c>
      <c r="I797">
        <v>0.94989999999999997</v>
      </c>
      <c r="J797">
        <v>0.9587</v>
      </c>
      <c r="K797">
        <v>0.96140000000000003</v>
      </c>
      <c r="L797">
        <v>0.97950000000000004</v>
      </c>
      <c r="M797">
        <v>0.92320000000000002</v>
      </c>
      <c r="N797">
        <v>0.93020000000000003</v>
      </c>
      <c r="O797">
        <v>0.95799999999999996</v>
      </c>
      <c r="P797">
        <v>0.95220000000000005</v>
      </c>
      <c r="Q797">
        <v>0.99780000000000002</v>
      </c>
      <c r="R797">
        <v>0.95120000000000005</v>
      </c>
      <c r="S797">
        <v>0.90459999999999996</v>
      </c>
      <c r="T797">
        <v>0.93910000000000005</v>
      </c>
      <c r="U797">
        <v>0.93</v>
      </c>
      <c r="V797">
        <v>0.9244</v>
      </c>
      <c r="W797">
        <v>0.97529999999999994</v>
      </c>
      <c r="X797">
        <v>0.95040000000000002</v>
      </c>
      <c r="Y797">
        <v>0.89500000000000002</v>
      </c>
      <c r="Z797">
        <v>0.96809999999999996</v>
      </c>
      <c r="AA797">
        <v>0.92430000000000001</v>
      </c>
      <c r="AB797">
        <v>0.99299999999999999</v>
      </c>
      <c r="AC797">
        <v>0.94</v>
      </c>
      <c r="AD797">
        <v>0.99329999999999996</v>
      </c>
      <c r="AE797">
        <v>0.93369999999999997</v>
      </c>
      <c r="AF797">
        <v>0.95540000000000003</v>
      </c>
      <c r="AG797">
        <v>0.96099999999999997</v>
      </c>
      <c r="AH797">
        <v>0.97770000000000001</v>
      </c>
      <c r="AI797">
        <v>0.97470000000000001</v>
      </c>
      <c r="AJ797">
        <v>0.95620000000000005</v>
      </c>
      <c r="AK797">
        <v>0.95550000000000002</v>
      </c>
      <c r="AL797">
        <v>0.92110000000000003</v>
      </c>
      <c r="AM797">
        <v>0.97719999999999996</v>
      </c>
      <c r="AN797">
        <v>1</v>
      </c>
      <c r="AO797">
        <v>0.95450000000000002</v>
      </c>
      <c r="AP797">
        <v>0.96779999999999999</v>
      </c>
      <c r="AQ797">
        <v>0.99180000000000001</v>
      </c>
      <c r="AR797">
        <v>0.97050000000000003</v>
      </c>
      <c r="AS797">
        <v>0.98729999999999996</v>
      </c>
      <c r="AT797">
        <v>0.9496</v>
      </c>
      <c r="AU797">
        <v>0.92159999999999997</v>
      </c>
      <c r="AV797">
        <v>0.98450000000000004</v>
      </c>
      <c r="AW797">
        <v>0.94410000000000005</v>
      </c>
      <c r="AX797">
        <v>0.95450000000000002</v>
      </c>
      <c r="AY797">
        <v>0.9466</v>
      </c>
      <c r="AZ797">
        <v>0.92430000000000001</v>
      </c>
      <c r="BA797">
        <v>0.88970000000000005</v>
      </c>
      <c r="BB797">
        <v>0.9859</v>
      </c>
      <c r="BC797">
        <v>0.95120000000000005</v>
      </c>
      <c r="BD797">
        <v>0.93959999999999999</v>
      </c>
    </row>
    <row r="798" spans="1:56" hidden="1" x14ac:dyDescent="0.4">
      <c r="A798">
        <v>524</v>
      </c>
      <c r="B798" t="s">
        <v>821</v>
      </c>
      <c r="C798" t="s">
        <v>845</v>
      </c>
      <c r="D798" t="str">
        <f t="shared" si="40"/>
        <v>MEAN</v>
      </c>
      <c r="E798" t="s">
        <v>865</v>
      </c>
      <c r="F798">
        <f t="shared" si="41"/>
        <v>0.54423400000000011</v>
      </c>
      <c r="G798">
        <v>0.4279</v>
      </c>
      <c r="H798">
        <v>0.66669999999999996</v>
      </c>
      <c r="I798">
        <v>0.48449999999999999</v>
      </c>
      <c r="J798">
        <v>0.55300000000000005</v>
      </c>
      <c r="K798">
        <v>0.49640000000000001</v>
      </c>
      <c r="L798">
        <v>0.60540000000000005</v>
      </c>
      <c r="M798">
        <v>0.41899999999999998</v>
      </c>
      <c r="N798">
        <v>0.47599999999999998</v>
      </c>
      <c r="O798">
        <v>0.46639999999999998</v>
      </c>
      <c r="P798">
        <v>0.57520000000000004</v>
      </c>
      <c r="Q798">
        <v>0.71409999999999996</v>
      </c>
      <c r="R798">
        <v>0.55389999999999995</v>
      </c>
      <c r="S798">
        <v>0.40479999999999999</v>
      </c>
      <c r="T798">
        <v>0.48399999999999999</v>
      </c>
      <c r="U798">
        <v>0.45390000000000003</v>
      </c>
      <c r="V798">
        <v>0.47049999999999997</v>
      </c>
      <c r="W798">
        <v>0.61150000000000004</v>
      </c>
      <c r="X798">
        <v>0.46200000000000002</v>
      </c>
      <c r="Y798">
        <v>0.38619999999999999</v>
      </c>
      <c r="Z798">
        <v>0.62480000000000002</v>
      </c>
      <c r="AA798">
        <v>0.51919999999999999</v>
      </c>
      <c r="AB798">
        <v>0.69040000000000001</v>
      </c>
      <c r="AC798">
        <v>0.65090000000000003</v>
      </c>
      <c r="AD798">
        <v>0.69379999999999997</v>
      </c>
      <c r="AE798">
        <v>0.46529999999999999</v>
      </c>
      <c r="AF798">
        <v>0.58169999999999999</v>
      </c>
      <c r="AG798">
        <v>0.54979999999999996</v>
      </c>
      <c r="AH798">
        <v>0.57650000000000001</v>
      </c>
      <c r="AI798">
        <v>0.51319999999999999</v>
      </c>
      <c r="AJ798">
        <v>0.5252</v>
      </c>
      <c r="AK798">
        <v>0.55510000000000004</v>
      </c>
      <c r="AL798">
        <v>0.42749999999999999</v>
      </c>
      <c r="AM798">
        <v>0.55189999999999995</v>
      </c>
      <c r="AN798">
        <v>0.8</v>
      </c>
      <c r="AO798">
        <v>0.51170000000000004</v>
      </c>
      <c r="AP798">
        <v>0.54620000000000002</v>
      </c>
      <c r="AQ798">
        <v>0.71879999999999999</v>
      </c>
      <c r="AR798">
        <v>0.57720000000000005</v>
      </c>
      <c r="AS798">
        <v>0.65810000000000002</v>
      </c>
      <c r="AT798">
        <v>0.52529999999999999</v>
      </c>
      <c r="AU798">
        <v>0.47270000000000001</v>
      </c>
      <c r="AV798">
        <v>0.64049999999999996</v>
      </c>
      <c r="AW798">
        <v>0.55300000000000005</v>
      </c>
      <c r="AX798">
        <v>0.50690000000000002</v>
      </c>
      <c r="AY798">
        <v>0.57830000000000004</v>
      </c>
      <c r="AZ798">
        <v>0.45879999999999999</v>
      </c>
      <c r="BA798">
        <v>0.40129999999999999</v>
      </c>
      <c r="BB798">
        <v>0.63190000000000002</v>
      </c>
      <c r="BC798">
        <v>0.54359999999999997</v>
      </c>
      <c r="BD798">
        <v>0.45069999999999999</v>
      </c>
    </row>
    <row r="799" spans="1:56" hidden="1" x14ac:dyDescent="0.4">
      <c r="A799">
        <v>525</v>
      </c>
      <c r="B799" t="s">
        <v>821</v>
      </c>
      <c r="C799" t="s">
        <v>845</v>
      </c>
      <c r="D799" t="str">
        <f t="shared" si="40"/>
        <v>Weighted</v>
      </c>
      <c r="E799" t="s">
        <v>866</v>
      </c>
      <c r="F799">
        <f t="shared" si="41"/>
        <v>0.56674199999999997</v>
      </c>
      <c r="G799">
        <v>0.4219</v>
      </c>
      <c r="H799">
        <v>0.72460000000000002</v>
      </c>
      <c r="I799">
        <v>0.48659999999999998</v>
      </c>
      <c r="J799">
        <v>0.57930000000000004</v>
      </c>
      <c r="K799">
        <v>0.49759999999999999</v>
      </c>
      <c r="L799">
        <v>0.64339999999999997</v>
      </c>
      <c r="M799">
        <v>0.40160000000000001</v>
      </c>
      <c r="N799">
        <v>0.48089999999999999</v>
      </c>
      <c r="O799">
        <v>0.46129999999999999</v>
      </c>
      <c r="P799">
        <v>0.6069</v>
      </c>
      <c r="Q799">
        <v>0.78779999999999994</v>
      </c>
      <c r="R799">
        <v>0.57699999999999996</v>
      </c>
      <c r="S799">
        <v>0.38690000000000002</v>
      </c>
      <c r="T799">
        <v>0.48930000000000001</v>
      </c>
      <c r="U799">
        <v>0.44879999999999998</v>
      </c>
      <c r="V799">
        <v>0.47420000000000001</v>
      </c>
      <c r="W799">
        <v>0.65769999999999995</v>
      </c>
      <c r="X799">
        <v>0.45429999999999998</v>
      </c>
      <c r="Y799">
        <v>0.36449999999999999</v>
      </c>
      <c r="Z799">
        <v>0.67</v>
      </c>
      <c r="AA799">
        <v>0.53639999999999999</v>
      </c>
      <c r="AB799">
        <v>0.75649999999999995</v>
      </c>
      <c r="AC799">
        <v>0.70899999999999996</v>
      </c>
      <c r="AD799">
        <v>0.75939999999999996</v>
      </c>
      <c r="AE799">
        <v>0.46429999999999999</v>
      </c>
      <c r="AF799">
        <v>0.61639999999999995</v>
      </c>
      <c r="AG799">
        <v>0.5726</v>
      </c>
      <c r="AH799">
        <v>0.60550000000000004</v>
      </c>
      <c r="AI799">
        <v>0.52059999999999995</v>
      </c>
      <c r="AJ799">
        <v>0.53700000000000003</v>
      </c>
      <c r="AK799">
        <v>0.58179999999999998</v>
      </c>
      <c r="AL799">
        <v>0.4138</v>
      </c>
      <c r="AM799">
        <v>0.57020000000000004</v>
      </c>
      <c r="AN799">
        <v>0.9</v>
      </c>
      <c r="AO799">
        <v>0.52669999999999995</v>
      </c>
      <c r="AP799">
        <v>0.57279999999999998</v>
      </c>
      <c r="AQ799">
        <v>0.7944</v>
      </c>
      <c r="AR799">
        <v>0.61009999999999998</v>
      </c>
      <c r="AS799">
        <v>0.71640000000000004</v>
      </c>
      <c r="AT799">
        <v>0.5393</v>
      </c>
      <c r="AU799">
        <v>0.47460000000000002</v>
      </c>
      <c r="AV799">
        <v>0.6895</v>
      </c>
      <c r="AW799">
        <v>0.58260000000000001</v>
      </c>
      <c r="AX799">
        <v>0.51300000000000001</v>
      </c>
      <c r="AY799">
        <v>0.61819999999999997</v>
      </c>
      <c r="AZ799">
        <v>0.45650000000000002</v>
      </c>
      <c r="BA799">
        <v>0.3871</v>
      </c>
      <c r="BB799">
        <v>0.68159999999999998</v>
      </c>
      <c r="BC799">
        <v>0.56940000000000002</v>
      </c>
      <c r="BD799">
        <v>0.44679999999999997</v>
      </c>
    </row>
    <row r="800" spans="1:56" hidden="1" x14ac:dyDescent="0.4">
      <c r="A800">
        <v>652</v>
      </c>
      <c r="B800" t="s">
        <v>845</v>
      </c>
      <c r="C800" t="s">
        <v>867</v>
      </c>
      <c r="D800" t="str">
        <f t="shared" si="40"/>
        <v>Jaccard</v>
      </c>
      <c r="E800" t="s">
        <v>868</v>
      </c>
      <c r="F800">
        <f t="shared" si="41"/>
        <v>0.48433799999999999</v>
      </c>
      <c r="G800">
        <v>0.33329999999999999</v>
      </c>
      <c r="H800">
        <v>0.58330000000000004</v>
      </c>
      <c r="I800">
        <v>0.52170000000000005</v>
      </c>
      <c r="J800">
        <v>0.78380000000000005</v>
      </c>
      <c r="K800">
        <v>0.47620000000000001</v>
      </c>
      <c r="L800">
        <v>0.56669999999999998</v>
      </c>
      <c r="M800">
        <v>0.32500000000000001</v>
      </c>
      <c r="N800">
        <v>0.46150000000000002</v>
      </c>
      <c r="O800">
        <v>0.27589999999999998</v>
      </c>
      <c r="P800">
        <v>0.5</v>
      </c>
      <c r="Q800">
        <v>0.72409999999999997</v>
      </c>
      <c r="R800">
        <v>0.48570000000000002</v>
      </c>
      <c r="S800">
        <v>0.2286</v>
      </c>
      <c r="T800">
        <v>0.42420000000000002</v>
      </c>
      <c r="U800">
        <v>0.32350000000000001</v>
      </c>
      <c r="V800">
        <v>0.3387</v>
      </c>
      <c r="W800">
        <v>0.53490000000000004</v>
      </c>
      <c r="X800">
        <v>0.30769999999999997</v>
      </c>
      <c r="Y800">
        <v>0.58330000000000004</v>
      </c>
      <c r="Z800">
        <v>0.45450000000000002</v>
      </c>
      <c r="AA800">
        <v>0.55259999999999998</v>
      </c>
      <c r="AB800">
        <v>0.73329999999999995</v>
      </c>
      <c r="AC800">
        <v>0.84</v>
      </c>
      <c r="AD800">
        <v>0.75</v>
      </c>
      <c r="AE800">
        <v>0.39290000000000003</v>
      </c>
      <c r="AF800">
        <v>0.69389999999999996</v>
      </c>
      <c r="AG800">
        <v>0.33329999999999999</v>
      </c>
      <c r="AH800">
        <v>0.30559999999999998</v>
      </c>
      <c r="AI800">
        <v>0.44440000000000002</v>
      </c>
      <c r="AJ800">
        <v>0.52380000000000004</v>
      </c>
      <c r="AK800">
        <v>0.44440000000000002</v>
      </c>
      <c r="AL800">
        <v>0.6</v>
      </c>
      <c r="AM800">
        <v>0.35709999999999997</v>
      </c>
      <c r="AN800">
        <v>0.3</v>
      </c>
      <c r="AO800">
        <v>0.37040000000000001</v>
      </c>
      <c r="AP800">
        <v>0.52170000000000005</v>
      </c>
      <c r="AQ800">
        <v>0.76190000000000002</v>
      </c>
      <c r="AR800">
        <v>0.14810000000000001</v>
      </c>
      <c r="AS800">
        <v>0.62160000000000004</v>
      </c>
      <c r="AT800">
        <v>0.52629999999999999</v>
      </c>
      <c r="AU800">
        <v>0.38100000000000001</v>
      </c>
      <c r="AV800">
        <v>0.73909999999999998</v>
      </c>
      <c r="AW800">
        <v>0.5</v>
      </c>
      <c r="AX800">
        <v>0.6</v>
      </c>
      <c r="AY800">
        <v>0.36359999999999998</v>
      </c>
      <c r="AZ800">
        <v>0.34039999999999998</v>
      </c>
      <c r="BA800">
        <v>0.35089999999999999</v>
      </c>
      <c r="BB800">
        <v>0.8125</v>
      </c>
      <c r="BC800">
        <v>0.39219999999999999</v>
      </c>
      <c r="BD800">
        <v>0.2833</v>
      </c>
    </row>
    <row r="801" spans="1:56" hidden="1" x14ac:dyDescent="0.4">
      <c r="A801">
        <v>653</v>
      </c>
      <c r="B801" t="s">
        <v>845</v>
      </c>
      <c r="C801" t="s">
        <v>867</v>
      </c>
      <c r="D801" t="str">
        <f t="shared" si="40"/>
        <v>Levenshtein</v>
      </c>
      <c r="E801" t="s">
        <v>869</v>
      </c>
      <c r="F801">
        <f t="shared" si="41"/>
        <v>0.67652800000000013</v>
      </c>
      <c r="G801">
        <v>0.69110000000000005</v>
      </c>
      <c r="H801">
        <v>0.63829999999999998</v>
      </c>
      <c r="I801">
        <v>0.83740000000000003</v>
      </c>
      <c r="J801">
        <v>0.90429999999999999</v>
      </c>
      <c r="K801">
        <v>0.61319999999999997</v>
      </c>
      <c r="L801">
        <v>0.75670000000000004</v>
      </c>
      <c r="M801">
        <v>0.55969999999999998</v>
      </c>
      <c r="N801">
        <v>0.75519999999999998</v>
      </c>
      <c r="O801">
        <v>0.57899999999999996</v>
      </c>
      <c r="P801">
        <v>0.77810000000000001</v>
      </c>
      <c r="Q801">
        <v>0.95169999999999999</v>
      </c>
      <c r="R801">
        <v>0.51190000000000002</v>
      </c>
      <c r="S801">
        <v>0.52059999999999995</v>
      </c>
      <c r="T801">
        <v>0.69940000000000002</v>
      </c>
      <c r="U801">
        <v>0.58660000000000001</v>
      </c>
      <c r="V801">
        <v>0.55649999999999999</v>
      </c>
      <c r="W801">
        <v>0.621</v>
      </c>
      <c r="X801">
        <v>0.66669999999999996</v>
      </c>
      <c r="Y801">
        <v>0.68610000000000004</v>
      </c>
      <c r="Z801">
        <v>0.64019999999999999</v>
      </c>
      <c r="AA801">
        <v>0.66200000000000003</v>
      </c>
      <c r="AB801">
        <v>0.99080000000000001</v>
      </c>
      <c r="AC801">
        <v>0.83650000000000002</v>
      </c>
      <c r="AD801">
        <v>0.90080000000000005</v>
      </c>
      <c r="AE801">
        <v>0.68659999999999999</v>
      </c>
      <c r="AF801">
        <v>0.69920000000000004</v>
      </c>
      <c r="AG801">
        <v>0.7</v>
      </c>
      <c r="AH801">
        <v>0.68289999999999995</v>
      </c>
      <c r="AI801">
        <v>0.54100000000000004</v>
      </c>
      <c r="AJ801">
        <v>0.64339999999999997</v>
      </c>
      <c r="AK801">
        <v>0.61670000000000003</v>
      </c>
      <c r="AL801">
        <v>0.75619999999999998</v>
      </c>
      <c r="AM801">
        <v>0.47320000000000001</v>
      </c>
      <c r="AN801">
        <v>0.52029999999999998</v>
      </c>
      <c r="AO801">
        <v>0.57199999999999995</v>
      </c>
      <c r="AP801">
        <v>0.71599999999999997</v>
      </c>
      <c r="AQ801">
        <v>0.92769999999999997</v>
      </c>
      <c r="AR801">
        <v>0.59570000000000001</v>
      </c>
      <c r="AS801">
        <v>0.74890000000000001</v>
      </c>
      <c r="AT801">
        <v>0.67510000000000003</v>
      </c>
      <c r="AU801">
        <v>0.51529999999999998</v>
      </c>
      <c r="AV801">
        <v>0.85240000000000005</v>
      </c>
      <c r="AW801">
        <v>0.64859999999999995</v>
      </c>
      <c r="AX801">
        <v>0.61819999999999997</v>
      </c>
      <c r="AY801">
        <v>0.61560000000000004</v>
      </c>
      <c r="AZ801">
        <v>0.5151</v>
      </c>
      <c r="BA801">
        <v>0.67059999999999997</v>
      </c>
      <c r="BB801">
        <v>0.73350000000000004</v>
      </c>
      <c r="BC801">
        <v>0.59630000000000005</v>
      </c>
      <c r="BD801">
        <v>0.56210000000000004</v>
      </c>
    </row>
    <row r="802" spans="1:56" hidden="1" x14ac:dyDescent="0.4">
      <c r="A802">
        <v>654</v>
      </c>
      <c r="B802" t="s">
        <v>845</v>
      </c>
      <c r="C802" t="s">
        <v>867</v>
      </c>
      <c r="D802" t="str">
        <f t="shared" si="40"/>
        <v>TFIDF</v>
      </c>
      <c r="E802" t="s">
        <v>870</v>
      </c>
      <c r="F802">
        <f t="shared" si="41"/>
        <v>0.582036</v>
      </c>
      <c r="G802">
        <v>0.47949999999999998</v>
      </c>
      <c r="H802">
        <v>0.80769999999999997</v>
      </c>
      <c r="I802">
        <v>0.71040000000000003</v>
      </c>
      <c r="J802">
        <v>0.84460000000000002</v>
      </c>
      <c r="K802">
        <v>0.40820000000000001</v>
      </c>
      <c r="L802">
        <v>0.65549999999999997</v>
      </c>
      <c r="M802">
        <v>0.43480000000000002</v>
      </c>
      <c r="N802">
        <v>0.67520000000000002</v>
      </c>
      <c r="O802">
        <v>0.43980000000000002</v>
      </c>
      <c r="P802">
        <v>0.60740000000000005</v>
      </c>
      <c r="Q802">
        <v>0.90190000000000003</v>
      </c>
      <c r="R802">
        <v>0.3599</v>
      </c>
      <c r="S802">
        <v>0.29549999999999998</v>
      </c>
      <c r="T802">
        <v>0.52680000000000005</v>
      </c>
      <c r="U802">
        <v>0.41920000000000002</v>
      </c>
      <c r="V802">
        <v>0.50080000000000002</v>
      </c>
      <c r="W802">
        <v>0.64749999999999996</v>
      </c>
      <c r="X802">
        <v>0.38779999999999998</v>
      </c>
      <c r="Y802">
        <v>0.63009999999999999</v>
      </c>
      <c r="Z802">
        <v>0.53259999999999996</v>
      </c>
      <c r="AA802">
        <v>0.50290000000000001</v>
      </c>
      <c r="AB802">
        <v>0.92030000000000001</v>
      </c>
      <c r="AC802">
        <v>0.83460000000000001</v>
      </c>
      <c r="AD802">
        <v>0.82469999999999999</v>
      </c>
      <c r="AE802">
        <v>0.50860000000000005</v>
      </c>
      <c r="AF802">
        <v>0.7006</v>
      </c>
      <c r="AG802">
        <v>0.54300000000000004</v>
      </c>
      <c r="AH802">
        <v>0.48709999999999998</v>
      </c>
      <c r="AI802">
        <v>0.35699999999999998</v>
      </c>
      <c r="AJ802">
        <v>0.51259999999999994</v>
      </c>
      <c r="AK802">
        <v>0.62109999999999999</v>
      </c>
      <c r="AL802">
        <v>0.624</v>
      </c>
      <c r="AM802">
        <v>0.31359999999999999</v>
      </c>
      <c r="AN802">
        <v>0.29709999999999998</v>
      </c>
      <c r="AO802">
        <v>0.501</v>
      </c>
      <c r="AP802">
        <v>0.79110000000000003</v>
      </c>
      <c r="AQ802">
        <v>0.8851</v>
      </c>
      <c r="AR802">
        <v>0.47320000000000001</v>
      </c>
      <c r="AS802">
        <v>0.72919999999999996</v>
      </c>
      <c r="AT802">
        <v>0.58089999999999997</v>
      </c>
      <c r="AU802">
        <v>0.49540000000000001</v>
      </c>
      <c r="AV802">
        <v>0.80600000000000005</v>
      </c>
      <c r="AW802">
        <v>0.60440000000000005</v>
      </c>
      <c r="AX802">
        <v>0.51439999999999997</v>
      </c>
      <c r="AY802">
        <v>0.61109999999999998</v>
      </c>
      <c r="AZ802">
        <v>0.50629999999999997</v>
      </c>
      <c r="BA802">
        <v>0.38869999999999999</v>
      </c>
      <c r="BB802">
        <v>0.76029999999999998</v>
      </c>
      <c r="BC802">
        <v>0.64149999999999996</v>
      </c>
      <c r="BD802">
        <v>0.50080000000000002</v>
      </c>
    </row>
    <row r="803" spans="1:56" hidden="1" x14ac:dyDescent="0.4">
      <c r="A803">
        <v>655</v>
      </c>
      <c r="B803" t="s">
        <v>845</v>
      </c>
      <c r="C803" t="s">
        <v>867</v>
      </c>
      <c r="D803" t="str">
        <f t="shared" si="40"/>
        <v>BM25</v>
      </c>
      <c r="E803" t="s">
        <v>871</v>
      </c>
      <c r="F803">
        <f t="shared" si="41"/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</row>
    <row r="804" spans="1:56" hidden="1" x14ac:dyDescent="0.4">
      <c r="A804">
        <v>656</v>
      </c>
      <c r="B804" t="s">
        <v>845</v>
      </c>
      <c r="C804" t="s">
        <v>867</v>
      </c>
      <c r="D804" t="str">
        <f t="shared" si="40"/>
        <v>SBERT</v>
      </c>
      <c r="E804" t="s">
        <v>872</v>
      </c>
      <c r="F804">
        <f t="shared" si="41"/>
        <v>0.95308199999999976</v>
      </c>
      <c r="G804">
        <v>0.92830000000000001</v>
      </c>
      <c r="H804">
        <v>0.96220000000000006</v>
      </c>
      <c r="I804">
        <v>0.98529999999999995</v>
      </c>
      <c r="J804">
        <v>0.99439999999999995</v>
      </c>
      <c r="K804">
        <v>0.95989999999999998</v>
      </c>
      <c r="L804">
        <v>0.97750000000000004</v>
      </c>
      <c r="M804">
        <v>0.94110000000000005</v>
      </c>
      <c r="N804">
        <v>0.95499999999999996</v>
      </c>
      <c r="O804">
        <v>0.95950000000000002</v>
      </c>
      <c r="P804">
        <v>0.94620000000000004</v>
      </c>
      <c r="Q804">
        <v>0.99750000000000005</v>
      </c>
      <c r="R804">
        <v>0.94510000000000005</v>
      </c>
      <c r="S804">
        <v>0.94589999999999996</v>
      </c>
      <c r="T804">
        <v>0.94530000000000003</v>
      </c>
      <c r="U804">
        <v>0.93140000000000001</v>
      </c>
      <c r="V804">
        <v>0.92190000000000005</v>
      </c>
      <c r="W804">
        <v>0.96940000000000004</v>
      </c>
      <c r="X804">
        <v>0.95169999999999999</v>
      </c>
      <c r="Y804">
        <v>0.96450000000000002</v>
      </c>
      <c r="Z804">
        <v>0.96619999999999995</v>
      </c>
      <c r="AA804">
        <v>0.93310000000000004</v>
      </c>
      <c r="AB804">
        <v>0.99860000000000004</v>
      </c>
      <c r="AC804">
        <v>0.95740000000000003</v>
      </c>
      <c r="AD804">
        <v>0.99329999999999996</v>
      </c>
      <c r="AE804">
        <v>0.97219999999999995</v>
      </c>
      <c r="AF804">
        <v>0.95389999999999997</v>
      </c>
      <c r="AG804">
        <v>0.93830000000000002</v>
      </c>
      <c r="AH804">
        <v>0.9637</v>
      </c>
      <c r="AI804">
        <v>0.88539999999999996</v>
      </c>
      <c r="AJ804">
        <v>0.9546</v>
      </c>
      <c r="AK804">
        <v>0.96389999999999998</v>
      </c>
      <c r="AL804">
        <v>0.9637</v>
      </c>
      <c r="AM804">
        <v>0.95409999999999995</v>
      </c>
      <c r="AN804">
        <v>0.85950000000000004</v>
      </c>
      <c r="AO804">
        <v>0.95709999999999995</v>
      </c>
      <c r="AP804">
        <v>0.98160000000000003</v>
      </c>
      <c r="AQ804">
        <v>0.99180000000000001</v>
      </c>
      <c r="AR804">
        <v>0.92579999999999996</v>
      </c>
      <c r="AS804">
        <v>0.97840000000000005</v>
      </c>
      <c r="AT804">
        <v>0.9657</v>
      </c>
      <c r="AU804">
        <v>0.93859999999999999</v>
      </c>
      <c r="AV804">
        <v>0.99029999999999996</v>
      </c>
      <c r="AW804">
        <v>0.94030000000000002</v>
      </c>
      <c r="AX804">
        <v>0.95909999999999995</v>
      </c>
      <c r="AY804">
        <v>0.89449999999999996</v>
      </c>
      <c r="AZ804">
        <v>0.88370000000000004</v>
      </c>
      <c r="BA804">
        <v>0.92800000000000005</v>
      </c>
      <c r="BB804">
        <v>0.98219999999999996</v>
      </c>
      <c r="BC804">
        <v>0.94930000000000003</v>
      </c>
      <c r="BD804">
        <v>0.94769999999999999</v>
      </c>
    </row>
    <row r="805" spans="1:56" hidden="1" x14ac:dyDescent="0.4">
      <c r="A805">
        <v>657</v>
      </c>
      <c r="B805" t="s">
        <v>845</v>
      </c>
      <c r="C805" t="s">
        <v>867</v>
      </c>
      <c r="D805" t="str">
        <f t="shared" si="40"/>
        <v>MEAN</v>
      </c>
      <c r="E805" t="s">
        <v>873</v>
      </c>
      <c r="F805">
        <f t="shared" si="41"/>
        <v>0.53920399999999991</v>
      </c>
      <c r="G805">
        <v>0.4864</v>
      </c>
      <c r="H805">
        <v>0.59830000000000005</v>
      </c>
      <c r="I805">
        <v>0.61099999999999999</v>
      </c>
      <c r="J805">
        <v>0.70540000000000003</v>
      </c>
      <c r="K805">
        <v>0.49149999999999999</v>
      </c>
      <c r="L805">
        <v>0.59130000000000005</v>
      </c>
      <c r="M805">
        <v>0.4521</v>
      </c>
      <c r="N805">
        <v>0.56940000000000002</v>
      </c>
      <c r="O805">
        <v>0.45079999999999998</v>
      </c>
      <c r="P805">
        <v>0.56630000000000003</v>
      </c>
      <c r="Q805">
        <v>0.71509999999999996</v>
      </c>
      <c r="R805">
        <v>0.46050000000000002</v>
      </c>
      <c r="S805">
        <v>0.39810000000000001</v>
      </c>
      <c r="T805">
        <v>0.51919999999999999</v>
      </c>
      <c r="U805">
        <v>0.45219999999999999</v>
      </c>
      <c r="V805">
        <v>0.46360000000000001</v>
      </c>
      <c r="W805">
        <v>0.55449999999999999</v>
      </c>
      <c r="X805">
        <v>0.46279999999999999</v>
      </c>
      <c r="Y805">
        <v>0.57279999999999998</v>
      </c>
      <c r="Z805">
        <v>0.51870000000000005</v>
      </c>
      <c r="AA805">
        <v>0.53010000000000002</v>
      </c>
      <c r="AB805">
        <v>0.72860000000000003</v>
      </c>
      <c r="AC805">
        <v>0.69369999999999998</v>
      </c>
      <c r="AD805">
        <v>0.69379999999999997</v>
      </c>
      <c r="AE805">
        <v>0.5121</v>
      </c>
      <c r="AF805">
        <v>0.60950000000000004</v>
      </c>
      <c r="AG805">
        <v>0.50290000000000001</v>
      </c>
      <c r="AH805">
        <v>0.4879</v>
      </c>
      <c r="AI805">
        <v>0.4456</v>
      </c>
      <c r="AJ805">
        <v>0.52690000000000003</v>
      </c>
      <c r="AK805">
        <v>0.5292</v>
      </c>
      <c r="AL805">
        <v>0.58879999999999999</v>
      </c>
      <c r="AM805">
        <v>0.41959999999999997</v>
      </c>
      <c r="AN805">
        <v>0.39539999999999997</v>
      </c>
      <c r="AO805">
        <v>0.48010000000000003</v>
      </c>
      <c r="AP805">
        <v>0.60209999999999997</v>
      </c>
      <c r="AQ805">
        <v>0.71330000000000005</v>
      </c>
      <c r="AR805">
        <v>0.42859999999999998</v>
      </c>
      <c r="AS805">
        <v>0.61560000000000004</v>
      </c>
      <c r="AT805">
        <v>0.54959999999999998</v>
      </c>
      <c r="AU805">
        <v>0.46610000000000001</v>
      </c>
      <c r="AV805">
        <v>0.67759999999999998</v>
      </c>
      <c r="AW805">
        <v>0.53869999999999996</v>
      </c>
      <c r="AX805">
        <v>0.53839999999999999</v>
      </c>
      <c r="AY805">
        <v>0.497</v>
      </c>
      <c r="AZ805">
        <v>0.4491</v>
      </c>
      <c r="BA805">
        <v>0.46760000000000002</v>
      </c>
      <c r="BB805">
        <v>0.65769999999999995</v>
      </c>
      <c r="BC805">
        <v>0.51580000000000004</v>
      </c>
      <c r="BD805">
        <v>0.45879999999999999</v>
      </c>
    </row>
    <row r="806" spans="1:56" hidden="1" x14ac:dyDescent="0.4">
      <c r="A806">
        <v>658</v>
      </c>
      <c r="B806" t="s">
        <v>845</v>
      </c>
      <c r="C806" t="s">
        <v>867</v>
      </c>
      <c r="D806" t="str">
        <f t="shared" si="40"/>
        <v>Weighted</v>
      </c>
      <c r="E806" t="s">
        <v>874</v>
      </c>
      <c r="F806">
        <f t="shared" si="41"/>
        <v>0.56013400000000002</v>
      </c>
      <c r="G806">
        <v>0.49280000000000002</v>
      </c>
      <c r="H806">
        <v>0.64390000000000003</v>
      </c>
      <c r="I806">
        <v>0.65139999999999998</v>
      </c>
      <c r="J806">
        <v>0.77480000000000004</v>
      </c>
      <c r="K806">
        <v>0.49080000000000001</v>
      </c>
      <c r="L806">
        <v>0.62519999999999998</v>
      </c>
      <c r="M806">
        <v>0.44569999999999999</v>
      </c>
      <c r="N806">
        <v>0.60229999999999995</v>
      </c>
      <c r="O806">
        <v>0.44159999999999999</v>
      </c>
      <c r="P806">
        <v>0.59640000000000004</v>
      </c>
      <c r="Q806">
        <v>0.7893</v>
      </c>
      <c r="R806">
        <v>0.45190000000000002</v>
      </c>
      <c r="S806">
        <v>0.3705</v>
      </c>
      <c r="T806">
        <v>0.53349999999999997</v>
      </c>
      <c r="U806">
        <v>0.44640000000000002</v>
      </c>
      <c r="V806">
        <v>0.4662</v>
      </c>
      <c r="W806">
        <v>0.58009999999999995</v>
      </c>
      <c r="X806">
        <v>0.4551</v>
      </c>
      <c r="Y806">
        <v>0.6028</v>
      </c>
      <c r="Z806">
        <v>0.53010000000000002</v>
      </c>
      <c r="AA806">
        <v>0.54790000000000005</v>
      </c>
      <c r="AB806">
        <v>0.80700000000000005</v>
      </c>
      <c r="AC806">
        <v>0.76519999999999999</v>
      </c>
      <c r="AD806">
        <v>0.75939999999999996</v>
      </c>
      <c r="AE806">
        <v>0.51970000000000005</v>
      </c>
      <c r="AF806">
        <v>0.65380000000000005</v>
      </c>
      <c r="AG806">
        <v>0.5151</v>
      </c>
      <c r="AH806">
        <v>0.48959999999999998</v>
      </c>
      <c r="AI806">
        <v>0.442</v>
      </c>
      <c r="AJ806">
        <v>0.54110000000000003</v>
      </c>
      <c r="AK806">
        <v>0.54800000000000004</v>
      </c>
      <c r="AL806">
        <v>0.62260000000000004</v>
      </c>
      <c r="AM806">
        <v>0.39710000000000001</v>
      </c>
      <c r="AN806">
        <v>0.38019999999999998</v>
      </c>
      <c r="AO806">
        <v>0.48159999999999997</v>
      </c>
      <c r="AP806">
        <v>0.64490000000000003</v>
      </c>
      <c r="AQ806">
        <v>0.78710000000000002</v>
      </c>
      <c r="AR806">
        <v>0.42049999999999998</v>
      </c>
      <c r="AS806">
        <v>0.65920000000000001</v>
      </c>
      <c r="AT806">
        <v>0.57120000000000004</v>
      </c>
      <c r="AU806">
        <v>0.46660000000000001</v>
      </c>
      <c r="AV806">
        <v>0.73870000000000002</v>
      </c>
      <c r="AW806">
        <v>0.5625</v>
      </c>
      <c r="AX806">
        <v>0.55479999999999996</v>
      </c>
      <c r="AY806">
        <v>0.51759999999999995</v>
      </c>
      <c r="AZ806">
        <v>0.4541</v>
      </c>
      <c r="BA806">
        <v>0.46479999999999999</v>
      </c>
      <c r="BB806">
        <v>0.71279999999999999</v>
      </c>
      <c r="BC806">
        <v>0.53449999999999998</v>
      </c>
      <c r="BD806">
        <v>0.45629999999999998</v>
      </c>
    </row>
    <row r="807" spans="1:56" hidden="1" x14ac:dyDescent="0.4">
      <c r="A807">
        <v>617</v>
      </c>
      <c r="B807" t="s">
        <v>830</v>
      </c>
      <c r="C807" t="s">
        <v>867</v>
      </c>
      <c r="D807" t="str">
        <f t="shared" si="40"/>
        <v>Jaccard</v>
      </c>
      <c r="E807" t="s">
        <v>875</v>
      </c>
      <c r="F807">
        <f t="shared" si="41"/>
        <v>0.53151400000000004</v>
      </c>
      <c r="G807">
        <v>1</v>
      </c>
      <c r="H807">
        <v>0.36359999999999998</v>
      </c>
      <c r="I807">
        <v>0.76470000000000005</v>
      </c>
      <c r="J807">
        <v>0.31819999999999998</v>
      </c>
      <c r="K807">
        <v>0.63160000000000005</v>
      </c>
      <c r="L807">
        <v>0.85709999999999997</v>
      </c>
      <c r="M807">
        <v>0.47620000000000001</v>
      </c>
      <c r="N807">
        <v>0.3</v>
      </c>
      <c r="O807">
        <v>0.25</v>
      </c>
      <c r="P807">
        <v>0.44740000000000002</v>
      </c>
      <c r="Q807">
        <v>0.7</v>
      </c>
      <c r="R807">
        <v>0.90910000000000002</v>
      </c>
      <c r="S807">
        <v>0.2903</v>
      </c>
      <c r="T807">
        <v>0.66669999999999996</v>
      </c>
      <c r="U807">
        <v>0.86360000000000003</v>
      </c>
      <c r="V807">
        <v>0.33900000000000002</v>
      </c>
      <c r="W807">
        <v>0.6341</v>
      </c>
      <c r="X807">
        <v>0.5</v>
      </c>
      <c r="Y807">
        <v>0.1429</v>
      </c>
      <c r="Z807">
        <v>0.40620000000000001</v>
      </c>
      <c r="AA807">
        <v>0.4783</v>
      </c>
      <c r="AB807">
        <v>1</v>
      </c>
      <c r="AC807">
        <v>0.82609999999999995</v>
      </c>
      <c r="AD807">
        <v>0.29630000000000001</v>
      </c>
      <c r="AE807">
        <v>0.42</v>
      </c>
      <c r="AF807">
        <v>0.51719999999999999</v>
      </c>
      <c r="AG807">
        <v>0.35709999999999997</v>
      </c>
      <c r="AH807">
        <v>0.44119999999999998</v>
      </c>
      <c r="AI807">
        <v>0.29730000000000001</v>
      </c>
      <c r="AJ807">
        <v>0.66669999999999996</v>
      </c>
      <c r="AK807">
        <v>0.36959999999999998</v>
      </c>
      <c r="AL807">
        <v>0.83330000000000004</v>
      </c>
      <c r="AM807">
        <v>0.44</v>
      </c>
      <c r="AN807">
        <v>0.33329999999999999</v>
      </c>
      <c r="AO807">
        <v>0.45450000000000002</v>
      </c>
      <c r="AP807">
        <v>0.52380000000000004</v>
      </c>
      <c r="AQ807">
        <v>0.66669999999999996</v>
      </c>
      <c r="AR807">
        <v>0.12770000000000001</v>
      </c>
      <c r="AS807">
        <v>1</v>
      </c>
      <c r="AT807">
        <v>0.70589999999999997</v>
      </c>
      <c r="AU807">
        <v>0.42109999999999997</v>
      </c>
      <c r="AV807">
        <v>0.42859999999999998</v>
      </c>
      <c r="AW807">
        <v>0.19570000000000001</v>
      </c>
      <c r="AX807">
        <v>0.42420000000000002</v>
      </c>
      <c r="AY807">
        <v>0.76190000000000002</v>
      </c>
      <c r="AZ807">
        <v>0.36170000000000002</v>
      </c>
      <c r="BA807">
        <v>0.71109999999999995</v>
      </c>
      <c r="BB807">
        <v>0.63639999999999997</v>
      </c>
      <c r="BC807">
        <v>0.38890000000000002</v>
      </c>
      <c r="BD807">
        <v>0.63039999999999996</v>
      </c>
    </row>
    <row r="808" spans="1:56" hidden="1" x14ac:dyDescent="0.4">
      <c r="A808">
        <v>618</v>
      </c>
      <c r="B808" t="s">
        <v>830</v>
      </c>
      <c r="C808" t="s">
        <v>867</v>
      </c>
      <c r="D808" t="str">
        <f t="shared" si="40"/>
        <v>Levenshtein</v>
      </c>
      <c r="E808" t="s">
        <v>876</v>
      </c>
      <c r="F808">
        <f t="shared" si="41"/>
        <v>0.71783199999999991</v>
      </c>
      <c r="G808">
        <v>1</v>
      </c>
      <c r="H808">
        <v>0.60619999999999996</v>
      </c>
      <c r="I808">
        <v>0.95379999999999998</v>
      </c>
      <c r="J808">
        <v>0.68010000000000004</v>
      </c>
      <c r="K808">
        <v>0.62819999999999998</v>
      </c>
      <c r="L808">
        <v>0.95350000000000001</v>
      </c>
      <c r="M808">
        <v>0.68269999999999997</v>
      </c>
      <c r="N808">
        <v>0.67130000000000001</v>
      </c>
      <c r="O808">
        <v>0.5635</v>
      </c>
      <c r="P808">
        <v>0.78349999999999997</v>
      </c>
      <c r="Q808">
        <v>0.89849999999999997</v>
      </c>
      <c r="R808">
        <v>0.82</v>
      </c>
      <c r="S808">
        <v>0.55079999999999996</v>
      </c>
      <c r="T808">
        <v>0.90980000000000005</v>
      </c>
      <c r="U808">
        <v>0.98309999999999997</v>
      </c>
      <c r="V808">
        <v>0.5827</v>
      </c>
      <c r="W808">
        <v>0.65959999999999996</v>
      </c>
      <c r="X808">
        <v>0.79159999999999997</v>
      </c>
      <c r="Y808">
        <v>0.53600000000000003</v>
      </c>
      <c r="Z808">
        <v>0.62690000000000001</v>
      </c>
      <c r="AA808">
        <v>0.5615</v>
      </c>
      <c r="AB808">
        <v>0.98880000000000001</v>
      </c>
      <c r="AC808">
        <v>0.9355</v>
      </c>
      <c r="AD808">
        <v>0.49480000000000002</v>
      </c>
      <c r="AE808">
        <v>0.76449999999999996</v>
      </c>
      <c r="AF808">
        <v>0.67800000000000005</v>
      </c>
      <c r="AG808">
        <v>0.56730000000000003</v>
      </c>
      <c r="AH808">
        <v>0.72550000000000003</v>
      </c>
      <c r="AI808">
        <v>0.5181</v>
      </c>
      <c r="AJ808">
        <v>0.75</v>
      </c>
      <c r="AK808">
        <v>0.63329999999999997</v>
      </c>
      <c r="AL808">
        <v>0.94189999999999996</v>
      </c>
      <c r="AM808">
        <v>0.69599999999999995</v>
      </c>
      <c r="AN808">
        <v>0.52400000000000002</v>
      </c>
      <c r="AO808">
        <v>0.56259999999999999</v>
      </c>
      <c r="AP808">
        <v>0.89790000000000003</v>
      </c>
      <c r="AQ808">
        <v>0.75060000000000004</v>
      </c>
      <c r="AR808">
        <v>0.66180000000000005</v>
      </c>
      <c r="AS808">
        <v>0.97860000000000003</v>
      </c>
      <c r="AT808">
        <v>0.75209999999999999</v>
      </c>
      <c r="AU808">
        <v>0.48849999999999999</v>
      </c>
      <c r="AV808">
        <v>0.70950000000000002</v>
      </c>
      <c r="AW808">
        <v>0.58830000000000005</v>
      </c>
      <c r="AX808">
        <v>0.60019999999999996</v>
      </c>
      <c r="AY808">
        <v>0.7571</v>
      </c>
      <c r="AZ808">
        <v>0.51519999999999999</v>
      </c>
      <c r="BA808">
        <v>0.80479999999999996</v>
      </c>
      <c r="BB808">
        <v>0.89439999999999997</v>
      </c>
      <c r="BC808">
        <v>0.59109999999999996</v>
      </c>
      <c r="BD808">
        <v>0.67789999999999995</v>
      </c>
    </row>
    <row r="809" spans="1:56" hidden="1" x14ac:dyDescent="0.4">
      <c r="A809">
        <v>619</v>
      </c>
      <c r="B809" t="s">
        <v>830</v>
      </c>
      <c r="C809" t="s">
        <v>867</v>
      </c>
      <c r="D809" t="str">
        <f t="shared" si="40"/>
        <v>TFIDF</v>
      </c>
      <c r="E809" t="s">
        <v>877</v>
      </c>
      <c r="F809">
        <f t="shared" si="41"/>
        <v>0.63020799999999999</v>
      </c>
      <c r="G809">
        <v>1</v>
      </c>
      <c r="H809">
        <v>0.5504</v>
      </c>
      <c r="I809">
        <v>0.84009999999999996</v>
      </c>
      <c r="J809">
        <v>0.5232</v>
      </c>
      <c r="K809">
        <v>0.45079999999999998</v>
      </c>
      <c r="L809">
        <v>0.89139999999999997</v>
      </c>
      <c r="M809">
        <v>0.58150000000000002</v>
      </c>
      <c r="N809">
        <v>0.4904</v>
      </c>
      <c r="O809">
        <v>0.42259999999999998</v>
      </c>
      <c r="P809">
        <v>0.60719999999999996</v>
      </c>
      <c r="Q809">
        <v>0.81030000000000002</v>
      </c>
      <c r="R809">
        <v>0.7319</v>
      </c>
      <c r="S809">
        <v>0.3296</v>
      </c>
      <c r="T809">
        <v>0.75739999999999996</v>
      </c>
      <c r="U809">
        <v>0.90590000000000004</v>
      </c>
      <c r="V809">
        <v>0.59799999999999998</v>
      </c>
      <c r="W809">
        <v>0.70809999999999995</v>
      </c>
      <c r="X809">
        <v>0.65390000000000004</v>
      </c>
      <c r="Y809">
        <v>0.3392</v>
      </c>
      <c r="Z809">
        <v>0.49170000000000003</v>
      </c>
      <c r="AA809">
        <v>0.44180000000000003</v>
      </c>
      <c r="AB809">
        <v>1</v>
      </c>
      <c r="AC809">
        <v>0.91200000000000003</v>
      </c>
      <c r="AD809">
        <v>0.43809999999999999</v>
      </c>
      <c r="AE809">
        <v>0.56759999999999999</v>
      </c>
      <c r="AF809">
        <v>0.5907</v>
      </c>
      <c r="AG809">
        <v>0.43519999999999998</v>
      </c>
      <c r="AH809">
        <v>0.47249999999999998</v>
      </c>
      <c r="AI809">
        <v>0.35470000000000002</v>
      </c>
      <c r="AJ809">
        <v>0.70399999999999996</v>
      </c>
      <c r="AK809">
        <v>0.5181</v>
      </c>
      <c r="AL809">
        <v>0.74970000000000003</v>
      </c>
      <c r="AM809">
        <v>0.5897</v>
      </c>
      <c r="AN809">
        <v>0.2989</v>
      </c>
      <c r="AO809">
        <v>0.53290000000000004</v>
      </c>
      <c r="AP809">
        <v>0.87319999999999998</v>
      </c>
      <c r="AQ809">
        <v>0.88529999999999998</v>
      </c>
      <c r="AR809">
        <v>0.5091</v>
      </c>
      <c r="AS809">
        <v>0.9264</v>
      </c>
      <c r="AT809">
        <v>0.65149999999999997</v>
      </c>
      <c r="AU809">
        <v>0.5595</v>
      </c>
      <c r="AV809">
        <v>0.69699999999999995</v>
      </c>
      <c r="AW809">
        <v>0.44259999999999999</v>
      </c>
      <c r="AX809">
        <v>0.42170000000000002</v>
      </c>
      <c r="AY809">
        <v>0.81010000000000004</v>
      </c>
      <c r="AZ809">
        <v>0.52810000000000001</v>
      </c>
      <c r="BA809">
        <v>0.7641</v>
      </c>
      <c r="BB809">
        <v>0.75749999999999995</v>
      </c>
      <c r="BC809">
        <v>0.64290000000000003</v>
      </c>
      <c r="BD809">
        <v>0.75190000000000001</v>
      </c>
    </row>
    <row r="810" spans="1:56" hidden="1" x14ac:dyDescent="0.4">
      <c r="A810">
        <v>620</v>
      </c>
      <c r="B810" t="s">
        <v>830</v>
      </c>
      <c r="C810" t="s">
        <v>867</v>
      </c>
      <c r="D810" t="str">
        <f t="shared" si="40"/>
        <v>BM25</v>
      </c>
      <c r="E810" t="s">
        <v>878</v>
      </c>
      <c r="F810">
        <f t="shared" si="41"/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</row>
    <row r="811" spans="1:56" hidden="1" x14ac:dyDescent="0.4">
      <c r="A811">
        <v>621</v>
      </c>
      <c r="B811" t="s">
        <v>830</v>
      </c>
      <c r="C811" t="s">
        <v>867</v>
      </c>
      <c r="D811" t="str">
        <f t="shared" si="40"/>
        <v>SBERT</v>
      </c>
      <c r="E811" t="s">
        <v>879</v>
      </c>
      <c r="F811">
        <f t="shared" si="41"/>
        <v>0.95837200000000011</v>
      </c>
      <c r="G811">
        <v>1</v>
      </c>
      <c r="H811">
        <v>0.95120000000000005</v>
      </c>
      <c r="I811">
        <v>0.99680000000000002</v>
      </c>
      <c r="J811">
        <v>0.96220000000000006</v>
      </c>
      <c r="K811">
        <v>0.97019999999999995</v>
      </c>
      <c r="L811">
        <v>0.99709999999999999</v>
      </c>
      <c r="M811">
        <v>0.96299999999999997</v>
      </c>
      <c r="N811">
        <v>0.94179999999999997</v>
      </c>
      <c r="O811">
        <v>0.96850000000000003</v>
      </c>
      <c r="P811">
        <v>0.96589999999999998</v>
      </c>
      <c r="Q811">
        <v>0.95660000000000001</v>
      </c>
      <c r="R811">
        <v>0.99050000000000005</v>
      </c>
      <c r="S811">
        <v>0.94299999999999995</v>
      </c>
      <c r="T811">
        <v>0.9909</v>
      </c>
      <c r="U811">
        <v>0.99819999999999998</v>
      </c>
      <c r="V811">
        <v>0.9556</v>
      </c>
      <c r="W811">
        <v>0.96489999999999998</v>
      </c>
      <c r="X811">
        <v>0.96840000000000004</v>
      </c>
      <c r="Y811">
        <v>0.86580000000000001</v>
      </c>
      <c r="Z811">
        <v>0.9617</v>
      </c>
      <c r="AA811">
        <v>0.91910000000000003</v>
      </c>
      <c r="AB811">
        <v>1</v>
      </c>
      <c r="AC811">
        <v>0.99060000000000004</v>
      </c>
      <c r="AD811">
        <v>0.9415</v>
      </c>
      <c r="AE811">
        <v>0.95569999999999999</v>
      </c>
      <c r="AF811">
        <v>0.95930000000000004</v>
      </c>
      <c r="AG811">
        <v>0.92769999999999997</v>
      </c>
      <c r="AH811">
        <v>0.95309999999999995</v>
      </c>
      <c r="AI811">
        <v>0.89</v>
      </c>
      <c r="AJ811">
        <v>0.97130000000000005</v>
      </c>
      <c r="AK811">
        <v>0.89990000000000003</v>
      </c>
      <c r="AL811">
        <v>0.99429999999999996</v>
      </c>
      <c r="AM811">
        <v>0.98309999999999997</v>
      </c>
      <c r="AN811">
        <v>0.86060000000000003</v>
      </c>
      <c r="AO811">
        <v>0.94089999999999996</v>
      </c>
      <c r="AP811">
        <v>0.98340000000000005</v>
      </c>
      <c r="AQ811">
        <v>0.98640000000000005</v>
      </c>
      <c r="AR811">
        <v>0.93320000000000003</v>
      </c>
      <c r="AS811">
        <v>0.996</v>
      </c>
      <c r="AT811">
        <v>0.96989999999999998</v>
      </c>
      <c r="AU811">
        <v>0.94220000000000004</v>
      </c>
      <c r="AV811">
        <v>0.9587</v>
      </c>
      <c r="AW811">
        <v>0.93210000000000004</v>
      </c>
      <c r="AX811">
        <v>0.97219999999999995</v>
      </c>
      <c r="AY811">
        <v>0.96419999999999995</v>
      </c>
      <c r="AZ811">
        <v>0.91879999999999995</v>
      </c>
      <c r="BA811">
        <v>0.9728</v>
      </c>
      <c r="BB811">
        <v>0.98319999999999996</v>
      </c>
      <c r="BC811">
        <v>0.93540000000000001</v>
      </c>
      <c r="BD811">
        <v>0.97070000000000001</v>
      </c>
    </row>
    <row r="812" spans="1:56" hidden="1" x14ac:dyDescent="0.4">
      <c r="A812">
        <v>622</v>
      </c>
      <c r="B812" t="s">
        <v>830</v>
      </c>
      <c r="C812" t="s">
        <v>867</v>
      </c>
      <c r="D812" t="str">
        <f t="shared" si="40"/>
        <v>MEAN</v>
      </c>
      <c r="E812" t="s">
        <v>880</v>
      </c>
      <c r="F812">
        <f t="shared" si="41"/>
        <v>0.56758800000000009</v>
      </c>
      <c r="G812">
        <v>0.8</v>
      </c>
      <c r="H812">
        <v>0.49430000000000002</v>
      </c>
      <c r="I812">
        <v>0.71109999999999995</v>
      </c>
      <c r="J812">
        <v>0.49669999999999997</v>
      </c>
      <c r="K812">
        <v>0.53620000000000001</v>
      </c>
      <c r="L812">
        <v>0.73980000000000001</v>
      </c>
      <c r="M812">
        <v>0.54069999999999996</v>
      </c>
      <c r="N812">
        <v>0.48070000000000002</v>
      </c>
      <c r="O812">
        <v>0.44090000000000001</v>
      </c>
      <c r="P812">
        <v>0.56079999999999997</v>
      </c>
      <c r="Q812">
        <v>0.67310000000000003</v>
      </c>
      <c r="R812">
        <v>0.69030000000000002</v>
      </c>
      <c r="S812">
        <v>0.42270000000000002</v>
      </c>
      <c r="T812">
        <v>0.66490000000000005</v>
      </c>
      <c r="U812">
        <v>0.75019999999999998</v>
      </c>
      <c r="V812">
        <v>0.49509999999999998</v>
      </c>
      <c r="W812">
        <v>0.59330000000000005</v>
      </c>
      <c r="X812">
        <v>0.58279999999999998</v>
      </c>
      <c r="Y812">
        <v>0.37680000000000002</v>
      </c>
      <c r="Z812">
        <v>0.49730000000000002</v>
      </c>
      <c r="AA812">
        <v>0.48010000000000003</v>
      </c>
      <c r="AB812">
        <v>0.79779999999999995</v>
      </c>
      <c r="AC812">
        <v>0.73280000000000001</v>
      </c>
      <c r="AD812">
        <v>0.43409999999999999</v>
      </c>
      <c r="AE812">
        <v>0.54149999999999998</v>
      </c>
      <c r="AF812">
        <v>0.54900000000000004</v>
      </c>
      <c r="AG812">
        <v>0.45750000000000002</v>
      </c>
      <c r="AH812">
        <v>0.51849999999999996</v>
      </c>
      <c r="AI812">
        <v>0.41199999999999998</v>
      </c>
      <c r="AJ812">
        <v>0.61839999999999995</v>
      </c>
      <c r="AK812">
        <v>0.48420000000000002</v>
      </c>
      <c r="AL812">
        <v>0.70379999999999998</v>
      </c>
      <c r="AM812">
        <v>0.54179999999999995</v>
      </c>
      <c r="AN812">
        <v>0.40329999999999999</v>
      </c>
      <c r="AO812">
        <v>0.49819999999999998</v>
      </c>
      <c r="AP812">
        <v>0.65569999999999995</v>
      </c>
      <c r="AQ812">
        <v>0.65780000000000005</v>
      </c>
      <c r="AR812">
        <v>0.44629999999999997</v>
      </c>
      <c r="AS812">
        <v>0.7802</v>
      </c>
      <c r="AT812">
        <v>0.6159</v>
      </c>
      <c r="AU812">
        <v>0.48230000000000001</v>
      </c>
      <c r="AV812">
        <v>0.55879999999999996</v>
      </c>
      <c r="AW812">
        <v>0.43169999999999997</v>
      </c>
      <c r="AX812">
        <v>0.48370000000000002</v>
      </c>
      <c r="AY812">
        <v>0.65869999999999995</v>
      </c>
      <c r="AZ812">
        <v>0.46479999999999999</v>
      </c>
      <c r="BA812">
        <v>0.65059999999999996</v>
      </c>
      <c r="BB812">
        <v>0.65429999999999999</v>
      </c>
      <c r="BC812">
        <v>0.51170000000000004</v>
      </c>
      <c r="BD812">
        <v>0.60619999999999996</v>
      </c>
    </row>
    <row r="813" spans="1:56" hidden="1" x14ac:dyDescent="0.4">
      <c r="A813">
        <v>623</v>
      </c>
      <c r="B813" t="s">
        <v>830</v>
      </c>
      <c r="C813" t="s">
        <v>867</v>
      </c>
      <c r="D813" t="str">
        <f t="shared" si="40"/>
        <v>Weighted</v>
      </c>
      <c r="E813" t="s">
        <v>881</v>
      </c>
      <c r="F813">
        <f t="shared" si="41"/>
        <v>0.59723400000000004</v>
      </c>
      <c r="G813">
        <v>0.9</v>
      </c>
      <c r="H813">
        <v>0.50270000000000004</v>
      </c>
      <c r="I813">
        <v>0.78129999999999999</v>
      </c>
      <c r="J813">
        <v>0.50270000000000004</v>
      </c>
      <c r="K813">
        <v>0.54720000000000002</v>
      </c>
      <c r="L813">
        <v>0.81979999999999997</v>
      </c>
      <c r="M813">
        <v>0.5605</v>
      </c>
      <c r="N813">
        <v>0.48409999999999997</v>
      </c>
      <c r="O813">
        <v>0.42699999999999999</v>
      </c>
      <c r="P813">
        <v>0.58650000000000002</v>
      </c>
      <c r="Q813">
        <v>0.73839999999999995</v>
      </c>
      <c r="R813">
        <v>0.75090000000000001</v>
      </c>
      <c r="S813">
        <v>0.40350000000000003</v>
      </c>
      <c r="T813">
        <v>0.72040000000000004</v>
      </c>
      <c r="U813">
        <v>0.83330000000000004</v>
      </c>
      <c r="V813">
        <v>0.50539999999999996</v>
      </c>
      <c r="W813">
        <v>0.63229999999999997</v>
      </c>
      <c r="X813">
        <v>0.6159</v>
      </c>
      <c r="Y813">
        <v>0.35809999999999997</v>
      </c>
      <c r="Z813">
        <v>0.502</v>
      </c>
      <c r="AA813">
        <v>0.4844</v>
      </c>
      <c r="AB813">
        <v>0.8972</v>
      </c>
      <c r="AC813">
        <v>0.81310000000000004</v>
      </c>
      <c r="AD813">
        <v>0.42330000000000001</v>
      </c>
      <c r="AE813">
        <v>0.56200000000000006</v>
      </c>
      <c r="AF813">
        <v>0.57189999999999996</v>
      </c>
      <c r="AG813">
        <v>0.45440000000000003</v>
      </c>
      <c r="AH813">
        <v>0.52869999999999995</v>
      </c>
      <c r="AI813">
        <v>0.39929999999999999</v>
      </c>
      <c r="AJ813">
        <v>0.66249999999999998</v>
      </c>
      <c r="AK813">
        <v>0.49609999999999999</v>
      </c>
      <c r="AL813">
        <v>0.7681</v>
      </c>
      <c r="AM813">
        <v>0.55920000000000003</v>
      </c>
      <c r="AN813">
        <v>0.39</v>
      </c>
      <c r="AO813">
        <v>0.50829999999999997</v>
      </c>
      <c r="AP813">
        <v>0.7157</v>
      </c>
      <c r="AQ813">
        <v>0.71860000000000002</v>
      </c>
      <c r="AR813">
        <v>0.44340000000000002</v>
      </c>
      <c r="AS813">
        <v>0.87219999999999998</v>
      </c>
      <c r="AT813">
        <v>0.65690000000000004</v>
      </c>
      <c r="AU813">
        <v>0.48949999999999999</v>
      </c>
      <c r="AV813">
        <v>0.58950000000000002</v>
      </c>
      <c r="AW813">
        <v>0.42199999999999999</v>
      </c>
      <c r="AX813">
        <v>0.4798</v>
      </c>
      <c r="AY813">
        <v>0.71919999999999995</v>
      </c>
      <c r="AZ813">
        <v>0.46949999999999997</v>
      </c>
      <c r="BA813">
        <v>0.70550000000000002</v>
      </c>
      <c r="BB813">
        <v>0.70830000000000004</v>
      </c>
      <c r="BC813">
        <v>0.53139999999999998</v>
      </c>
      <c r="BD813">
        <v>0.64970000000000006</v>
      </c>
    </row>
    <row r="814" spans="1:56" hidden="1" x14ac:dyDescent="0.4">
      <c r="A814">
        <v>575</v>
      </c>
      <c r="B814" t="s">
        <v>822</v>
      </c>
      <c r="C814" t="s">
        <v>867</v>
      </c>
      <c r="D814" t="str">
        <f t="shared" si="40"/>
        <v>Jaccard</v>
      </c>
      <c r="E814" t="s">
        <v>882</v>
      </c>
      <c r="F814">
        <f t="shared" si="41"/>
        <v>0.569052</v>
      </c>
      <c r="G814">
        <v>0.12820000000000001</v>
      </c>
      <c r="H814">
        <v>0.55559999999999998</v>
      </c>
      <c r="I814">
        <v>0.28570000000000001</v>
      </c>
      <c r="J814">
        <v>0.33329999999999999</v>
      </c>
      <c r="K814">
        <v>1</v>
      </c>
      <c r="L814">
        <v>0.70830000000000004</v>
      </c>
      <c r="M814">
        <v>0.43180000000000002</v>
      </c>
      <c r="N814">
        <v>0.45950000000000002</v>
      </c>
      <c r="O814">
        <v>0.27589999999999998</v>
      </c>
      <c r="P814">
        <v>0.47060000000000002</v>
      </c>
      <c r="Q814">
        <v>0.75860000000000005</v>
      </c>
      <c r="R814">
        <v>0.57140000000000002</v>
      </c>
      <c r="S814">
        <v>0.23080000000000001</v>
      </c>
      <c r="T814">
        <v>0.51849999999999996</v>
      </c>
      <c r="U814">
        <v>0.47060000000000002</v>
      </c>
      <c r="V814">
        <v>0.55559999999999998</v>
      </c>
      <c r="W814">
        <v>0.57779999999999998</v>
      </c>
      <c r="X814">
        <v>0.9375</v>
      </c>
      <c r="Y814">
        <v>0.72970000000000002</v>
      </c>
      <c r="Z814">
        <v>0.5</v>
      </c>
      <c r="AA814">
        <v>0.47370000000000001</v>
      </c>
      <c r="AB814">
        <v>1</v>
      </c>
      <c r="AC814">
        <v>0.75</v>
      </c>
      <c r="AD814">
        <v>0.8</v>
      </c>
      <c r="AE814">
        <v>0.52939999999999998</v>
      </c>
      <c r="AF814">
        <v>0.67920000000000003</v>
      </c>
      <c r="AG814">
        <v>0.5</v>
      </c>
      <c r="AH814">
        <v>0.28210000000000002</v>
      </c>
      <c r="AI814">
        <v>0.4</v>
      </c>
      <c r="AJ814">
        <v>0.92310000000000003</v>
      </c>
      <c r="AK814">
        <v>0.37780000000000002</v>
      </c>
      <c r="AL814">
        <v>1</v>
      </c>
      <c r="AM814">
        <v>0.2581</v>
      </c>
      <c r="AN814">
        <v>0.28570000000000001</v>
      </c>
      <c r="AO814">
        <v>0.375</v>
      </c>
      <c r="AP814">
        <v>0.52380000000000004</v>
      </c>
      <c r="AQ814">
        <v>0.75</v>
      </c>
      <c r="AR814">
        <v>0.19570000000000001</v>
      </c>
      <c r="AS814">
        <v>0.86670000000000003</v>
      </c>
      <c r="AT814">
        <v>0.56100000000000005</v>
      </c>
      <c r="AU814">
        <v>0.25580000000000003</v>
      </c>
      <c r="AV814">
        <v>0.68</v>
      </c>
      <c r="AW814">
        <v>0.63160000000000005</v>
      </c>
      <c r="AX814">
        <v>0.8</v>
      </c>
      <c r="AY814">
        <v>0.84209999999999996</v>
      </c>
      <c r="AZ814">
        <v>0.77500000000000002</v>
      </c>
      <c r="BA814">
        <v>0.7</v>
      </c>
      <c r="BB814">
        <v>0.54169999999999996</v>
      </c>
      <c r="BC814">
        <v>0.6</v>
      </c>
      <c r="BD814">
        <v>0.59570000000000001</v>
      </c>
    </row>
    <row r="815" spans="1:56" hidden="1" x14ac:dyDescent="0.4">
      <c r="A815">
        <v>576</v>
      </c>
      <c r="B815" t="s">
        <v>822</v>
      </c>
      <c r="C815" t="s">
        <v>867</v>
      </c>
      <c r="D815" t="str">
        <f t="shared" si="40"/>
        <v>Levenshtein</v>
      </c>
      <c r="E815" t="s">
        <v>883</v>
      </c>
      <c r="F815">
        <f t="shared" si="41"/>
        <v>0.73880399999999979</v>
      </c>
      <c r="G815">
        <v>0.53149999999999997</v>
      </c>
      <c r="H815">
        <v>0.64349999999999996</v>
      </c>
      <c r="I815">
        <v>0.71660000000000001</v>
      </c>
      <c r="J815">
        <v>0.67620000000000002</v>
      </c>
      <c r="K815">
        <v>0.96440000000000003</v>
      </c>
      <c r="L815">
        <v>0.90880000000000005</v>
      </c>
      <c r="M815">
        <v>0.60170000000000001</v>
      </c>
      <c r="N815">
        <v>0.7198</v>
      </c>
      <c r="O815">
        <v>0.56389999999999996</v>
      </c>
      <c r="P815">
        <v>0.60709999999999997</v>
      </c>
      <c r="Q815">
        <v>0.95430000000000004</v>
      </c>
      <c r="R815">
        <v>0.75080000000000002</v>
      </c>
      <c r="S815">
        <v>0.52769999999999995</v>
      </c>
      <c r="T815">
        <v>0.77070000000000005</v>
      </c>
      <c r="U815">
        <v>0.65620000000000001</v>
      </c>
      <c r="V815">
        <v>0.78790000000000004</v>
      </c>
      <c r="W815">
        <v>0.69830000000000003</v>
      </c>
      <c r="X815">
        <v>0.95689999999999997</v>
      </c>
      <c r="Y815">
        <v>0.92900000000000005</v>
      </c>
      <c r="Z815">
        <v>0.70640000000000003</v>
      </c>
      <c r="AA815">
        <v>0.63119999999999998</v>
      </c>
      <c r="AB815">
        <v>0.99439999999999995</v>
      </c>
      <c r="AC815">
        <v>0.94720000000000004</v>
      </c>
      <c r="AD815">
        <v>0.84399999999999997</v>
      </c>
      <c r="AE815">
        <v>0.75800000000000001</v>
      </c>
      <c r="AF815">
        <v>0.76800000000000002</v>
      </c>
      <c r="AG815">
        <v>0.74299999999999999</v>
      </c>
      <c r="AH815">
        <v>0.61599999999999999</v>
      </c>
      <c r="AI815">
        <v>0.56059999999999999</v>
      </c>
      <c r="AJ815">
        <v>0.89390000000000003</v>
      </c>
      <c r="AK815">
        <v>0.65010000000000001</v>
      </c>
      <c r="AL815">
        <v>0.95520000000000005</v>
      </c>
      <c r="AM815">
        <v>0.47949999999999998</v>
      </c>
      <c r="AN815">
        <v>0.47020000000000001</v>
      </c>
      <c r="AO815">
        <v>0.55220000000000002</v>
      </c>
      <c r="AP815">
        <v>0.86560000000000004</v>
      </c>
      <c r="AQ815">
        <v>0.84819999999999995</v>
      </c>
      <c r="AR815">
        <v>0.71419999999999995</v>
      </c>
      <c r="AS815">
        <v>0.76380000000000003</v>
      </c>
      <c r="AT815">
        <v>0.67710000000000004</v>
      </c>
      <c r="AU815">
        <v>0.47449999999999998</v>
      </c>
      <c r="AV815">
        <v>0.85750000000000004</v>
      </c>
      <c r="AW815">
        <v>0.81989999999999996</v>
      </c>
      <c r="AX815">
        <v>0.75439999999999996</v>
      </c>
      <c r="AY815">
        <v>0.9829</v>
      </c>
      <c r="AZ815">
        <v>0.69950000000000001</v>
      </c>
      <c r="BA815">
        <v>0.76500000000000001</v>
      </c>
      <c r="BB815">
        <v>0.84689999999999999</v>
      </c>
      <c r="BC815">
        <v>0.66259999999999997</v>
      </c>
      <c r="BD815">
        <v>0.67290000000000005</v>
      </c>
    </row>
    <row r="816" spans="1:56" hidden="1" x14ac:dyDescent="0.4">
      <c r="A816">
        <v>577</v>
      </c>
      <c r="B816" t="s">
        <v>822</v>
      </c>
      <c r="C816" t="s">
        <v>867</v>
      </c>
      <c r="D816" t="str">
        <f t="shared" si="40"/>
        <v>TFIDF</v>
      </c>
      <c r="E816" t="s">
        <v>884</v>
      </c>
      <c r="F816">
        <f t="shared" si="41"/>
        <v>0.63068400000000002</v>
      </c>
      <c r="G816">
        <v>0.28179999999999999</v>
      </c>
      <c r="H816">
        <v>0.56910000000000005</v>
      </c>
      <c r="I816">
        <v>0.5091</v>
      </c>
      <c r="J816">
        <v>0.50649999999999995</v>
      </c>
      <c r="K816">
        <v>0.97360000000000002</v>
      </c>
      <c r="L816">
        <v>0.74860000000000004</v>
      </c>
      <c r="M816">
        <v>0.51300000000000001</v>
      </c>
      <c r="N816">
        <v>0.53910000000000002</v>
      </c>
      <c r="O816">
        <v>0.43330000000000002</v>
      </c>
      <c r="P816">
        <v>0.43269999999999997</v>
      </c>
      <c r="Q816">
        <v>0.91739999999999999</v>
      </c>
      <c r="R816">
        <v>0.45350000000000001</v>
      </c>
      <c r="S816">
        <v>0.29199999999999998</v>
      </c>
      <c r="T816">
        <v>0.59370000000000001</v>
      </c>
      <c r="U816">
        <v>0.58819999999999995</v>
      </c>
      <c r="V816">
        <v>0.77390000000000003</v>
      </c>
      <c r="W816">
        <v>0.64790000000000003</v>
      </c>
      <c r="X816">
        <v>0.92789999999999995</v>
      </c>
      <c r="Y816">
        <v>0.82989999999999997</v>
      </c>
      <c r="Z816">
        <v>0.57289999999999996</v>
      </c>
      <c r="AA816">
        <v>0.3831</v>
      </c>
      <c r="AB816">
        <v>1</v>
      </c>
      <c r="AC816">
        <v>0.59460000000000002</v>
      </c>
      <c r="AD816">
        <v>0.71430000000000005</v>
      </c>
      <c r="AE816">
        <v>0.59740000000000004</v>
      </c>
      <c r="AF816">
        <v>0.70499999999999996</v>
      </c>
      <c r="AG816">
        <v>0.5716</v>
      </c>
      <c r="AH816">
        <v>0.39529999999999998</v>
      </c>
      <c r="AI816">
        <v>0.34279999999999999</v>
      </c>
      <c r="AJ816">
        <v>0.94</v>
      </c>
      <c r="AK816">
        <v>0.55759999999999998</v>
      </c>
      <c r="AL816">
        <v>0.84670000000000001</v>
      </c>
      <c r="AM816">
        <v>0.22700000000000001</v>
      </c>
      <c r="AN816">
        <v>0.35970000000000002</v>
      </c>
      <c r="AO816">
        <v>0.52610000000000001</v>
      </c>
      <c r="AP816">
        <v>0.86809999999999998</v>
      </c>
      <c r="AQ816">
        <v>0.80500000000000005</v>
      </c>
      <c r="AR816">
        <v>0.58499999999999996</v>
      </c>
      <c r="AS816">
        <v>0.7974</v>
      </c>
      <c r="AT816">
        <v>0.51759999999999995</v>
      </c>
      <c r="AU816">
        <v>0.42199999999999999</v>
      </c>
      <c r="AV816">
        <v>0.82420000000000004</v>
      </c>
      <c r="AW816">
        <v>0.78049999999999997</v>
      </c>
      <c r="AX816">
        <v>0.63819999999999999</v>
      </c>
      <c r="AY816">
        <v>0.97070000000000001</v>
      </c>
      <c r="AZ816">
        <v>0.65300000000000002</v>
      </c>
      <c r="BA816">
        <v>0.7399</v>
      </c>
      <c r="BB816">
        <v>0.6694</v>
      </c>
      <c r="BC816">
        <v>0.67190000000000005</v>
      </c>
      <c r="BD816">
        <v>0.72599999999999998</v>
      </c>
    </row>
    <row r="817" spans="1:56" hidden="1" x14ac:dyDescent="0.4">
      <c r="A817">
        <v>578</v>
      </c>
      <c r="B817" t="s">
        <v>822</v>
      </c>
      <c r="C817" t="s">
        <v>867</v>
      </c>
      <c r="D817" t="str">
        <f t="shared" si="40"/>
        <v>BM25</v>
      </c>
      <c r="E817" t="s">
        <v>885</v>
      </c>
      <c r="F817">
        <f t="shared" si="41"/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</row>
    <row r="818" spans="1:56" hidden="1" x14ac:dyDescent="0.4">
      <c r="A818">
        <v>579</v>
      </c>
      <c r="B818" t="s">
        <v>822</v>
      </c>
      <c r="C818" t="s">
        <v>867</v>
      </c>
      <c r="D818" t="str">
        <f t="shared" si="40"/>
        <v>SBERT</v>
      </c>
      <c r="E818" t="s">
        <v>886</v>
      </c>
      <c r="F818">
        <f t="shared" si="41"/>
        <v>0.96047400000000005</v>
      </c>
      <c r="G818">
        <v>0.85660000000000003</v>
      </c>
      <c r="H818">
        <v>0.97670000000000001</v>
      </c>
      <c r="I818">
        <v>0.95020000000000004</v>
      </c>
      <c r="J818">
        <v>0.96379999999999999</v>
      </c>
      <c r="K818">
        <v>0.99870000000000003</v>
      </c>
      <c r="L818">
        <v>0.99299999999999999</v>
      </c>
      <c r="M818">
        <v>0.91259999999999997</v>
      </c>
      <c r="N818">
        <v>0.94099999999999995</v>
      </c>
      <c r="O818">
        <v>0.96479999999999999</v>
      </c>
      <c r="P818">
        <v>0.89339999999999997</v>
      </c>
      <c r="Q818">
        <v>0.99819999999999998</v>
      </c>
      <c r="R818">
        <v>0.98089999999999999</v>
      </c>
      <c r="S818">
        <v>0.92949999999999999</v>
      </c>
      <c r="T818">
        <v>0.9647</v>
      </c>
      <c r="U818">
        <v>0.94840000000000002</v>
      </c>
      <c r="V818">
        <v>0.9657</v>
      </c>
      <c r="W818">
        <v>0.97209999999999996</v>
      </c>
      <c r="X818">
        <v>0.99199999999999999</v>
      </c>
      <c r="Y818">
        <v>0.98980000000000001</v>
      </c>
      <c r="Z818">
        <v>0.96650000000000003</v>
      </c>
      <c r="AA818">
        <v>0.92589999999999995</v>
      </c>
      <c r="AB818">
        <v>1</v>
      </c>
      <c r="AC818">
        <v>0.99490000000000001</v>
      </c>
      <c r="AD818">
        <v>0.97689999999999999</v>
      </c>
      <c r="AE818">
        <v>0.96940000000000004</v>
      </c>
      <c r="AF818">
        <v>0.97689999999999999</v>
      </c>
      <c r="AG818">
        <v>0.96840000000000004</v>
      </c>
      <c r="AH818">
        <v>0.95569999999999999</v>
      </c>
      <c r="AI818">
        <v>0.92059999999999997</v>
      </c>
      <c r="AJ818">
        <v>0.99409999999999998</v>
      </c>
      <c r="AK818">
        <v>0.95369999999999999</v>
      </c>
      <c r="AL818">
        <v>0.99850000000000005</v>
      </c>
      <c r="AM818">
        <v>0.93789999999999996</v>
      </c>
      <c r="AN818">
        <v>0.84960000000000002</v>
      </c>
      <c r="AO818">
        <v>0.93799999999999994</v>
      </c>
      <c r="AP818">
        <v>0.98160000000000003</v>
      </c>
      <c r="AQ818">
        <v>0.99019999999999997</v>
      </c>
      <c r="AR818">
        <v>0.95250000000000001</v>
      </c>
      <c r="AS818">
        <v>0.96970000000000001</v>
      </c>
      <c r="AT818">
        <v>0.96879999999999999</v>
      </c>
      <c r="AU818">
        <v>0.90939999999999999</v>
      </c>
      <c r="AV818">
        <v>0.98670000000000002</v>
      </c>
      <c r="AW818">
        <v>0.97509999999999997</v>
      </c>
      <c r="AX818">
        <v>0.97719999999999996</v>
      </c>
      <c r="AY818">
        <v>0.99539999999999995</v>
      </c>
      <c r="AZ818">
        <v>0.9415</v>
      </c>
      <c r="BA818">
        <v>0.94979999999999998</v>
      </c>
      <c r="BB818">
        <v>0.98009999999999997</v>
      </c>
      <c r="BC818">
        <v>0.95330000000000004</v>
      </c>
      <c r="BD818">
        <v>0.97330000000000005</v>
      </c>
    </row>
    <row r="819" spans="1:56" hidden="1" x14ac:dyDescent="0.4">
      <c r="A819">
        <v>580</v>
      </c>
      <c r="B819" t="s">
        <v>822</v>
      </c>
      <c r="C819" t="s">
        <v>867</v>
      </c>
      <c r="D819" t="str">
        <f t="shared" si="40"/>
        <v>MEAN</v>
      </c>
      <c r="E819" t="s">
        <v>887</v>
      </c>
      <c r="F819">
        <f t="shared" si="41"/>
        <v>0.57980200000000015</v>
      </c>
      <c r="G819">
        <v>0.35959999999999998</v>
      </c>
      <c r="H819">
        <v>0.54900000000000004</v>
      </c>
      <c r="I819">
        <v>0.49230000000000002</v>
      </c>
      <c r="J819">
        <v>0.496</v>
      </c>
      <c r="K819">
        <v>0.7873</v>
      </c>
      <c r="L819">
        <v>0.67169999999999996</v>
      </c>
      <c r="M819">
        <v>0.49180000000000001</v>
      </c>
      <c r="N819">
        <v>0.53190000000000004</v>
      </c>
      <c r="O819">
        <v>0.4476</v>
      </c>
      <c r="P819">
        <v>0.48080000000000001</v>
      </c>
      <c r="Q819">
        <v>0.72570000000000001</v>
      </c>
      <c r="R819">
        <v>0.55130000000000001</v>
      </c>
      <c r="S819">
        <v>0.39600000000000002</v>
      </c>
      <c r="T819">
        <v>0.56950000000000001</v>
      </c>
      <c r="U819">
        <v>0.53269999999999995</v>
      </c>
      <c r="V819">
        <v>0.61660000000000004</v>
      </c>
      <c r="W819">
        <v>0.57920000000000005</v>
      </c>
      <c r="X819">
        <v>0.76290000000000002</v>
      </c>
      <c r="Y819">
        <v>0.69569999999999999</v>
      </c>
      <c r="Z819">
        <v>0.54920000000000002</v>
      </c>
      <c r="AA819">
        <v>0.48280000000000001</v>
      </c>
      <c r="AB819">
        <v>0.79890000000000005</v>
      </c>
      <c r="AC819">
        <v>0.6573</v>
      </c>
      <c r="AD819">
        <v>0.66700000000000004</v>
      </c>
      <c r="AE819">
        <v>0.57079999999999997</v>
      </c>
      <c r="AF819">
        <v>0.62580000000000002</v>
      </c>
      <c r="AG819">
        <v>0.55659999999999998</v>
      </c>
      <c r="AH819">
        <v>0.44979999999999998</v>
      </c>
      <c r="AI819">
        <v>0.44479999999999997</v>
      </c>
      <c r="AJ819">
        <v>0.75019999999999998</v>
      </c>
      <c r="AK819">
        <v>0.50780000000000003</v>
      </c>
      <c r="AL819">
        <v>0.7601</v>
      </c>
      <c r="AM819">
        <v>0.3805</v>
      </c>
      <c r="AN819">
        <v>0.39300000000000002</v>
      </c>
      <c r="AO819">
        <v>0.4783</v>
      </c>
      <c r="AP819">
        <v>0.64780000000000004</v>
      </c>
      <c r="AQ819">
        <v>0.67869999999999997</v>
      </c>
      <c r="AR819">
        <v>0.48949999999999999</v>
      </c>
      <c r="AS819">
        <v>0.67949999999999999</v>
      </c>
      <c r="AT819">
        <v>0.54490000000000005</v>
      </c>
      <c r="AU819">
        <v>0.41239999999999999</v>
      </c>
      <c r="AV819">
        <v>0.66969999999999996</v>
      </c>
      <c r="AW819">
        <v>0.64139999999999997</v>
      </c>
      <c r="AX819">
        <v>0.63400000000000001</v>
      </c>
      <c r="AY819">
        <v>0.75819999999999999</v>
      </c>
      <c r="AZ819">
        <v>0.61380000000000001</v>
      </c>
      <c r="BA819">
        <v>0.63090000000000002</v>
      </c>
      <c r="BB819">
        <v>0.60760000000000003</v>
      </c>
      <c r="BC819">
        <v>0.5776</v>
      </c>
      <c r="BD819">
        <v>0.59360000000000002</v>
      </c>
    </row>
    <row r="820" spans="1:56" hidden="1" x14ac:dyDescent="0.4">
      <c r="A820">
        <v>581</v>
      </c>
      <c r="B820" t="s">
        <v>822</v>
      </c>
      <c r="C820" t="s">
        <v>867</v>
      </c>
      <c r="D820" t="str">
        <f t="shared" si="40"/>
        <v>Weighted</v>
      </c>
      <c r="E820" t="s">
        <v>888</v>
      </c>
      <c r="F820">
        <f t="shared" si="41"/>
        <v>0.61221999999999999</v>
      </c>
      <c r="G820">
        <v>0.33510000000000001</v>
      </c>
      <c r="H820">
        <v>0.56820000000000004</v>
      </c>
      <c r="I820">
        <v>0.49830000000000002</v>
      </c>
      <c r="J820">
        <v>0.50070000000000003</v>
      </c>
      <c r="K820">
        <v>0.88300000000000001</v>
      </c>
      <c r="L820">
        <v>0.72819999999999996</v>
      </c>
      <c r="M820">
        <v>0.50349999999999995</v>
      </c>
      <c r="N820">
        <v>0.55069999999999997</v>
      </c>
      <c r="O820">
        <v>0.43640000000000001</v>
      </c>
      <c r="P820">
        <v>0.48859999999999998</v>
      </c>
      <c r="Q820">
        <v>0.80330000000000001</v>
      </c>
      <c r="R820">
        <v>0.56469999999999998</v>
      </c>
      <c r="S820">
        <v>0.37019999999999997</v>
      </c>
      <c r="T820">
        <v>0.59689999999999999</v>
      </c>
      <c r="U820">
        <v>0.55300000000000005</v>
      </c>
      <c r="V820">
        <v>0.66459999999999997</v>
      </c>
      <c r="W820">
        <v>0.61060000000000003</v>
      </c>
      <c r="X820">
        <v>0.85119999999999996</v>
      </c>
      <c r="Y820">
        <v>0.76259999999999994</v>
      </c>
      <c r="Z820">
        <v>0.57010000000000005</v>
      </c>
      <c r="AA820">
        <v>0.48370000000000002</v>
      </c>
      <c r="AB820">
        <v>0.89859999999999995</v>
      </c>
      <c r="AC820">
        <v>0.70220000000000005</v>
      </c>
      <c r="AD820">
        <v>0.72299999999999998</v>
      </c>
      <c r="AE820">
        <v>0.59799999999999998</v>
      </c>
      <c r="AF820">
        <v>0.67100000000000004</v>
      </c>
      <c r="AG820">
        <v>0.57909999999999995</v>
      </c>
      <c r="AH820">
        <v>0.43869999999999998</v>
      </c>
      <c r="AI820">
        <v>0.43509999999999999</v>
      </c>
      <c r="AJ820">
        <v>0.8357</v>
      </c>
      <c r="AK820">
        <v>0.51959999999999995</v>
      </c>
      <c r="AL820">
        <v>0.84260000000000002</v>
      </c>
      <c r="AM820">
        <v>0.3463</v>
      </c>
      <c r="AN820">
        <v>0.38190000000000002</v>
      </c>
      <c r="AO820">
        <v>0.4834</v>
      </c>
      <c r="AP820">
        <v>0.70599999999999996</v>
      </c>
      <c r="AQ820">
        <v>0.74009999999999998</v>
      </c>
      <c r="AR820">
        <v>0.49819999999999998</v>
      </c>
      <c r="AS820">
        <v>0.74380000000000002</v>
      </c>
      <c r="AT820">
        <v>0.56169999999999998</v>
      </c>
      <c r="AU820">
        <v>0.40010000000000001</v>
      </c>
      <c r="AV820">
        <v>0.73029999999999995</v>
      </c>
      <c r="AW820">
        <v>0.69450000000000001</v>
      </c>
      <c r="AX820">
        <v>0.67779999999999996</v>
      </c>
      <c r="AY820">
        <v>0.84699999999999998</v>
      </c>
      <c r="AZ820">
        <v>0.65869999999999995</v>
      </c>
      <c r="BA820">
        <v>0.68320000000000003</v>
      </c>
      <c r="BB820">
        <v>0.64600000000000002</v>
      </c>
      <c r="BC820">
        <v>0.61250000000000004</v>
      </c>
      <c r="BD820">
        <v>0.63229999999999997</v>
      </c>
    </row>
    <row r="821" spans="1:56" hidden="1" x14ac:dyDescent="0.4">
      <c r="A821">
        <v>526</v>
      </c>
      <c r="B821" t="s">
        <v>821</v>
      </c>
      <c r="C821" t="s">
        <v>867</v>
      </c>
      <c r="D821" t="str">
        <f t="shared" si="40"/>
        <v>Jaccard</v>
      </c>
      <c r="E821" t="s">
        <v>889</v>
      </c>
      <c r="F821">
        <f t="shared" si="41"/>
        <v>0.55574800000000013</v>
      </c>
      <c r="G821">
        <v>0.12820000000000001</v>
      </c>
      <c r="H821">
        <v>0.4194</v>
      </c>
      <c r="I821">
        <v>0.375</v>
      </c>
      <c r="J821">
        <v>0.45</v>
      </c>
      <c r="K821">
        <v>1</v>
      </c>
      <c r="L821">
        <v>0.90480000000000005</v>
      </c>
      <c r="M821">
        <v>0.2326</v>
      </c>
      <c r="N821">
        <v>0.21740000000000001</v>
      </c>
      <c r="O821">
        <v>0.48149999999999998</v>
      </c>
      <c r="P821">
        <v>0.47370000000000001</v>
      </c>
      <c r="Q821">
        <v>0.92589999999999995</v>
      </c>
      <c r="R821">
        <v>0.48480000000000001</v>
      </c>
      <c r="S821">
        <v>0.13950000000000001</v>
      </c>
      <c r="T821">
        <v>0.63639999999999997</v>
      </c>
      <c r="U821">
        <v>0.90910000000000002</v>
      </c>
      <c r="V821">
        <v>0.2</v>
      </c>
      <c r="W821">
        <v>0.72499999999999998</v>
      </c>
      <c r="X821">
        <v>0.875</v>
      </c>
      <c r="Y821">
        <v>0.2</v>
      </c>
      <c r="Z821">
        <v>0.6</v>
      </c>
      <c r="AA821">
        <v>0.439</v>
      </c>
      <c r="AB821">
        <v>0.92310000000000003</v>
      </c>
      <c r="AC821">
        <v>0.95240000000000002</v>
      </c>
      <c r="AD821">
        <v>1</v>
      </c>
      <c r="AE821">
        <v>0.33329999999999999</v>
      </c>
      <c r="AF821">
        <v>0.875</v>
      </c>
      <c r="AG821">
        <v>0.37780000000000002</v>
      </c>
      <c r="AH821">
        <v>0.4118</v>
      </c>
      <c r="AI821">
        <v>0.4</v>
      </c>
      <c r="AJ821">
        <v>0.92310000000000003</v>
      </c>
      <c r="AK821">
        <v>0.5</v>
      </c>
      <c r="AL821">
        <v>0.32</v>
      </c>
      <c r="AM821">
        <v>0.2581</v>
      </c>
      <c r="AN821">
        <v>0.3</v>
      </c>
      <c r="AO821">
        <v>0.56520000000000004</v>
      </c>
      <c r="AP821">
        <v>0.52380000000000004</v>
      </c>
      <c r="AQ821">
        <v>1</v>
      </c>
      <c r="AR821">
        <v>0.15379999999999999</v>
      </c>
      <c r="AS821">
        <v>0.55810000000000004</v>
      </c>
      <c r="AT821">
        <v>0.51519999999999999</v>
      </c>
      <c r="AU821">
        <v>0.439</v>
      </c>
      <c r="AV821">
        <v>0.85709999999999997</v>
      </c>
      <c r="AW821">
        <v>0.41299999999999998</v>
      </c>
      <c r="AX821">
        <v>0.4667</v>
      </c>
      <c r="AY821">
        <v>0.76190000000000002</v>
      </c>
      <c r="AZ821">
        <v>0.70730000000000004</v>
      </c>
      <c r="BA821">
        <v>0.56669999999999998</v>
      </c>
      <c r="BB821">
        <v>0.76190000000000002</v>
      </c>
      <c r="BC821">
        <v>0.4783</v>
      </c>
      <c r="BD821">
        <v>0.62749999999999995</v>
      </c>
    </row>
    <row r="822" spans="1:56" hidden="1" x14ac:dyDescent="0.4">
      <c r="A822">
        <v>527</v>
      </c>
      <c r="B822" t="s">
        <v>821</v>
      </c>
      <c r="C822" t="s">
        <v>867</v>
      </c>
      <c r="D822" t="str">
        <f t="shared" si="40"/>
        <v>Levenshtein</v>
      </c>
      <c r="E822" t="s">
        <v>890</v>
      </c>
      <c r="F822">
        <f t="shared" si="41"/>
        <v>0.72444799999999998</v>
      </c>
      <c r="G822">
        <v>0.52980000000000005</v>
      </c>
      <c r="H822">
        <v>0.65939999999999999</v>
      </c>
      <c r="I822">
        <v>0.68479999999999996</v>
      </c>
      <c r="J822">
        <v>0.69399999999999995</v>
      </c>
      <c r="K822">
        <v>0.96560000000000001</v>
      </c>
      <c r="L822">
        <v>0.97440000000000004</v>
      </c>
      <c r="M822">
        <v>0.51180000000000003</v>
      </c>
      <c r="N822">
        <v>0.56420000000000003</v>
      </c>
      <c r="O822">
        <v>0.70789999999999997</v>
      </c>
      <c r="P822">
        <v>0.77359999999999995</v>
      </c>
      <c r="Q822">
        <v>0.98860000000000003</v>
      </c>
      <c r="R822">
        <v>0.51370000000000005</v>
      </c>
      <c r="S822">
        <v>0.4461</v>
      </c>
      <c r="T822">
        <v>0.91379999999999995</v>
      </c>
      <c r="U822">
        <v>0.97870000000000001</v>
      </c>
      <c r="V822">
        <v>0.50880000000000003</v>
      </c>
      <c r="W822">
        <v>0.84530000000000005</v>
      </c>
      <c r="X822">
        <v>0.97629999999999995</v>
      </c>
      <c r="Y822">
        <v>0.55840000000000001</v>
      </c>
      <c r="Z822">
        <v>0.75600000000000001</v>
      </c>
      <c r="AA822">
        <v>0.56410000000000005</v>
      </c>
      <c r="AB822">
        <v>0.95350000000000001</v>
      </c>
      <c r="AC822">
        <v>0.92979999999999996</v>
      </c>
      <c r="AD822">
        <v>1</v>
      </c>
      <c r="AE822">
        <v>0.63200000000000001</v>
      </c>
      <c r="AF822">
        <v>0.90810000000000002</v>
      </c>
      <c r="AG822">
        <v>0.64849999999999997</v>
      </c>
      <c r="AH822">
        <v>0.75690000000000002</v>
      </c>
      <c r="AI822">
        <v>0.59609999999999996</v>
      </c>
      <c r="AJ822">
        <v>0.89390000000000003</v>
      </c>
      <c r="AK822">
        <v>0.65129999999999999</v>
      </c>
      <c r="AL822">
        <v>0.61509999999999998</v>
      </c>
      <c r="AM822">
        <v>0.46360000000000001</v>
      </c>
      <c r="AN822">
        <v>0.52029999999999998</v>
      </c>
      <c r="AO822">
        <v>0.7</v>
      </c>
      <c r="AP822">
        <v>0.89549999999999996</v>
      </c>
      <c r="AQ822">
        <v>0.98070000000000002</v>
      </c>
      <c r="AR822">
        <v>0.65910000000000002</v>
      </c>
      <c r="AS822">
        <v>0.70550000000000002</v>
      </c>
      <c r="AT822">
        <v>0.61860000000000004</v>
      </c>
      <c r="AU822">
        <v>0.49909999999999999</v>
      </c>
      <c r="AV822">
        <v>0.97250000000000003</v>
      </c>
      <c r="AW822">
        <v>0.52180000000000004</v>
      </c>
      <c r="AX822">
        <v>0.56779999999999997</v>
      </c>
      <c r="AY822">
        <v>0.7571</v>
      </c>
      <c r="AZ822">
        <v>0.67769999999999997</v>
      </c>
      <c r="BA822">
        <v>0.60150000000000003</v>
      </c>
      <c r="BB822">
        <v>0.89870000000000005</v>
      </c>
      <c r="BC822">
        <v>0.64180000000000004</v>
      </c>
      <c r="BD822">
        <v>0.84060000000000001</v>
      </c>
    </row>
    <row r="823" spans="1:56" hidden="1" x14ac:dyDescent="0.4">
      <c r="A823">
        <v>528</v>
      </c>
      <c r="B823" t="s">
        <v>821</v>
      </c>
      <c r="C823" t="s">
        <v>867</v>
      </c>
      <c r="D823" t="str">
        <f t="shared" si="40"/>
        <v>TFIDF</v>
      </c>
      <c r="E823" t="s">
        <v>891</v>
      </c>
      <c r="F823">
        <f t="shared" si="41"/>
        <v>0.632498</v>
      </c>
      <c r="G823">
        <v>0.29470000000000002</v>
      </c>
      <c r="H823">
        <v>0.67300000000000004</v>
      </c>
      <c r="I823">
        <v>0.54700000000000004</v>
      </c>
      <c r="J823">
        <v>0.58789999999999998</v>
      </c>
      <c r="K823">
        <v>0.97360000000000002</v>
      </c>
      <c r="L823">
        <v>0.89970000000000006</v>
      </c>
      <c r="M823">
        <v>0.29070000000000001</v>
      </c>
      <c r="N823">
        <v>0.41060000000000002</v>
      </c>
      <c r="O823">
        <v>0.62309999999999999</v>
      </c>
      <c r="P823">
        <v>0.61450000000000005</v>
      </c>
      <c r="Q823">
        <v>0.97060000000000002</v>
      </c>
      <c r="R823">
        <v>0.3357</v>
      </c>
      <c r="S823">
        <v>0.30549999999999999</v>
      </c>
      <c r="T823">
        <v>0.74629999999999996</v>
      </c>
      <c r="U823">
        <v>0.95879999999999999</v>
      </c>
      <c r="V823">
        <v>0.38819999999999999</v>
      </c>
      <c r="W823">
        <v>0.76390000000000002</v>
      </c>
      <c r="X823">
        <v>0.93259999999999998</v>
      </c>
      <c r="Y823">
        <v>0.34379999999999999</v>
      </c>
      <c r="Z823">
        <v>0.66930000000000001</v>
      </c>
      <c r="AA823">
        <v>0.33660000000000001</v>
      </c>
      <c r="AB823">
        <v>0.92359999999999998</v>
      </c>
      <c r="AC823">
        <v>0.84099999999999997</v>
      </c>
      <c r="AD823">
        <v>1</v>
      </c>
      <c r="AE823">
        <v>0.42199999999999999</v>
      </c>
      <c r="AF823">
        <v>0.90980000000000005</v>
      </c>
      <c r="AG823">
        <v>0.51900000000000002</v>
      </c>
      <c r="AH823">
        <v>0.55710000000000004</v>
      </c>
      <c r="AI823">
        <v>0.40300000000000002</v>
      </c>
      <c r="AJ823">
        <v>0.94</v>
      </c>
      <c r="AK823">
        <v>0.70130000000000003</v>
      </c>
      <c r="AL823">
        <v>0.2487</v>
      </c>
      <c r="AM823">
        <v>0.2762</v>
      </c>
      <c r="AN823">
        <v>0.29709999999999998</v>
      </c>
      <c r="AO823">
        <v>0.67430000000000001</v>
      </c>
      <c r="AP823">
        <v>0.87319999999999998</v>
      </c>
      <c r="AQ823">
        <v>0.9889</v>
      </c>
      <c r="AR823">
        <v>0.54239999999999999</v>
      </c>
      <c r="AS823">
        <v>0.71309999999999996</v>
      </c>
      <c r="AT823">
        <v>0.44479999999999997</v>
      </c>
      <c r="AU823">
        <v>0.5413</v>
      </c>
      <c r="AV823">
        <v>0.89739999999999998</v>
      </c>
      <c r="AW823">
        <v>0.58430000000000004</v>
      </c>
      <c r="AX823">
        <v>0.34720000000000001</v>
      </c>
      <c r="AY823">
        <v>0.81010000000000004</v>
      </c>
      <c r="AZ823">
        <v>0.61360000000000003</v>
      </c>
      <c r="BA823">
        <v>0.56369999999999998</v>
      </c>
      <c r="BB823">
        <v>0.87209999999999999</v>
      </c>
      <c r="BC823">
        <v>0.66569999999999996</v>
      </c>
      <c r="BD823">
        <v>0.78790000000000004</v>
      </c>
    </row>
    <row r="824" spans="1:56" hidden="1" x14ac:dyDescent="0.4">
      <c r="A824">
        <v>529</v>
      </c>
      <c r="B824" t="s">
        <v>821</v>
      </c>
      <c r="C824" t="s">
        <v>867</v>
      </c>
      <c r="D824" t="str">
        <f t="shared" si="40"/>
        <v>BM25</v>
      </c>
      <c r="E824" t="s">
        <v>892</v>
      </c>
      <c r="F824">
        <f t="shared" si="41"/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</row>
    <row r="825" spans="1:56" hidden="1" x14ac:dyDescent="0.4">
      <c r="A825">
        <v>530</v>
      </c>
      <c r="B825" t="s">
        <v>821</v>
      </c>
      <c r="C825" t="s">
        <v>867</v>
      </c>
      <c r="D825" t="str">
        <f t="shared" si="40"/>
        <v>SBERT</v>
      </c>
      <c r="E825" t="s">
        <v>893</v>
      </c>
      <c r="F825">
        <f t="shared" si="41"/>
        <v>0.954098</v>
      </c>
      <c r="G825">
        <v>0.86839999999999995</v>
      </c>
      <c r="H825">
        <v>0.96870000000000001</v>
      </c>
      <c r="I825">
        <v>0.9536</v>
      </c>
      <c r="J825">
        <v>0.9546</v>
      </c>
      <c r="K825">
        <v>0.99870000000000003</v>
      </c>
      <c r="L825">
        <v>0.99790000000000001</v>
      </c>
      <c r="M825">
        <v>0.90129999999999999</v>
      </c>
      <c r="N825">
        <v>0.89839999999999998</v>
      </c>
      <c r="O825">
        <v>0.98429999999999995</v>
      </c>
      <c r="P825">
        <v>0.9728</v>
      </c>
      <c r="Q825">
        <v>0.99890000000000001</v>
      </c>
      <c r="R825">
        <v>0.95489999999999997</v>
      </c>
      <c r="S825">
        <v>0.87219999999999998</v>
      </c>
      <c r="T825">
        <v>0.98929999999999996</v>
      </c>
      <c r="U825">
        <v>0.99909999999999999</v>
      </c>
      <c r="V825">
        <v>0.90329999999999999</v>
      </c>
      <c r="W825">
        <v>0.98380000000000001</v>
      </c>
      <c r="X825">
        <v>0.98580000000000001</v>
      </c>
      <c r="Y825">
        <v>0.89900000000000002</v>
      </c>
      <c r="Z825">
        <v>0.97689999999999999</v>
      </c>
      <c r="AA825">
        <v>0.86850000000000005</v>
      </c>
      <c r="AB825">
        <v>0.99409999999999998</v>
      </c>
      <c r="AC825">
        <v>0.99199999999999999</v>
      </c>
      <c r="AD825">
        <v>1</v>
      </c>
      <c r="AE825">
        <v>0.94969999999999999</v>
      </c>
      <c r="AF825">
        <v>0.99409999999999998</v>
      </c>
      <c r="AG825">
        <v>0.93940000000000001</v>
      </c>
      <c r="AH825">
        <v>0.96840000000000004</v>
      </c>
      <c r="AI825">
        <v>0.89739999999999998</v>
      </c>
      <c r="AJ825">
        <v>0.99409999999999998</v>
      </c>
      <c r="AK825">
        <v>0.96130000000000004</v>
      </c>
      <c r="AL825">
        <v>0.91259999999999997</v>
      </c>
      <c r="AM825">
        <v>0.95109999999999995</v>
      </c>
      <c r="AN825">
        <v>0.85950000000000004</v>
      </c>
      <c r="AO825">
        <v>0.97789999999999999</v>
      </c>
      <c r="AP825">
        <v>0.98340000000000005</v>
      </c>
      <c r="AQ825">
        <v>0.99950000000000006</v>
      </c>
      <c r="AR825">
        <v>0.94799999999999995</v>
      </c>
      <c r="AS825">
        <v>0.97240000000000004</v>
      </c>
      <c r="AT825">
        <v>0.93069999999999997</v>
      </c>
      <c r="AU825">
        <v>0.92759999999999998</v>
      </c>
      <c r="AV825">
        <v>0.99390000000000001</v>
      </c>
      <c r="AW825">
        <v>0.90690000000000004</v>
      </c>
      <c r="AX825">
        <v>0.96799999999999997</v>
      </c>
      <c r="AY825">
        <v>0.96419999999999995</v>
      </c>
      <c r="AZ825">
        <v>0.94099999999999995</v>
      </c>
      <c r="BA825">
        <v>0.94210000000000005</v>
      </c>
      <c r="BB825">
        <v>0.98499999999999999</v>
      </c>
      <c r="BC825">
        <v>0.94140000000000001</v>
      </c>
      <c r="BD825">
        <v>0.9788</v>
      </c>
    </row>
    <row r="826" spans="1:56" hidden="1" x14ac:dyDescent="0.4">
      <c r="A826">
        <v>531</v>
      </c>
      <c r="B826" t="s">
        <v>821</v>
      </c>
      <c r="C826" t="s">
        <v>867</v>
      </c>
      <c r="D826" t="str">
        <f t="shared" si="40"/>
        <v>MEAN</v>
      </c>
      <c r="E826" t="s">
        <v>894</v>
      </c>
      <c r="F826">
        <f t="shared" si="41"/>
        <v>0.57335399999999981</v>
      </c>
      <c r="G826">
        <v>0.36420000000000002</v>
      </c>
      <c r="H826">
        <v>0.54410000000000003</v>
      </c>
      <c r="I826">
        <v>0.5121</v>
      </c>
      <c r="J826">
        <v>0.5373</v>
      </c>
      <c r="K826">
        <v>0.78759999999999997</v>
      </c>
      <c r="L826">
        <v>0.75529999999999997</v>
      </c>
      <c r="M826">
        <v>0.38729999999999998</v>
      </c>
      <c r="N826">
        <v>0.41810000000000003</v>
      </c>
      <c r="O826">
        <v>0.55940000000000001</v>
      </c>
      <c r="P826">
        <v>0.56689999999999996</v>
      </c>
      <c r="Q826">
        <v>0.77680000000000005</v>
      </c>
      <c r="R826">
        <v>0.45779999999999998</v>
      </c>
      <c r="S826">
        <v>0.35270000000000001</v>
      </c>
      <c r="T826">
        <v>0.65710000000000002</v>
      </c>
      <c r="U826">
        <v>0.76910000000000001</v>
      </c>
      <c r="V826">
        <v>0.40010000000000001</v>
      </c>
      <c r="W826">
        <v>0.66359999999999997</v>
      </c>
      <c r="X826">
        <v>0.75390000000000001</v>
      </c>
      <c r="Y826">
        <v>0.4002</v>
      </c>
      <c r="Z826">
        <v>0.60050000000000003</v>
      </c>
      <c r="AA826">
        <v>0.44159999999999999</v>
      </c>
      <c r="AB826">
        <v>0.75890000000000002</v>
      </c>
      <c r="AC826">
        <v>0.74299999999999999</v>
      </c>
      <c r="AD826">
        <v>0.8</v>
      </c>
      <c r="AE826">
        <v>0.46739999999999998</v>
      </c>
      <c r="AF826">
        <v>0.73740000000000006</v>
      </c>
      <c r="AG826">
        <v>0.49690000000000001</v>
      </c>
      <c r="AH826">
        <v>0.53879999999999995</v>
      </c>
      <c r="AI826">
        <v>0.45929999999999999</v>
      </c>
      <c r="AJ826">
        <v>0.75019999999999998</v>
      </c>
      <c r="AK826">
        <v>0.56279999999999997</v>
      </c>
      <c r="AL826">
        <v>0.41930000000000001</v>
      </c>
      <c r="AM826">
        <v>0.38979999999999998</v>
      </c>
      <c r="AN826">
        <v>0.39539999999999997</v>
      </c>
      <c r="AO826">
        <v>0.58350000000000002</v>
      </c>
      <c r="AP826">
        <v>0.6552</v>
      </c>
      <c r="AQ826">
        <v>0.79379999999999995</v>
      </c>
      <c r="AR826">
        <v>0.4607</v>
      </c>
      <c r="AS826">
        <v>0.58979999999999999</v>
      </c>
      <c r="AT826">
        <v>0.50190000000000001</v>
      </c>
      <c r="AU826">
        <v>0.48139999999999999</v>
      </c>
      <c r="AV826">
        <v>0.74419999999999997</v>
      </c>
      <c r="AW826">
        <v>0.48520000000000002</v>
      </c>
      <c r="AX826">
        <v>0.46989999999999998</v>
      </c>
      <c r="AY826">
        <v>0.65869999999999995</v>
      </c>
      <c r="AZ826">
        <v>0.58789999999999998</v>
      </c>
      <c r="BA826">
        <v>0.53480000000000005</v>
      </c>
      <c r="BB826">
        <v>0.70350000000000001</v>
      </c>
      <c r="BC826">
        <v>0.5454</v>
      </c>
      <c r="BD826">
        <v>0.64690000000000003</v>
      </c>
    </row>
    <row r="827" spans="1:56" hidden="1" x14ac:dyDescent="0.4">
      <c r="A827">
        <v>532</v>
      </c>
      <c r="B827" t="s">
        <v>821</v>
      </c>
      <c r="C827" t="s">
        <v>867</v>
      </c>
      <c r="D827" t="str">
        <f t="shared" si="40"/>
        <v>Weighted</v>
      </c>
      <c r="E827" t="s">
        <v>895</v>
      </c>
      <c r="F827">
        <f t="shared" si="41"/>
        <v>0.60520199999999991</v>
      </c>
      <c r="G827">
        <v>0.33979999999999999</v>
      </c>
      <c r="H827">
        <v>0.56850000000000001</v>
      </c>
      <c r="I827">
        <v>0.52439999999999998</v>
      </c>
      <c r="J827">
        <v>0.55779999999999996</v>
      </c>
      <c r="K827">
        <v>0.88329999999999997</v>
      </c>
      <c r="L827">
        <v>0.83950000000000002</v>
      </c>
      <c r="M827">
        <v>0.3634</v>
      </c>
      <c r="N827">
        <v>0.40839999999999999</v>
      </c>
      <c r="O827">
        <v>0.5827</v>
      </c>
      <c r="P827">
        <v>0.59340000000000004</v>
      </c>
      <c r="Q827">
        <v>0.86970000000000003</v>
      </c>
      <c r="R827">
        <v>0.44579999999999997</v>
      </c>
      <c r="S827">
        <v>0.32529999999999998</v>
      </c>
      <c r="T827">
        <v>0.71040000000000003</v>
      </c>
      <c r="U827">
        <v>0.85950000000000004</v>
      </c>
      <c r="V827">
        <v>0.38400000000000001</v>
      </c>
      <c r="W827">
        <v>0.72009999999999996</v>
      </c>
      <c r="X827">
        <v>0.84119999999999995</v>
      </c>
      <c r="Y827">
        <v>0.3826</v>
      </c>
      <c r="Z827">
        <v>0.63749999999999996</v>
      </c>
      <c r="AA827">
        <v>0.43859999999999999</v>
      </c>
      <c r="AB827">
        <v>0.84560000000000002</v>
      </c>
      <c r="AC827">
        <v>0.82210000000000005</v>
      </c>
      <c r="AD827">
        <v>0.9</v>
      </c>
      <c r="AE827">
        <v>0.46289999999999998</v>
      </c>
      <c r="AF827">
        <v>0.81810000000000005</v>
      </c>
      <c r="AG827">
        <v>0.50619999999999998</v>
      </c>
      <c r="AH827">
        <v>0.55610000000000004</v>
      </c>
      <c r="AI827">
        <v>0.4597</v>
      </c>
      <c r="AJ827">
        <v>0.8357</v>
      </c>
      <c r="AK827">
        <v>0.59430000000000005</v>
      </c>
      <c r="AL827">
        <v>0.39960000000000001</v>
      </c>
      <c r="AM827">
        <v>0.3584</v>
      </c>
      <c r="AN827">
        <v>0.38019999999999998</v>
      </c>
      <c r="AO827">
        <v>0.61639999999999995</v>
      </c>
      <c r="AP827">
        <v>0.71509999999999996</v>
      </c>
      <c r="AQ827">
        <v>0.89180000000000004</v>
      </c>
      <c r="AR827">
        <v>0.4607</v>
      </c>
      <c r="AS827">
        <v>0.62709999999999999</v>
      </c>
      <c r="AT827">
        <v>0.51</v>
      </c>
      <c r="AU827">
        <v>0.48970000000000002</v>
      </c>
      <c r="AV827">
        <v>0.82599999999999996</v>
      </c>
      <c r="AW827">
        <v>0.49969999999999998</v>
      </c>
      <c r="AX827">
        <v>0.45960000000000001</v>
      </c>
      <c r="AY827">
        <v>0.71919999999999995</v>
      </c>
      <c r="AZ827">
        <v>0.62439999999999996</v>
      </c>
      <c r="BA827">
        <v>0.55530000000000002</v>
      </c>
      <c r="BB827">
        <v>0.77529999999999999</v>
      </c>
      <c r="BC827">
        <v>0.57379999999999998</v>
      </c>
      <c r="BD827">
        <v>0.70120000000000005</v>
      </c>
    </row>
    <row r="828" spans="1:56" hidden="1" x14ac:dyDescent="0.4">
      <c r="A828">
        <v>687</v>
      </c>
      <c r="B828" t="s">
        <v>867</v>
      </c>
      <c r="C828" t="s">
        <v>896</v>
      </c>
      <c r="D828" t="str">
        <f t="shared" si="40"/>
        <v>Jaccard</v>
      </c>
      <c r="E828" t="s">
        <v>897</v>
      </c>
      <c r="F828">
        <f t="shared" si="41"/>
        <v>0.51285999999999987</v>
      </c>
      <c r="G828">
        <v>0.1522</v>
      </c>
      <c r="H828">
        <v>0.73909999999999998</v>
      </c>
      <c r="I828">
        <v>0.3226</v>
      </c>
      <c r="J828">
        <v>0.36959999999999998</v>
      </c>
      <c r="K828">
        <v>0.61899999999999999</v>
      </c>
      <c r="L828">
        <v>0.95240000000000002</v>
      </c>
      <c r="M828">
        <v>0.21429999999999999</v>
      </c>
      <c r="N828">
        <v>0.22919999999999999</v>
      </c>
      <c r="O828">
        <v>0.5</v>
      </c>
      <c r="P828">
        <v>1</v>
      </c>
      <c r="Q828">
        <v>0.56669999999999998</v>
      </c>
      <c r="R828">
        <v>0.4118</v>
      </c>
      <c r="S828">
        <v>0.14630000000000001</v>
      </c>
      <c r="T828">
        <v>0.29630000000000001</v>
      </c>
      <c r="U828">
        <v>0.57140000000000002</v>
      </c>
      <c r="V828">
        <v>0.64580000000000004</v>
      </c>
      <c r="W828">
        <v>0.57779999999999998</v>
      </c>
      <c r="X828">
        <v>0.23080000000000001</v>
      </c>
      <c r="Y828">
        <v>0.33329999999999999</v>
      </c>
      <c r="Z828">
        <v>0.59379999999999999</v>
      </c>
      <c r="AA828">
        <v>0.40429999999999999</v>
      </c>
      <c r="AB828">
        <v>1</v>
      </c>
      <c r="AC828">
        <v>0.76</v>
      </c>
      <c r="AD828">
        <v>0.3478</v>
      </c>
      <c r="AE828">
        <v>0.34549999999999997</v>
      </c>
      <c r="AF828">
        <v>0.5</v>
      </c>
      <c r="AG828">
        <v>0.38890000000000002</v>
      </c>
      <c r="AH828">
        <v>0.48480000000000001</v>
      </c>
      <c r="AI828">
        <v>0.35709999999999997</v>
      </c>
      <c r="AJ828">
        <v>0.71430000000000005</v>
      </c>
      <c r="AK828">
        <v>0.3261</v>
      </c>
      <c r="AL828">
        <v>1</v>
      </c>
      <c r="AM828">
        <v>0.375</v>
      </c>
      <c r="AN828">
        <v>0.65380000000000005</v>
      </c>
      <c r="AO828">
        <v>0.33329999999999999</v>
      </c>
      <c r="AP828">
        <v>0.73680000000000001</v>
      </c>
      <c r="AQ828">
        <v>0.66669999999999996</v>
      </c>
      <c r="AR828">
        <v>0.93330000000000002</v>
      </c>
      <c r="AS828">
        <v>0.58819999999999995</v>
      </c>
      <c r="AT828">
        <v>0.52780000000000005</v>
      </c>
      <c r="AU828">
        <v>0.36359999999999998</v>
      </c>
      <c r="AV828">
        <v>0.85709999999999997</v>
      </c>
      <c r="AW828">
        <v>0.42859999999999998</v>
      </c>
      <c r="AX828">
        <v>0.4194</v>
      </c>
      <c r="AY828">
        <v>0.37040000000000001</v>
      </c>
      <c r="AZ828">
        <v>0.36959999999999998</v>
      </c>
      <c r="BA828">
        <v>0.5091</v>
      </c>
      <c r="BB828">
        <v>0.28570000000000001</v>
      </c>
      <c r="BC828">
        <v>0.6744</v>
      </c>
      <c r="BD828">
        <v>0.44900000000000001</v>
      </c>
    </row>
    <row r="829" spans="1:56" hidden="1" x14ac:dyDescent="0.4">
      <c r="A829">
        <v>688</v>
      </c>
      <c r="B829" t="s">
        <v>867</v>
      </c>
      <c r="C829" t="s">
        <v>896</v>
      </c>
      <c r="D829" t="str">
        <f t="shared" si="40"/>
        <v>Levenshtein</v>
      </c>
      <c r="E829" t="s">
        <v>898</v>
      </c>
      <c r="F829">
        <f t="shared" si="41"/>
        <v>0.69708799999999993</v>
      </c>
      <c r="G829">
        <v>0.51900000000000002</v>
      </c>
      <c r="H829">
        <v>0.98270000000000002</v>
      </c>
      <c r="I829">
        <v>0.54759999999999998</v>
      </c>
      <c r="J829">
        <v>0.56559999999999999</v>
      </c>
      <c r="K829">
        <v>0.64739999999999998</v>
      </c>
      <c r="L829">
        <v>0.96840000000000004</v>
      </c>
      <c r="M829">
        <v>0.51100000000000001</v>
      </c>
      <c r="N829">
        <v>0.54</v>
      </c>
      <c r="O829">
        <v>0.7077</v>
      </c>
      <c r="P829">
        <v>0.94020000000000004</v>
      </c>
      <c r="Q829">
        <v>0.93610000000000004</v>
      </c>
      <c r="R829">
        <v>0.47489999999999999</v>
      </c>
      <c r="S829">
        <v>0.44550000000000001</v>
      </c>
      <c r="T829">
        <v>0.50880000000000003</v>
      </c>
      <c r="U829">
        <v>0.67900000000000005</v>
      </c>
      <c r="V829">
        <v>0.82730000000000004</v>
      </c>
      <c r="W829">
        <v>0.72130000000000005</v>
      </c>
      <c r="X829">
        <v>0.52929999999999999</v>
      </c>
      <c r="Y829">
        <v>0.68220000000000003</v>
      </c>
      <c r="Z829">
        <v>0.6401</v>
      </c>
      <c r="AA829">
        <v>0.57169999999999999</v>
      </c>
      <c r="AB829">
        <v>0.99629999999999996</v>
      </c>
      <c r="AC829">
        <v>0.89859999999999995</v>
      </c>
      <c r="AD829">
        <v>0.66790000000000005</v>
      </c>
      <c r="AE829">
        <v>0.66239999999999999</v>
      </c>
      <c r="AF829">
        <v>0.56420000000000003</v>
      </c>
      <c r="AG829">
        <v>0.66290000000000004</v>
      </c>
      <c r="AH829">
        <v>0.78580000000000005</v>
      </c>
      <c r="AI829">
        <v>0.53200000000000003</v>
      </c>
      <c r="AJ829">
        <v>0.875</v>
      </c>
      <c r="AK829">
        <v>0.66</v>
      </c>
      <c r="AL829">
        <v>0.97840000000000005</v>
      </c>
      <c r="AM829">
        <v>0.52329999999999999</v>
      </c>
      <c r="AN829">
        <v>0.90280000000000005</v>
      </c>
      <c r="AO829">
        <v>0.57310000000000005</v>
      </c>
      <c r="AP829">
        <v>0.89910000000000001</v>
      </c>
      <c r="AQ829">
        <v>0.72860000000000003</v>
      </c>
      <c r="AR829">
        <v>0.96509999999999996</v>
      </c>
      <c r="AS829">
        <v>0.82450000000000001</v>
      </c>
      <c r="AT829">
        <v>0.69499999999999995</v>
      </c>
      <c r="AU829">
        <v>0.4955</v>
      </c>
      <c r="AV829">
        <v>0.97250000000000003</v>
      </c>
      <c r="AW829">
        <v>0.79059999999999997</v>
      </c>
      <c r="AX829">
        <v>0.54600000000000004</v>
      </c>
      <c r="AY829">
        <v>0.61180000000000001</v>
      </c>
      <c r="AZ829">
        <v>0.51319999999999999</v>
      </c>
      <c r="BA829">
        <v>0.57830000000000004</v>
      </c>
      <c r="BB829">
        <v>0.6915</v>
      </c>
      <c r="BC829">
        <v>0.6704</v>
      </c>
      <c r="BD829">
        <v>0.64380000000000004</v>
      </c>
    </row>
    <row r="830" spans="1:56" hidden="1" x14ac:dyDescent="0.4">
      <c r="A830">
        <v>689</v>
      </c>
      <c r="B830" t="s">
        <v>867</v>
      </c>
      <c r="C830" t="s">
        <v>896</v>
      </c>
      <c r="D830" t="str">
        <f t="shared" si="40"/>
        <v>TFIDF</v>
      </c>
      <c r="E830" t="s">
        <v>899</v>
      </c>
      <c r="F830">
        <f t="shared" si="41"/>
        <v>0.59587000000000012</v>
      </c>
      <c r="G830">
        <v>0.2944</v>
      </c>
      <c r="H830">
        <v>0.9546</v>
      </c>
      <c r="I830">
        <v>0.51429999999999998</v>
      </c>
      <c r="J830">
        <v>0.3831</v>
      </c>
      <c r="K830">
        <v>0.46060000000000001</v>
      </c>
      <c r="L830">
        <v>0.93300000000000005</v>
      </c>
      <c r="M830">
        <v>0.28470000000000001</v>
      </c>
      <c r="N830">
        <v>0.40260000000000001</v>
      </c>
      <c r="O830">
        <v>0.65459999999999996</v>
      </c>
      <c r="P830">
        <v>1</v>
      </c>
      <c r="Q830">
        <v>0.85250000000000004</v>
      </c>
      <c r="R830">
        <v>0.28100000000000003</v>
      </c>
      <c r="S830">
        <v>0.31319999999999998</v>
      </c>
      <c r="T830">
        <v>0.2379</v>
      </c>
      <c r="U830">
        <v>0.54169999999999996</v>
      </c>
      <c r="V830">
        <v>0.80789999999999995</v>
      </c>
      <c r="W830">
        <v>0.67849999999999999</v>
      </c>
      <c r="X830">
        <v>0.34439999999999998</v>
      </c>
      <c r="Y830">
        <v>0.60980000000000001</v>
      </c>
      <c r="Z830">
        <v>0.59830000000000005</v>
      </c>
      <c r="AA830">
        <v>0.3886</v>
      </c>
      <c r="AB830">
        <v>1</v>
      </c>
      <c r="AC830">
        <v>0.85840000000000005</v>
      </c>
      <c r="AD830">
        <v>0.4768</v>
      </c>
      <c r="AE830">
        <v>0.47520000000000001</v>
      </c>
      <c r="AF830">
        <v>0.53549999999999998</v>
      </c>
      <c r="AG830">
        <v>0.43109999999999998</v>
      </c>
      <c r="AH830">
        <v>0.60350000000000004</v>
      </c>
      <c r="AI830">
        <v>0.3306</v>
      </c>
      <c r="AJ830">
        <v>0.88739999999999997</v>
      </c>
      <c r="AK830">
        <v>0.48470000000000002</v>
      </c>
      <c r="AL830">
        <v>0.93259999999999998</v>
      </c>
      <c r="AM830">
        <v>0.28160000000000002</v>
      </c>
      <c r="AN830">
        <v>0.76670000000000005</v>
      </c>
      <c r="AO830">
        <v>0.43590000000000001</v>
      </c>
      <c r="AP830">
        <v>0.86550000000000005</v>
      </c>
      <c r="AQ830">
        <v>0.88529999999999998</v>
      </c>
      <c r="AR830">
        <v>0.93920000000000003</v>
      </c>
      <c r="AS830">
        <v>0.66569999999999996</v>
      </c>
      <c r="AT830">
        <v>0.52380000000000004</v>
      </c>
      <c r="AU830">
        <v>0.52239999999999998</v>
      </c>
      <c r="AV830">
        <v>0.89739999999999998</v>
      </c>
      <c r="AW830">
        <v>0.70050000000000001</v>
      </c>
      <c r="AX830">
        <v>0.4244</v>
      </c>
      <c r="AY830">
        <v>0.42249999999999999</v>
      </c>
      <c r="AZ830">
        <v>0.5222</v>
      </c>
      <c r="BA830">
        <v>0.49630000000000002</v>
      </c>
      <c r="BB830">
        <v>0.41370000000000001</v>
      </c>
      <c r="BC830">
        <v>0.69210000000000005</v>
      </c>
      <c r="BD830">
        <v>0.78680000000000005</v>
      </c>
    </row>
    <row r="831" spans="1:56" hidden="1" x14ac:dyDescent="0.4">
      <c r="A831">
        <v>690</v>
      </c>
      <c r="B831" t="s">
        <v>867</v>
      </c>
      <c r="C831" t="s">
        <v>896</v>
      </c>
      <c r="D831" t="str">
        <f t="shared" si="40"/>
        <v>BM25</v>
      </c>
      <c r="E831" t="s">
        <v>900</v>
      </c>
      <c r="F831">
        <f t="shared" si="41"/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</row>
    <row r="832" spans="1:56" hidden="1" x14ac:dyDescent="0.4">
      <c r="A832">
        <v>691</v>
      </c>
      <c r="B832" t="s">
        <v>867</v>
      </c>
      <c r="C832" t="s">
        <v>896</v>
      </c>
      <c r="D832" t="str">
        <f t="shared" si="40"/>
        <v>SBERT</v>
      </c>
      <c r="E832" t="s">
        <v>901</v>
      </c>
      <c r="F832">
        <f t="shared" si="41"/>
        <v>0.95273400000000041</v>
      </c>
      <c r="G832">
        <v>0.89429999999999998</v>
      </c>
      <c r="H832">
        <v>0.99280000000000002</v>
      </c>
      <c r="I832">
        <v>0.92369999999999997</v>
      </c>
      <c r="J832">
        <v>0.91949999999999998</v>
      </c>
      <c r="K832">
        <v>0.95450000000000002</v>
      </c>
      <c r="L832">
        <v>0.99870000000000003</v>
      </c>
      <c r="M832">
        <v>0.90129999999999999</v>
      </c>
      <c r="N832">
        <v>0.9022</v>
      </c>
      <c r="O832">
        <v>0.98450000000000004</v>
      </c>
      <c r="P832">
        <v>1</v>
      </c>
      <c r="Q832">
        <v>0.9738</v>
      </c>
      <c r="R832">
        <v>0.93340000000000001</v>
      </c>
      <c r="S832">
        <v>0.88429999999999997</v>
      </c>
      <c r="T832">
        <v>0.93930000000000002</v>
      </c>
      <c r="U832">
        <v>0.94520000000000004</v>
      </c>
      <c r="V832">
        <v>0.97660000000000002</v>
      </c>
      <c r="W832">
        <v>0.96879999999999999</v>
      </c>
      <c r="X832">
        <v>0.92789999999999995</v>
      </c>
      <c r="Y832">
        <v>0.94979999999999998</v>
      </c>
      <c r="Z832">
        <v>0.97829999999999995</v>
      </c>
      <c r="AA832">
        <v>0.91790000000000005</v>
      </c>
      <c r="AB832">
        <v>1</v>
      </c>
      <c r="AC832">
        <v>0.9859</v>
      </c>
      <c r="AD832">
        <v>0.9617</v>
      </c>
      <c r="AE832">
        <v>0.94130000000000003</v>
      </c>
      <c r="AF832">
        <v>0.94820000000000004</v>
      </c>
      <c r="AG832">
        <v>0.9325</v>
      </c>
      <c r="AH832">
        <v>0.96750000000000003</v>
      </c>
      <c r="AI832">
        <v>0.89119999999999999</v>
      </c>
      <c r="AJ832">
        <v>0.9909</v>
      </c>
      <c r="AK832">
        <v>0.95569999999999999</v>
      </c>
      <c r="AL832">
        <v>0.99950000000000006</v>
      </c>
      <c r="AM832">
        <v>0.95420000000000005</v>
      </c>
      <c r="AN832">
        <v>0.94799999999999995</v>
      </c>
      <c r="AO832">
        <v>0.95660000000000001</v>
      </c>
      <c r="AP832">
        <v>0.99550000000000005</v>
      </c>
      <c r="AQ832">
        <v>0.98640000000000005</v>
      </c>
      <c r="AR832">
        <v>0.99429999999999996</v>
      </c>
      <c r="AS832">
        <v>0.96530000000000005</v>
      </c>
      <c r="AT832">
        <v>0.95760000000000001</v>
      </c>
      <c r="AU832">
        <v>0.92379999999999995</v>
      </c>
      <c r="AV832">
        <v>0.99390000000000001</v>
      </c>
      <c r="AW832">
        <v>0.97689999999999999</v>
      </c>
      <c r="AX832">
        <v>0.96499999999999997</v>
      </c>
      <c r="AY832">
        <v>0.8992</v>
      </c>
      <c r="AZ832">
        <v>0.90029999999999999</v>
      </c>
      <c r="BA832">
        <v>0.93530000000000002</v>
      </c>
      <c r="BB832">
        <v>0.91990000000000005</v>
      </c>
      <c r="BC832">
        <v>0.96560000000000001</v>
      </c>
      <c r="BD832">
        <v>0.9577</v>
      </c>
    </row>
    <row r="833" spans="1:56" hidden="1" x14ac:dyDescent="0.4">
      <c r="A833">
        <v>692</v>
      </c>
      <c r="B833" t="s">
        <v>867</v>
      </c>
      <c r="C833" t="s">
        <v>896</v>
      </c>
      <c r="D833" t="str">
        <f t="shared" si="40"/>
        <v>MEAN</v>
      </c>
      <c r="E833" t="s">
        <v>902</v>
      </c>
      <c r="F833">
        <f t="shared" si="41"/>
        <v>0.55171399999999993</v>
      </c>
      <c r="G833">
        <v>0.372</v>
      </c>
      <c r="H833">
        <v>0.73380000000000001</v>
      </c>
      <c r="I833">
        <v>0.46160000000000001</v>
      </c>
      <c r="J833">
        <v>0.4476</v>
      </c>
      <c r="K833">
        <v>0.5363</v>
      </c>
      <c r="L833">
        <v>0.77049999999999996</v>
      </c>
      <c r="M833">
        <v>0.38229999999999997</v>
      </c>
      <c r="N833">
        <v>0.4148</v>
      </c>
      <c r="O833">
        <v>0.56940000000000002</v>
      </c>
      <c r="P833">
        <v>0.78800000000000003</v>
      </c>
      <c r="Q833">
        <v>0.66579999999999995</v>
      </c>
      <c r="R833">
        <v>0.42020000000000002</v>
      </c>
      <c r="S833">
        <v>0.3579</v>
      </c>
      <c r="T833">
        <v>0.39650000000000002</v>
      </c>
      <c r="U833">
        <v>0.54749999999999999</v>
      </c>
      <c r="V833">
        <v>0.65149999999999997</v>
      </c>
      <c r="W833">
        <v>0.58930000000000005</v>
      </c>
      <c r="X833">
        <v>0.40649999999999997</v>
      </c>
      <c r="Y833">
        <v>0.51500000000000001</v>
      </c>
      <c r="Z833">
        <v>0.56210000000000004</v>
      </c>
      <c r="AA833">
        <v>0.45650000000000002</v>
      </c>
      <c r="AB833">
        <v>0.79930000000000001</v>
      </c>
      <c r="AC833">
        <v>0.7006</v>
      </c>
      <c r="AD833">
        <v>0.49080000000000001</v>
      </c>
      <c r="AE833">
        <v>0.4849</v>
      </c>
      <c r="AF833">
        <v>0.50960000000000005</v>
      </c>
      <c r="AG833">
        <v>0.48309999999999997</v>
      </c>
      <c r="AH833">
        <v>0.56830000000000003</v>
      </c>
      <c r="AI833">
        <v>0.42220000000000002</v>
      </c>
      <c r="AJ833">
        <v>0.69350000000000001</v>
      </c>
      <c r="AK833">
        <v>0.48530000000000001</v>
      </c>
      <c r="AL833">
        <v>0.78210000000000002</v>
      </c>
      <c r="AM833">
        <v>0.42680000000000001</v>
      </c>
      <c r="AN833">
        <v>0.65429999999999999</v>
      </c>
      <c r="AO833">
        <v>0.45979999999999999</v>
      </c>
      <c r="AP833">
        <v>0.69940000000000002</v>
      </c>
      <c r="AQ833">
        <v>0.65339999999999998</v>
      </c>
      <c r="AR833">
        <v>0.76639999999999997</v>
      </c>
      <c r="AS833">
        <v>0.60870000000000002</v>
      </c>
      <c r="AT833">
        <v>0.54079999999999995</v>
      </c>
      <c r="AU833">
        <v>0.46110000000000001</v>
      </c>
      <c r="AV833">
        <v>0.74419999999999997</v>
      </c>
      <c r="AW833">
        <v>0.57930000000000004</v>
      </c>
      <c r="AX833">
        <v>0.47099999999999997</v>
      </c>
      <c r="AY833">
        <v>0.46079999999999999</v>
      </c>
      <c r="AZ833">
        <v>0.46100000000000002</v>
      </c>
      <c r="BA833">
        <v>0.50380000000000003</v>
      </c>
      <c r="BB833">
        <v>0.4622</v>
      </c>
      <c r="BC833">
        <v>0.60050000000000003</v>
      </c>
      <c r="BD833">
        <v>0.56740000000000002</v>
      </c>
    </row>
    <row r="834" spans="1:56" hidden="1" x14ac:dyDescent="0.4">
      <c r="A834">
        <v>693</v>
      </c>
      <c r="B834" t="s">
        <v>867</v>
      </c>
      <c r="C834" t="s">
        <v>896</v>
      </c>
      <c r="D834" t="str">
        <f t="shared" ref="D834:D897" si="42">MID(E834,15,16)</f>
        <v>Weighted</v>
      </c>
      <c r="E834" t="s">
        <v>903</v>
      </c>
      <c r="F834">
        <f t="shared" ref="F834:F897" si="43">AVERAGE(G834:BD834)</f>
        <v>0.57651999999999992</v>
      </c>
      <c r="G834">
        <v>0.34549999999999997</v>
      </c>
      <c r="H834">
        <v>0.81610000000000005</v>
      </c>
      <c r="I834">
        <v>0.4642</v>
      </c>
      <c r="J834">
        <v>0.44069999999999998</v>
      </c>
      <c r="K834">
        <v>0.55030000000000001</v>
      </c>
      <c r="L834">
        <v>0.86</v>
      </c>
      <c r="M834">
        <v>0.3569</v>
      </c>
      <c r="N834">
        <v>0.40329999999999999</v>
      </c>
      <c r="O834">
        <v>0.5968</v>
      </c>
      <c r="P834">
        <v>0.88500000000000001</v>
      </c>
      <c r="Q834">
        <v>0.7288</v>
      </c>
      <c r="R834">
        <v>0.39929999999999999</v>
      </c>
      <c r="S834">
        <v>0.33029999999999998</v>
      </c>
      <c r="T834">
        <v>0.36659999999999998</v>
      </c>
      <c r="U834">
        <v>0.5696</v>
      </c>
      <c r="V834">
        <v>0.70830000000000004</v>
      </c>
      <c r="W834">
        <v>0.62519999999999998</v>
      </c>
      <c r="X834">
        <v>0.3861</v>
      </c>
      <c r="Y834">
        <v>0.53180000000000005</v>
      </c>
      <c r="Z834">
        <v>0.58579999999999999</v>
      </c>
      <c r="AA834">
        <v>0.45240000000000002</v>
      </c>
      <c r="AB834">
        <v>0.89910000000000001</v>
      </c>
      <c r="AC834">
        <v>0.77080000000000004</v>
      </c>
      <c r="AD834">
        <v>0.49309999999999998</v>
      </c>
      <c r="AE834">
        <v>0.48859999999999998</v>
      </c>
      <c r="AF834">
        <v>0.52149999999999996</v>
      </c>
      <c r="AG834">
        <v>0.48549999999999999</v>
      </c>
      <c r="AH834">
        <v>0.59550000000000003</v>
      </c>
      <c r="AI834">
        <v>0.41060000000000002</v>
      </c>
      <c r="AJ834">
        <v>0.76259999999999994</v>
      </c>
      <c r="AK834">
        <v>0.48749999999999999</v>
      </c>
      <c r="AL834">
        <v>0.87429999999999997</v>
      </c>
      <c r="AM834">
        <v>0.40450000000000003</v>
      </c>
      <c r="AN834">
        <v>0.71399999999999997</v>
      </c>
      <c r="AO834">
        <v>0.45300000000000001</v>
      </c>
      <c r="AP834">
        <v>0.76819999999999999</v>
      </c>
      <c r="AQ834">
        <v>0.71299999999999997</v>
      </c>
      <c r="AR834">
        <v>0.85580000000000001</v>
      </c>
      <c r="AS834">
        <v>0.64939999999999998</v>
      </c>
      <c r="AT834">
        <v>0.55859999999999999</v>
      </c>
      <c r="AU834">
        <v>0.46389999999999998</v>
      </c>
      <c r="AV834">
        <v>0.82599999999999996</v>
      </c>
      <c r="AW834">
        <v>0.61270000000000002</v>
      </c>
      <c r="AX834">
        <v>0.4652</v>
      </c>
      <c r="AY834">
        <v>0.4622</v>
      </c>
      <c r="AZ834">
        <v>0.46739999999999998</v>
      </c>
      <c r="BA834">
        <v>0.51419999999999999</v>
      </c>
      <c r="BB834">
        <v>0.46039999999999998</v>
      </c>
      <c r="BC834">
        <v>0.64039999999999997</v>
      </c>
      <c r="BD834">
        <v>0.60499999999999998</v>
      </c>
    </row>
    <row r="835" spans="1:56" hidden="1" x14ac:dyDescent="0.4">
      <c r="A835">
        <v>659</v>
      </c>
      <c r="B835" t="s">
        <v>845</v>
      </c>
      <c r="C835" t="s">
        <v>896</v>
      </c>
      <c r="D835" t="str">
        <f t="shared" si="42"/>
        <v>Jaccard</v>
      </c>
      <c r="E835" t="s">
        <v>904</v>
      </c>
      <c r="F835">
        <f t="shared" si="43"/>
        <v>0.47443599999999997</v>
      </c>
      <c r="G835">
        <v>0.21279999999999999</v>
      </c>
      <c r="H835">
        <v>0.58330000000000004</v>
      </c>
      <c r="I835">
        <v>0.39389999999999997</v>
      </c>
      <c r="J835">
        <v>0.34039999999999998</v>
      </c>
      <c r="K835">
        <v>0.47620000000000001</v>
      </c>
      <c r="L835">
        <v>0.6</v>
      </c>
      <c r="M835">
        <v>0.33329999999999999</v>
      </c>
      <c r="N835">
        <v>0.3</v>
      </c>
      <c r="O835">
        <v>0.3846</v>
      </c>
      <c r="P835">
        <v>0.5</v>
      </c>
      <c r="Q835">
        <v>0.8</v>
      </c>
      <c r="R835">
        <v>0.57889999999999997</v>
      </c>
      <c r="S835">
        <v>0.23400000000000001</v>
      </c>
      <c r="T835">
        <v>0.5</v>
      </c>
      <c r="U835">
        <v>0.38240000000000002</v>
      </c>
      <c r="V835">
        <v>0.33329999999999999</v>
      </c>
      <c r="W835">
        <v>0.54349999999999998</v>
      </c>
      <c r="X835">
        <v>0.33329999999999999</v>
      </c>
      <c r="Y835">
        <v>0.2979</v>
      </c>
      <c r="Z835">
        <v>0.66669999999999996</v>
      </c>
      <c r="AA835">
        <v>0.52500000000000002</v>
      </c>
      <c r="AB835">
        <v>0.73329999999999995</v>
      </c>
      <c r="AC835">
        <v>0.77780000000000005</v>
      </c>
      <c r="AD835">
        <v>0.32</v>
      </c>
      <c r="AE835">
        <v>0.30769999999999997</v>
      </c>
      <c r="AF835">
        <v>0.58330000000000004</v>
      </c>
      <c r="AG835">
        <v>0.33329999999999999</v>
      </c>
      <c r="AH835">
        <v>0.5</v>
      </c>
      <c r="AI835">
        <v>0.44440000000000002</v>
      </c>
      <c r="AJ835">
        <v>0.42859999999999998</v>
      </c>
      <c r="AK835">
        <v>0.3488</v>
      </c>
      <c r="AL835">
        <v>0.6</v>
      </c>
      <c r="AM835">
        <v>0.65</v>
      </c>
      <c r="AN835">
        <v>0.4</v>
      </c>
      <c r="AO835">
        <v>0.79169999999999996</v>
      </c>
      <c r="AP835">
        <v>0.54549999999999998</v>
      </c>
      <c r="AQ835">
        <v>0.88890000000000002</v>
      </c>
      <c r="AR835">
        <v>0.14810000000000001</v>
      </c>
      <c r="AS835">
        <v>0.56759999999999999</v>
      </c>
      <c r="AT835">
        <v>0.55259999999999998</v>
      </c>
      <c r="AU835">
        <v>0.4375</v>
      </c>
      <c r="AV835">
        <v>0.65380000000000005</v>
      </c>
      <c r="AW835">
        <v>0.47920000000000001</v>
      </c>
      <c r="AX835">
        <v>0.44440000000000002</v>
      </c>
      <c r="AY835">
        <v>0.4</v>
      </c>
      <c r="AZ835">
        <v>0.6</v>
      </c>
      <c r="BA835">
        <v>0.44440000000000002</v>
      </c>
      <c r="BB835">
        <v>0.32</v>
      </c>
      <c r="BC835">
        <v>0.47920000000000001</v>
      </c>
      <c r="BD835">
        <v>0.22220000000000001</v>
      </c>
    </row>
    <row r="836" spans="1:56" hidden="1" x14ac:dyDescent="0.4">
      <c r="A836">
        <v>660</v>
      </c>
      <c r="B836" t="s">
        <v>845</v>
      </c>
      <c r="C836" t="s">
        <v>896</v>
      </c>
      <c r="D836" t="str">
        <f t="shared" si="42"/>
        <v>Levenshtein</v>
      </c>
      <c r="E836" t="s">
        <v>905</v>
      </c>
      <c r="F836">
        <f t="shared" si="43"/>
        <v>0.67874599999999996</v>
      </c>
      <c r="G836">
        <v>0.58520000000000005</v>
      </c>
      <c r="H836">
        <v>0.64429999999999998</v>
      </c>
      <c r="I836">
        <v>0.64300000000000002</v>
      </c>
      <c r="J836">
        <v>0.54910000000000003</v>
      </c>
      <c r="K836">
        <v>0.80630000000000002</v>
      </c>
      <c r="L836">
        <v>0.74780000000000002</v>
      </c>
      <c r="M836">
        <v>0.52739999999999998</v>
      </c>
      <c r="N836">
        <v>0.56759999999999999</v>
      </c>
      <c r="O836">
        <v>0.62029999999999996</v>
      </c>
      <c r="P836">
        <v>0.73599999999999999</v>
      </c>
      <c r="Q836">
        <v>0.98480000000000001</v>
      </c>
      <c r="R836">
        <v>0.65129999999999999</v>
      </c>
      <c r="S836">
        <v>0.5746</v>
      </c>
      <c r="T836">
        <v>0.55469999999999997</v>
      </c>
      <c r="U836">
        <v>0.70850000000000002</v>
      </c>
      <c r="V836">
        <v>0.57509999999999994</v>
      </c>
      <c r="W836">
        <v>0.73089999999999999</v>
      </c>
      <c r="X836">
        <v>0.55720000000000003</v>
      </c>
      <c r="Y836">
        <v>0.56410000000000005</v>
      </c>
      <c r="Z836">
        <v>0.77639999999999998</v>
      </c>
      <c r="AA836">
        <v>0.66930000000000001</v>
      </c>
      <c r="AB836">
        <v>0.99450000000000005</v>
      </c>
      <c r="AC836">
        <v>0.80940000000000001</v>
      </c>
      <c r="AD836">
        <v>0.67859999999999998</v>
      </c>
      <c r="AE836">
        <v>0.60350000000000004</v>
      </c>
      <c r="AF836">
        <v>0.74109999999999998</v>
      </c>
      <c r="AG836">
        <v>0.67849999999999999</v>
      </c>
      <c r="AH836">
        <v>0.80900000000000005</v>
      </c>
      <c r="AI836">
        <v>0.65180000000000005</v>
      </c>
      <c r="AJ836">
        <v>0.62119999999999997</v>
      </c>
      <c r="AK836">
        <v>0.6885</v>
      </c>
      <c r="AL836">
        <v>0.77390000000000003</v>
      </c>
      <c r="AM836">
        <v>0.72389999999999999</v>
      </c>
      <c r="AN836">
        <v>0.52710000000000001</v>
      </c>
      <c r="AO836">
        <v>0.88319999999999999</v>
      </c>
      <c r="AP836">
        <v>0.70320000000000005</v>
      </c>
      <c r="AQ836">
        <v>0.74</v>
      </c>
      <c r="AR836">
        <v>0.58689999999999998</v>
      </c>
      <c r="AS836">
        <v>0.72689999999999999</v>
      </c>
      <c r="AT836">
        <v>0.66020000000000001</v>
      </c>
      <c r="AU836">
        <v>0.52529999999999999</v>
      </c>
      <c r="AV836">
        <v>0.83330000000000004</v>
      </c>
      <c r="AW836">
        <v>0.69450000000000001</v>
      </c>
      <c r="AX836">
        <v>0.60799999999999998</v>
      </c>
      <c r="AY836">
        <v>0.61939999999999995</v>
      </c>
      <c r="AZ836">
        <v>0.68179999999999996</v>
      </c>
      <c r="BA836">
        <v>0.57489999999999997</v>
      </c>
      <c r="BB836">
        <v>0.64629999999999999</v>
      </c>
      <c r="BC836">
        <v>0.7258</v>
      </c>
      <c r="BD836">
        <v>0.65269999999999995</v>
      </c>
    </row>
    <row r="837" spans="1:56" hidden="1" x14ac:dyDescent="0.4">
      <c r="A837">
        <v>661</v>
      </c>
      <c r="B837" t="s">
        <v>845</v>
      </c>
      <c r="C837" t="s">
        <v>896</v>
      </c>
      <c r="D837" t="str">
        <f t="shared" si="42"/>
        <v>TFIDF</v>
      </c>
      <c r="E837" t="s">
        <v>906</v>
      </c>
      <c r="F837">
        <f t="shared" si="43"/>
        <v>0.57769999999999999</v>
      </c>
      <c r="G837">
        <v>0.46650000000000003</v>
      </c>
      <c r="H837">
        <v>0.79210000000000003</v>
      </c>
      <c r="I837">
        <v>0.51859999999999995</v>
      </c>
      <c r="J837">
        <v>0.36980000000000002</v>
      </c>
      <c r="K837">
        <v>0.61080000000000001</v>
      </c>
      <c r="L837">
        <v>0.64849999999999997</v>
      </c>
      <c r="M837">
        <v>0.33079999999999998</v>
      </c>
      <c r="N837">
        <v>0.42949999999999999</v>
      </c>
      <c r="O837">
        <v>0.46739999999999998</v>
      </c>
      <c r="P837">
        <v>0.60740000000000005</v>
      </c>
      <c r="Q837">
        <v>0.94979999999999998</v>
      </c>
      <c r="R837">
        <v>0.57650000000000001</v>
      </c>
      <c r="S837">
        <v>0.36649999999999999</v>
      </c>
      <c r="T837">
        <v>0.39729999999999999</v>
      </c>
      <c r="U837">
        <v>0.49220000000000003</v>
      </c>
      <c r="V837">
        <v>0.50360000000000005</v>
      </c>
      <c r="W837">
        <v>0.74219999999999997</v>
      </c>
      <c r="X837">
        <v>0.44059999999999999</v>
      </c>
      <c r="Y837">
        <v>0.50819999999999999</v>
      </c>
      <c r="Z837">
        <v>0.64610000000000001</v>
      </c>
      <c r="AA837">
        <v>0.59130000000000005</v>
      </c>
      <c r="AB837">
        <v>0.92030000000000001</v>
      </c>
      <c r="AC837">
        <v>0.80530000000000002</v>
      </c>
      <c r="AD837">
        <v>0.47610000000000002</v>
      </c>
      <c r="AE837">
        <v>0.41320000000000001</v>
      </c>
      <c r="AF837">
        <v>0.56459999999999999</v>
      </c>
      <c r="AG837">
        <v>0.45639999999999997</v>
      </c>
      <c r="AH837">
        <v>0.66659999999999997</v>
      </c>
      <c r="AI837">
        <v>0.5181</v>
      </c>
      <c r="AJ837">
        <v>0.44769999999999999</v>
      </c>
      <c r="AK837">
        <v>0.58989999999999998</v>
      </c>
      <c r="AL837">
        <v>0.65410000000000001</v>
      </c>
      <c r="AM837">
        <v>0.71079999999999999</v>
      </c>
      <c r="AN837">
        <v>0.32450000000000001</v>
      </c>
      <c r="AO837">
        <v>0.8266</v>
      </c>
      <c r="AP837">
        <v>0.74680000000000002</v>
      </c>
      <c r="AQ837">
        <v>0.8841</v>
      </c>
      <c r="AR837">
        <v>0.46260000000000001</v>
      </c>
      <c r="AS837">
        <v>0.7278</v>
      </c>
      <c r="AT837">
        <v>0.60429999999999995</v>
      </c>
      <c r="AU837">
        <v>0.44640000000000002</v>
      </c>
      <c r="AV837">
        <v>0.73080000000000001</v>
      </c>
      <c r="AW837">
        <v>0.67810000000000004</v>
      </c>
      <c r="AX837">
        <v>0.47660000000000002</v>
      </c>
      <c r="AY837">
        <v>0.55840000000000001</v>
      </c>
      <c r="AZ837">
        <v>0.64780000000000004</v>
      </c>
      <c r="BA837">
        <v>0.4844</v>
      </c>
      <c r="BB837">
        <v>0.39650000000000002</v>
      </c>
      <c r="BC837">
        <v>0.72099999999999997</v>
      </c>
      <c r="BD837">
        <v>0.48949999999999999</v>
      </c>
    </row>
    <row r="838" spans="1:56" hidden="1" x14ac:dyDescent="0.4">
      <c r="A838">
        <v>662</v>
      </c>
      <c r="B838" t="s">
        <v>845</v>
      </c>
      <c r="C838" t="s">
        <v>896</v>
      </c>
      <c r="D838" t="str">
        <f t="shared" si="42"/>
        <v>BM25</v>
      </c>
      <c r="E838" t="s">
        <v>907</v>
      </c>
      <c r="F838">
        <f t="shared" si="43"/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</row>
    <row r="839" spans="1:56" hidden="1" x14ac:dyDescent="0.4">
      <c r="A839">
        <v>663</v>
      </c>
      <c r="B839" t="s">
        <v>845</v>
      </c>
      <c r="C839" t="s">
        <v>896</v>
      </c>
      <c r="D839" t="str">
        <f t="shared" si="42"/>
        <v>SBERT</v>
      </c>
      <c r="E839" t="s">
        <v>908</v>
      </c>
      <c r="F839">
        <f t="shared" si="43"/>
        <v>0.95006599999999963</v>
      </c>
      <c r="G839">
        <v>0.91239999999999999</v>
      </c>
      <c r="H839">
        <v>0.96279999999999999</v>
      </c>
      <c r="I839">
        <v>0.93140000000000001</v>
      </c>
      <c r="J839">
        <v>0.91720000000000002</v>
      </c>
      <c r="K839">
        <v>0.95240000000000002</v>
      </c>
      <c r="L839">
        <v>0.97970000000000002</v>
      </c>
      <c r="M839">
        <v>0.91539999999999999</v>
      </c>
      <c r="N839">
        <v>0.95599999999999996</v>
      </c>
      <c r="O839">
        <v>0.95250000000000001</v>
      </c>
      <c r="P839">
        <v>0.94620000000000004</v>
      </c>
      <c r="Q839">
        <v>0.97499999999999998</v>
      </c>
      <c r="R839">
        <v>0.95189999999999997</v>
      </c>
      <c r="S839">
        <v>0.91969999999999996</v>
      </c>
      <c r="T839">
        <v>0.93940000000000001</v>
      </c>
      <c r="U839">
        <v>0.96209999999999996</v>
      </c>
      <c r="V839">
        <v>0.94269999999999998</v>
      </c>
      <c r="W839">
        <v>0.96309999999999996</v>
      </c>
      <c r="X839">
        <v>0.95730000000000004</v>
      </c>
      <c r="Y839">
        <v>0.93620000000000003</v>
      </c>
      <c r="Z839">
        <v>0.96040000000000003</v>
      </c>
      <c r="AA839">
        <v>0.95620000000000005</v>
      </c>
      <c r="AB839">
        <v>0.99860000000000004</v>
      </c>
      <c r="AC839">
        <v>0.94579999999999997</v>
      </c>
      <c r="AD839">
        <v>0.95799999999999996</v>
      </c>
      <c r="AE839">
        <v>0.92889999999999995</v>
      </c>
      <c r="AF839">
        <v>0.97589999999999999</v>
      </c>
      <c r="AG839">
        <v>0.93430000000000002</v>
      </c>
      <c r="AH839">
        <v>0.98329999999999995</v>
      </c>
      <c r="AI839">
        <v>0.98409999999999997</v>
      </c>
      <c r="AJ839">
        <v>0.95350000000000001</v>
      </c>
      <c r="AK839">
        <v>0.96160000000000001</v>
      </c>
      <c r="AL839">
        <v>0.96389999999999998</v>
      </c>
      <c r="AM839">
        <v>0.96879999999999999</v>
      </c>
      <c r="AN839">
        <v>0.84819999999999995</v>
      </c>
      <c r="AO839">
        <v>0.99119999999999997</v>
      </c>
      <c r="AP839">
        <v>0.98270000000000002</v>
      </c>
      <c r="AQ839">
        <v>0.99109999999999998</v>
      </c>
      <c r="AR839">
        <v>0.92649999999999999</v>
      </c>
      <c r="AS839">
        <v>0.96179999999999999</v>
      </c>
      <c r="AT839">
        <v>0.97250000000000003</v>
      </c>
      <c r="AU839">
        <v>0.92330000000000001</v>
      </c>
      <c r="AV839">
        <v>0.98450000000000004</v>
      </c>
      <c r="AW839">
        <v>0.94450000000000001</v>
      </c>
      <c r="AX839">
        <v>0.95430000000000004</v>
      </c>
      <c r="AY839">
        <v>0.9325</v>
      </c>
      <c r="AZ839">
        <v>0.93600000000000005</v>
      </c>
      <c r="BA839">
        <v>0.90659999999999996</v>
      </c>
      <c r="BB839">
        <v>0.89990000000000003</v>
      </c>
      <c r="BC839">
        <v>0.9637</v>
      </c>
      <c r="BD839">
        <v>0.93730000000000002</v>
      </c>
    </row>
    <row r="840" spans="1:56" hidden="1" x14ac:dyDescent="0.4">
      <c r="A840">
        <v>664</v>
      </c>
      <c r="B840" t="s">
        <v>845</v>
      </c>
      <c r="C840" t="s">
        <v>896</v>
      </c>
      <c r="D840" t="str">
        <f t="shared" si="42"/>
        <v>MEAN</v>
      </c>
      <c r="E840" t="s">
        <v>909</v>
      </c>
      <c r="F840">
        <f t="shared" si="43"/>
        <v>0.53618600000000005</v>
      </c>
      <c r="G840">
        <v>0.43540000000000001</v>
      </c>
      <c r="H840">
        <v>0.59650000000000003</v>
      </c>
      <c r="I840">
        <v>0.49740000000000001</v>
      </c>
      <c r="J840">
        <v>0.43530000000000002</v>
      </c>
      <c r="K840">
        <v>0.56910000000000005</v>
      </c>
      <c r="L840">
        <v>0.59519999999999995</v>
      </c>
      <c r="M840">
        <v>0.4214</v>
      </c>
      <c r="N840">
        <v>0.4506</v>
      </c>
      <c r="O840">
        <v>0.48499999999999999</v>
      </c>
      <c r="P840">
        <v>0.55789999999999995</v>
      </c>
      <c r="Q840">
        <v>0.7419</v>
      </c>
      <c r="R840">
        <v>0.55169999999999997</v>
      </c>
      <c r="S840">
        <v>0.41899999999999998</v>
      </c>
      <c r="T840">
        <v>0.4783</v>
      </c>
      <c r="U840">
        <v>0.50900000000000001</v>
      </c>
      <c r="V840">
        <v>0.47089999999999999</v>
      </c>
      <c r="W840">
        <v>0.59589999999999999</v>
      </c>
      <c r="X840">
        <v>0.4577</v>
      </c>
      <c r="Y840">
        <v>0.46129999999999999</v>
      </c>
      <c r="Z840">
        <v>0.6099</v>
      </c>
      <c r="AA840">
        <v>0.5484</v>
      </c>
      <c r="AB840">
        <v>0.72929999999999995</v>
      </c>
      <c r="AC840">
        <v>0.66769999999999996</v>
      </c>
      <c r="AD840">
        <v>0.48649999999999999</v>
      </c>
      <c r="AE840">
        <v>0.45069999999999999</v>
      </c>
      <c r="AF840">
        <v>0.57299999999999995</v>
      </c>
      <c r="AG840">
        <v>0.48049999999999998</v>
      </c>
      <c r="AH840">
        <v>0.59179999999999999</v>
      </c>
      <c r="AI840">
        <v>0.51970000000000005</v>
      </c>
      <c r="AJ840">
        <v>0.49020000000000002</v>
      </c>
      <c r="AK840">
        <v>0.51780000000000004</v>
      </c>
      <c r="AL840">
        <v>0.59840000000000004</v>
      </c>
      <c r="AM840">
        <v>0.61070000000000002</v>
      </c>
      <c r="AN840">
        <v>0.4199</v>
      </c>
      <c r="AO840">
        <v>0.69850000000000001</v>
      </c>
      <c r="AP840">
        <v>0.59560000000000002</v>
      </c>
      <c r="AQ840">
        <v>0.70079999999999998</v>
      </c>
      <c r="AR840">
        <v>0.42480000000000001</v>
      </c>
      <c r="AS840">
        <v>0.5968</v>
      </c>
      <c r="AT840">
        <v>0.55789999999999995</v>
      </c>
      <c r="AU840">
        <v>0.46650000000000003</v>
      </c>
      <c r="AV840">
        <v>0.64049999999999996</v>
      </c>
      <c r="AW840">
        <v>0.55920000000000003</v>
      </c>
      <c r="AX840">
        <v>0.49669999999999997</v>
      </c>
      <c r="AY840">
        <v>0.50209999999999999</v>
      </c>
      <c r="AZ840">
        <v>0.57310000000000005</v>
      </c>
      <c r="BA840">
        <v>0.48209999999999997</v>
      </c>
      <c r="BB840">
        <v>0.45250000000000001</v>
      </c>
      <c r="BC840">
        <v>0.57789999999999997</v>
      </c>
      <c r="BD840">
        <v>0.46029999999999999</v>
      </c>
    </row>
    <row r="841" spans="1:56" hidden="1" x14ac:dyDescent="0.4">
      <c r="A841">
        <v>665</v>
      </c>
      <c r="B841" t="s">
        <v>845</v>
      </c>
      <c r="C841" t="s">
        <v>896</v>
      </c>
      <c r="D841" t="str">
        <f t="shared" si="42"/>
        <v>Weighted</v>
      </c>
      <c r="E841" t="s">
        <v>910</v>
      </c>
      <c r="F841">
        <f t="shared" si="43"/>
        <v>0.55661400000000005</v>
      </c>
      <c r="G841">
        <v>0.43070000000000003</v>
      </c>
      <c r="H841">
        <v>0.64080000000000004</v>
      </c>
      <c r="I841">
        <v>0.50800000000000001</v>
      </c>
      <c r="J841">
        <v>0.42509999999999998</v>
      </c>
      <c r="K841">
        <v>0.59909999999999997</v>
      </c>
      <c r="L841">
        <v>0.62949999999999995</v>
      </c>
      <c r="M841">
        <v>0.40589999999999998</v>
      </c>
      <c r="N841">
        <v>0.44140000000000001</v>
      </c>
      <c r="O841">
        <v>0.48670000000000002</v>
      </c>
      <c r="P841">
        <v>0.58579999999999999</v>
      </c>
      <c r="Q841">
        <v>0.8286</v>
      </c>
      <c r="R841">
        <v>0.57569999999999999</v>
      </c>
      <c r="S841">
        <v>0.40410000000000001</v>
      </c>
      <c r="T841">
        <v>0.4768</v>
      </c>
      <c r="U841">
        <v>0.51659999999999995</v>
      </c>
      <c r="V841">
        <v>0.47239999999999999</v>
      </c>
      <c r="W841">
        <v>0.63759999999999994</v>
      </c>
      <c r="X841">
        <v>0.45050000000000001</v>
      </c>
      <c r="Y841">
        <v>0.46160000000000001</v>
      </c>
      <c r="Z841">
        <v>0.65059999999999996</v>
      </c>
      <c r="AA841">
        <v>0.5716</v>
      </c>
      <c r="AB841">
        <v>0.80789999999999995</v>
      </c>
      <c r="AC841">
        <v>0.73299999999999998</v>
      </c>
      <c r="AD841">
        <v>0.48830000000000001</v>
      </c>
      <c r="AE841">
        <v>0.4446</v>
      </c>
      <c r="AF841">
        <v>0.59809999999999997</v>
      </c>
      <c r="AG841">
        <v>0.48330000000000001</v>
      </c>
      <c r="AH841">
        <v>0.62560000000000004</v>
      </c>
      <c r="AI841">
        <v>0.52790000000000004</v>
      </c>
      <c r="AJ841">
        <v>0.49209999999999998</v>
      </c>
      <c r="AK841">
        <v>0.53249999999999997</v>
      </c>
      <c r="AL841">
        <v>0.6361</v>
      </c>
      <c r="AM841">
        <v>0.65359999999999996</v>
      </c>
      <c r="AN841">
        <v>0.41389999999999999</v>
      </c>
      <c r="AO841">
        <v>0.76580000000000004</v>
      </c>
      <c r="AP841">
        <v>0.63449999999999995</v>
      </c>
      <c r="AQ841">
        <v>0.77159999999999995</v>
      </c>
      <c r="AR841">
        <v>0.41520000000000001</v>
      </c>
      <c r="AS841">
        <v>0.6381</v>
      </c>
      <c r="AT841">
        <v>0.58179999999999998</v>
      </c>
      <c r="AU841">
        <v>0.46689999999999998</v>
      </c>
      <c r="AV841">
        <v>0.6895</v>
      </c>
      <c r="AW841">
        <v>0.59130000000000005</v>
      </c>
      <c r="AX841">
        <v>0.50149999999999995</v>
      </c>
      <c r="AY841">
        <v>0.51559999999999995</v>
      </c>
      <c r="AZ841">
        <v>0.60840000000000005</v>
      </c>
      <c r="BA841">
        <v>0.49080000000000001</v>
      </c>
      <c r="BB841">
        <v>0.45050000000000001</v>
      </c>
      <c r="BC841">
        <v>0.6139</v>
      </c>
      <c r="BD841">
        <v>0.45929999999999999</v>
      </c>
    </row>
    <row r="842" spans="1:56" hidden="1" x14ac:dyDescent="0.4">
      <c r="A842">
        <v>624</v>
      </c>
      <c r="B842" t="s">
        <v>830</v>
      </c>
      <c r="C842" t="s">
        <v>896</v>
      </c>
      <c r="D842" t="str">
        <f t="shared" si="42"/>
        <v>Jaccard</v>
      </c>
      <c r="E842" t="s">
        <v>911</v>
      </c>
      <c r="F842">
        <f t="shared" si="43"/>
        <v>0.50021799999999994</v>
      </c>
      <c r="G842">
        <v>0.1522</v>
      </c>
      <c r="H842">
        <v>0.36359999999999998</v>
      </c>
      <c r="I842">
        <v>0.4138</v>
      </c>
      <c r="J842">
        <v>0.27910000000000001</v>
      </c>
      <c r="K842">
        <v>0.63160000000000005</v>
      </c>
      <c r="L842">
        <v>0.90480000000000005</v>
      </c>
      <c r="M842">
        <v>0.32429999999999998</v>
      </c>
      <c r="N842">
        <v>0.42420000000000002</v>
      </c>
      <c r="O842">
        <v>0.3448</v>
      </c>
      <c r="P842">
        <v>0.44740000000000002</v>
      </c>
      <c r="Q842">
        <v>0.58620000000000005</v>
      </c>
      <c r="R842">
        <v>0.38890000000000002</v>
      </c>
      <c r="S842">
        <v>0.4103</v>
      </c>
      <c r="T842">
        <v>0.2</v>
      </c>
      <c r="U842">
        <v>0.48280000000000001</v>
      </c>
      <c r="V842">
        <v>0.33329999999999999</v>
      </c>
      <c r="W842">
        <v>0.5</v>
      </c>
      <c r="X842">
        <v>0.1852</v>
      </c>
      <c r="Y842">
        <v>0.25</v>
      </c>
      <c r="Z842">
        <v>0.55559999999999998</v>
      </c>
      <c r="AA842">
        <v>0.62790000000000001</v>
      </c>
      <c r="AB842">
        <v>1</v>
      </c>
      <c r="AC842">
        <v>0.83330000000000004</v>
      </c>
      <c r="AD842">
        <v>0.48149999999999998</v>
      </c>
      <c r="AE842">
        <v>0.64859999999999995</v>
      </c>
      <c r="AF842">
        <v>0.58819999999999995</v>
      </c>
      <c r="AG842">
        <v>0.46150000000000002</v>
      </c>
      <c r="AH842">
        <v>0.72409999999999997</v>
      </c>
      <c r="AI842">
        <v>0.37140000000000001</v>
      </c>
      <c r="AJ842">
        <v>0.55559999999999998</v>
      </c>
      <c r="AK842">
        <v>0.51349999999999996</v>
      </c>
      <c r="AL842">
        <v>0.83330000000000004</v>
      </c>
      <c r="AM842">
        <v>0.47620000000000001</v>
      </c>
      <c r="AN842">
        <v>0.43330000000000002</v>
      </c>
      <c r="AO842">
        <v>0.46150000000000002</v>
      </c>
      <c r="AP842">
        <v>0.72219999999999995</v>
      </c>
      <c r="AQ842">
        <v>1</v>
      </c>
      <c r="AR842">
        <v>0.12770000000000001</v>
      </c>
      <c r="AS842">
        <v>0.58819999999999995</v>
      </c>
      <c r="AT842">
        <v>0.51280000000000003</v>
      </c>
      <c r="AU842">
        <v>0.75</v>
      </c>
      <c r="AV842">
        <v>0.51429999999999998</v>
      </c>
      <c r="AW842">
        <v>0.23910000000000001</v>
      </c>
      <c r="AX842">
        <v>0.6452</v>
      </c>
      <c r="AY842">
        <v>0.4</v>
      </c>
      <c r="AZ842">
        <v>0.5806</v>
      </c>
      <c r="BA842">
        <v>0.36840000000000001</v>
      </c>
      <c r="BB842">
        <v>0.2903</v>
      </c>
      <c r="BC842">
        <v>0.59570000000000001</v>
      </c>
      <c r="BD842">
        <v>0.4884</v>
      </c>
    </row>
    <row r="843" spans="1:56" hidden="1" x14ac:dyDescent="0.4">
      <c r="A843">
        <v>625</v>
      </c>
      <c r="B843" t="s">
        <v>830</v>
      </c>
      <c r="C843" t="s">
        <v>896</v>
      </c>
      <c r="D843" t="str">
        <f t="shared" si="42"/>
        <v>Levenshtein</v>
      </c>
      <c r="E843" t="s">
        <v>912</v>
      </c>
      <c r="F843">
        <f t="shared" si="43"/>
        <v>0.69510000000000005</v>
      </c>
      <c r="G843">
        <v>0.51900000000000002</v>
      </c>
      <c r="H843">
        <v>0.60650000000000004</v>
      </c>
      <c r="I843">
        <v>0.56399999999999995</v>
      </c>
      <c r="J843">
        <v>0.51060000000000005</v>
      </c>
      <c r="K843">
        <v>0.82669999999999999</v>
      </c>
      <c r="L843">
        <v>0.94530000000000003</v>
      </c>
      <c r="M843">
        <v>0.60260000000000002</v>
      </c>
      <c r="N843">
        <v>0.52470000000000006</v>
      </c>
      <c r="O843">
        <v>0.55389999999999995</v>
      </c>
      <c r="P843">
        <v>0.74639999999999995</v>
      </c>
      <c r="Q843">
        <v>0.86509999999999998</v>
      </c>
      <c r="R843">
        <v>0.52600000000000002</v>
      </c>
      <c r="S843">
        <v>0.64459999999999995</v>
      </c>
      <c r="T843">
        <v>0.49919999999999998</v>
      </c>
      <c r="U843">
        <v>0.67689999999999995</v>
      </c>
      <c r="V843">
        <v>0.57699999999999996</v>
      </c>
      <c r="W843">
        <v>0.72209999999999996</v>
      </c>
      <c r="X843">
        <v>0.57450000000000001</v>
      </c>
      <c r="Y843">
        <v>0.57589999999999997</v>
      </c>
      <c r="Z843">
        <v>0.71189999999999998</v>
      </c>
      <c r="AA843">
        <v>0.69620000000000004</v>
      </c>
      <c r="AB843">
        <v>0.99250000000000005</v>
      </c>
      <c r="AC843">
        <v>0.92500000000000004</v>
      </c>
      <c r="AD843">
        <v>0.5847</v>
      </c>
      <c r="AE843">
        <v>0.75929999999999997</v>
      </c>
      <c r="AF843">
        <v>0.74229999999999996</v>
      </c>
      <c r="AG843">
        <v>0.56789999999999996</v>
      </c>
      <c r="AH843">
        <v>0.9032</v>
      </c>
      <c r="AI843">
        <v>0.47420000000000001</v>
      </c>
      <c r="AJ843">
        <v>0.76539999999999997</v>
      </c>
      <c r="AK843">
        <v>0.70150000000000001</v>
      </c>
      <c r="AL843">
        <v>0.96</v>
      </c>
      <c r="AM843">
        <v>0.5927</v>
      </c>
      <c r="AN843">
        <v>0.52480000000000004</v>
      </c>
      <c r="AO843">
        <v>0.65480000000000005</v>
      </c>
      <c r="AP843">
        <v>0.92769999999999997</v>
      </c>
      <c r="AQ843">
        <v>0.9718</v>
      </c>
      <c r="AR843">
        <v>0.64380000000000004</v>
      </c>
      <c r="AS843">
        <v>0.84040000000000004</v>
      </c>
      <c r="AT843">
        <v>0.73750000000000004</v>
      </c>
      <c r="AU843">
        <v>0.93200000000000005</v>
      </c>
      <c r="AV843">
        <v>0.73580000000000001</v>
      </c>
      <c r="AW843">
        <v>0.58550000000000002</v>
      </c>
      <c r="AX843">
        <v>0.77810000000000001</v>
      </c>
      <c r="AY843">
        <v>0.59589999999999999</v>
      </c>
      <c r="AZ843">
        <v>0.65659999999999996</v>
      </c>
      <c r="BA843">
        <v>0.58899999999999997</v>
      </c>
      <c r="BB843">
        <v>0.66420000000000001</v>
      </c>
      <c r="BC843">
        <v>0.7601</v>
      </c>
      <c r="BD843">
        <v>0.71919999999999995</v>
      </c>
    </row>
    <row r="844" spans="1:56" hidden="1" x14ac:dyDescent="0.4">
      <c r="A844">
        <v>626</v>
      </c>
      <c r="B844" t="s">
        <v>830</v>
      </c>
      <c r="C844" t="s">
        <v>896</v>
      </c>
      <c r="D844" t="str">
        <f t="shared" si="42"/>
        <v>TFIDF</v>
      </c>
      <c r="E844" t="s">
        <v>913</v>
      </c>
      <c r="F844">
        <f t="shared" si="43"/>
        <v>0.58815600000000001</v>
      </c>
      <c r="G844">
        <v>0.2944</v>
      </c>
      <c r="H844">
        <v>0.54759999999999998</v>
      </c>
      <c r="I844">
        <v>0.54169999999999996</v>
      </c>
      <c r="J844">
        <v>0.40939999999999999</v>
      </c>
      <c r="K844">
        <v>0.68279999999999996</v>
      </c>
      <c r="L844">
        <v>0.88529999999999998</v>
      </c>
      <c r="M844">
        <v>0.46660000000000001</v>
      </c>
      <c r="N844">
        <v>0.40810000000000002</v>
      </c>
      <c r="O844">
        <v>0.43280000000000002</v>
      </c>
      <c r="P844">
        <v>0.60719999999999996</v>
      </c>
      <c r="Q844">
        <v>0.78220000000000001</v>
      </c>
      <c r="R844">
        <v>0.36409999999999998</v>
      </c>
      <c r="S844">
        <v>0.441</v>
      </c>
      <c r="T844">
        <v>0.21299999999999999</v>
      </c>
      <c r="U844">
        <v>0.51290000000000002</v>
      </c>
      <c r="V844">
        <v>0.50619999999999998</v>
      </c>
      <c r="W844">
        <v>0.7278</v>
      </c>
      <c r="X844">
        <v>0.38019999999999998</v>
      </c>
      <c r="Y844">
        <v>0.43330000000000002</v>
      </c>
      <c r="Z844">
        <v>0.51729999999999998</v>
      </c>
      <c r="AA844">
        <v>0.68989999999999996</v>
      </c>
      <c r="AB844">
        <v>1</v>
      </c>
      <c r="AC844">
        <v>0.88570000000000004</v>
      </c>
      <c r="AD844">
        <v>0.55059999999999998</v>
      </c>
      <c r="AE844">
        <v>0.72350000000000003</v>
      </c>
      <c r="AF844">
        <v>0.60650000000000004</v>
      </c>
      <c r="AG844">
        <v>0.32350000000000001</v>
      </c>
      <c r="AH844">
        <v>0.69650000000000001</v>
      </c>
      <c r="AI844">
        <v>0.43269999999999997</v>
      </c>
      <c r="AJ844">
        <v>0.67090000000000005</v>
      </c>
      <c r="AK844">
        <v>0.62290000000000001</v>
      </c>
      <c r="AL844">
        <v>0.80630000000000002</v>
      </c>
      <c r="AM844">
        <v>0.32379999999999998</v>
      </c>
      <c r="AN844">
        <v>0.32550000000000001</v>
      </c>
      <c r="AO844">
        <v>0.51639999999999997</v>
      </c>
      <c r="AP844">
        <v>0.86380000000000001</v>
      </c>
      <c r="AQ844">
        <v>1</v>
      </c>
      <c r="AR844">
        <v>0.49719999999999998</v>
      </c>
      <c r="AS844">
        <v>0.7056</v>
      </c>
      <c r="AT844">
        <v>0.62770000000000004</v>
      </c>
      <c r="AU844">
        <v>0.88019999999999998</v>
      </c>
      <c r="AV844">
        <v>0.74360000000000004</v>
      </c>
      <c r="AW844">
        <v>0.48909999999999998</v>
      </c>
      <c r="AX844">
        <v>0.66080000000000005</v>
      </c>
      <c r="AY844">
        <v>0.46689999999999998</v>
      </c>
      <c r="AZ844">
        <v>0.77029999999999998</v>
      </c>
      <c r="BA844">
        <v>0.48080000000000001</v>
      </c>
      <c r="BB844">
        <v>0.40849999999999997</v>
      </c>
      <c r="BC844">
        <v>0.77449999999999997</v>
      </c>
      <c r="BD844">
        <v>0.71020000000000005</v>
      </c>
    </row>
    <row r="845" spans="1:56" hidden="1" x14ac:dyDescent="0.4">
      <c r="A845">
        <v>627</v>
      </c>
      <c r="B845" t="s">
        <v>830</v>
      </c>
      <c r="C845" t="s">
        <v>896</v>
      </c>
      <c r="D845" t="str">
        <f t="shared" si="42"/>
        <v>BM25</v>
      </c>
      <c r="E845" t="s">
        <v>914</v>
      </c>
      <c r="F845">
        <f t="shared" si="43"/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</row>
    <row r="846" spans="1:56" hidden="1" x14ac:dyDescent="0.4">
      <c r="A846">
        <v>628</v>
      </c>
      <c r="B846" t="s">
        <v>830</v>
      </c>
      <c r="C846" t="s">
        <v>896</v>
      </c>
      <c r="D846" t="str">
        <f t="shared" si="42"/>
        <v>SBERT</v>
      </c>
      <c r="E846" t="s">
        <v>915</v>
      </c>
      <c r="F846">
        <f t="shared" si="43"/>
        <v>0.95243000000000033</v>
      </c>
      <c r="G846">
        <v>0.89429999999999998</v>
      </c>
      <c r="H846">
        <v>0.94620000000000004</v>
      </c>
      <c r="I846">
        <v>0.92449999999999999</v>
      </c>
      <c r="J846">
        <v>0.92469999999999997</v>
      </c>
      <c r="K846">
        <v>0.96299999999999997</v>
      </c>
      <c r="L846">
        <v>0.99709999999999999</v>
      </c>
      <c r="M846">
        <v>0.91259999999999997</v>
      </c>
      <c r="N846">
        <v>0.92010000000000003</v>
      </c>
      <c r="O846">
        <v>0.96479999999999999</v>
      </c>
      <c r="P846">
        <v>0.96589999999999998</v>
      </c>
      <c r="Q846">
        <v>0.9748</v>
      </c>
      <c r="R846">
        <v>0.93779999999999997</v>
      </c>
      <c r="S846">
        <v>0.92959999999999998</v>
      </c>
      <c r="T846">
        <v>0.94120000000000004</v>
      </c>
      <c r="U846">
        <v>0.94789999999999996</v>
      </c>
      <c r="V846">
        <v>0.95760000000000001</v>
      </c>
      <c r="W846">
        <v>0.95540000000000003</v>
      </c>
      <c r="X846">
        <v>0.94069999999999998</v>
      </c>
      <c r="Y846">
        <v>0.92349999999999999</v>
      </c>
      <c r="Z846">
        <v>0.94950000000000001</v>
      </c>
      <c r="AA846">
        <v>0.98299999999999998</v>
      </c>
      <c r="AB846">
        <v>1</v>
      </c>
      <c r="AC846">
        <v>0.99429999999999996</v>
      </c>
      <c r="AD846">
        <v>0.95989999999999998</v>
      </c>
      <c r="AE846">
        <v>0.98529999999999995</v>
      </c>
      <c r="AF846">
        <v>0.97360000000000002</v>
      </c>
      <c r="AG846">
        <v>0.93189999999999995</v>
      </c>
      <c r="AH846">
        <v>0.97270000000000001</v>
      </c>
      <c r="AI846">
        <v>0.94940000000000002</v>
      </c>
      <c r="AJ846">
        <v>0.97309999999999997</v>
      </c>
      <c r="AK846">
        <v>0.90280000000000005</v>
      </c>
      <c r="AL846">
        <v>0.995</v>
      </c>
      <c r="AM846">
        <v>0.9637</v>
      </c>
      <c r="AN846">
        <v>0.85060000000000002</v>
      </c>
      <c r="AO846">
        <v>0.96819999999999995</v>
      </c>
      <c r="AP846">
        <v>0.98719999999999997</v>
      </c>
      <c r="AQ846">
        <v>1</v>
      </c>
      <c r="AR846">
        <v>0.93259999999999998</v>
      </c>
      <c r="AS846">
        <v>0.97119999999999995</v>
      </c>
      <c r="AT846">
        <v>0.96220000000000006</v>
      </c>
      <c r="AU846">
        <v>0.97270000000000001</v>
      </c>
      <c r="AV846">
        <v>0.96779999999999999</v>
      </c>
      <c r="AW846">
        <v>0.94120000000000004</v>
      </c>
      <c r="AX846">
        <v>0.98719999999999997</v>
      </c>
      <c r="AY846">
        <v>0.93679999999999997</v>
      </c>
      <c r="AZ846">
        <v>0.95040000000000002</v>
      </c>
      <c r="BA846">
        <v>0.89649999999999996</v>
      </c>
      <c r="BB846">
        <v>0.91779999999999995</v>
      </c>
      <c r="BC846">
        <v>0.9536</v>
      </c>
      <c r="BD846">
        <v>0.96960000000000002</v>
      </c>
    </row>
    <row r="847" spans="1:56" hidden="1" x14ac:dyDescent="0.4">
      <c r="A847">
        <v>629</v>
      </c>
      <c r="B847" t="s">
        <v>830</v>
      </c>
      <c r="C847" t="s">
        <v>896</v>
      </c>
      <c r="D847" t="str">
        <f t="shared" si="42"/>
        <v>MEAN</v>
      </c>
      <c r="E847" t="s">
        <v>916</v>
      </c>
      <c r="F847">
        <f t="shared" si="43"/>
        <v>0.54718400000000011</v>
      </c>
      <c r="G847">
        <v>0.372</v>
      </c>
      <c r="H847">
        <v>0.49280000000000002</v>
      </c>
      <c r="I847">
        <v>0.48880000000000001</v>
      </c>
      <c r="J847">
        <v>0.42470000000000002</v>
      </c>
      <c r="K847">
        <v>0.62080000000000002</v>
      </c>
      <c r="L847">
        <v>0.74650000000000005</v>
      </c>
      <c r="M847">
        <v>0.4612</v>
      </c>
      <c r="N847">
        <v>0.45540000000000003</v>
      </c>
      <c r="O847">
        <v>0.45929999999999999</v>
      </c>
      <c r="P847">
        <v>0.5534</v>
      </c>
      <c r="Q847">
        <v>0.64170000000000005</v>
      </c>
      <c r="R847">
        <v>0.44340000000000002</v>
      </c>
      <c r="S847">
        <v>0.48509999999999998</v>
      </c>
      <c r="T847">
        <v>0.37069999999999997</v>
      </c>
      <c r="U847">
        <v>0.52410000000000001</v>
      </c>
      <c r="V847">
        <v>0.4748</v>
      </c>
      <c r="W847">
        <v>0.58109999999999995</v>
      </c>
      <c r="X847">
        <v>0.41610000000000003</v>
      </c>
      <c r="Y847">
        <v>0.43659999999999999</v>
      </c>
      <c r="Z847">
        <v>0.54690000000000005</v>
      </c>
      <c r="AA847">
        <v>0.59940000000000004</v>
      </c>
      <c r="AB847">
        <v>0.79849999999999999</v>
      </c>
      <c r="AC847">
        <v>0.72760000000000002</v>
      </c>
      <c r="AD847">
        <v>0.51529999999999998</v>
      </c>
      <c r="AE847">
        <v>0.62329999999999997</v>
      </c>
      <c r="AF847">
        <v>0.58209999999999995</v>
      </c>
      <c r="AG847">
        <v>0.45700000000000002</v>
      </c>
      <c r="AH847">
        <v>0.6593</v>
      </c>
      <c r="AI847">
        <v>0.4456</v>
      </c>
      <c r="AJ847">
        <v>0.59299999999999997</v>
      </c>
      <c r="AK847">
        <v>0.54810000000000003</v>
      </c>
      <c r="AL847">
        <v>0.71889999999999998</v>
      </c>
      <c r="AM847">
        <v>0.4713</v>
      </c>
      <c r="AN847">
        <v>0.42680000000000001</v>
      </c>
      <c r="AO847">
        <v>0.5202</v>
      </c>
      <c r="AP847">
        <v>0.70020000000000004</v>
      </c>
      <c r="AQ847">
        <v>0.7944</v>
      </c>
      <c r="AR847">
        <v>0.44019999999999998</v>
      </c>
      <c r="AS847">
        <v>0.62109999999999999</v>
      </c>
      <c r="AT847">
        <v>0.56799999999999995</v>
      </c>
      <c r="AU847">
        <v>0.70699999999999996</v>
      </c>
      <c r="AV847">
        <v>0.59230000000000005</v>
      </c>
      <c r="AW847">
        <v>0.45100000000000001</v>
      </c>
      <c r="AX847">
        <v>0.61419999999999997</v>
      </c>
      <c r="AY847">
        <v>0.47989999999999999</v>
      </c>
      <c r="AZ847">
        <v>0.59160000000000001</v>
      </c>
      <c r="BA847">
        <v>0.46700000000000003</v>
      </c>
      <c r="BB847">
        <v>0.45619999999999999</v>
      </c>
      <c r="BC847">
        <v>0.61680000000000001</v>
      </c>
      <c r="BD847">
        <v>0.57750000000000001</v>
      </c>
    </row>
    <row r="848" spans="1:56" hidden="1" x14ac:dyDescent="0.4">
      <c r="A848">
        <v>630</v>
      </c>
      <c r="B848" t="s">
        <v>830</v>
      </c>
      <c r="C848" t="s">
        <v>896</v>
      </c>
      <c r="D848" t="str">
        <f t="shared" si="42"/>
        <v>Weighted</v>
      </c>
      <c r="E848" t="s">
        <v>917</v>
      </c>
      <c r="F848">
        <f t="shared" si="43"/>
        <v>0.57051599999999991</v>
      </c>
      <c r="G848">
        <v>0.34549999999999997</v>
      </c>
      <c r="H848">
        <v>0.50139999999999996</v>
      </c>
      <c r="I848">
        <v>0.49940000000000001</v>
      </c>
      <c r="J848">
        <v>0.41270000000000001</v>
      </c>
      <c r="K848">
        <v>0.66569999999999996</v>
      </c>
      <c r="L848">
        <v>0.82779999999999998</v>
      </c>
      <c r="M848">
        <v>0.46300000000000002</v>
      </c>
      <c r="N848">
        <v>0.45169999999999999</v>
      </c>
      <c r="O848">
        <v>0.45100000000000001</v>
      </c>
      <c r="P848">
        <v>0.57720000000000005</v>
      </c>
      <c r="Q848">
        <v>0.69499999999999995</v>
      </c>
      <c r="R848">
        <v>0.43169999999999997</v>
      </c>
      <c r="S848">
        <v>0.48899999999999999</v>
      </c>
      <c r="T848">
        <v>0.33279999999999998</v>
      </c>
      <c r="U848">
        <v>0.53859999999999997</v>
      </c>
      <c r="V848">
        <v>0.47520000000000001</v>
      </c>
      <c r="W848">
        <v>0.61939999999999995</v>
      </c>
      <c r="X848">
        <v>0.39800000000000002</v>
      </c>
      <c r="Y848">
        <v>0.42880000000000001</v>
      </c>
      <c r="Z848">
        <v>0.56699999999999995</v>
      </c>
      <c r="AA848">
        <v>0.63629999999999998</v>
      </c>
      <c r="AB848">
        <v>0.89810000000000001</v>
      </c>
      <c r="AC848">
        <v>0.80469999999999997</v>
      </c>
      <c r="AD848">
        <v>0.52769999999999995</v>
      </c>
      <c r="AE848">
        <v>0.66759999999999997</v>
      </c>
      <c r="AF848">
        <v>0.61199999999999999</v>
      </c>
      <c r="AG848">
        <v>0.4476</v>
      </c>
      <c r="AH848">
        <v>0.71309999999999996</v>
      </c>
      <c r="AI848">
        <v>0.43619999999999998</v>
      </c>
      <c r="AJ848">
        <v>0.62880000000000003</v>
      </c>
      <c r="AK848">
        <v>0.58089999999999997</v>
      </c>
      <c r="AL848">
        <v>0.78969999999999996</v>
      </c>
      <c r="AM848">
        <v>0.4607</v>
      </c>
      <c r="AN848">
        <v>0.42220000000000002</v>
      </c>
      <c r="AO848">
        <v>0.53080000000000005</v>
      </c>
      <c r="AP848">
        <v>0.77029999999999998</v>
      </c>
      <c r="AQ848">
        <v>0.89290000000000003</v>
      </c>
      <c r="AR848">
        <v>0.43530000000000002</v>
      </c>
      <c r="AS848">
        <v>0.66600000000000004</v>
      </c>
      <c r="AT848">
        <v>0.59709999999999996</v>
      </c>
      <c r="AU848">
        <v>0.78180000000000005</v>
      </c>
      <c r="AV848">
        <v>0.63239999999999996</v>
      </c>
      <c r="AW848">
        <v>0.44700000000000001</v>
      </c>
      <c r="AX848">
        <v>0.65280000000000005</v>
      </c>
      <c r="AY848">
        <v>0.48270000000000002</v>
      </c>
      <c r="AZ848">
        <v>0.63539999999999996</v>
      </c>
      <c r="BA848">
        <v>0.4733</v>
      </c>
      <c r="BB848">
        <v>0.45290000000000002</v>
      </c>
      <c r="BC848">
        <v>0.66669999999999996</v>
      </c>
      <c r="BD848">
        <v>0.6119</v>
      </c>
    </row>
    <row r="849" spans="1:56" hidden="1" x14ac:dyDescent="0.4">
      <c r="A849">
        <v>582</v>
      </c>
      <c r="B849" t="s">
        <v>822</v>
      </c>
      <c r="C849" t="s">
        <v>896</v>
      </c>
      <c r="D849" t="str">
        <f t="shared" si="42"/>
        <v>Jaccard</v>
      </c>
      <c r="E849" t="s">
        <v>918</v>
      </c>
      <c r="F849">
        <f t="shared" si="43"/>
        <v>0.50509400000000004</v>
      </c>
      <c r="G849">
        <v>0.35560000000000003</v>
      </c>
      <c r="H849">
        <v>0.5</v>
      </c>
      <c r="I849">
        <v>0.46879999999999999</v>
      </c>
      <c r="J849">
        <v>0.29549999999999998</v>
      </c>
      <c r="K849">
        <v>0.61899999999999999</v>
      </c>
      <c r="L849">
        <v>0.75</v>
      </c>
      <c r="M849">
        <v>0.28210000000000002</v>
      </c>
      <c r="N849">
        <v>0.36109999999999998</v>
      </c>
      <c r="O849">
        <v>0.3846</v>
      </c>
      <c r="P849">
        <v>0.47060000000000002</v>
      </c>
      <c r="Q849">
        <v>0.64290000000000003</v>
      </c>
      <c r="R849">
        <v>0.40539999999999998</v>
      </c>
      <c r="S849">
        <v>0.4</v>
      </c>
      <c r="T849">
        <v>0.2727</v>
      </c>
      <c r="U849">
        <v>0.625</v>
      </c>
      <c r="V849">
        <v>0.84089999999999998</v>
      </c>
      <c r="W849">
        <v>1</v>
      </c>
      <c r="X849">
        <v>0.22220000000000001</v>
      </c>
      <c r="Y849">
        <v>0.36</v>
      </c>
      <c r="Z849">
        <v>0.5</v>
      </c>
      <c r="AA849">
        <v>0.45</v>
      </c>
      <c r="AB849">
        <v>1</v>
      </c>
      <c r="AC849">
        <v>0.57140000000000002</v>
      </c>
      <c r="AD849">
        <v>0.33329999999999999</v>
      </c>
      <c r="AE849">
        <v>0.41670000000000001</v>
      </c>
      <c r="AF849">
        <v>0.67349999999999999</v>
      </c>
      <c r="AG849">
        <v>0.60709999999999997</v>
      </c>
      <c r="AH849">
        <v>0.45710000000000001</v>
      </c>
      <c r="AI849">
        <v>0.4</v>
      </c>
      <c r="AJ849">
        <v>0.76919999999999999</v>
      </c>
      <c r="AK849">
        <v>0.44740000000000002</v>
      </c>
      <c r="AL849">
        <v>1</v>
      </c>
      <c r="AM849">
        <v>0.4783</v>
      </c>
      <c r="AN849">
        <v>0.26319999999999999</v>
      </c>
      <c r="AO849">
        <v>0.56000000000000005</v>
      </c>
      <c r="AP849">
        <v>0.72219999999999995</v>
      </c>
      <c r="AQ849">
        <v>0.56000000000000005</v>
      </c>
      <c r="AR849">
        <v>0.19570000000000001</v>
      </c>
      <c r="AS849">
        <v>0.54290000000000005</v>
      </c>
      <c r="AT849">
        <v>0.54759999999999998</v>
      </c>
      <c r="AU849">
        <v>0.2727</v>
      </c>
      <c r="AV849">
        <v>0.73080000000000001</v>
      </c>
      <c r="AW849">
        <v>0.39129999999999998</v>
      </c>
      <c r="AX849">
        <v>0.37930000000000003</v>
      </c>
      <c r="AY849">
        <v>0.42859999999999998</v>
      </c>
      <c r="AZ849">
        <v>0.33329999999999999</v>
      </c>
      <c r="BA849">
        <v>0.48280000000000001</v>
      </c>
      <c r="BB849">
        <v>0.28120000000000001</v>
      </c>
      <c r="BC849">
        <v>0.71430000000000005</v>
      </c>
      <c r="BD849">
        <v>0.4884</v>
      </c>
    </row>
    <row r="850" spans="1:56" hidden="1" x14ac:dyDescent="0.4">
      <c r="A850">
        <v>583</v>
      </c>
      <c r="B850" t="s">
        <v>822</v>
      </c>
      <c r="C850" t="s">
        <v>896</v>
      </c>
      <c r="D850" t="str">
        <f t="shared" si="42"/>
        <v>Levenshtein</v>
      </c>
      <c r="E850" t="s">
        <v>919</v>
      </c>
      <c r="F850">
        <f t="shared" si="43"/>
        <v>0.70478600000000002</v>
      </c>
      <c r="G850">
        <v>0.68059999999999998</v>
      </c>
      <c r="H850">
        <v>0.65529999999999999</v>
      </c>
      <c r="I850">
        <v>0.71230000000000004</v>
      </c>
      <c r="J850">
        <v>0.51280000000000003</v>
      </c>
      <c r="K850">
        <v>0.6532</v>
      </c>
      <c r="L850">
        <v>0.92669999999999997</v>
      </c>
      <c r="M850">
        <v>0.56299999999999994</v>
      </c>
      <c r="N850">
        <v>0.57550000000000001</v>
      </c>
      <c r="O850">
        <v>0.61839999999999995</v>
      </c>
      <c r="P850">
        <v>0.57289999999999996</v>
      </c>
      <c r="Q850">
        <v>0.95689999999999997</v>
      </c>
      <c r="R850">
        <v>0.57669999999999999</v>
      </c>
      <c r="S850">
        <v>0.66539999999999999</v>
      </c>
      <c r="T850">
        <v>0.51819999999999999</v>
      </c>
      <c r="U850">
        <v>0.86040000000000005</v>
      </c>
      <c r="V850">
        <v>0.90890000000000004</v>
      </c>
      <c r="W850">
        <v>0.96579999999999999</v>
      </c>
      <c r="X850">
        <v>0.53939999999999999</v>
      </c>
      <c r="Y850">
        <v>0.68359999999999999</v>
      </c>
      <c r="Z850">
        <v>0.5948</v>
      </c>
      <c r="AA850">
        <v>0.66459999999999997</v>
      </c>
      <c r="AB850">
        <v>0.99809999999999999</v>
      </c>
      <c r="AC850">
        <v>0.85129999999999995</v>
      </c>
      <c r="AD850">
        <v>0.65100000000000002</v>
      </c>
      <c r="AE850">
        <v>0.64970000000000006</v>
      </c>
      <c r="AF850">
        <v>0.71850000000000003</v>
      </c>
      <c r="AG850">
        <v>0.78239999999999998</v>
      </c>
      <c r="AH850">
        <v>0.75409999999999999</v>
      </c>
      <c r="AI850">
        <v>0.55600000000000005</v>
      </c>
      <c r="AJ850">
        <v>0.96189999999999998</v>
      </c>
      <c r="AK850">
        <v>0.72340000000000004</v>
      </c>
      <c r="AL850">
        <v>0.97670000000000001</v>
      </c>
      <c r="AM850">
        <v>0.63739999999999997</v>
      </c>
      <c r="AN850">
        <v>0.49459999999999998</v>
      </c>
      <c r="AO850">
        <v>0.64400000000000002</v>
      </c>
      <c r="AP850">
        <v>0.89149999999999996</v>
      </c>
      <c r="AQ850">
        <v>0.66779999999999995</v>
      </c>
      <c r="AR850">
        <v>0.71160000000000001</v>
      </c>
      <c r="AS850">
        <v>0.66520000000000001</v>
      </c>
      <c r="AT850">
        <v>0.78200000000000003</v>
      </c>
      <c r="AU850">
        <v>0.53720000000000001</v>
      </c>
      <c r="AV850">
        <v>0.85770000000000002</v>
      </c>
      <c r="AW850">
        <v>0.79220000000000002</v>
      </c>
      <c r="AX850">
        <v>0.51700000000000002</v>
      </c>
      <c r="AY850">
        <v>0.61719999999999997</v>
      </c>
      <c r="AZ850">
        <v>0.55530000000000002</v>
      </c>
      <c r="BA850">
        <v>0.55120000000000002</v>
      </c>
      <c r="BB850">
        <v>0.65490000000000004</v>
      </c>
      <c r="BC850">
        <v>0.92849999999999999</v>
      </c>
      <c r="BD850">
        <v>0.70550000000000002</v>
      </c>
    </row>
    <row r="851" spans="1:56" hidden="1" x14ac:dyDescent="0.4">
      <c r="A851">
        <v>584</v>
      </c>
      <c r="B851" t="s">
        <v>822</v>
      </c>
      <c r="C851" t="s">
        <v>896</v>
      </c>
      <c r="D851" t="str">
        <f t="shared" si="42"/>
        <v>TFIDF</v>
      </c>
      <c r="E851" t="s">
        <v>920</v>
      </c>
      <c r="F851">
        <f t="shared" si="43"/>
        <v>0.59393000000000007</v>
      </c>
      <c r="G851">
        <v>0.68859999999999999</v>
      </c>
      <c r="H851">
        <v>0.55530000000000002</v>
      </c>
      <c r="I851">
        <v>0.58830000000000005</v>
      </c>
      <c r="J851">
        <v>0.42480000000000001</v>
      </c>
      <c r="K851">
        <v>0.46929999999999999</v>
      </c>
      <c r="L851">
        <v>0.77759999999999996</v>
      </c>
      <c r="M851">
        <v>0.38100000000000001</v>
      </c>
      <c r="N851">
        <v>0.43140000000000001</v>
      </c>
      <c r="O851">
        <v>0.46179999999999999</v>
      </c>
      <c r="P851">
        <v>0.43269999999999997</v>
      </c>
      <c r="Q851">
        <v>0.88939999999999997</v>
      </c>
      <c r="R851">
        <v>0.4698</v>
      </c>
      <c r="S851">
        <v>0.48480000000000001</v>
      </c>
      <c r="T851">
        <v>0.25750000000000001</v>
      </c>
      <c r="U851">
        <v>0.76319999999999999</v>
      </c>
      <c r="V851">
        <v>0.92630000000000001</v>
      </c>
      <c r="W851">
        <v>0.96299999999999997</v>
      </c>
      <c r="X851">
        <v>0.37119999999999997</v>
      </c>
      <c r="Y851">
        <v>0.59989999999999999</v>
      </c>
      <c r="Z851">
        <v>0.46860000000000002</v>
      </c>
      <c r="AA851">
        <v>0.61650000000000005</v>
      </c>
      <c r="AB851">
        <v>1</v>
      </c>
      <c r="AC851">
        <v>0.45050000000000001</v>
      </c>
      <c r="AD851">
        <v>0.4446</v>
      </c>
      <c r="AE851">
        <v>0.57730000000000004</v>
      </c>
      <c r="AF851">
        <v>0.68300000000000005</v>
      </c>
      <c r="AG851">
        <v>0.60309999999999997</v>
      </c>
      <c r="AH851">
        <v>0.57430000000000003</v>
      </c>
      <c r="AI851">
        <v>0.36280000000000001</v>
      </c>
      <c r="AJ851">
        <v>0.93530000000000002</v>
      </c>
      <c r="AK851">
        <v>0.62350000000000005</v>
      </c>
      <c r="AL851">
        <v>0.9073</v>
      </c>
      <c r="AM851">
        <v>0.51219999999999999</v>
      </c>
      <c r="AN851">
        <v>0.35020000000000001</v>
      </c>
      <c r="AO851">
        <v>0.52159999999999995</v>
      </c>
      <c r="AP851">
        <v>0.85199999999999998</v>
      </c>
      <c r="AQ851">
        <v>0.66990000000000005</v>
      </c>
      <c r="AR851">
        <v>0.5907</v>
      </c>
      <c r="AS851">
        <v>0.65359999999999996</v>
      </c>
      <c r="AT851">
        <v>0.73150000000000004</v>
      </c>
      <c r="AU851">
        <v>0.44390000000000002</v>
      </c>
      <c r="AV851">
        <v>0.8226</v>
      </c>
      <c r="AW851">
        <v>0.73660000000000003</v>
      </c>
      <c r="AX851">
        <v>0.35909999999999997</v>
      </c>
      <c r="AY851">
        <v>0.42609999999999998</v>
      </c>
      <c r="AZ851">
        <v>0.40329999999999999</v>
      </c>
      <c r="BA851">
        <v>0.51959999999999995</v>
      </c>
      <c r="BB851">
        <v>0.37069999999999997</v>
      </c>
      <c r="BC851">
        <v>0.85299999999999998</v>
      </c>
      <c r="BD851">
        <v>0.69720000000000004</v>
      </c>
    </row>
    <row r="852" spans="1:56" hidden="1" x14ac:dyDescent="0.4">
      <c r="A852">
        <v>585</v>
      </c>
      <c r="B852" t="s">
        <v>822</v>
      </c>
      <c r="C852" t="s">
        <v>896</v>
      </c>
      <c r="D852" t="str">
        <f t="shared" si="42"/>
        <v>BM25</v>
      </c>
      <c r="E852" t="s">
        <v>921</v>
      </c>
      <c r="F852">
        <f t="shared" si="43"/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</row>
    <row r="853" spans="1:56" hidden="1" x14ac:dyDescent="0.4">
      <c r="A853">
        <v>586</v>
      </c>
      <c r="B853" t="s">
        <v>822</v>
      </c>
      <c r="C853" t="s">
        <v>896</v>
      </c>
      <c r="D853" t="str">
        <f t="shared" si="42"/>
        <v>SBERT</v>
      </c>
      <c r="E853" t="s">
        <v>922</v>
      </c>
      <c r="F853">
        <f t="shared" si="43"/>
        <v>0.95405000000000018</v>
      </c>
      <c r="G853">
        <v>0.95450000000000002</v>
      </c>
      <c r="H853">
        <v>0.97130000000000005</v>
      </c>
      <c r="I853">
        <v>0.96840000000000004</v>
      </c>
      <c r="J853">
        <v>0.92900000000000005</v>
      </c>
      <c r="K853">
        <v>0.95379999999999998</v>
      </c>
      <c r="L853">
        <v>0.99419999999999997</v>
      </c>
      <c r="M853">
        <v>0.90569999999999995</v>
      </c>
      <c r="N853">
        <v>0.96189999999999998</v>
      </c>
      <c r="O853">
        <v>0.9657</v>
      </c>
      <c r="P853">
        <v>0.89339999999999997</v>
      </c>
      <c r="Q853">
        <v>0.97640000000000005</v>
      </c>
      <c r="R853">
        <v>0.94030000000000002</v>
      </c>
      <c r="S853">
        <v>0.92689999999999995</v>
      </c>
      <c r="T853">
        <v>0.92779999999999996</v>
      </c>
      <c r="U853">
        <v>0.97340000000000004</v>
      </c>
      <c r="V853">
        <v>0.97889999999999999</v>
      </c>
      <c r="W853">
        <v>0.98760000000000003</v>
      </c>
      <c r="X853">
        <v>0.92679999999999996</v>
      </c>
      <c r="Y853">
        <v>0.95030000000000003</v>
      </c>
      <c r="Z853">
        <v>0.96340000000000003</v>
      </c>
      <c r="AA853">
        <v>0.97009999999999996</v>
      </c>
      <c r="AB853">
        <v>1</v>
      </c>
      <c r="AC853">
        <v>0.98109999999999997</v>
      </c>
      <c r="AD853">
        <v>0.95479999999999998</v>
      </c>
      <c r="AE853">
        <v>0.96679999999999999</v>
      </c>
      <c r="AF853">
        <v>0.97430000000000005</v>
      </c>
      <c r="AG853">
        <v>0.96140000000000003</v>
      </c>
      <c r="AH853">
        <v>0.97370000000000001</v>
      </c>
      <c r="AI853">
        <v>0.88800000000000001</v>
      </c>
      <c r="AJ853">
        <v>0.99639999999999995</v>
      </c>
      <c r="AK853">
        <v>0.96319999999999995</v>
      </c>
      <c r="AL853">
        <v>0.99890000000000001</v>
      </c>
      <c r="AM853">
        <v>0.96450000000000002</v>
      </c>
      <c r="AN853">
        <v>0.85329999999999995</v>
      </c>
      <c r="AO853">
        <v>0.97119999999999995</v>
      </c>
      <c r="AP853">
        <v>0.98329999999999995</v>
      </c>
      <c r="AQ853">
        <v>0.97889999999999999</v>
      </c>
      <c r="AR853">
        <v>0.95230000000000004</v>
      </c>
      <c r="AS853">
        <v>0.93340000000000001</v>
      </c>
      <c r="AT853">
        <v>0.97540000000000004</v>
      </c>
      <c r="AU853">
        <v>0.92210000000000003</v>
      </c>
      <c r="AV853">
        <v>0.98740000000000006</v>
      </c>
      <c r="AW853">
        <v>0.97399999999999998</v>
      </c>
      <c r="AX853">
        <v>0.94789999999999996</v>
      </c>
      <c r="AY853">
        <v>0.90720000000000001</v>
      </c>
      <c r="AZ853">
        <v>0.9022</v>
      </c>
      <c r="BA853">
        <v>0.91539999999999999</v>
      </c>
      <c r="BB853">
        <v>0.91649999999999998</v>
      </c>
      <c r="BC853">
        <v>0.97330000000000005</v>
      </c>
      <c r="BD853">
        <v>0.96579999999999999</v>
      </c>
    </row>
    <row r="854" spans="1:56" hidden="1" x14ac:dyDescent="0.4">
      <c r="A854">
        <v>587</v>
      </c>
      <c r="B854" t="s">
        <v>822</v>
      </c>
      <c r="C854" t="s">
        <v>896</v>
      </c>
      <c r="D854" t="str">
        <f t="shared" si="42"/>
        <v>MEAN</v>
      </c>
      <c r="E854" t="s">
        <v>923</v>
      </c>
      <c r="F854">
        <f t="shared" si="43"/>
        <v>0.5515739999999999</v>
      </c>
      <c r="G854">
        <v>0.53580000000000005</v>
      </c>
      <c r="H854">
        <v>0.53639999999999999</v>
      </c>
      <c r="I854">
        <v>0.54749999999999999</v>
      </c>
      <c r="J854">
        <v>0.43240000000000001</v>
      </c>
      <c r="K854">
        <v>0.53910000000000002</v>
      </c>
      <c r="L854">
        <v>0.68969999999999998</v>
      </c>
      <c r="M854">
        <v>0.4264</v>
      </c>
      <c r="N854">
        <v>0.46600000000000003</v>
      </c>
      <c r="O854">
        <v>0.48609999999999998</v>
      </c>
      <c r="P854">
        <v>0.47389999999999999</v>
      </c>
      <c r="Q854">
        <v>0.69310000000000005</v>
      </c>
      <c r="R854">
        <v>0.47839999999999999</v>
      </c>
      <c r="S854">
        <v>0.49540000000000001</v>
      </c>
      <c r="T854">
        <v>0.3952</v>
      </c>
      <c r="U854">
        <v>0.64439999999999997</v>
      </c>
      <c r="V854">
        <v>0.73099999999999998</v>
      </c>
      <c r="W854">
        <v>0.7833</v>
      </c>
      <c r="X854">
        <v>0.41189999999999999</v>
      </c>
      <c r="Y854">
        <v>0.51880000000000004</v>
      </c>
      <c r="Z854">
        <v>0.50539999999999996</v>
      </c>
      <c r="AA854">
        <v>0.54020000000000001</v>
      </c>
      <c r="AB854">
        <v>0.79959999999999998</v>
      </c>
      <c r="AC854">
        <v>0.57089999999999996</v>
      </c>
      <c r="AD854">
        <v>0.4768</v>
      </c>
      <c r="AE854">
        <v>0.52210000000000001</v>
      </c>
      <c r="AF854">
        <v>0.6099</v>
      </c>
      <c r="AG854">
        <v>0.59079999999999999</v>
      </c>
      <c r="AH854">
        <v>0.55179999999999996</v>
      </c>
      <c r="AI854">
        <v>0.44140000000000001</v>
      </c>
      <c r="AJ854">
        <v>0.73260000000000003</v>
      </c>
      <c r="AK854">
        <v>0.55149999999999999</v>
      </c>
      <c r="AL854">
        <v>0.77659999999999996</v>
      </c>
      <c r="AM854">
        <v>0.51849999999999996</v>
      </c>
      <c r="AN854">
        <v>0.39219999999999999</v>
      </c>
      <c r="AO854">
        <v>0.53939999999999999</v>
      </c>
      <c r="AP854">
        <v>0.68979999999999997</v>
      </c>
      <c r="AQ854">
        <v>0.57530000000000003</v>
      </c>
      <c r="AR854">
        <v>0.49009999999999998</v>
      </c>
      <c r="AS854">
        <v>0.55900000000000005</v>
      </c>
      <c r="AT854">
        <v>0.60729999999999995</v>
      </c>
      <c r="AU854">
        <v>0.43519999999999998</v>
      </c>
      <c r="AV854">
        <v>0.67969999999999997</v>
      </c>
      <c r="AW854">
        <v>0.57879999999999998</v>
      </c>
      <c r="AX854">
        <v>0.44069999999999998</v>
      </c>
      <c r="AY854">
        <v>0.4758</v>
      </c>
      <c r="AZ854">
        <v>0.43880000000000002</v>
      </c>
      <c r="BA854">
        <v>0.49380000000000002</v>
      </c>
      <c r="BB854">
        <v>0.44469999999999998</v>
      </c>
      <c r="BC854">
        <v>0.69379999999999997</v>
      </c>
      <c r="BD854">
        <v>0.57140000000000002</v>
      </c>
    </row>
    <row r="855" spans="1:56" hidden="1" x14ac:dyDescent="0.4">
      <c r="A855">
        <v>588</v>
      </c>
      <c r="B855" t="s">
        <v>822</v>
      </c>
      <c r="C855" t="s">
        <v>896</v>
      </c>
      <c r="D855" t="str">
        <f t="shared" si="42"/>
        <v>Weighted</v>
      </c>
      <c r="E855" t="s">
        <v>924</v>
      </c>
      <c r="F855">
        <f t="shared" si="43"/>
        <v>0.57605200000000001</v>
      </c>
      <c r="G855">
        <v>0.56110000000000004</v>
      </c>
      <c r="H855">
        <v>0.55259999999999998</v>
      </c>
      <c r="I855">
        <v>0.56859999999999999</v>
      </c>
      <c r="J855">
        <v>0.4224</v>
      </c>
      <c r="K855">
        <v>0.55420000000000003</v>
      </c>
      <c r="L855">
        <v>0.75190000000000001</v>
      </c>
      <c r="M855">
        <v>0.41610000000000003</v>
      </c>
      <c r="N855">
        <v>0.45979999999999999</v>
      </c>
      <c r="O855">
        <v>0.4859</v>
      </c>
      <c r="P855">
        <v>0.48</v>
      </c>
      <c r="Q855">
        <v>0.76439999999999997</v>
      </c>
      <c r="R855">
        <v>0.48049999999999998</v>
      </c>
      <c r="S855">
        <v>0.50449999999999995</v>
      </c>
      <c r="T855">
        <v>0.36780000000000002</v>
      </c>
      <c r="U855">
        <v>0.69769999999999999</v>
      </c>
      <c r="V855">
        <v>0.81320000000000003</v>
      </c>
      <c r="W855">
        <v>0.87909999999999999</v>
      </c>
      <c r="X855">
        <v>0.39450000000000002</v>
      </c>
      <c r="Y855">
        <v>0.53590000000000004</v>
      </c>
      <c r="Z855">
        <v>0.51060000000000005</v>
      </c>
      <c r="AA855">
        <v>0.56059999999999999</v>
      </c>
      <c r="AB855">
        <v>0.89949999999999997</v>
      </c>
      <c r="AC855">
        <v>0.58889999999999998</v>
      </c>
      <c r="AD855">
        <v>0.47489999999999999</v>
      </c>
      <c r="AE855">
        <v>0.53649999999999998</v>
      </c>
      <c r="AF855">
        <v>0.65029999999999999</v>
      </c>
      <c r="AG855">
        <v>0.62450000000000006</v>
      </c>
      <c r="AH855">
        <v>0.57250000000000001</v>
      </c>
      <c r="AI855">
        <v>0.43659999999999999</v>
      </c>
      <c r="AJ855">
        <v>0.81299999999999994</v>
      </c>
      <c r="AK855">
        <v>0.57599999999999996</v>
      </c>
      <c r="AL855">
        <v>0.86619999999999997</v>
      </c>
      <c r="AM855">
        <v>0.52900000000000003</v>
      </c>
      <c r="AN855">
        <v>0.37980000000000003</v>
      </c>
      <c r="AO855">
        <v>0.55459999999999998</v>
      </c>
      <c r="AP855">
        <v>0.75729999999999997</v>
      </c>
      <c r="AQ855">
        <v>0.60580000000000001</v>
      </c>
      <c r="AR855">
        <v>0.49930000000000002</v>
      </c>
      <c r="AS855">
        <v>0.59140000000000004</v>
      </c>
      <c r="AT855">
        <v>0.64939999999999998</v>
      </c>
      <c r="AU855">
        <v>0.4279</v>
      </c>
      <c r="AV855">
        <v>0.74270000000000003</v>
      </c>
      <c r="AW855">
        <v>0.61419999999999997</v>
      </c>
      <c r="AX855">
        <v>0.42659999999999998</v>
      </c>
      <c r="AY855">
        <v>0.48</v>
      </c>
      <c r="AZ855">
        <v>0.43340000000000001</v>
      </c>
      <c r="BA855">
        <v>0.50590000000000002</v>
      </c>
      <c r="BB855">
        <v>0.43690000000000001</v>
      </c>
      <c r="BC855">
        <v>0.76390000000000002</v>
      </c>
      <c r="BD855">
        <v>0.60419999999999996</v>
      </c>
    </row>
    <row r="856" spans="1:56" hidden="1" x14ac:dyDescent="0.4">
      <c r="A856">
        <v>533</v>
      </c>
      <c r="B856" t="s">
        <v>821</v>
      </c>
      <c r="C856" t="s">
        <v>896</v>
      </c>
      <c r="D856" t="str">
        <f t="shared" si="42"/>
        <v>Jaccard</v>
      </c>
      <c r="E856" t="s">
        <v>925</v>
      </c>
      <c r="F856">
        <f t="shared" si="43"/>
        <v>0.52591800000000011</v>
      </c>
      <c r="G856">
        <v>0.38640000000000002</v>
      </c>
      <c r="H856">
        <v>0.4194</v>
      </c>
      <c r="I856">
        <v>0.52780000000000005</v>
      </c>
      <c r="J856">
        <v>0.4103</v>
      </c>
      <c r="K856">
        <v>0.61899999999999999</v>
      </c>
      <c r="L856">
        <v>0.86360000000000003</v>
      </c>
      <c r="M856">
        <v>0.81820000000000004</v>
      </c>
      <c r="N856">
        <v>0.5</v>
      </c>
      <c r="O856">
        <v>0.77270000000000005</v>
      </c>
      <c r="P856">
        <v>0.47370000000000001</v>
      </c>
      <c r="Q856">
        <v>0.56669999999999998</v>
      </c>
      <c r="R856">
        <v>0.42499999999999999</v>
      </c>
      <c r="S856">
        <v>0.77780000000000005</v>
      </c>
      <c r="T856">
        <v>0.23330000000000001</v>
      </c>
      <c r="U856">
        <v>0.62960000000000005</v>
      </c>
      <c r="V856">
        <v>0.2273</v>
      </c>
      <c r="W856">
        <v>0.72089999999999999</v>
      </c>
      <c r="X856">
        <v>0.23080000000000001</v>
      </c>
      <c r="Y856">
        <v>0.15559999999999999</v>
      </c>
      <c r="Z856">
        <v>0.73080000000000001</v>
      </c>
      <c r="AA856">
        <v>0.41860000000000003</v>
      </c>
      <c r="AB856">
        <v>0.92310000000000003</v>
      </c>
      <c r="AC856">
        <v>0.72</v>
      </c>
      <c r="AD856">
        <v>0.3478</v>
      </c>
      <c r="AE856">
        <v>0.47620000000000001</v>
      </c>
      <c r="AF856">
        <v>0.53700000000000003</v>
      </c>
      <c r="AG856">
        <v>0.37780000000000002</v>
      </c>
      <c r="AH856">
        <v>0.81479999999999997</v>
      </c>
      <c r="AI856">
        <v>0.5</v>
      </c>
      <c r="AJ856">
        <v>0.76919999999999999</v>
      </c>
      <c r="AK856">
        <v>0.21740000000000001</v>
      </c>
      <c r="AL856">
        <v>0.32</v>
      </c>
      <c r="AM856">
        <v>0.4783</v>
      </c>
      <c r="AN856">
        <v>0.4</v>
      </c>
      <c r="AO856">
        <v>0.3548</v>
      </c>
      <c r="AP856">
        <v>0.72219999999999995</v>
      </c>
      <c r="AQ856">
        <v>0.66669999999999996</v>
      </c>
      <c r="AR856">
        <v>0.15379999999999999</v>
      </c>
      <c r="AS856">
        <v>0.51160000000000005</v>
      </c>
      <c r="AT856">
        <v>0.59379999999999999</v>
      </c>
      <c r="AU856">
        <v>0.80769999999999997</v>
      </c>
      <c r="AV856">
        <v>1</v>
      </c>
      <c r="AW856">
        <v>0.36730000000000002</v>
      </c>
      <c r="AX856">
        <v>0.77780000000000005</v>
      </c>
      <c r="AY856">
        <v>0.4</v>
      </c>
      <c r="AZ856">
        <v>0.34150000000000003</v>
      </c>
      <c r="BA856">
        <v>0.37680000000000002</v>
      </c>
      <c r="BB856">
        <v>0.2424</v>
      </c>
      <c r="BC856">
        <v>0.65849999999999997</v>
      </c>
      <c r="BD856">
        <v>0.53190000000000004</v>
      </c>
    </row>
    <row r="857" spans="1:56" hidden="1" x14ac:dyDescent="0.4">
      <c r="A857">
        <v>534</v>
      </c>
      <c r="B857" t="s">
        <v>821</v>
      </c>
      <c r="C857" t="s">
        <v>896</v>
      </c>
      <c r="D857" t="str">
        <f t="shared" si="42"/>
        <v>Levenshtein</v>
      </c>
      <c r="E857" t="s">
        <v>926</v>
      </c>
      <c r="F857">
        <f t="shared" si="43"/>
        <v>0.70634999999999981</v>
      </c>
      <c r="G857">
        <v>0.69779999999999998</v>
      </c>
      <c r="H857">
        <v>0.66259999999999997</v>
      </c>
      <c r="I857">
        <v>0.60309999999999997</v>
      </c>
      <c r="J857">
        <v>0.5575</v>
      </c>
      <c r="K857">
        <v>0.65229999999999999</v>
      </c>
      <c r="L857">
        <v>0.97250000000000003</v>
      </c>
      <c r="M857">
        <v>0.78059999999999996</v>
      </c>
      <c r="N857">
        <v>0.6139</v>
      </c>
      <c r="O857">
        <v>0.94640000000000002</v>
      </c>
      <c r="P857">
        <v>0.73419999999999996</v>
      </c>
      <c r="Q857">
        <v>0.93600000000000005</v>
      </c>
      <c r="R857">
        <v>0.66769999999999996</v>
      </c>
      <c r="S857">
        <v>0.81459999999999999</v>
      </c>
      <c r="T857">
        <v>0.51900000000000002</v>
      </c>
      <c r="U857">
        <v>0.70109999999999995</v>
      </c>
      <c r="V857">
        <v>0.49769999999999998</v>
      </c>
      <c r="W857">
        <v>0.85189999999999999</v>
      </c>
      <c r="X857">
        <v>0.52610000000000001</v>
      </c>
      <c r="Y857">
        <v>0.53569999999999995</v>
      </c>
      <c r="Z857">
        <v>0.72089999999999999</v>
      </c>
      <c r="AA857">
        <v>0.60650000000000004</v>
      </c>
      <c r="AB857">
        <v>0.9496</v>
      </c>
      <c r="AC857">
        <v>0.84909999999999997</v>
      </c>
      <c r="AD857">
        <v>0.66790000000000005</v>
      </c>
      <c r="AE857">
        <v>0.78310000000000002</v>
      </c>
      <c r="AF857">
        <v>0.62819999999999998</v>
      </c>
      <c r="AG857">
        <v>0.61409999999999998</v>
      </c>
      <c r="AH857">
        <v>0.94720000000000004</v>
      </c>
      <c r="AI857">
        <v>0.70630000000000004</v>
      </c>
      <c r="AJ857">
        <v>0.96189999999999998</v>
      </c>
      <c r="AK857">
        <v>0.54420000000000002</v>
      </c>
      <c r="AL857">
        <v>0.61780000000000002</v>
      </c>
      <c r="AM857">
        <v>0.628</v>
      </c>
      <c r="AN857">
        <v>0.52710000000000001</v>
      </c>
      <c r="AO857">
        <v>0.60699999999999998</v>
      </c>
      <c r="AP857">
        <v>0.93010000000000004</v>
      </c>
      <c r="AQ857">
        <v>0.73509999999999998</v>
      </c>
      <c r="AR857">
        <v>0.65920000000000001</v>
      </c>
      <c r="AS857">
        <v>0.67430000000000001</v>
      </c>
      <c r="AT857">
        <v>0.69869999999999999</v>
      </c>
      <c r="AU857">
        <v>0.88539999999999996</v>
      </c>
      <c r="AV857">
        <v>1</v>
      </c>
      <c r="AW857">
        <v>0.57169999999999999</v>
      </c>
      <c r="AX857">
        <v>0.80259999999999998</v>
      </c>
      <c r="AY857">
        <v>0.59589999999999999</v>
      </c>
      <c r="AZ857">
        <v>0.5575</v>
      </c>
      <c r="BA857">
        <v>0.49919999999999998</v>
      </c>
      <c r="BB857">
        <v>0.67249999999999999</v>
      </c>
      <c r="BC857">
        <v>0.79210000000000003</v>
      </c>
      <c r="BD857">
        <v>0.61360000000000003</v>
      </c>
    </row>
    <row r="858" spans="1:56" hidden="1" x14ac:dyDescent="0.4">
      <c r="A858">
        <v>535</v>
      </c>
      <c r="B858" t="s">
        <v>821</v>
      </c>
      <c r="C858" t="s">
        <v>896</v>
      </c>
      <c r="D858" t="str">
        <f t="shared" si="42"/>
        <v>TFIDF</v>
      </c>
      <c r="E858" t="s">
        <v>927</v>
      </c>
      <c r="F858">
        <f t="shared" si="43"/>
        <v>0.60303400000000018</v>
      </c>
      <c r="G858">
        <v>0.68379999999999996</v>
      </c>
      <c r="H858">
        <v>0.66339999999999999</v>
      </c>
      <c r="I858">
        <v>0.54679999999999995</v>
      </c>
      <c r="J858">
        <v>0.39679999999999999</v>
      </c>
      <c r="K858">
        <v>0.46929999999999999</v>
      </c>
      <c r="L858">
        <v>0.87060000000000004</v>
      </c>
      <c r="M858">
        <v>0.86709999999999998</v>
      </c>
      <c r="N858">
        <v>0.51639999999999997</v>
      </c>
      <c r="O858">
        <v>0.8548</v>
      </c>
      <c r="P858">
        <v>0.61450000000000005</v>
      </c>
      <c r="Q858">
        <v>0.84660000000000002</v>
      </c>
      <c r="R858">
        <v>0.39889999999999998</v>
      </c>
      <c r="S858">
        <v>0.62360000000000004</v>
      </c>
      <c r="T858">
        <v>0.23219999999999999</v>
      </c>
      <c r="U858">
        <v>0.56859999999999999</v>
      </c>
      <c r="V858">
        <v>0.35809999999999997</v>
      </c>
      <c r="W858">
        <v>0.83530000000000004</v>
      </c>
      <c r="X858">
        <v>0.34439999999999998</v>
      </c>
      <c r="Y858">
        <v>0.31879999999999997</v>
      </c>
      <c r="Z858">
        <v>0.64859999999999995</v>
      </c>
      <c r="AA858">
        <v>0.57669999999999999</v>
      </c>
      <c r="AB858">
        <v>0.92359999999999998</v>
      </c>
      <c r="AC858">
        <v>0.74829999999999997</v>
      </c>
      <c r="AD858">
        <v>0.4768</v>
      </c>
      <c r="AE858">
        <v>0.6855</v>
      </c>
      <c r="AF858">
        <v>0.51759999999999995</v>
      </c>
      <c r="AG858">
        <v>0.41720000000000002</v>
      </c>
      <c r="AH858">
        <v>0.89029999999999998</v>
      </c>
      <c r="AI858">
        <v>0.57110000000000005</v>
      </c>
      <c r="AJ858">
        <v>0.93530000000000002</v>
      </c>
      <c r="AK858">
        <v>0.42359999999999998</v>
      </c>
      <c r="AL858">
        <v>0.2487</v>
      </c>
      <c r="AM858">
        <v>0.52810000000000001</v>
      </c>
      <c r="AN858">
        <v>0.32450000000000001</v>
      </c>
      <c r="AO858">
        <v>0.51959999999999995</v>
      </c>
      <c r="AP858">
        <v>0.86380000000000001</v>
      </c>
      <c r="AQ858">
        <v>0.87590000000000001</v>
      </c>
      <c r="AR858">
        <v>0.55000000000000004</v>
      </c>
      <c r="AS858">
        <v>0.72219999999999995</v>
      </c>
      <c r="AT858">
        <v>0.51519999999999999</v>
      </c>
      <c r="AU858">
        <v>0.79400000000000004</v>
      </c>
      <c r="AV858">
        <v>1</v>
      </c>
      <c r="AW858">
        <v>0.61699999999999999</v>
      </c>
      <c r="AX858">
        <v>0.48080000000000001</v>
      </c>
      <c r="AY858">
        <v>0.46689999999999998</v>
      </c>
      <c r="AZ858">
        <v>0.40820000000000001</v>
      </c>
      <c r="BA858">
        <v>0.47170000000000001</v>
      </c>
      <c r="BB858">
        <v>0.37559999999999999</v>
      </c>
      <c r="BC858">
        <v>0.79549999999999998</v>
      </c>
      <c r="BD858">
        <v>0.76939999999999997</v>
      </c>
    </row>
    <row r="859" spans="1:56" hidden="1" x14ac:dyDescent="0.4">
      <c r="A859">
        <v>536</v>
      </c>
      <c r="B859" t="s">
        <v>821</v>
      </c>
      <c r="C859" t="s">
        <v>896</v>
      </c>
      <c r="D859" t="str">
        <f t="shared" si="42"/>
        <v>BM25</v>
      </c>
      <c r="E859" t="s">
        <v>928</v>
      </c>
      <c r="F859">
        <f t="shared" si="43"/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</row>
    <row r="860" spans="1:56" hidden="1" x14ac:dyDescent="0.4">
      <c r="A860">
        <v>537</v>
      </c>
      <c r="B860" t="s">
        <v>821</v>
      </c>
      <c r="C860" t="s">
        <v>896</v>
      </c>
      <c r="D860" t="str">
        <f t="shared" si="42"/>
        <v>SBERT</v>
      </c>
      <c r="E860" t="s">
        <v>929</v>
      </c>
      <c r="F860">
        <f t="shared" si="43"/>
        <v>0.95303599999999988</v>
      </c>
      <c r="G860">
        <v>0.95709999999999995</v>
      </c>
      <c r="H860">
        <v>0.97089999999999999</v>
      </c>
      <c r="I860">
        <v>0.91800000000000004</v>
      </c>
      <c r="J860">
        <v>0.91590000000000005</v>
      </c>
      <c r="K860">
        <v>0.95379999999999998</v>
      </c>
      <c r="L860">
        <v>0.99850000000000005</v>
      </c>
      <c r="M860">
        <v>0.9859</v>
      </c>
      <c r="N860">
        <v>0.92249999999999999</v>
      </c>
      <c r="O860">
        <v>0.99539999999999995</v>
      </c>
      <c r="P860">
        <v>0.9728</v>
      </c>
      <c r="Q860">
        <v>0.97529999999999994</v>
      </c>
      <c r="R860">
        <v>0.94979999999999998</v>
      </c>
      <c r="S860">
        <v>0.97089999999999999</v>
      </c>
      <c r="T860">
        <v>0.93640000000000001</v>
      </c>
      <c r="U860">
        <v>0.94440000000000002</v>
      </c>
      <c r="V860">
        <v>0.92090000000000005</v>
      </c>
      <c r="W860">
        <v>0.98399999999999999</v>
      </c>
      <c r="X860">
        <v>0.93820000000000003</v>
      </c>
      <c r="Y860">
        <v>0.89270000000000005</v>
      </c>
      <c r="Z860">
        <v>0.98329999999999995</v>
      </c>
      <c r="AA860">
        <v>0.93069999999999997</v>
      </c>
      <c r="AB860">
        <v>0.99409999999999998</v>
      </c>
      <c r="AC860">
        <v>0.97950000000000004</v>
      </c>
      <c r="AD860">
        <v>0.9617</v>
      </c>
      <c r="AE860">
        <v>0.96809999999999996</v>
      </c>
      <c r="AF860">
        <v>0.95550000000000002</v>
      </c>
      <c r="AG860">
        <v>0.94899999999999995</v>
      </c>
      <c r="AH860">
        <v>0.9909</v>
      </c>
      <c r="AI860">
        <v>0.97470000000000001</v>
      </c>
      <c r="AJ860">
        <v>0.99639999999999995</v>
      </c>
      <c r="AK860">
        <v>0.91479999999999995</v>
      </c>
      <c r="AL860">
        <v>0.91100000000000003</v>
      </c>
      <c r="AM860">
        <v>0.9718</v>
      </c>
      <c r="AN860">
        <v>0.84819999999999995</v>
      </c>
      <c r="AO860">
        <v>0.95369999999999999</v>
      </c>
      <c r="AP860">
        <v>0.98719999999999997</v>
      </c>
      <c r="AQ860">
        <v>0.98650000000000004</v>
      </c>
      <c r="AR860">
        <v>0.94950000000000001</v>
      </c>
      <c r="AS860">
        <v>0.94730000000000003</v>
      </c>
      <c r="AT860">
        <v>0.94599999999999995</v>
      </c>
      <c r="AU860">
        <v>0.99450000000000005</v>
      </c>
      <c r="AV860">
        <v>1</v>
      </c>
      <c r="AW860">
        <v>0.90449999999999997</v>
      </c>
      <c r="AX860">
        <v>0.98619999999999997</v>
      </c>
      <c r="AY860">
        <v>0.93679999999999997</v>
      </c>
      <c r="AZ860">
        <v>0.90129999999999999</v>
      </c>
      <c r="BA860">
        <v>0.90600000000000003</v>
      </c>
      <c r="BB860">
        <v>0.90590000000000004</v>
      </c>
      <c r="BC860">
        <v>0.96509999999999996</v>
      </c>
      <c r="BD860">
        <v>0.94820000000000004</v>
      </c>
    </row>
    <row r="861" spans="1:56" hidden="1" x14ac:dyDescent="0.4">
      <c r="A861">
        <v>538</v>
      </c>
      <c r="B861" t="s">
        <v>821</v>
      </c>
      <c r="C861" t="s">
        <v>896</v>
      </c>
      <c r="D861" t="str">
        <f t="shared" si="42"/>
        <v>MEAN</v>
      </c>
      <c r="E861" t="s">
        <v>930</v>
      </c>
      <c r="F861">
        <f t="shared" si="43"/>
        <v>0.55766400000000016</v>
      </c>
      <c r="G861">
        <v>0.54500000000000004</v>
      </c>
      <c r="H861">
        <v>0.54330000000000001</v>
      </c>
      <c r="I861">
        <v>0.51919999999999999</v>
      </c>
      <c r="J861">
        <v>0.45610000000000001</v>
      </c>
      <c r="K861">
        <v>0.53890000000000005</v>
      </c>
      <c r="L861">
        <v>0.74099999999999999</v>
      </c>
      <c r="M861">
        <v>0.69030000000000002</v>
      </c>
      <c r="N861">
        <v>0.51060000000000005</v>
      </c>
      <c r="O861">
        <v>0.71389999999999998</v>
      </c>
      <c r="P861">
        <v>0.55900000000000005</v>
      </c>
      <c r="Q861">
        <v>0.66490000000000005</v>
      </c>
      <c r="R861">
        <v>0.48830000000000001</v>
      </c>
      <c r="S861">
        <v>0.63739999999999997</v>
      </c>
      <c r="T861">
        <v>0.38419999999999999</v>
      </c>
      <c r="U861">
        <v>0.56869999999999998</v>
      </c>
      <c r="V861">
        <v>0.40079999999999999</v>
      </c>
      <c r="W861">
        <v>0.6784</v>
      </c>
      <c r="X861">
        <v>0.40789999999999998</v>
      </c>
      <c r="Y861">
        <v>0.3805</v>
      </c>
      <c r="Z861">
        <v>0.61670000000000003</v>
      </c>
      <c r="AA861">
        <v>0.50649999999999995</v>
      </c>
      <c r="AB861">
        <v>0.7581</v>
      </c>
      <c r="AC861">
        <v>0.65939999999999999</v>
      </c>
      <c r="AD861">
        <v>0.49080000000000001</v>
      </c>
      <c r="AE861">
        <v>0.58260000000000001</v>
      </c>
      <c r="AF861">
        <v>0.52769999999999995</v>
      </c>
      <c r="AG861">
        <v>0.47160000000000002</v>
      </c>
      <c r="AH861">
        <v>0.72860000000000003</v>
      </c>
      <c r="AI861">
        <v>0.5504</v>
      </c>
      <c r="AJ861">
        <v>0.73260000000000003</v>
      </c>
      <c r="AK861">
        <v>0.42</v>
      </c>
      <c r="AL861">
        <v>0.41949999999999998</v>
      </c>
      <c r="AM861">
        <v>0.5212</v>
      </c>
      <c r="AN861">
        <v>0.4199</v>
      </c>
      <c r="AO861">
        <v>0.48699999999999999</v>
      </c>
      <c r="AP861">
        <v>0.70069999999999999</v>
      </c>
      <c r="AQ861">
        <v>0.65280000000000005</v>
      </c>
      <c r="AR861">
        <v>0.46250000000000002</v>
      </c>
      <c r="AS861">
        <v>0.57110000000000005</v>
      </c>
      <c r="AT861">
        <v>0.55069999999999997</v>
      </c>
      <c r="AU861">
        <v>0.69630000000000003</v>
      </c>
      <c r="AV861">
        <v>0.8</v>
      </c>
      <c r="AW861">
        <v>0.49209999999999998</v>
      </c>
      <c r="AX861">
        <v>0.60950000000000004</v>
      </c>
      <c r="AY861">
        <v>0.47989999999999999</v>
      </c>
      <c r="AZ861">
        <v>0.44169999999999998</v>
      </c>
      <c r="BA861">
        <v>0.45069999999999999</v>
      </c>
      <c r="BB861">
        <v>0.43930000000000002</v>
      </c>
      <c r="BC861">
        <v>0.64229999999999998</v>
      </c>
      <c r="BD861">
        <v>0.5726</v>
      </c>
    </row>
    <row r="862" spans="1:56" hidden="1" x14ac:dyDescent="0.4">
      <c r="A862">
        <v>539</v>
      </c>
      <c r="B862" t="s">
        <v>821</v>
      </c>
      <c r="C862" t="s">
        <v>896</v>
      </c>
      <c r="D862" t="str">
        <f t="shared" si="42"/>
        <v>Weighted</v>
      </c>
      <c r="E862" t="s">
        <v>931</v>
      </c>
      <c r="F862">
        <f t="shared" si="43"/>
        <v>0.58427799999999996</v>
      </c>
      <c r="G862">
        <v>0.57189999999999996</v>
      </c>
      <c r="H862">
        <v>0.56659999999999999</v>
      </c>
      <c r="I862">
        <v>0.53859999999999997</v>
      </c>
      <c r="J862">
        <v>0.4526</v>
      </c>
      <c r="K862">
        <v>0.55400000000000005</v>
      </c>
      <c r="L862">
        <v>0.82</v>
      </c>
      <c r="M862">
        <v>0.75839999999999996</v>
      </c>
      <c r="N862">
        <v>0.52559999999999996</v>
      </c>
      <c r="O862">
        <v>0.78580000000000005</v>
      </c>
      <c r="P862">
        <v>0.58360000000000001</v>
      </c>
      <c r="Q862">
        <v>0.72719999999999996</v>
      </c>
      <c r="R862">
        <v>0.48780000000000001</v>
      </c>
      <c r="S862">
        <v>0.68230000000000002</v>
      </c>
      <c r="T862">
        <v>0.35139999999999999</v>
      </c>
      <c r="U862">
        <v>0.59770000000000001</v>
      </c>
      <c r="V862">
        <v>0.38080000000000003</v>
      </c>
      <c r="W862">
        <v>0.74219999999999997</v>
      </c>
      <c r="X862">
        <v>0.38629999999999998</v>
      </c>
      <c r="Y862">
        <v>0.35770000000000002</v>
      </c>
      <c r="Z862">
        <v>0.65580000000000005</v>
      </c>
      <c r="AA862">
        <v>0.52229999999999999</v>
      </c>
      <c r="AB862">
        <v>0.84470000000000001</v>
      </c>
      <c r="AC862">
        <v>0.7147</v>
      </c>
      <c r="AD862">
        <v>0.49309999999999998</v>
      </c>
      <c r="AE862">
        <v>0.61729999999999996</v>
      </c>
      <c r="AF862">
        <v>0.54220000000000002</v>
      </c>
      <c r="AG862">
        <v>0.46800000000000003</v>
      </c>
      <c r="AH862">
        <v>0.80669999999999997</v>
      </c>
      <c r="AI862">
        <v>0.57040000000000002</v>
      </c>
      <c r="AJ862">
        <v>0.81299999999999994</v>
      </c>
      <c r="AK862">
        <v>0.40899999999999997</v>
      </c>
      <c r="AL862">
        <v>0.40010000000000001</v>
      </c>
      <c r="AM862">
        <v>0.53220000000000001</v>
      </c>
      <c r="AN862">
        <v>0.41389999999999999</v>
      </c>
      <c r="AO862">
        <v>0.49170000000000003</v>
      </c>
      <c r="AP862">
        <v>0.77090000000000003</v>
      </c>
      <c r="AQ862">
        <v>0.71189999999999998</v>
      </c>
      <c r="AR862">
        <v>0.4632</v>
      </c>
      <c r="AS862">
        <v>0.6079</v>
      </c>
      <c r="AT862">
        <v>0.57230000000000003</v>
      </c>
      <c r="AU862">
        <v>0.76090000000000002</v>
      </c>
      <c r="AV862">
        <v>0.9</v>
      </c>
      <c r="AW862">
        <v>0.51029999999999998</v>
      </c>
      <c r="AX862">
        <v>0.63800000000000001</v>
      </c>
      <c r="AY862">
        <v>0.48270000000000002</v>
      </c>
      <c r="AZ862">
        <v>0.43730000000000002</v>
      </c>
      <c r="BA862">
        <v>0.4511</v>
      </c>
      <c r="BB862">
        <v>0.432</v>
      </c>
      <c r="BC862">
        <v>0.69779999999999998</v>
      </c>
      <c r="BD862">
        <v>0.61199999999999999</v>
      </c>
    </row>
    <row r="863" spans="1:56" hidden="1" x14ac:dyDescent="0.4">
      <c r="A863">
        <v>715</v>
      </c>
      <c r="B863" t="s">
        <v>896</v>
      </c>
      <c r="C863" t="s">
        <v>932</v>
      </c>
      <c r="D863" t="str">
        <f t="shared" si="42"/>
        <v>Jaccard</v>
      </c>
      <c r="E863" t="s">
        <v>933</v>
      </c>
      <c r="F863">
        <f t="shared" si="43"/>
        <v>0.51260600000000001</v>
      </c>
      <c r="G863">
        <v>0.22</v>
      </c>
      <c r="H863">
        <v>0.3448</v>
      </c>
      <c r="I863">
        <v>0.4138</v>
      </c>
      <c r="J863">
        <v>0.24529999999999999</v>
      </c>
      <c r="K863">
        <v>0.54169999999999996</v>
      </c>
      <c r="L863">
        <v>0.86960000000000004</v>
      </c>
      <c r="M863">
        <v>0.59089999999999998</v>
      </c>
      <c r="N863">
        <v>0.42859999999999998</v>
      </c>
      <c r="O863">
        <v>0.35709999999999997</v>
      </c>
      <c r="P863">
        <v>0.38100000000000001</v>
      </c>
      <c r="Q863">
        <v>0.28570000000000001</v>
      </c>
      <c r="R863">
        <v>0.69699999999999995</v>
      </c>
      <c r="S863">
        <v>0.22919999999999999</v>
      </c>
      <c r="T863">
        <v>0.33329999999999999</v>
      </c>
      <c r="U863">
        <v>0.34210000000000002</v>
      </c>
      <c r="V863">
        <v>0.80430000000000001</v>
      </c>
      <c r="W863">
        <v>0.32729999999999998</v>
      </c>
      <c r="X863">
        <v>0.30769999999999997</v>
      </c>
      <c r="Y863">
        <v>0.37209999999999999</v>
      </c>
      <c r="Z863">
        <v>0.59260000000000002</v>
      </c>
      <c r="AA863">
        <v>0.6</v>
      </c>
      <c r="AB863">
        <v>1</v>
      </c>
      <c r="AC863">
        <v>0.77780000000000005</v>
      </c>
      <c r="AD863">
        <v>0.3478</v>
      </c>
      <c r="AE863">
        <v>0.30909999999999999</v>
      </c>
      <c r="AF863">
        <v>0.68089999999999995</v>
      </c>
      <c r="AG863">
        <v>0.51719999999999999</v>
      </c>
      <c r="AH863">
        <v>0.85189999999999999</v>
      </c>
      <c r="AI863">
        <v>0.26919999999999999</v>
      </c>
      <c r="AJ863">
        <v>0.76919999999999999</v>
      </c>
      <c r="AK863">
        <v>0.48649999999999999</v>
      </c>
      <c r="AL863">
        <v>0.65</v>
      </c>
      <c r="AM863">
        <v>0.5</v>
      </c>
      <c r="AN863">
        <v>0.62960000000000005</v>
      </c>
      <c r="AO863">
        <v>0.38240000000000002</v>
      </c>
      <c r="AP863">
        <v>0.72219999999999995</v>
      </c>
      <c r="AQ863">
        <v>0.84209999999999996</v>
      </c>
      <c r="AR863">
        <v>0.77139999999999997</v>
      </c>
      <c r="AS863">
        <v>0.61109999999999998</v>
      </c>
      <c r="AT863">
        <v>0.52270000000000005</v>
      </c>
      <c r="AU863">
        <v>0.30299999999999999</v>
      </c>
      <c r="AV863">
        <v>0.5161</v>
      </c>
      <c r="AW863">
        <v>0.40820000000000001</v>
      </c>
      <c r="AX863">
        <v>0.3226</v>
      </c>
      <c r="AY863">
        <v>0.35709999999999997</v>
      </c>
      <c r="AZ863">
        <v>0.65620000000000001</v>
      </c>
      <c r="BA863">
        <v>0.42309999999999998</v>
      </c>
      <c r="BB863">
        <v>0.2903</v>
      </c>
      <c r="BC863">
        <v>0.89190000000000003</v>
      </c>
      <c r="BD863">
        <v>0.53659999999999997</v>
      </c>
    </row>
    <row r="864" spans="1:56" hidden="1" x14ac:dyDescent="0.4">
      <c r="A864">
        <v>716</v>
      </c>
      <c r="B864" t="s">
        <v>896</v>
      </c>
      <c r="C864" t="s">
        <v>932</v>
      </c>
      <c r="D864" t="str">
        <f t="shared" si="42"/>
        <v>Levenshtein</v>
      </c>
      <c r="E864" t="s">
        <v>934</v>
      </c>
      <c r="F864">
        <f t="shared" si="43"/>
        <v>0.70724000000000009</v>
      </c>
      <c r="G864">
        <v>0.60440000000000005</v>
      </c>
      <c r="H864">
        <v>0.65300000000000002</v>
      </c>
      <c r="I864">
        <v>0.56399999999999995</v>
      </c>
      <c r="J864">
        <v>0.53380000000000005</v>
      </c>
      <c r="K864">
        <v>0.62860000000000005</v>
      </c>
      <c r="L864">
        <v>0.91749999999999998</v>
      </c>
      <c r="M864">
        <v>0.69430000000000003</v>
      </c>
      <c r="N864">
        <v>0.66720000000000002</v>
      </c>
      <c r="O864">
        <v>0.54749999999999999</v>
      </c>
      <c r="P864">
        <v>0.47449999999999998</v>
      </c>
      <c r="Q864">
        <v>0.64319999999999999</v>
      </c>
      <c r="R864">
        <v>0.66359999999999997</v>
      </c>
      <c r="S864">
        <v>0.58230000000000004</v>
      </c>
      <c r="T864">
        <v>0.56889999999999996</v>
      </c>
      <c r="U864">
        <v>0.67200000000000004</v>
      </c>
      <c r="V864">
        <v>0.90759999999999996</v>
      </c>
      <c r="W864">
        <v>0.54679999999999995</v>
      </c>
      <c r="X864">
        <v>0.67530000000000001</v>
      </c>
      <c r="Y864">
        <v>0.60819999999999996</v>
      </c>
      <c r="Z864">
        <v>0.77759999999999996</v>
      </c>
      <c r="AA864">
        <v>0.76549999999999996</v>
      </c>
      <c r="AB864">
        <v>0.99250000000000005</v>
      </c>
      <c r="AC864">
        <v>0.81040000000000001</v>
      </c>
      <c r="AD864">
        <v>0.66790000000000005</v>
      </c>
      <c r="AE864">
        <v>0.61719999999999997</v>
      </c>
      <c r="AF864">
        <v>0.76139999999999997</v>
      </c>
      <c r="AG864">
        <v>0.73780000000000001</v>
      </c>
      <c r="AH864">
        <v>0.96609999999999996</v>
      </c>
      <c r="AI864">
        <v>0.47060000000000002</v>
      </c>
      <c r="AJ864">
        <v>0.93969999999999998</v>
      </c>
      <c r="AK864">
        <v>0.73380000000000001</v>
      </c>
      <c r="AL864">
        <v>0.93420000000000003</v>
      </c>
      <c r="AM864">
        <v>0.55479999999999996</v>
      </c>
      <c r="AN864">
        <v>0.8619</v>
      </c>
      <c r="AO864">
        <v>0.64729999999999999</v>
      </c>
      <c r="AP864">
        <v>0.92769999999999997</v>
      </c>
      <c r="AQ864">
        <v>0.75249999999999995</v>
      </c>
      <c r="AR864">
        <v>0.82010000000000005</v>
      </c>
      <c r="AS864">
        <v>0.70340000000000003</v>
      </c>
      <c r="AT864">
        <v>0.78010000000000002</v>
      </c>
      <c r="AU864">
        <v>0.57199999999999995</v>
      </c>
      <c r="AV864">
        <v>0.79469999999999996</v>
      </c>
      <c r="AW864">
        <v>0.6946</v>
      </c>
      <c r="AX864">
        <v>0.52249999999999996</v>
      </c>
      <c r="AY864">
        <v>0.61370000000000002</v>
      </c>
      <c r="AZ864">
        <v>0.77280000000000004</v>
      </c>
      <c r="BA864">
        <v>0.69410000000000005</v>
      </c>
      <c r="BB864">
        <v>0.6633</v>
      </c>
      <c r="BC864">
        <v>0.87909999999999999</v>
      </c>
      <c r="BD864">
        <v>0.78</v>
      </c>
    </row>
    <row r="865" spans="1:56" hidden="1" x14ac:dyDescent="0.4">
      <c r="A865">
        <v>717</v>
      </c>
      <c r="B865" t="s">
        <v>896</v>
      </c>
      <c r="C865" t="s">
        <v>932</v>
      </c>
      <c r="D865" t="str">
        <f t="shared" si="42"/>
        <v>TFIDF</v>
      </c>
      <c r="E865" t="s">
        <v>935</v>
      </c>
      <c r="F865">
        <f t="shared" si="43"/>
        <v>0.5892400000000001</v>
      </c>
      <c r="G865">
        <v>0.4209</v>
      </c>
      <c r="H865">
        <v>0.48699999999999999</v>
      </c>
      <c r="I865">
        <v>0.54169999999999996</v>
      </c>
      <c r="J865">
        <v>0.34960000000000002</v>
      </c>
      <c r="K865">
        <v>0.42749999999999999</v>
      </c>
      <c r="L865">
        <v>0.83460000000000001</v>
      </c>
      <c r="M865">
        <v>0.64070000000000005</v>
      </c>
      <c r="N865">
        <v>0.50370000000000004</v>
      </c>
      <c r="O865">
        <v>0.42159999999999997</v>
      </c>
      <c r="P865">
        <v>0.36770000000000003</v>
      </c>
      <c r="Q865">
        <v>0.40110000000000001</v>
      </c>
      <c r="R865">
        <v>0.56520000000000004</v>
      </c>
      <c r="S865">
        <v>0.40500000000000003</v>
      </c>
      <c r="T865">
        <v>0.31680000000000003</v>
      </c>
      <c r="U865">
        <v>0.4889</v>
      </c>
      <c r="V865">
        <v>0.88629999999999998</v>
      </c>
      <c r="W865">
        <v>0.40849999999999997</v>
      </c>
      <c r="X865">
        <v>0.52549999999999997</v>
      </c>
      <c r="Y865">
        <v>0.36509999999999998</v>
      </c>
      <c r="Z865">
        <v>0.60680000000000001</v>
      </c>
      <c r="AA865">
        <v>0.70789999999999997</v>
      </c>
      <c r="AB865">
        <v>1</v>
      </c>
      <c r="AC865">
        <v>0.80530000000000002</v>
      </c>
      <c r="AD865">
        <v>0.48980000000000001</v>
      </c>
      <c r="AE865">
        <v>0.48270000000000002</v>
      </c>
      <c r="AF865">
        <v>0.60550000000000004</v>
      </c>
      <c r="AG865">
        <v>0.54</v>
      </c>
      <c r="AH865">
        <v>0.92200000000000004</v>
      </c>
      <c r="AI865">
        <v>0.27200000000000002</v>
      </c>
      <c r="AJ865">
        <v>0.88819999999999999</v>
      </c>
      <c r="AK865">
        <v>0.64900000000000002</v>
      </c>
      <c r="AL865">
        <v>0.70830000000000004</v>
      </c>
      <c r="AM865">
        <v>0.35749999999999998</v>
      </c>
      <c r="AN865">
        <v>0.66249999999999998</v>
      </c>
      <c r="AO865">
        <v>0.5655</v>
      </c>
      <c r="AP865">
        <v>0.86380000000000001</v>
      </c>
      <c r="AQ865">
        <v>0.93210000000000004</v>
      </c>
      <c r="AR865">
        <v>0.87109999999999999</v>
      </c>
      <c r="AS865">
        <v>0.64870000000000005</v>
      </c>
      <c r="AT865">
        <v>0.72509999999999997</v>
      </c>
      <c r="AU865">
        <v>0.43769999999999998</v>
      </c>
      <c r="AV865">
        <v>0.73509999999999998</v>
      </c>
      <c r="AW865">
        <v>0.65539999999999998</v>
      </c>
      <c r="AX865">
        <v>0.33300000000000002</v>
      </c>
      <c r="AY865">
        <v>0.41149999999999998</v>
      </c>
      <c r="AZ865">
        <v>0.78280000000000005</v>
      </c>
      <c r="BA865">
        <v>0.49569999999999997</v>
      </c>
      <c r="BB865">
        <v>0.4</v>
      </c>
      <c r="BC865">
        <v>0.84930000000000005</v>
      </c>
      <c r="BD865">
        <v>0.70030000000000003</v>
      </c>
    </row>
    <row r="866" spans="1:56" hidden="1" x14ac:dyDescent="0.4">
      <c r="A866">
        <v>718</v>
      </c>
      <c r="B866" t="s">
        <v>896</v>
      </c>
      <c r="C866" t="s">
        <v>932</v>
      </c>
      <c r="D866" t="str">
        <f t="shared" si="42"/>
        <v>BM25</v>
      </c>
      <c r="E866" t="s">
        <v>936</v>
      </c>
      <c r="F866">
        <f t="shared" si="43"/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</row>
    <row r="867" spans="1:56" hidden="1" x14ac:dyDescent="0.4">
      <c r="A867">
        <v>719</v>
      </c>
      <c r="B867" t="s">
        <v>896</v>
      </c>
      <c r="C867" t="s">
        <v>932</v>
      </c>
      <c r="D867" t="str">
        <f t="shared" si="42"/>
        <v>SBERT</v>
      </c>
      <c r="E867" t="s">
        <v>937</v>
      </c>
      <c r="F867">
        <f t="shared" si="43"/>
        <v>0.95260600000000029</v>
      </c>
      <c r="G867">
        <v>0.91539999999999999</v>
      </c>
      <c r="H867">
        <v>0.94289999999999996</v>
      </c>
      <c r="I867">
        <v>0.92449999999999999</v>
      </c>
      <c r="J867">
        <v>0.93030000000000002</v>
      </c>
      <c r="K867">
        <v>0.95720000000000005</v>
      </c>
      <c r="L867">
        <v>0.99450000000000005</v>
      </c>
      <c r="M867">
        <v>0.97199999999999998</v>
      </c>
      <c r="N867">
        <v>0.93630000000000002</v>
      </c>
      <c r="O867">
        <v>0.95879999999999999</v>
      </c>
      <c r="P867">
        <v>0.90229999999999999</v>
      </c>
      <c r="Q867">
        <v>0.94140000000000001</v>
      </c>
      <c r="R867">
        <v>0.95989999999999998</v>
      </c>
      <c r="S867">
        <v>0.91649999999999998</v>
      </c>
      <c r="T867">
        <v>0.92449999999999999</v>
      </c>
      <c r="U867">
        <v>0.96460000000000001</v>
      </c>
      <c r="V867">
        <v>0.98260000000000003</v>
      </c>
      <c r="W867">
        <v>0.93169999999999997</v>
      </c>
      <c r="X867">
        <v>0.95489999999999997</v>
      </c>
      <c r="Y867">
        <v>0.90400000000000003</v>
      </c>
      <c r="Z867">
        <v>0.95499999999999996</v>
      </c>
      <c r="AA867">
        <v>0.97640000000000005</v>
      </c>
      <c r="AB867">
        <v>1</v>
      </c>
      <c r="AC867">
        <v>0.94579999999999997</v>
      </c>
      <c r="AD867">
        <v>0.9597</v>
      </c>
      <c r="AE867">
        <v>0.92810000000000004</v>
      </c>
      <c r="AF867">
        <v>0.97309999999999997</v>
      </c>
      <c r="AG867">
        <v>0.96850000000000003</v>
      </c>
      <c r="AH867">
        <v>0.99560000000000004</v>
      </c>
      <c r="AI867">
        <v>0.89559999999999995</v>
      </c>
      <c r="AJ867">
        <v>0.99209999999999998</v>
      </c>
      <c r="AK867">
        <v>0.96479999999999999</v>
      </c>
      <c r="AL867">
        <v>0.98870000000000002</v>
      </c>
      <c r="AM867">
        <v>0.94930000000000003</v>
      </c>
      <c r="AN867">
        <v>0.94369999999999998</v>
      </c>
      <c r="AO867">
        <v>0.97629999999999995</v>
      </c>
      <c r="AP867">
        <v>0.98719999999999997</v>
      </c>
      <c r="AQ867">
        <v>0.99170000000000003</v>
      </c>
      <c r="AR867">
        <v>0.97529999999999994</v>
      </c>
      <c r="AS867">
        <v>0.95230000000000004</v>
      </c>
      <c r="AT867">
        <v>0.96989999999999998</v>
      </c>
      <c r="AU867">
        <v>0.91969999999999996</v>
      </c>
      <c r="AV867">
        <v>0.97829999999999995</v>
      </c>
      <c r="AW867">
        <v>0.93789999999999996</v>
      </c>
      <c r="AX867">
        <v>0.95299999999999996</v>
      </c>
      <c r="AY867">
        <v>0.89900000000000002</v>
      </c>
      <c r="AZ867">
        <v>0.96030000000000004</v>
      </c>
      <c r="BA867">
        <v>0.93200000000000005</v>
      </c>
      <c r="BB867">
        <v>0.90869999999999995</v>
      </c>
      <c r="BC867">
        <v>0.98480000000000001</v>
      </c>
      <c r="BD867">
        <v>0.95320000000000005</v>
      </c>
    </row>
    <row r="868" spans="1:56" hidden="1" x14ac:dyDescent="0.4">
      <c r="A868">
        <v>720</v>
      </c>
      <c r="B868" t="s">
        <v>896</v>
      </c>
      <c r="C868" t="s">
        <v>932</v>
      </c>
      <c r="D868" t="str">
        <f t="shared" si="42"/>
        <v>MEAN</v>
      </c>
      <c r="E868" t="s">
        <v>938</v>
      </c>
      <c r="F868">
        <f t="shared" si="43"/>
        <v>0.55233799999999988</v>
      </c>
      <c r="G868">
        <v>0.43209999999999998</v>
      </c>
      <c r="H868">
        <v>0.48559999999999998</v>
      </c>
      <c r="I868">
        <v>0.48880000000000001</v>
      </c>
      <c r="J868">
        <v>0.4118</v>
      </c>
      <c r="K868">
        <v>0.51100000000000001</v>
      </c>
      <c r="L868">
        <v>0.72330000000000005</v>
      </c>
      <c r="M868">
        <v>0.5796</v>
      </c>
      <c r="N868">
        <v>0.50719999999999998</v>
      </c>
      <c r="O868">
        <v>0.45700000000000002</v>
      </c>
      <c r="P868">
        <v>0.42509999999999998</v>
      </c>
      <c r="Q868">
        <v>0.45429999999999998</v>
      </c>
      <c r="R868">
        <v>0.57709999999999995</v>
      </c>
      <c r="S868">
        <v>0.42659999999999998</v>
      </c>
      <c r="T868">
        <v>0.42870000000000003</v>
      </c>
      <c r="U868">
        <v>0.49349999999999999</v>
      </c>
      <c r="V868">
        <v>0.71619999999999995</v>
      </c>
      <c r="W868">
        <v>0.44280000000000003</v>
      </c>
      <c r="X868">
        <v>0.49270000000000003</v>
      </c>
      <c r="Y868">
        <v>0.44990000000000002</v>
      </c>
      <c r="Z868">
        <v>0.58640000000000003</v>
      </c>
      <c r="AA868">
        <v>0.61</v>
      </c>
      <c r="AB868">
        <v>0.79849999999999999</v>
      </c>
      <c r="AC868">
        <v>0.66790000000000005</v>
      </c>
      <c r="AD868">
        <v>0.49299999999999999</v>
      </c>
      <c r="AE868">
        <v>0.46739999999999998</v>
      </c>
      <c r="AF868">
        <v>0.60419999999999996</v>
      </c>
      <c r="AG868">
        <v>0.55269999999999997</v>
      </c>
      <c r="AH868">
        <v>0.74709999999999999</v>
      </c>
      <c r="AI868">
        <v>0.38150000000000001</v>
      </c>
      <c r="AJ868">
        <v>0.71779999999999999</v>
      </c>
      <c r="AK868">
        <v>0.56679999999999997</v>
      </c>
      <c r="AL868">
        <v>0.65620000000000001</v>
      </c>
      <c r="AM868">
        <v>0.4723</v>
      </c>
      <c r="AN868">
        <v>0.61950000000000005</v>
      </c>
      <c r="AO868">
        <v>0.51429999999999998</v>
      </c>
      <c r="AP868">
        <v>0.70020000000000004</v>
      </c>
      <c r="AQ868">
        <v>0.70369999999999999</v>
      </c>
      <c r="AR868">
        <v>0.68759999999999999</v>
      </c>
      <c r="AS868">
        <v>0.58309999999999995</v>
      </c>
      <c r="AT868">
        <v>0.59950000000000003</v>
      </c>
      <c r="AU868">
        <v>0.44650000000000001</v>
      </c>
      <c r="AV868">
        <v>0.6048</v>
      </c>
      <c r="AW868">
        <v>0.53920000000000001</v>
      </c>
      <c r="AX868">
        <v>0.42620000000000002</v>
      </c>
      <c r="AY868">
        <v>0.45629999999999998</v>
      </c>
      <c r="AZ868">
        <v>0.63439999999999996</v>
      </c>
      <c r="BA868">
        <v>0.50900000000000001</v>
      </c>
      <c r="BB868">
        <v>0.45250000000000001</v>
      </c>
      <c r="BC868">
        <v>0.72099999999999997</v>
      </c>
      <c r="BD868">
        <v>0.59399999999999997</v>
      </c>
    </row>
    <row r="869" spans="1:56" hidden="1" x14ac:dyDescent="0.4">
      <c r="A869">
        <v>721</v>
      </c>
      <c r="B869" t="s">
        <v>896</v>
      </c>
      <c r="C869" t="s">
        <v>932</v>
      </c>
      <c r="D869" t="str">
        <f t="shared" si="42"/>
        <v>Weighted</v>
      </c>
      <c r="E869" t="s">
        <v>939</v>
      </c>
      <c r="F869">
        <f t="shared" si="43"/>
        <v>0.57699400000000001</v>
      </c>
      <c r="G869">
        <v>0.4239</v>
      </c>
      <c r="H869">
        <v>0.4899</v>
      </c>
      <c r="I869">
        <v>0.49940000000000001</v>
      </c>
      <c r="J869">
        <v>0.39269999999999999</v>
      </c>
      <c r="K869">
        <v>0.51659999999999995</v>
      </c>
      <c r="L869">
        <v>0.79659999999999997</v>
      </c>
      <c r="M869">
        <v>0.61070000000000002</v>
      </c>
      <c r="N869">
        <v>0.51870000000000005</v>
      </c>
      <c r="O869">
        <v>0.44850000000000001</v>
      </c>
      <c r="P869">
        <v>0.41439999999999999</v>
      </c>
      <c r="Q869">
        <v>0.44669999999999999</v>
      </c>
      <c r="R869">
        <v>0.60570000000000002</v>
      </c>
      <c r="S869">
        <v>0.41599999999999998</v>
      </c>
      <c r="T869">
        <v>0.41299999999999998</v>
      </c>
      <c r="U869">
        <v>0.49669999999999997</v>
      </c>
      <c r="V869">
        <v>0.79210000000000003</v>
      </c>
      <c r="W869">
        <v>0.43419999999999997</v>
      </c>
      <c r="X869">
        <v>0.49890000000000001</v>
      </c>
      <c r="Y869">
        <v>0.44500000000000001</v>
      </c>
      <c r="Z869">
        <v>0.62009999999999998</v>
      </c>
      <c r="AA869">
        <v>0.65139999999999998</v>
      </c>
      <c r="AB869">
        <v>0.89810000000000001</v>
      </c>
      <c r="AC869">
        <v>0.73319999999999996</v>
      </c>
      <c r="AD869">
        <v>0.49680000000000002</v>
      </c>
      <c r="AE869">
        <v>0.46920000000000001</v>
      </c>
      <c r="AF869">
        <v>0.63949999999999996</v>
      </c>
      <c r="AG869">
        <v>0.5726</v>
      </c>
      <c r="AH869">
        <v>0.83069999999999999</v>
      </c>
      <c r="AI869">
        <v>0.35610000000000003</v>
      </c>
      <c r="AJ869">
        <v>0.79290000000000005</v>
      </c>
      <c r="AK869">
        <v>0.59630000000000005</v>
      </c>
      <c r="AL869">
        <v>0.70740000000000003</v>
      </c>
      <c r="AM869">
        <v>0.46589999999999998</v>
      </c>
      <c r="AN869">
        <v>0.66600000000000004</v>
      </c>
      <c r="AO869">
        <v>0.52470000000000006</v>
      </c>
      <c r="AP869">
        <v>0.77029999999999998</v>
      </c>
      <c r="AQ869">
        <v>0.77739999999999998</v>
      </c>
      <c r="AR869">
        <v>0.75670000000000004</v>
      </c>
      <c r="AS869">
        <v>0.61850000000000005</v>
      </c>
      <c r="AT869">
        <v>0.64019999999999999</v>
      </c>
      <c r="AU869">
        <v>0.442</v>
      </c>
      <c r="AV869">
        <v>0.64610000000000001</v>
      </c>
      <c r="AW869">
        <v>0.56610000000000005</v>
      </c>
      <c r="AX869">
        <v>0.40649999999999997</v>
      </c>
      <c r="AY869">
        <v>0.45610000000000001</v>
      </c>
      <c r="AZ869">
        <v>0.68810000000000004</v>
      </c>
      <c r="BA869">
        <v>0.5212</v>
      </c>
      <c r="BB869">
        <v>0.44929999999999998</v>
      </c>
      <c r="BC869">
        <v>0.79600000000000004</v>
      </c>
      <c r="BD869">
        <v>0.63460000000000005</v>
      </c>
    </row>
    <row r="870" spans="1:56" hidden="1" x14ac:dyDescent="0.4">
      <c r="A870">
        <v>694</v>
      </c>
      <c r="B870" t="s">
        <v>867</v>
      </c>
      <c r="C870" t="s">
        <v>932</v>
      </c>
      <c r="D870" t="str">
        <f t="shared" si="42"/>
        <v>Jaccard</v>
      </c>
      <c r="E870" t="s">
        <v>940</v>
      </c>
      <c r="F870">
        <f t="shared" si="43"/>
        <v>0.52018399999999998</v>
      </c>
      <c r="G870">
        <v>0.4194</v>
      </c>
      <c r="H870">
        <v>0.44440000000000002</v>
      </c>
      <c r="I870">
        <v>0.76470000000000005</v>
      </c>
      <c r="J870">
        <v>0.2321</v>
      </c>
      <c r="K870">
        <v>0.76190000000000002</v>
      </c>
      <c r="L870">
        <v>0.90910000000000002</v>
      </c>
      <c r="M870">
        <v>0.17069999999999999</v>
      </c>
      <c r="N870">
        <v>0.34150000000000003</v>
      </c>
      <c r="O870">
        <v>0.2581</v>
      </c>
      <c r="P870">
        <v>0.38100000000000001</v>
      </c>
      <c r="Q870">
        <v>0.2424</v>
      </c>
      <c r="R870">
        <v>0.5</v>
      </c>
      <c r="S870">
        <v>0.29409999999999997</v>
      </c>
      <c r="T870">
        <v>0.34379999999999999</v>
      </c>
      <c r="U870">
        <v>0.32429999999999998</v>
      </c>
      <c r="V870">
        <v>0.53569999999999995</v>
      </c>
      <c r="W870">
        <v>0.36</v>
      </c>
      <c r="X870">
        <v>0.33329999999999999</v>
      </c>
      <c r="Y870">
        <v>0.19570000000000001</v>
      </c>
      <c r="Z870">
        <v>0.4375</v>
      </c>
      <c r="AA870">
        <v>0.3846</v>
      </c>
      <c r="AB870">
        <v>1</v>
      </c>
      <c r="AC870">
        <v>0.84</v>
      </c>
      <c r="AD870">
        <v>0.85709999999999997</v>
      </c>
      <c r="AE870">
        <v>0.54720000000000002</v>
      </c>
      <c r="AF870">
        <v>0.48280000000000001</v>
      </c>
      <c r="AG870">
        <v>0.4194</v>
      </c>
      <c r="AH870">
        <v>0.4</v>
      </c>
      <c r="AI870">
        <v>0.26919999999999999</v>
      </c>
      <c r="AJ870">
        <v>0.92310000000000003</v>
      </c>
      <c r="AK870">
        <v>0.3478</v>
      </c>
      <c r="AL870">
        <v>0.65</v>
      </c>
      <c r="AM870">
        <v>0.52</v>
      </c>
      <c r="AN870">
        <v>0.86360000000000003</v>
      </c>
      <c r="AO870">
        <v>0.46429999999999999</v>
      </c>
      <c r="AP870">
        <v>0.52380000000000004</v>
      </c>
      <c r="AQ870">
        <v>0.72729999999999995</v>
      </c>
      <c r="AR870">
        <v>0.72219999999999995</v>
      </c>
      <c r="AS870">
        <v>0.76470000000000005</v>
      </c>
      <c r="AT870">
        <v>0.53490000000000004</v>
      </c>
      <c r="AU870">
        <v>0.34150000000000003</v>
      </c>
      <c r="AV870">
        <v>0.57140000000000002</v>
      </c>
      <c r="AW870">
        <v>0.34</v>
      </c>
      <c r="AX870">
        <v>0.68179999999999996</v>
      </c>
      <c r="AY870">
        <v>0.94120000000000004</v>
      </c>
      <c r="AZ870">
        <v>0.4783</v>
      </c>
      <c r="BA870">
        <v>0.48980000000000001</v>
      </c>
      <c r="BB870">
        <v>0.63639999999999997</v>
      </c>
      <c r="BC870">
        <v>0.66669999999999996</v>
      </c>
      <c r="BD870">
        <v>0.37040000000000001</v>
      </c>
    </row>
    <row r="871" spans="1:56" hidden="1" x14ac:dyDescent="0.4">
      <c r="A871">
        <v>695</v>
      </c>
      <c r="B871" t="s">
        <v>867</v>
      </c>
      <c r="C871" t="s">
        <v>932</v>
      </c>
      <c r="D871" t="str">
        <f t="shared" si="42"/>
        <v>Levenshtein</v>
      </c>
      <c r="E871" t="s">
        <v>941</v>
      </c>
      <c r="F871">
        <f t="shared" si="43"/>
        <v>0.70601000000000014</v>
      </c>
      <c r="G871">
        <v>0.7651</v>
      </c>
      <c r="H871">
        <v>0.65449999999999997</v>
      </c>
      <c r="I871">
        <v>0.95379999999999998</v>
      </c>
      <c r="J871">
        <v>0.51970000000000005</v>
      </c>
      <c r="K871">
        <v>0.9365</v>
      </c>
      <c r="L871">
        <v>0.94669999999999999</v>
      </c>
      <c r="M871">
        <v>0.49059999999999998</v>
      </c>
      <c r="N871">
        <v>0.56289999999999996</v>
      </c>
      <c r="O871">
        <v>0.56530000000000002</v>
      </c>
      <c r="P871">
        <v>0.5</v>
      </c>
      <c r="Q871">
        <v>0.6361</v>
      </c>
      <c r="R871">
        <v>0.47599999999999998</v>
      </c>
      <c r="S871">
        <v>0.53469999999999995</v>
      </c>
      <c r="T871">
        <v>0.58299999999999996</v>
      </c>
      <c r="U871">
        <v>0.56910000000000005</v>
      </c>
      <c r="V871">
        <v>0.81499999999999995</v>
      </c>
      <c r="W871">
        <v>0.52039999999999997</v>
      </c>
      <c r="X871">
        <v>0.63400000000000001</v>
      </c>
      <c r="Y871">
        <v>0.5625</v>
      </c>
      <c r="Z871">
        <v>0.62739999999999996</v>
      </c>
      <c r="AA871">
        <v>0.59519999999999995</v>
      </c>
      <c r="AB871">
        <v>0.98880000000000001</v>
      </c>
      <c r="AC871">
        <v>0.83740000000000003</v>
      </c>
      <c r="AD871">
        <v>0.96709999999999996</v>
      </c>
      <c r="AE871">
        <v>0.79159999999999997</v>
      </c>
      <c r="AF871">
        <v>0.61080000000000001</v>
      </c>
      <c r="AG871">
        <v>0.71009999999999995</v>
      </c>
      <c r="AH871">
        <v>0.75790000000000002</v>
      </c>
      <c r="AI871">
        <v>0.55169999999999997</v>
      </c>
      <c r="AJ871">
        <v>0.87309999999999999</v>
      </c>
      <c r="AK871">
        <v>0.65820000000000001</v>
      </c>
      <c r="AL871">
        <v>0.91549999999999998</v>
      </c>
      <c r="AM871">
        <v>0.68389999999999995</v>
      </c>
      <c r="AN871">
        <v>0.84709999999999996</v>
      </c>
      <c r="AO871">
        <v>0.57199999999999995</v>
      </c>
      <c r="AP871">
        <v>0.89790000000000003</v>
      </c>
      <c r="AQ871">
        <v>0.95730000000000004</v>
      </c>
      <c r="AR871">
        <v>0.81950000000000001</v>
      </c>
      <c r="AS871">
        <v>0.77769999999999995</v>
      </c>
      <c r="AT871">
        <v>0.66759999999999997</v>
      </c>
      <c r="AU871">
        <v>0.49170000000000003</v>
      </c>
      <c r="AV871">
        <v>0.81179999999999997</v>
      </c>
      <c r="AW871">
        <v>0.67820000000000003</v>
      </c>
      <c r="AX871">
        <v>0.72819999999999996</v>
      </c>
      <c r="AY871">
        <v>0.8891</v>
      </c>
      <c r="AZ871">
        <v>0.5252</v>
      </c>
      <c r="BA871">
        <v>0.70760000000000001</v>
      </c>
      <c r="BB871">
        <v>0.85309999999999997</v>
      </c>
      <c r="BC871">
        <v>0.69630000000000003</v>
      </c>
      <c r="BD871">
        <v>0.58560000000000001</v>
      </c>
    </row>
    <row r="872" spans="1:56" hidden="1" x14ac:dyDescent="0.4">
      <c r="A872">
        <v>696</v>
      </c>
      <c r="B872" t="s">
        <v>867</v>
      </c>
      <c r="C872" t="s">
        <v>932</v>
      </c>
      <c r="D872" t="str">
        <f t="shared" si="42"/>
        <v>TFIDF</v>
      </c>
      <c r="E872" t="s">
        <v>942</v>
      </c>
      <c r="F872">
        <f t="shared" si="43"/>
        <v>0.6005140000000001</v>
      </c>
      <c r="G872">
        <v>0.64329999999999998</v>
      </c>
      <c r="H872">
        <v>0.50929999999999997</v>
      </c>
      <c r="I872">
        <v>0.84009999999999996</v>
      </c>
      <c r="J872">
        <v>0.3453</v>
      </c>
      <c r="K872">
        <v>0.79869999999999997</v>
      </c>
      <c r="L872">
        <v>0.89359999999999995</v>
      </c>
      <c r="M872">
        <v>0.28920000000000001</v>
      </c>
      <c r="N872">
        <v>0.46239999999999998</v>
      </c>
      <c r="O872">
        <v>0.41170000000000001</v>
      </c>
      <c r="P872">
        <v>0.36770000000000003</v>
      </c>
      <c r="Q872">
        <v>0.40560000000000002</v>
      </c>
      <c r="R872">
        <v>0.2903</v>
      </c>
      <c r="S872">
        <v>0.3493</v>
      </c>
      <c r="T872">
        <v>0.38350000000000001</v>
      </c>
      <c r="U872">
        <v>0.42899999999999999</v>
      </c>
      <c r="V872">
        <v>0.76449999999999996</v>
      </c>
      <c r="W872">
        <v>0.39810000000000001</v>
      </c>
      <c r="X872">
        <v>0.3931</v>
      </c>
      <c r="Y872">
        <v>0.2823</v>
      </c>
      <c r="Z872">
        <v>0.49299999999999999</v>
      </c>
      <c r="AA872">
        <v>0.3856</v>
      </c>
      <c r="AB872">
        <v>1</v>
      </c>
      <c r="AC872">
        <v>0.83460000000000001</v>
      </c>
      <c r="AD872">
        <v>0.92659999999999998</v>
      </c>
      <c r="AE872">
        <v>0.624</v>
      </c>
      <c r="AF872">
        <v>0.58289999999999997</v>
      </c>
      <c r="AG872">
        <v>0.55249999999999999</v>
      </c>
      <c r="AH872">
        <v>0.54959999999999998</v>
      </c>
      <c r="AI872">
        <v>0.2392</v>
      </c>
      <c r="AJ872">
        <v>0.90780000000000005</v>
      </c>
      <c r="AK872">
        <v>0.53859999999999997</v>
      </c>
      <c r="AL872">
        <v>0.67159999999999997</v>
      </c>
      <c r="AM872">
        <v>0.69579999999999997</v>
      </c>
      <c r="AN872">
        <v>0.76359999999999995</v>
      </c>
      <c r="AO872">
        <v>0.52180000000000004</v>
      </c>
      <c r="AP872">
        <v>0.87319999999999998</v>
      </c>
      <c r="AQ872">
        <v>0.96109999999999995</v>
      </c>
      <c r="AR872">
        <v>0.86109999999999998</v>
      </c>
      <c r="AS872">
        <v>0.6875</v>
      </c>
      <c r="AT872">
        <v>0.50619999999999998</v>
      </c>
      <c r="AU872">
        <v>0.42749999999999999</v>
      </c>
      <c r="AV872">
        <v>0.81059999999999999</v>
      </c>
      <c r="AW872">
        <v>0.5867</v>
      </c>
      <c r="AX872">
        <v>0.62649999999999995</v>
      </c>
      <c r="AY872">
        <v>0.85660000000000003</v>
      </c>
      <c r="AZ872">
        <v>0.54969999999999997</v>
      </c>
      <c r="BA872">
        <v>0.63580000000000003</v>
      </c>
      <c r="BB872">
        <v>0.75090000000000001</v>
      </c>
      <c r="BC872">
        <v>0.72809999999999997</v>
      </c>
      <c r="BD872">
        <v>0.62</v>
      </c>
    </row>
    <row r="873" spans="1:56" hidden="1" x14ac:dyDescent="0.4">
      <c r="A873">
        <v>697</v>
      </c>
      <c r="B873" t="s">
        <v>867</v>
      </c>
      <c r="C873" t="s">
        <v>932</v>
      </c>
      <c r="D873" t="str">
        <f t="shared" si="42"/>
        <v>BM25</v>
      </c>
      <c r="E873" t="s">
        <v>943</v>
      </c>
      <c r="F873">
        <f t="shared" si="43"/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</row>
    <row r="874" spans="1:56" hidden="1" x14ac:dyDescent="0.4">
      <c r="A874">
        <v>698</v>
      </c>
      <c r="B874" t="s">
        <v>867</v>
      </c>
      <c r="C874" t="s">
        <v>932</v>
      </c>
      <c r="D874" t="str">
        <f t="shared" si="42"/>
        <v>SBERT</v>
      </c>
      <c r="E874" t="s">
        <v>944</v>
      </c>
      <c r="F874">
        <f t="shared" si="43"/>
        <v>0.95767999999999975</v>
      </c>
      <c r="G874">
        <v>0.97819999999999996</v>
      </c>
      <c r="H874">
        <v>0.95620000000000005</v>
      </c>
      <c r="I874">
        <v>0.99680000000000002</v>
      </c>
      <c r="J874">
        <v>0.94630000000000003</v>
      </c>
      <c r="K874">
        <v>0.99270000000000003</v>
      </c>
      <c r="L874">
        <v>0.99639999999999995</v>
      </c>
      <c r="M874">
        <v>0.8931</v>
      </c>
      <c r="N874">
        <v>0.93279999999999996</v>
      </c>
      <c r="O874">
        <v>0.96260000000000001</v>
      </c>
      <c r="P874">
        <v>0.90229999999999999</v>
      </c>
      <c r="Q874">
        <v>0.92759999999999998</v>
      </c>
      <c r="R874">
        <v>0.9385</v>
      </c>
      <c r="S874">
        <v>0.95840000000000003</v>
      </c>
      <c r="T874">
        <v>0.93559999999999999</v>
      </c>
      <c r="U874">
        <v>0.9325</v>
      </c>
      <c r="V874">
        <v>0.96889999999999998</v>
      </c>
      <c r="W874">
        <v>0.9304</v>
      </c>
      <c r="X874">
        <v>0.93369999999999997</v>
      </c>
      <c r="Y874">
        <v>0.88500000000000001</v>
      </c>
      <c r="Z874">
        <v>0.96509999999999996</v>
      </c>
      <c r="AA874">
        <v>0.93179999999999996</v>
      </c>
      <c r="AB874">
        <v>1</v>
      </c>
      <c r="AC874">
        <v>0.95740000000000003</v>
      </c>
      <c r="AD874">
        <v>0.99609999999999999</v>
      </c>
      <c r="AE874">
        <v>0.9738</v>
      </c>
      <c r="AF874">
        <v>0.9496</v>
      </c>
      <c r="AG874">
        <v>0.95899999999999996</v>
      </c>
      <c r="AH874">
        <v>0.96460000000000001</v>
      </c>
      <c r="AI874">
        <v>0.90310000000000001</v>
      </c>
      <c r="AJ874">
        <v>0.9909</v>
      </c>
      <c r="AK874">
        <v>0.95750000000000002</v>
      </c>
      <c r="AL874">
        <v>0.98870000000000002</v>
      </c>
      <c r="AM874">
        <v>0.97729999999999995</v>
      </c>
      <c r="AN874">
        <v>0.98680000000000001</v>
      </c>
      <c r="AO874">
        <v>0.95350000000000001</v>
      </c>
      <c r="AP874">
        <v>0.98340000000000005</v>
      </c>
      <c r="AQ874">
        <v>0.99419999999999997</v>
      </c>
      <c r="AR874">
        <v>0.96830000000000005</v>
      </c>
      <c r="AS874">
        <v>0.97860000000000003</v>
      </c>
      <c r="AT874">
        <v>0.96450000000000002</v>
      </c>
      <c r="AU874">
        <v>0.90769999999999995</v>
      </c>
      <c r="AV874">
        <v>0.98360000000000003</v>
      </c>
      <c r="AW874">
        <v>0.93659999999999999</v>
      </c>
      <c r="AX874">
        <v>0.98199999999999998</v>
      </c>
      <c r="AY874">
        <v>0.99719999999999998</v>
      </c>
      <c r="AZ874">
        <v>0.91390000000000005</v>
      </c>
      <c r="BA874">
        <v>0.96719999999999995</v>
      </c>
      <c r="BB874">
        <v>0.97919999999999996</v>
      </c>
      <c r="BC874">
        <v>0.95389999999999997</v>
      </c>
      <c r="BD874">
        <v>0.95050000000000001</v>
      </c>
    </row>
    <row r="875" spans="1:56" hidden="1" x14ac:dyDescent="0.4">
      <c r="A875">
        <v>699</v>
      </c>
      <c r="B875" t="s">
        <v>867</v>
      </c>
      <c r="C875" t="s">
        <v>932</v>
      </c>
      <c r="D875" t="str">
        <f t="shared" si="42"/>
        <v>MEAN</v>
      </c>
      <c r="E875" t="s">
        <v>945</v>
      </c>
      <c r="F875">
        <f t="shared" si="43"/>
        <v>0.55687999999999993</v>
      </c>
      <c r="G875">
        <v>0.56120000000000003</v>
      </c>
      <c r="H875">
        <v>0.51290000000000002</v>
      </c>
      <c r="I875">
        <v>0.71109999999999995</v>
      </c>
      <c r="J875">
        <v>0.40870000000000001</v>
      </c>
      <c r="K875">
        <v>0.69799999999999995</v>
      </c>
      <c r="L875">
        <v>0.74919999999999998</v>
      </c>
      <c r="M875">
        <v>0.36870000000000003</v>
      </c>
      <c r="N875">
        <v>0.45989999999999998</v>
      </c>
      <c r="O875">
        <v>0.4395</v>
      </c>
      <c r="P875">
        <v>0.43020000000000003</v>
      </c>
      <c r="Q875">
        <v>0.44240000000000002</v>
      </c>
      <c r="R875">
        <v>0.441</v>
      </c>
      <c r="S875">
        <v>0.42730000000000001</v>
      </c>
      <c r="T875">
        <v>0.44919999999999999</v>
      </c>
      <c r="U875">
        <v>0.45100000000000001</v>
      </c>
      <c r="V875">
        <v>0.61680000000000001</v>
      </c>
      <c r="W875">
        <v>0.44180000000000003</v>
      </c>
      <c r="X875">
        <v>0.45879999999999999</v>
      </c>
      <c r="Y875">
        <v>0.3851</v>
      </c>
      <c r="Z875">
        <v>0.50460000000000005</v>
      </c>
      <c r="AA875">
        <v>0.45939999999999998</v>
      </c>
      <c r="AB875">
        <v>0.79779999999999995</v>
      </c>
      <c r="AC875">
        <v>0.69389999999999996</v>
      </c>
      <c r="AD875">
        <v>0.74939999999999996</v>
      </c>
      <c r="AE875">
        <v>0.58730000000000004</v>
      </c>
      <c r="AF875">
        <v>0.5252</v>
      </c>
      <c r="AG875">
        <v>0.5282</v>
      </c>
      <c r="AH875">
        <v>0.53439999999999999</v>
      </c>
      <c r="AI875">
        <v>0.3926</v>
      </c>
      <c r="AJ875">
        <v>0.73899999999999999</v>
      </c>
      <c r="AK875">
        <v>0.50039999999999996</v>
      </c>
      <c r="AL875">
        <v>0.6452</v>
      </c>
      <c r="AM875">
        <v>0.57540000000000002</v>
      </c>
      <c r="AN875">
        <v>0.69220000000000004</v>
      </c>
      <c r="AO875">
        <v>0.50229999999999997</v>
      </c>
      <c r="AP875">
        <v>0.65569999999999995</v>
      </c>
      <c r="AQ875">
        <v>0.72799999999999998</v>
      </c>
      <c r="AR875">
        <v>0.67420000000000002</v>
      </c>
      <c r="AS875">
        <v>0.64170000000000005</v>
      </c>
      <c r="AT875">
        <v>0.53459999999999996</v>
      </c>
      <c r="AU875">
        <v>0.43369999999999997</v>
      </c>
      <c r="AV875">
        <v>0.63549999999999995</v>
      </c>
      <c r="AW875">
        <v>0.50829999999999997</v>
      </c>
      <c r="AX875">
        <v>0.60370000000000001</v>
      </c>
      <c r="AY875">
        <v>0.73680000000000001</v>
      </c>
      <c r="AZ875">
        <v>0.49340000000000001</v>
      </c>
      <c r="BA875">
        <v>0.56010000000000004</v>
      </c>
      <c r="BB875">
        <v>0.64390000000000003</v>
      </c>
      <c r="BC875">
        <v>0.60899999999999999</v>
      </c>
      <c r="BD875">
        <v>0.50529999999999997</v>
      </c>
    </row>
    <row r="876" spans="1:56" hidden="1" x14ac:dyDescent="0.4">
      <c r="A876">
        <v>700</v>
      </c>
      <c r="B876" t="s">
        <v>867</v>
      </c>
      <c r="C876" t="s">
        <v>932</v>
      </c>
      <c r="D876" t="str">
        <f t="shared" si="42"/>
        <v>Weighted</v>
      </c>
      <c r="E876" t="s">
        <v>946</v>
      </c>
      <c r="F876">
        <f t="shared" si="43"/>
        <v>0.58246199999999992</v>
      </c>
      <c r="G876">
        <v>0.58689999999999998</v>
      </c>
      <c r="H876">
        <v>0.52310000000000001</v>
      </c>
      <c r="I876">
        <v>0.78129999999999999</v>
      </c>
      <c r="J876">
        <v>0.38619999999999999</v>
      </c>
      <c r="K876">
        <v>0.76349999999999996</v>
      </c>
      <c r="L876">
        <v>0.83169999999999999</v>
      </c>
      <c r="M876">
        <v>0.34139999999999998</v>
      </c>
      <c r="N876">
        <v>0.45810000000000001</v>
      </c>
      <c r="O876">
        <v>0.42559999999999998</v>
      </c>
      <c r="P876">
        <v>0.42080000000000001</v>
      </c>
      <c r="Q876">
        <v>0.43409999999999999</v>
      </c>
      <c r="R876">
        <v>0.4249</v>
      </c>
      <c r="S876">
        <v>0.4078</v>
      </c>
      <c r="T876">
        <v>0.44030000000000002</v>
      </c>
      <c r="U876">
        <v>0.44529999999999997</v>
      </c>
      <c r="V876">
        <v>0.66390000000000005</v>
      </c>
      <c r="W876">
        <v>0.43259999999999998</v>
      </c>
      <c r="X876">
        <v>0.4531</v>
      </c>
      <c r="Y876">
        <v>0.36270000000000002</v>
      </c>
      <c r="Z876">
        <v>0.51060000000000005</v>
      </c>
      <c r="AA876">
        <v>0.45379999999999998</v>
      </c>
      <c r="AB876">
        <v>0.8972</v>
      </c>
      <c r="AC876">
        <v>0.76549999999999996</v>
      </c>
      <c r="AD876">
        <v>0.83360000000000001</v>
      </c>
      <c r="AE876">
        <v>0.61929999999999996</v>
      </c>
      <c r="AF876">
        <v>0.54320000000000002</v>
      </c>
      <c r="AG876">
        <v>0.54400000000000004</v>
      </c>
      <c r="AH876">
        <v>0.55079999999999996</v>
      </c>
      <c r="AI876">
        <v>0.36730000000000002</v>
      </c>
      <c r="AJ876">
        <v>0.82050000000000001</v>
      </c>
      <c r="AK876">
        <v>0.50880000000000003</v>
      </c>
      <c r="AL876">
        <v>0.69169999999999998</v>
      </c>
      <c r="AM876">
        <v>0.60740000000000005</v>
      </c>
      <c r="AN876">
        <v>0.75539999999999996</v>
      </c>
      <c r="AO876">
        <v>0.51100000000000001</v>
      </c>
      <c r="AP876">
        <v>0.7157</v>
      </c>
      <c r="AQ876">
        <v>0.80889999999999995</v>
      </c>
      <c r="AR876">
        <v>0.74060000000000004</v>
      </c>
      <c r="AS876">
        <v>0.68969999999999998</v>
      </c>
      <c r="AT876">
        <v>0.54890000000000005</v>
      </c>
      <c r="AU876">
        <v>0.42730000000000001</v>
      </c>
      <c r="AV876">
        <v>0.68740000000000001</v>
      </c>
      <c r="AW876">
        <v>0.5242</v>
      </c>
      <c r="AX876">
        <v>0.63870000000000005</v>
      </c>
      <c r="AY876">
        <v>0.81430000000000002</v>
      </c>
      <c r="AZ876">
        <v>0.5071</v>
      </c>
      <c r="BA876">
        <v>0.58679999999999999</v>
      </c>
      <c r="BB876">
        <v>0.69550000000000001</v>
      </c>
      <c r="BC876">
        <v>0.65459999999999996</v>
      </c>
      <c r="BD876">
        <v>0.52</v>
      </c>
    </row>
    <row r="877" spans="1:56" hidden="1" x14ac:dyDescent="0.4">
      <c r="A877">
        <v>666</v>
      </c>
      <c r="B877" t="s">
        <v>845</v>
      </c>
      <c r="C877" t="s">
        <v>932</v>
      </c>
      <c r="D877" t="str">
        <f t="shared" si="42"/>
        <v>Jaccard</v>
      </c>
      <c r="E877" t="s">
        <v>947</v>
      </c>
      <c r="F877">
        <f t="shared" si="43"/>
        <v>0.50129000000000012</v>
      </c>
      <c r="G877">
        <v>0.6</v>
      </c>
      <c r="H877">
        <v>0.54169999999999996</v>
      </c>
      <c r="I877">
        <v>0.59089999999999998</v>
      </c>
      <c r="J877">
        <v>0.21049999999999999</v>
      </c>
      <c r="K877">
        <v>0.41670000000000001</v>
      </c>
      <c r="L877">
        <v>0.53120000000000001</v>
      </c>
      <c r="M877">
        <v>0.32140000000000002</v>
      </c>
      <c r="N877">
        <v>0.2</v>
      </c>
      <c r="O877">
        <v>0.8</v>
      </c>
      <c r="P877">
        <v>0.44440000000000002</v>
      </c>
      <c r="Q877">
        <v>0.2581</v>
      </c>
      <c r="R877">
        <v>0.81820000000000004</v>
      </c>
      <c r="S877">
        <v>0.71879999999999999</v>
      </c>
      <c r="T877">
        <v>0.51349999999999996</v>
      </c>
      <c r="U877">
        <v>0.79310000000000003</v>
      </c>
      <c r="V877">
        <v>0.33850000000000002</v>
      </c>
      <c r="W877">
        <v>0.28299999999999997</v>
      </c>
      <c r="X877">
        <v>0.71430000000000005</v>
      </c>
      <c r="Y877">
        <v>0.20930000000000001</v>
      </c>
      <c r="Z877">
        <v>0.6</v>
      </c>
      <c r="AA877">
        <v>0.5806</v>
      </c>
      <c r="AB877">
        <v>0.73329999999999995</v>
      </c>
      <c r="AC877">
        <v>1</v>
      </c>
      <c r="AD877">
        <v>0.75</v>
      </c>
      <c r="AE877">
        <v>0.55100000000000005</v>
      </c>
      <c r="AF877">
        <v>0.58819999999999995</v>
      </c>
      <c r="AG877">
        <v>0.5</v>
      </c>
      <c r="AH877">
        <v>0.45450000000000002</v>
      </c>
      <c r="AI877">
        <v>0.30769999999999997</v>
      </c>
      <c r="AJ877">
        <v>0.55000000000000004</v>
      </c>
      <c r="AK877">
        <v>0.40479999999999999</v>
      </c>
      <c r="AL877">
        <v>0.63160000000000005</v>
      </c>
      <c r="AM877">
        <v>0.52</v>
      </c>
      <c r="AN877">
        <v>0.33329999999999999</v>
      </c>
      <c r="AO877">
        <v>0.375</v>
      </c>
      <c r="AP877">
        <v>0.375</v>
      </c>
      <c r="AQ877">
        <v>0.94740000000000002</v>
      </c>
      <c r="AR877">
        <v>0.24529999999999999</v>
      </c>
      <c r="AS877">
        <v>0.6</v>
      </c>
      <c r="AT877">
        <v>0.45829999999999999</v>
      </c>
      <c r="AU877">
        <v>0.3226</v>
      </c>
      <c r="AV877">
        <v>0.71430000000000005</v>
      </c>
      <c r="AW877">
        <v>0.3448</v>
      </c>
      <c r="AX877">
        <v>0.5</v>
      </c>
      <c r="AY877">
        <v>0.3478</v>
      </c>
      <c r="AZ877">
        <v>0.55879999999999996</v>
      </c>
      <c r="BA877">
        <v>0.30769999999999997</v>
      </c>
      <c r="BB877">
        <v>0.57140000000000002</v>
      </c>
      <c r="BC877">
        <v>0.4375</v>
      </c>
      <c r="BD877">
        <v>0.15</v>
      </c>
    </row>
    <row r="878" spans="1:56" hidden="1" x14ac:dyDescent="0.4">
      <c r="A878">
        <v>667</v>
      </c>
      <c r="B878" t="s">
        <v>845</v>
      </c>
      <c r="C878" t="s">
        <v>932</v>
      </c>
      <c r="D878" t="str">
        <f t="shared" si="42"/>
        <v>Levenshtein</v>
      </c>
      <c r="E878" t="s">
        <v>948</v>
      </c>
      <c r="F878">
        <f t="shared" si="43"/>
        <v>0.69889599999999996</v>
      </c>
      <c r="G878">
        <v>0.74750000000000005</v>
      </c>
      <c r="H878">
        <v>0.55669999999999997</v>
      </c>
      <c r="I878">
        <v>0.83550000000000002</v>
      </c>
      <c r="J878">
        <v>0.51070000000000004</v>
      </c>
      <c r="K878">
        <v>0.59830000000000005</v>
      </c>
      <c r="L878">
        <v>0.74270000000000003</v>
      </c>
      <c r="M878">
        <v>0.54249999999999998</v>
      </c>
      <c r="N878">
        <v>0.60019999999999996</v>
      </c>
      <c r="O878">
        <v>0.7419</v>
      </c>
      <c r="P878">
        <v>0.5575</v>
      </c>
      <c r="Q878">
        <v>0.64349999999999996</v>
      </c>
      <c r="R878">
        <v>0.83879999999999999</v>
      </c>
      <c r="S878">
        <v>0.91300000000000003</v>
      </c>
      <c r="T878">
        <v>0.69940000000000002</v>
      </c>
      <c r="U878">
        <v>0.94620000000000004</v>
      </c>
      <c r="V878">
        <v>0.53969999999999996</v>
      </c>
      <c r="W878">
        <v>0.56310000000000004</v>
      </c>
      <c r="X878">
        <v>0.73880000000000001</v>
      </c>
      <c r="Y878">
        <v>0.52959999999999996</v>
      </c>
      <c r="Z878">
        <v>0.84750000000000003</v>
      </c>
      <c r="AA878">
        <v>0.85440000000000005</v>
      </c>
      <c r="AB878">
        <v>0.98699999999999999</v>
      </c>
      <c r="AC878">
        <v>0.98970000000000002</v>
      </c>
      <c r="AD878">
        <v>0.89680000000000004</v>
      </c>
      <c r="AE878">
        <v>0.73219999999999996</v>
      </c>
      <c r="AF878">
        <v>0.79800000000000004</v>
      </c>
      <c r="AG878">
        <v>0.83899999999999997</v>
      </c>
      <c r="AH878">
        <v>0.80049999999999999</v>
      </c>
      <c r="AI878">
        <v>0.52339999999999998</v>
      </c>
      <c r="AJ878">
        <v>0.62919999999999998</v>
      </c>
      <c r="AK878">
        <v>0.55449999999999999</v>
      </c>
      <c r="AL878">
        <v>0.77510000000000001</v>
      </c>
      <c r="AM878">
        <v>0.5363</v>
      </c>
      <c r="AN878">
        <v>0.51370000000000005</v>
      </c>
      <c r="AO878">
        <v>0.64290000000000003</v>
      </c>
      <c r="AP878">
        <v>0.67849999999999999</v>
      </c>
      <c r="AQ878">
        <v>0.94869999999999999</v>
      </c>
      <c r="AR878">
        <v>0.64729999999999999</v>
      </c>
      <c r="AS878">
        <v>0.7006</v>
      </c>
      <c r="AT878">
        <v>0.65390000000000004</v>
      </c>
      <c r="AU878">
        <v>0.54279999999999995</v>
      </c>
      <c r="AV878">
        <v>0.90749999999999997</v>
      </c>
      <c r="AW878">
        <v>0.62250000000000005</v>
      </c>
      <c r="AX878">
        <v>0.59099999999999997</v>
      </c>
      <c r="AY878">
        <v>0.56989999999999996</v>
      </c>
      <c r="AZ878">
        <v>0.71579999999999999</v>
      </c>
      <c r="BA878">
        <v>0.56879999999999997</v>
      </c>
      <c r="BB878">
        <v>0.74919999999999998</v>
      </c>
      <c r="BC878">
        <v>0.64059999999999995</v>
      </c>
      <c r="BD878">
        <v>0.64190000000000003</v>
      </c>
    </row>
    <row r="879" spans="1:56" hidden="1" x14ac:dyDescent="0.4">
      <c r="A879">
        <v>668</v>
      </c>
      <c r="B879" t="s">
        <v>845</v>
      </c>
      <c r="C879" t="s">
        <v>932</v>
      </c>
      <c r="D879" t="str">
        <f t="shared" si="42"/>
        <v>TFIDF</v>
      </c>
      <c r="E879" t="s">
        <v>949</v>
      </c>
      <c r="F879">
        <f t="shared" si="43"/>
        <v>0.59249199999999991</v>
      </c>
      <c r="G879">
        <v>0.61060000000000003</v>
      </c>
      <c r="H879">
        <v>0.55889999999999995</v>
      </c>
      <c r="I879">
        <v>0.72560000000000002</v>
      </c>
      <c r="J879">
        <v>0.35160000000000002</v>
      </c>
      <c r="K879">
        <v>0.38030000000000003</v>
      </c>
      <c r="L879">
        <v>0.64859999999999995</v>
      </c>
      <c r="M879">
        <v>0.33550000000000002</v>
      </c>
      <c r="N879">
        <v>0.48970000000000002</v>
      </c>
      <c r="O879">
        <v>0.8054</v>
      </c>
      <c r="P879">
        <v>0.37730000000000002</v>
      </c>
      <c r="Q879">
        <v>0.39379999999999998</v>
      </c>
      <c r="R879">
        <v>0.78680000000000005</v>
      </c>
      <c r="S879">
        <v>0.81520000000000004</v>
      </c>
      <c r="T879">
        <v>0.55279999999999996</v>
      </c>
      <c r="U879">
        <v>0.91959999999999997</v>
      </c>
      <c r="V879">
        <v>0.46189999999999998</v>
      </c>
      <c r="W879">
        <v>0.34539999999999998</v>
      </c>
      <c r="X879">
        <v>0.62719999999999998</v>
      </c>
      <c r="Y879">
        <v>0.3115</v>
      </c>
      <c r="Z879">
        <v>0.70109999999999995</v>
      </c>
      <c r="AA879">
        <v>0.67789999999999995</v>
      </c>
      <c r="AB879">
        <v>0.92030000000000001</v>
      </c>
      <c r="AC879">
        <v>1</v>
      </c>
      <c r="AD879">
        <v>0.82469999999999999</v>
      </c>
      <c r="AE879">
        <v>0.61570000000000003</v>
      </c>
      <c r="AF879">
        <v>0.6351</v>
      </c>
      <c r="AG879">
        <v>0.75070000000000003</v>
      </c>
      <c r="AH879">
        <v>0.62180000000000002</v>
      </c>
      <c r="AI879">
        <v>0.27629999999999999</v>
      </c>
      <c r="AJ879">
        <v>0.47949999999999998</v>
      </c>
      <c r="AK879">
        <v>0.5383</v>
      </c>
      <c r="AL879">
        <v>0.6643</v>
      </c>
      <c r="AM879">
        <v>0.40710000000000002</v>
      </c>
      <c r="AN879">
        <v>0.32379999999999998</v>
      </c>
      <c r="AO879">
        <v>0.57789999999999997</v>
      </c>
      <c r="AP879">
        <v>0.7056</v>
      </c>
      <c r="AQ879">
        <v>0.92479999999999996</v>
      </c>
      <c r="AR879">
        <v>0.54520000000000002</v>
      </c>
      <c r="AS879">
        <v>0.70230000000000004</v>
      </c>
      <c r="AT879">
        <v>0.50490000000000002</v>
      </c>
      <c r="AU879">
        <v>0.36130000000000001</v>
      </c>
      <c r="AV879">
        <v>0.85150000000000003</v>
      </c>
      <c r="AW879">
        <v>0.59219999999999995</v>
      </c>
      <c r="AX879">
        <v>0.4168</v>
      </c>
      <c r="AY879">
        <v>0.58130000000000004</v>
      </c>
      <c r="AZ879">
        <v>0.69640000000000002</v>
      </c>
      <c r="BA879">
        <v>0.36370000000000002</v>
      </c>
      <c r="BB879">
        <v>0.74109999999999998</v>
      </c>
      <c r="BC879">
        <v>0.64629999999999999</v>
      </c>
      <c r="BD879">
        <v>0.47899999999999998</v>
      </c>
    </row>
    <row r="880" spans="1:56" hidden="1" x14ac:dyDescent="0.4">
      <c r="A880">
        <v>669</v>
      </c>
      <c r="B880" t="s">
        <v>845</v>
      </c>
      <c r="C880" t="s">
        <v>932</v>
      </c>
      <c r="D880" t="str">
        <f t="shared" si="42"/>
        <v>BM25</v>
      </c>
      <c r="E880" t="s">
        <v>950</v>
      </c>
      <c r="F880">
        <f t="shared" si="43"/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</row>
    <row r="881" spans="1:56" hidden="1" x14ac:dyDescent="0.4">
      <c r="A881">
        <v>670</v>
      </c>
      <c r="B881" t="s">
        <v>845</v>
      </c>
      <c r="C881" t="s">
        <v>932</v>
      </c>
      <c r="D881" t="str">
        <f t="shared" si="42"/>
        <v>SBERT</v>
      </c>
      <c r="E881" t="s">
        <v>951</v>
      </c>
      <c r="F881">
        <f t="shared" si="43"/>
        <v>0.95452200000000009</v>
      </c>
      <c r="G881">
        <v>0.95289999999999997</v>
      </c>
      <c r="H881">
        <v>0.94769999999999999</v>
      </c>
      <c r="I881">
        <v>0.98350000000000004</v>
      </c>
      <c r="J881">
        <v>0.94379999999999997</v>
      </c>
      <c r="K881">
        <v>0.96450000000000002</v>
      </c>
      <c r="L881">
        <v>0.97440000000000004</v>
      </c>
      <c r="M881">
        <v>0.91259999999999997</v>
      </c>
      <c r="N881">
        <v>0.95340000000000003</v>
      </c>
      <c r="O881">
        <v>0.96940000000000004</v>
      </c>
      <c r="P881">
        <v>0.92620000000000002</v>
      </c>
      <c r="Q881">
        <v>0.92290000000000005</v>
      </c>
      <c r="R881">
        <v>0.98699999999999999</v>
      </c>
      <c r="S881">
        <v>0.98060000000000003</v>
      </c>
      <c r="T881">
        <v>0.96550000000000002</v>
      </c>
      <c r="U881">
        <v>0.99460000000000004</v>
      </c>
      <c r="V881">
        <v>0.93140000000000001</v>
      </c>
      <c r="W881">
        <v>0.92220000000000002</v>
      </c>
      <c r="X881">
        <v>0.9748</v>
      </c>
      <c r="Y881">
        <v>0.8962</v>
      </c>
      <c r="Z881">
        <v>0.97370000000000001</v>
      </c>
      <c r="AA881">
        <v>0.97119999999999995</v>
      </c>
      <c r="AB881">
        <v>0.99860000000000004</v>
      </c>
      <c r="AC881">
        <v>1</v>
      </c>
      <c r="AD881">
        <v>0.99219999999999997</v>
      </c>
      <c r="AE881">
        <v>0.96419999999999995</v>
      </c>
      <c r="AF881">
        <v>0.97399999999999998</v>
      </c>
      <c r="AG881">
        <v>0.95679999999999998</v>
      </c>
      <c r="AH881">
        <v>0.97750000000000004</v>
      </c>
      <c r="AI881">
        <v>0.89900000000000002</v>
      </c>
      <c r="AJ881">
        <v>0.96430000000000005</v>
      </c>
      <c r="AK881">
        <v>0.93030000000000002</v>
      </c>
      <c r="AL881">
        <v>0.95950000000000002</v>
      </c>
      <c r="AM881">
        <v>0.94330000000000003</v>
      </c>
      <c r="AN881">
        <v>0.86629999999999996</v>
      </c>
      <c r="AO881">
        <v>0.97219999999999995</v>
      </c>
      <c r="AP881">
        <v>0.96779999999999999</v>
      </c>
      <c r="AQ881">
        <v>0.99629999999999996</v>
      </c>
      <c r="AR881">
        <v>0.94889999999999997</v>
      </c>
      <c r="AS881">
        <v>0.98119999999999996</v>
      </c>
      <c r="AT881">
        <v>0.97109999999999996</v>
      </c>
      <c r="AU881">
        <v>0.90029999999999999</v>
      </c>
      <c r="AV881">
        <v>0.99050000000000005</v>
      </c>
      <c r="AW881">
        <v>0.92630000000000001</v>
      </c>
      <c r="AX881">
        <v>0.94610000000000005</v>
      </c>
      <c r="AY881">
        <v>0.89149999999999996</v>
      </c>
      <c r="AZ881">
        <v>0.95099999999999996</v>
      </c>
      <c r="BA881">
        <v>0.91610000000000003</v>
      </c>
      <c r="BB881">
        <v>0.98429999999999995</v>
      </c>
      <c r="BC881">
        <v>0.9587</v>
      </c>
      <c r="BD881">
        <v>0.94930000000000003</v>
      </c>
    </row>
    <row r="882" spans="1:56" hidden="1" x14ac:dyDescent="0.4">
      <c r="A882">
        <v>671</v>
      </c>
      <c r="B882" t="s">
        <v>845</v>
      </c>
      <c r="C882" t="s">
        <v>932</v>
      </c>
      <c r="D882" t="str">
        <f t="shared" si="42"/>
        <v>MEAN</v>
      </c>
      <c r="E882" t="s">
        <v>952</v>
      </c>
      <c r="F882">
        <f t="shared" si="43"/>
        <v>0.54943800000000009</v>
      </c>
      <c r="G882">
        <v>0.58220000000000005</v>
      </c>
      <c r="H882">
        <v>0.52100000000000002</v>
      </c>
      <c r="I882">
        <v>0.62709999999999999</v>
      </c>
      <c r="J882">
        <v>0.40329999999999999</v>
      </c>
      <c r="K882">
        <v>0.47189999999999999</v>
      </c>
      <c r="L882">
        <v>0.57940000000000003</v>
      </c>
      <c r="M882">
        <v>0.4224</v>
      </c>
      <c r="N882">
        <v>0.44869999999999999</v>
      </c>
      <c r="O882">
        <v>0.6633</v>
      </c>
      <c r="P882">
        <v>0.46110000000000001</v>
      </c>
      <c r="Q882">
        <v>0.44369999999999998</v>
      </c>
      <c r="R882">
        <v>0.68620000000000003</v>
      </c>
      <c r="S882">
        <v>0.6855</v>
      </c>
      <c r="T882">
        <v>0.54620000000000002</v>
      </c>
      <c r="U882">
        <v>0.73070000000000002</v>
      </c>
      <c r="V882">
        <v>0.45429999999999998</v>
      </c>
      <c r="W882">
        <v>0.42270000000000002</v>
      </c>
      <c r="X882">
        <v>0.61099999999999999</v>
      </c>
      <c r="Y882">
        <v>0.38929999999999998</v>
      </c>
      <c r="Z882">
        <v>0.62450000000000006</v>
      </c>
      <c r="AA882">
        <v>0.61680000000000001</v>
      </c>
      <c r="AB882">
        <v>0.7278</v>
      </c>
      <c r="AC882">
        <v>0.79790000000000005</v>
      </c>
      <c r="AD882">
        <v>0.69269999999999998</v>
      </c>
      <c r="AE882">
        <v>0.5726</v>
      </c>
      <c r="AF882">
        <v>0.59909999999999997</v>
      </c>
      <c r="AG882">
        <v>0.60929999999999995</v>
      </c>
      <c r="AH882">
        <v>0.57089999999999996</v>
      </c>
      <c r="AI882">
        <v>0.40129999999999999</v>
      </c>
      <c r="AJ882">
        <v>0.52459999999999996</v>
      </c>
      <c r="AK882">
        <v>0.48559999999999998</v>
      </c>
      <c r="AL882">
        <v>0.60609999999999997</v>
      </c>
      <c r="AM882">
        <v>0.48130000000000001</v>
      </c>
      <c r="AN882">
        <v>0.40739999999999998</v>
      </c>
      <c r="AO882">
        <v>0.51359999999999995</v>
      </c>
      <c r="AP882">
        <v>0.5454</v>
      </c>
      <c r="AQ882">
        <v>0.76349999999999996</v>
      </c>
      <c r="AR882">
        <v>0.4773</v>
      </c>
      <c r="AS882">
        <v>0.5968</v>
      </c>
      <c r="AT882">
        <v>0.51759999999999995</v>
      </c>
      <c r="AU882">
        <v>0.4254</v>
      </c>
      <c r="AV882">
        <v>0.69269999999999998</v>
      </c>
      <c r="AW882">
        <v>0.49719999999999998</v>
      </c>
      <c r="AX882">
        <v>0.49080000000000001</v>
      </c>
      <c r="AY882">
        <v>0.47810000000000002</v>
      </c>
      <c r="AZ882">
        <v>0.58440000000000003</v>
      </c>
      <c r="BA882">
        <v>0.43130000000000002</v>
      </c>
      <c r="BB882">
        <v>0.60919999999999996</v>
      </c>
      <c r="BC882">
        <v>0.53659999999999997</v>
      </c>
      <c r="BD882">
        <v>0.44409999999999999</v>
      </c>
    </row>
    <row r="883" spans="1:56" hidden="1" x14ac:dyDescent="0.4">
      <c r="A883">
        <v>672</v>
      </c>
      <c r="B883" t="s">
        <v>845</v>
      </c>
      <c r="C883" t="s">
        <v>932</v>
      </c>
      <c r="D883" t="str">
        <f t="shared" si="42"/>
        <v>Weighted</v>
      </c>
      <c r="E883" t="s">
        <v>953</v>
      </c>
      <c r="F883">
        <f t="shared" si="43"/>
        <v>0.57324599999999959</v>
      </c>
      <c r="G883">
        <v>0.61529999999999996</v>
      </c>
      <c r="H883">
        <v>0.53700000000000003</v>
      </c>
      <c r="I883">
        <v>0.67259999999999998</v>
      </c>
      <c r="J883">
        <v>0.38019999999999998</v>
      </c>
      <c r="K883">
        <v>0.46429999999999999</v>
      </c>
      <c r="L883">
        <v>0.61050000000000004</v>
      </c>
      <c r="M883">
        <v>0.40789999999999998</v>
      </c>
      <c r="N883">
        <v>0.44230000000000003</v>
      </c>
      <c r="O883">
        <v>0.72399999999999998</v>
      </c>
      <c r="P883">
        <v>0.45629999999999998</v>
      </c>
      <c r="Q883">
        <v>0.43580000000000002</v>
      </c>
      <c r="R883">
        <v>0.749</v>
      </c>
      <c r="S883">
        <v>0.75060000000000004</v>
      </c>
      <c r="T883">
        <v>0.56559999999999999</v>
      </c>
      <c r="U883">
        <v>0.81020000000000003</v>
      </c>
      <c r="V883">
        <v>0.45129999999999998</v>
      </c>
      <c r="W883">
        <v>0.40739999999999998</v>
      </c>
      <c r="X883">
        <v>0.64890000000000003</v>
      </c>
      <c r="Y883">
        <v>0.36780000000000002</v>
      </c>
      <c r="Z883">
        <v>0.66959999999999997</v>
      </c>
      <c r="AA883">
        <v>0.6593</v>
      </c>
      <c r="AB883">
        <v>0.80600000000000005</v>
      </c>
      <c r="AC883">
        <v>0.89739999999999998</v>
      </c>
      <c r="AD883">
        <v>0.75829999999999997</v>
      </c>
      <c r="AE883">
        <v>0.60189999999999999</v>
      </c>
      <c r="AF883">
        <v>0.63449999999999995</v>
      </c>
      <c r="AG883">
        <v>0.65559999999999996</v>
      </c>
      <c r="AH883">
        <v>0.59799999999999998</v>
      </c>
      <c r="AI883">
        <v>0.38059999999999999</v>
      </c>
      <c r="AJ883">
        <v>0.53510000000000002</v>
      </c>
      <c r="AK883">
        <v>0.49430000000000002</v>
      </c>
      <c r="AL883">
        <v>0.64690000000000003</v>
      </c>
      <c r="AM883">
        <v>0.48049999999999998</v>
      </c>
      <c r="AN883">
        <v>0.39550000000000002</v>
      </c>
      <c r="AO883">
        <v>0.52510000000000001</v>
      </c>
      <c r="AP883">
        <v>0.57179999999999997</v>
      </c>
      <c r="AQ883">
        <v>0.85109999999999997</v>
      </c>
      <c r="AR883">
        <v>0.48159999999999997</v>
      </c>
      <c r="AS883">
        <v>0.63400000000000001</v>
      </c>
      <c r="AT883">
        <v>0.52659999999999996</v>
      </c>
      <c r="AU883">
        <v>0.4148</v>
      </c>
      <c r="AV883">
        <v>0.75990000000000002</v>
      </c>
      <c r="AW883">
        <v>0.5121</v>
      </c>
      <c r="AX883">
        <v>0.4924</v>
      </c>
      <c r="AY883">
        <v>0.49299999999999999</v>
      </c>
      <c r="AZ883">
        <v>0.62270000000000003</v>
      </c>
      <c r="BA883">
        <v>0.4199</v>
      </c>
      <c r="BB883">
        <v>0.65090000000000003</v>
      </c>
      <c r="BC883">
        <v>0.55930000000000002</v>
      </c>
      <c r="BD883">
        <v>0.43659999999999999</v>
      </c>
    </row>
    <row r="884" spans="1:56" hidden="1" x14ac:dyDescent="0.4">
      <c r="A884">
        <v>631</v>
      </c>
      <c r="B884" t="s">
        <v>830</v>
      </c>
      <c r="C884" t="s">
        <v>932</v>
      </c>
      <c r="D884" t="str">
        <f t="shared" si="42"/>
        <v>Jaccard</v>
      </c>
      <c r="E884" t="s">
        <v>954</v>
      </c>
      <c r="F884">
        <f t="shared" si="43"/>
        <v>0.54075600000000013</v>
      </c>
      <c r="G884">
        <v>0.4194</v>
      </c>
      <c r="H884">
        <v>0.375</v>
      </c>
      <c r="I884">
        <v>1</v>
      </c>
      <c r="J884">
        <v>0.3261</v>
      </c>
      <c r="K884">
        <v>0.54549999999999998</v>
      </c>
      <c r="L884">
        <v>0.78259999999999996</v>
      </c>
      <c r="M884">
        <v>0.21049999999999999</v>
      </c>
      <c r="N884">
        <v>0.34379999999999999</v>
      </c>
      <c r="O884">
        <v>0.95</v>
      </c>
      <c r="P884">
        <v>0.60470000000000002</v>
      </c>
      <c r="Q884">
        <v>0.2903</v>
      </c>
      <c r="R884">
        <v>0.47060000000000002</v>
      </c>
      <c r="S884">
        <v>0.44440000000000002</v>
      </c>
      <c r="T884">
        <v>0.29409999999999997</v>
      </c>
      <c r="U884">
        <v>0.37140000000000001</v>
      </c>
      <c r="V884">
        <v>0.43099999999999999</v>
      </c>
      <c r="W884">
        <v>0.27779999999999999</v>
      </c>
      <c r="X884">
        <v>0.33329999999999999</v>
      </c>
      <c r="Y884">
        <v>0.41670000000000001</v>
      </c>
      <c r="Z884">
        <v>0.76190000000000002</v>
      </c>
      <c r="AA884">
        <v>0.45</v>
      </c>
      <c r="AB884">
        <v>1</v>
      </c>
      <c r="AC884">
        <v>0.70369999999999999</v>
      </c>
      <c r="AD884">
        <v>0.29630000000000001</v>
      </c>
      <c r="AE884">
        <v>0.38</v>
      </c>
      <c r="AF884">
        <v>0.65380000000000005</v>
      </c>
      <c r="AG884">
        <v>0.45710000000000001</v>
      </c>
      <c r="AH884">
        <v>0.6129</v>
      </c>
      <c r="AI884">
        <v>0.34379999999999999</v>
      </c>
      <c r="AJ884">
        <v>0.70589999999999997</v>
      </c>
      <c r="AK884">
        <v>0.9</v>
      </c>
      <c r="AL884">
        <v>0.77780000000000005</v>
      </c>
      <c r="AM884">
        <v>0.3846</v>
      </c>
      <c r="AN884">
        <v>0.36670000000000003</v>
      </c>
      <c r="AO884">
        <v>0.3</v>
      </c>
      <c r="AP884">
        <v>1</v>
      </c>
      <c r="AQ884">
        <v>0.84209999999999996</v>
      </c>
      <c r="AR884">
        <v>0.1633</v>
      </c>
      <c r="AS884">
        <v>0.76470000000000005</v>
      </c>
      <c r="AT884">
        <v>0.62790000000000001</v>
      </c>
      <c r="AU884">
        <v>0.37040000000000001</v>
      </c>
      <c r="AV884">
        <v>0.61109999999999998</v>
      </c>
      <c r="AW884">
        <v>0.30609999999999998</v>
      </c>
      <c r="AX884">
        <v>0.33329999999999999</v>
      </c>
      <c r="AY884">
        <v>0.72729999999999995</v>
      </c>
      <c r="AZ884">
        <v>0.6875</v>
      </c>
      <c r="BA884">
        <v>0.5111</v>
      </c>
      <c r="BB884">
        <v>1</v>
      </c>
      <c r="BC884">
        <v>0.55320000000000003</v>
      </c>
      <c r="BD884">
        <v>0.55810000000000004</v>
      </c>
    </row>
    <row r="885" spans="1:56" hidden="1" x14ac:dyDescent="0.4">
      <c r="A885">
        <v>632</v>
      </c>
      <c r="B885" t="s">
        <v>830</v>
      </c>
      <c r="C885" t="s">
        <v>932</v>
      </c>
      <c r="D885" t="str">
        <f t="shared" si="42"/>
        <v>Levenshtein</v>
      </c>
      <c r="E885" t="s">
        <v>955</v>
      </c>
      <c r="F885">
        <f t="shared" si="43"/>
        <v>0.71037399999999995</v>
      </c>
      <c r="G885">
        <v>0.7651</v>
      </c>
      <c r="H885">
        <v>0.63749999999999996</v>
      </c>
      <c r="I885">
        <v>1</v>
      </c>
      <c r="J885">
        <v>0.57379999999999998</v>
      </c>
      <c r="K885">
        <v>0.61339999999999995</v>
      </c>
      <c r="L885">
        <v>0.90280000000000005</v>
      </c>
      <c r="M885">
        <v>0.52449999999999997</v>
      </c>
      <c r="N885">
        <v>0.61070000000000002</v>
      </c>
      <c r="O885">
        <v>0.97430000000000005</v>
      </c>
      <c r="P885">
        <v>0.58389999999999997</v>
      </c>
      <c r="Q885">
        <v>0.63990000000000002</v>
      </c>
      <c r="R885">
        <v>0.55879999999999996</v>
      </c>
      <c r="S885">
        <v>0.76619999999999999</v>
      </c>
      <c r="T885">
        <v>0.56599999999999995</v>
      </c>
      <c r="U885">
        <v>0.56720000000000004</v>
      </c>
      <c r="V885">
        <v>0.61250000000000004</v>
      </c>
      <c r="W885">
        <v>0.56520000000000004</v>
      </c>
      <c r="X885">
        <v>0.66390000000000005</v>
      </c>
      <c r="Y885">
        <v>0.63949999999999996</v>
      </c>
      <c r="Z885">
        <v>0.82050000000000001</v>
      </c>
      <c r="AA885">
        <v>0.58189999999999997</v>
      </c>
      <c r="AB885">
        <v>1</v>
      </c>
      <c r="AC885">
        <v>0.80620000000000003</v>
      </c>
      <c r="AD885">
        <v>0.48699999999999999</v>
      </c>
      <c r="AE885">
        <v>0.74719999999999998</v>
      </c>
      <c r="AF885">
        <v>0.79359999999999997</v>
      </c>
      <c r="AG885">
        <v>0.55620000000000003</v>
      </c>
      <c r="AH885">
        <v>0.86919999999999997</v>
      </c>
      <c r="AI885">
        <v>0.59279999999999999</v>
      </c>
      <c r="AJ885">
        <v>0.76559999999999995</v>
      </c>
      <c r="AK885">
        <v>0.9304</v>
      </c>
      <c r="AL885">
        <v>0.92020000000000002</v>
      </c>
      <c r="AM885">
        <v>0.69059999999999999</v>
      </c>
      <c r="AN885">
        <v>0.51719999999999999</v>
      </c>
      <c r="AO885">
        <v>0.6361</v>
      </c>
      <c r="AP885">
        <v>1</v>
      </c>
      <c r="AQ885">
        <v>0.74880000000000002</v>
      </c>
      <c r="AR885">
        <v>0.57240000000000002</v>
      </c>
      <c r="AS885">
        <v>0.78490000000000004</v>
      </c>
      <c r="AT885">
        <v>0.87139999999999995</v>
      </c>
      <c r="AU885">
        <v>0.57830000000000004</v>
      </c>
      <c r="AV885">
        <v>0.80679999999999996</v>
      </c>
      <c r="AW885">
        <v>0.624</v>
      </c>
      <c r="AX885">
        <v>0.58509999999999995</v>
      </c>
      <c r="AY885">
        <v>0.73229999999999995</v>
      </c>
      <c r="AZ885">
        <v>0.71950000000000003</v>
      </c>
      <c r="BA885">
        <v>0.67949999999999999</v>
      </c>
      <c r="BB885">
        <v>0.96079999999999999</v>
      </c>
      <c r="BC885">
        <v>0.70589999999999997</v>
      </c>
      <c r="BD885">
        <v>0.66910000000000003</v>
      </c>
    </row>
    <row r="886" spans="1:56" hidden="1" x14ac:dyDescent="0.4">
      <c r="A886">
        <v>633</v>
      </c>
      <c r="B886" t="s">
        <v>830</v>
      </c>
      <c r="C886" t="s">
        <v>932</v>
      </c>
      <c r="D886" t="str">
        <f t="shared" si="42"/>
        <v>TFIDF</v>
      </c>
      <c r="E886" t="s">
        <v>956</v>
      </c>
      <c r="F886">
        <f t="shared" si="43"/>
        <v>0.62038800000000005</v>
      </c>
      <c r="G886">
        <v>0.64329999999999998</v>
      </c>
      <c r="H886">
        <v>0.51859999999999995</v>
      </c>
      <c r="I886">
        <v>1</v>
      </c>
      <c r="J886">
        <v>0.49740000000000001</v>
      </c>
      <c r="K886">
        <v>0.42330000000000001</v>
      </c>
      <c r="L886">
        <v>0.79779999999999995</v>
      </c>
      <c r="M886">
        <v>0.3705</v>
      </c>
      <c r="N886">
        <v>0.58299999999999996</v>
      </c>
      <c r="O886">
        <v>0.98180000000000001</v>
      </c>
      <c r="P886">
        <v>0.37480000000000002</v>
      </c>
      <c r="Q886">
        <v>0.40500000000000003</v>
      </c>
      <c r="R886">
        <v>0.45050000000000001</v>
      </c>
      <c r="S886">
        <v>0.66920000000000002</v>
      </c>
      <c r="T886">
        <v>0.3659</v>
      </c>
      <c r="U886">
        <v>0.43990000000000001</v>
      </c>
      <c r="V886">
        <v>0.55569999999999997</v>
      </c>
      <c r="W886">
        <v>0.33910000000000001</v>
      </c>
      <c r="X886">
        <v>0.43809999999999999</v>
      </c>
      <c r="Y886">
        <v>0.39279999999999998</v>
      </c>
      <c r="Z886">
        <v>0.751</v>
      </c>
      <c r="AA886">
        <v>0.53110000000000002</v>
      </c>
      <c r="AB886">
        <v>1</v>
      </c>
      <c r="AC886">
        <v>0.80500000000000005</v>
      </c>
      <c r="AD886">
        <v>0.47620000000000001</v>
      </c>
      <c r="AE886">
        <v>0.59179999999999999</v>
      </c>
      <c r="AF886">
        <v>0.64339999999999997</v>
      </c>
      <c r="AG886">
        <v>0.39029999999999998</v>
      </c>
      <c r="AH886">
        <v>0.63539999999999996</v>
      </c>
      <c r="AI886">
        <v>0.52580000000000005</v>
      </c>
      <c r="AJ886">
        <v>0.67620000000000002</v>
      </c>
      <c r="AK886">
        <v>0.9093</v>
      </c>
      <c r="AL886">
        <v>0.72289999999999999</v>
      </c>
      <c r="AM886">
        <v>0.65110000000000001</v>
      </c>
      <c r="AN886">
        <v>0.3251</v>
      </c>
      <c r="AO886">
        <v>0.54979999999999996</v>
      </c>
      <c r="AP886">
        <v>1</v>
      </c>
      <c r="AQ886">
        <v>0.93210000000000004</v>
      </c>
      <c r="AR886">
        <v>0.52300000000000002</v>
      </c>
      <c r="AS886">
        <v>0.70509999999999995</v>
      </c>
      <c r="AT886">
        <v>0.73109999999999997</v>
      </c>
      <c r="AU886">
        <v>0.47839999999999999</v>
      </c>
      <c r="AV886">
        <v>0.78769999999999996</v>
      </c>
      <c r="AW886">
        <v>0.52590000000000003</v>
      </c>
      <c r="AX886">
        <v>0.40760000000000002</v>
      </c>
      <c r="AY886">
        <v>0.73440000000000005</v>
      </c>
      <c r="AZ886">
        <v>0.80979999999999996</v>
      </c>
      <c r="BA886">
        <v>0.54359999999999997</v>
      </c>
      <c r="BB886">
        <v>0.96299999999999997</v>
      </c>
      <c r="BC886">
        <v>0.70450000000000002</v>
      </c>
      <c r="BD886">
        <v>0.74209999999999998</v>
      </c>
    </row>
    <row r="887" spans="1:56" hidden="1" x14ac:dyDescent="0.4">
      <c r="A887">
        <v>634</v>
      </c>
      <c r="B887" t="s">
        <v>830</v>
      </c>
      <c r="C887" t="s">
        <v>932</v>
      </c>
      <c r="D887" t="str">
        <f t="shared" si="42"/>
        <v>BM25</v>
      </c>
      <c r="E887" t="s">
        <v>957</v>
      </c>
      <c r="F887">
        <f t="shared" si="43"/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</row>
    <row r="888" spans="1:56" hidden="1" x14ac:dyDescent="0.4">
      <c r="A888">
        <v>635</v>
      </c>
      <c r="B888" t="s">
        <v>830</v>
      </c>
      <c r="C888" t="s">
        <v>932</v>
      </c>
      <c r="D888" t="str">
        <f t="shared" si="42"/>
        <v>SBERT</v>
      </c>
      <c r="E888" t="s">
        <v>958</v>
      </c>
      <c r="F888">
        <f t="shared" si="43"/>
        <v>0.9569179999999996</v>
      </c>
      <c r="G888">
        <v>0.97819999999999996</v>
      </c>
      <c r="H888">
        <v>0.94030000000000002</v>
      </c>
      <c r="I888">
        <v>1</v>
      </c>
      <c r="J888">
        <v>0.95960000000000001</v>
      </c>
      <c r="K888">
        <v>0.97040000000000004</v>
      </c>
      <c r="L888">
        <v>0.99280000000000002</v>
      </c>
      <c r="M888">
        <v>0.90759999999999996</v>
      </c>
      <c r="N888">
        <v>0.9163</v>
      </c>
      <c r="O888">
        <v>0.99829999999999997</v>
      </c>
      <c r="P888">
        <v>0.89810000000000001</v>
      </c>
      <c r="Q888">
        <v>0.93459999999999999</v>
      </c>
      <c r="R888">
        <v>0.94640000000000002</v>
      </c>
      <c r="S888">
        <v>0.97209999999999996</v>
      </c>
      <c r="T888">
        <v>0.95020000000000004</v>
      </c>
      <c r="U888">
        <v>0.93959999999999999</v>
      </c>
      <c r="V888">
        <v>0.96260000000000001</v>
      </c>
      <c r="W888">
        <v>0.91200000000000003</v>
      </c>
      <c r="X888">
        <v>0.93630000000000002</v>
      </c>
      <c r="Y888">
        <v>0.92900000000000005</v>
      </c>
      <c r="Z888">
        <v>0.9748</v>
      </c>
      <c r="AA888">
        <v>0.96860000000000002</v>
      </c>
      <c r="AB888">
        <v>1</v>
      </c>
      <c r="AC888">
        <v>0.94730000000000003</v>
      </c>
      <c r="AD888">
        <v>0.94620000000000004</v>
      </c>
      <c r="AE888">
        <v>0.93920000000000003</v>
      </c>
      <c r="AF888">
        <v>0.97340000000000004</v>
      </c>
      <c r="AG888">
        <v>0.9345</v>
      </c>
      <c r="AH888">
        <v>0.96960000000000002</v>
      </c>
      <c r="AI888">
        <v>0.93179999999999996</v>
      </c>
      <c r="AJ888">
        <v>0.96779999999999999</v>
      </c>
      <c r="AK888">
        <v>0.9395</v>
      </c>
      <c r="AL888">
        <v>0.99139999999999995</v>
      </c>
      <c r="AM888">
        <v>0.97770000000000001</v>
      </c>
      <c r="AN888">
        <v>0.86960000000000004</v>
      </c>
      <c r="AO888">
        <v>0.96</v>
      </c>
      <c r="AP888">
        <v>1</v>
      </c>
      <c r="AQ888">
        <v>0.99170000000000003</v>
      </c>
      <c r="AR888">
        <v>0.93079999999999996</v>
      </c>
      <c r="AS888">
        <v>0.98150000000000004</v>
      </c>
      <c r="AT888">
        <v>0.98009999999999997</v>
      </c>
      <c r="AU888">
        <v>0.93389999999999995</v>
      </c>
      <c r="AV888">
        <v>0.96779999999999999</v>
      </c>
      <c r="AW888">
        <v>0.92059999999999997</v>
      </c>
      <c r="AX888">
        <v>0.95930000000000004</v>
      </c>
      <c r="AY888">
        <v>0.96330000000000005</v>
      </c>
      <c r="AZ888">
        <v>0.98409999999999997</v>
      </c>
      <c r="BA888">
        <v>0.96940000000000004</v>
      </c>
      <c r="BB888">
        <v>0.99609999999999999</v>
      </c>
      <c r="BC888">
        <v>0.95899999999999996</v>
      </c>
      <c r="BD888">
        <v>0.97250000000000003</v>
      </c>
    </row>
    <row r="889" spans="1:56" hidden="1" x14ac:dyDescent="0.4">
      <c r="A889">
        <v>636</v>
      </c>
      <c r="B889" t="s">
        <v>830</v>
      </c>
      <c r="C889" t="s">
        <v>932</v>
      </c>
      <c r="D889" t="str">
        <f t="shared" si="42"/>
        <v>MEAN</v>
      </c>
      <c r="E889" t="s">
        <v>959</v>
      </c>
      <c r="F889">
        <f t="shared" si="43"/>
        <v>0.56568400000000008</v>
      </c>
      <c r="G889">
        <v>0.56120000000000003</v>
      </c>
      <c r="H889">
        <v>0.49430000000000002</v>
      </c>
      <c r="I889">
        <v>0.8</v>
      </c>
      <c r="J889">
        <v>0.47139999999999999</v>
      </c>
      <c r="K889">
        <v>0.51049999999999995</v>
      </c>
      <c r="L889">
        <v>0.69520000000000004</v>
      </c>
      <c r="M889">
        <v>0.40260000000000001</v>
      </c>
      <c r="N889">
        <v>0.49080000000000001</v>
      </c>
      <c r="O889">
        <v>0.78090000000000004</v>
      </c>
      <c r="P889">
        <v>0.49230000000000002</v>
      </c>
      <c r="Q889">
        <v>0.45400000000000001</v>
      </c>
      <c r="R889">
        <v>0.48530000000000001</v>
      </c>
      <c r="S889">
        <v>0.57040000000000002</v>
      </c>
      <c r="T889">
        <v>0.43519999999999998</v>
      </c>
      <c r="U889">
        <v>0.46360000000000001</v>
      </c>
      <c r="V889">
        <v>0.51239999999999997</v>
      </c>
      <c r="W889">
        <v>0.41880000000000001</v>
      </c>
      <c r="X889">
        <v>0.4743</v>
      </c>
      <c r="Y889">
        <v>0.47560000000000002</v>
      </c>
      <c r="Z889">
        <v>0.66159999999999997</v>
      </c>
      <c r="AA889">
        <v>0.50629999999999997</v>
      </c>
      <c r="AB889">
        <v>0.8</v>
      </c>
      <c r="AC889">
        <v>0.65239999999999998</v>
      </c>
      <c r="AD889">
        <v>0.44109999999999999</v>
      </c>
      <c r="AE889">
        <v>0.53159999999999996</v>
      </c>
      <c r="AF889">
        <v>0.6129</v>
      </c>
      <c r="AG889">
        <v>0.46760000000000002</v>
      </c>
      <c r="AH889">
        <v>0.61739999999999995</v>
      </c>
      <c r="AI889">
        <v>0.4788</v>
      </c>
      <c r="AJ889">
        <v>0.62309999999999999</v>
      </c>
      <c r="AK889">
        <v>0.73580000000000001</v>
      </c>
      <c r="AL889">
        <v>0.6825</v>
      </c>
      <c r="AM889">
        <v>0.54079999999999995</v>
      </c>
      <c r="AN889">
        <v>0.41570000000000001</v>
      </c>
      <c r="AO889">
        <v>0.48920000000000002</v>
      </c>
      <c r="AP889">
        <v>0.8</v>
      </c>
      <c r="AQ889">
        <v>0.70289999999999997</v>
      </c>
      <c r="AR889">
        <v>0.43790000000000001</v>
      </c>
      <c r="AS889">
        <v>0.6472</v>
      </c>
      <c r="AT889">
        <v>0.6421</v>
      </c>
      <c r="AU889">
        <v>0.47220000000000001</v>
      </c>
      <c r="AV889">
        <v>0.63470000000000004</v>
      </c>
      <c r="AW889">
        <v>0.4753</v>
      </c>
      <c r="AX889">
        <v>0.45710000000000001</v>
      </c>
      <c r="AY889">
        <v>0.63139999999999996</v>
      </c>
      <c r="AZ889">
        <v>0.64019999999999999</v>
      </c>
      <c r="BA889">
        <v>0.54069999999999996</v>
      </c>
      <c r="BB889">
        <v>0.78400000000000003</v>
      </c>
      <c r="BC889">
        <v>0.58450000000000002</v>
      </c>
      <c r="BD889">
        <v>0.58840000000000003</v>
      </c>
    </row>
    <row r="890" spans="1:56" hidden="1" x14ac:dyDescent="0.4">
      <c r="A890">
        <v>637</v>
      </c>
      <c r="B890" t="s">
        <v>830</v>
      </c>
      <c r="C890" t="s">
        <v>932</v>
      </c>
      <c r="D890" t="str">
        <f t="shared" si="42"/>
        <v>Weighted</v>
      </c>
      <c r="E890" t="s">
        <v>960</v>
      </c>
      <c r="F890">
        <f t="shared" si="43"/>
        <v>0.59459200000000001</v>
      </c>
      <c r="G890">
        <v>0.58689999999999998</v>
      </c>
      <c r="H890">
        <v>0.50270000000000004</v>
      </c>
      <c r="I890">
        <v>0.9</v>
      </c>
      <c r="J890">
        <v>0.47010000000000002</v>
      </c>
      <c r="K890">
        <v>0.51370000000000005</v>
      </c>
      <c r="L890">
        <v>0.76</v>
      </c>
      <c r="M890">
        <v>0.38569999999999999</v>
      </c>
      <c r="N890">
        <v>0.50519999999999998</v>
      </c>
      <c r="O890">
        <v>0.87549999999999994</v>
      </c>
      <c r="P890">
        <v>0.49940000000000001</v>
      </c>
      <c r="Q890">
        <v>0.44750000000000001</v>
      </c>
      <c r="R890">
        <v>0.48709999999999998</v>
      </c>
      <c r="S890">
        <v>0.60060000000000002</v>
      </c>
      <c r="T890">
        <v>0.41980000000000001</v>
      </c>
      <c r="U890">
        <v>0.46060000000000001</v>
      </c>
      <c r="V890">
        <v>0.52380000000000004</v>
      </c>
      <c r="W890">
        <v>0.4037</v>
      </c>
      <c r="X890">
        <v>0.47439999999999999</v>
      </c>
      <c r="Y890">
        <v>0.4748</v>
      </c>
      <c r="Z890">
        <v>0.71840000000000004</v>
      </c>
      <c r="AA890">
        <v>0.51419999999999999</v>
      </c>
      <c r="AB890">
        <v>0.9</v>
      </c>
      <c r="AC890">
        <v>0.7137</v>
      </c>
      <c r="AD890">
        <v>0.43330000000000002</v>
      </c>
      <c r="AE890">
        <v>0.55330000000000001</v>
      </c>
      <c r="AF890">
        <v>0.6522</v>
      </c>
      <c r="AG890">
        <v>0.46389999999999998</v>
      </c>
      <c r="AH890">
        <v>0.65810000000000002</v>
      </c>
      <c r="AI890">
        <v>0.48509999999999998</v>
      </c>
      <c r="AJ890">
        <v>0.66749999999999998</v>
      </c>
      <c r="AK890">
        <v>0.82430000000000003</v>
      </c>
      <c r="AL890">
        <v>0.74050000000000005</v>
      </c>
      <c r="AM890">
        <v>0.56189999999999996</v>
      </c>
      <c r="AN890">
        <v>0.40550000000000003</v>
      </c>
      <c r="AO890">
        <v>0.495</v>
      </c>
      <c r="AP890">
        <v>0.9</v>
      </c>
      <c r="AQ890">
        <v>0.77649999999999997</v>
      </c>
      <c r="AR890">
        <v>0.43390000000000001</v>
      </c>
      <c r="AS890">
        <v>0.69710000000000005</v>
      </c>
      <c r="AT890">
        <v>0.69220000000000004</v>
      </c>
      <c r="AU890">
        <v>0.47410000000000002</v>
      </c>
      <c r="AV890">
        <v>0.68759999999999999</v>
      </c>
      <c r="AW890">
        <v>0.48230000000000001</v>
      </c>
      <c r="AX890">
        <v>0.44779999999999998</v>
      </c>
      <c r="AY890">
        <v>0.68149999999999999</v>
      </c>
      <c r="AZ890">
        <v>0.69310000000000005</v>
      </c>
      <c r="BA890">
        <v>0.55769999999999997</v>
      </c>
      <c r="BB890">
        <v>0.87870000000000004</v>
      </c>
      <c r="BC890">
        <v>0.622</v>
      </c>
      <c r="BD890">
        <v>0.62670000000000003</v>
      </c>
    </row>
    <row r="891" spans="1:56" hidden="1" x14ac:dyDescent="0.4">
      <c r="A891">
        <v>589</v>
      </c>
      <c r="B891" t="s">
        <v>822</v>
      </c>
      <c r="C891" t="s">
        <v>932</v>
      </c>
      <c r="D891" t="str">
        <f t="shared" si="42"/>
        <v>Jaccard</v>
      </c>
      <c r="E891" t="s">
        <v>961</v>
      </c>
      <c r="F891">
        <f t="shared" si="43"/>
        <v>0.54776199999999986</v>
      </c>
      <c r="G891">
        <v>0.23810000000000001</v>
      </c>
      <c r="H891">
        <v>0.70830000000000004</v>
      </c>
      <c r="I891">
        <v>0.2414</v>
      </c>
      <c r="J891">
        <v>0.3125</v>
      </c>
      <c r="K891">
        <v>0.76190000000000002</v>
      </c>
      <c r="L891">
        <v>0.72</v>
      </c>
      <c r="M891">
        <v>0.23680000000000001</v>
      </c>
      <c r="N891">
        <v>0.32350000000000001</v>
      </c>
      <c r="O891">
        <v>0.89470000000000005</v>
      </c>
      <c r="P891">
        <v>0.39129999999999998</v>
      </c>
      <c r="Q891">
        <v>0.25</v>
      </c>
      <c r="R891">
        <v>0.48570000000000002</v>
      </c>
      <c r="S891">
        <v>0.57889999999999997</v>
      </c>
      <c r="T891">
        <v>0.38890000000000002</v>
      </c>
      <c r="U891">
        <v>0.29549999999999998</v>
      </c>
      <c r="V891">
        <v>0.91300000000000003</v>
      </c>
      <c r="W891">
        <v>0.32729999999999998</v>
      </c>
      <c r="X891">
        <v>0.32</v>
      </c>
      <c r="Y891">
        <v>0.18</v>
      </c>
      <c r="Z891">
        <v>0.42309999999999998</v>
      </c>
      <c r="AA891">
        <v>0.5333</v>
      </c>
      <c r="AB891">
        <v>1</v>
      </c>
      <c r="AC891">
        <v>0.64290000000000003</v>
      </c>
      <c r="AD891">
        <v>0.8</v>
      </c>
      <c r="AE891">
        <v>0.38179999999999997</v>
      </c>
      <c r="AF891">
        <v>0.58179999999999998</v>
      </c>
      <c r="AG891">
        <v>0.625</v>
      </c>
      <c r="AH891">
        <v>0.41670000000000001</v>
      </c>
      <c r="AI891">
        <v>0.4375</v>
      </c>
      <c r="AJ891">
        <v>1</v>
      </c>
      <c r="AK891">
        <v>0.75</v>
      </c>
      <c r="AL891">
        <v>0.65</v>
      </c>
      <c r="AM891">
        <v>0.39290000000000003</v>
      </c>
      <c r="AN891">
        <v>0.31430000000000002</v>
      </c>
      <c r="AO891">
        <v>0.33329999999999999</v>
      </c>
      <c r="AP891">
        <v>1</v>
      </c>
      <c r="AQ891">
        <v>0.61539999999999995</v>
      </c>
      <c r="AR891">
        <v>0.25530000000000003</v>
      </c>
      <c r="AS891">
        <v>0.66669999999999996</v>
      </c>
      <c r="AT891">
        <v>0.9</v>
      </c>
      <c r="AU891">
        <v>0.54169999999999996</v>
      </c>
      <c r="AV891">
        <v>0.66669999999999996</v>
      </c>
      <c r="AW891">
        <v>0.39219999999999999</v>
      </c>
      <c r="AX891">
        <v>0.83330000000000004</v>
      </c>
      <c r="AY891">
        <v>0.8</v>
      </c>
      <c r="AZ891">
        <v>0.41860000000000003</v>
      </c>
      <c r="BA891">
        <v>0.35709999999999997</v>
      </c>
      <c r="BB891">
        <v>0.78259999999999996</v>
      </c>
      <c r="BC891">
        <v>0.75</v>
      </c>
      <c r="BD891">
        <v>0.55810000000000004</v>
      </c>
    </row>
    <row r="892" spans="1:56" hidden="1" x14ac:dyDescent="0.4">
      <c r="A892">
        <v>590</v>
      </c>
      <c r="B892" t="s">
        <v>822</v>
      </c>
      <c r="C892" t="s">
        <v>932</v>
      </c>
      <c r="D892" t="str">
        <f t="shared" si="42"/>
        <v>Levenshtein</v>
      </c>
      <c r="E892" t="s">
        <v>962</v>
      </c>
      <c r="F892">
        <f t="shared" si="43"/>
        <v>0.74100600000000028</v>
      </c>
      <c r="G892">
        <v>0.60880000000000001</v>
      </c>
      <c r="H892">
        <v>0.76190000000000002</v>
      </c>
      <c r="I892">
        <v>0.70289999999999997</v>
      </c>
      <c r="J892">
        <v>0.58779999999999999</v>
      </c>
      <c r="K892">
        <v>0.91180000000000005</v>
      </c>
      <c r="L892">
        <v>0.88890000000000002</v>
      </c>
      <c r="M892">
        <v>0.51029999999999998</v>
      </c>
      <c r="N892">
        <v>0.65639999999999998</v>
      </c>
      <c r="O892">
        <v>0.76900000000000002</v>
      </c>
      <c r="P892">
        <v>0.62429999999999997</v>
      </c>
      <c r="Q892">
        <v>0.63790000000000002</v>
      </c>
      <c r="R892">
        <v>0.59489999999999998</v>
      </c>
      <c r="S892">
        <v>0.85650000000000004</v>
      </c>
      <c r="T892">
        <v>0.75170000000000003</v>
      </c>
      <c r="U892">
        <v>0.68</v>
      </c>
      <c r="V892">
        <v>0.94930000000000003</v>
      </c>
      <c r="W892">
        <v>0.54139999999999999</v>
      </c>
      <c r="X892">
        <v>0.65169999999999995</v>
      </c>
      <c r="Y892">
        <v>0.55120000000000002</v>
      </c>
      <c r="Z892">
        <v>0.61499999999999999</v>
      </c>
      <c r="AA892">
        <v>0.81589999999999996</v>
      </c>
      <c r="AB892">
        <v>0.99439999999999995</v>
      </c>
      <c r="AC892">
        <v>0.79079999999999995</v>
      </c>
      <c r="AD892">
        <v>0.84399999999999997</v>
      </c>
      <c r="AE892">
        <v>0.72119999999999995</v>
      </c>
      <c r="AF892">
        <v>0.72060000000000002</v>
      </c>
      <c r="AG892">
        <v>0.76039999999999996</v>
      </c>
      <c r="AH892">
        <v>0.74529999999999996</v>
      </c>
      <c r="AI892">
        <v>0.57410000000000005</v>
      </c>
      <c r="AJ892">
        <v>0.97840000000000005</v>
      </c>
      <c r="AK892">
        <v>0.96430000000000005</v>
      </c>
      <c r="AL892">
        <v>0.9143</v>
      </c>
      <c r="AM892">
        <v>0.46650000000000003</v>
      </c>
      <c r="AN892">
        <v>0.50700000000000001</v>
      </c>
      <c r="AO892">
        <v>0.60660000000000003</v>
      </c>
      <c r="AP892">
        <v>0.95689999999999997</v>
      </c>
      <c r="AQ892">
        <v>0.83819999999999995</v>
      </c>
      <c r="AR892">
        <v>0.74129999999999996</v>
      </c>
      <c r="AS892">
        <v>0.67179999999999995</v>
      </c>
      <c r="AT892">
        <v>0.98170000000000002</v>
      </c>
      <c r="AU892">
        <v>0.89339999999999997</v>
      </c>
      <c r="AV892">
        <v>0.90339999999999998</v>
      </c>
      <c r="AW892">
        <v>0.70779999999999998</v>
      </c>
      <c r="AX892">
        <v>0.75960000000000005</v>
      </c>
      <c r="AY892">
        <v>0.875</v>
      </c>
      <c r="AZ892">
        <v>0.54159999999999997</v>
      </c>
      <c r="BA892">
        <v>0.57079999999999997</v>
      </c>
      <c r="BB892">
        <v>0.87809999999999999</v>
      </c>
      <c r="BC892">
        <v>0.8367</v>
      </c>
      <c r="BD892">
        <v>0.63849999999999996</v>
      </c>
    </row>
    <row r="893" spans="1:56" hidden="1" x14ac:dyDescent="0.4">
      <c r="A893">
        <v>591</v>
      </c>
      <c r="B893" t="s">
        <v>822</v>
      </c>
      <c r="C893" t="s">
        <v>932</v>
      </c>
      <c r="D893" t="str">
        <f t="shared" si="42"/>
        <v>TFIDF</v>
      </c>
      <c r="E893" t="s">
        <v>963</v>
      </c>
      <c r="F893">
        <f t="shared" si="43"/>
        <v>0.62728800000000007</v>
      </c>
      <c r="G893">
        <v>0.41689999999999999</v>
      </c>
      <c r="H893">
        <v>0.74790000000000001</v>
      </c>
      <c r="I893">
        <v>0.46910000000000002</v>
      </c>
      <c r="J893">
        <v>0.48799999999999999</v>
      </c>
      <c r="K893">
        <v>0.75390000000000001</v>
      </c>
      <c r="L893">
        <v>0.74099999999999999</v>
      </c>
      <c r="M893">
        <v>0.32129999999999997</v>
      </c>
      <c r="N893">
        <v>0.61250000000000004</v>
      </c>
      <c r="O893">
        <v>0.86019999999999996</v>
      </c>
      <c r="P893">
        <v>0.50549999999999995</v>
      </c>
      <c r="Q893">
        <v>0.3916</v>
      </c>
      <c r="R893">
        <v>0.42780000000000001</v>
      </c>
      <c r="S893">
        <v>0.74709999999999999</v>
      </c>
      <c r="T893">
        <v>0.51029999999999998</v>
      </c>
      <c r="U893">
        <v>0.48299999999999998</v>
      </c>
      <c r="V893">
        <v>0.92469999999999997</v>
      </c>
      <c r="W893">
        <v>0.3891</v>
      </c>
      <c r="X893">
        <v>0.40429999999999999</v>
      </c>
      <c r="Y893">
        <v>0.26429999999999998</v>
      </c>
      <c r="Z893">
        <v>0.41120000000000001</v>
      </c>
      <c r="AA893">
        <v>0.70309999999999995</v>
      </c>
      <c r="AB893">
        <v>1</v>
      </c>
      <c r="AC893">
        <v>0.4466</v>
      </c>
      <c r="AD893">
        <v>0.71430000000000005</v>
      </c>
      <c r="AE893">
        <v>0.58589999999999998</v>
      </c>
      <c r="AF893">
        <v>0.60750000000000004</v>
      </c>
      <c r="AG893">
        <v>0.59119999999999995</v>
      </c>
      <c r="AH893">
        <v>0.54010000000000002</v>
      </c>
      <c r="AI893">
        <v>0.38240000000000002</v>
      </c>
      <c r="AJ893">
        <v>0.95489999999999997</v>
      </c>
      <c r="AK893">
        <v>0.88819999999999999</v>
      </c>
      <c r="AL893">
        <v>0.69450000000000001</v>
      </c>
      <c r="AM893">
        <v>0.28470000000000001</v>
      </c>
      <c r="AN893">
        <v>0.39779999999999999</v>
      </c>
      <c r="AO893">
        <v>0.53469999999999995</v>
      </c>
      <c r="AP893">
        <v>0.97609999999999997</v>
      </c>
      <c r="AQ893">
        <v>0.74629999999999996</v>
      </c>
      <c r="AR893">
        <v>0.65129999999999999</v>
      </c>
      <c r="AS893">
        <v>0.74980000000000002</v>
      </c>
      <c r="AT893">
        <v>0.95009999999999994</v>
      </c>
      <c r="AU893">
        <v>0.86040000000000005</v>
      </c>
      <c r="AV893">
        <v>0.83399999999999996</v>
      </c>
      <c r="AW893">
        <v>0.63260000000000005</v>
      </c>
      <c r="AX893">
        <v>0.71009999999999995</v>
      </c>
      <c r="AY893">
        <v>0.83250000000000002</v>
      </c>
      <c r="AZ893">
        <v>0.43680000000000002</v>
      </c>
      <c r="BA893">
        <v>0.47820000000000001</v>
      </c>
      <c r="BB893">
        <v>0.83079999999999998</v>
      </c>
      <c r="BC893">
        <v>0.78800000000000003</v>
      </c>
      <c r="BD893">
        <v>0.69179999999999997</v>
      </c>
    </row>
    <row r="894" spans="1:56" hidden="1" x14ac:dyDescent="0.4">
      <c r="A894">
        <v>592</v>
      </c>
      <c r="B894" t="s">
        <v>822</v>
      </c>
      <c r="C894" t="s">
        <v>932</v>
      </c>
      <c r="D894" t="str">
        <f t="shared" si="42"/>
        <v>BM25</v>
      </c>
      <c r="E894" t="s">
        <v>964</v>
      </c>
      <c r="F894">
        <f t="shared" si="43"/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</row>
    <row r="895" spans="1:56" hidden="1" x14ac:dyDescent="0.4">
      <c r="A895">
        <v>593</v>
      </c>
      <c r="B895" t="s">
        <v>822</v>
      </c>
      <c r="C895" t="s">
        <v>932</v>
      </c>
      <c r="D895" t="str">
        <f t="shared" si="42"/>
        <v>SBERT</v>
      </c>
      <c r="E895" t="s">
        <v>965</v>
      </c>
      <c r="F895">
        <f t="shared" si="43"/>
        <v>0.95871600000000012</v>
      </c>
      <c r="G895">
        <v>0.89549999999999996</v>
      </c>
      <c r="H895">
        <v>0.96550000000000002</v>
      </c>
      <c r="I895">
        <v>0.94550000000000001</v>
      </c>
      <c r="J895">
        <v>0.95930000000000004</v>
      </c>
      <c r="K895">
        <v>0.99080000000000001</v>
      </c>
      <c r="L895">
        <v>0.98960000000000004</v>
      </c>
      <c r="M895">
        <v>0.91059999999999997</v>
      </c>
      <c r="N895">
        <v>0.95389999999999997</v>
      </c>
      <c r="O895">
        <v>0.98629999999999995</v>
      </c>
      <c r="P895">
        <v>0.96260000000000001</v>
      </c>
      <c r="Q895">
        <v>0.92710000000000004</v>
      </c>
      <c r="R895">
        <v>0.93669999999999998</v>
      </c>
      <c r="S895">
        <v>0.97709999999999997</v>
      </c>
      <c r="T895">
        <v>0.98229999999999995</v>
      </c>
      <c r="U895">
        <v>0.94979999999999998</v>
      </c>
      <c r="V895">
        <v>0.99560000000000004</v>
      </c>
      <c r="W895">
        <v>0.92849999999999999</v>
      </c>
      <c r="X895">
        <v>0.92959999999999998</v>
      </c>
      <c r="Y895">
        <v>0.86970000000000003</v>
      </c>
      <c r="Z895">
        <v>0.94130000000000003</v>
      </c>
      <c r="AA895">
        <v>0.98240000000000005</v>
      </c>
      <c r="AB895">
        <v>1</v>
      </c>
      <c r="AC895">
        <v>0.94930000000000003</v>
      </c>
      <c r="AD895">
        <v>0.97889999999999999</v>
      </c>
      <c r="AE895">
        <v>0.94520000000000004</v>
      </c>
      <c r="AF895">
        <v>0.96640000000000004</v>
      </c>
      <c r="AG895">
        <v>0.96419999999999995</v>
      </c>
      <c r="AH895">
        <v>0.96730000000000005</v>
      </c>
      <c r="AI895">
        <v>0.92610000000000003</v>
      </c>
      <c r="AJ895">
        <v>0.996</v>
      </c>
      <c r="AK895">
        <v>0.99280000000000002</v>
      </c>
      <c r="AL895">
        <v>0.98799999999999999</v>
      </c>
      <c r="AM895">
        <v>0.92649999999999999</v>
      </c>
      <c r="AN895">
        <v>0.86660000000000004</v>
      </c>
      <c r="AO895">
        <v>0.96509999999999996</v>
      </c>
      <c r="AP895">
        <v>0.99570000000000003</v>
      </c>
      <c r="AQ895">
        <v>0.98399999999999999</v>
      </c>
      <c r="AR895">
        <v>0.9587</v>
      </c>
      <c r="AS895">
        <v>0.97160000000000002</v>
      </c>
      <c r="AT895">
        <v>0.99690000000000001</v>
      </c>
      <c r="AU895">
        <v>0.97370000000000001</v>
      </c>
      <c r="AV895">
        <v>0.98750000000000004</v>
      </c>
      <c r="AW895">
        <v>0.92510000000000003</v>
      </c>
      <c r="AX895">
        <v>0.96899999999999997</v>
      </c>
      <c r="AY895">
        <v>0.99280000000000002</v>
      </c>
      <c r="AZ895">
        <v>0.91459999999999997</v>
      </c>
      <c r="BA895">
        <v>0.91790000000000005</v>
      </c>
      <c r="BB895">
        <v>0.99229999999999996</v>
      </c>
      <c r="BC895">
        <v>0.97330000000000005</v>
      </c>
      <c r="BD895">
        <v>0.97060000000000002</v>
      </c>
    </row>
    <row r="896" spans="1:56" hidden="1" x14ac:dyDescent="0.4">
      <c r="A896">
        <v>594</v>
      </c>
      <c r="B896" t="s">
        <v>822</v>
      </c>
      <c r="C896" t="s">
        <v>932</v>
      </c>
      <c r="D896" t="str">
        <f t="shared" si="42"/>
        <v>MEAN</v>
      </c>
      <c r="E896" t="s">
        <v>966</v>
      </c>
      <c r="F896">
        <f t="shared" si="43"/>
        <v>0.57495599999999991</v>
      </c>
      <c r="G896">
        <v>0.43190000000000001</v>
      </c>
      <c r="H896">
        <v>0.63670000000000004</v>
      </c>
      <c r="I896">
        <v>0.4718</v>
      </c>
      <c r="J896">
        <v>0.46949999999999997</v>
      </c>
      <c r="K896">
        <v>0.68369999999999997</v>
      </c>
      <c r="L896">
        <v>0.66790000000000005</v>
      </c>
      <c r="M896">
        <v>0.39579999999999999</v>
      </c>
      <c r="N896">
        <v>0.50929999999999997</v>
      </c>
      <c r="O896">
        <v>0.70209999999999995</v>
      </c>
      <c r="P896">
        <v>0.49669999999999997</v>
      </c>
      <c r="Q896">
        <v>0.44130000000000003</v>
      </c>
      <c r="R896">
        <v>0.48899999999999999</v>
      </c>
      <c r="S896">
        <v>0.63190000000000002</v>
      </c>
      <c r="T896">
        <v>0.52659999999999996</v>
      </c>
      <c r="U896">
        <v>0.48159999999999997</v>
      </c>
      <c r="V896">
        <v>0.75649999999999995</v>
      </c>
      <c r="W896">
        <v>0.43730000000000002</v>
      </c>
      <c r="X896">
        <v>0.46110000000000001</v>
      </c>
      <c r="Y896">
        <v>0.37309999999999999</v>
      </c>
      <c r="Z896">
        <v>0.47810000000000002</v>
      </c>
      <c r="AA896">
        <v>0.6069</v>
      </c>
      <c r="AB896">
        <v>0.79890000000000005</v>
      </c>
      <c r="AC896">
        <v>0.56589999999999996</v>
      </c>
      <c r="AD896">
        <v>0.66739999999999999</v>
      </c>
      <c r="AE896">
        <v>0.52680000000000005</v>
      </c>
      <c r="AF896">
        <v>0.57530000000000003</v>
      </c>
      <c r="AG896">
        <v>0.58819999999999995</v>
      </c>
      <c r="AH896">
        <v>0.53390000000000004</v>
      </c>
      <c r="AI896">
        <v>0.46400000000000002</v>
      </c>
      <c r="AJ896">
        <v>0.78590000000000004</v>
      </c>
      <c r="AK896">
        <v>0.71909999999999996</v>
      </c>
      <c r="AL896">
        <v>0.64939999999999998</v>
      </c>
      <c r="AM896">
        <v>0.41410000000000002</v>
      </c>
      <c r="AN896">
        <v>0.41710000000000003</v>
      </c>
      <c r="AO896">
        <v>0.48799999999999999</v>
      </c>
      <c r="AP896">
        <v>0.78580000000000005</v>
      </c>
      <c r="AQ896">
        <v>0.63680000000000003</v>
      </c>
      <c r="AR896">
        <v>0.52129999999999999</v>
      </c>
      <c r="AS896">
        <v>0.61199999999999999</v>
      </c>
      <c r="AT896">
        <v>0.76570000000000005</v>
      </c>
      <c r="AU896">
        <v>0.65380000000000005</v>
      </c>
      <c r="AV896">
        <v>0.67830000000000001</v>
      </c>
      <c r="AW896">
        <v>0.53149999999999997</v>
      </c>
      <c r="AX896">
        <v>0.65439999999999998</v>
      </c>
      <c r="AY896">
        <v>0.70009999999999994</v>
      </c>
      <c r="AZ896">
        <v>0.46229999999999999</v>
      </c>
      <c r="BA896">
        <v>0.46479999999999999</v>
      </c>
      <c r="BB896">
        <v>0.69679999999999997</v>
      </c>
      <c r="BC896">
        <v>0.66959999999999997</v>
      </c>
      <c r="BD896">
        <v>0.57179999999999997</v>
      </c>
    </row>
    <row r="897" spans="1:56" hidden="1" x14ac:dyDescent="0.4">
      <c r="A897">
        <v>595</v>
      </c>
      <c r="B897" t="s">
        <v>822</v>
      </c>
      <c r="C897" t="s">
        <v>932</v>
      </c>
      <c r="D897" t="str">
        <f t="shared" si="42"/>
        <v>Weighted</v>
      </c>
      <c r="E897" t="s">
        <v>967</v>
      </c>
      <c r="F897">
        <f t="shared" si="43"/>
        <v>0.60626000000000002</v>
      </c>
      <c r="G897">
        <v>0.42630000000000001</v>
      </c>
      <c r="H897">
        <v>0.6885</v>
      </c>
      <c r="I897">
        <v>0.47139999999999999</v>
      </c>
      <c r="J897">
        <v>0.46739999999999998</v>
      </c>
      <c r="K897">
        <v>0.74370000000000003</v>
      </c>
      <c r="L897">
        <v>0.72350000000000003</v>
      </c>
      <c r="M897">
        <v>0.37430000000000002</v>
      </c>
      <c r="N897">
        <v>0.52410000000000001</v>
      </c>
      <c r="O897">
        <v>0.77259999999999995</v>
      </c>
      <c r="P897">
        <v>0.50180000000000002</v>
      </c>
      <c r="Q897">
        <v>0.43219999999999997</v>
      </c>
      <c r="R897">
        <v>0.49220000000000003</v>
      </c>
      <c r="S897">
        <v>0.68069999999999997</v>
      </c>
      <c r="T897">
        <v>0.53649999999999998</v>
      </c>
      <c r="U897">
        <v>0.48370000000000002</v>
      </c>
      <c r="V897">
        <v>0.84260000000000002</v>
      </c>
      <c r="W897">
        <v>0.42680000000000001</v>
      </c>
      <c r="X897">
        <v>0.4572</v>
      </c>
      <c r="Y897">
        <v>0.34910000000000002</v>
      </c>
      <c r="Z897">
        <v>0.47699999999999998</v>
      </c>
      <c r="AA897">
        <v>0.64649999999999996</v>
      </c>
      <c r="AB897">
        <v>0.89859999999999995</v>
      </c>
      <c r="AC897">
        <v>0.58730000000000004</v>
      </c>
      <c r="AD897">
        <v>0.72319999999999995</v>
      </c>
      <c r="AE897">
        <v>0.54600000000000004</v>
      </c>
      <c r="AF897">
        <v>0.60450000000000004</v>
      </c>
      <c r="AG897">
        <v>0.62009999999999998</v>
      </c>
      <c r="AH897">
        <v>0.54930000000000001</v>
      </c>
      <c r="AI897">
        <v>0.4602</v>
      </c>
      <c r="AJ897">
        <v>0.88070000000000004</v>
      </c>
      <c r="AK897">
        <v>0.79430000000000001</v>
      </c>
      <c r="AL897">
        <v>0.69820000000000004</v>
      </c>
      <c r="AM897">
        <v>0.39290000000000003</v>
      </c>
      <c r="AN897">
        <v>0.4113</v>
      </c>
      <c r="AO897">
        <v>0.4919</v>
      </c>
      <c r="AP897">
        <v>0.88160000000000005</v>
      </c>
      <c r="AQ897">
        <v>0.68569999999999998</v>
      </c>
      <c r="AR897">
        <v>0.54039999999999999</v>
      </c>
      <c r="AS897">
        <v>0.65669999999999995</v>
      </c>
      <c r="AT897">
        <v>0.85519999999999996</v>
      </c>
      <c r="AU897">
        <v>0.71430000000000005</v>
      </c>
      <c r="AV897">
        <v>0.74150000000000005</v>
      </c>
      <c r="AW897">
        <v>0.55730000000000002</v>
      </c>
      <c r="AX897">
        <v>0.70820000000000005</v>
      </c>
      <c r="AY897">
        <v>0.76780000000000004</v>
      </c>
      <c r="AZ897">
        <v>0.46260000000000001</v>
      </c>
      <c r="BA897">
        <v>0.4672</v>
      </c>
      <c r="BB897">
        <v>0.76370000000000005</v>
      </c>
      <c r="BC897">
        <v>0.73040000000000005</v>
      </c>
      <c r="BD897">
        <v>0.6038</v>
      </c>
    </row>
    <row r="898" spans="1:56" hidden="1" x14ac:dyDescent="0.4">
      <c r="A898">
        <v>540</v>
      </c>
      <c r="B898" t="s">
        <v>821</v>
      </c>
      <c r="C898" t="s">
        <v>932</v>
      </c>
      <c r="D898" t="str">
        <f t="shared" ref="D898:D961" si="44">MID(E898,15,16)</f>
        <v>Jaccard</v>
      </c>
      <c r="E898" t="s">
        <v>968</v>
      </c>
      <c r="F898">
        <f t="shared" ref="F898:F961" si="45">AVERAGE(G898:BD898)</f>
        <v>0.48922999999999994</v>
      </c>
      <c r="G898">
        <v>0.23810000000000001</v>
      </c>
      <c r="H898">
        <v>0.43330000000000002</v>
      </c>
      <c r="I898">
        <v>0.375</v>
      </c>
      <c r="J898">
        <v>0.27079999999999999</v>
      </c>
      <c r="K898">
        <v>0.76190000000000002</v>
      </c>
      <c r="L898">
        <v>0.82609999999999995</v>
      </c>
      <c r="M898">
        <v>0.60870000000000002</v>
      </c>
      <c r="N898">
        <v>0.42420000000000002</v>
      </c>
      <c r="O898">
        <v>0.3</v>
      </c>
      <c r="P898">
        <v>0.66669999999999996</v>
      </c>
      <c r="Q898">
        <v>0.2424</v>
      </c>
      <c r="R898">
        <v>0.54049999999999998</v>
      </c>
      <c r="S898">
        <v>0.24490000000000001</v>
      </c>
      <c r="T898">
        <v>0.28570000000000001</v>
      </c>
      <c r="U898">
        <v>0.32429999999999998</v>
      </c>
      <c r="V898">
        <v>0.20549999999999999</v>
      </c>
      <c r="W898">
        <v>0.33960000000000001</v>
      </c>
      <c r="X898">
        <v>0.33329999999999999</v>
      </c>
      <c r="Y898">
        <v>0.34379999999999999</v>
      </c>
      <c r="Z898">
        <v>0.6</v>
      </c>
      <c r="AA898">
        <v>0.44119999999999998</v>
      </c>
      <c r="AB898">
        <v>0.92310000000000003</v>
      </c>
      <c r="AC898">
        <v>0.8</v>
      </c>
      <c r="AD898">
        <v>0.85709999999999997</v>
      </c>
      <c r="AE898">
        <v>0.25</v>
      </c>
      <c r="AF898">
        <v>0.51719999999999999</v>
      </c>
      <c r="AG898">
        <v>0.3659</v>
      </c>
      <c r="AH898">
        <v>0.88460000000000005</v>
      </c>
      <c r="AI898">
        <v>0.27589999999999998</v>
      </c>
      <c r="AJ898">
        <v>1</v>
      </c>
      <c r="AK898">
        <v>0.26669999999999999</v>
      </c>
      <c r="AL898">
        <v>0.33329999999999999</v>
      </c>
      <c r="AM898">
        <v>0.39290000000000003</v>
      </c>
      <c r="AN898">
        <v>0.33329999999999999</v>
      </c>
      <c r="AO898">
        <v>0.48280000000000001</v>
      </c>
      <c r="AP898">
        <v>1</v>
      </c>
      <c r="AQ898">
        <v>0.72729999999999995</v>
      </c>
      <c r="AR898">
        <v>0.23080000000000001</v>
      </c>
      <c r="AS898">
        <v>0.57779999999999998</v>
      </c>
      <c r="AT898">
        <v>0.47620000000000001</v>
      </c>
      <c r="AU898">
        <v>0.4</v>
      </c>
      <c r="AV898">
        <v>0.5161</v>
      </c>
      <c r="AW898">
        <v>0.45100000000000001</v>
      </c>
      <c r="AX898">
        <v>0.36670000000000003</v>
      </c>
      <c r="AY898">
        <v>0.72729999999999995</v>
      </c>
      <c r="AZ898">
        <v>0.39529999999999998</v>
      </c>
      <c r="BA898">
        <v>0.371</v>
      </c>
      <c r="BB898">
        <v>0.70830000000000004</v>
      </c>
      <c r="BC898">
        <v>0.60980000000000001</v>
      </c>
      <c r="BD898">
        <v>0.41510000000000002</v>
      </c>
    </row>
    <row r="899" spans="1:56" hidden="1" x14ac:dyDescent="0.4">
      <c r="A899">
        <v>541</v>
      </c>
      <c r="B899" t="s">
        <v>821</v>
      </c>
      <c r="C899" t="s">
        <v>932</v>
      </c>
      <c r="D899" t="str">
        <f t="shared" si="44"/>
        <v>Levenshtein</v>
      </c>
      <c r="E899" t="s">
        <v>969</v>
      </c>
      <c r="F899">
        <f t="shared" si="45"/>
        <v>0.68154400000000015</v>
      </c>
      <c r="G899">
        <v>0.61990000000000001</v>
      </c>
      <c r="H899">
        <v>0.61839999999999995</v>
      </c>
      <c r="I899">
        <v>0.66749999999999998</v>
      </c>
      <c r="J899">
        <v>0.59440000000000004</v>
      </c>
      <c r="K899">
        <v>0.91310000000000002</v>
      </c>
      <c r="L899">
        <v>0.92330000000000001</v>
      </c>
      <c r="M899">
        <v>0.72319999999999995</v>
      </c>
      <c r="N899">
        <v>0.61240000000000006</v>
      </c>
      <c r="O899">
        <v>0.54700000000000004</v>
      </c>
      <c r="P899">
        <v>0.58809999999999996</v>
      </c>
      <c r="Q899">
        <v>0.63790000000000002</v>
      </c>
      <c r="R899">
        <v>0.72209999999999996</v>
      </c>
      <c r="S899">
        <v>0.59009999999999996</v>
      </c>
      <c r="T899">
        <v>0.58289999999999997</v>
      </c>
      <c r="U899">
        <v>0.58160000000000001</v>
      </c>
      <c r="V899">
        <v>0.48699999999999999</v>
      </c>
      <c r="W899">
        <v>0.53890000000000005</v>
      </c>
      <c r="X899">
        <v>0.62260000000000004</v>
      </c>
      <c r="Y899">
        <v>0.65900000000000003</v>
      </c>
      <c r="Z899">
        <v>0.69879999999999998</v>
      </c>
      <c r="AA899">
        <v>0.70950000000000002</v>
      </c>
      <c r="AB899">
        <v>0.94920000000000004</v>
      </c>
      <c r="AC899">
        <v>0.78839999999999999</v>
      </c>
      <c r="AD899">
        <v>0.96709999999999996</v>
      </c>
      <c r="AE899">
        <v>0.58679999999999999</v>
      </c>
      <c r="AF899">
        <v>0.65069999999999995</v>
      </c>
      <c r="AG899">
        <v>0.66159999999999997</v>
      </c>
      <c r="AH899">
        <v>0.96419999999999995</v>
      </c>
      <c r="AI899">
        <v>0.48139999999999999</v>
      </c>
      <c r="AJ899">
        <v>0.97840000000000005</v>
      </c>
      <c r="AK899">
        <v>0.5323</v>
      </c>
      <c r="AL899">
        <v>0.62749999999999995</v>
      </c>
      <c r="AM899">
        <v>0.47510000000000002</v>
      </c>
      <c r="AN899">
        <v>0.51370000000000005</v>
      </c>
      <c r="AO899">
        <v>0.68069999999999997</v>
      </c>
      <c r="AP899">
        <v>0.995</v>
      </c>
      <c r="AQ899">
        <v>0.96399999999999997</v>
      </c>
      <c r="AR899">
        <v>0.69240000000000002</v>
      </c>
      <c r="AS899">
        <v>0.65549999999999997</v>
      </c>
      <c r="AT899">
        <v>0.74570000000000003</v>
      </c>
      <c r="AU899">
        <v>0.55759999999999998</v>
      </c>
      <c r="AV899">
        <v>0.79469999999999996</v>
      </c>
      <c r="AW899">
        <v>0.57869999999999999</v>
      </c>
      <c r="AX899">
        <v>0.55900000000000005</v>
      </c>
      <c r="AY899">
        <v>0.73229999999999995</v>
      </c>
      <c r="AZ899">
        <v>0.54369999999999996</v>
      </c>
      <c r="BA899">
        <v>0.53129999999999999</v>
      </c>
      <c r="BB899">
        <v>0.89090000000000003</v>
      </c>
      <c r="BC899">
        <v>0.73909999999999998</v>
      </c>
      <c r="BD899">
        <v>0.60250000000000004</v>
      </c>
    </row>
    <row r="900" spans="1:56" hidden="1" x14ac:dyDescent="0.4">
      <c r="A900">
        <v>542</v>
      </c>
      <c r="B900" t="s">
        <v>821</v>
      </c>
      <c r="C900" t="s">
        <v>932</v>
      </c>
      <c r="D900" t="str">
        <f t="shared" si="44"/>
        <v>TFIDF</v>
      </c>
      <c r="E900" t="s">
        <v>970</v>
      </c>
      <c r="F900">
        <f t="shared" si="45"/>
        <v>0.56677999999999995</v>
      </c>
      <c r="G900">
        <v>0.41749999999999998</v>
      </c>
      <c r="H900">
        <v>0.51300000000000001</v>
      </c>
      <c r="I900">
        <v>0.53649999999999998</v>
      </c>
      <c r="J900">
        <v>0.4577</v>
      </c>
      <c r="K900">
        <v>0.75390000000000001</v>
      </c>
      <c r="L900">
        <v>0.8337</v>
      </c>
      <c r="M900">
        <v>0.6633</v>
      </c>
      <c r="N900">
        <v>0.48909999999999998</v>
      </c>
      <c r="O900">
        <v>0.40239999999999998</v>
      </c>
      <c r="P900">
        <v>0.4486</v>
      </c>
      <c r="Q900">
        <v>0.4133</v>
      </c>
      <c r="R900">
        <v>0.54710000000000003</v>
      </c>
      <c r="S900">
        <v>0.38080000000000003</v>
      </c>
      <c r="T900">
        <v>0.39419999999999999</v>
      </c>
      <c r="U900">
        <v>0.42899999999999999</v>
      </c>
      <c r="V900">
        <v>0.34420000000000001</v>
      </c>
      <c r="W900">
        <v>0.3952</v>
      </c>
      <c r="X900">
        <v>0.3931</v>
      </c>
      <c r="Y900">
        <v>0.3206</v>
      </c>
      <c r="Z900">
        <v>0.46539999999999998</v>
      </c>
      <c r="AA900">
        <v>0.5534</v>
      </c>
      <c r="AB900">
        <v>0.92359999999999998</v>
      </c>
      <c r="AC900">
        <v>0.72729999999999995</v>
      </c>
      <c r="AD900">
        <v>0.92659999999999998</v>
      </c>
      <c r="AE900">
        <v>0.43509999999999999</v>
      </c>
      <c r="AF900">
        <v>0.58409999999999995</v>
      </c>
      <c r="AG900">
        <v>0.50629999999999997</v>
      </c>
      <c r="AH900">
        <v>0.91700000000000004</v>
      </c>
      <c r="AI900">
        <v>0.31130000000000002</v>
      </c>
      <c r="AJ900">
        <v>0.95489999999999997</v>
      </c>
      <c r="AK900">
        <v>0.52459999999999996</v>
      </c>
      <c r="AL900">
        <v>0.3019</v>
      </c>
      <c r="AM900">
        <v>0.32669999999999999</v>
      </c>
      <c r="AN900">
        <v>0.32379999999999998</v>
      </c>
      <c r="AO900">
        <v>0.59730000000000005</v>
      </c>
      <c r="AP900">
        <v>1</v>
      </c>
      <c r="AQ900">
        <v>0.95079999999999998</v>
      </c>
      <c r="AR900">
        <v>0.61539999999999995</v>
      </c>
      <c r="AS900">
        <v>0.66049999999999998</v>
      </c>
      <c r="AT900">
        <v>0.55830000000000002</v>
      </c>
      <c r="AU900">
        <v>0.4531</v>
      </c>
      <c r="AV900">
        <v>0.73509999999999998</v>
      </c>
      <c r="AW900">
        <v>0.64270000000000005</v>
      </c>
      <c r="AX900">
        <v>0.33050000000000002</v>
      </c>
      <c r="AY900">
        <v>0.73440000000000005</v>
      </c>
      <c r="AZ900">
        <v>0.43990000000000001</v>
      </c>
      <c r="BA900">
        <v>0.49440000000000001</v>
      </c>
      <c r="BB900">
        <v>0.84509999999999996</v>
      </c>
      <c r="BC900">
        <v>0.72719999999999996</v>
      </c>
      <c r="BD900">
        <v>0.6391</v>
      </c>
    </row>
    <row r="901" spans="1:56" hidden="1" x14ac:dyDescent="0.4">
      <c r="A901">
        <v>543</v>
      </c>
      <c r="B901" t="s">
        <v>821</v>
      </c>
      <c r="C901" t="s">
        <v>932</v>
      </c>
      <c r="D901" t="str">
        <f t="shared" si="44"/>
        <v>BM25</v>
      </c>
      <c r="E901" t="s">
        <v>971</v>
      </c>
      <c r="F901">
        <f t="shared" si="45"/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</row>
    <row r="902" spans="1:56" hidden="1" x14ac:dyDescent="0.4">
      <c r="A902">
        <v>544</v>
      </c>
      <c r="B902" t="s">
        <v>821</v>
      </c>
      <c r="C902" t="s">
        <v>932</v>
      </c>
      <c r="D902" t="str">
        <f t="shared" si="44"/>
        <v>SBERT</v>
      </c>
      <c r="E902" t="s">
        <v>972</v>
      </c>
      <c r="F902">
        <f t="shared" si="45"/>
        <v>0.94667399999999968</v>
      </c>
      <c r="G902">
        <v>0.90159999999999996</v>
      </c>
      <c r="H902">
        <v>0.95140000000000002</v>
      </c>
      <c r="I902">
        <v>0.95140000000000002</v>
      </c>
      <c r="J902">
        <v>0.9446</v>
      </c>
      <c r="K902">
        <v>0.99080000000000001</v>
      </c>
      <c r="L902">
        <v>0.99409999999999998</v>
      </c>
      <c r="M902">
        <v>0.98299999999999998</v>
      </c>
      <c r="N902">
        <v>0.88280000000000003</v>
      </c>
      <c r="O902">
        <v>0.9647</v>
      </c>
      <c r="P902">
        <v>0.91920000000000002</v>
      </c>
      <c r="Q902">
        <v>0.92620000000000002</v>
      </c>
      <c r="R902">
        <v>0.95330000000000004</v>
      </c>
      <c r="S902">
        <v>0.89380000000000004</v>
      </c>
      <c r="T902">
        <v>0.94159999999999999</v>
      </c>
      <c r="U902">
        <v>0.93089999999999995</v>
      </c>
      <c r="V902">
        <v>0.90410000000000001</v>
      </c>
      <c r="W902">
        <v>0.93259999999999998</v>
      </c>
      <c r="X902">
        <v>0.94379999999999997</v>
      </c>
      <c r="Y902">
        <v>0.93979999999999997</v>
      </c>
      <c r="Z902">
        <v>0.94840000000000002</v>
      </c>
      <c r="AA902">
        <v>0.92720000000000002</v>
      </c>
      <c r="AB902">
        <v>0.99409999999999998</v>
      </c>
      <c r="AC902">
        <v>0.94</v>
      </c>
      <c r="AD902">
        <v>0.99609999999999999</v>
      </c>
      <c r="AE902">
        <v>0.92600000000000005</v>
      </c>
      <c r="AF902">
        <v>0.95279999999999998</v>
      </c>
      <c r="AG902">
        <v>0.93969999999999998</v>
      </c>
      <c r="AH902">
        <v>0.99590000000000001</v>
      </c>
      <c r="AI902">
        <v>0.8921</v>
      </c>
      <c r="AJ902">
        <v>0.996</v>
      </c>
      <c r="AK902">
        <v>0.92589999999999995</v>
      </c>
      <c r="AL902">
        <v>0.92579999999999996</v>
      </c>
      <c r="AM902">
        <v>0.94599999999999995</v>
      </c>
      <c r="AN902">
        <v>0.86629999999999996</v>
      </c>
      <c r="AO902">
        <v>0.96319999999999995</v>
      </c>
      <c r="AP902">
        <v>1</v>
      </c>
      <c r="AQ902">
        <v>0.99370000000000003</v>
      </c>
      <c r="AR902">
        <v>0.96379999999999999</v>
      </c>
      <c r="AS902">
        <v>0.97470000000000001</v>
      </c>
      <c r="AT902">
        <v>0.94010000000000005</v>
      </c>
      <c r="AU902">
        <v>0.92330000000000001</v>
      </c>
      <c r="AV902">
        <v>0.97829999999999995</v>
      </c>
      <c r="AW902">
        <v>0.93320000000000003</v>
      </c>
      <c r="AX902">
        <v>0.95140000000000002</v>
      </c>
      <c r="AY902">
        <v>0.96330000000000005</v>
      </c>
      <c r="AZ902">
        <v>0.9153</v>
      </c>
      <c r="BA902">
        <v>0.89990000000000003</v>
      </c>
      <c r="BB902">
        <v>0.9899</v>
      </c>
      <c r="BC902">
        <v>0.97440000000000004</v>
      </c>
      <c r="BD902">
        <v>0.94720000000000004</v>
      </c>
    </row>
    <row r="903" spans="1:56" hidden="1" x14ac:dyDescent="0.4">
      <c r="A903">
        <v>545</v>
      </c>
      <c r="B903" t="s">
        <v>821</v>
      </c>
      <c r="C903" t="s">
        <v>932</v>
      </c>
      <c r="D903" t="str">
        <f t="shared" si="44"/>
        <v>MEAN</v>
      </c>
      <c r="E903" t="s">
        <v>973</v>
      </c>
      <c r="F903">
        <f t="shared" si="45"/>
        <v>0.53684399999999999</v>
      </c>
      <c r="G903">
        <v>0.43540000000000001</v>
      </c>
      <c r="H903">
        <v>0.50319999999999998</v>
      </c>
      <c r="I903">
        <v>0.50609999999999999</v>
      </c>
      <c r="J903">
        <v>0.45350000000000001</v>
      </c>
      <c r="K903">
        <v>0.68389999999999995</v>
      </c>
      <c r="L903">
        <v>0.71540000000000004</v>
      </c>
      <c r="M903">
        <v>0.59560000000000002</v>
      </c>
      <c r="N903">
        <v>0.48170000000000002</v>
      </c>
      <c r="O903">
        <v>0.44280000000000003</v>
      </c>
      <c r="P903">
        <v>0.52449999999999997</v>
      </c>
      <c r="Q903">
        <v>0.44400000000000001</v>
      </c>
      <c r="R903">
        <v>0.55259999999999998</v>
      </c>
      <c r="S903">
        <v>0.4219</v>
      </c>
      <c r="T903">
        <v>0.44090000000000001</v>
      </c>
      <c r="U903">
        <v>0.45319999999999999</v>
      </c>
      <c r="V903">
        <v>0.38819999999999999</v>
      </c>
      <c r="W903">
        <v>0.44119999999999998</v>
      </c>
      <c r="X903">
        <v>0.45860000000000001</v>
      </c>
      <c r="Y903">
        <v>0.4526</v>
      </c>
      <c r="Z903">
        <v>0.54249999999999998</v>
      </c>
      <c r="AA903">
        <v>0.52629999999999999</v>
      </c>
      <c r="AB903">
        <v>0.75800000000000001</v>
      </c>
      <c r="AC903">
        <v>0.65110000000000001</v>
      </c>
      <c r="AD903">
        <v>0.74939999999999996</v>
      </c>
      <c r="AE903">
        <v>0.43959999999999999</v>
      </c>
      <c r="AF903">
        <v>0.54100000000000004</v>
      </c>
      <c r="AG903">
        <v>0.49469999999999997</v>
      </c>
      <c r="AH903">
        <v>0.75239999999999996</v>
      </c>
      <c r="AI903">
        <v>0.3921</v>
      </c>
      <c r="AJ903">
        <v>0.78590000000000004</v>
      </c>
      <c r="AK903">
        <v>0.44990000000000002</v>
      </c>
      <c r="AL903">
        <v>0.43769999999999998</v>
      </c>
      <c r="AM903">
        <v>0.42809999999999998</v>
      </c>
      <c r="AN903">
        <v>0.40739999999999998</v>
      </c>
      <c r="AO903">
        <v>0.54479999999999995</v>
      </c>
      <c r="AP903">
        <v>0.79900000000000004</v>
      </c>
      <c r="AQ903">
        <v>0.72709999999999997</v>
      </c>
      <c r="AR903">
        <v>0.50049999999999994</v>
      </c>
      <c r="AS903">
        <v>0.57369999999999999</v>
      </c>
      <c r="AT903">
        <v>0.54410000000000003</v>
      </c>
      <c r="AU903">
        <v>0.46679999999999999</v>
      </c>
      <c r="AV903">
        <v>0.6048</v>
      </c>
      <c r="AW903">
        <v>0.52110000000000001</v>
      </c>
      <c r="AX903">
        <v>0.4415</v>
      </c>
      <c r="AY903">
        <v>0.63139999999999996</v>
      </c>
      <c r="AZ903">
        <v>0.45889999999999997</v>
      </c>
      <c r="BA903">
        <v>0.45929999999999999</v>
      </c>
      <c r="BB903">
        <v>0.68689999999999996</v>
      </c>
      <c r="BC903">
        <v>0.61009999999999998</v>
      </c>
      <c r="BD903">
        <v>0.52080000000000004</v>
      </c>
    </row>
    <row r="904" spans="1:56" hidden="1" x14ac:dyDescent="0.4">
      <c r="A904">
        <v>546</v>
      </c>
      <c r="B904" t="s">
        <v>821</v>
      </c>
      <c r="C904" t="s">
        <v>932</v>
      </c>
      <c r="D904" t="str">
        <f t="shared" si="44"/>
        <v>Weighted</v>
      </c>
      <c r="E904" t="s">
        <v>974</v>
      </c>
      <c r="F904">
        <f t="shared" si="45"/>
        <v>0.55739600000000022</v>
      </c>
      <c r="G904">
        <v>0.4299</v>
      </c>
      <c r="H904">
        <v>0.51200000000000001</v>
      </c>
      <c r="I904">
        <v>0.51670000000000005</v>
      </c>
      <c r="J904">
        <v>0.4481</v>
      </c>
      <c r="K904">
        <v>0.74399999999999999</v>
      </c>
      <c r="L904">
        <v>0.78690000000000004</v>
      </c>
      <c r="M904">
        <v>0.63029999999999997</v>
      </c>
      <c r="N904">
        <v>0.49419999999999997</v>
      </c>
      <c r="O904">
        <v>0.4289</v>
      </c>
      <c r="P904">
        <v>0.54020000000000001</v>
      </c>
      <c r="Q904">
        <v>0.43669999999999998</v>
      </c>
      <c r="R904">
        <v>0.57509999999999994</v>
      </c>
      <c r="S904">
        <v>0.41239999999999999</v>
      </c>
      <c r="T904">
        <v>0.42959999999999998</v>
      </c>
      <c r="U904">
        <v>0.44829999999999998</v>
      </c>
      <c r="V904">
        <v>0.36680000000000001</v>
      </c>
      <c r="W904">
        <v>0.43140000000000001</v>
      </c>
      <c r="X904">
        <v>0.45129999999999998</v>
      </c>
      <c r="Y904">
        <v>0.44080000000000003</v>
      </c>
      <c r="Z904">
        <v>0.55920000000000003</v>
      </c>
      <c r="AA904">
        <v>0.5464</v>
      </c>
      <c r="AB904">
        <v>0.84460000000000002</v>
      </c>
      <c r="AC904">
        <v>0.70930000000000004</v>
      </c>
      <c r="AD904">
        <v>0.83360000000000001</v>
      </c>
      <c r="AE904">
        <v>0.43230000000000002</v>
      </c>
      <c r="AF904">
        <v>0.5625</v>
      </c>
      <c r="AG904">
        <v>0.50270000000000004</v>
      </c>
      <c r="AH904">
        <v>0.83689999999999998</v>
      </c>
      <c r="AI904">
        <v>0.37190000000000001</v>
      </c>
      <c r="AJ904">
        <v>0.88070000000000004</v>
      </c>
      <c r="AK904">
        <v>0.44969999999999999</v>
      </c>
      <c r="AL904">
        <v>0.4234</v>
      </c>
      <c r="AM904">
        <v>0.40960000000000002</v>
      </c>
      <c r="AN904">
        <v>0.39550000000000002</v>
      </c>
      <c r="AO904">
        <v>0.56640000000000001</v>
      </c>
      <c r="AP904">
        <v>0.89880000000000004</v>
      </c>
      <c r="AQ904">
        <v>0.80740000000000001</v>
      </c>
      <c r="AR904">
        <v>0.51180000000000003</v>
      </c>
      <c r="AS904">
        <v>0.60389999999999999</v>
      </c>
      <c r="AT904">
        <v>0.56699999999999995</v>
      </c>
      <c r="AU904">
        <v>0.46760000000000002</v>
      </c>
      <c r="AV904">
        <v>0.64610000000000001</v>
      </c>
      <c r="AW904">
        <v>0.54359999999999997</v>
      </c>
      <c r="AX904">
        <v>0.42570000000000002</v>
      </c>
      <c r="AY904">
        <v>0.68149999999999999</v>
      </c>
      <c r="AZ904">
        <v>0.45829999999999999</v>
      </c>
      <c r="BA904">
        <v>0.46389999999999998</v>
      </c>
      <c r="BB904">
        <v>0.75229999999999997</v>
      </c>
      <c r="BC904">
        <v>0.65280000000000005</v>
      </c>
      <c r="BD904">
        <v>0.54079999999999995</v>
      </c>
    </row>
    <row r="905" spans="1:56" hidden="1" x14ac:dyDescent="0.4">
      <c r="A905">
        <v>736</v>
      </c>
      <c r="B905" t="s">
        <v>932</v>
      </c>
      <c r="C905" t="s">
        <v>975</v>
      </c>
      <c r="D905" t="str">
        <f t="shared" si="44"/>
        <v>Jaccard</v>
      </c>
      <c r="E905" t="s">
        <v>976</v>
      </c>
      <c r="F905">
        <f t="shared" si="45"/>
        <v>0.4909039999999999</v>
      </c>
      <c r="G905">
        <v>0.36359999999999998</v>
      </c>
      <c r="H905">
        <v>0.65380000000000005</v>
      </c>
      <c r="I905">
        <v>0.28120000000000001</v>
      </c>
      <c r="J905">
        <v>0.42549999999999999</v>
      </c>
      <c r="K905">
        <v>0.5</v>
      </c>
      <c r="L905">
        <v>0.78259999999999996</v>
      </c>
      <c r="M905">
        <v>0.41670000000000001</v>
      </c>
      <c r="N905">
        <v>0.51429999999999998</v>
      </c>
      <c r="O905">
        <v>0.55559999999999998</v>
      </c>
      <c r="P905">
        <v>0.68289999999999995</v>
      </c>
      <c r="Q905">
        <v>0.25</v>
      </c>
      <c r="R905">
        <v>0.48480000000000001</v>
      </c>
      <c r="S905">
        <v>0.19570000000000001</v>
      </c>
      <c r="T905">
        <v>0.4</v>
      </c>
      <c r="U905">
        <v>0.35</v>
      </c>
      <c r="V905">
        <v>0.40379999999999999</v>
      </c>
      <c r="W905">
        <v>0.33960000000000001</v>
      </c>
      <c r="X905">
        <v>0.33329999999999999</v>
      </c>
      <c r="Y905">
        <v>0.2</v>
      </c>
      <c r="Z905">
        <v>0.61539999999999995</v>
      </c>
      <c r="AA905">
        <v>0.35420000000000001</v>
      </c>
      <c r="AB905">
        <v>0.66669999999999996</v>
      </c>
      <c r="AC905">
        <v>0.77780000000000005</v>
      </c>
      <c r="AD905">
        <v>0.55559999999999998</v>
      </c>
      <c r="AE905">
        <v>0.38890000000000002</v>
      </c>
      <c r="AF905">
        <v>0.57140000000000002</v>
      </c>
      <c r="AG905">
        <v>0.20749999999999999</v>
      </c>
      <c r="AH905">
        <v>0.40539999999999998</v>
      </c>
      <c r="AI905">
        <v>0.43480000000000002</v>
      </c>
      <c r="AJ905">
        <v>0.47060000000000002</v>
      </c>
      <c r="AK905">
        <v>0.15690000000000001</v>
      </c>
      <c r="AL905">
        <v>0.73680000000000001</v>
      </c>
      <c r="AM905">
        <v>0.31030000000000002</v>
      </c>
      <c r="AN905">
        <v>0.33329999999999999</v>
      </c>
      <c r="AO905">
        <v>0.37140000000000001</v>
      </c>
      <c r="AP905">
        <v>1</v>
      </c>
      <c r="AQ905">
        <v>0.69569999999999999</v>
      </c>
      <c r="AR905">
        <v>0.59519999999999995</v>
      </c>
      <c r="AS905">
        <v>0.71430000000000005</v>
      </c>
      <c r="AT905">
        <v>0.6512</v>
      </c>
      <c r="AU905">
        <v>0.3</v>
      </c>
      <c r="AV905">
        <v>1</v>
      </c>
      <c r="AW905">
        <v>0.4032</v>
      </c>
      <c r="AX905">
        <v>0.75</v>
      </c>
      <c r="AY905">
        <v>0.5</v>
      </c>
      <c r="AZ905">
        <v>0.871</v>
      </c>
      <c r="BA905">
        <v>0.32140000000000002</v>
      </c>
      <c r="BB905">
        <v>0.3846</v>
      </c>
      <c r="BC905">
        <v>0.53490000000000004</v>
      </c>
      <c r="BD905">
        <v>0.33329999999999999</v>
      </c>
    </row>
    <row r="906" spans="1:56" hidden="1" x14ac:dyDescent="0.4">
      <c r="A906">
        <v>737</v>
      </c>
      <c r="B906" t="s">
        <v>932</v>
      </c>
      <c r="C906" t="s">
        <v>975</v>
      </c>
      <c r="D906" t="str">
        <f t="shared" si="44"/>
        <v>Levenshtein</v>
      </c>
      <c r="E906" t="s">
        <v>977</v>
      </c>
      <c r="F906">
        <f t="shared" si="45"/>
        <v>0.68599000000000021</v>
      </c>
      <c r="G906">
        <v>0.54790000000000005</v>
      </c>
      <c r="H906">
        <v>0.84150000000000003</v>
      </c>
      <c r="I906">
        <v>0.59399999999999997</v>
      </c>
      <c r="J906">
        <v>0.61929999999999996</v>
      </c>
      <c r="K906">
        <v>0.57669999999999999</v>
      </c>
      <c r="L906">
        <v>0.91849999999999998</v>
      </c>
      <c r="M906">
        <v>0.60309999999999997</v>
      </c>
      <c r="N906">
        <v>0.68149999999999999</v>
      </c>
      <c r="O906">
        <v>0.65310000000000001</v>
      </c>
      <c r="P906">
        <v>0.77410000000000001</v>
      </c>
      <c r="Q906">
        <v>0.63700000000000001</v>
      </c>
      <c r="R906">
        <v>0.57930000000000004</v>
      </c>
      <c r="S906">
        <v>0.5786</v>
      </c>
      <c r="T906">
        <v>0.65939999999999999</v>
      </c>
      <c r="U906">
        <v>0.69410000000000005</v>
      </c>
      <c r="V906">
        <v>0.60440000000000005</v>
      </c>
      <c r="W906">
        <v>0.55530000000000002</v>
      </c>
      <c r="X906">
        <v>0.62260000000000004</v>
      </c>
      <c r="Y906">
        <v>0.5202</v>
      </c>
      <c r="Z906">
        <v>0.78239999999999998</v>
      </c>
      <c r="AA906">
        <v>0.52080000000000004</v>
      </c>
      <c r="AB906">
        <v>0.94550000000000001</v>
      </c>
      <c r="AC906">
        <v>0.81520000000000004</v>
      </c>
      <c r="AD906">
        <v>0.75600000000000001</v>
      </c>
      <c r="AE906">
        <v>0.71330000000000005</v>
      </c>
      <c r="AF906">
        <v>0.75429999999999997</v>
      </c>
      <c r="AG906">
        <v>0.45079999999999998</v>
      </c>
      <c r="AH906">
        <v>0.76490000000000002</v>
      </c>
      <c r="AI906">
        <v>0.72099999999999997</v>
      </c>
      <c r="AJ906">
        <v>0.69720000000000004</v>
      </c>
      <c r="AK906">
        <v>0.4325</v>
      </c>
      <c r="AL906">
        <v>0.91649999999999998</v>
      </c>
      <c r="AM906">
        <v>0.52929999999999999</v>
      </c>
      <c r="AN906">
        <v>0.51370000000000005</v>
      </c>
      <c r="AO906">
        <v>0.66159999999999997</v>
      </c>
      <c r="AP906">
        <v>0.95920000000000005</v>
      </c>
      <c r="AQ906">
        <v>0.94740000000000002</v>
      </c>
      <c r="AR906">
        <v>0.81059999999999999</v>
      </c>
      <c r="AS906">
        <v>0.8377</v>
      </c>
      <c r="AT906">
        <v>0.88790000000000002</v>
      </c>
      <c r="AU906">
        <v>0.49890000000000001</v>
      </c>
      <c r="AV906">
        <v>0.99260000000000004</v>
      </c>
      <c r="AW906">
        <v>0.65080000000000005</v>
      </c>
      <c r="AX906">
        <v>0.57089999999999996</v>
      </c>
      <c r="AY906">
        <v>0.59640000000000004</v>
      </c>
      <c r="AZ906">
        <v>0.91</v>
      </c>
      <c r="BA906">
        <v>0.55830000000000002</v>
      </c>
      <c r="BB906">
        <v>0.6865</v>
      </c>
      <c r="BC906">
        <v>0.61409999999999998</v>
      </c>
      <c r="BD906">
        <v>0.54259999999999997</v>
      </c>
    </row>
    <row r="907" spans="1:56" hidden="1" x14ac:dyDescent="0.4">
      <c r="A907">
        <v>738</v>
      </c>
      <c r="B907" t="s">
        <v>932</v>
      </c>
      <c r="C907" t="s">
        <v>975</v>
      </c>
      <c r="D907" t="str">
        <f t="shared" si="44"/>
        <v>TFIDF</v>
      </c>
      <c r="E907" t="s">
        <v>978</v>
      </c>
      <c r="F907">
        <f t="shared" si="45"/>
        <v>0.5659599999999998</v>
      </c>
      <c r="G907">
        <v>0.51549999999999996</v>
      </c>
      <c r="H907">
        <v>0.71789999999999998</v>
      </c>
      <c r="I907">
        <v>0.51780000000000004</v>
      </c>
      <c r="J907">
        <v>0.5262</v>
      </c>
      <c r="K907">
        <v>0.3458</v>
      </c>
      <c r="L907">
        <v>0.81779999999999997</v>
      </c>
      <c r="M907">
        <v>0.57069999999999999</v>
      </c>
      <c r="N907">
        <v>0.50409999999999999</v>
      </c>
      <c r="O907">
        <v>0.63719999999999999</v>
      </c>
      <c r="P907">
        <v>0.66839999999999999</v>
      </c>
      <c r="Q907">
        <v>0.3916</v>
      </c>
      <c r="R907">
        <v>0.37140000000000001</v>
      </c>
      <c r="S907">
        <v>0.3387</v>
      </c>
      <c r="T907">
        <v>0.36670000000000003</v>
      </c>
      <c r="U907">
        <v>0.48270000000000002</v>
      </c>
      <c r="V907">
        <v>0.44119999999999998</v>
      </c>
      <c r="W907">
        <v>0.4219</v>
      </c>
      <c r="X907">
        <v>0.3931</v>
      </c>
      <c r="Y907">
        <v>0.29339999999999999</v>
      </c>
      <c r="Z907">
        <v>0.59570000000000001</v>
      </c>
      <c r="AA907">
        <v>0.49230000000000002</v>
      </c>
      <c r="AB907">
        <v>0.84819999999999995</v>
      </c>
      <c r="AC907">
        <v>0.76180000000000003</v>
      </c>
      <c r="AD907">
        <v>0.53849999999999998</v>
      </c>
      <c r="AE907">
        <v>0.5958</v>
      </c>
      <c r="AF907">
        <v>0.61519999999999997</v>
      </c>
      <c r="AG907">
        <v>0.4219</v>
      </c>
      <c r="AH907">
        <v>0.60170000000000001</v>
      </c>
      <c r="AI907">
        <v>0.54820000000000002</v>
      </c>
      <c r="AJ907">
        <v>0.38150000000000001</v>
      </c>
      <c r="AK907">
        <v>0.37619999999999998</v>
      </c>
      <c r="AL907">
        <v>0.75019999999999998</v>
      </c>
      <c r="AM907">
        <v>0.4219</v>
      </c>
      <c r="AN907">
        <v>0.32379999999999998</v>
      </c>
      <c r="AO907">
        <v>0.58609999999999995</v>
      </c>
      <c r="AP907">
        <v>0.98119999999999996</v>
      </c>
      <c r="AQ907">
        <v>0.93810000000000004</v>
      </c>
      <c r="AR907">
        <v>0.79090000000000005</v>
      </c>
      <c r="AS907">
        <v>0.76890000000000003</v>
      </c>
      <c r="AT907">
        <v>0.74099999999999999</v>
      </c>
      <c r="AU907">
        <v>0.33679999999999999</v>
      </c>
      <c r="AV907">
        <v>1</v>
      </c>
      <c r="AW907">
        <v>0.52359999999999995</v>
      </c>
      <c r="AX907">
        <v>0.3967</v>
      </c>
      <c r="AY907">
        <v>0.52329999999999999</v>
      </c>
      <c r="AZ907">
        <v>0.86929999999999996</v>
      </c>
      <c r="BA907">
        <v>0.45500000000000002</v>
      </c>
      <c r="BB907">
        <v>0.45469999999999999</v>
      </c>
      <c r="BC907">
        <v>0.65990000000000004</v>
      </c>
      <c r="BD907">
        <v>0.67749999999999999</v>
      </c>
    </row>
    <row r="908" spans="1:56" hidden="1" x14ac:dyDescent="0.4">
      <c r="A908">
        <v>739</v>
      </c>
      <c r="B908" t="s">
        <v>932</v>
      </c>
      <c r="C908" t="s">
        <v>975</v>
      </c>
      <c r="D908" t="str">
        <f t="shared" si="44"/>
        <v>BM25</v>
      </c>
      <c r="E908" t="s">
        <v>979</v>
      </c>
      <c r="F908">
        <f t="shared" si="45"/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</row>
    <row r="909" spans="1:56" hidden="1" x14ac:dyDescent="0.4">
      <c r="A909">
        <v>740</v>
      </c>
      <c r="B909" t="s">
        <v>932</v>
      </c>
      <c r="C909" t="s">
        <v>975</v>
      </c>
      <c r="D909" t="str">
        <f t="shared" si="44"/>
        <v>SBERT</v>
      </c>
      <c r="E909" t="s">
        <v>980</v>
      </c>
      <c r="F909">
        <f t="shared" si="45"/>
        <v>0.94873600000000036</v>
      </c>
      <c r="G909">
        <v>0.95109999999999995</v>
      </c>
      <c r="H909">
        <v>0.97870000000000001</v>
      </c>
      <c r="I909">
        <v>0.93610000000000004</v>
      </c>
      <c r="J909">
        <v>0.96260000000000001</v>
      </c>
      <c r="K909">
        <v>0.96530000000000005</v>
      </c>
      <c r="L909">
        <v>0.99009999999999998</v>
      </c>
      <c r="M909">
        <v>0.96719999999999995</v>
      </c>
      <c r="N909">
        <v>0.97040000000000004</v>
      </c>
      <c r="O909">
        <v>0.98460000000000003</v>
      </c>
      <c r="P909">
        <v>0.9728</v>
      </c>
      <c r="Q909">
        <v>0.92769999999999997</v>
      </c>
      <c r="R909">
        <v>0.89100000000000001</v>
      </c>
      <c r="S909">
        <v>0.89190000000000003</v>
      </c>
      <c r="T909">
        <v>0.95930000000000004</v>
      </c>
      <c r="U909">
        <v>0.96730000000000005</v>
      </c>
      <c r="V909">
        <v>0.93710000000000004</v>
      </c>
      <c r="W909">
        <v>0.93600000000000005</v>
      </c>
      <c r="X909">
        <v>0.94379999999999997</v>
      </c>
      <c r="Y909">
        <v>0.89439999999999997</v>
      </c>
      <c r="Z909">
        <v>0.95420000000000005</v>
      </c>
      <c r="AA909">
        <v>0.90639999999999998</v>
      </c>
      <c r="AB909">
        <v>0.99250000000000005</v>
      </c>
      <c r="AC909">
        <v>0.94030000000000002</v>
      </c>
      <c r="AD909">
        <v>0.96179999999999999</v>
      </c>
      <c r="AE909">
        <v>0.94020000000000004</v>
      </c>
      <c r="AF909">
        <v>0.97550000000000003</v>
      </c>
      <c r="AG909">
        <v>0.89910000000000001</v>
      </c>
      <c r="AH909">
        <v>0.97340000000000004</v>
      </c>
      <c r="AI909">
        <v>0.96840000000000004</v>
      </c>
      <c r="AJ909">
        <v>0.93640000000000001</v>
      </c>
      <c r="AK909">
        <v>0.90100000000000002</v>
      </c>
      <c r="AL909">
        <v>0.98970000000000002</v>
      </c>
      <c r="AM909">
        <v>0.95209999999999995</v>
      </c>
      <c r="AN909">
        <v>0.86629999999999996</v>
      </c>
      <c r="AO909">
        <v>0.98550000000000004</v>
      </c>
      <c r="AP909">
        <v>0.99080000000000001</v>
      </c>
      <c r="AQ909">
        <v>0.98960000000000004</v>
      </c>
      <c r="AR909">
        <v>0.96709999999999996</v>
      </c>
      <c r="AS909">
        <v>0.97950000000000004</v>
      </c>
      <c r="AT909">
        <v>0.98480000000000001</v>
      </c>
      <c r="AU909">
        <v>0.90180000000000005</v>
      </c>
      <c r="AV909">
        <v>1</v>
      </c>
      <c r="AW909">
        <v>0.92410000000000003</v>
      </c>
      <c r="AX909">
        <v>0.86850000000000005</v>
      </c>
      <c r="AY909">
        <v>0.92</v>
      </c>
      <c r="AZ909">
        <v>0.97430000000000005</v>
      </c>
      <c r="BA909">
        <v>0.91800000000000004</v>
      </c>
      <c r="BB909">
        <v>0.93589999999999995</v>
      </c>
      <c r="BC909">
        <v>0.96050000000000002</v>
      </c>
      <c r="BD909">
        <v>0.95169999999999999</v>
      </c>
    </row>
    <row r="910" spans="1:56" hidden="1" x14ac:dyDescent="0.4">
      <c r="A910">
        <v>741</v>
      </c>
      <c r="B910" t="s">
        <v>932</v>
      </c>
      <c r="C910" t="s">
        <v>975</v>
      </c>
      <c r="D910" t="str">
        <f t="shared" si="44"/>
        <v>MEAN</v>
      </c>
      <c r="E910" t="s">
        <v>981</v>
      </c>
      <c r="F910">
        <f t="shared" si="45"/>
        <v>0.53831599999999991</v>
      </c>
      <c r="G910">
        <v>0.47560000000000002</v>
      </c>
      <c r="H910">
        <v>0.63839999999999997</v>
      </c>
      <c r="I910">
        <v>0.46579999999999999</v>
      </c>
      <c r="J910">
        <v>0.50670000000000004</v>
      </c>
      <c r="K910">
        <v>0.47760000000000002</v>
      </c>
      <c r="L910">
        <v>0.70179999999999998</v>
      </c>
      <c r="M910">
        <v>0.51149999999999995</v>
      </c>
      <c r="N910">
        <v>0.53410000000000002</v>
      </c>
      <c r="O910">
        <v>0.56610000000000005</v>
      </c>
      <c r="P910">
        <v>0.61960000000000004</v>
      </c>
      <c r="Q910">
        <v>0.44130000000000003</v>
      </c>
      <c r="R910">
        <v>0.46529999999999999</v>
      </c>
      <c r="S910">
        <v>0.40100000000000002</v>
      </c>
      <c r="T910">
        <v>0.47710000000000002</v>
      </c>
      <c r="U910">
        <v>0.49880000000000002</v>
      </c>
      <c r="V910">
        <v>0.4773</v>
      </c>
      <c r="W910">
        <v>0.4506</v>
      </c>
      <c r="X910">
        <v>0.45860000000000001</v>
      </c>
      <c r="Y910">
        <v>0.38159999999999999</v>
      </c>
      <c r="Z910">
        <v>0.58950000000000002</v>
      </c>
      <c r="AA910">
        <v>0.45469999999999999</v>
      </c>
      <c r="AB910">
        <v>0.69059999999999999</v>
      </c>
      <c r="AC910">
        <v>0.65900000000000003</v>
      </c>
      <c r="AD910">
        <v>0.56240000000000001</v>
      </c>
      <c r="AE910">
        <v>0.52759999999999996</v>
      </c>
      <c r="AF910">
        <v>0.58330000000000004</v>
      </c>
      <c r="AG910">
        <v>0.39589999999999997</v>
      </c>
      <c r="AH910">
        <v>0.54910000000000003</v>
      </c>
      <c r="AI910">
        <v>0.53449999999999998</v>
      </c>
      <c r="AJ910">
        <v>0.49709999999999999</v>
      </c>
      <c r="AK910">
        <v>0.37330000000000002</v>
      </c>
      <c r="AL910">
        <v>0.67869999999999997</v>
      </c>
      <c r="AM910">
        <v>0.44269999999999998</v>
      </c>
      <c r="AN910">
        <v>0.40739999999999998</v>
      </c>
      <c r="AO910">
        <v>0.52090000000000003</v>
      </c>
      <c r="AP910">
        <v>0.78620000000000001</v>
      </c>
      <c r="AQ910">
        <v>0.71419999999999995</v>
      </c>
      <c r="AR910">
        <v>0.63280000000000003</v>
      </c>
      <c r="AS910">
        <v>0.66010000000000002</v>
      </c>
      <c r="AT910">
        <v>0.65300000000000002</v>
      </c>
      <c r="AU910">
        <v>0.40749999999999997</v>
      </c>
      <c r="AV910">
        <v>0.79849999999999999</v>
      </c>
      <c r="AW910">
        <v>0.50029999999999997</v>
      </c>
      <c r="AX910">
        <v>0.51719999999999999</v>
      </c>
      <c r="AY910">
        <v>0.50790000000000002</v>
      </c>
      <c r="AZ910">
        <v>0.72489999999999999</v>
      </c>
      <c r="BA910">
        <v>0.45050000000000001</v>
      </c>
      <c r="BB910">
        <v>0.49230000000000002</v>
      </c>
      <c r="BC910">
        <v>0.55389999999999995</v>
      </c>
      <c r="BD910">
        <v>0.501</v>
      </c>
    </row>
    <row r="911" spans="1:56" x14ac:dyDescent="0.4">
      <c r="A911">
        <v>742</v>
      </c>
      <c r="B911" t="s">
        <v>932</v>
      </c>
      <c r="C911" t="s">
        <v>975</v>
      </c>
      <c r="D911" t="str">
        <f t="shared" si="44"/>
        <v>Weighted</v>
      </c>
      <c r="E911" t="s">
        <v>982</v>
      </c>
      <c r="F911">
        <f t="shared" si="45"/>
        <v>0.55888999999999989</v>
      </c>
      <c r="G911">
        <v>0.47760000000000002</v>
      </c>
      <c r="H911">
        <v>0.68710000000000004</v>
      </c>
      <c r="I911">
        <v>0.4677</v>
      </c>
      <c r="J911">
        <v>0.51529999999999998</v>
      </c>
      <c r="K911">
        <v>0.46939999999999998</v>
      </c>
      <c r="L911">
        <v>0.76959999999999995</v>
      </c>
      <c r="M911">
        <v>0.52290000000000003</v>
      </c>
      <c r="N911">
        <v>0.54720000000000002</v>
      </c>
      <c r="O911">
        <v>0.59179999999999999</v>
      </c>
      <c r="P911">
        <v>0.66210000000000002</v>
      </c>
      <c r="Q911">
        <v>0.432</v>
      </c>
      <c r="R911">
        <v>0.46660000000000001</v>
      </c>
      <c r="S911">
        <v>0.38440000000000002</v>
      </c>
      <c r="T911">
        <v>0.4708</v>
      </c>
      <c r="U911">
        <v>0.50260000000000005</v>
      </c>
      <c r="V911">
        <v>0.47810000000000002</v>
      </c>
      <c r="W911">
        <v>0.44390000000000002</v>
      </c>
      <c r="X911">
        <v>0.45129999999999998</v>
      </c>
      <c r="Y911">
        <v>0.35749999999999998</v>
      </c>
      <c r="Z911">
        <v>0.62360000000000004</v>
      </c>
      <c r="AA911">
        <v>0.45710000000000001</v>
      </c>
      <c r="AB911">
        <v>0.75680000000000003</v>
      </c>
      <c r="AC911">
        <v>0.7208</v>
      </c>
      <c r="AD911">
        <v>0.58560000000000001</v>
      </c>
      <c r="AE911">
        <v>0.54830000000000001</v>
      </c>
      <c r="AF911">
        <v>0.61360000000000003</v>
      </c>
      <c r="AG911">
        <v>0.38109999999999999</v>
      </c>
      <c r="AH911">
        <v>0.57040000000000002</v>
      </c>
      <c r="AI911">
        <v>0.55030000000000001</v>
      </c>
      <c r="AJ911">
        <v>0.5</v>
      </c>
      <c r="AK911">
        <v>0.3503</v>
      </c>
      <c r="AL911">
        <v>0.73740000000000006</v>
      </c>
      <c r="AM911">
        <v>0.43169999999999997</v>
      </c>
      <c r="AN911">
        <v>0.39550000000000002</v>
      </c>
      <c r="AO911">
        <v>0.53259999999999996</v>
      </c>
      <c r="AP911">
        <v>0.88329999999999997</v>
      </c>
      <c r="AQ911">
        <v>0.79120000000000001</v>
      </c>
      <c r="AR911">
        <v>0.68540000000000001</v>
      </c>
      <c r="AS911">
        <v>0.71660000000000001</v>
      </c>
      <c r="AT911">
        <v>0.70550000000000002</v>
      </c>
      <c r="AU911">
        <v>0.39090000000000003</v>
      </c>
      <c r="AV911">
        <v>0.8982</v>
      </c>
      <c r="AW911">
        <v>0.51300000000000001</v>
      </c>
      <c r="AX911">
        <v>0.53610000000000002</v>
      </c>
      <c r="AY911">
        <v>0.52310000000000001</v>
      </c>
      <c r="AZ911">
        <v>0.80349999999999999</v>
      </c>
      <c r="BA911">
        <v>0.44819999999999999</v>
      </c>
      <c r="BB911">
        <v>0.49780000000000002</v>
      </c>
      <c r="BC911">
        <v>0.58130000000000004</v>
      </c>
      <c r="BD911">
        <v>0.51739999999999997</v>
      </c>
    </row>
    <row r="912" spans="1:56" hidden="1" x14ac:dyDescent="0.4">
      <c r="A912">
        <v>722</v>
      </c>
      <c r="B912" t="s">
        <v>896</v>
      </c>
      <c r="C912" t="s">
        <v>975</v>
      </c>
      <c r="D912" t="str">
        <f t="shared" si="44"/>
        <v>Jaccard</v>
      </c>
      <c r="E912" t="s">
        <v>983</v>
      </c>
      <c r="F912">
        <f t="shared" si="45"/>
        <v>0.5004519999999999</v>
      </c>
      <c r="G912">
        <v>0.1489</v>
      </c>
      <c r="H912">
        <v>0.57140000000000002</v>
      </c>
      <c r="I912">
        <v>0.48570000000000002</v>
      </c>
      <c r="J912">
        <v>0.24490000000000001</v>
      </c>
      <c r="K912">
        <v>0.5</v>
      </c>
      <c r="L912">
        <v>0.81820000000000004</v>
      </c>
      <c r="M912">
        <v>0.32140000000000002</v>
      </c>
      <c r="N912">
        <v>0.46150000000000002</v>
      </c>
      <c r="O912">
        <v>0.5</v>
      </c>
      <c r="P912">
        <v>0.44740000000000002</v>
      </c>
      <c r="Q912">
        <v>0.64290000000000003</v>
      </c>
      <c r="R912">
        <v>0.32429999999999998</v>
      </c>
      <c r="S912">
        <v>0.871</v>
      </c>
      <c r="T912">
        <v>0.57689999999999997</v>
      </c>
      <c r="U912">
        <v>0.63329999999999997</v>
      </c>
      <c r="V912">
        <v>0.4667</v>
      </c>
      <c r="W912">
        <v>0.80489999999999995</v>
      </c>
      <c r="X912">
        <v>0.23080000000000001</v>
      </c>
      <c r="Y912">
        <v>0.27779999999999999</v>
      </c>
      <c r="Z912">
        <v>0.88</v>
      </c>
      <c r="AA912">
        <v>0.45279999999999998</v>
      </c>
      <c r="AB912">
        <v>0.66669999999999996</v>
      </c>
      <c r="AC912">
        <v>0.64290000000000003</v>
      </c>
      <c r="AD912">
        <v>0.26919999999999999</v>
      </c>
      <c r="AE912">
        <v>0.42549999999999999</v>
      </c>
      <c r="AF912">
        <v>0.59619999999999995</v>
      </c>
      <c r="AG912">
        <v>0.2727</v>
      </c>
      <c r="AH912">
        <v>0.44440000000000002</v>
      </c>
      <c r="AI912">
        <v>0.35709999999999997</v>
      </c>
      <c r="AJ912">
        <v>0.6</v>
      </c>
      <c r="AK912">
        <v>0.13730000000000001</v>
      </c>
      <c r="AL912">
        <v>0.88890000000000002</v>
      </c>
      <c r="AM912">
        <v>0.26919999999999999</v>
      </c>
      <c r="AN912">
        <v>0.4</v>
      </c>
      <c r="AO912">
        <v>0.5161</v>
      </c>
      <c r="AP912">
        <v>0.72219999999999995</v>
      </c>
      <c r="AQ912">
        <v>0.63639999999999997</v>
      </c>
      <c r="AR912">
        <v>0.75</v>
      </c>
      <c r="AS912">
        <v>0.63639999999999997</v>
      </c>
      <c r="AT912">
        <v>0.62160000000000004</v>
      </c>
      <c r="AU912">
        <v>0.69230000000000003</v>
      </c>
      <c r="AV912">
        <v>0.5161</v>
      </c>
      <c r="AW912">
        <v>0.23080000000000001</v>
      </c>
      <c r="AX912">
        <v>0.3548</v>
      </c>
      <c r="AY912">
        <v>0.42859999999999998</v>
      </c>
      <c r="AZ912">
        <v>0.55879999999999996</v>
      </c>
      <c r="BA912">
        <v>0.42370000000000002</v>
      </c>
      <c r="BB912">
        <v>0.3846</v>
      </c>
      <c r="BC912">
        <v>0.5111</v>
      </c>
      <c r="BD912">
        <v>0.40820000000000001</v>
      </c>
    </row>
    <row r="913" spans="1:56" hidden="1" x14ac:dyDescent="0.4">
      <c r="A913">
        <v>723</v>
      </c>
      <c r="B913" t="s">
        <v>896</v>
      </c>
      <c r="C913" t="s">
        <v>975</v>
      </c>
      <c r="D913" t="str">
        <f t="shared" si="44"/>
        <v>Levenshtein</v>
      </c>
      <c r="E913" t="s">
        <v>984</v>
      </c>
      <c r="F913">
        <f t="shared" si="45"/>
        <v>0.69919999999999982</v>
      </c>
      <c r="G913">
        <v>0.54920000000000002</v>
      </c>
      <c r="H913">
        <v>0.74609999999999999</v>
      </c>
      <c r="I913">
        <v>0.86939999999999995</v>
      </c>
      <c r="J913">
        <v>0.54390000000000005</v>
      </c>
      <c r="K913">
        <v>0.73640000000000005</v>
      </c>
      <c r="L913">
        <v>0.92820000000000003</v>
      </c>
      <c r="M913">
        <v>0.60850000000000004</v>
      </c>
      <c r="N913">
        <v>0.65159999999999996</v>
      </c>
      <c r="O913">
        <v>0.74429999999999996</v>
      </c>
      <c r="P913">
        <v>0.52559999999999996</v>
      </c>
      <c r="Q913">
        <v>0.95579999999999998</v>
      </c>
      <c r="R913">
        <v>0.52890000000000004</v>
      </c>
      <c r="S913">
        <v>0.84950000000000003</v>
      </c>
      <c r="T913">
        <v>0.72130000000000005</v>
      </c>
      <c r="U913">
        <v>0.91139999999999999</v>
      </c>
      <c r="V913">
        <v>0.68140000000000001</v>
      </c>
      <c r="W913">
        <v>0.90600000000000003</v>
      </c>
      <c r="X913">
        <v>0.52610000000000001</v>
      </c>
      <c r="Y913">
        <v>0.56210000000000004</v>
      </c>
      <c r="Z913">
        <v>0.93010000000000004</v>
      </c>
      <c r="AA913">
        <v>0.61170000000000002</v>
      </c>
      <c r="AB913">
        <v>0.94589999999999996</v>
      </c>
      <c r="AC913">
        <v>0.82799999999999996</v>
      </c>
      <c r="AD913">
        <v>0.63290000000000002</v>
      </c>
      <c r="AE913">
        <v>0.66049999999999998</v>
      </c>
      <c r="AF913">
        <v>0.67069999999999996</v>
      </c>
      <c r="AG913">
        <v>0.48820000000000002</v>
      </c>
      <c r="AH913">
        <v>0.77529999999999999</v>
      </c>
      <c r="AI913">
        <v>0.54600000000000004</v>
      </c>
      <c r="AJ913">
        <v>0.71319999999999995</v>
      </c>
      <c r="AK913">
        <v>0.45150000000000001</v>
      </c>
      <c r="AL913">
        <v>0.9748</v>
      </c>
      <c r="AM913">
        <v>0.50760000000000005</v>
      </c>
      <c r="AN913">
        <v>0.52710000000000001</v>
      </c>
      <c r="AO913">
        <v>0.78049999999999997</v>
      </c>
      <c r="AP913">
        <v>0.89119999999999999</v>
      </c>
      <c r="AQ913">
        <v>0.72850000000000004</v>
      </c>
      <c r="AR913">
        <v>0.86899999999999999</v>
      </c>
      <c r="AS913">
        <v>0.69540000000000002</v>
      </c>
      <c r="AT913">
        <v>0.76190000000000002</v>
      </c>
      <c r="AU913">
        <v>0.8024</v>
      </c>
      <c r="AV913">
        <v>0.80289999999999995</v>
      </c>
      <c r="AW913">
        <v>0.57269999999999999</v>
      </c>
      <c r="AX913">
        <v>0.45910000000000001</v>
      </c>
      <c r="AY913">
        <v>0.56369999999999998</v>
      </c>
      <c r="AZ913">
        <v>0.72260000000000002</v>
      </c>
      <c r="BA913">
        <v>0.53739999999999999</v>
      </c>
      <c r="BB913">
        <v>0.77349999999999997</v>
      </c>
      <c r="BC913">
        <v>0.64759999999999995</v>
      </c>
      <c r="BD913">
        <v>0.54239999999999999</v>
      </c>
    </row>
    <row r="914" spans="1:56" hidden="1" x14ac:dyDescent="0.4">
      <c r="A914">
        <v>724</v>
      </c>
      <c r="B914" t="s">
        <v>896</v>
      </c>
      <c r="C914" t="s">
        <v>975</v>
      </c>
      <c r="D914" t="str">
        <f t="shared" si="44"/>
        <v>TFIDF</v>
      </c>
      <c r="E914" t="s">
        <v>985</v>
      </c>
      <c r="F914">
        <f t="shared" si="45"/>
        <v>0.58822400000000008</v>
      </c>
      <c r="G914">
        <v>0.35189999999999999</v>
      </c>
      <c r="H914">
        <v>0.63759999999999994</v>
      </c>
      <c r="I914">
        <v>0.73299999999999998</v>
      </c>
      <c r="J914">
        <v>0.39090000000000003</v>
      </c>
      <c r="K914">
        <v>0.52680000000000005</v>
      </c>
      <c r="L914">
        <v>0.84199999999999997</v>
      </c>
      <c r="M914">
        <v>0.49199999999999999</v>
      </c>
      <c r="N914">
        <v>0.45989999999999998</v>
      </c>
      <c r="O914">
        <v>0.64019999999999999</v>
      </c>
      <c r="P914">
        <v>0.3881</v>
      </c>
      <c r="Q914">
        <v>0.88939999999999997</v>
      </c>
      <c r="R914">
        <v>0.42030000000000001</v>
      </c>
      <c r="S914">
        <v>0.65800000000000003</v>
      </c>
      <c r="T914">
        <v>0.41470000000000001</v>
      </c>
      <c r="U914">
        <v>0.78700000000000003</v>
      </c>
      <c r="V914">
        <v>0.50139999999999996</v>
      </c>
      <c r="W914">
        <v>0.89990000000000003</v>
      </c>
      <c r="X914">
        <v>0.34439999999999998</v>
      </c>
      <c r="Y914">
        <v>0.48209999999999997</v>
      </c>
      <c r="Z914">
        <v>0.91859999999999997</v>
      </c>
      <c r="AA914">
        <v>0.56969999999999998</v>
      </c>
      <c r="AB914">
        <v>0.84819999999999995</v>
      </c>
      <c r="AC914">
        <v>0.75190000000000001</v>
      </c>
      <c r="AD914">
        <v>0.43590000000000001</v>
      </c>
      <c r="AE914">
        <v>0.60660000000000003</v>
      </c>
      <c r="AF914">
        <v>0.52729999999999999</v>
      </c>
      <c r="AG914">
        <v>0.41770000000000002</v>
      </c>
      <c r="AH914">
        <v>0.64019999999999999</v>
      </c>
      <c r="AI914">
        <v>0.3392</v>
      </c>
      <c r="AJ914">
        <v>0.42349999999999999</v>
      </c>
      <c r="AK914">
        <v>0.34260000000000002</v>
      </c>
      <c r="AL914">
        <v>0.84670000000000001</v>
      </c>
      <c r="AM914">
        <v>0.29149999999999998</v>
      </c>
      <c r="AN914">
        <v>0.32450000000000001</v>
      </c>
      <c r="AO914">
        <v>0.63329999999999997</v>
      </c>
      <c r="AP914">
        <v>0.84850000000000003</v>
      </c>
      <c r="AQ914">
        <v>0.86460000000000004</v>
      </c>
      <c r="AR914">
        <v>0.88460000000000005</v>
      </c>
      <c r="AS914">
        <v>0.65149999999999997</v>
      </c>
      <c r="AT914">
        <v>0.68679999999999997</v>
      </c>
      <c r="AU914">
        <v>0.80230000000000001</v>
      </c>
      <c r="AV914">
        <v>0.73509999999999998</v>
      </c>
      <c r="AW914">
        <v>0.47370000000000001</v>
      </c>
      <c r="AX914">
        <v>0.2843</v>
      </c>
      <c r="AY914">
        <v>0.45810000000000001</v>
      </c>
      <c r="AZ914">
        <v>0.71760000000000002</v>
      </c>
      <c r="BA914">
        <v>0.52529999999999999</v>
      </c>
      <c r="BB914">
        <v>0.46329999999999999</v>
      </c>
      <c r="BC914">
        <v>0.64980000000000004</v>
      </c>
      <c r="BD914">
        <v>0.5887</v>
      </c>
    </row>
    <row r="915" spans="1:56" hidden="1" x14ac:dyDescent="0.4">
      <c r="A915">
        <v>725</v>
      </c>
      <c r="B915" t="s">
        <v>896</v>
      </c>
      <c r="C915" t="s">
        <v>975</v>
      </c>
      <c r="D915" t="str">
        <f t="shared" si="44"/>
        <v>BM25</v>
      </c>
      <c r="E915" t="s">
        <v>986</v>
      </c>
      <c r="F915">
        <f t="shared" si="45"/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</row>
    <row r="916" spans="1:56" hidden="1" x14ac:dyDescent="0.4">
      <c r="A916">
        <v>726</v>
      </c>
      <c r="B916" t="s">
        <v>896</v>
      </c>
      <c r="C916" t="s">
        <v>975</v>
      </c>
      <c r="D916" t="str">
        <f t="shared" si="44"/>
        <v>SBERT</v>
      </c>
      <c r="E916" t="s">
        <v>987</v>
      </c>
      <c r="F916">
        <f t="shared" si="45"/>
        <v>0.94804800000000011</v>
      </c>
      <c r="G916">
        <v>0.92989999999999995</v>
      </c>
      <c r="H916">
        <v>0.95989999999999998</v>
      </c>
      <c r="I916">
        <v>0.97330000000000005</v>
      </c>
      <c r="J916">
        <v>0.93620000000000003</v>
      </c>
      <c r="K916">
        <v>0.94399999999999995</v>
      </c>
      <c r="L916">
        <v>0.99219999999999997</v>
      </c>
      <c r="M916">
        <v>0.95179999999999998</v>
      </c>
      <c r="N916">
        <v>0.92710000000000004</v>
      </c>
      <c r="O916">
        <v>0.9647</v>
      </c>
      <c r="P916">
        <v>0.88280000000000003</v>
      </c>
      <c r="Q916">
        <v>0.97550000000000003</v>
      </c>
      <c r="R916">
        <v>0.86960000000000004</v>
      </c>
      <c r="S916">
        <v>0.9748</v>
      </c>
      <c r="T916">
        <v>0.96440000000000003</v>
      </c>
      <c r="U916">
        <v>0.98560000000000003</v>
      </c>
      <c r="V916">
        <v>0.94069999999999998</v>
      </c>
      <c r="W916">
        <v>0.99039999999999995</v>
      </c>
      <c r="X916">
        <v>0.93820000000000003</v>
      </c>
      <c r="Y916">
        <v>0.93630000000000002</v>
      </c>
      <c r="Z916">
        <v>0.99709999999999999</v>
      </c>
      <c r="AA916">
        <v>0.91239999999999999</v>
      </c>
      <c r="AB916">
        <v>0.99250000000000005</v>
      </c>
      <c r="AC916">
        <v>0.97619999999999996</v>
      </c>
      <c r="AD916">
        <v>0.9607</v>
      </c>
      <c r="AE916">
        <v>0.96779999999999999</v>
      </c>
      <c r="AF916">
        <v>0.97440000000000004</v>
      </c>
      <c r="AG916">
        <v>0.90639999999999998</v>
      </c>
      <c r="AH916">
        <v>0.97599999999999998</v>
      </c>
      <c r="AI916">
        <v>0.9204</v>
      </c>
      <c r="AJ916">
        <v>0.93630000000000002</v>
      </c>
      <c r="AK916">
        <v>0.9012</v>
      </c>
      <c r="AL916">
        <v>0.99780000000000002</v>
      </c>
      <c r="AM916">
        <v>0.93300000000000005</v>
      </c>
      <c r="AN916">
        <v>0.84819999999999995</v>
      </c>
      <c r="AO916">
        <v>0.98480000000000001</v>
      </c>
      <c r="AP916">
        <v>0.97840000000000005</v>
      </c>
      <c r="AQ916">
        <v>0.98209999999999997</v>
      </c>
      <c r="AR916">
        <v>0.97840000000000005</v>
      </c>
      <c r="AS916">
        <v>0.95430000000000004</v>
      </c>
      <c r="AT916">
        <v>0.97760000000000002</v>
      </c>
      <c r="AU916">
        <v>0.98270000000000002</v>
      </c>
      <c r="AV916">
        <v>0.97829999999999995</v>
      </c>
      <c r="AW916">
        <v>0.91200000000000003</v>
      </c>
      <c r="AX916">
        <v>0.86170000000000002</v>
      </c>
      <c r="AY916">
        <v>0.90710000000000002</v>
      </c>
      <c r="AZ916">
        <v>0.93279999999999996</v>
      </c>
      <c r="BA916">
        <v>0.91420000000000001</v>
      </c>
      <c r="BB916">
        <v>0.91639999999999999</v>
      </c>
      <c r="BC916">
        <v>0.96309999999999996</v>
      </c>
      <c r="BD916">
        <v>0.94069999999999998</v>
      </c>
    </row>
    <row r="917" spans="1:56" hidden="1" x14ac:dyDescent="0.4">
      <c r="A917">
        <v>727</v>
      </c>
      <c r="B917" t="s">
        <v>896</v>
      </c>
      <c r="C917" t="s">
        <v>975</v>
      </c>
      <c r="D917" t="str">
        <f t="shared" si="44"/>
        <v>MEAN</v>
      </c>
      <c r="E917" t="s">
        <v>988</v>
      </c>
      <c r="F917">
        <f t="shared" si="45"/>
        <v>0.54718199999999984</v>
      </c>
      <c r="G917">
        <v>0.39600000000000002</v>
      </c>
      <c r="H917">
        <v>0.58299999999999996</v>
      </c>
      <c r="I917">
        <v>0.61229999999999996</v>
      </c>
      <c r="J917">
        <v>0.42320000000000002</v>
      </c>
      <c r="K917">
        <v>0.54139999999999999</v>
      </c>
      <c r="L917">
        <v>0.71609999999999996</v>
      </c>
      <c r="M917">
        <v>0.47470000000000001</v>
      </c>
      <c r="N917">
        <v>0.5</v>
      </c>
      <c r="O917">
        <v>0.56979999999999997</v>
      </c>
      <c r="P917">
        <v>0.44879999999999998</v>
      </c>
      <c r="Q917">
        <v>0.69269999999999998</v>
      </c>
      <c r="R917">
        <v>0.42859999999999998</v>
      </c>
      <c r="S917">
        <v>0.67069999999999996</v>
      </c>
      <c r="T917">
        <v>0.53549999999999998</v>
      </c>
      <c r="U917">
        <v>0.66349999999999998</v>
      </c>
      <c r="V917">
        <v>0.51800000000000002</v>
      </c>
      <c r="W917">
        <v>0.72019999999999995</v>
      </c>
      <c r="X917">
        <v>0.40789999999999998</v>
      </c>
      <c r="Y917">
        <v>0.45169999999999999</v>
      </c>
      <c r="Z917">
        <v>0.74509999999999998</v>
      </c>
      <c r="AA917">
        <v>0.50929999999999997</v>
      </c>
      <c r="AB917">
        <v>0.69069999999999998</v>
      </c>
      <c r="AC917">
        <v>0.63980000000000004</v>
      </c>
      <c r="AD917">
        <v>0.4597</v>
      </c>
      <c r="AE917">
        <v>0.53210000000000002</v>
      </c>
      <c r="AF917">
        <v>0.55369999999999997</v>
      </c>
      <c r="AG917">
        <v>0.41699999999999998</v>
      </c>
      <c r="AH917">
        <v>0.56720000000000004</v>
      </c>
      <c r="AI917">
        <v>0.43259999999999998</v>
      </c>
      <c r="AJ917">
        <v>0.53459999999999996</v>
      </c>
      <c r="AK917">
        <v>0.36649999999999999</v>
      </c>
      <c r="AL917">
        <v>0.74160000000000004</v>
      </c>
      <c r="AM917">
        <v>0.4002</v>
      </c>
      <c r="AN917">
        <v>0.4199</v>
      </c>
      <c r="AO917">
        <v>0.58299999999999996</v>
      </c>
      <c r="AP917">
        <v>0.68810000000000004</v>
      </c>
      <c r="AQ917">
        <v>0.64229999999999998</v>
      </c>
      <c r="AR917">
        <v>0.69640000000000002</v>
      </c>
      <c r="AS917">
        <v>0.58750000000000002</v>
      </c>
      <c r="AT917">
        <v>0.60960000000000003</v>
      </c>
      <c r="AU917">
        <v>0.65590000000000004</v>
      </c>
      <c r="AV917">
        <v>0.60650000000000004</v>
      </c>
      <c r="AW917">
        <v>0.43780000000000002</v>
      </c>
      <c r="AX917">
        <v>0.39200000000000002</v>
      </c>
      <c r="AY917">
        <v>0.47149999999999997</v>
      </c>
      <c r="AZ917">
        <v>0.58640000000000003</v>
      </c>
      <c r="BA917">
        <v>0.48010000000000003</v>
      </c>
      <c r="BB917">
        <v>0.50760000000000005</v>
      </c>
      <c r="BC917">
        <v>0.55430000000000001</v>
      </c>
      <c r="BD917">
        <v>0.496</v>
      </c>
    </row>
    <row r="918" spans="1:56" hidden="1" x14ac:dyDescent="0.4">
      <c r="A918">
        <v>728</v>
      </c>
      <c r="B918" t="s">
        <v>896</v>
      </c>
      <c r="C918" t="s">
        <v>975</v>
      </c>
      <c r="D918" t="str">
        <f t="shared" si="44"/>
        <v>Weighted</v>
      </c>
      <c r="E918" t="s">
        <v>989</v>
      </c>
      <c r="F918">
        <f t="shared" si="45"/>
        <v>0.57118199999999997</v>
      </c>
      <c r="G918">
        <v>0.37309999999999999</v>
      </c>
      <c r="H918">
        <v>0.61660000000000004</v>
      </c>
      <c r="I918">
        <v>0.65600000000000003</v>
      </c>
      <c r="J918">
        <v>0.40810000000000002</v>
      </c>
      <c r="K918">
        <v>0.5615</v>
      </c>
      <c r="L918">
        <v>0.78839999999999999</v>
      </c>
      <c r="M918">
        <v>0.4753</v>
      </c>
      <c r="N918">
        <v>0.50900000000000001</v>
      </c>
      <c r="O918">
        <v>0.59960000000000002</v>
      </c>
      <c r="P918">
        <v>0.44790000000000002</v>
      </c>
      <c r="Q918">
        <v>0.76400000000000001</v>
      </c>
      <c r="R918">
        <v>0.4264</v>
      </c>
      <c r="S918">
        <v>0.72499999999999998</v>
      </c>
      <c r="T918">
        <v>0.5454</v>
      </c>
      <c r="U918">
        <v>0.72089999999999999</v>
      </c>
      <c r="V918">
        <v>0.53149999999999997</v>
      </c>
      <c r="W918">
        <v>0.79669999999999996</v>
      </c>
      <c r="X918">
        <v>0.38629999999999998</v>
      </c>
      <c r="Y918">
        <v>0.44819999999999999</v>
      </c>
      <c r="Z918">
        <v>0.82779999999999998</v>
      </c>
      <c r="AA918">
        <v>0.52829999999999999</v>
      </c>
      <c r="AB918">
        <v>0.75690000000000002</v>
      </c>
      <c r="AC918">
        <v>0.69089999999999996</v>
      </c>
      <c r="AD918">
        <v>0.45240000000000002</v>
      </c>
      <c r="AE918">
        <v>0.55030000000000001</v>
      </c>
      <c r="AF918">
        <v>0.57230000000000003</v>
      </c>
      <c r="AG918">
        <v>0.40620000000000001</v>
      </c>
      <c r="AH918">
        <v>0.59460000000000002</v>
      </c>
      <c r="AI918">
        <v>0.41959999999999997</v>
      </c>
      <c r="AJ918">
        <v>0.54900000000000004</v>
      </c>
      <c r="AK918">
        <v>0.34010000000000001</v>
      </c>
      <c r="AL918">
        <v>0.81969999999999998</v>
      </c>
      <c r="AM918">
        <v>0.37490000000000001</v>
      </c>
      <c r="AN918">
        <v>0.41389999999999999</v>
      </c>
      <c r="AO918">
        <v>0.61260000000000003</v>
      </c>
      <c r="AP918">
        <v>0.75570000000000004</v>
      </c>
      <c r="AQ918">
        <v>0.69879999999999998</v>
      </c>
      <c r="AR918">
        <v>0.76800000000000002</v>
      </c>
      <c r="AS918">
        <v>0.62380000000000002</v>
      </c>
      <c r="AT918">
        <v>0.64970000000000006</v>
      </c>
      <c r="AU918">
        <v>0.71260000000000001</v>
      </c>
      <c r="AV918">
        <v>0.64810000000000001</v>
      </c>
      <c r="AW918">
        <v>0.43419999999999997</v>
      </c>
      <c r="AX918">
        <v>0.375</v>
      </c>
      <c r="AY918">
        <v>0.47620000000000001</v>
      </c>
      <c r="AZ918">
        <v>0.62890000000000001</v>
      </c>
      <c r="BA918">
        <v>0.48930000000000001</v>
      </c>
      <c r="BB918">
        <v>0.5202</v>
      </c>
      <c r="BC918">
        <v>0.58089999999999997</v>
      </c>
      <c r="BD918">
        <v>0.50829999999999997</v>
      </c>
    </row>
    <row r="919" spans="1:56" hidden="1" x14ac:dyDescent="0.4">
      <c r="A919">
        <v>701</v>
      </c>
      <c r="B919" t="s">
        <v>867</v>
      </c>
      <c r="C919" t="s">
        <v>975</v>
      </c>
      <c r="D919" t="str">
        <f t="shared" si="44"/>
        <v>Jaccard</v>
      </c>
      <c r="E919" t="s">
        <v>990</v>
      </c>
      <c r="F919">
        <f t="shared" si="45"/>
        <v>0.51359999999999995</v>
      </c>
      <c r="G919">
        <v>0.60870000000000002</v>
      </c>
      <c r="H919">
        <v>0.62960000000000005</v>
      </c>
      <c r="I919">
        <v>0.3226</v>
      </c>
      <c r="J919">
        <v>0.33329999999999999</v>
      </c>
      <c r="K919">
        <v>0.57140000000000002</v>
      </c>
      <c r="L919">
        <v>0.85709999999999997</v>
      </c>
      <c r="M919">
        <v>0.2195</v>
      </c>
      <c r="N919">
        <v>0.31909999999999999</v>
      </c>
      <c r="O919">
        <v>0.53569999999999995</v>
      </c>
      <c r="P919">
        <v>0.44740000000000002</v>
      </c>
      <c r="Q919">
        <v>0.75860000000000005</v>
      </c>
      <c r="R919">
        <v>0.28120000000000001</v>
      </c>
      <c r="S919">
        <v>0.13159999999999999</v>
      </c>
      <c r="T919">
        <v>0.33329999999999999</v>
      </c>
      <c r="U919">
        <v>0.42420000000000002</v>
      </c>
      <c r="V919">
        <v>0.3019</v>
      </c>
      <c r="W919">
        <v>0.64290000000000003</v>
      </c>
      <c r="X919">
        <v>0.875</v>
      </c>
      <c r="Y919">
        <v>0.4773</v>
      </c>
      <c r="Z919">
        <v>0.6129</v>
      </c>
      <c r="AA919">
        <v>0.44230000000000003</v>
      </c>
      <c r="AB919">
        <v>0.66669999999999996</v>
      </c>
      <c r="AC919">
        <v>0.83330000000000004</v>
      </c>
      <c r="AD919">
        <v>0.55559999999999998</v>
      </c>
      <c r="AE919">
        <v>0.60419999999999996</v>
      </c>
      <c r="AF919">
        <v>0.73080000000000001</v>
      </c>
      <c r="AG919">
        <v>0.2281</v>
      </c>
      <c r="AH919">
        <v>0.27500000000000002</v>
      </c>
      <c r="AI919">
        <v>0.35709999999999997</v>
      </c>
      <c r="AJ919">
        <v>0.44440000000000002</v>
      </c>
      <c r="AK919">
        <v>0.27450000000000002</v>
      </c>
      <c r="AL919">
        <v>0.88890000000000002</v>
      </c>
      <c r="AM919">
        <v>0.31030000000000002</v>
      </c>
      <c r="AN919">
        <v>0.3</v>
      </c>
      <c r="AO919">
        <v>0.3226</v>
      </c>
      <c r="AP919">
        <v>0.52380000000000004</v>
      </c>
      <c r="AQ919">
        <v>0.95</v>
      </c>
      <c r="AR919">
        <v>0.75</v>
      </c>
      <c r="AS919">
        <v>0.80649999999999999</v>
      </c>
      <c r="AT919">
        <v>0.68569999999999998</v>
      </c>
      <c r="AU919">
        <v>0.30230000000000001</v>
      </c>
      <c r="AV919">
        <v>0.57140000000000002</v>
      </c>
      <c r="AW919">
        <v>0.2581</v>
      </c>
      <c r="AX919">
        <v>0.8095</v>
      </c>
      <c r="AY919">
        <v>0.52170000000000005</v>
      </c>
      <c r="AZ919">
        <v>0.4783</v>
      </c>
      <c r="BA919">
        <v>0.59619999999999995</v>
      </c>
      <c r="BB919">
        <v>0.45450000000000002</v>
      </c>
      <c r="BC919">
        <v>0.54549999999999998</v>
      </c>
      <c r="BD919">
        <v>0.50939999999999996</v>
      </c>
    </row>
    <row r="920" spans="1:56" hidden="1" x14ac:dyDescent="0.4">
      <c r="A920">
        <v>702</v>
      </c>
      <c r="B920" t="s">
        <v>867</v>
      </c>
      <c r="C920" t="s">
        <v>975</v>
      </c>
      <c r="D920" t="str">
        <f t="shared" si="44"/>
        <v>Levenshtein</v>
      </c>
      <c r="E920" t="s">
        <v>991</v>
      </c>
      <c r="F920">
        <f t="shared" si="45"/>
        <v>0.67701999999999984</v>
      </c>
      <c r="G920">
        <v>0.61890000000000001</v>
      </c>
      <c r="H920">
        <v>0.73170000000000002</v>
      </c>
      <c r="I920">
        <v>0.60829999999999995</v>
      </c>
      <c r="J920">
        <v>0.65739999999999998</v>
      </c>
      <c r="K920">
        <v>0.59489999999999998</v>
      </c>
      <c r="L920">
        <v>0.93079999999999996</v>
      </c>
      <c r="M920">
        <v>0.56020000000000003</v>
      </c>
      <c r="N920">
        <v>0.62590000000000001</v>
      </c>
      <c r="O920">
        <v>0.72860000000000003</v>
      </c>
      <c r="P920">
        <v>0.54379999999999995</v>
      </c>
      <c r="Q920">
        <v>0.95550000000000002</v>
      </c>
      <c r="R920">
        <v>0.45300000000000001</v>
      </c>
      <c r="S920">
        <v>0.47139999999999999</v>
      </c>
      <c r="T920">
        <v>0.60229999999999995</v>
      </c>
      <c r="U920">
        <v>0.67810000000000004</v>
      </c>
      <c r="V920">
        <v>0.56269999999999998</v>
      </c>
      <c r="W920">
        <v>0.77690000000000003</v>
      </c>
      <c r="X920">
        <v>0.97629999999999995</v>
      </c>
      <c r="Y920">
        <v>0.66990000000000005</v>
      </c>
      <c r="Z920">
        <v>0.65480000000000005</v>
      </c>
      <c r="AA920">
        <v>0.53239999999999998</v>
      </c>
      <c r="AB920">
        <v>0.94979999999999998</v>
      </c>
      <c r="AC920">
        <v>0.89080000000000004</v>
      </c>
      <c r="AD920">
        <v>0.76</v>
      </c>
      <c r="AE920">
        <v>0.76629999999999998</v>
      </c>
      <c r="AF920">
        <v>0.72270000000000001</v>
      </c>
      <c r="AG920">
        <v>0.4677</v>
      </c>
      <c r="AH920">
        <v>0.65310000000000001</v>
      </c>
      <c r="AI920">
        <v>0.65559999999999996</v>
      </c>
      <c r="AJ920">
        <v>0.60389999999999999</v>
      </c>
      <c r="AK920">
        <v>0.51019999999999999</v>
      </c>
      <c r="AL920">
        <v>0.95330000000000004</v>
      </c>
      <c r="AM920">
        <v>0.47470000000000001</v>
      </c>
      <c r="AN920">
        <v>0.52029999999999998</v>
      </c>
      <c r="AO920">
        <v>0.56030000000000002</v>
      </c>
      <c r="AP920">
        <v>0.86529999999999996</v>
      </c>
      <c r="AQ920">
        <v>0.98850000000000005</v>
      </c>
      <c r="AR920">
        <v>0.84730000000000005</v>
      </c>
      <c r="AS920">
        <v>0.78600000000000003</v>
      </c>
      <c r="AT920">
        <v>0.71830000000000005</v>
      </c>
      <c r="AU920">
        <v>0.45889999999999997</v>
      </c>
      <c r="AV920">
        <v>0.82020000000000004</v>
      </c>
      <c r="AW920">
        <v>0.55349999999999999</v>
      </c>
      <c r="AX920">
        <v>0.58020000000000005</v>
      </c>
      <c r="AY920">
        <v>0.61639999999999995</v>
      </c>
      <c r="AZ920">
        <v>0.52529999999999999</v>
      </c>
      <c r="BA920">
        <v>0.72709999999999997</v>
      </c>
      <c r="BB920">
        <v>0.7147</v>
      </c>
      <c r="BC920">
        <v>0.62839999999999996</v>
      </c>
      <c r="BD920">
        <v>0.59840000000000004</v>
      </c>
    </row>
    <row r="921" spans="1:56" hidden="1" x14ac:dyDescent="0.4">
      <c r="A921">
        <v>703</v>
      </c>
      <c r="B921" t="s">
        <v>867</v>
      </c>
      <c r="C921" t="s">
        <v>975</v>
      </c>
      <c r="D921" t="str">
        <f t="shared" si="44"/>
        <v>TFIDF</v>
      </c>
      <c r="E921" t="s">
        <v>992</v>
      </c>
      <c r="F921">
        <f t="shared" si="45"/>
        <v>0.58155600000000007</v>
      </c>
      <c r="G921">
        <v>0.71240000000000003</v>
      </c>
      <c r="H921">
        <v>0.6411</v>
      </c>
      <c r="I921">
        <v>0.5524</v>
      </c>
      <c r="J921">
        <v>0.51949999999999996</v>
      </c>
      <c r="K921">
        <v>0.37059999999999998</v>
      </c>
      <c r="L921">
        <v>0.89139999999999997</v>
      </c>
      <c r="M921">
        <v>0.36359999999999998</v>
      </c>
      <c r="N921">
        <v>0.55159999999999998</v>
      </c>
      <c r="O921">
        <v>0.57869999999999999</v>
      </c>
      <c r="P921">
        <v>0.3881</v>
      </c>
      <c r="Q921">
        <v>0.91739999999999999</v>
      </c>
      <c r="R921">
        <v>0.28320000000000001</v>
      </c>
      <c r="S921">
        <v>0.29509999999999997</v>
      </c>
      <c r="T921">
        <v>0.36070000000000002</v>
      </c>
      <c r="U921">
        <v>0.50080000000000002</v>
      </c>
      <c r="V921">
        <v>0.42530000000000001</v>
      </c>
      <c r="W921">
        <v>0.7218</v>
      </c>
      <c r="X921">
        <v>0.93259999999999998</v>
      </c>
      <c r="Y921">
        <v>0.59040000000000004</v>
      </c>
      <c r="Z921">
        <v>0.60699999999999998</v>
      </c>
      <c r="AA921">
        <v>0.43859999999999999</v>
      </c>
      <c r="AB921">
        <v>0.84819999999999995</v>
      </c>
      <c r="AC921">
        <v>0.83530000000000004</v>
      </c>
      <c r="AD921">
        <v>0.52510000000000001</v>
      </c>
      <c r="AE921">
        <v>0.62870000000000004</v>
      </c>
      <c r="AF921">
        <v>0.75</v>
      </c>
      <c r="AG921">
        <v>0.44190000000000002</v>
      </c>
      <c r="AH921">
        <v>0.46039999999999998</v>
      </c>
      <c r="AI921">
        <v>0.377</v>
      </c>
      <c r="AJ921">
        <v>0.4002</v>
      </c>
      <c r="AK921">
        <v>0.42049999999999998</v>
      </c>
      <c r="AL921">
        <v>0.78969999999999996</v>
      </c>
      <c r="AM921">
        <v>0.35</v>
      </c>
      <c r="AN921">
        <v>0.29709999999999998</v>
      </c>
      <c r="AO921">
        <v>0.51200000000000001</v>
      </c>
      <c r="AP921">
        <v>0.85819999999999996</v>
      </c>
      <c r="AQ921">
        <v>0.97570000000000001</v>
      </c>
      <c r="AR921">
        <v>0.85009999999999997</v>
      </c>
      <c r="AS921">
        <v>0.74839999999999995</v>
      </c>
      <c r="AT921">
        <v>0.625</v>
      </c>
      <c r="AU921">
        <v>0.47749999999999998</v>
      </c>
      <c r="AV921">
        <v>0.81059999999999999</v>
      </c>
      <c r="AW921">
        <v>0.46400000000000002</v>
      </c>
      <c r="AX921">
        <v>0.44869999999999999</v>
      </c>
      <c r="AY921">
        <v>0.53100000000000003</v>
      </c>
      <c r="AZ921">
        <v>0.57420000000000004</v>
      </c>
      <c r="BA921">
        <v>0.67510000000000003</v>
      </c>
      <c r="BB921">
        <v>0.49280000000000002</v>
      </c>
      <c r="BC921">
        <v>0.64449999999999996</v>
      </c>
      <c r="BD921">
        <v>0.62360000000000004</v>
      </c>
    </row>
    <row r="922" spans="1:56" hidden="1" x14ac:dyDescent="0.4">
      <c r="A922">
        <v>704</v>
      </c>
      <c r="B922" t="s">
        <v>867</v>
      </c>
      <c r="C922" t="s">
        <v>975</v>
      </c>
      <c r="D922" t="str">
        <f t="shared" si="44"/>
        <v>BM25</v>
      </c>
      <c r="E922" t="s">
        <v>993</v>
      </c>
      <c r="F922">
        <f t="shared" si="45"/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</row>
    <row r="923" spans="1:56" hidden="1" x14ac:dyDescent="0.4">
      <c r="A923">
        <v>705</v>
      </c>
      <c r="B923" t="s">
        <v>867</v>
      </c>
      <c r="C923" t="s">
        <v>975</v>
      </c>
      <c r="D923" t="str">
        <f t="shared" si="44"/>
        <v>SBERT</v>
      </c>
      <c r="E923" t="s">
        <v>994</v>
      </c>
      <c r="F923">
        <f t="shared" si="45"/>
        <v>0.94864800000000049</v>
      </c>
      <c r="G923">
        <v>0.96250000000000002</v>
      </c>
      <c r="H923">
        <v>0.9677</v>
      </c>
      <c r="I923">
        <v>0.94079999999999997</v>
      </c>
      <c r="J923">
        <v>0.94910000000000005</v>
      </c>
      <c r="K923">
        <v>0.95960000000000001</v>
      </c>
      <c r="L923">
        <v>0.99239999999999995</v>
      </c>
      <c r="M923">
        <v>0.90369999999999995</v>
      </c>
      <c r="N923">
        <v>0.95720000000000005</v>
      </c>
      <c r="O923">
        <v>0.96360000000000001</v>
      </c>
      <c r="P923">
        <v>0.88280000000000003</v>
      </c>
      <c r="Q923">
        <v>0.99919999999999998</v>
      </c>
      <c r="R923">
        <v>0.87390000000000001</v>
      </c>
      <c r="S923">
        <v>0.86880000000000002</v>
      </c>
      <c r="T923">
        <v>0.96579999999999999</v>
      </c>
      <c r="U923">
        <v>0.93469999999999998</v>
      </c>
      <c r="V923">
        <v>0.93189999999999995</v>
      </c>
      <c r="W923">
        <v>0.97929999999999995</v>
      </c>
      <c r="X923">
        <v>0.98580000000000001</v>
      </c>
      <c r="Y923">
        <v>0.96730000000000005</v>
      </c>
      <c r="Z923">
        <v>0.97660000000000002</v>
      </c>
      <c r="AA923">
        <v>0.92449999999999999</v>
      </c>
      <c r="AB923">
        <v>0.99250000000000005</v>
      </c>
      <c r="AC923">
        <v>0.99099999999999999</v>
      </c>
      <c r="AD923">
        <v>0.96599999999999997</v>
      </c>
      <c r="AE923">
        <v>0.96940000000000004</v>
      </c>
      <c r="AF923">
        <v>0.96879999999999999</v>
      </c>
      <c r="AG923">
        <v>0.8831</v>
      </c>
      <c r="AH923">
        <v>0.95340000000000003</v>
      </c>
      <c r="AI923">
        <v>0.94189999999999996</v>
      </c>
      <c r="AJ923">
        <v>0.93530000000000002</v>
      </c>
      <c r="AK923">
        <v>0.92900000000000005</v>
      </c>
      <c r="AL923">
        <v>0.99750000000000005</v>
      </c>
      <c r="AM923">
        <v>0.95899999999999996</v>
      </c>
      <c r="AN923">
        <v>0.85950000000000004</v>
      </c>
      <c r="AO923">
        <v>0.95279999999999998</v>
      </c>
      <c r="AP923">
        <v>0.97570000000000001</v>
      </c>
      <c r="AQ923">
        <v>0.99729999999999996</v>
      </c>
      <c r="AR923">
        <v>0.97819999999999996</v>
      </c>
      <c r="AS923">
        <v>0.97789999999999999</v>
      </c>
      <c r="AT923">
        <v>0.97330000000000005</v>
      </c>
      <c r="AU923">
        <v>0.92500000000000004</v>
      </c>
      <c r="AV923">
        <v>0.98360000000000003</v>
      </c>
      <c r="AW923">
        <v>0.92130000000000001</v>
      </c>
      <c r="AX923">
        <v>0.88300000000000001</v>
      </c>
      <c r="AY923">
        <v>0.92110000000000003</v>
      </c>
      <c r="AZ923">
        <v>0.89280000000000004</v>
      </c>
      <c r="BA923">
        <v>0.94540000000000002</v>
      </c>
      <c r="BB923">
        <v>0.94479999999999997</v>
      </c>
      <c r="BC923">
        <v>0.95350000000000001</v>
      </c>
      <c r="BD923">
        <v>0.97309999999999997</v>
      </c>
    </row>
    <row r="924" spans="1:56" hidden="1" x14ac:dyDescent="0.4">
      <c r="A924">
        <v>706</v>
      </c>
      <c r="B924" t="s">
        <v>867</v>
      </c>
      <c r="C924" t="s">
        <v>975</v>
      </c>
      <c r="D924" t="str">
        <f t="shared" si="44"/>
        <v>MEAN</v>
      </c>
      <c r="E924" t="s">
        <v>995</v>
      </c>
      <c r="F924">
        <f t="shared" si="45"/>
        <v>0.54417399999999994</v>
      </c>
      <c r="G924">
        <v>0.58050000000000002</v>
      </c>
      <c r="H924">
        <v>0.59399999999999997</v>
      </c>
      <c r="I924">
        <v>0.48480000000000001</v>
      </c>
      <c r="J924">
        <v>0.4919</v>
      </c>
      <c r="K924">
        <v>0.49930000000000002</v>
      </c>
      <c r="L924">
        <v>0.73429999999999995</v>
      </c>
      <c r="M924">
        <v>0.40939999999999999</v>
      </c>
      <c r="N924">
        <v>0.49080000000000001</v>
      </c>
      <c r="O924">
        <v>0.56130000000000002</v>
      </c>
      <c r="P924">
        <v>0.45240000000000002</v>
      </c>
      <c r="Q924">
        <v>0.72619999999999996</v>
      </c>
      <c r="R924">
        <v>0.37830000000000003</v>
      </c>
      <c r="S924">
        <v>0.35339999999999999</v>
      </c>
      <c r="T924">
        <v>0.45240000000000002</v>
      </c>
      <c r="U924">
        <v>0.50760000000000005</v>
      </c>
      <c r="V924">
        <v>0.44440000000000002</v>
      </c>
      <c r="W924">
        <v>0.62419999999999998</v>
      </c>
      <c r="X924">
        <v>0.75390000000000001</v>
      </c>
      <c r="Y924">
        <v>0.54100000000000004</v>
      </c>
      <c r="Z924">
        <v>0.57030000000000003</v>
      </c>
      <c r="AA924">
        <v>0.46760000000000002</v>
      </c>
      <c r="AB924">
        <v>0.69140000000000001</v>
      </c>
      <c r="AC924">
        <v>0.71009999999999995</v>
      </c>
      <c r="AD924">
        <v>0.56130000000000002</v>
      </c>
      <c r="AE924">
        <v>0.59370000000000001</v>
      </c>
      <c r="AF924">
        <v>0.63439999999999996</v>
      </c>
      <c r="AG924">
        <v>0.40410000000000001</v>
      </c>
      <c r="AH924">
        <v>0.46839999999999998</v>
      </c>
      <c r="AI924">
        <v>0.46629999999999999</v>
      </c>
      <c r="AJ924">
        <v>0.4768</v>
      </c>
      <c r="AK924">
        <v>0.4269</v>
      </c>
      <c r="AL924">
        <v>0.72589999999999999</v>
      </c>
      <c r="AM924">
        <v>0.41880000000000001</v>
      </c>
      <c r="AN924">
        <v>0.39539999999999997</v>
      </c>
      <c r="AO924">
        <v>0.46960000000000002</v>
      </c>
      <c r="AP924">
        <v>0.64459999999999995</v>
      </c>
      <c r="AQ924">
        <v>0.7823</v>
      </c>
      <c r="AR924">
        <v>0.68510000000000004</v>
      </c>
      <c r="AS924">
        <v>0.66379999999999995</v>
      </c>
      <c r="AT924">
        <v>0.60050000000000003</v>
      </c>
      <c r="AU924">
        <v>0.43269999999999997</v>
      </c>
      <c r="AV924">
        <v>0.63719999999999999</v>
      </c>
      <c r="AW924">
        <v>0.43940000000000001</v>
      </c>
      <c r="AX924">
        <v>0.54430000000000001</v>
      </c>
      <c r="AY924">
        <v>0.5181</v>
      </c>
      <c r="AZ924">
        <v>0.49409999999999998</v>
      </c>
      <c r="BA924">
        <v>0.58879999999999999</v>
      </c>
      <c r="BB924">
        <v>0.52139999999999997</v>
      </c>
      <c r="BC924">
        <v>0.5544</v>
      </c>
      <c r="BD924">
        <v>0.54090000000000005</v>
      </c>
    </row>
    <row r="925" spans="1:56" hidden="1" x14ac:dyDescent="0.4">
      <c r="A925">
        <v>707</v>
      </c>
      <c r="B925" t="s">
        <v>867</v>
      </c>
      <c r="C925" t="s">
        <v>975</v>
      </c>
      <c r="D925" t="str">
        <f t="shared" si="44"/>
        <v>Weighted</v>
      </c>
      <c r="E925" t="s">
        <v>996</v>
      </c>
      <c r="F925">
        <f t="shared" si="45"/>
        <v>0.56699199999999994</v>
      </c>
      <c r="G925">
        <v>0.6169</v>
      </c>
      <c r="H925">
        <v>0.62939999999999996</v>
      </c>
      <c r="I925">
        <v>0.49249999999999999</v>
      </c>
      <c r="J925">
        <v>0.4985</v>
      </c>
      <c r="K925">
        <v>0.49869999999999998</v>
      </c>
      <c r="L925">
        <v>0.81359999999999999</v>
      </c>
      <c r="M925">
        <v>0.39439999999999997</v>
      </c>
      <c r="N925">
        <v>0.4975</v>
      </c>
      <c r="O925">
        <v>0.58609999999999995</v>
      </c>
      <c r="P925">
        <v>0.45250000000000001</v>
      </c>
      <c r="Q925">
        <v>0.80369999999999997</v>
      </c>
      <c r="R925">
        <v>0.35589999999999999</v>
      </c>
      <c r="S925">
        <v>0.32619999999999999</v>
      </c>
      <c r="T925">
        <v>0.43869999999999998</v>
      </c>
      <c r="U925">
        <v>0.51929999999999998</v>
      </c>
      <c r="V925">
        <v>0.43690000000000001</v>
      </c>
      <c r="W925">
        <v>0.6694</v>
      </c>
      <c r="X925">
        <v>0.84119999999999995</v>
      </c>
      <c r="Y925">
        <v>0.56059999999999999</v>
      </c>
      <c r="Z925">
        <v>0.59670000000000001</v>
      </c>
      <c r="AA925">
        <v>0.4677</v>
      </c>
      <c r="AB925">
        <v>0.75780000000000003</v>
      </c>
      <c r="AC925">
        <v>0.78069999999999995</v>
      </c>
      <c r="AD925">
        <v>0.58299999999999996</v>
      </c>
      <c r="AE925">
        <v>0.62819999999999998</v>
      </c>
      <c r="AF925">
        <v>0.68520000000000003</v>
      </c>
      <c r="AG925">
        <v>0.39479999999999998</v>
      </c>
      <c r="AH925">
        <v>0.46550000000000002</v>
      </c>
      <c r="AI925">
        <v>0.46050000000000002</v>
      </c>
      <c r="AJ925">
        <v>0.47570000000000001</v>
      </c>
      <c r="AK925">
        <v>0.41520000000000001</v>
      </c>
      <c r="AL925">
        <v>0.79720000000000002</v>
      </c>
      <c r="AM925">
        <v>0.3972</v>
      </c>
      <c r="AN925">
        <v>0.38019999999999998</v>
      </c>
      <c r="AO925">
        <v>0.46960000000000002</v>
      </c>
      <c r="AP925">
        <v>0.70230000000000004</v>
      </c>
      <c r="AQ925">
        <v>0.87709999999999999</v>
      </c>
      <c r="AR925">
        <v>0.75219999999999998</v>
      </c>
      <c r="AS925">
        <v>0.72040000000000004</v>
      </c>
      <c r="AT925">
        <v>0.63580000000000003</v>
      </c>
      <c r="AU925">
        <v>0.42609999999999998</v>
      </c>
      <c r="AV925">
        <v>0.6895</v>
      </c>
      <c r="AW925">
        <v>0.43419999999999997</v>
      </c>
      <c r="AX925">
        <v>0.57030000000000003</v>
      </c>
      <c r="AY925">
        <v>0.53600000000000003</v>
      </c>
      <c r="AZ925">
        <v>0.51239999999999997</v>
      </c>
      <c r="BA925">
        <v>0.62790000000000001</v>
      </c>
      <c r="BB925">
        <v>0.53459999999999996</v>
      </c>
      <c r="BC925">
        <v>0.58220000000000005</v>
      </c>
      <c r="BD925">
        <v>0.56140000000000001</v>
      </c>
    </row>
    <row r="926" spans="1:56" hidden="1" x14ac:dyDescent="0.4">
      <c r="A926">
        <v>673</v>
      </c>
      <c r="B926" t="s">
        <v>845</v>
      </c>
      <c r="C926" t="s">
        <v>975</v>
      </c>
      <c r="D926" t="str">
        <f t="shared" si="44"/>
        <v>Jaccard</v>
      </c>
      <c r="E926" t="s">
        <v>997</v>
      </c>
      <c r="F926">
        <f t="shared" si="45"/>
        <v>0.50200999999999996</v>
      </c>
      <c r="G926">
        <v>0.36670000000000003</v>
      </c>
      <c r="H926">
        <v>0.61539999999999995</v>
      </c>
      <c r="I926">
        <v>0.4375</v>
      </c>
      <c r="J926">
        <v>0.33329999999999999</v>
      </c>
      <c r="K926">
        <v>0.57889999999999997</v>
      </c>
      <c r="L926">
        <v>0.58620000000000005</v>
      </c>
      <c r="M926">
        <v>0.2581</v>
      </c>
      <c r="N926">
        <v>0.3095</v>
      </c>
      <c r="O926">
        <v>0.48149999999999998</v>
      </c>
      <c r="P926">
        <v>0.44190000000000002</v>
      </c>
      <c r="Q926">
        <v>0.81479999999999997</v>
      </c>
      <c r="R926">
        <v>0.47220000000000001</v>
      </c>
      <c r="S926">
        <v>0.2</v>
      </c>
      <c r="T926">
        <v>0.51429999999999998</v>
      </c>
      <c r="U926">
        <v>0.38890000000000002</v>
      </c>
      <c r="V926">
        <v>0.2727</v>
      </c>
      <c r="W926">
        <v>0.60470000000000002</v>
      </c>
      <c r="X926">
        <v>0.30769999999999997</v>
      </c>
      <c r="Y926">
        <v>0.63160000000000005</v>
      </c>
      <c r="Z926">
        <v>0.76</v>
      </c>
      <c r="AA926">
        <v>0.34620000000000001</v>
      </c>
      <c r="AB926">
        <v>0.92310000000000003</v>
      </c>
      <c r="AC926">
        <v>0.77780000000000005</v>
      </c>
      <c r="AD926">
        <v>0.76470000000000005</v>
      </c>
      <c r="AE926">
        <v>0.44900000000000001</v>
      </c>
      <c r="AF926">
        <v>0.7</v>
      </c>
      <c r="AG926">
        <v>0.21429999999999999</v>
      </c>
      <c r="AH926">
        <v>0.72409999999999997</v>
      </c>
      <c r="AI926">
        <v>0.3448</v>
      </c>
      <c r="AJ926">
        <v>0.52380000000000004</v>
      </c>
      <c r="AK926">
        <v>0.37780000000000002</v>
      </c>
      <c r="AL926">
        <v>0.6</v>
      </c>
      <c r="AM926">
        <v>0.35709999999999997</v>
      </c>
      <c r="AN926">
        <v>1</v>
      </c>
      <c r="AO926">
        <v>0.62960000000000005</v>
      </c>
      <c r="AP926">
        <v>0.375</v>
      </c>
      <c r="AQ926">
        <v>0.72729999999999995</v>
      </c>
      <c r="AR926">
        <v>0.1552</v>
      </c>
      <c r="AS926">
        <v>0.66669999999999996</v>
      </c>
      <c r="AT926">
        <v>0.53659999999999997</v>
      </c>
      <c r="AU926">
        <v>0.4</v>
      </c>
      <c r="AV926">
        <v>0.71430000000000005</v>
      </c>
      <c r="AW926">
        <v>0.28989999999999999</v>
      </c>
      <c r="AX926">
        <v>0.5333</v>
      </c>
      <c r="AY926">
        <v>0.65</v>
      </c>
      <c r="AZ926">
        <v>0.55879999999999996</v>
      </c>
      <c r="BA926">
        <v>0.3</v>
      </c>
      <c r="BB926">
        <v>0.45</v>
      </c>
      <c r="BC926">
        <v>0.42549999999999999</v>
      </c>
      <c r="BD926">
        <v>0.2097</v>
      </c>
    </row>
    <row r="927" spans="1:56" hidden="1" x14ac:dyDescent="0.4">
      <c r="A927">
        <v>674</v>
      </c>
      <c r="B927" t="s">
        <v>845</v>
      </c>
      <c r="C927" t="s">
        <v>975</v>
      </c>
      <c r="D927" t="str">
        <f t="shared" si="44"/>
        <v>Levenshtein</v>
      </c>
      <c r="E927" t="s">
        <v>998</v>
      </c>
      <c r="F927">
        <f t="shared" si="45"/>
        <v>0.69107200000000024</v>
      </c>
      <c r="G927">
        <v>0.56430000000000002</v>
      </c>
      <c r="H927">
        <v>0.58960000000000001</v>
      </c>
      <c r="I927">
        <v>0.67149999999999999</v>
      </c>
      <c r="J927">
        <v>0.63439999999999996</v>
      </c>
      <c r="K927">
        <v>0.81869999999999998</v>
      </c>
      <c r="L927">
        <v>0.72699999999999998</v>
      </c>
      <c r="M927">
        <v>0.67430000000000001</v>
      </c>
      <c r="N927">
        <v>0.61850000000000005</v>
      </c>
      <c r="O927">
        <v>0.63280000000000003</v>
      </c>
      <c r="P927">
        <v>0.59450000000000003</v>
      </c>
      <c r="Q927">
        <v>0.97119999999999995</v>
      </c>
      <c r="R927">
        <v>0.61119999999999997</v>
      </c>
      <c r="S927">
        <v>0.57289999999999996</v>
      </c>
      <c r="T927">
        <v>0.64959999999999996</v>
      </c>
      <c r="U927">
        <v>0.69020000000000004</v>
      </c>
      <c r="V927">
        <v>0.51959999999999995</v>
      </c>
      <c r="W927">
        <v>0.75760000000000005</v>
      </c>
      <c r="X927">
        <v>0.66390000000000005</v>
      </c>
      <c r="Y927">
        <v>0.87809999999999999</v>
      </c>
      <c r="Z927">
        <v>0.82650000000000001</v>
      </c>
      <c r="AA927">
        <v>0.5242</v>
      </c>
      <c r="AB927">
        <v>0.94820000000000004</v>
      </c>
      <c r="AC927">
        <v>0.81420000000000003</v>
      </c>
      <c r="AD927">
        <v>0.84940000000000004</v>
      </c>
      <c r="AE927">
        <v>0.68410000000000004</v>
      </c>
      <c r="AF927">
        <v>0.79490000000000005</v>
      </c>
      <c r="AG927">
        <v>0.47949999999999998</v>
      </c>
      <c r="AH927">
        <v>0.89170000000000005</v>
      </c>
      <c r="AI927">
        <v>0.57440000000000002</v>
      </c>
      <c r="AJ927">
        <v>0.53569999999999995</v>
      </c>
      <c r="AK927">
        <v>0.56810000000000005</v>
      </c>
      <c r="AL927">
        <v>0.76659999999999995</v>
      </c>
      <c r="AM927">
        <v>0.5847</v>
      </c>
      <c r="AN927">
        <v>1</v>
      </c>
      <c r="AO927">
        <v>0.80920000000000003</v>
      </c>
      <c r="AP927">
        <v>0.65649999999999997</v>
      </c>
      <c r="AQ927">
        <v>0.91969999999999996</v>
      </c>
      <c r="AR927">
        <v>0.5958</v>
      </c>
      <c r="AS927">
        <v>0.67649999999999999</v>
      </c>
      <c r="AT927">
        <v>0.67500000000000004</v>
      </c>
      <c r="AU927">
        <v>0.53759999999999997</v>
      </c>
      <c r="AV927">
        <v>0.91520000000000001</v>
      </c>
      <c r="AW927">
        <v>0.54579999999999995</v>
      </c>
      <c r="AX927">
        <v>0.60050000000000003</v>
      </c>
      <c r="AY927">
        <v>0.72430000000000005</v>
      </c>
      <c r="AZ927">
        <v>0.74609999999999999</v>
      </c>
      <c r="BA927">
        <v>0.56659999999999999</v>
      </c>
      <c r="BB927">
        <v>0.64800000000000002</v>
      </c>
      <c r="BC927">
        <v>0.66669999999999996</v>
      </c>
      <c r="BD927">
        <v>0.58799999999999997</v>
      </c>
    </row>
    <row r="928" spans="1:56" hidden="1" x14ac:dyDescent="0.4">
      <c r="A928">
        <v>675</v>
      </c>
      <c r="B928" t="s">
        <v>845</v>
      </c>
      <c r="C928" t="s">
        <v>975</v>
      </c>
      <c r="D928" t="str">
        <f t="shared" si="44"/>
        <v>TFIDF</v>
      </c>
      <c r="E928" t="s">
        <v>999</v>
      </c>
      <c r="F928">
        <f t="shared" si="45"/>
        <v>0.58757000000000004</v>
      </c>
      <c r="G928">
        <v>0.55030000000000001</v>
      </c>
      <c r="H928">
        <v>0.65859999999999996</v>
      </c>
      <c r="I928">
        <v>0.60440000000000005</v>
      </c>
      <c r="J928">
        <v>0.53879999999999995</v>
      </c>
      <c r="K928">
        <v>0.70730000000000004</v>
      </c>
      <c r="L928">
        <v>0.6613</v>
      </c>
      <c r="M928">
        <v>0.37809999999999999</v>
      </c>
      <c r="N928">
        <v>0.47199999999999998</v>
      </c>
      <c r="O928">
        <v>0.55089999999999995</v>
      </c>
      <c r="P928">
        <v>0.3921</v>
      </c>
      <c r="Q928">
        <v>0.93779999999999997</v>
      </c>
      <c r="R928">
        <v>0.42820000000000003</v>
      </c>
      <c r="S928">
        <v>0.30580000000000002</v>
      </c>
      <c r="T928">
        <v>0.47549999999999998</v>
      </c>
      <c r="U928">
        <v>0.4824</v>
      </c>
      <c r="V928">
        <v>0.30470000000000003</v>
      </c>
      <c r="W928">
        <v>0.75649999999999995</v>
      </c>
      <c r="X928">
        <v>0.38779999999999998</v>
      </c>
      <c r="Y928">
        <v>0.81320000000000003</v>
      </c>
      <c r="Z928">
        <v>0.68610000000000004</v>
      </c>
      <c r="AA928">
        <v>0.4733</v>
      </c>
      <c r="AB928">
        <v>0.92359999999999998</v>
      </c>
      <c r="AC928">
        <v>0.76180000000000003</v>
      </c>
      <c r="AD928">
        <v>0.62380000000000002</v>
      </c>
      <c r="AE928">
        <v>0.54779999999999995</v>
      </c>
      <c r="AF928">
        <v>0.63859999999999995</v>
      </c>
      <c r="AG928">
        <v>0.40960000000000002</v>
      </c>
      <c r="AH928">
        <v>0.85409999999999997</v>
      </c>
      <c r="AI928">
        <v>0.34179999999999999</v>
      </c>
      <c r="AJ928">
        <v>0.46400000000000002</v>
      </c>
      <c r="AK928">
        <v>0.47499999999999998</v>
      </c>
      <c r="AL928">
        <v>0.66610000000000003</v>
      </c>
      <c r="AM928">
        <v>0.38529999999999998</v>
      </c>
      <c r="AN928">
        <v>1</v>
      </c>
      <c r="AO928">
        <v>0.75509999999999999</v>
      </c>
      <c r="AP928">
        <v>0.69469999999999998</v>
      </c>
      <c r="AQ928">
        <v>0.86450000000000005</v>
      </c>
      <c r="AR928">
        <v>0.44979999999999998</v>
      </c>
      <c r="AS928">
        <v>0.73380000000000001</v>
      </c>
      <c r="AT928">
        <v>0.52759999999999996</v>
      </c>
      <c r="AU928">
        <v>0.4042</v>
      </c>
      <c r="AV928">
        <v>0.85150000000000003</v>
      </c>
      <c r="AW928">
        <v>0.43419999999999997</v>
      </c>
      <c r="AX928">
        <v>0.54369999999999996</v>
      </c>
      <c r="AY928">
        <v>0.69889999999999997</v>
      </c>
      <c r="AZ928">
        <v>0.70069999999999999</v>
      </c>
      <c r="BA928">
        <v>0.48299999999999998</v>
      </c>
      <c r="BB928">
        <v>0.46289999999999998</v>
      </c>
      <c r="BC928">
        <v>0.62609999999999999</v>
      </c>
      <c r="BD928">
        <v>0.49120000000000003</v>
      </c>
    </row>
    <row r="929" spans="1:56" hidden="1" x14ac:dyDescent="0.4">
      <c r="A929">
        <v>676</v>
      </c>
      <c r="B929" t="s">
        <v>845</v>
      </c>
      <c r="C929" t="s">
        <v>975</v>
      </c>
      <c r="D929" t="str">
        <f t="shared" si="44"/>
        <v>BM25</v>
      </c>
      <c r="E929" t="s">
        <v>1000</v>
      </c>
      <c r="F929">
        <f t="shared" si="45"/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</row>
    <row r="930" spans="1:56" hidden="1" x14ac:dyDescent="0.4">
      <c r="A930">
        <v>677</v>
      </c>
      <c r="B930" t="s">
        <v>845</v>
      </c>
      <c r="C930" t="s">
        <v>975</v>
      </c>
      <c r="D930" t="str">
        <f t="shared" si="44"/>
        <v>SBERT</v>
      </c>
      <c r="E930" t="s">
        <v>1001</v>
      </c>
      <c r="F930">
        <f t="shared" si="45"/>
        <v>0.95050799999999969</v>
      </c>
      <c r="G930">
        <v>0.9355</v>
      </c>
      <c r="H930">
        <v>0.95820000000000005</v>
      </c>
      <c r="I930">
        <v>0.94550000000000001</v>
      </c>
      <c r="J930">
        <v>0.94220000000000004</v>
      </c>
      <c r="K930">
        <v>0.98909999999999998</v>
      </c>
      <c r="L930">
        <v>0.97609999999999997</v>
      </c>
      <c r="M930">
        <v>0.90959999999999996</v>
      </c>
      <c r="N930">
        <v>0.96150000000000002</v>
      </c>
      <c r="O930">
        <v>0.94950000000000001</v>
      </c>
      <c r="P930">
        <v>0.91479999999999995</v>
      </c>
      <c r="Q930">
        <v>0.99870000000000003</v>
      </c>
      <c r="R930">
        <v>0.90790000000000004</v>
      </c>
      <c r="S930">
        <v>0.90390000000000004</v>
      </c>
      <c r="T930">
        <v>0.96060000000000001</v>
      </c>
      <c r="U930">
        <v>0.96550000000000002</v>
      </c>
      <c r="V930">
        <v>0.91449999999999998</v>
      </c>
      <c r="W930">
        <v>0.9677</v>
      </c>
      <c r="X930">
        <v>0.95040000000000002</v>
      </c>
      <c r="Y930">
        <v>0.98099999999999998</v>
      </c>
      <c r="Z930">
        <v>0.9657</v>
      </c>
      <c r="AA930">
        <v>0.89370000000000005</v>
      </c>
      <c r="AB930">
        <v>0.99429999999999996</v>
      </c>
      <c r="AC930">
        <v>0.94030000000000002</v>
      </c>
      <c r="AD930">
        <v>0.97119999999999995</v>
      </c>
      <c r="AE930">
        <v>0.96020000000000005</v>
      </c>
      <c r="AF930">
        <v>0.97519999999999996</v>
      </c>
      <c r="AG930">
        <v>0.89449999999999996</v>
      </c>
      <c r="AH930">
        <v>0.99299999999999999</v>
      </c>
      <c r="AI930">
        <v>0.91790000000000005</v>
      </c>
      <c r="AJ930">
        <v>0.93969999999999998</v>
      </c>
      <c r="AK930">
        <v>0.93810000000000004</v>
      </c>
      <c r="AL930">
        <v>0.96509999999999996</v>
      </c>
      <c r="AM930">
        <v>0.95760000000000001</v>
      </c>
      <c r="AN930">
        <v>1</v>
      </c>
      <c r="AO930">
        <v>0.98470000000000002</v>
      </c>
      <c r="AP930">
        <v>0.95940000000000003</v>
      </c>
      <c r="AQ930">
        <v>0.9879</v>
      </c>
      <c r="AR930">
        <v>0.92589999999999995</v>
      </c>
      <c r="AS930">
        <v>0.96850000000000003</v>
      </c>
      <c r="AT930">
        <v>0.97099999999999997</v>
      </c>
      <c r="AU930">
        <v>0.91559999999999997</v>
      </c>
      <c r="AV930">
        <v>0.99050000000000005</v>
      </c>
      <c r="AW930">
        <v>0.9143</v>
      </c>
      <c r="AX930">
        <v>0.8962</v>
      </c>
      <c r="AY930">
        <v>0.92689999999999995</v>
      </c>
      <c r="AZ930">
        <v>0.97389999999999999</v>
      </c>
      <c r="BA930">
        <v>0.93340000000000001</v>
      </c>
      <c r="BB930">
        <v>0.93259999999999998</v>
      </c>
      <c r="BC930">
        <v>0.95820000000000005</v>
      </c>
      <c r="BD930">
        <v>0.94769999999999999</v>
      </c>
    </row>
    <row r="931" spans="1:56" hidden="1" x14ac:dyDescent="0.4">
      <c r="A931">
        <v>678</v>
      </c>
      <c r="B931" t="s">
        <v>845</v>
      </c>
      <c r="C931" t="s">
        <v>975</v>
      </c>
      <c r="D931" t="str">
        <f t="shared" si="44"/>
        <v>MEAN</v>
      </c>
      <c r="E931" t="s">
        <v>1002</v>
      </c>
      <c r="F931">
        <f t="shared" si="45"/>
        <v>0.5462260000000001</v>
      </c>
      <c r="G931">
        <v>0.4834</v>
      </c>
      <c r="H931">
        <v>0.56430000000000002</v>
      </c>
      <c r="I931">
        <v>0.53180000000000005</v>
      </c>
      <c r="J931">
        <v>0.48970000000000002</v>
      </c>
      <c r="K931">
        <v>0.61880000000000002</v>
      </c>
      <c r="L931">
        <v>0.59009999999999996</v>
      </c>
      <c r="M931">
        <v>0.44400000000000001</v>
      </c>
      <c r="N931">
        <v>0.4723</v>
      </c>
      <c r="O931">
        <v>0.52290000000000003</v>
      </c>
      <c r="P931">
        <v>0.46870000000000001</v>
      </c>
      <c r="Q931">
        <v>0.74450000000000005</v>
      </c>
      <c r="R931">
        <v>0.4839</v>
      </c>
      <c r="S931">
        <v>0.39650000000000002</v>
      </c>
      <c r="T931">
        <v>0.52</v>
      </c>
      <c r="U931">
        <v>0.50539999999999996</v>
      </c>
      <c r="V931">
        <v>0.40229999999999999</v>
      </c>
      <c r="W931">
        <v>0.61729999999999996</v>
      </c>
      <c r="X931">
        <v>0.46200000000000002</v>
      </c>
      <c r="Y931">
        <v>0.66080000000000005</v>
      </c>
      <c r="Z931">
        <v>0.64759999999999995</v>
      </c>
      <c r="AA931">
        <v>0.44750000000000001</v>
      </c>
      <c r="AB931">
        <v>0.75780000000000003</v>
      </c>
      <c r="AC931">
        <v>0.65880000000000005</v>
      </c>
      <c r="AD931">
        <v>0.64180000000000004</v>
      </c>
      <c r="AE931">
        <v>0.5282</v>
      </c>
      <c r="AF931">
        <v>0.62170000000000003</v>
      </c>
      <c r="AG931">
        <v>0.39960000000000001</v>
      </c>
      <c r="AH931">
        <v>0.69259999999999999</v>
      </c>
      <c r="AI931">
        <v>0.43580000000000002</v>
      </c>
      <c r="AJ931">
        <v>0.49259999999999998</v>
      </c>
      <c r="AK931">
        <v>0.4718</v>
      </c>
      <c r="AL931">
        <v>0.59960000000000002</v>
      </c>
      <c r="AM931">
        <v>0.45700000000000002</v>
      </c>
      <c r="AN931">
        <v>0.8</v>
      </c>
      <c r="AO931">
        <v>0.63570000000000004</v>
      </c>
      <c r="AP931">
        <v>0.53710000000000002</v>
      </c>
      <c r="AQ931">
        <v>0.69989999999999997</v>
      </c>
      <c r="AR931">
        <v>0.42530000000000001</v>
      </c>
      <c r="AS931">
        <v>0.60909999999999997</v>
      </c>
      <c r="AT931">
        <v>0.54200000000000004</v>
      </c>
      <c r="AU931">
        <v>0.45150000000000001</v>
      </c>
      <c r="AV931">
        <v>0.69430000000000003</v>
      </c>
      <c r="AW931">
        <v>0.43680000000000002</v>
      </c>
      <c r="AX931">
        <v>0.51470000000000005</v>
      </c>
      <c r="AY931">
        <v>0.6</v>
      </c>
      <c r="AZ931">
        <v>0.59589999999999999</v>
      </c>
      <c r="BA931">
        <v>0.45660000000000001</v>
      </c>
      <c r="BB931">
        <v>0.49869999999999998</v>
      </c>
      <c r="BC931">
        <v>0.5353</v>
      </c>
      <c r="BD931">
        <v>0.44729999999999998</v>
      </c>
    </row>
    <row r="932" spans="1:56" hidden="1" x14ac:dyDescent="0.4">
      <c r="A932">
        <v>679</v>
      </c>
      <c r="B932" t="s">
        <v>845</v>
      </c>
      <c r="C932" t="s">
        <v>975</v>
      </c>
      <c r="D932" t="str">
        <f t="shared" si="44"/>
        <v>Weighted</v>
      </c>
      <c r="E932" t="s">
        <v>1003</v>
      </c>
      <c r="F932">
        <f t="shared" si="45"/>
        <v>0.56958999999999993</v>
      </c>
      <c r="G932">
        <v>0.4914</v>
      </c>
      <c r="H932">
        <v>0.59460000000000002</v>
      </c>
      <c r="I932">
        <v>0.55310000000000004</v>
      </c>
      <c r="J932">
        <v>0.49780000000000002</v>
      </c>
      <c r="K932">
        <v>0.66049999999999998</v>
      </c>
      <c r="L932">
        <v>0.62429999999999997</v>
      </c>
      <c r="M932">
        <v>0.4375</v>
      </c>
      <c r="N932">
        <v>0.46970000000000001</v>
      </c>
      <c r="O932">
        <v>0.53879999999999995</v>
      </c>
      <c r="P932">
        <v>0.46820000000000001</v>
      </c>
      <c r="Q932">
        <v>0.82769999999999999</v>
      </c>
      <c r="R932">
        <v>0.49009999999999998</v>
      </c>
      <c r="S932">
        <v>0.37540000000000001</v>
      </c>
      <c r="T932">
        <v>0.52969999999999995</v>
      </c>
      <c r="U932">
        <v>0.51100000000000001</v>
      </c>
      <c r="V932">
        <v>0.38100000000000001</v>
      </c>
      <c r="W932">
        <v>0.6643</v>
      </c>
      <c r="X932">
        <v>0.45429999999999998</v>
      </c>
      <c r="Y932">
        <v>0.71950000000000003</v>
      </c>
      <c r="Z932">
        <v>0.69899999999999995</v>
      </c>
      <c r="AA932">
        <v>0.44900000000000001</v>
      </c>
      <c r="AB932">
        <v>0.84430000000000005</v>
      </c>
      <c r="AC932">
        <v>0.72060000000000002</v>
      </c>
      <c r="AD932">
        <v>0.68779999999999997</v>
      </c>
      <c r="AE932">
        <v>0.54359999999999997</v>
      </c>
      <c r="AF932">
        <v>0.66279999999999994</v>
      </c>
      <c r="AG932">
        <v>0.38579999999999998</v>
      </c>
      <c r="AH932">
        <v>0.75949999999999995</v>
      </c>
      <c r="AI932">
        <v>0.42409999999999998</v>
      </c>
      <c r="AJ932">
        <v>0.498</v>
      </c>
      <c r="AK932">
        <v>0.4728</v>
      </c>
      <c r="AL932">
        <v>0.63800000000000001</v>
      </c>
      <c r="AM932">
        <v>0.44679999999999997</v>
      </c>
      <c r="AN932">
        <v>0.9</v>
      </c>
      <c r="AO932">
        <v>0.68469999999999998</v>
      </c>
      <c r="AP932">
        <v>0.56220000000000003</v>
      </c>
      <c r="AQ932">
        <v>0.76990000000000003</v>
      </c>
      <c r="AR932">
        <v>0.4153</v>
      </c>
      <c r="AS932">
        <v>0.65280000000000005</v>
      </c>
      <c r="AT932">
        <v>0.55830000000000002</v>
      </c>
      <c r="AU932">
        <v>0.44719999999999999</v>
      </c>
      <c r="AV932">
        <v>0.76190000000000002</v>
      </c>
      <c r="AW932">
        <v>0.43059999999999998</v>
      </c>
      <c r="AX932">
        <v>0.53620000000000001</v>
      </c>
      <c r="AY932">
        <v>0.64590000000000003</v>
      </c>
      <c r="AZ932">
        <v>0.63380000000000003</v>
      </c>
      <c r="BA932">
        <v>0.45490000000000003</v>
      </c>
      <c r="BB932">
        <v>0.50660000000000005</v>
      </c>
      <c r="BC932">
        <v>0.55669999999999997</v>
      </c>
      <c r="BD932">
        <v>0.4415</v>
      </c>
    </row>
    <row r="933" spans="1:56" hidden="1" x14ac:dyDescent="0.4">
      <c r="A933">
        <v>638</v>
      </c>
      <c r="B933" t="s">
        <v>830</v>
      </c>
      <c r="C933" t="s">
        <v>975</v>
      </c>
      <c r="D933" t="str">
        <f t="shared" si="44"/>
        <v>Jaccard</v>
      </c>
      <c r="E933" t="s">
        <v>1004</v>
      </c>
      <c r="F933">
        <f t="shared" si="45"/>
        <v>0.50378800000000001</v>
      </c>
      <c r="G933">
        <v>0.60870000000000002</v>
      </c>
      <c r="H933">
        <v>0.4</v>
      </c>
      <c r="I933">
        <v>0.28120000000000001</v>
      </c>
      <c r="J933">
        <v>0.69699999999999995</v>
      </c>
      <c r="K933">
        <v>0.57889999999999997</v>
      </c>
      <c r="L933">
        <v>0.72729999999999995</v>
      </c>
      <c r="M933">
        <v>0.2</v>
      </c>
      <c r="N933">
        <v>0.35139999999999999</v>
      </c>
      <c r="O933">
        <v>0.53569999999999995</v>
      </c>
      <c r="P933">
        <v>0.57140000000000002</v>
      </c>
      <c r="Q933">
        <v>0.5625</v>
      </c>
      <c r="R933">
        <v>0.34379999999999999</v>
      </c>
      <c r="S933">
        <v>0.37840000000000001</v>
      </c>
      <c r="T933">
        <v>0.2424</v>
      </c>
      <c r="U933">
        <v>0.4839</v>
      </c>
      <c r="V933">
        <v>0.34689999999999999</v>
      </c>
      <c r="W933">
        <v>0.55559999999999998</v>
      </c>
      <c r="X933">
        <v>0.57889999999999997</v>
      </c>
      <c r="Y933">
        <v>0.15090000000000001</v>
      </c>
      <c r="Z933">
        <v>0.57689999999999997</v>
      </c>
      <c r="AA933">
        <v>0.49059999999999998</v>
      </c>
      <c r="AB933">
        <v>0.66669999999999996</v>
      </c>
      <c r="AC933">
        <v>0.69230000000000003</v>
      </c>
      <c r="AD933">
        <v>0.42309999999999998</v>
      </c>
      <c r="AE933">
        <v>0.4884</v>
      </c>
      <c r="AF933">
        <v>0.5</v>
      </c>
      <c r="AG933">
        <v>0.26229999999999998</v>
      </c>
      <c r="AH933">
        <v>0.36840000000000001</v>
      </c>
      <c r="AI933">
        <v>0.37140000000000001</v>
      </c>
      <c r="AJ933">
        <v>0.57889999999999997</v>
      </c>
      <c r="AK933">
        <v>0.15379999999999999</v>
      </c>
      <c r="AL933">
        <v>0.94120000000000004</v>
      </c>
      <c r="AM933">
        <v>0.28570000000000001</v>
      </c>
      <c r="AN933">
        <v>0.85709999999999997</v>
      </c>
      <c r="AO933">
        <v>0.44440000000000002</v>
      </c>
      <c r="AP933">
        <v>1</v>
      </c>
      <c r="AQ933">
        <v>0.63639999999999997</v>
      </c>
      <c r="AR933">
        <v>0.13730000000000001</v>
      </c>
      <c r="AS933">
        <v>0.80649999999999999</v>
      </c>
      <c r="AT933">
        <v>0.8</v>
      </c>
      <c r="AU933">
        <v>0.52</v>
      </c>
      <c r="AV933">
        <v>0.61109999999999998</v>
      </c>
      <c r="AW933">
        <v>0.47060000000000002</v>
      </c>
      <c r="AX933">
        <v>0.36359999999999998</v>
      </c>
      <c r="AY933">
        <v>0.66669999999999996</v>
      </c>
      <c r="AZ933">
        <v>0.6875</v>
      </c>
      <c r="BA933">
        <v>0.5</v>
      </c>
      <c r="BB933">
        <v>0.3846</v>
      </c>
      <c r="BC933">
        <v>0.44900000000000001</v>
      </c>
      <c r="BD933">
        <v>0.46</v>
      </c>
    </row>
    <row r="934" spans="1:56" hidden="1" x14ac:dyDescent="0.4">
      <c r="A934">
        <v>639</v>
      </c>
      <c r="B934" t="s">
        <v>830</v>
      </c>
      <c r="C934" t="s">
        <v>975</v>
      </c>
      <c r="D934" t="str">
        <f t="shared" si="44"/>
        <v>Levenshtein</v>
      </c>
      <c r="E934" t="s">
        <v>1005</v>
      </c>
      <c r="F934">
        <f t="shared" si="45"/>
        <v>0.70274000000000003</v>
      </c>
      <c r="G934">
        <v>0.61890000000000001</v>
      </c>
      <c r="H934">
        <v>0.65580000000000005</v>
      </c>
      <c r="I934">
        <v>0.59399999999999997</v>
      </c>
      <c r="J934">
        <v>0.81540000000000001</v>
      </c>
      <c r="K934">
        <v>0.79359999999999997</v>
      </c>
      <c r="L934">
        <v>0.90620000000000001</v>
      </c>
      <c r="M934">
        <v>0.62709999999999999</v>
      </c>
      <c r="N934">
        <v>0.56930000000000003</v>
      </c>
      <c r="O934">
        <v>0.63490000000000002</v>
      </c>
      <c r="P934">
        <v>0.63329999999999997</v>
      </c>
      <c r="Q934">
        <v>0.86529999999999996</v>
      </c>
      <c r="R934">
        <v>0.47689999999999999</v>
      </c>
      <c r="S934">
        <v>0.63849999999999996</v>
      </c>
      <c r="T934">
        <v>0.626</v>
      </c>
      <c r="U934">
        <v>0.68189999999999995</v>
      </c>
      <c r="V934">
        <v>0.63870000000000005</v>
      </c>
      <c r="W934">
        <v>0.73819999999999997</v>
      </c>
      <c r="X934">
        <v>0.81430000000000002</v>
      </c>
      <c r="Y934">
        <v>0.53959999999999997</v>
      </c>
      <c r="Z934">
        <v>0.73570000000000002</v>
      </c>
      <c r="AA934">
        <v>0.65090000000000003</v>
      </c>
      <c r="AB934">
        <v>0.94550000000000001</v>
      </c>
      <c r="AC934">
        <v>0.83689999999999998</v>
      </c>
      <c r="AD934">
        <v>0.57030000000000003</v>
      </c>
      <c r="AE934">
        <v>0.74470000000000003</v>
      </c>
      <c r="AF934">
        <v>0.72419999999999995</v>
      </c>
      <c r="AG934">
        <v>0.49969999999999998</v>
      </c>
      <c r="AH934">
        <v>0.77239999999999998</v>
      </c>
      <c r="AI934">
        <v>0.65539999999999998</v>
      </c>
      <c r="AJ934">
        <v>0.66369999999999996</v>
      </c>
      <c r="AK934">
        <v>0.45929999999999999</v>
      </c>
      <c r="AL934">
        <v>0.97030000000000005</v>
      </c>
      <c r="AM934">
        <v>0.4597</v>
      </c>
      <c r="AN934">
        <v>0.98089999999999999</v>
      </c>
      <c r="AO934">
        <v>0.75</v>
      </c>
      <c r="AP934">
        <v>0.95920000000000005</v>
      </c>
      <c r="AQ934">
        <v>0.75029999999999997</v>
      </c>
      <c r="AR934">
        <v>0.58450000000000002</v>
      </c>
      <c r="AS934">
        <v>0.78169999999999995</v>
      </c>
      <c r="AT934">
        <v>0.9264</v>
      </c>
      <c r="AU934">
        <v>0.77939999999999998</v>
      </c>
      <c r="AV934">
        <v>0.81159999999999999</v>
      </c>
      <c r="AW934">
        <v>0.74209999999999998</v>
      </c>
      <c r="AX934">
        <v>0.51329999999999998</v>
      </c>
      <c r="AY934">
        <v>0.71799999999999997</v>
      </c>
      <c r="AZ934">
        <v>0.70399999999999996</v>
      </c>
      <c r="BA934">
        <v>0.63490000000000002</v>
      </c>
      <c r="BB934">
        <v>0.68740000000000001</v>
      </c>
      <c r="BC934">
        <v>0.65800000000000003</v>
      </c>
      <c r="BD934">
        <v>0.59870000000000001</v>
      </c>
    </row>
    <row r="935" spans="1:56" hidden="1" x14ac:dyDescent="0.4">
      <c r="A935">
        <v>640</v>
      </c>
      <c r="B935" t="s">
        <v>830</v>
      </c>
      <c r="C935" t="s">
        <v>975</v>
      </c>
      <c r="D935" t="str">
        <f t="shared" si="44"/>
        <v>TFIDF</v>
      </c>
      <c r="E935" t="s">
        <v>1006</v>
      </c>
      <c r="F935">
        <f t="shared" si="45"/>
        <v>0.61322999999999994</v>
      </c>
      <c r="G935">
        <v>0.71240000000000003</v>
      </c>
      <c r="H935">
        <v>0.55889999999999995</v>
      </c>
      <c r="I935">
        <v>0.51780000000000004</v>
      </c>
      <c r="J935">
        <v>0.86140000000000005</v>
      </c>
      <c r="K935">
        <v>0.67889999999999995</v>
      </c>
      <c r="L935">
        <v>0.80059999999999998</v>
      </c>
      <c r="M935">
        <v>0.49230000000000002</v>
      </c>
      <c r="N935">
        <v>0.37009999999999998</v>
      </c>
      <c r="O935">
        <v>0.63390000000000002</v>
      </c>
      <c r="P935">
        <v>0.40100000000000002</v>
      </c>
      <c r="Q935">
        <v>0.77029999999999998</v>
      </c>
      <c r="R935">
        <v>0.34710000000000002</v>
      </c>
      <c r="S935">
        <v>0.37009999999999998</v>
      </c>
      <c r="T935">
        <v>0.31719999999999998</v>
      </c>
      <c r="U935">
        <v>0.52270000000000005</v>
      </c>
      <c r="V935">
        <v>0.44319999999999998</v>
      </c>
      <c r="W935">
        <v>0.73580000000000001</v>
      </c>
      <c r="X935">
        <v>0.68559999999999999</v>
      </c>
      <c r="Y935">
        <v>0.3357</v>
      </c>
      <c r="Z935">
        <v>0.51859999999999995</v>
      </c>
      <c r="AA935">
        <v>0.56999999999999995</v>
      </c>
      <c r="AB935">
        <v>0.84819999999999995</v>
      </c>
      <c r="AC935">
        <v>0.75490000000000002</v>
      </c>
      <c r="AD935">
        <v>0.59099999999999997</v>
      </c>
      <c r="AE935">
        <v>0.68840000000000001</v>
      </c>
      <c r="AF935">
        <v>0.50590000000000002</v>
      </c>
      <c r="AG935">
        <v>0.42220000000000002</v>
      </c>
      <c r="AH935">
        <v>0.60450000000000004</v>
      </c>
      <c r="AI935">
        <v>0.53090000000000004</v>
      </c>
      <c r="AJ935">
        <v>0.52900000000000003</v>
      </c>
      <c r="AK935">
        <v>0.37469999999999998</v>
      </c>
      <c r="AL935">
        <v>0.91820000000000002</v>
      </c>
      <c r="AM935">
        <v>0.32850000000000001</v>
      </c>
      <c r="AN935">
        <v>0.9667</v>
      </c>
      <c r="AO935">
        <v>0.68830000000000002</v>
      </c>
      <c r="AP935">
        <v>0.98119999999999996</v>
      </c>
      <c r="AQ935">
        <v>0.86460000000000004</v>
      </c>
      <c r="AR935">
        <v>0.47789999999999999</v>
      </c>
      <c r="AS935">
        <v>0.72750000000000004</v>
      </c>
      <c r="AT935">
        <v>0.89900000000000002</v>
      </c>
      <c r="AU935">
        <v>0.72160000000000002</v>
      </c>
      <c r="AV935">
        <v>0.78769999999999996</v>
      </c>
      <c r="AW935">
        <v>0.72750000000000004</v>
      </c>
      <c r="AX935">
        <v>0.31990000000000002</v>
      </c>
      <c r="AY935">
        <v>0.64229999999999998</v>
      </c>
      <c r="AZ935">
        <v>0.77</v>
      </c>
      <c r="BA935">
        <v>0.59099999999999997</v>
      </c>
      <c r="BB935">
        <v>0.47060000000000002</v>
      </c>
      <c r="BC935">
        <v>0.63590000000000002</v>
      </c>
      <c r="BD935">
        <v>0.64980000000000004</v>
      </c>
    </row>
    <row r="936" spans="1:56" hidden="1" x14ac:dyDescent="0.4">
      <c r="A936">
        <v>641</v>
      </c>
      <c r="B936" t="s">
        <v>830</v>
      </c>
      <c r="C936" t="s">
        <v>975</v>
      </c>
      <c r="D936" t="str">
        <f t="shared" si="44"/>
        <v>BM25</v>
      </c>
      <c r="E936" t="s">
        <v>1007</v>
      </c>
      <c r="F936">
        <f t="shared" si="45"/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</row>
    <row r="937" spans="1:56" hidden="1" x14ac:dyDescent="0.4">
      <c r="A937">
        <v>642</v>
      </c>
      <c r="B937" t="s">
        <v>830</v>
      </c>
      <c r="C937" t="s">
        <v>975</v>
      </c>
      <c r="D937" t="str">
        <f t="shared" si="44"/>
        <v>SBERT</v>
      </c>
      <c r="E937" t="s">
        <v>1008</v>
      </c>
      <c r="F937">
        <f t="shared" si="45"/>
        <v>0.95141200000000026</v>
      </c>
      <c r="G937">
        <v>0.96250000000000002</v>
      </c>
      <c r="H937">
        <v>0.9224</v>
      </c>
      <c r="I937">
        <v>0.93610000000000004</v>
      </c>
      <c r="J937">
        <v>0.98450000000000004</v>
      </c>
      <c r="K937">
        <v>0.98070000000000002</v>
      </c>
      <c r="L937">
        <v>0.99050000000000005</v>
      </c>
      <c r="M937">
        <v>0.9133</v>
      </c>
      <c r="N937">
        <v>0.92649999999999999</v>
      </c>
      <c r="O937">
        <v>0.98399999999999999</v>
      </c>
      <c r="P937">
        <v>0.88639999999999997</v>
      </c>
      <c r="Q937">
        <v>0.9577</v>
      </c>
      <c r="R937">
        <v>0.88929999999999998</v>
      </c>
      <c r="S937">
        <v>0.91920000000000002</v>
      </c>
      <c r="T937">
        <v>0.96750000000000003</v>
      </c>
      <c r="U937">
        <v>0.94010000000000005</v>
      </c>
      <c r="V937">
        <v>0.93610000000000004</v>
      </c>
      <c r="W937">
        <v>0.95889999999999997</v>
      </c>
      <c r="X937">
        <v>0.98340000000000005</v>
      </c>
      <c r="Y937">
        <v>0.86939999999999995</v>
      </c>
      <c r="Z937">
        <v>0.95030000000000003</v>
      </c>
      <c r="AA937">
        <v>0.90820000000000001</v>
      </c>
      <c r="AB937">
        <v>0.99250000000000005</v>
      </c>
      <c r="AC937">
        <v>0.97909999999999997</v>
      </c>
      <c r="AD937">
        <v>0.96589999999999998</v>
      </c>
      <c r="AE937">
        <v>0.97889999999999999</v>
      </c>
      <c r="AF937">
        <v>0.98040000000000005</v>
      </c>
      <c r="AG937">
        <v>0.93740000000000001</v>
      </c>
      <c r="AH937">
        <v>0.9627</v>
      </c>
      <c r="AI937">
        <v>0.93979999999999997</v>
      </c>
      <c r="AJ937">
        <v>0.95289999999999997</v>
      </c>
      <c r="AK937">
        <v>0.90949999999999998</v>
      </c>
      <c r="AL937">
        <v>0.99670000000000003</v>
      </c>
      <c r="AM937">
        <v>0.94069999999999998</v>
      </c>
      <c r="AN937">
        <v>0.99719999999999998</v>
      </c>
      <c r="AO937">
        <v>0.98209999999999997</v>
      </c>
      <c r="AP937">
        <v>0.99080000000000001</v>
      </c>
      <c r="AQ937">
        <v>0.98209999999999997</v>
      </c>
      <c r="AR937">
        <v>0.91510000000000002</v>
      </c>
      <c r="AS937">
        <v>0.97499999999999998</v>
      </c>
      <c r="AT937">
        <v>0.99099999999999999</v>
      </c>
      <c r="AU937">
        <v>0.95840000000000003</v>
      </c>
      <c r="AV937">
        <v>0.96779999999999999</v>
      </c>
      <c r="AW937">
        <v>0.94199999999999995</v>
      </c>
      <c r="AX937">
        <v>0.86439999999999995</v>
      </c>
      <c r="AY937">
        <v>0.9486</v>
      </c>
      <c r="AZ937">
        <v>0.96189999999999998</v>
      </c>
      <c r="BA937">
        <v>0.93149999999999999</v>
      </c>
      <c r="BB937">
        <v>0.94550000000000001</v>
      </c>
      <c r="BC937">
        <v>0.95550000000000002</v>
      </c>
      <c r="BD937">
        <v>0.95820000000000005</v>
      </c>
    </row>
    <row r="938" spans="1:56" hidden="1" x14ac:dyDescent="0.4">
      <c r="A938">
        <v>643</v>
      </c>
      <c r="B938" t="s">
        <v>830</v>
      </c>
      <c r="C938" t="s">
        <v>975</v>
      </c>
      <c r="D938" t="str">
        <f t="shared" si="44"/>
        <v>MEAN</v>
      </c>
      <c r="E938" t="s">
        <v>1009</v>
      </c>
      <c r="F938">
        <f t="shared" si="45"/>
        <v>0.55422799999999983</v>
      </c>
      <c r="G938">
        <v>0.58050000000000002</v>
      </c>
      <c r="H938">
        <v>0.50739999999999996</v>
      </c>
      <c r="I938">
        <v>0.46579999999999999</v>
      </c>
      <c r="J938">
        <v>0.67159999999999997</v>
      </c>
      <c r="K938">
        <v>0.60640000000000005</v>
      </c>
      <c r="L938">
        <v>0.68489999999999995</v>
      </c>
      <c r="M938">
        <v>0.44650000000000001</v>
      </c>
      <c r="N938">
        <v>0.44340000000000002</v>
      </c>
      <c r="O938">
        <v>0.55769999999999997</v>
      </c>
      <c r="P938">
        <v>0.49840000000000001</v>
      </c>
      <c r="Q938">
        <v>0.63119999999999998</v>
      </c>
      <c r="R938">
        <v>0.41139999999999999</v>
      </c>
      <c r="S938">
        <v>0.4612</v>
      </c>
      <c r="T938">
        <v>0.43059999999999998</v>
      </c>
      <c r="U938">
        <v>0.52569999999999995</v>
      </c>
      <c r="V938">
        <v>0.47299999999999998</v>
      </c>
      <c r="W938">
        <v>0.59770000000000001</v>
      </c>
      <c r="X938">
        <v>0.61250000000000004</v>
      </c>
      <c r="Y938">
        <v>0.37909999999999999</v>
      </c>
      <c r="Z938">
        <v>0.55630000000000002</v>
      </c>
      <c r="AA938">
        <v>0.52390000000000003</v>
      </c>
      <c r="AB938">
        <v>0.69059999999999999</v>
      </c>
      <c r="AC938">
        <v>0.65259999999999996</v>
      </c>
      <c r="AD938">
        <v>0.5101</v>
      </c>
      <c r="AE938">
        <v>0.58009999999999995</v>
      </c>
      <c r="AF938">
        <v>0.54210000000000003</v>
      </c>
      <c r="AG938">
        <v>0.42430000000000001</v>
      </c>
      <c r="AH938">
        <v>0.54159999999999997</v>
      </c>
      <c r="AI938">
        <v>0.4995</v>
      </c>
      <c r="AJ938">
        <v>0.54490000000000005</v>
      </c>
      <c r="AK938">
        <v>0.3795</v>
      </c>
      <c r="AL938">
        <v>0.76529999999999998</v>
      </c>
      <c r="AM938">
        <v>0.40289999999999998</v>
      </c>
      <c r="AN938">
        <v>0.76039999999999996</v>
      </c>
      <c r="AO938">
        <v>0.57299999999999995</v>
      </c>
      <c r="AP938">
        <v>0.78620000000000001</v>
      </c>
      <c r="AQ938">
        <v>0.64670000000000005</v>
      </c>
      <c r="AR938">
        <v>0.42299999999999999</v>
      </c>
      <c r="AS938">
        <v>0.65810000000000002</v>
      </c>
      <c r="AT938">
        <v>0.72330000000000005</v>
      </c>
      <c r="AU938">
        <v>0.59589999999999999</v>
      </c>
      <c r="AV938">
        <v>0.63560000000000005</v>
      </c>
      <c r="AW938">
        <v>0.57640000000000002</v>
      </c>
      <c r="AX938">
        <v>0.41220000000000001</v>
      </c>
      <c r="AY938">
        <v>0.59509999999999996</v>
      </c>
      <c r="AZ938">
        <v>0.62470000000000003</v>
      </c>
      <c r="BA938">
        <v>0.53149999999999997</v>
      </c>
      <c r="BB938">
        <v>0.49759999999999999</v>
      </c>
      <c r="BC938">
        <v>0.53969999999999996</v>
      </c>
      <c r="BD938">
        <v>0.5333</v>
      </c>
    </row>
    <row r="939" spans="1:56" hidden="1" x14ac:dyDescent="0.4">
      <c r="A939">
        <v>644</v>
      </c>
      <c r="B939" t="s">
        <v>830</v>
      </c>
      <c r="C939" t="s">
        <v>975</v>
      </c>
      <c r="D939" t="str">
        <f t="shared" si="44"/>
        <v>Weighted</v>
      </c>
      <c r="E939" t="s">
        <v>1010</v>
      </c>
      <c r="F939">
        <f t="shared" si="45"/>
        <v>0.58074999999999999</v>
      </c>
      <c r="G939">
        <v>0.6169</v>
      </c>
      <c r="H939">
        <v>0.52390000000000003</v>
      </c>
      <c r="I939">
        <v>0.4677</v>
      </c>
      <c r="J939">
        <v>0.73499999999999999</v>
      </c>
      <c r="K939">
        <v>0.64490000000000003</v>
      </c>
      <c r="L939">
        <v>0.74760000000000004</v>
      </c>
      <c r="M939">
        <v>0.44579999999999997</v>
      </c>
      <c r="N939">
        <v>0.43380000000000002</v>
      </c>
      <c r="O939">
        <v>0.58120000000000005</v>
      </c>
      <c r="P939">
        <v>0.5101</v>
      </c>
      <c r="Q939">
        <v>0.68379999999999996</v>
      </c>
      <c r="R939">
        <v>0.3982</v>
      </c>
      <c r="S939">
        <v>0.4572</v>
      </c>
      <c r="T939">
        <v>0.40899999999999997</v>
      </c>
      <c r="U939">
        <v>0.5423</v>
      </c>
      <c r="V939">
        <v>0.47299999999999998</v>
      </c>
      <c r="W939">
        <v>0.6401</v>
      </c>
      <c r="X939">
        <v>0.65229999999999999</v>
      </c>
      <c r="Y939">
        <v>0.36030000000000001</v>
      </c>
      <c r="Z939">
        <v>0.57879999999999998</v>
      </c>
      <c r="AA939">
        <v>0.54720000000000002</v>
      </c>
      <c r="AB939">
        <v>0.75680000000000003</v>
      </c>
      <c r="AC939">
        <v>0.70669999999999999</v>
      </c>
      <c r="AD939">
        <v>0.52229999999999999</v>
      </c>
      <c r="AE939">
        <v>0.61270000000000002</v>
      </c>
      <c r="AF939">
        <v>0.55589999999999995</v>
      </c>
      <c r="AG939">
        <v>0.41089999999999999</v>
      </c>
      <c r="AH939">
        <v>0.56279999999999997</v>
      </c>
      <c r="AI939">
        <v>0.50990000000000002</v>
      </c>
      <c r="AJ939">
        <v>0.56469999999999998</v>
      </c>
      <c r="AK939">
        <v>0.35670000000000002</v>
      </c>
      <c r="AL939">
        <v>0.85299999999999998</v>
      </c>
      <c r="AM939">
        <v>0.379</v>
      </c>
      <c r="AN939">
        <v>0.84919999999999995</v>
      </c>
      <c r="AO939">
        <v>0.60329999999999995</v>
      </c>
      <c r="AP939">
        <v>0.88329999999999997</v>
      </c>
      <c r="AQ939">
        <v>0.70430000000000004</v>
      </c>
      <c r="AR939">
        <v>0.4153</v>
      </c>
      <c r="AS939">
        <v>0.71279999999999999</v>
      </c>
      <c r="AT939">
        <v>0.8004</v>
      </c>
      <c r="AU939">
        <v>0.63719999999999999</v>
      </c>
      <c r="AV939">
        <v>0.68879999999999997</v>
      </c>
      <c r="AW939">
        <v>0.61560000000000004</v>
      </c>
      <c r="AX939">
        <v>0.40160000000000001</v>
      </c>
      <c r="AY939">
        <v>0.63370000000000004</v>
      </c>
      <c r="AZ939">
        <v>0.67510000000000003</v>
      </c>
      <c r="BA939">
        <v>0.55420000000000003</v>
      </c>
      <c r="BB939">
        <v>0.50370000000000004</v>
      </c>
      <c r="BC939">
        <v>0.56310000000000004</v>
      </c>
      <c r="BD939">
        <v>0.5554</v>
      </c>
    </row>
    <row r="940" spans="1:56" hidden="1" x14ac:dyDescent="0.4">
      <c r="A940">
        <v>596</v>
      </c>
      <c r="B940" t="s">
        <v>822</v>
      </c>
      <c r="C940" t="s">
        <v>975</v>
      </c>
      <c r="D940" t="str">
        <f t="shared" si="44"/>
        <v>Jaccard</v>
      </c>
      <c r="E940" t="s">
        <v>1011</v>
      </c>
      <c r="F940">
        <f t="shared" si="45"/>
        <v>0.54919200000000001</v>
      </c>
      <c r="G940">
        <v>0.15379999999999999</v>
      </c>
      <c r="H940">
        <v>0.76919999999999999</v>
      </c>
      <c r="I940">
        <v>0.46879999999999999</v>
      </c>
      <c r="J940">
        <v>0.75760000000000005</v>
      </c>
      <c r="K940">
        <v>0.57140000000000002</v>
      </c>
      <c r="L940">
        <v>0.73909999999999998</v>
      </c>
      <c r="M940">
        <v>0.1951</v>
      </c>
      <c r="N940">
        <v>0.3</v>
      </c>
      <c r="O940">
        <v>0.48149999999999998</v>
      </c>
      <c r="P940">
        <v>0.3261</v>
      </c>
      <c r="Q940">
        <v>1</v>
      </c>
      <c r="R940">
        <v>0.5</v>
      </c>
      <c r="S940">
        <v>0.37209999999999999</v>
      </c>
      <c r="T940">
        <v>0.42420000000000002</v>
      </c>
      <c r="U940">
        <v>0.44740000000000002</v>
      </c>
      <c r="V940">
        <v>0.42</v>
      </c>
      <c r="W940">
        <v>0.80489999999999995</v>
      </c>
      <c r="X940">
        <v>0.82350000000000001</v>
      </c>
      <c r="Y940">
        <v>0.5333</v>
      </c>
      <c r="Z940">
        <v>0.51849999999999996</v>
      </c>
      <c r="AA940">
        <v>0.45650000000000002</v>
      </c>
      <c r="AB940">
        <v>0.66669999999999996</v>
      </c>
      <c r="AC940">
        <v>0.83330000000000004</v>
      </c>
      <c r="AD940">
        <v>0.52629999999999999</v>
      </c>
      <c r="AE940">
        <v>0.6905</v>
      </c>
      <c r="AF940">
        <v>0.71699999999999997</v>
      </c>
      <c r="AG940">
        <v>0.22639999999999999</v>
      </c>
      <c r="AH940">
        <v>0.8276</v>
      </c>
      <c r="AI940">
        <v>0.4</v>
      </c>
      <c r="AJ940">
        <v>0.47060000000000002</v>
      </c>
      <c r="AK940">
        <v>0.15690000000000001</v>
      </c>
      <c r="AL940">
        <v>0.88890000000000002</v>
      </c>
      <c r="AM940">
        <v>0.3448</v>
      </c>
      <c r="AN940">
        <v>0.4667</v>
      </c>
      <c r="AO940">
        <v>0.53849999999999998</v>
      </c>
      <c r="AP940">
        <v>1</v>
      </c>
      <c r="AQ940">
        <v>0.72</v>
      </c>
      <c r="AR940">
        <v>0.17649999999999999</v>
      </c>
      <c r="AS940">
        <v>0.75</v>
      </c>
      <c r="AT940">
        <v>0.68289999999999995</v>
      </c>
      <c r="AU940">
        <v>0.31030000000000002</v>
      </c>
      <c r="AV940">
        <v>0.66669999999999996</v>
      </c>
      <c r="AW940">
        <v>0.26150000000000001</v>
      </c>
      <c r="AX940">
        <v>0.88890000000000002</v>
      </c>
      <c r="AY940">
        <v>0.58330000000000004</v>
      </c>
      <c r="AZ940">
        <v>0.41860000000000003</v>
      </c>
      <c r="BA940">
        <v>0.75509999999999999</v>
      </c>
      <c r="BB940">
        <v>0.42309999999999998</v>
      </c>
      <c r="BC940">
        <v>0.54549999999999998</v>
      </c>
      <c r="BD940">
        <v>0.46</v>
      </c>
    </row>
    <row r="941" spans="1:56" hidden="1" x14ac:dyDescent="0.4">
      <c r="A941">
        <v>597</v>
      </c>
      <c r="B941" t="s">
        <v>822</v>
      </c>
      <c r="C941" t="s">
        <v>975</v>
      </c>
      <c r="D941" t="str">
        <f t="shared" si="44"/>
        <v>Levenshtein</v>
      </c>
      <c r="E941" t="s">
        <v>1012</v>
      </c>
      <c r="F941">
        <f t="shared" si="45"/>
        <v>0.71833800000000014</v>
      </c>
      <c r="G941">
        <v>0.59299999999999997</v>
      </c>
      <c r="H941">
        <v>0.75460000000000005</v>
      </c>
      <c r="I941">
        <v>0.74719999999999998</v>
      </c>
      <c r="J941">
        <v>0.82110000000000005</v>
      </c>
      <c r="K941">
        <v>0.60189999999999999</v>
      </c>
      <c r="L941">
        <v>0.876</v>
      </c>
      <c r="M941">
        <v>0.56369999999999998</v>
      </c>
      <c r="N941">
        <v>0.60980000000000001</v>
      </c>
      <c r="O941">
        <v>0.63109999999999999</v>
      </c>
      <c r="P941">
        <v>0.60499999999999998</v>
      </c>
      <c r="Q941">
        <v>0.99890000000000001</v>
      </c>
      <c r="R941">
        <v>0.50109999999999999</v>
      </c>
      <c r="S941">
        <v>0.65959999999999996</v>
      </c>
      <c r="T941">
        <v>0.66669999999999996</v>
      </c>
      <c r="U941">
        <v>0.81069999999999998</v>
      </c>
      <c r="V941">
        <v>0.6351</v>
      </c>
      <c r="W941">
        <v>0.87319999999999998</v>
      </c>
      <c r="X941">
        <v>0.93420000000000003</v>
      </c>
      <c r="Y941">
        <v>0.67649999999999999</v>
      </c>
      <c r="Z941">
        <v>0.61419999999999997</v>
      </c>
      <c r="AA941">
        <v>0.52200000000000002</v>
      </c>
      <c r="AB941">
        <v>0.94779999999999998</v>
      </c>
      <c r="AC941">
        <v>0.91059999999999997</v>
      </c>
      <c r="AD941">
        <v>0.73540000000000005</v>
      </c>
      <c r="AE941">
        <v>0.91279999999999994</v>
      </c>
      <c r="AF941">
        <v>0.79849999999999999</v>
      </c>
      <c r="AG941">
        <v>0.46679999999999999</v>
      </c>
      <c r="AH941">
        <v>0.87860000000000005</v>
      </c>
      <c r="AI941">
        <v>0.62060000000000004</v>
      </c>
      <c r="AJ941">
        <v>0.68830000000000002</v>
      </c>
      <c r="AK941">
        <v>0.43380000000000002</v>
      </c>
      <c r="AL941">
        <v>0.99809999999999999</v>
      </c>
      <c r="AM941">
        <v>0.63619999999999999</v>
      </c>
      <c r="AN941">
        <v>0.66059999999999997</v>
      </c>
      <c r="AO941">
        <v>0.72660000000000002</v>
      </c>
      <c r="AP941">
        <v>0.99080000000000001</v>
      </c>
      <c r="AQ941">
        <v>0.84119999999999995</v>
      </c>
      <c r="AR941">
        <v>0.70120000000000005</v>
      </c>
      <c r="AS941">
        <v>0.60980000000000001</v>
      </c>
      <c r="AT941">
        <v>0.89680000000000004</v>
      </c>
      <c r="AU941">
        <v>0.51</v>
      </c>
      <c r="AV941">
        <v>0.91100000000000003</v>
      </c>
      <c r="AW941">
        <v>0.58779999999999999</v>
      </c>
      <c r="AX941">
        <v>0.68010000000000004</v>
      </c>
      <c r="AY941">
        <v>0.61599999999999999</v>
      </c>
      <c r="AZ941">
        <v>0.57340000000000002</v>
      </c>
      <c r="BA941">
        <v>0.93659999999999999</v>
      </c>
      <c r="BB941">
        <v>0.69899999999999995</v>
      </c>
      <c r="BC941">
        <v>0.65249999999999997</v>
      </c>
      <c r="BD941">
        <v>0.60040000000000004</v>
      </c>
    </row>
    <row r="942" spans="1:56" hidden="1" x14ac:dyDescent="0.4">
      <c r="A942">
        <v>598</v>
      </c>
      <c r="B942" t="s">
        <v>822</v>
      </c>
      <c r="C942" t="s">
        <v>975</v>
      </c>
      <c r="D942" t="str">
        <f t="shared" si="44"/>
        <v>TFIDF</v>
      </c>
      <c r="E942" t="s">
        <v>1013</v>
      </c>
      <c r="F942">
        <f t="shared" si="45"/>
        <v>0.61500199999999983</v>
      </c>
      <c r="G942">
        <v>0.39489999999999997</v>
      </c>
      <c r="H942">
        <v>0.72740000000000005</v>
      </c>
      <c r="I942">
        <v>0.66469999999999996</v>
      </c>
      <c r="J942">
        <v>0.84589999999999999</v>
      </c>
      <c r="K942">
        <v>0.37959999999999999</v>
      </c>
      <c r="L942">
        <v>0.75780000000000003</v>
      </c>
      <c r="M942">
        <v>0.45600000000000002</v>
      </c>
      <c r="N942">
        <v>0.39300000000000002</v>
      </c>
      <c r="O942">
        <v>0.55710000000000004</v>
      </c>
      <c r="P942">
        <v>0.42109999999999997</v>
      </c>
      <c r="Q942">
        <v>1</v>
      </c>
      <c r="R942">
        <v>0.47760000000000002</v>
      </c>
      <c r="S942">
        <v>0.40529999999999999</v>
      </c>
      <c r="T942">
        <v>0.39989999999999998</v>
      </c>
      <c r="U942">
        <v>0.66410000000000002</v>
      </c>
      <c r="V942">
        <v>0.46100000000000002</v>
      </c>
      <c r="W942">
        <v>0.86919999999999997</v>
      </c>
      <c r="X942">
        <v>0.87109999999999999</v>
      </c>
      <c r="Y942">
        <v>0.59870000000000001</v>
      </c>
      <c r="Z942">
        <v>0.4713</v>
      </c>
      <c r="AA942">
        <v>0.52510000000000001</v>
      </c>
      <c r="AB942">
        <v>0.84819999999999995</v>
      </c>
      <c r="AC942">
        <v>0.64359999999999995</v>
      </c>
      <c r="AD942">
        <v>0.51910000000000001</v>
      </c>
      <c r="AE942">
        <v>0.83579999999999999</v>
      </c>
      <c r="AF942">
        <v>0.7077</v>
      </c>
      <c r="AG942">
        <v>0.40920000000000001</v>
      </c>
      <c r="AH942">
        <v>0.84570000000000001</v>
      </c>
      <c r="AI942">
        <v>0.45440000000000003</v>
      </c>
      <c r="AJ942">
        <v>0.38100000000000001</v>
      </c>
      <c r="AK942">
        <v>0.37640000000000001</v>
      </c>
      <c r="AL942">
        <v>0.9355</v>
      </c>
      <c r="AM942">
        <v>0.37080000000000002</v>
      </c>
      <c r="AN942">
        <v>0.70630000000000004</v>
      </c>
      <c r="AO942">
        <v>0.70499999999999996</v>
      </c>
      <c r="AP942">
        <v>0.96699999999999997</v>
      </c>
      <c r="AQ942">
        <v>0.78659999999999997</v>
      </c>
      <c r="AR942">
        <v>0.56299999999999994</v>
      </c>
      <c r="AS942">
        <v>0.71519999999999995</v>
      </c>
      <c r="AT942">
        <v>0.76239999999999997</v>
      </c>
      <c r="AU942">
        <v>0.3483</v>
      </c>
      <c r="AV942">
        <v>0.83399999999999996</v>
      </c>
      <c r="AW942">
        <v>0.48880000000000001</v>
      </c>
      <c r="AX942">
        <v>0.54679999999999995</v>
      </c>
      <c r="AY942">
        <v>0.54769999999999996</v>
      </c>
      <c r="AZ942">
        <v>0.46860000000000002</v>
      </c>
      <c r="BA942">
        <v>0.83299999999999996</v>
      </c>
      <c r="BB942">
        <v>0.50470000000000004</v>
      </c>
      <c r="BC942">
        <v>0.67630000000000001</v>
      </c>
      <c r="BD942">
        <v>0.62819999999999998</v>
      </c>
    </row>
    <row r="943" spans="1:56" hidden="1" x14ac:dyDescent="0.4">
      <c r="A943">
        <v>599</v>
      </c>
      <c r="B943" t="s">
        <v>822</v>
      </c>
      <c r="C943" t="s">
        <v>975</v>
      </c>
      <c r="D943" t="str">
        <f t="shared" si="44"/>
        <v>BM25</v>
      </c>
      <c r="E943" t="s">
        <v>1014</v>
      </c>
      <c r="F943">
        <f t="shared" si="45"/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</row>
    <row r="944" spans="1:56" hidden="1" x14ac:dyDescent="0.4">
      <c r="A944">
        <v>600</v>
      </c>
      <c r="B944" t="s">
        <v>822</v>
      </c>
      <c r="C944" t="s">
        <v>975</v>
      </c>
      <c r="D944" t="str">
        <f t="shared" si="44"/>
        <v>SBERT</v>
      </c>
      <c r="E944" t="s">
        <v>1015</v>
      </c>
      <c r="F944">
        <f t="shared" si="45"/>
        <v>0.95634599999999959</v>
      </c>
      <c r="G944">
        <v>0.91410000000000002</v>
      </c>
      <c r="H944">
        <v>0.97719999999999996</v>
      </c>
      <c r="I944">
        <v>0.98050000000000004</v>
      </c>
      <c r="J944">
        <v>0.98319999999999996</v>
      </c>
      <c r="K944">
        <v>0.96089999999999998</v>
      </c>
      <c r="L944">
        <v>0.98699999999999999</v>
      </c>
      <c r="M944">
        <v>0.91110000000000002</v>
      </c>
      <c r="N944">
        <v>0.9486</v>
      </c>
      <c r="O944">
        <v>0.96309999999999996</v>
      </c>
      <c r="P944">
        <v>0.96609999999999996</v>
      </c>
      <c r="Q944">
        <v>0.99960000000000004</v>
      </c>
      <c r="R944">
        <v>0.87250000000000005</v>
      </c>
      <c r="S944">
        <v>0.90690000000000004</v>
      </c>
      <c r="T944">
        <v>0.96279999999999999</v>
      </c>
      <c r="U944">
        <v>0.96879999999999999</v>
      </c>
      <c r="V944">
        <v>0.93989999999999996</v>
      </c>
      <c r="W944">
        <v>0.98319999999999996</v>
      </c>
      <c r="X944">
        <v>0.98119999999999996</v>
      </c>
      <c r="Y944">
        <v>0.95879999999999999</v>
      </c>
      <c r="Z944">
        <v>0.96230000000000004</v>
      </c>
      <c r="AA944">
        <v>0.91239999999999999</v>
      </c>
      <c r="AB944">
        <v>0.99250000000000005</v>
      </c>
      <c r="AC944">
        <v>0.98899999999999999</v>
      </c>
      <c r="AD944">
        <v>0.97289999999999999</v>
      </c>
      <c r="AE944">
        <v>0.99460000000000004</v>
      </c>
      <c r="AF944">
        <v>0.98650000000000004</v>
      </c>
      <c r="AG944">
        <v>0.89880000000000004</v>
      </c>
      <c r="AH944">
        <v>0.97770000000000001</v>
      </c>
      <c r="AI944">
        <v>0.9456</v>
      </c>
      <c r="AJ944">
        <v>0.93469999999999998</v>
      </c>
      <c r="AK944">
        <v>0.89790000000000003</v>
      </c>
      <c r="AL944">
        <v>0.99909999999999999</v>
      </c>
      <c r="AM944">
        <v>0.95509999999999995</v>
      </c>
      <c r="AN944">
        <v>0.94350000000000001</v>
      </c>
      <c r="AO944">
        <v>0.98629999999999995</v>
      </c>
      <c r="AP944">
        <v>0.99390000000000001</v>
      </c>
      <c r="AQ944">
        <v>0.98850000000000005</v>
      </c>
      <c r="AR944">
        <v>0.94989999999999997</v>
      </c>
      <c r="AS944">
        <v>0.95140000000000002</v>
      </c>
      <c r="AT944">
        <v>0.98760000000000003</v>
      </c>
      <c r="AU944">
        <v>0.90339999999999998</v>
      </c>
      <c r="AV944">
        <v>0.98750000000000004</v>
      </c>
      <c r="AW944">
        <v>0.90449999999999997</v>
      </c>
      <c r="AX944">
        <v>0.90380000000000005</v>
      </c>
      <c r="AY944">
        <v>0.92789999999999995</v>
      </c>
      <c r="AZ944">
        <v>0.92789999999999995</v>
      </c>
      <c r="BA944">
        <v>0.99350000000000005</v>
      </c>
      <c r="BB944">
        <v>0.94769999999999999</v>
      </c>
      <c r="BC944">
        <v>0.97389999999999999</v>
      </c>
      <c r="BD944">
        <v>0.96150000000000002</v>
      </c>
    </row>
    <row r="945" spans="1:56" hidden="1" x14ac:dyDescent="0.4">
      <c r="A945">
        <v>601</v>
      </c>
      <c r="B945" t="s">
        <v>822</v>
      </c>
      <c r="C945" t="s">
        <v>975</v>
      </c>
      <c r="D945" t="str">
        <f t="shared" si="44"/>
        <v>MEAN</v>
      </c>
      <c r="E945" t="s">
        <v>1016</v>
      </c>
      <c r="F945">
        <f t="shared" si="45"/>
        <v>0.56776800000000005</v>
      </c>
      <c r="G945">
        <v>0.41120000000000001</v>
      </c>
      <c r="H945">
        <v>0.64570000000000005</v>
      </c>
      <c r="I945">
        <v>0.57220000000000004</v>
      </c>
      <c r="J945">
        <v>0.68159999999999998</v>
      </c>
      <c r="K945">
        <v>0.50280000000000002</v>
      </c>
      <c r="L945">
        <v>0.67200000000000004</v>
      </c>
      <c r="M945">
        <v>0.42520000000000002</v>
      </c>
      <c r="N945">
        <v>0.45029999999999998</v>
      </c>
      <c r="O945">
        <v>0.52649999999999997</v>
      </c>
      <c r="P945">
        <v>0.46360000000000001</v>
      </c>
      <c r="Q945">
        <v>0.79969999999999997</v>
      </c>
      <c r="R945">
        <v>0.47020000000000001</v>
      </c>
      <c r="S945">
        <v>0.46879999999999999</v>
      </c>
      <c r="T945">
        <v>0.49070000000000003</v>
      </c>
      <c r="U945">
        <v>0.57820000000000005</v>
      </c>
      <c r="V945">
        <v>0.49120000000000003</v>
      </c>
      <c r="W945">
        <v>0.70609999999999995</v>
      </c>
      <c r="X945">
        <v>0.72199999999999998</v>
      </c>
      <c r="Y945">
        <v>0.55349999999999999</v>
      </c>
      <c r="Z945">
        <v>0.51329999999999998</v>
      </c>
      <c r="AA945">
        <v>0.48320000000000002</v>
      </c>
      <c r="AB945">
        <v>0.69099999999999995</v>
      </c>
      <c r="AC945">
        <v>0.67530000000000001</v>
      </c>
      <c r="AD945">
        <v>0.55069999999999997</v>
      </c>
      <c r="AE945">
        <v>0.68669999999999998</v>
      </c>
      <c r="AF945">
        <v>0.64190000000000003</v>
      </c>
      <c r="AG945">
        <v>0.4002</v>
      </c>
      <c r="AH945">
        <v>0.70589999999999997</v>
      </c>
      <c r="AI945">
        <v>0.48409999999999997</v>
      </c>
      <c r="AJ945">
        <v>0.49490000000000001</v>
      </c>
      <c r="AK945">
        <v>0.373</v>
      </c>
      <c r="AL945">
        <v>0.76429999999999998</v>
      </c>
      <c r="AM945">
        <v>0.46139999999999998</v>
      </c>
      <c r="AN945">
        <v>0.5554</v>
      </c>
      <c r="AO945">
        <v>0.59130000000000005</v>
      </c>
      <c r="AP945">
        <v>0.7903</v>
      </c>
      <c r="AQ945">
        <v>0.66720000000000002</v>
      </c>
      <c r="AR945">
        <v>0.47810000000000002</v>
      </c>
      <c r="AS945">
        <v>0.60529999999999995</v>
      </c>
      <c r="AT945">
        <v>0.66590000000000005</v>
      </c>
      <c r="AU945">
        <v>0.41439999999999999</v>
      </c>
      <c r="AV945">
        <v>0.67979999999999996</v>
      </c>
      <c r="AW945">
        <v>0.44850000000000001</v>
      </c>
      <c r="AX945">
        <v>0.60389999999999999</v>
      </c>
      <c r="AY945">
        <v>0.53500000000000003</v>
      </c>
      <c r="AZ945">
        <v>0.47770000000000001</v>
      </c>
      <c r="BA945">
        <v>0.70369999999999999</v>
      </c>
      <c r="BB945">
        <v>0.51490000000000002</v>
      </c>
      <c r="BC945">
        <v>0.5696</v>
      </c>
      <c r="BD945">
        <v>0.53</v>
      </c>
    </row>
    <row r="946" spans="1:56" hidden="1" x14ac:dyDescent="0.4">
      <c r="A946">
        <v>602</v>
      </c>
      <c r="B946" t="s">
        <v>822</v>
      </c>
      <c r="C946" t="s">
        <v>975</v>
      </c>
      <c r="D946" t="str">
        <f t="shared" si="44"/>
        <v>Weighted</v>
      </c>
      <c r="E946" t="s">
        <v>1017</v>
      </c>
      <c r="F946">
        <f t="shared" si="45"/>
        <v>0.59701799999999994</v>
      </c>
      <c r="G946">
        <v>0.39660000000000001</v>
      </c>
      <c r="H946">
        <v>0.69689999999999996</v>
      </c>
      <c r="I946">
        <v>0.60150000000000003</v>
      </c>
      <c r="J946">
        <v>0.74680000000000002</v>
      </c>
      <c r="K946">
        <v>0.50329999999999997</v>
      </c>
      <c r="L946">
        <v>0.7298</v>
      </c>
      <c r="M946">
        <v>0.41760000000000003</v>
      </c>
      <c r="N946">
        <v>0.44019999999999998</v>
      </c>
      <c r="O946">
        <v>0.54159999999999997</v>
      </c>
      <c r="P946">
        <v>0.45569999999999999</v>
      </c>
      <c r="Q946">
        <v>0.89970000000000006</v>
      </c>
      <c r="R946">
        <v>0.48080000000000001</v>
      </c>
      <c r="S946">
        <v>0.47020000000000001</v>
      </c>
      <c r="T946">
        <v>0.48899999999999999</v>
      </c>
      <c r="U946">
        <v>0.61060000000000003</v>
      </c>
      <c r="V946">
        <v>0.49609999999999999</v>
      </c>
      <c r="W946">
        <v>0.77859999999999996</v>
      </c>
      <c r="X946">
        <v>0.79890000000000005</v>
      </c>
      <c r="Y946">
        <v>0.57789999999999997</v>
      </c>
      <c r="Z946">
        <v>0.52080000000000004</v>
      </c>
      <c r="AA946">
        <v>0.49340000000000001</v>
      </c>
      <c r="AB946">
        <v>0.75729999999999997</v>
      </c>
      <c r="AC946">
        <v>0.72799999999999998</v>
      </c>
      <c r="AD946">
        <v>0.56840000000000002</v>
      </c>
      <c r="AE946">
        <v>0.751</v>
      </c>
      <c r="AF946">
        <v>0.68979999999999997</v>
      </c>
      <c r="AG946">
        <v>0.38590000000000002</v>
      </c>
      <c r="AH946">
        <v>0.77800000000000002</v>
      </c>
      <c r="AI946">
        <v>0.48599999999999999</v>
      </c>
      <c r="AJ946">
        <v>0.4975</v>
      </c>
      <c r="AK946">
        <v>0.35039999999999999</v>
      </c>
      <c r="AL946">
        <v>0.85229999999999995</v>
      </c>
      <c r="AM946">
        <v>0.45200000000000001</v>
      </c>
      <c r="AN946">
        <v>0.58809999999999996</v>
      </c>
      <c r="AO946">
        <v>0.62639999999999996</v>
      </c>
      <c r="AP946">
        <v>0.88719999999999999</v>
      </c>
      <c r="AQ946">
        <v>0.72509999999999997</v>
      </c>
      <c r="AR946">
        <v>0.48330000000000001</v>
      </c>
      <c r="AS946">
        <v>0.64970000000000006</v>
      </c>
      <c r="AT946">
        <v>0.72240000000000004</v>
      </c>
      <c r="AU946">
        <v>0.39989999999999998</v>
      </c>
      <c r="AV946">
        <v>0.74339999999999995</v>
      </c>
      <c r="AW946">
        <v>0.44940000000000002</v>
      </c>
      <c r="AX946">
        <v>0.64670000000000005</v>
      </c>
      <c r="AY946">
        <v>0.55689999999999995</v>
      </c>
      <c r="AZ946">
        <v>0.48139999999999999</v>
      </c>
      <c r="BA946">
        <v>0.7722</v>
      </c>
      <c r="BB946">
        <v>0.52669999999999995</v>
      </c>
      <c r="BC946">
        <v>0.5998</v>
      </c>
      <c r="BD946">
        <v>0.54969999999999997</v>
      </c>
    </row>
    <row r="947" spans="1:56" hidden="1" x14ac:dyDescent="0.4">
      <c r="A947">
        <v>547</v>
      </c>
      <c r="B947" t="s">
        <v>821</v>
      </c>
      <c r="C947" t="s">
        <v>975</v>
      </c>
      <c r="D947" t="str">
        <f t="shared" si="44"/>
        <v>Jaccard</v>
      </c>
      <c r="E947" t="s">
        <v>1018</v>
      </c>
      <c r="F947">
        <f t="shared" si="45"/>
        <v>0.53011199999999992</v>
      </c>
      <c r="G947">
        <v>0.15379999999999999</v>
      </c>
      <c r="H947">
        <v>0.45450000000000002</v>
      </c>
      <c r="I947">
        <v>0.4103</v>
      </c>
      <c r="J947">
        <v>0.43590000000000001</v>
      </c>
      <c r="K947">
        <v>0.57140000000000002</v>
      </c>
      <c r="L947">
        <v>0.95</v>
      </c>
      <c r="M947">
        <v>0.3</v>
      </c>
      <c r="N947">
        <v>0.58819999999999995</v>
      </c>
      <c r="O947">
        <v>0.48280000000000001</v>
      </c>
      <c r="P947">
        <v>0.59519999999999995</v>
      </c>
      <c r="Q947">
        <v>0.75860000000000005</v>
      </c>
      <c r="R947">
        <v>0.51519999999999999</v>
      </c>
      <c r="S947">
        <v>0.81820000000000004</v>
      </c>
      <c r="T947">
        <v>0.23530000000000001</v>
      </c>
      <c r="U947">
        <v>0.46879999999999999</v>
      </c>
      <c r="V947">
        <v>0.18329999999999999</v>
      </c>
      <c r="W947">
        <v>0.8</v>
      </c>
      <c r="X947">
        <v>1</v>
      </c>
      <c r="Y947">
        <v>0.20449999999999999</v>
      </c>
      <c r="Z947">
        <v>0.76</v>
      </c>
      <c r="AA947">
        <v>0.4894</v>
      </c>
      <c r="AB947">
        <v>0.71430000000000005</v>
      </c>
      <c r="AC947">
        <v>0.79169999999999996</v>
      </c>
      <c r="AD947">
        <v>0.55559999999999998</v>
      </c>
      <c r="AE947">
        <v>0.4773</v>
      </c>
      <c r="AF947">
        <v>0.76919999999999999</v>
      </c>
      <c r="AG947">
        <v>0.18840000000000001</v>
      </c>
      <c r="AH947">
        <v>0.41670000000000001</v>
      </c>
      <c r="AI947">
        <v>0.55559999999999998</v>
      </c>
      <c r="AJ947">
        <v>0.47060000000000002</v>
      </c>
      <c r="AK947">
        <v>0.33329999999999999</v>
      </c>
      <c r="AL947">
        <v>0.32</v>
      </c>
      <c r="AM947">
        <v>0.3448</v>
      </c>
      <c r="AN947">
        <v>1</v>
      </c>
      <c r="AO947">
        <v>0.34379999999999999</v>
      </c>
      <c r="AP947">
        <v>1</v>
      </c>
      <c r="AQ947">
        <v>0.95</v>
      </c>
      <c r="AR947">
        <v>0.16070000000000001</v>
      </c>
      <c r="AS947">
        <v>0.4889</v>
      </c>
      <c r="AT947">
        <v>0.66669999999999996</v>
      </c>
      <c r="AU947">
        <v>0.59260000000000002</v>
      </c>
      <c r="AV947">
        <v>0.5161</v>
      </c>
      <c r="AW947">
        <v>0.26869999999999999</v>
      </c>
      <c r="AX947">
        <v>0.4</v>
      </c>
      <c r="AY947">
        <v>0.66669999999999996</v>
      </c>
      <c r="AZ947">
        <v>0.39529999999999998</v>
      </c>
      <c r="BA947">
        <v>0.43940000000000001</v>
      </c>
      <c r="BB947">
        <v>0.48</v>
      </c>
      <c r="BC947">
        <v>0.52380000000000004</v>
      </c>
      <c r="BD947">
        <v>0.5</v>
      </c>
    </row>
    <row r="948" spans="1:56" hidden="1" x14ac:dyDescent="0.4">
      <c r="A948">
        <v>548</v>
      </c>
      <c r="B948" t="s">
        <v>821</v>
      </c>
      <c r="C948" t="s">
        <v>975</v>
      </c>
      <c r="D948" t="str">
        <f t="shared" si="44"/>
        <v>Levenshtein</v>
      </c>
      <c r="E948" t="s">
        <v>1019</v>
      </c>
      <c r="F948">
        <f t="shared" si="45"/>
        <v>0.70971200000000023</v>
      </c>
      <c r="G948">
        <v>0.58960000000000001</v>
      </c>
      <c r="H948">
        <v>0.64180000000000004</v>
      </c>
      <c r="I948">
        <v>0.62609999999999999</v>
      </c>
      <c r="J948">
        <v>0.74119999999999997</v>
      </c>
      <c r="K948">
        <v>0.60119999999999996</v>
      </c>
      <c r="L948">
        <v>0.93759999999999999</v>
      </c>
      <c r="M948">
        <v>0.5534</v>
      </c>
      <c r="N948">
        <v>0.70679999999999998</v>
      </c>
      <c r="O948">
        <v>0.74460000000000004</v>
      </c>
      <c r="P948">
        <v>0.63970000000000005</v>
      </c>
      <c r="Q948">
        <v>0.95309999999999995</v>
      </c>
      <c r="R948">
        <v>0.60519999999999996</v>
      </c>
      <c r="S948">
        <v>0.90949999999999998</v>
      </c>
      <c r="T948">
        <v>0.61909999999999998</v>
      </c>
      <c r="U948">
        <v>0.69869999999999999</v>
      </c>
      <c r="V948">
        <v>0.4768</v>
      </c>
      <c r="W948">
        <v>0.9012</v>
      </c>
      <c r="X948">
        <v>1</v>
      </c>
      <c r="Y948">
        <v>0.54779999999999995</v>
      </c>
      <c r="Z948">
        <v>0.73640000000000005</v>
      </c>
      <c r="AA948">
        <v>0.5464</v>
      </c>
      <c r="AB948">
        <v>0.996</v>
      </c>
      <c r="AC948">
        <v>0.85460000000000003</v>
      </c>
      <c r="AD948">
        <v>0.76</v>
      </c>
      <c r="AE948">
        <v>0.6411</v>
      </c>
      <c r="AF948">
        <v>0.76470000000000005</v>
      </c>
      <c r="AG948">
        <v>0.49</v>
      </c>
      <c r="AH948">
        <v>0.76649999999999996</v>
      </c>
      <c r="AI948">
        <v>0.65510000000000002</v>
      </c>
      <c r="AJ948">
        <v>0.68830000000000002</v>
      </c>
      <c r="AK948">
        <v>0.72050000000000003</v>
      </c>
      <c r="AL948">
        <v>0.61570000000000003</v>
      </c>
      <c r="AM948">
        <v>0.623</v>
      </c>
      <c r="AN948">
        <v>1</v>
      </c>
      <c r="AO948">
        <v>0.61150000000000004</v>
      </c>
      <c r="AP948">
        <v>0.95440000000000003</v>
      </c>
      <c r="AQ948">
        <v>0.97070000000000001</v>
      </c>
      <c r="AR948">
        <v>0.65669999999999995</v>
      </c>
      <c r="AS948">
        <v>0.60929999999999995</v>
      </c>
      <c r="AT948">
        <v>0.80710000000000004</v>
      </c>
      <c r="AU948">
        <v>0.76119999999999999</v>
      </c>
      <c r="AV948">
        <v>0.80289999999999995</v>
      </c>
      <c r="AW948">
        <v>0.5635</v>
      </c>
      <c r="AX948">
        <v>0.50619999999999998</v>
      </c>
      <c r="AY948">
        <v>0.71799999999999997</v>
      </c>
      <c r="AZ948">
        <v>0.5645</v>
      </c>
      <c r="BA948">
        <v>0.6885</v>
      </c>
      <c r="BB948">
        <v>0.67279999999999995</v>
      </c>
      <c r="BC948">
        <v>0.68049999999999999</v>
      </c>
      <c r="BD948">
        <v>0.56610000000000005</v>
      </c>
    </row>
    <row r="949" spans="1:56" hidden="1" x14ac:dyDescent="0.4">
      <c r="A949">
        <v>549</v>
      </c>
      <c r="B949" t="s">
        <v>821</v>
      </c>
      <c r="C949" t="s">
        <v>975</v>
      </c>
      <c r="D949" t="str">
        <f t="shared" si="44"/>
        <v>TFIDF</v>
      </c>
      <c r="E949" t="s">
        <v>1020</v>
      </c>
      <c r="F949">
        <f t="shared" si="45"/>
        <v>0.59776600000000013</v>
      </c>
      <c r="G949">
        <v>0.41320000000000001</v>
      </c>
      <c r="H949">
        <v>0.5534</v>
      </c>
      <c r="I949">
        <v>0.49009999999999998</v>
      </c>
      <c r="J949">
        <v>0.76359999999999995</v>
      </c>
      <c r="K949">
        <v>0.37959999999999999</v>
      </c>
      <c r="L949">
        <v>0.90539999999999998</v>
      </c>
      <c r="M949">
        <v>0.50180000000000002</v>
      </c>
      <c r="N949">
        <v>0.56040000000000001</v>
      </c>
      <c r="O949">
        <v>0.62250000000000005</v>
      </c>
      <c r="P949">
        <v>0.44950000000000001</v>
      </c>
      <c r="Q949">
        <v>0.91269999999999996</v>
      </c>
      <c r="R949">
        <v>0.38779999999999998</v>
      </c>
      <c r="S949">
        <v>0.88190000000000002</v>
      </c>
      <c r="T949">
        <v>0.32729999999999998</v>
      </c>
      <c r="U949">
        <v>0.51680000000000004</v>
      </c>
      <c r="V949">
        <v>0.23519999999999999</v>
      </c>
      <c r="W949">
        <v>0.8508</v>
      </c>
      <c r="X949">
        <v>1</v>
      </c>
      <c r="Y949">
        <v>0.3498</v>
      </c>
      <c r="Z949">
        <v>0.65139999999999998</v>
      </c>
      <c r="AA949">
        <v>0.52239999999999998</v>
      </c>
      <c r="AB949">
        <v>0.91759999999999997</v>
      </c>
      <c r="AC949">
        <v>0.75319999999999998</v>
      </c>
      <c r="AD949">
        <v>0.52510000000000001</v>
      </c>
      <c r="AE949">
        <v>0.56440000000000001</v>
      </c>
      <c r="AF949">
        <v>0.78129999999999999</v>
      </c>
      <c r="AG949">
        <v>0.34310000000000002</v>
      </c>
      <c r="AH949">
        <v>0.61029999999999995</v>
      </c>
      <c r="AI949">
        <v>0.43070000000000003</v>
      </c>
      <c r="AJ949">
        <v>0.38100000000000001</v>
      </c>
      <c r="AK949">
        <v>0.48780000000000001</v>
      </c>
      <c r="AL949">
        <v>0.27700000000000002</v>
      </c>
      <c r="AM949">
        <v>0.4914</v>
      </c>
      <c r="AN949">
        <v>1</v>
      </c>
      <c r="AO949">
        <v>0.6139</v>
      </c>
      <c r="AP949">
        <v>0.98119999999999996</v>
      </c>
      <c r="AQ949">
        <v>0.96499999999999997</v>
      </c>
      <c r="AR949">
        <v>0.52710000000000001</v>
      </c>
      <c r="AS949">
        <v>0.65700000000000003</v>
      </c>
      <c r="AT949">
        <v>0.72740000000000005</v>
      </c>
      <c r="AU949">
        <v>0.65190000000000003</v>
      </c>
      <c r="AV949">
        <v>0.73509999999999998</v>
      </c>
      <c r="AW949">
        <v>0.46579999999999999</v>
      </c>
      <c r="AX949">
        <v>0.26179999999999998</v>
      </c>
      <c r="AY949">
        <v>0.64229999999999998</v>
      </c>
      <c r="AZ949">
        <v>0.46050000000000002</v>
      </c>
      <c r="BA949">
        <v>0.55620000000000003</v>
      </c>
      <c r="BB949">
        <v>0.46839999999999998</v>
      </c>
      <c r="BC949">
        <v>0.70909999999999995</v>
      </c>
      <c r="BD949">
        <v>0.62709999999999999</v>
      </c>
    </row>
    <row r="950" spans="1:56" hidden="1" x14ac:dyDescent="0.4">
      <c r="A950">
        <v>550</v>
      </c>
      <c r="B950" t="s">
        <v>821</v>
      </c>
      <c r="C950" t="s">
        <v>975</v>
      </c>
      <c r="D950" t="str">
        <f t="shared" si="44"/>
        <v>BM25</v>
      </c>
      <c r="E950" t="s">
        <v>1021</v>
      </c>
      <c r="F950">
        <f t="shared" si="45"/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</row>
    <row r="951" spans="1:56" hidden="1" x14ac:dyDescent="0.4">
      <c r="A951">
        <v>551</v>
      </c>
      <c r="B951" t="s">
        <v>821</v>
      </c>
      <c r="C951" t="s">
        <v>975</v>
      </c>
      <c r="D951" t="str">
        <f t="shared" si="44"/>
        <v>SBERT</v>
      </c>
      <c r="E951" t="s">
        <v>1022</v>
      </c>
      <c r="F951">
        <f t="shared" si="45"/>
        <v>0.94977599999999995</v>
      </c>
      <c r="G951">
        <v>0.92100000000000004</v>
      </c>
      <c r="H951">
        <v>0.95809999999999995</v>
      </c>
      <c r="I951">
        <v>0.92030000000000001</v>
      </c>
      <c r="J951">
        <v>0.96289999999999998</v>
      </c>
      <c r="K951">
        <v>0.96089999999999998</v>
      </c>
      <c r="L951">
        <v>0.99139999999999995</v>
      </c>
      <c r="M951">
        <v>0.96179999999999999</v>
      </c>
      <c r="N951">
        <v>0.91320000000000001</v>
      </c>
      <c r="O951">
        <v>0.96599999999999997</v>
      </c>
      <c r="P951">
        <v>0.90890000000000004</v>
      </c>
      <c r="Q951">
        <v>0.99860000000000004</v>
      </c>
      <c r="R951">
        <v>0.88719999999999999</v>
      </c>
      <c r="S951">
        <v>0.99219999999999997</v>
      </c>
      <c r="T951">
        <v>0.96150000000000002</v>
      </c>
      <c r="U951">
        <v>0.93369999999999997</v>
      </c>
      <c r="V951">
        <v>0.88660000000000005</v>
      </c>
      <c r="W951">
        <v>0.98640000000000005</v>
      </c>
      <c r="X951">
        <v>1</v>
      </c>
      <c r="Y951">
        <v>0.89090000000000003</v>
      </c>
      <c r="Z951">
        <v>0.98029999999999995</v>
      </c>
      <c r="AA951">
        <v>0.86180000000000001</v>
      </c>
      <c r="AB951">
        <v>0.99829999999999997</v>
      </c>
      <c r="AC951">
        <v>0.98909999999999998</v>
      </c>
      <c r="AD951">
        <v>0.96599999999999997</v>
      </c>
      <c r="AE951">
        <v>0.96619999999999995</v>
      </c>
      <c r="AF951">
        <v>0.9758</v>
      </c>
      <c r="AG951">
        <v>0.89200000000000002</v>
      </c>
      <c r="AH951">
        <v>0.97629999999999995</v>
      </c>
      <c r="AI951">
        <v>0.93310000000000004</v>
      </c>
      <c r="AJ951">
        <v>0.93469999999999998</v>
      </c>
      <c r="AK951">
        <v>0.94</v>
      </c>
      <c r="AL951">
        <v>0.91290000000000004</v>
      </c>
      <c r="AM951">
        <v>0.96350000000000002</v>
      </c>
      <c r="AN951">
        <v>1</v>
      </c>
      <c r="AO951">
        <v>0.95399999999999996</v>
      </c>
      <c r="AP951">
        <v>0.99080000000000001</v>
      </c>
      <c r="AQ951">
        <v>0.99760000000000004</v>
      </c>
      <c r="AR951">
        <v>0.94689999999999996</v>
      </c>
      <c r="AS951">
        <v>0.9546</v>
      </c>
      <c r="AT951">
        <v>0.95599999999999996</v>
      </c>
      <c r="AU951">
        <v>0.97850000000000004</v>
      </c>
      <c r="AV951">
        <v>0.97829999999999995</v>
      </c>
      <c r="AW951">
        <v>0.88639999999999997</v>
      </c>
      <c r="AX951">
        <v>0.86370000000000002</v>
      </c>
      <c r="AY951">
        <v>0.9486</v>
      </c>
      <c r="AZ951">
        <v>0.92710000000000004</v>
      </c>
      <c r="BA951">
        <v>0.94899999999999995</v>
      </c>
      <c r="BB951">
        <v>0.93640000000000001</v>
      </c>
      <c r="BC951">
        <v>0.96409999999999996</v>
      </c>
      <c r="BD951">
        <v>0.96519999999999995</v>
      </c>
    </row>
    <row r="952" spans="1:56" hidden="1" x14ac:dyDescent="0.4">
      <c r="A952">
        <v>552</v>
      </c>
      <c r="B952" t="s">
        <v>821</v>
      </c>
      <c r="C952" t="s">
        <v>975</v>
      </c>
      <c r="D952" t="str">
        <f t="shared" si="44"/>
        <v>MEAN</v>
      </c>
      <c r="E952" t="s">
        <v>1023</v>
      </c>
      <c r="F952">
        <f t="shared" si="45"/>
        <v>0.55746800000000019</v>
      </c>
      <c r="G952">
        <v>0.41549999999999998</v>
      </c>
      <c r="H952">
        <v>0.52159999999999995</v>
      </c>
      <c r="I952">
        <v>0.4894</v>
      </c>
      <c r="J952">
        <v>0.58069999999999999</v>
      </c>
      <c r="K952">
        <v>0.50260000000000005</v>
      </c>
      <c r="L952">
        <v>0.75690000000000002</v>
      </c>
      <c r="M952">
        <v>0.46339999999999998</v>
      </c>
      <c r="N952">
        <v>0.55369999999999997</v>
      </c>
      <c r="O952">
        <v>0.56320000000000003</v>
      </c>
      <c r="P952">
        <v>0.51859999999999995</v>
      </c>
      <c r="Q952">
        <v>0.72460000000000002</v>
      </c>
      <c r="R952">
        <v>0.47910000000000003</v>
      </c>
      <c r="S952">
        <v>0.72040000000000004</v>
      </c>
      <c r="T952">
        <v>0.42859999999999998</v>
      </c>
      <c r="U952">
        <v>0.52359999999999995</v>
      </c>
      <c r="V952">
        <v>0.35639999999999999</v>
      </c>
      <c r="W952">
        <v>0.7077</v>
      </c>
      <c r="X952">
        <v>0.8</v>
      </c>
      <c r="Y952">
        <v>0.39860000000000001</v>
      </c>
      <c r="Z952">
        <v>0.62560000000000004</v>
      </c>
      <c r="AA952">
        <v>0.48399999999999999</v>
      </c>
      <c r="AB952">
        <v>0.72519999999999996</v>
      </c>
      <c r="AC952">
        <v>0.67769999999999997</v>
      </c>
      <c r="AD952">
        <v>0.56130000000000002</v>
      </c>
      <c r="AE952">
        <v>0.52980000000000005</v>
      </c>
      <c r="AF952">
        <v>0.65820000000000001</v>
      </c>
      <c r="AG952">
        <v>0.38269999999999998</v>
      </c>
      <c r="AH952">
        <v>0.55400000000000005</v>
      </c>
      <c r="AI952">
        <v>0.51490000000000002</v>
      </c>
      <c r="AJ952">
        <v>0.49490000000000001</v>
      </c>
      <c r="AK952">
        <v>0.49630000000000002</v>
      </c>
      <c r="AL952">
        <v>0.42509999999999998</v>
      </c>
      <c r="AM952">
        <v>0.48449999999999999</v>
      </c>
      <c r="AN952">
        <v>0.8</v>
      </c>
      <c r="AO952">
        <v>0.50460000000000005</v>
      </c>
      <c r="AP952">
        <v>0.7853</v>
      </c>
      <c r="AQ952">
        <v>0.77669999999999995</v>
      </c>
      <c r="AR952">
        <v>0.45829999999999999</v>
      </c>
      <c r="AS952">
        <v>0.54190000000000005</v>
      </c>
      <c r="AT952">
        <v>0.63139999999999996</v>
      </c>
      <c r="AU952">
        <v>0.5968</v>
      </c>
      <c r="AV952">
        <v>0.60650000000000004</v>
      </c>
      <c r="AW952">
        <v>0.43690000000000001</v>
      </c>
      <c r="AX952">
        <v>0.40629999999999999</v>
      </c>
      <c r="AY952">
        <v>0.59509999999999996</v>
      </c>
      <c r="AZ952">
        <v>0.46949999999999997</v>
      </c>
      <c r="BA952">
        <v>0.52659999999999996</v>
      </c>
      <c r="BB952">
        <v>0.51149999999999995</v>
      </c>
      <c r="BC952">
        <v>0.57550000000000001</v>
      </c>
      <c r="BD952">
        <v>0.53169999999999995</v>
      </c>
    </row>
    <row r="953" spans="1:56" hidden="1" x14ac:dyDescent="0.4">
      <c r="A953">
        <v>553</v>
      </c>
      <c r="B953" t="s">
        <v>821</v>
      </c>
      <c r="C953" t="s">
        <v>975</v>
      </c>
      <c r="D953" t="str">
        <f t="shared" si="44"/>
        <v>Weighted</v>
      </c>
      <c r="E953" t="s">
        <v>1024</v>
      </c>
      <c r="F953">
        <f t="shared" si="45"/>
        <v>0.58425600000000011</v>
      </c>
      <c r="G953">
        <v>0.40189999999999998</v>
      </c>
      <c r="H953">
        <v>0.53590000000000004</v>
      </c>
      <c r="I953">
        <v>0.49819999999999998</v>
      </c>
      <c r="J953">
        <v>0.61960000000000004</v>
      </c>
      <c r="K953">
        <v>0.50309999999999999</v>
      </c>
      <c r="L953">
        <v>0.84260000000000002</v>
      </c>
      <c r="M953">
        <v>0.46010000000000001</v>
      </c>
      <c r="N953">
        <v>0.58320000000000005</v>
      </c>
      <c r="O953">
        <v>0.59019999999999995</v>
      </c>
      <c r="P953">
        <v>0.53449999999999998</v>
      </c>
      <c r="Q953">
        <v>0.80159999999999998</v>
      </c>
      <c r="R953">
        <v>0.48509999999999998</v>
      </c>
      <c r="S953">
        <v>0.79569999999999996</v>
      </c>
      <c r="T953">
        <v>0.40789999999999998</v>
      </c>
      <c r="U953">
        <v>0.5403</v>
      </c>
      <c r="V953">
        <v>0.32429999999999998</v>
      </c>
      <c r="W953">
        <v>0.7792</v>
      </c>
      <c r="X953">
        <v>0.9</v>
      </c>
      <c r="Y953">
        <v>0.3821</v>
      </c>
      <c r="Z953">
        <v>0.66749999999999998</v>
      </c>
      <c r="AA953">
        <v>0.50180000000000002</v>
      </c>
      <c r="AB953">
        <v>0.80269999999999997</v>
      </c>
      <c r="AC953">
        <v>0.73640000000000005</v>
      </c>
      <c r="AD953">
        <v>0.58299999999999996</v>
      </c>
      <c r="AE953">
        <v>0.54549999999999998</v>
      </c>
      <c r="AF953">
        <v>0.71550000000000002</v>
      </c>
      <c r="AG953">
        <v>0.36170000000000002</v>
      </c>
      <c r="AH953">
        <v>0.57650000000000001</v>
      </c>
      <c r="AI953">
        <v>0.5252</v>
      </c>
      <c r="AJ953">
        <v>0.4975</v>
      </c>
      <c r="AK953">
        <v>0.50380000000000003</v>
      </c>
      <c r="AL953">
        <v>0.4083</v>
      </c>
      <c r="AM953">
        <v>0.48570000000000002</v>
      </c>
      <c r="AN953">
        <v>0.9</v>
      </c>
      <c r="AO953">
        <v>0.51839999999999997</v>
      </c>
      <c r="AP953">
        <v>0.8821</v>
      </c>
      <c r="AQ953">
        <v>0.86950000000000005</v>
      </c>
      <c r="AR953">
        <v>0.4572</v>
      </c>
      <c r="AS953">
        <v>0.56710000000000005</v>
      </c>
      <c r="AT953">
        <v>0.68220000000000003</v>
      </c>
      <c r="AU953">
        <v>0.63180000000000003</v>
      </c>
      <c r="AV953">
        <v>0.64810000000000001</v>
      </c>
      <c r="AW953">
        <v>0.43640000000000001</v>
      </c>
      <c r="AX953">
        <v>0.39150000000000001</v>
      </c>
      <c r="AY953">
        <v>0.63370000000000004</v>
      </c>
      <c r="AZ953">
        <v>0.4708</v>
      </c>
      <c r="BA953">
        <v>0.54369999999999996</v>
      </c>
      <c r="BB953">
        <v>0.52229999999999999</v>
      </c>
      <c r="BC953">
        <v>0.61019999999999996</v>
      </c>
      <c r="BD953">
        <v>0.55120000000000002</v>
      </c>
    </row>
    <row r="954" spans="1:56" hidden="1" x14ac:dyDescent="0.4">
      <c r="A954">
        <v>750</v>
      </c>
      <c r="B954" t="s">
        <v>975</v>
      </c>
      <c r="C954" t="s">
        <v>1025</v>
      </c>
      <c r="D954" t="str">
        <f t="shared" si="44"/>
        <v>Jaccard</v>
      </c>
      <c r="E954" t="s">
        <v>1026</v>
      </c>
      <c r="F954">
        <f t="shared" si="45"/>
        <v>0.48828799999999994</v>
      </c>
      <c r="G954">
        <v>0.90480000000000005</v>
      </c>
      <c r="H954">
        <v>0.61539999999999995</v>
      </c>
      <c r="I954">
        <v>0.7</v>
      </c>
      <c r="J954">
        <v>0.26919999999999999</v>
      </c>
      <c r="K954">
        <v>0.57140000000000002</v>
      </c>
      <c r="L954">
        <v>0.9</v>
      </c>
      <c r="M954">
        <v>0.13159999999999999</v>
      </c>
      <c r="N954">
        <v>0.58819999999999995</v>
      </c>
      <c r="O954">
        <v>0.48149999999999998</v>
      </c>
      <c r="P954">
        <v>0.44740000000000002</v>
      </c>
      <c r="Q954">
        <v>0.35709999999999997</v>
      </c>
      <c r="R954">
        <v>0.28570000000000001</v>
      </c>
      <c r="S954">
        <v>0.1351</v>
      </c>
      <c r="T954">
        <v>0.36840000000000001</v>
      </c>
      <c r="U954">
        <v>0.44440000000000002</v>
      </c>
      <c r="V954">
        <v>0.41460000000000002</v>
      </c>
      <c r="W954">
        <v>0.59519999999999995</v>
      </c>
      <c r="X954">
        <v>0.3</v>
      </c>
      <c r="Y954">
        <v>0.39529999999999998</v>
      </c>
      <c r="Z954">
        <v>0.64290000000000003</v>
      </c>
      <c r="AA954">
        <v>0.30359999999999998</v>
      </c>
      <c r="AB954">
        <v>0.71430000000000005</v>
      </c>
      <c r="AC954">
        <v>0.4375</v>
      </c>
      <c r="AD954">
        <v>0.28000000000000003</v>
      </c>
      <c r="AE954">
        <v>0.41670000000000001</v>
      </c>
      <c r="AF954">
        <v>0.69810000000000005</v>
      </c>
      <c r="AG954">
        <v>0.2097</v>
      </c>
      <c r="AH954">
        <v>0.45710000000000001</v>
      </c>
      <c r="AI954">
        <v>0.51849999999999996</v>
      </c>
      <c r="AJ954">
        <v>0.6875</v>
      </c>
      <c r="AK954">
        <v>0.1636</v>
      </c>
      <c r="AL954">
        <v>0.73680000000000001</v>
      </c>
      <c r="AM954">
        <v>0.56000000000000005</v>
      </c>
      <c r="AN954">
        <v>0.54549999999999998</v>
      </c>
      <c r="AO954">
        <v>0.29409999999999997</v>
      </c>
      <c r="AP954">
        <v>0.52629999999999999</v>
      </c>
      <c r="AQ954">
        <v>0.95240000000000002</v>
      </c>
      <c r="AR954">
        <v>0.1429</v>
      </c>
      <c r="AS954">
        <v>0.64859999999999995</v>
      </c>
      <c r="AT954">
        <v>0.6341</v>
      </c>
      <c r="AU954">
        <v>0.51849999999999996</v>
      </c>
      <c r="AV954">
        <v>0.42109999999999997</v>
      </c>
      <c r="AW954">
        <v>0.21540000000000001</v>
      </c>
      <c r="AX954">
        <v>0.88890000000000002</v>
      </c>
      <c r="AY954">
        <v>0.66669999999999996</v>
      </c>
      <c r="AZ954">
        <v>0.61109999999999998</v>
      </c>
      <c r="BA954">
        <v>0.20630000000000001</v>
      </c>
      <c r="BB954">
        <v>0.3871</v>
      </c>
      <c r="BC954">
        <v>0.53490000000000004</v>
      </c>
      <c r="BD954">
        <v>0.4889</v>
      </c>
    </row>
    <row r="955" spans="1:56" hidden="1" x14ac:dyDescent="0.4">
      <c r="A955">
        <v>751</v>
      </c>
      <c r="B955" t="s">
        <v>975</v>
      </c>
      <c r="C955" t="s">
        <v>1025</v>
      </c>
      <c r="D955" t="str">
        <f t="shared" si="44"/>
        <v>Levenshtein</v>
      </c>
      <c r="E955" t="s">
        <v>1027</v>
      </c>
      <c r="F955">
        <f t="shared" si="45"/>
        <v>0.69480199999999992</v>
      </c>
      <c r="G955">
        <v>0.98509999999999998</v>
      </c>
      <c r="H955">
        <v>0.55700000000000005</v>
      </c>
      <c r="I955">
        <v>0.87809999999999999</v>
      </c>
      <c r="J955">
        <v>0.63370000000000004</v>
      </c>
      <c r="K955">
        <v>0.751</v>
      </c>
      <c r="L955">
        <v>0.98819999999999997</v>
      </c>
      <c r="M955">
        <v>0.5202</v>
      </c>
      <c r="N955">
        <v>0.69799999999999995</v>
      </c>
      <c r="O955">
        <v>0.63280000000000003</v>
      </c>
      <c r="P955">
        <v>0.52559999999999996</v>
      </c>
      <c r="Q955">
        <v>0.63339999999999996</v>
      </c>
      <c r="R955">
        <v>0.52590000000000003</v>
      </c>
      <c r="S955">
        <v>0.51129999999999998</v>
      </c>
      <c r="T955">
        <v>0.61060000000000003</v>
      </c>
      <c r="U955">
        <v>0.71</v>
      </c>
      <c r="V955">
        <v>0.75390000000000001</v>
      </c>
      <c r="W955">
        <v>0.8</v>
      </c>
      <c r="X955">
        <v>0.55469999999999997</v>
      </c>
      <c r="Y955">
        <v>0.67510000000000003</v>
      </c>
      <c r="Z955">
        <v>0.75529999999999997</v>
      </c>
      <c r="AA955">
        <v>0.52549999999999997</v>
      </c>
      <c r="AB955">
        <v>0.91469999999999996</v>
      </c>
      <c r="AC955">
        <v>0.71799999999999997</v>
      </c>
      <c r="AD955">
        <v>0.61170000000000002</v>
      </c>
      <c r="AE955">
        <v>0.71130000000000004</v>
      </c>
      <c r="AF955">
        <v>0.81489999999999996</v>
      </c>
      <c r="AG955">
        <v>0.50929999999999997</v>
      </c>
      <c r="AH955">
        <v>0.77500000000000002</v>
      </c>
      <c r="AI955">
        <v>0.81710000000000005</v>
      </c>
      <c r="AJ955">
        <v>0.67249999999999999</v>
      </c>
      <c r="AK955">
        <v>0.5141</v>
      </c>
      <c r="AL955">
        <v>0.91869999999999996</v>
      </c>
      <c r="AM955">
        <v>0.73219999999999996</v>
      </c>
      <c r="AN955">
        <v>0.86019999999999996</v>
      </c>
      <c r="AO955">
        <v>0.59050000000000002</v>
      </c>
      <c r="AP955">
        <v>0.75249999999999995</v>
      </c>
      <c r="AQ955">
        <v>0.97529999999999994</v>
      </c>
      <c r="AR955">
        <v>0.59819999999999995</v>
      </c>
      <c r="AS955">
        <v>0.80800000000000005</v>
      </c>
      <c r="AT955">
        <v>0.76739999999999997</v>
      </c>
      <c r="AU955">
        <v>0.71830000000000005</v>
      </c>
      <c r="AV955">
        <v>0.78790000000000004</v>
      </c>
      <c r="AW955">
        <v>0.54559999999999997</v>
      </c>
      <c r="AX955">
        <v>0.69750000000000001</v>
      </c>
      <c r="AY955">
        <v>0.71870000000000001</v>
      </c>
      <c r="AZ955">
        <v>0.75360000000000005</v>
      </c>
      <c r="BA955">
        <v>0.52329999999999999</v>
      </c>
      <c r="BB955">
        <v>0.60519999999999996</v>
      </c>
      <c r="BC955">
        <v>0.58640000000000003</v>
      </c>
      <c r="BD955">
        <v>0.51659999999999995</v>
      </c>
    </row>
    <row r="956" spans="1:56" hidden="1" x14ac:dyDescent="0.4">
      <c r="A956">
        <v>752</v>
      </c>
      <c r="B956" t="s">
        <v>975</v>
      </c>
      <c r="C956" t="s">
        <v>1025</v>
      </c>
      <c r="D956" t="str">
        <f t="shared" si="44"/>
        <v>TFIDF</v>
      </c>
      <c r="E956" t="s">
        <v>1028</v>
      </c>
      <c r="F956">
        <f t="shared" si="45"/>
        <v>0.57961799999999997</v>
      </c>
      <c r="G956">
        <v>0.98409999999999997</v>
      </c>
      <c r="H956">
        <v>0.60319999999999996</v>
      </c>
      <c r="I956">
        <v>0.78110000000000002</v>
      </c>
      <c r="J956">
        <v>0.51219999999999999</v>
      </c>
      <c r="K956">
        <v>0.41089999999999999</v>
      </c>
      <c r="L956">
        <v>0.90939999999999999</v>
      </c>
      <c r="M956">
        <v>0.36449999999999999</v>
      </c>
      <c r="N956">
        <v>0.50649999999999995</v>
      </c>
      <c r="O956">
        <v>0.55089999999999995</v>
      </c>
      <c r="P956">
        <v>0.3881</v>
      </c>
      <c r="Q956">
        <v>0.5423</v>
      </c>
      <c r="R956">
        <v>0.4461</v>
      </c>
      <c r="S956">
        <v>0.3296</v>
      </c>
      <c r="T956">
        <v>0.35649999999999998</v>
      </c>
      <c r="U956">
        <v>0.51</v>
      </c>
      <c r="V956">
        <v>0.45429999999999998</v>
      </c>
      <c r="W956">
        <v>0.71120000000000005</v>
      </c>
      <c r="X956">
        <v>0.39119999999999999</v>
      </c>
      <c r="Y956">
        <v>0.57869999999999999</v>
      </c>
      <c r="Z956">
        <v>0.70530000000000004</v>
      </c>
      <c r="AA956">
        <v>0.42180000000000001</v>
      </c>
      <c r="AB956">
        <v>0.8458</v>
      </c>
      <c r="AC956">
        <v>0.48089999999999999</v>
      </c>
      <c r="AD956">
        <v>0.3528</v>
      </c>
      <c r="AE956">
        <v>0.63749999999999996</v>
      </c>
      <c r="AF956">
        <v>0.66859999999999997</v>
      </c>
      <c r="AG956">
        <v>0.3634</v>
      </c>
      <c r="AH956">
        <v>0.64929999999999999</v>
      </c>
      <c r="AI956">
        <v>0.6724</v>
      </c>
      <c r="AJ956">
        <v>0.51139999999999997</v>
      </c>
      <c r="AK956">
        <v>0.29980000000000001</v>
      </c>
      <c r="AL956">
        <v>0.75019999999999998</v>
      </c>
      <c r="AM956">
        <v>0.62509999999999999</v>
      </c>
      <c r="AN956">
        <v>0.81389999999999996</v>
      </c>
      <c r="AO956">
        <v>0.4244</v>
      </c>
      <c r="AP956">
        <v>0.72399999999999998</v>
      </c>
      <c r="AQ956">
        <v>0.98970000000000002</v>
      </c>
      <c r="AR956">
        <v>0.4879</v>
      </c>
      <c r="AS956">
        <v>0.70850000000000002</v>
      </c>
      <c r="AT956">
        <v>0.67420000000000002</v>
      </c>
      <c r="AU956">
        <v>0.57999999999999996</v>
      </c>
      <c r="AV956">
        <v>0.67610000000000003</v>
      </c>
      <c r="AW956">
        <v>0.48259999999999997</v>
      </c>
      <c r="AX956">
        <v>0.57330000000000003</v>
      </c>
      <c r="AY956">
        <v>0.62309999999999999</v>
      </c>
      <c r="AZ956">
        <v>0.74350000000000005</v>
      </c>
      <c r="BA956">
        <v>0.38150000000000001</v>
      </c>
      <c r="BB956">
        <v>0.46139999999999998</v>
      </c>
      <c r="BC956">
        <v>0.65129999999999999</v>
      </c>
      <c r="BD956">
        <v>0.6704</v>
      </c>
    </row>
    <row r="957" spans="1:56" hidden="1" x14ac:dyDescent="0.4">
      <c r="A957">
        <v>753</v>
      </c>
      <c r="B957" t="s">
        <v>975</v>
      </c>
      <c r="C957" t="s">
        <v>1025</v>
      </c>
      <c r="D957" t="str">
        <f t="shared" si="44"/>
        <v>BM25</v>
      </c>
      <c r="E957" t="s">
        <v>1029</v>
      </c>
      <c r="F957">
        <f t="shared" si="45"/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</row>
    <row r="958" spans="1:56" hidden="1" x14ac:dyDescent="0.4">
      <c r="A958">
        <v>754</v>
      </c>
      <c r="B958" t="s">
        <v>975</v>
      </c>
      <c r="C958" t="s">
        <v>1025</v>
      </c>
      <c r="D958" t="str">
        <f t="shared" si="44"/>
        <v>SBERT</v>
      </c>
      <c r="E958" t="s">
        <v>1030</v>
      </c>
      <c r="F958">
        <f t="shared" si="45"/>
        <v>0.948546</v>
      </c>
      <c r="G958">
        <v>0.99109999999999998</v>
      </c>
      <c r="H958">
        <v>0.94430000000000003</v>
      </c>
      <c r="I958">
        <v>0.99160000000000004</v>
      </c>
      <c r="J958">
        <v>0.93140000000000001</v>
      </c>
      <c r="K958">
        <v>0.97399999999999998</v>
      </c>
      <c r="L958">
        <v>0.99870000000000003</v>
      </c>
      <c r="M958">
        <v>0.873</v>
      </c>
      <c r="N958">
        <v>0.96840000000000004</v>
      </c>
      <c r="O958">
        <v>0.94950000000000001</v>
      </c>
      <c r="P958">
        <v>0.88280000000000003</v>
      </c>
      <c r="Q958">
        <v>0.93130000000000002</v>
      </c>
      <c r="R958">
        <v>0.86850000000000005</v>
      </c>
      <c r="S958">
        <v>0.89400000000000002</v>
      </c>
      <c r="T958">
        <v>0.95679999999999998</v>
      </c>
      <c r="U958">
        <v>0.93669999999999998</v>
      </c>
      <c r="V958">
        <v>0.9758</v>
      </c>
      <c r="W958">
        <v>0.97419999999999995</v>
      </c>
      <c r="X958">
        <v>0.9244</v>
      </c>
      <c r="Y958">
        <v>0.9375</v>
      </c>
      <c r="Z958">
        <v>0.97889999999999999</v>
      </c>
      <c r="AA958">
        <v>0.89690000000000003</v>
      </c>
      <c r="AB958">
        <v>0.9859</v>
      </c>
      <c r="AC958">
        <v>0.89159999999999995</v>
      </c>
      <c r="AD958">
        <v>0.9506</v>
      </c>
      <c r="AE958">
        <v>0.96450000000000002</v>
      </c>
      <c r="AF958">
        <v>0.98099999999999998</v>
      </c>
      <c r="AG958">
        <v>0.89680000000000004</v>
      </c>
      <c r="AH958">
        <v>0.97960000000000003</v>
      </c>
      <c r="AI958">
        <v>0.99</v>
      </c>
      <c r="AJ958">
        <v>0.94450000000000001</v>
      </c>
      <c r="AK958">
        <v>0.88109999999999999</v>
      </c>
      <c r="AL958">
        <v>0.98970000000000002</v>
      </c>
      <c r="AM958">
        <v>0.97929999999999995</v>
      </c>
      <c r="AN958">
        <v>0.95840000000000003</v>
      </c>
      <c r="AO958">
        <v>0.97919999999999996</v>
      </c>
      <c r="AP958">
        <v>0.97650000000000003</v>
      </c>
      <c r="AQ958">
        <v>0.99929999999999997</v>
      </c>
      <c r="AR958">
        <v>0.92869999999999997</v>
      </c>
      <c r="AS958">
        <v>0.9748</v>
      </c>
      <c r="AT958">
        <v>0.98519999999999996</v>
      </c>
      <c r="AU958">
        <v>0.95730000000000004</v>
      </c>
      <c r="AV958">
        <v>0.96360000000000001</v>
      </c>
      <c r="AW958">
        <v>0.92159999999999997</v>
      </c>
      <c r="AX958">
        <v>0.90349999999999997</v>
      </c>
      <c r="AY958">
        <v>0.94830000000000003</v>
      </c>
      <c r="AZ958">
        <v>0.98939999999999995</v>
      </c>
      <c r="BA958">
        <v>0.87109999999999999</v>
      </c>
      <c r="BB958">
        <v>0.93279999999999996</v>
      </c>
      <c r="BC958">
        <v>0.96060000000000001</v>
      </c>
      <c r="BD958">
        <v>0.96260000000000001</v>
      </c>
    </row>
    <row r="959" spans="1:56" hidden="1" x14ac:dyDescent="0.4">
      <c r="A959">
        <v>755</v>
      </c>
      <c r="B959" t="s">
        <v>975</v>
      </c>
      <c r="C959" t="s">
        <v>1025</v>
      </c>
      <c r="D959" t="str">
        <f t="shared" si="44"/>
        <v>MEAN</v>
      </c>
      <c r="E959" t="s">
        <v>1031</v>
      </c>
      <c r="F959">
        <f t="shared" si="45"/>
        <v>0.54224800000000006</v>
      </c>
      <c r="G959">
        <v>0.77300000000000002</v>
      </c>
      <c r="H959">
        <v>0.54400000000000004</v>
      </c>
      <c r="I959">
        <v>0.67020000000000002</v>
      </c>
      <c r="J959">
        <v>0.46929999999999999</v>
      </c>
      <c r="K959">
        <v>0.54149999999999998</v>
      </c>
      <c r="L959">
        <v>0.75929999999999997</v>
      </c>
      <c r="M959">
        <v>0.37780000000000002</v>
      </c>
      <c r="N959">
        <v>0.55220000000000002</v>
      </c>
      <c r="O959">
        <v>0.52290000000000003</v>
      </c>
      <c r="P959">
        <v>0.44879999999999998</v>
      </c>
      <c r="Q959">
        <v>0.49280000000000002</v>
      </c>
      <c r="R959">
        <v>0.42520000000000002</v>
      </c>
      <c r="S959">
        <v>0.374</v>
      </c>
      <c r="T959">
        <v>0.45850000000000002</v>
      </c>
      <c r="U959">
        <v>0.5202</v>
      </c>
      <c r="V959">
        <v>0.51970000000000005</v>
      </c>
      <c r="W959">
        <v>0.61609999999999998</v>
      </c>
      <c r="X959">
        <v>0.43409999999999999</v>
      </c>
      <c r="Y959">
        <v>0.51729999999999998</v>
      </c>
      <c r="Z959">
        <v>0.61650000000000005</v>
      </c>
      <c r="AA959">
        <v>0.42949999999999999</v>
      </c>
      <c r="AB959">
        <v>0.69210000000000005</v>
      </c>
      <c r="AC959">
        <v>0.50560000000000005</v>
      </c>
      <c r="AD959">
        <v>0.439</v>
      </c>
      <c r="AE959">
        <v>0.54600000000000004</v>
      </c>
      <c r="AF959">
        <v>0.63249999999999995</v>
      </c>
      <c r="AG959">
        <v>0.39589999999999997</v>
      </c>
      <c r="AH959">
        <v>0.57220000000000004</v>
      </c>
      <c r="AI959">
        <v>0.59960000000000002</v>
      </c>
      <c r="AJ959">
        <v>0.56320000000000003</v>
      </c>
      <c r="AK959">
        <v>0.37169999999999997</v>
      </c>
      <c r="AL959">
        <v>0.67910000000000004</v>
      </c>
      <c r="AM959">
        <v>0.57930000000000004</v>
      </c>
      <c r="AN959">
        <v>0.63560000000000005</v>
      </c>
      <c r="AO959">
        <v>0.45760000000000001</v>
      </c>
      <c r="AP959">
        <v>0.59589999999999999</v>
      </c>
      <c r="AQ959">
        <v>0.7833</v>
      </c>
      <c r="AR959">
        <v>0.43149999999999999</v>
      </c>
      <c r="AS959">
        <v>0.628</v>
      </c>
      <c r="AT959">
        <v>0.61219999999999997</v>
      </c>
      <c r="AU959">
        <v>0.55479999999999996</v>
      </c>
      <c r="AV959">
        <v>0.56969999999999998</v>
      </c>
      <c r="AW959">
        <v>0.433</v>
      </c>
      <c r="AX959">
        <v>0.61260000000000003</v>
      </c>
      <c r="AY959">
        <v>0.59140000000000004</v>
      </c>
      <c r="AZ959">
        <v>0.61950000000000005</v>
      </c>
      <c r="BA959">
        <v>0.39650000000000002</v>
      </c>
      <c r="BB959">
        <v>0.4773</v>
      </c>
      <c r="BC959">
        <v>0.54669999999999996</v>
      </c>
      <c r="BD959">
        <v>0.52769999999999995</v>
      </c>
    </row>
    <row r="960" spans="1:56" x14ac:dyDescent="0.4">
      <c r="A960">
        <v>756</v>
      </c>
      <c r="B960" t="s">
        <v>975</v>
      </c>
      <c r="C960" t="s">
        <v>1025</v>
      </c>
      <c r="D960" t="str">
        <f t="shared" si="44"/>
        <v>Weighted</v>
      </c>
      <c r="E960" t="s">
        <v>1032</v>
      </c>
      <c r="F960">
        <f t="shared" si="45"/>
        <v>0.56451600000000002</v>
      </c>
      <c r="G960">
        <v>0.86680000000000001</v>
      </c>
      <c r="H960">
        <v>0.56850000000000001</v>
      </c>
      <c r="I960">
        <v>0.72799999999999998</v>
      </c>
      <c r="J960">
        <v>0.47249999999999998</v>
      </c>
      <c r="K960">
        <v>0.55130000000000001</v>
      </c>
      <c r="L960">
        <v>0.84470000000000001</v>
      </c>
      <c r="M960">
        <v>0.35959999999999998</v>
      </c>
      <c r="N960">
        <v>0.57030000000000003</v>
      </c>
      <c r="O960">
        <v>0.53879999999999995</v>
      </c>
      <c r="P960">
        <v>0.44790000000000002</v>
      </c>
      <c r="Q960">
        <v>0.50349999999999995</v>
      </c>
      <c r="R960">
        <v>0.42359999999999998</v>
      </c>
      <c r="S960">
        <v>0.34989999999999999</v>
      </c>
      <c r="T960">
        <v>0.44740000000000002</v>
      </c>
      <c r="U960">
        <v>0.5353</v>
      </c>
      <c r="V960">
        <v>0.52600000000000002</v>
      </c>
      <c r="W960">
        <v>0.65959999999999996</v>
      </c>
      <c r="X960">
        <v>0.42349999999999999</v>
      </c>
      <c r="Y960">
        <v>0.53500000000000003</v>
      </c>
      <c r="Z960">
        <v>0.65900000000000003</v>
      </c>
      <c r="AA960">
        <v>0.42349999999999999</v>
      </c>
      <c r="AB960">
        <v>0.75960000000000005</v>
      </c>
      <c r="AC960">
        <v>0.52229999999999999</v>
      </c>
      <c r="AD960">
        <v>0.42380000000000001</v>
      </c>
      <c r="AE960">
        <v>0.56969999999999998</v>
      </c>
      <c r="AF960">
        <v>0.67689999999999995</v>
      </c>
      <c r="AG960">
        <v>0.3785</v>
      </c>
      <c r="AH960">
        <v>0.6008</v>
      </c>
      <c r="AI960">
        <v>0.63460000000000005</v>
      </c>
      <c r="AJ960">
        <v>0.58789999999999998</v>
      </c>
      <c r="AK960">
        <v>0.34749999999999998</v>
      </c>
      <c r="AL960">
        <v>0.7379</v>
      </c>
      <c r="AM960">
        <v>0.60850000000000004</v>
      </c>
      <c r="AN960">
        <v>0.69140000000000001</v>
      </c>
      <c r="AO960">
        <v>0.44640000000000002</v>
      </c>
      <c r="AP960">
        <v>0.63460000000000005</v>
      </c>
      <c r="AQ960">
        <v>0.87880000000000003</v>
      </c>
      <c r="AR960">
        <v>0.42449999999999999</v>
      </c>
      <c r="AS960">
        <v>0.67420000000000002</v>
      </c>
      <c r="AT960">
        <v>0.6512</v>
      </c>
      <c r="AU960">
        <v>0.57889999999999997</v>
      </c>
      <c r="AV960">
        <v>0.60140000000000005</v>
      </c>
      <c r="AW960">
        <v>0.42720000000000002</v>
      </c>
      <c r="AX960">
        <v>0.65890000000000004</v>
      </c>
      <c r="AY960">
        <v>0.62809999999999999</v>
      </c>
      <c r="AZ960">
        <v>0.66320000000000001</v>
      </c>
      <c r="BA960">
        <v>0.38400000000000001</v>
      </c>
      <c r="BB960">
        <v>0.4798</v>
      </c>
      <c r="BC960">
        <v>0.57179999999999997</v>
      </c>
      <c r="BD960">
        <v>0.54869999999999997</v>
      </c>
    </row>
    <row r="961" spans="1:56" hidden="1" x14ac:dyDescent="0.4">
      <c r="A961">
        <v>743</v>
      </c>
      <c r="B961" t="s">
        <v>932</v>
      </c>
      <c r="C961" t="s">
        <v>1025</v>
      </c>
      <c r="D961" t="str">
        <f t="shared" si="44"/>
        <v>Jaccard</v>
      </c>
      <c r="E961" t="s">
        <v>1033</v>
      </c>
      <c r="F961">
        <f t="shared" si="45"/>
        <v>0.48863800000000007</v>
      </c>
      <c r="G961">
        <v>0.34289999999999998</v>
      </c>
      <c r="H961">
        <v>0.54169999999999996</v>
      </c>
      <c r="I961">
        <v>0.25</v>
      </c>
      <c r="J961">
        <v>0.2034</v>
      </c>
      <c r="K961">
        <v>0.48</v>
      </c>
      <c r="L961">
        <v>0.86360000000000003</v>
      </c>
      <c r="M961">
        <v>0.1081</v>
      </c>
      <c r="N961">
        <v>0.62070000000000003</v>
      </c>
      <c r="O961">
        <v>0.8</v>
      </c>
      <c r="P961">
        <v>0.38100000000000001</v>
      </c>
      <c r="Q961">
        <v>0.2727</v>
      </c>
      <c r="R961">
        <v>0.48570000000000002</v>
      </c>
      <c r="S961">
        <v>0.3871</v>
      </c>
      <c r="T961">
        <v>0.375</v>
      </c>
      <c r="U961">
        <v>0.45950000000000002</v>
      </c>
      <c r="V961">
        <v>0.5</v>
      </c>
      <c r="W961">
        <v>0.26919999999999999</v>
      </c>
      <c r="X961">
        <v>0.2424</v>
      </c>
      <c r="Y961">
        <v>0.1905</v>
      </c>
      <c r="Z961">
        <v>0.75</v>
      </c>
      <c r="AA961">
        <v>0.3</v>
      </c>
      <c r="AB961">
        <v>0.5625</v>
      </c>
      <c r="AC961">
        <v>0.4118</v>
      </c>
      <c r="AD961">
        <v>0.30430000000000001</v>
      </c>
      <c r="AE961">
        <v>0.37740000000000001</v>
      </c>
      <c r="AF961">
        <v>0.72</v>
      </c>
      <c r="AG961">
        <v>0.48480000000000001</v>
      </c>
      <c r="AH961">
        <v>0.81479999999999997</v>
      </c>
      <c r="AI961">
        <v>0.3846</v>
      </c>
      <c r="AJ961">
        <v>0.73329999999999995</v>
      </c>
      <c r="AK961">
        <v>0.48780000000000001</v>
      </c>
      <c r="AL961">
        <v>1</v>
      </c>
      <c r="AM961">
        <v>0.39290000000000003</v>
      </c>
      <c r="AN961">
        <v>0.28570000000000001</v>
      </c>
      <c r="AO961">
        <v>0.57140000000000002</v>
      </c>
      <c r="AP961">
        <v>0.52629999999999999</v>
      </c>
      <c r="AQ961">
        <v>0.66669999999999996</v>
      </c>
      <c r="AR961">
        <v>0.14580000000000001</v>
      </c>
      <c r="AS961">
        <v>0.75680000000000003</v>
      </c>
      <c r="AT961">
        <v>0.76190000000000002</v>
      </c>
      <c r="AU961">
        <v>0.42859999999999998</v>
      </c>
      <c r="AV961">
        <v>0.42109999999999997</v>
      </c>
      <c r="AW961">
        <v>0.21429999999999999</v>
      </c>
      <c r="AX961">
        <v>0.83330000000000004</v>
      </c>
      <c r="AY961">
        <v>0.72729999999999995</v>
      </c>
      <c r="AZ961">
        <v>0.65710000000000002</v>
      </c>
      <c r="BA961">
        <v>0.29409999999999997</v>
      </c>
      <c r="BB961">
        <v>0.56669999999999998</v>
      </c>
      <c r="BC961">
        <v>0.65849999999999997</v>
      </c>
      <c r="BD961">
        <v>0.41860000000000003</v>
      </c>
    </row>
    <row r="962" spans="1:56" hidden="1" x14ac:dyDescent="0.4">
      <c r="A962">
        <v>744</v>
      </c>
      <c r="B962" t="s">
        <v>932</v>
      </c>
      <c r="C962" t="s">
        <v>1025</v>
      </c>
      <c r="D962" t="str">
        <f t="shared" ref="D962:D1025" si="46">MID(E962,15,16)</f>
        <v>Levenshtein</v>
      </c>
      <c r="E962" t="s">
        <v>1034</v>
      </c>
      <c r="F962">
        <f t="shared" ref="F962:F1025" si="47">AVERAGE(G962:BD962)</f>
        <v>0.69150800000000001</v>
      </c>
      <c r="G962">
        <v>0.54420000000000002</v>
      </c>
      <c r="H962">
        <v>0.52510000000000001</v>
      </c>
      <c r="I962">
        <v>0.63139999999999996</v>
      </c>
      <c r="J962">
        <v>0.51400000000000001</v>
      </c>
      <c r="K962">
        <v>0.58730000000000004</v>
      </c>
      <c r="L962">
        <v>0.90969999999999995</v>
      </c>
      <c r="M962">
        <v>0.50690000000000002</v>
      </c>
      <c r="N962">
        <v>0.84089999999999998</v>
      </c>
      <c r="O962">
        <v>0.7419</v>
      </c>
      <c r="P962">
        <v>0.47449999999999998</v>
      </c>
      <c r="Q962">
        <v>0.7117</v>
      </c>
      <c r="R962">
        <v>0.58189999999999997</v>
      </c>
      <c r="S962">
        <v>0.57589999999999997</v>
      </c>
      <c r="T962">
        <v>0.68159999999999998</v>
      </c>
      <c r="U962">
        <v>0.64729999999999999</v>
      </c>
      <c r="V962">
        <v>0.68459999999999999</v>
      </c>
      <c r="W962">
        <v>0.51549999999999996</v>
      </c>
      <c r="X962">
        <v>0.63439999999999996</v>
      </c>
      <c r="Y962">
        <v>0.52780000000000005</v>
      </c>
      <c r="Z962">
        <v>0.89249999999999996</v>
      </c>
      <c r="AA962">
        <v>0.5202</v>
      </c>
      <c r="AB962">
        <v>0.95509999999999995</v>
      </c>
      <c r="AC962">
        <v>0.745</v>
      </c>
      <c r="AD962">
        <v>0.6542</v>
      </c>
      <c r="AE962">
        <v>0.82950000000000002</v>
      </c>
      <c r="AF962">
        <v>0.84399999999999997</v>
      </c>
      <c r="AG962">
        <v>0.60950000000000004</v>
      </c>
      <c r="AH962">
        <v>0.95130000000000003</v>
      </c>
      <c r="AI962">
        <v>0.68700000000000006</v>
      </c>
      <c r="AJ962">
        <v>0.74050000000000005</v>
      </c>
      <c r="AK962">
        <v>0.60060000000000002</v>
      </c>
      <c r="AL962">
        <v>0.99780000000000002</v>
      </c>
      <c r="AM962">
        <v>0.57340000000000002</v>
      </c>
      <c r="AN962">
        <v>0.4985</v>
      </c>
      <c r="AO962">
        <v>0.65720000000000001</v>
      </c>
      <c r="AP962">
        <v>0.7823</v>
      </c>
      <c r="AQ962">
        <v>0.95450000000000002</v>
      </c>
      <c r="AR962">
        <v>0.57669999999999999</v>
      </c>
      <c r="AS962">
        <v>0.78469999999999995</v>
      </c>
      <c r="AT962">
        <v>0.81920000000000004</v>
      </c>
      <c r="AU962">
        <v>0.57999999999999996</v>
      </c>
      <c r="AV962">
        <v>0.78039999999999998</v>
      </c>
      <c r="AW962">
        <v>0.56230000000000002</v>
      </c>
      <c r="AX962">
        <v>0.7621</v>
      </c>
      <c r="AY962">
        <v>0.72960000000000003</v>
      </c>
      <c r="AZ962">
        <v>0.72560000000000002</v>
      </c>
      <c r="BA962">
        <v>0.67500000000000004</v>
      </c>
      <c r="BB962">
        <v>0.78920000000000001</v>
      </c>
      <c r="BC962">
        <v>0.69379999999999997</v>
      </c>
      <c r="BD962">
        <v>0.7671</v>
      </c>
    </row>
    <row r="963" spans="1:56" hidden="1" x14ac:dyDescent="0.4">
      <c r="A963">
        <v>745</v>
      </c>
      <c r="B963" t="s">
        <v>932</v>
      </c>
      <c r="C963" t="s">
        <v>1025</v>
      </c>
      <c r="D963" t="str">
        <f t="shared" si="46"/>
        <v>TFIDF</v>
      </c>
      <c r="E963" t="s">
        <v>1035</v>
      </c>
      <c r="F963">
        <f t="shared" si="47"/>
        <v>0.57706399999999991</v>
      </c>
      <c r="G963">
        <v>0.51170000000000004</v>
      </c>
      <c r="H963">
        <v>0.51480000000000004</v>
      </c>
      <c r="I963">
        <v>0.47889999999999999</v>
      </c>
      <c r="J963">
        <v>0.36020000000000002</v>
      </c>
      <c r="K963">
        <v>0.28179999999999999</v>
      </c>
      <c r="L963">
        <v>0.86229999999999996</v>
      </c>
      <c r="M963">
        <v>0.29870000000000002</v>
      </c>
      <c r="N963">
        <v>0.70189999999999997</v>
      </c>
      <c r="O963">
        <v>0.8054</v>
      </c>
      <c r="P963">
        <v>0.36770000000000003</v>
      </c>
      <c r="Q963">
        <v>0.34499999999999997</v>
      </c>
      <c r="R963">
        <v>0.3599</v>
      </c>
      <c r="S963">
        <v>0.35599999999999998</v>
      </c>
      <c r="T963">
        <v>0.51459999999999995</v>
      </c>
      <c r="U963">
        <v>0.48139999999999999</v>
      </c>
      <c r="V963">
        <v>0.58389999999999997</v>
      </c>
      <c r="W963">
        <v>0.34150000000000003</v>
      </c>
      <c r="X963">
        <v>0.38950000000000001</v>
      </c>
      <c r="Y963">
        <v>0.26129999999999998</v>
      </c>
      <c r="Z963">
        <v>0.8014</v>
      </c>
      <c r="AA963">
        <v>0.32850000000000001</v>
      </c>
      <c r="AB963">
        <v>0.86029999999999995</v>
      </c>
      <c r="AC963">
        <v>0.55669999999999997</v>
      </c>
      <c r="AD963">
        <v>0.39439999999999997</v>
      </c>
      <c r="AE963">
        <v>0.65659999999999996</v>
      </c>
      <c r="AF963">
        <v>0.72230000000000005</v>
      </c>
      <c r="AG963">
        <v>0.49209999999999998</v>
      </c>
      <c r="AH963">
        <v>0.8901</v>
      </c>
      <c r="AI963">
        <v>0.49909999999999999</v>
      </c>
      <c r="AJ963">
        <v>0.63829999999999998</v>
      </c>
      <c r="AK963">
        <v>0.53110000000000002</v>
      </c>
      <c r="AL963">
        <v>1</v>
      </c>
      <c r="AM963">
        <v>0.48020000000000002</v>
      </c>
      <c r="AN963">
        <v>0.31759999999999999</v>
      </c>
      <c r="AO963">
        <v>0.61350000000000005</v>
      </c>
      <c r="AP963">
        <v>0.73699999999999999</v>
      </c>
      <c r="AQ963">
        <v>0.92820000000000003</v>
      </c>
      <c r="AR963">
        <v>0.52880000000000005</v>
      </c>
      <c r="AS963">
        <v>0.72689999999999999</v>
      </c>
      <c r="AT963">
        <v>0.77510000000000001</v>
      </c>
      <c r="AU963">
        <v>0.46429999999999999</v>
      </c>
      <c r="AV963">
        <v>0.67610000000000003</v>
      </c>
      <c r="AW963">
        <v>0.60540000000000005</v>
      </c>
      <c r="AX963">
        <v>0.70399999999999996</v>
      </c>
      <c r="AY963">
        <v>0.70679999999999998</v>
      </c>
      <c r="AZ963">
        <v>0.76439999999999997</v>
      </c>
      <c r="BA963">
        <v>0.4103</v>
      </c>
      <c r="BB963">
        <v>0.77080000000000004</v>
      </c>
      <c r="BC963">
        <v>0.7722</v>
      </c>
      <c r="BD963">
        <v>0.68420000000000003</v>
      </c>
    </row>
    <row r="964" spans="1:56" hidden="1" x14ac:dyDescent="0.4">
      <c r="A964">
        <v>746</v>
      </c>
      <c r="B964" t="s">
        <v>932</v>
      </c>
      <c r="C964" t="s">
        <v>1025</v>
      </c>
      <c r="D964" t="str">
        <f t="shared" si="46"/>
        <v>BM25</v>
      </c>
      <c r="E964" t="s">
        <v>1036</v>
      </c>
      <c r="F964">
        <f t="shared" si="47"/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</row>
    <row r="965" spans="1:56" hidden="1" x14ac:dyDescent="0.4">
      <c r="A965">
        <v>747</v>
      </c>
      <c r="B965" t="s">
        <v>932</v>
      </c>
      <c r="C965" t="s">
        <v>1025</v>
      </c>
      <c r="D965" t="str">
        <f t="shared" si="46"/>
        <v>SBERT</v>
      </c>
      <c r="E965" t="s">
        <v>1037</v>
      </c>
      <c r="F965">
        <f t="shared" si="47"/>
        <v>0.94983800000000007</v>
      </c>
      <c r="G965">
        <v>0.95140000000000002</v>
      </c>
      <c r="H965">
        <v>0.93369999999999997</v>
      </c>
      <c r="I965">
        <v>0.94110000000000005</v>
      </c>
      <c r="J965">
        <v>0.91879999999999995</v>
      </c>
      <c r="K965">
        <v>0.95589999999999997</v>
      </c>
      <c r="L965">
        <v>0.99019999999999997</v>
      </c>
      <c r="M965">
        <v>0.87450000000000006</v>
      </c>
      <c r="N965">
        <v>0.99339999999999995</v>
      </c>
      <c r="O965">
        <v>0.96940000000000004</v>
      </c>
      <c r="P965">
        <v>0.90229999999999999</v>
      </c>
      <c r="Q965">
        <v>0.93559999999999999</v>
      </c>
      <c r="R965">
        <v>0.93920000000000003</v>
      </c>
      <c r="S965">
        <v>0.95640000000000003</v>
      </c>
      <c r="T965">
        <v>0.98509999999999998</v>
      </c>
      <c r="U965">
        <v>0.93869999999999998</v>
      </c>
      <c r="V965">
        <v>0.95599999999999996</v>
      </c>
      <c r="W965">
        <v>0.91300000000000003</v>
      </c>
      <c r="X965">
        <v>0.95179999999999998</v>
      </c>
      <c r="Y965">
        <v>0.88160000000000005</v>
      </c>
      <c r="Z965">
        <v>0.98409999999999997</v>
      </c>
      <c r="AA965">
        <v>0.92830000000000001</v>
      </c>
      <c r="AB965">
        <v>0.98870000000000002</v>
      </c>
      <c r="AC965">
        <v>0.92220000000000002</v>
      </c>
      <c r="AD965">
        <v>0.94950000000000001</v>
      </c>
      <c r="AE965">
        <v>0.94720000000000004</v>
      </c>
      <c r="AF965">
        <v>0.97270000000000001</v>
      </c>
      <c r="AG965">
        <v>0.9204</v>
      </c>
      <c r="AH965">
        <v>0.99409999999999998</v>
      </c>
      <c r="AI965">
        <v>0.9577</v>
      </c>
      <c r="AJ965">
        <v>0.97330000000000005</v>
      </c>
      <c r="AK965">
        <v>0.88149999999999995</v>
      </c>
      <c r="AL965">
        <v>1</v>
      </c>
      <c r="AM965">
        <v>0.95199999999999996</v>
      </c>
      <c r="AN965">
        <v>0.83020000000000005</v>
      </c>
      <c r="AO965">
        <v>0.98929999999999996</v>
      </c>
      <c r="AP965">
        <v>0.98650000000000004</v>
      </c>
      <c r="AQ965">
        <v>0.98950000000000005</v>
      </c>
      <c r="AR965">
        <v>0.93620000000000003</v>
      </c>
      <c r="AS965">
        <v>0.98570000000000002</v>
      </c>
      <c r="AT965">
        <v>0.98640000000000005</v>
      </c>
      <c r="AU965">
        <v>0.92320000000000002</v>
      </c>
      <c r="AV965">
        <v>0.96360000000000001</v>
      </c>
      <c r="AW965">
        <v>0.92179999999999995</v>
      </c>
      <c r="AX965">
        <v>0.96889999999999998</v>
      </c>
      <c r="AY965">
        <v>0.96689999999999998</v>
      </c>
      <c r="AZ965">
        <v>0.96830000000000005</v>
      </c>
      <c r="BA965">
        <v>0.89900000000000002</v>
      </c>
      <c r="BB965">
        <v>0.97960000000000003</v>
      </c>
      <c r="BC965">
        <v>0.97609999999999997</v>
      </c>
      <c r="BD965">
        <v>0.96089999999999998</v>
      </c>
    </row>
    <row r="966" spans="1:56" hidden="1" x14ac:dyDescent="0.4">
      <c r="A966">
        <v>748</v>
      </c>
      <c r="B966" t="s">
        <v>932</v>
      </c>
      <c r="C966" t="s">
        <v>1025</v>
      </c>
      <c r="D966" t="str">
        <f t="shared" si="46"/>
        <v>MEAN</v>
      </c>
      <c r="E966" t="s">
        <v>1038</v>
      </c>
      <c r="F966">
        <f t="shared" si="47"/>
        <v>0.54141000000000006</v>
      </c>
      <c r="G966">
        <v>0.47</v>
      </c>
      <c r="H966">
        <v>0.503</v>
      </c>
      <c r="I966">
        <v>0.46029999999999999</v>
      </c>
      <c r="J966">
        <v>0.39929999999999999</v>
      </c>
      <c r="K966">
        <v>0.46100000000000002</v>
      </c>
      <c r="L966">
        <v>0.72519999999999996</v>
      </c>
      <c r="M966">
        <v>0.35759999999999997</v>
      </c>
      <c r="N966">
        <v>0.63139999999999996</v>
      </c>
      <c r="O966">
        <v>0.6633</v>
      </c>
      <c r="P966">
        <v>0.42509999999999998</v>
      </c>
      <c r="Q966">
        <v>0.45300000000000001</v>
      </c>
      <c r="R966">
        <v>0.4733</v>
      </c>
      <c r="S966">
        <v>0.4551</v>
      </c>
      <c r="T966">
        <v>0.51129999999999998</v>
      </c>
      <c r="U966">
        <v>0.50539999999999996</v>
      </c>
      <c r="V966">
        <v>0.54490000000000005</v>
      </c>
      <c r="W966">
        <v>0.4078</v>
      </c>
      <c r="X966">
        <v>0.44359999999999999</v>
      </c>
      <c r="Y966">
        <v>0.37219999999999998</v>
      </c>
      <c r="Z966">
        <v>0.68559999999999999</v>
      </c>
      <c r="AA966">
        <v>0.41539999999999999</v>
      </c>
      <c r="AB966">
        <v>0.67330000000000001</v>
      </c>
      <c r="AC966">
        <v>0.52710000000000001</v>
      </c>
      <c r="AD966">
        <v>0.46050000000000002</v>
      </c>
      <c r="AE966">
        <v>0.56210000000000004</v>
      </c>
      <c r="AF966">
        <v>0.65180000000000005</v>
      </c>
      <c r="AG966">
        <v>0.50139999999999996</v>
      </c>
      <c r="AH966">
        <v>0.73009999999999997</v>
      </c>
      <c r="AI966">
        <v>0.50570000000000004</v>
      </c>
      <c r="AJ966">
        <v>0.61709999999999998</v>
      </c>
      <c r="AK966">
        <v>0.50019999999999998</v>
      </c>
      <c r="AL966">
        <v>0.79959999999999998</v>
      </c>
      <c r="AM966">
        <v>0.47970000000000002</v>
      </c>
      <c r="AN966">
        <v>0.38640000000000002</v>
      </c>
      <c r="AO966">
        <v>0.56630000000000003</v>
      </c>
      <c r="AP966">
        <v>0.60640000000000005</v>
      </c>
      <c r="AQ966">
        <v>0.70779999999999998</v>
      </c>
      <c r="AR966">
        <v>0.4375</v>
      </c>
      <c r="AS966">
        <v>0.65080000000000005</v>
      </c>
      <c r="AT966">
        <v>0.66849999999999998</v>
      </c>
      <c r="AU966">
        <v>0.47920000000000001</v>
      </c>
      <c r="AV966">
        <v>0.56820000000000004</v>
      </c>
      <c r="AW966">
        <v>0.46079999999999999</v>
      </c>
      <c r="AX966">
        <v>0.65369999999999995</v>
      </c>
      <c r="AY966">
        <v>0.62609999999999999</v>
      </c>
      <c r="AZ966">
        <v>0.62309999999999999</v>
      </c>
      <c r="BA966">
        <v>0.45569999999999999</v>
      </c>
      <c r="BB966">
        <v>0.62129999999999996</v>
      </c>
      <c r="BC966">
        <v>0.62009999999999998</v>
      </c>
      <c r="BD966">
        <v>0.56620000000000004</v>
      </c>
    </row>
    <row r="967" spans="1:56" x14ac:dyDescent="0.4">
      <c r="A967">
        <v>749</v>
      </c>
      <c r="B967" t="s">
        <v>932</v>
      </c>
      <c r="C967" t="s">
        <v>1025</v>
      </c>
      <c r="D967" t="str">
        <f t="shared" si="46"/>
        <v>Weighted</v>
      </c>
      <c r="E967" t="s">
        <v>1039</v>
      </c>
      <c r="F967">
        <f t="shared" si="47"/>
        <v>0.56313599999999997</v>
      </c>
      <c r="G967">
        <v>0.47039999999999998</v>
      </c>
      <c r="H967">
        <v>0.51449999999999996</v>
      </c>
      <c r="I967">
        <v>0.45810000000000001</v>
      </c>
      <c r="J967">
        <v>0.37930000000000003</v>
      </c>
      <c r="K967">
        <v>0.44700000000000001</v>
      </c>
      <c r="L967">
        <v>0.80100000000000005</v>
      </c>
      <c r="M967">
        <v>0.33079999999999998</v>
      </c>
      <c r="N967">
        <v>0.67530000000000001</v>
      </c>
      <c r="O967">
        <v>0.72399999999999998</v>
      </c>
      <c r="P967">
        <v>0.41439999999999999</v>
      </c>
      <c r="Q967">
        <v>0.44319999999999998</v>
      </c>
      <c r="R967">
        <v>0.46879999999999999</v>
      </c>
      <c r="S967">
        <v>0.44319999999999998</v>
      </c>
      <c r="T967">
        <v>0.51700000000000002</v>
      </c>
      <c r="U967">
        <v>0.51500000000000001</v>
      </c>
      <c r="V967">
        <v>0.56689999999999996</v>
      </c>
      <c r="W967">
        <v>0.38990000000000002</v>
      </c>
      <c r="X967">
        <v>0.43120000000000003</v>
      </c>
      <c r="Y967">
        <v>0.34610000000000002</v>
      </c>
      <c r="Z967">
        <v>0.74939999999999996</v>
      </c>
      <c r="AA967">
        <v>0.39639999999999997</v>
      </c>
      <c r="AB967">
        <v>0.73640000000000005</v>
      </c>
      <c r="AC967">
        <v>0.5484</v>
      </c>
      <c r="AD967">
        <v>0.45290000000000002</v>
      </c>
      <c r="AE967">
        <v>0.59340000000000004</v>
      </c>
      <c r="AF967">
        <v>0.70499999999999996</v>
      </c>
      <c r="AG967">
        <v>0.51319999999999999</v>
      </c>
      <c r="AH967">
        <v>0.80800000000000005</v>
      </c>
      <c r="AI967">
        <v>0.51339999999999997</v>
      </c>
      <c r="AJ967">
        <v>0.6573</v>
      </c>
      <c r="AK967">
        <v>0.51959999999999995</v>
      </c>
      <c r="AL967">
        <v>0.89949999999999997</v>
      </c>
      <c r="AM967">
        <v>0.48080000000000001</v>
      </c>
      <c r="AN967">
        <v>0.37440000000000001</v>
      </c>
      <c r="AO967">
        <v>0.59019999999999995</v>
      </c>
      <c r="AP967">
        <v>0.64690000000000003</v>
      </c>
      <c r="AQ967">
        <v>0.78269999999999995</v>
      </c>
      <c r="AR967">
        <v>0.43290000000000001</v>
      </c>
      <c r="AS967">
        <v>0.70199999999999996</v>
      </c>
      <c r="AT967">
        <v>0.72640000000000005</v>
      </c>
      <c r="AU967">
        <v>0.48370000000000002</v>
      </c>
      <c r="AV967">
        <v>0.59950000000000003</v>
      </c>
      <c r="AW967">
        <v>0.46789999999999998</v>
      </c>
      <c r="AX967">
        <v>0.70689999999999997</v>
      </c>
      <c r="AY967">
        <v>0.67300000000000004</v>
      </c>
      <c r="AZ967">
        <v>0.67179999999999995</v>
      </c>
      <c r="BA967">
        <v>0.45529999999999998</v>
      </c>
      <c r="BB967">
        <v>0.66820000000000002</v>
      </c>
      <c r="BC967">
        <v>0.66739999999999999</v>
      </c>
      <c r="BD967">
        <v>0.5978</v>
      </c>
    </row>
    <row r="968" spans="1:56" hidden="1" x14ac:dyDescent="0.4">
      <c r="A968">
        <v>729</v>
      </c>
      <c r="B968" t="s">
        <v>896</v>
      </c>
      <c r="C968" t="s">
        <v>1025</v>
      </c>
      <c r="D968" t="str">
        <f t="shared" si="46"/>
        <v>Jaccard</v>
      </c>
      <c r="E968" t="s">
        <v>1040</v>
      </c>
      <c r="F968">
        <f t="shared" si="47"/>
        <v>0.46829199999999993</v>
      </c>
      <c r="G968">
        <v>0.1429</v>
      </c>
      <c r="H968">
        <v>0.58330000000000004</v>
      </c>
      <c r="I968">
        <v>0.45710000000000001</v>
      </c>
      <c r="J968">
        <v>0.41299999999999998</v>
      </c>
      <c r="K968">
        <v>0.4783</v>
      </c>
      <c r="L968">
        <v>0.90480000000000005</v>
      </c>
      <c r="M968">
        <v>0.15790000000000001</v>
      </c>
      <c r="N968">
        <v>0.5</v>
      </c>
      <c r="O968">
        <v>0.3846</v>
      </c>
      <c r="P968">
        <v>1</v>
      </c>
      <c r="Q968">
        <v>0.41670000000000001</v>
      </c>
      <c r="R968">
        <v>0.52939999999999998</v>
      </c>
      <c r="S968">
        <v>0.17949999999999999</v>
      </c>
      <c r="T968">
        <v>0.27029999999999998</v>
      </c>
      <c r="U968">
        <v>0.53120000000000001</v>
      </c>
      <c r="V968">
        <v>0.38779999999999998</v>
      </c>
      <c r="W968">
        <v>0.5333</v>
      </c>
      <c r="X968">
        <v>0.4138</v>
      </c>
      <c r="Y968">
        <v>0.28260000000000002</v>
      </c>
      <c r="Z968">
        <v>0.67859999999999998</v>
      </c>
      <c r="AA968">
        <v>0.28000000000000003</v>
      </c>
      <c r="AB968">
        <v>0.5625</v>
      </c>
      <c r="AC968">
        <v>0.4375</v>
      </c>
      <c r="AD968">
        <v>0.66669999999999996</v>
      </c>
      <c r="AE968">
        <v>0.4773</v>
      </c>
      <c r="AF968">
        <v>0.65310000000000001</v>
      </c>
      <c r="AG968">
        <v>0.61760000000000004</v>
      </c>
      <c r="AH968">
        <v>0.96</v>
      </c>
      <c r="AI968">
        <v>0.36670000000000003</v>
      </c>
      <c r="AJ968">
        <v>0.5625</v>
      </c>
      <c r="AK968">
        <v>0.42859999999999998</v>
      </c>
      <c r="AL968">
        <v>0.65</v>
      </c>
      <c r="AM968">
        <v>0.36</v>
      </c>
      <c r="AN968">
        <v>0.2258</v>
      </c>
      <c r="AO968">
        <v>0.30299999999999999</v>
      </c>
      <c r="AP968">
        <v>0.36359999999999998</v>
      </c>
      <c r="AQ968">
        <v>0.60870000000000002</v>
      </c>
      <c r="AR968">
        <v>0.1333</v>
      </c>
      <c r="AS968">
        <v>0.55259999999999998</v>
      </c>
      <c r="AT968">
        <v>0.5</v>
      </c>
      <c r="AU968">
        <v>0.5</v>
      </c>
      <c r="AV968">
        <v>0.75</v>
      </c>
      <c r="AW968">
        <v>0.2979</v>
      </c>
      <c r="AX968">
        <v>0.37930000000000003</v>
      </c>
      <c r="AY968">
        <v>0.4</v>
      </c>
      <c r="AZ968">
        <v>0.51429999999999998</v>
      </c>
      <c r="BA968">
        <v>0.26669999999999999</v>
      </c>
      <c r="BB968">
        <v>0.34289999999999998</v>
      </c>
      <c r="BC968">
        <v>0.62790000000000001</v>
      </c>
      <c r="BD968">
        <v>0.38100000000000001</v>
      </c>
    </row>
    <row r="969" spans="1:56" hidden="1" x14ac:dyDescent="0.4">
      <c r="A969">
        <v>730</v>
      </c>
      <c r="B969" t="s">
        <v>896</v>
      </c>
      <c r="C969" t="s">
        <v>1025</v>
      </c>
      <c r="D969" t="str">
        <f t="shared" si="46"/>
        <v>Levenshtein</v>
      </c>
      <c r="E969" t="s">
        <v>1041</v>
      </c>
      <c r="F969">
        <f t="shared" si="47"/>
        <v>0.68090800000000018</v>
      </c>
      <c r="G969">
        <v>0.54079999999999995</v>
      </c>
      <c r="H969">
        <v>0.62009999999999998</v>
      </c>
      <c r="I969">
        <v>0.79430000000000001</v>
      </c>
      <c r="J969">
        <v>0.61309999999999998</v>
      </c>
      <c r="K969">
        <v>0.63190000000000002</v>
      </c>
      <c r="L969">
        <v>0.9194</v>
      </c>
      <c r="M969">
        <v>0.52869999999999995</v>
      </c>
      <c r="N969">
        <v>0.67569999999999997</v>
      </c>
      <c r="O969">
        <v>0.62029999999999996</v>
      </c>
      <c r="P969">
        <v>1</v>
      </c>
      <c r="Q969">
        <v>0.64559999999999995</v>
      </c>
      <c r="R969">
        <v>0.60980000000000001</v>
      </c>
      <c r="S969">
        <v>0.48060000000000003</v>
      </c>
      <c r="T969">
        <v>0.51700000000000002</v>
      </c>
      <c r="U969">
        <v>0.68700000000000006</v>
      </c>
      <c r="V969">
        <v>0.62290000000000001</v>
      </c>
      <c r="W969">
        <v>0.7399</v>
      </c>
      <c r="X969">
        <v>0.70469999999999999</v>
      </c>
      <c r="Y969">
        <v>0.54039999999999999</v>
      </c>
      <c r="Z969">
        <v>0.81869999999999998</v>
      </c>
      <c r="AA969">
        <v>0.54239999999999999</v>
      </c>
      <c r="AB969">
        <v>0.96279999999999999</v>
      </c>
      <c r="AC969">
        <v>0.68489999999999995</v>
      </c>
      <c r="AD969">
        <v>0.84699999999999998</v>
      </c>
      <c r="AE969">
        <v>0.71</v>
      </c>
      <c r="AF969">
        <v>0.80200000000000005</v>
      </c>
      <c r="AG969">
        <v>0.62060000000000004</v>
      </c>
      <c r="AH969">
        <v>0.9829</v>
      </c>
      <c r="AI969">
        <v>0.53739999999999999</v>
      </c>
      <c r="AJ969">
        <v>0.73680000000000001</v>
      </c>
      <c r="AK969">
        <v>0.68300000000000005</v>
      </c>
      <c r="AL969">
        <v>0.93630000000000002</v>
      </c>
      <c r="AM969">
        <v>0.56089999999999995</v>
      </c>
      <c r="AN969">
        <v>0.49480000000000002</v>
      </c>
      <c r="AO969">
        <v>0.57869999999999999</v>
      </c>
      <c r="AP969">
        <v>0.73570000000000002</v>
      </c>
      <c r="AQ969">
        <v>0.73440000000000005</v>
      </c>
      <c r="AR969">
        <v>0.66359999999999997</v>
      </c>
      <c r="AS969">
        <v>0.66869999999999996</v>
      </c>
      <c r="AT969">
        <v>0.68120000000000003</v>
      </c>
      <c r="AU969">
        <v>0.75090000000000001</v>
      </c>
      <c r="AV969">
        <v>0.90810000000000002</v>
      </c>
      <c r="AW969">
        <v>0.59040000000000004</v>
      </c>
      <c r="AX969">
        <v>0.52880000000000005</v>
      </c>
      <c r="AY969">
        <v>0.59419999999999995</v>
      </c>
      <c r="AZ969">
        <v>0.66969999999999996</v>
      </c>
      <c r="BA969">
        <v>0.58109999999999995</v>
      </c>
      <c r="BB969">
        <v>0.58679999999999999</v>
      </c>
      <c r="BC969">
        <v>0.70950000000000002</v>
      </c>
      <c r="BD969">
        <v>0.65090000000000003</v>
      </c>
    </row>
    <row r="970" spans="1:56" hidden="1" x14ac:dyDescent="0.4">
      <c r="A970">
        <v>731</v>
      </c>
      <c r="B970" t="s">
        <v>896</v>
      </c>
      <c r="C970" t="s">
        <v>1025</v>
      </c>
      <c r="D970" t="str">
        <f t="shared" si="46"/>
        <v>TFIDF</v>
      </c>
      <c r="E970" t="s">
        <v>1042</v>
      </c>
      <c r="F970">
        <f t="shared" si="47"/>
        <v>0.5605460000000001</v>
      </c>
      <c r="G970">
        <v>0.34660000000000002</v>
      </c>
      <c r="H970">
        <v>0.75690000000000002</v>
      </c>
      <c r="I970">
        <v>0.63260000000000005</v>
      </c>
      <c r="J970">
        <v>0.4516</v>
      </c>
      <c r="K970">
        <v>0.29930000000000001</v>
      </c>
      <c r="L970">
        <v>0.85740000000000005</v>
      </c>
      <c r="M970">
        <v>0.33229999999999998</v>
      </c>
      <c r="N970">
        <v>0.53410000000000002</v>
      </c>
      <c r="O970">
        <v>0.46739999999999998</v>
      </c>
      <c r="P970">
        <v>1</v>
      </c>
      <c r="Q970">
        <v>0.55859999999999999</v>
      </c>
      <c r="R970">
        <v>0.49399999999999999</v>
      </c>
      <c r="S970">
        <v>0.32619999999999999</v>
      </c>
      <c r="T970">
        <v>0.26219999999999999</v>
      </c>
      <c r="U970">
        <v>0.52200000000000002</v>
      </c>
      <c r="V970">
        <v>0.53129999999999999</v>
      </c>
      <c r="W970">
        <v>0.6704</v>
      </c>
      <c r="X970">
        <v>0.52359999999999995</v>
      </c>
      <c r="Y970">
        <v>0.50409999999999999</v>
      </c>
      <c r="Z970">
        <v>0.75760000000000005</v>
      </c>
      <c r="AA970">
        <v>0.40339999999999998</v>
      </c>
      <c r="AB970">
        <v>0.86029999999999995</v>
      </c>
      <c r="AC970">
        <v>0.49519999999999997</v>
      </c>
      <c r="AD970">
        <v>0.68140000000000001</v>
      </c>
      <c r="AE970">
        <v>0.6794</v>
      </c>
      <c r="AF970">
        <v>0.60219999999999996</v>
      </c>
      <c r="AG970">
        <v>0.42580000000000001</v>
      </c>
      <c r="AH970">
        <v>0.96660000000000001</v>
      </c>
      <c r="AI970">
        <v>0.39269999999999999</v>
      </c>
      <c r="AJ970">
        <v>0.62719999999999998</v>
      </c>
      <c r="AK970">
        <v>0.52969999999999995</v>
      </c>
      <c r="AL970">
        <v>0.70830000000000004</v>
      </c>
      <c r="AM970">
        <v>0.35139999999999999</v>
      </c>
      <c r="AN970">
        <v>0.27979999999999999</v>
      </c>
      <c r="AO970">
        <v>0.35399999999999998</v>
      </c>
      <c r="AP970">
        <v>0.65600000000000003</v>
      </c>
      <c r="AQ970">
        <v>0.86119999999999997</v>
      </c>
      <c r="AR970">
        <v>0.51300000000000001</v>
      </c>
      <c r="AS970">
        <v>0.62090000000000001</v>
      </c>
      <c r="AT970">
        <v>0.57750000000000001</v>
      </c>
      <c r="AU970">
        <v>0.60399999999999998</v>
      </c>
      <c r="AV970">
        <v>0.88519999999999999</v>
      </c>
      <c r="AW970">
        <v>0.59470000000000001</v>
      </c>
      <c r="AX970">
        <v>0.36309999999999998</v>
      </c>
      <c r="AY970">
        <v>0.45250000000000001</v>
      </c>
      <c r="AZ970">
        <v>0.66290000000000004</v>
      </c>
      <c r="BA970">
        <v>0.37340000000000001</v>
      </c>
      <c r="BB970">
        <v>0.36680000000000001</v>
      </c>
      <c r="BC970">
        <v>0.75690000000000002</v>
      </c>
      <c r="BD970">
        <v>0.55359999999999998</v>
      </c>
    </row>
    <row r="971" spans="1:56" hidden="1" x14ac:dyDescent="0.4">
      <c r="A971">
        <v>732</v>
      </c>
      <c r="B971" t="s">
        <v>896</v>
      </c>
      <c r="C971" t="s">
        <v>1025</v>
      </c>
      <c r="D971" t="str">
        <f t="shared" si="46"/>
        <v>BM25</v>
      </c>
      <c r="E971" t="s">
        <v>1043</v>
      </c>
      <c r="F971">
        <f t="shared" si="47"/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</row>
    <row r="972" spans="1:56" hidden="1" x14ac:dyDescent="0.4">
      <c r="A972">
        <v>733</v>
      </c>
      <c r="B972" t="s">
        <v>896</v>
      </c>
      <c r="C972" t="s">
        <v>1025</v>
      </c>
      <c r="D972" t="str">
        <f t="shared" si="46"/>
        <v>SBERT</v>
      </c>
      <c r="E972" t="s">
        <v>1044</v>
      </c>
      <c r="F972">
        <f t="shared" si="47"/>
        <v>0.94653400000000032</v>
      </c>
      <c r="G972">
        <v>0.92659999999999998</v>
      </c>
      <c r="H972">
        <v>0.96399999999999997</v>
      </c>
      <c r="I972">
        <v>0.9647</v>
      </c>
      <c r="J972">
        <v>0.92159999999999997</v>
      </c>
      <c r="K972">
        <v>0.9395</v>
      </c>
      <c r="L972">
        <v>0.9919</v>
      </c>
      <c r="M972">
        <v>0.87860000000000005</v>
      </c>
      <c r="N972">
        <v>0.93959999999999999</v>
      </c>
      <c r="O972">
        <v>0.95250000000000001</v>
      </c>
      <c r="P972">
        <v>1</v>
      </c>
      <c r="Q972">
        <v>0.94910000000000005</v>
      </c>
      <c r="R972">
        <v>0.94269999999999998</v>
      </c>
      <c r="S972">
        <v>0.90380000000000005</v>
      </c>
      <c r="T972">
        <v>0.91290000000000004</v>
      </c>
      <c r="U972">
        <v>0.94289999999999996</v>
      </c>
      <c r="V972">
        <v>0.95269999999999999</v>
      </c>
      <c r="W972">
        <v>0.96709999999999996</v>
      </c>
      <c r="X972">
        <v>0.95950000000000002</v>
      </c>
      <c r="Y972">
        <v>0.90069999999999995</v>
      </c>
      <c r="Z972">
        <v>0.97960000000000003</v>
      </c>
      <c r="AA972">
        <v>0.94320000000000004</v>
      </c>
      <c r="AB972">
        <v>0.98870000000000002</v>
      </c>
      <c r="AC972">
        <v>0.90049999999999997</v>
      </c>
      <c r="AD972">
        <v>0.99070000000000003</v>
      </c>
      <c r="AE972">
        <v>0.95820000000000005</v>
      </c>
      <c r="AF972">
        <v>0.97989999999999999</v>
      </c>
      <c r="AG972">
        <v>0.93889999999999996</v>
      </c>
      <c r="AH972">
        <v>0.99790000000000001</v>
      </c>
      <c r="AI972">
        <v>0.91620000000000001</v>
      </c>
      <c r="AJ972">
        <v>0.97560000000000002</v>
      </c>
      <c r="AK972">
        <v>0.94059999999999999</v>
      </c>
      <c r="AL972">
        <v>0.98870000000000002</v>
      </c>
      <c r="AM972">
        <v>0.93799999999999994</v>
      </c>
      <c r="AN972">
        <v>0.80700000000000005</v>
      </c>
      <c r="AO972">
        <v>0.97009999999999996</v>
      </c>
      <c r="AP972">
        <v>0.97629999999999995</v>
      </c>
      <c r="AQ972">
        <v>0.9819</v>
      </c>
      <c r="AR972">
        <v>0.94720000000000004</v>
      </c>
      <c r="AS972">
        <v>0.94520000000000004</v>
      </c>
      <c r="AT972">
        <v>0.97609999999999997</v>
      </c>
      <c r="AU972">
        <v>0.95450000000000002</v>
      </c>
      <c r="AV972">
        <v>0.9698</v>
      </c>
      <c r="AW972">
        <v>0.95379999999999998</v>
      </c>
      <c r="AX972">
        <v>0.94399999999999995</v>
      </c>
      <c r="AY972">
        <v>0.93340000000000001</v>
      </c>
      <c r="AZ972">
        <v>0.9345</v>
      </c>
      <c r="BA972">
        <v>0.86339999999999995</v>
      </c>
      <c r="BB972">
        <v>0.9083</v>
      </c>
      <c r="BC972">
        <v>0.96919999999999995</v>
      </c>
      <c r="BD972">
        <v>0.94489999999999996</v>
      </c>
    </row>
    <row r="973" spans="1:56" hidden="1" x14ac:dyDescent="0.4">
      <c r="A973">
        <v>734</v>
      </c>
      <c r="B973" t="s">
        <v>896</v>
      </c>
      <c r="C973" t="s">
        <v>1025</v>
      </c>
      <c r="D973" t="str">
        <f t="shared" si="46"/>
        <v>MEAN</v>
      </c>
      <c r="E973" t="s">
        <v>1045</v>
      </c>
      <c r="F973">
        <f t="shared" si="47"/>
        <v>0.53126200000000012</v>
      </c>
      <c r="G973">
        <v>0.39140000000000003</v>
      </c>
      <c r="H973">
        <v>0.58489999999999998</v>
      </c>
      <c r="I973">
        <v>0.56979999999999997</v>
      </c>
      <c r="J973">
        <v>0.47989999999999999</v>
      </c>
      <c r="K973">
        <v>0.4698</v>
      </c>
      <c r="L973">
        <v>0.73470000000000002</v>
      </c>
      <c r="M973">
        <v>0.3795</v>
      </c>
      <c r="N973">
        <v>0.52990000000000004</v>
      </c>
      <c r="O973">
        <v>0.48499999999999999</v>
      </c>
      <c r="P973">
        <v>0.8</v>
      </c>
      <c r="Q973">
        <v>0.51400000000000001</v>
      </c>
      <c r="R973">
        <v>0.51519999999999999</v>
      </c>
      <c r="S973">
        <v>0.378</v>
      </c>
      <c r="T973">
        <v>0.39250000000000002</v>
      </c>
      <c r="U973">
        <v>0.53659999999999997</v>
      </c>
      <c r="V973">
        <v>0.49890000000000001</v>
      </c>
      <c r="W973">
        <v>0.58209999999999995</v>
      </c>
      <c r="X973">
        <v>0.52029999999999998</v>
      </c>
      <c r="Y973">
        <v>0.4456</v>
      </c>
      <c r="Z973">
        <v>0.64690000000000003</v>
      </c>
      <c r="AA973">
        <v>0.43380000000000002</v>
      </c>
      <c r="AB973">
        <v>0.67490000000000006</v>
      </c>
      <c r="AC973">
        <v>0.50360000000000005</v>
      </c>
      <c r="AD973">
        <v>0.63719999999999999</v>
      </c>
      <c r="AE973">
        <v>0.56499999999999995</v>
      </c>
      <c r="AF973">
        <v>0.60740000000000005</v>
      </c>
      <c r="AG973">
        <v>0.52059999999999995</v>
      </c>
      <c r="AH973">
        <v>0.78149999999999997</v>
      </c>
      <c r="AI973">
        <v>0.44259999999999999</v>
      </c>
      <c r="AJ973">
        <v>0.58040000000000003</v>
      </c>
      <c r="AK973">
        <v>0.51639999999999997</v>
      </c>
      <c r="AL973">
        <v>0.65669999999999995</v>
      </c>
      <c r="AM973">
        <v>0.44209999999999999</v>
      </c>
      <c r="AN973">
        <v>0.36149999999999999</v>
      </c>
      <c r="AO973">
        <v>0.44119999999999998</v>
      </c>
      <c r="AP973">
        <v>0.54630000000000001</v>
      </c>
      <c r="AQ973">
        <v>0.63719999999999999</v>
      </c>
      <c r="AR973">
        <v>0.45140000000000002</v>
      </c>
      <c r="AS973">
        <v>0.5575</v>
      </c>
      <c r="AT973">
        <v>0.54700000000000004</v>
      </c>
      <c r="AU973">
        <v>0.56189999999999996</v>
      </c>
      <c r="AV973">
        <v>0.7026</v>
      </c>
      <c r="AW973">
        <v>0.48730000000000001</v>
      </c>
      <c r="AX973">
        <v>0.443</v>
      </c>
      <c r="AY973">
        <v>0.47599999999999998</v>
      </c>
      <c r="AZ973">
        <v>0.55630000000000002</v>
      </c>
      <c r="BA973">
        <v>0.41689999999999999</v>
      </c>
      <c r="BB973">
        <v>0.441</v>
      </c>
      <c r="BC973">
        <v>0.61270000000000002</v>
      </c>
      <c r="BD973">
        <v>0.50609999999999999</v>
      </c>
    </row>
    <row r="974" spans="1:56" hidden="1" x14ac:dyDescent="0.4">
      <c r="A974">
        <v>735</v>
      </c>
      <c r="B974" t="s">
        <v>896</v>
      </c>
      <c r="C974" t="s">
        <v>1025</v>
      </c>
      <c r="D974" t="str">
        <f t="shared" si="46"/>
        <v>Weighted</v>
      </c>
      <c r="E974" t="s">
        <v>1046</v>
      </c>
      <c r="F974">
        <f t="shared" si="47"/>
        <v>0.55012199999999989</v>
      </c>
      <c r="G974">
        <v>0.36759999999999998</v>
      </c>
      <c r="H974">
        <v>0.62429999999999997</v>
      </c>
      <c r="I974">
        <v>0.59909999999999997</v>
      </c>
      <c r="J974">
        <v>0.48420000000000002</v>
      </c>
      <c r="K974">
        <v>0.46129999999999999</v>
      </c>
      <c r="L974">
        <v>0.81240000000000001</v>
      </c>
      <c r="M974">
        <v>0.35920000000000002</v>
      </c>
      <c r="N974">
        <v>0.54810000000000003</v>
      </c>
      <c r="O974">
        <v>0.48670000000000002</v>
      </c>
      <c r="P974">
        <v>0.9</v>
      </c>
      <c r="Q974">
        <v>0.52810000000000001</v>
      </c>
      <c r="R974">
        <v>0.52729999999999999</v>
      </c>
      <c r="S974">
        <v>0.3533</v>
      </c>
      <c r="T974">
        <v>0.36680000000000001</v>
      </c>
      <c r="U974">
        <v>0.5554</v>
      </c>
      <c r="V974">
        <v>0.50729999999999997</v>
      </c>
      <c r="W974">
        <v>0.61609999999999998</v>
      </c>
      <c r="X974">
        <v>0.53269999999999995</v>
      </c>
      <c r="Y974">
        <v>0.44700000000000001</v>
      </c>
      <c r="Z974">
        <v>0.6996</v>
      </c>
      <c r="AA974">
        <v>0.42099999999999999</v>
      </c>
      <c r="AB974">
        <v>0.73829999999999996</v>
      </c>
      <c r="AC974">
        <v>0.51919999999999999</v>
      </c>
      <c r="AD974">
        <v>0.68189999999999995</v>
      </c>
      <c r="AE974">
        <v>0.59650000000000003</v>
      </c>
      <c r="AF974">
        <v>0.64239999999999997</v>
      </c>
      <c r="AG974">
        <v>0.53120000000000001</v>
      </c>
      <c r="AH974">
        <v>0.87549999999999994</v>
      </c>
      <c r="AI974">
        <v>0.4355</v>
      </c>
      <c r="AJ974">
        <v>0.61060000000000003</v>
      </c>
      <c r="AK974">
        <v>0.53090000000000004</v>
      </c>
      <c r="AL974">
        <v>0.70799999999999996</v>
      </c>
      <c r="AM974">
        <v>0.42949999999999999</v>
      </c>
      <c r="AN974">
        <v>0.3448</v>
      </c>
      <c r="AO974">
        <v>0.42359999999999998</v>
      </c>
      <c r="AP974">
        <v>0.56920000000000004</v>
      </c>
      <c r="AQ974">
        <v>0.69230000000000003</v>
      </c>
      <c r="AR974">
        <v>0.44790000000000002</v>
      </c>
      <c r="AS974">
        <v>0.58609999999999995</v>
      </c>
      <c r="AT974">
        <v>0.56620000000000004</v>
      </c>
      <c r="AU974">
        <v>0.58940000000000003</v>
      </c>
      <c r="AV974">
        <v>0.77710000000000001</v>
      </c>
      <c r="AW974">
        <v>0.49580000000000002</v>
      </c>
      <c r="AX974">
        <v>0.4304</v>
      </c>
      <c r="AY974">
        <v>0.47760000000000002</v>
      </c>
      <c r="AZ974">
        <v>0.58830000000000005</v>
      </c>
      <c r="BA974">
        <v>0.4103</v>
      </c>
      <c r="BB974">
        <v>0.43330000000000002</v>
      </c>
      <c r="BC974">
        <v>0.6583</v>
      </c>
      <c r="BD974">
        <v>0.51849999999999996</v>
      </c>
    </row>
    <row r="975" spans="1:56" hidden="1" x14ac:dyDescent="0.4">
      <c r="A975">
        <v>708</v>
      </c>
      <c r="B975" t="s">
        <v>867</v>
      </c>
      <c r="C975" t="s">
        <v>1025</v>
      </c>
      <c r="D975" t="str">
        <f t="shared" si="46"/>
        <v>Jaccard</v>
      </c>
      <c r="E975" t="s">
        <v>1047</v>
      </c>
      <c r="F975">
        <f t="shared" si="47"/>
        <v>0.50318599999999991</v>
      </c>
      <c r="G975">
        <v>0.56000000000000005</v>
      </c>
      <c r="H975">
        <v>0.58330000000000004</v>
      </c>
      <c r="I975">
        <v>0.2903</v>
      </c>
      <c r="J975">
        <v>0.7</v>
      </c>
      <c r="K975">
        <v>0.54549999999999998</v>
      </c>
      <c r="L975">
        <v>0.95</v>
      </c>
      <c r="M975">
        <v>0.54049999999999998</v>
      </c>
      <c r="N975">
        <v>0.2727</v>
      </c>
      <c r="O975">
        <v>0.27589999999999998</v>
      </c>
      <c r="P975">
        <v>1</v>
      </c>
      <c r="Q975">
        <v>0.39290000000000003</v>
      </c>
      <c r="R975">
        <v>0.33329999999999999</v>
      </c>
      <c r="S975">
        <v>0.63160000000000005</v>
      </c>
      <c r="T975">
        <v>0.2432</v>
      </c>
      <c r="U975">
        <v>0.74070000000000003</v>
      </c>
      <c r="V975">
        <v>0.3654</v>
      </c>
      <c r="W975">
        <v>0.72970000000000002</v>
      </c>
      <c r="X975">
        <v>0.3</v>
      </c>
      <c r="Y975">
        <v>0.71879999999999999</v>
      </c>
      <c r="Z975">
        <v>0.51519999999999999</v>
      </c>
      <c r="AA975">
        <v>0.29170000000000001</v>
      </c>
      <c r="AB975">
        <v>0.5625</v>
      </c>
      <c r="AC975">
        <v>0.4667</v>
      </c>
      <c r="AD975">
        <v>0.30430000000000001</v>
      </c>
      <c r="AE975">
        <v>0.36359999999999998</v>
      </c>
      <c r="AF975">
        <v>0.57140000000000002</v>
      </c>
      <c r="AG975">
        <v>0.4103</v>
      </c>
      <c r="AH975">
        <v>0.5</v>
      </c>
      <c r="AI975">
        <v>0.28120000000000001</v>
      </c>
      <c r="AJ975">
        <v>0.6875</v>
      </c>
      <c r="AK975">
        <v>0.39579999999999999</v>
      </c>
      <c r="AL975">
        <v>0.65</v>
      </c>
      <c r="AM975">
        <v>0.39290000000000003</v>
      </c>
      <c r="AN975">
        <v>0.29630000000000001</v>
      </c>
      <c r="AO975">
        <v>0.68179999999999996</v>
      </c>
      <c r="AP975">
        <v>0.3478</v>
      </c>
      <c r="AQ975">
        <v>0.90480000000000005</v>
      </c>
      <c r="AR975">
        <v>0.1333</v>
      </c>
      <c r="AS975">
        <v>0.64859999999999995</v>
      </c>
      <c r="AT975">
        <v>0.55000000000000004</v>
      </c>
      <c r="AU975">
        <v>0.42499999999999999</v>
      </c>
      <c r="AV975">
        <v>0.64290000000000003</v>
      </c>
      <c r="AW975">
        <v>0.31109999999999999</v>
      </c>
      <c r="AX975">
        <v>0.8</v>
      </c>
      <c r="AY975">
        <v>0.76190000000000002</v>
      </c>
      <c r="AZ975">
        <v>0.36</v>
      </c>
      <c r="BA975">
        <v>0.1905</v>
      </c>
      <c r="BB975">
        <v>0.48280000000000001</v>
      </c>
      <c r="BC975">
        <v>0.55559999999999998</v>
      </c>
      <c r="BD975">
        <v>0.5</v>
      </c>
    </row>
    <row r="976" spans="1:56" hidden="1" x14ac:dyDescent="0.4">
      <c r="A976">
        <v>709</v>
      </c>
      <c r="B976" t="s">
        <v>867</v>
      </c>
      <c r="C976" t="s">
        <v>1025</v>
      </c>
      <c r="D976" t="str">
        <f t="shared" si="46"/>
        <v>Levenshtein</v>
      </c>
      <c r="E976" t="s">
        <v>1048</v>
      </c>
      <c r="F976">
        <f t="shared" si="47"/>
        <v>0.68336599999999981</v>
      </c>
      <c r="G976">
        <v>0.61370000000000002</v>
      </c>
      <c r="H976">
        <v>0.61439999999999995</v>
      </c>
      <c r="I976">
        <v>0.63819999999999999</v>
      </c>
      <c r="J976">
        <v>0.81640000000000001</v>
      </c>
      <c r="K976">
        <v>0.58189999999999997</v>
      </c>
      <c r="L976">
        <v>0.92210000000000003</v>
      </c>
      <c r="M976">
        <v>0.66059999999999997</v>
      </c>
      <c r="N976">
        <v>0.55249999999999999</v>
      </c>
      <c r="O976">
        <v>0.57899999999999996</v>
      </c>
      <c r="P976">
        <v>0.94020000000000004</v>
      </c>
      <c r="Q976">
        <v>0.62960000000000005</v>
      </c>
      <c r="R976">
        <v>0.40689999999999998</v>
      </c>
      <c r="S976">
        <v>0.79500000000000004</v>
      </c>
      <c r="T976">
        <v>0.58189999999999997</v>
      </c>
      <c r="U976">
        <v>0.88239999999999996</v>
      </c>
      <c r="V976">
        <v>0.57950000000000002</v>
      </c>
      <c r="W976">
        <v>0.8952</v>
      </c>
      <c r="X976">
        <v>0.55359999999999998</v>
      </c>
      <c r="Y976">
        <v>0.67249999999999999</v>
      </c>
      <c r="Z976">
        <v>0.6341</v>
      </c>
      <c r="AA976">
        <v>0.52070000000000005</v>
      </c>
      <c r="AB976">
        <v>0.95909999999999995</v>
      </c>
      <c r="AC976">
        <v>0.70689999999999997</v>
      </c>
      <c r="AD976">
        <v>0.65839999999999999</v>
      </c>
      <c r="AE976">
        <v>0.72760000000000002</v>
      </c>
      <c r="AF976">
        <v>0.66259999999999997</v>
      </c>
      <c r="AG976">
        <v>0.59830000000000005</v>
      </c>
      <c r="AH976">
        <v>0.79110000000000003</v>
      </c>
      <c r="AI976">
        <v>0.58860000000000001</v>
      </c>
      <c r="AJ976">
        <v>0.78569999999999995</v>
      </c>
      <c r="AK976">
        <v>0.60550000000000004</v>
      </c>
      <c r="AL976">
        <v>0.91359999999999997</v>
      </c>
      <c r="AM976">
        <v>0.56679999999999997</v>
      </c>
      <c r="AN976">
        <v>0.50160000000000005</v>
      </c>
      <c r="AO976">
        <v>0.82540000000000002</v>
      </c>
      <c r="AP976">
        <v>0.74809999999999999</v>
      </c>
      <c r="AQ976">
        <v>0.97119999999999995</v>
      </c>
      <c r="AR976">
        <v>0.6673</v>
      </c>
      <c r="AS976">
        <v>0.72189999999999999</v>
      </c>
      <c r="AT976">
        <v>0.64639999999999997</v>
      </c>
      <c r="AU976">
        <v>0.45569999999999999</v>
      </c>
      <c r="AV976">
        <v>0.88100000000000001</v>
      </c>
      <c r="AW976">
        <v>0.56930000000000003</v>
      </c>
      <c r="AX976">
        <v>0.78859999999999997</v>
      </c>
      <c r="AY976">
        <v>0.754</v>
      </c>
      <c r="AZ976">
        <v>0.52459999999999996</v>
      </c>
      <c r="BA976">
        <v>0.58530000000000004</v>
      </c>
      <c r="BB976">
        <v>0.69520000000000004</v>
      </c>
      <c r="BC976">
        <v>0.66500000000000004</v>
      </c>
      <c r="BD976">
        <v>0.53310000000000002</v>
      </c>
    </row>
    <row r="977" spans="1:56" hidden="1" x14ac:dyDescent="0.4">
      <c r="A977">
        <v>710</v>
      </c>
      <c r="B977" t="s">
        <v>867</v>
      </c>
      <c r="C977" t="s">
        <v>1025</v>
      </c>
      <c r="D977" t="str">
        <f t="shared" si="46"/>
        <v>TFIDF</v>
      </c>
      <c r="E977" t="s">
        <v>1049</v>
      </c>
      <c r="F977">
        <f t="shared" si="47"/>
        <v>0.59584999999999988</v>
      </c>
      <c r="G977">
        <v>0.70730000000000004</v>
      </c>
      <c r="H977">
        <v>0.76639999999999997</v>
      </c>
      <c r="I977">
        <v>0.52110000000000001</v>
      </c>
      <c r="J977">
        <v>0.78620000000000001</v>
      </c>
      <c r="K977">
        <v>0.30299999999999999</v>
      </c>
      <c r="L977">
        <v>0.90800000000000003</v>
      </c>
      <c r="M977">
        <v>0.60219999999999996</v>
      </c>
      <c r="N977">
        <v>0.4042</v>
      </c>
      <c r="O977">
        <v>0.43980000000000002</v>
      </c>
      <c r="P977">
        <v>1</v>
      </c>
      <c r="Q977">
        <v>0.54349999999999998</v>
      </c>
      <c r="R977">
        <v>0.33460000000000001</v>
      </c>
      <c r="S977">
        <v>0.78</v>
      </c>
      <c r="T977">
        <v>0.3543</v>
      </c>
      <c r="U977">
        <v>0.85680000000000001</v>
      </c>
      <c r="V977">
        <v>0.58930000000000005</v>
      </c>
      <c r="W977">
        <v>0.79779999999999995</v>
      </c>
      <c r="X977">
        <v>0.39119999999999999</v>
      </c>
      <c r="Y977">
        <v>0.68610000000000004</v>
      </c>
      <c r="Z977">
        <v>0.58040000000000003</v>
      </c>
      <c r="AA977">
        <v>0.20910000000000001</v>
      </c>
      <c r="AB977">
        <v>0.86029999999999995</v>
      </c>
      <c r="AC977">
        <v>0.50080000000000002</v>
      </c>
      <c r="AD977">
        <v>0.39439999999999997</v>
      </c>
      <c r="AE977">
        <v>0.50149999999999995</v>
      </c>
      <c r="AF977">
        <v>0.65820000000000001</v>
      </c>
      <c r="AG977">
        <v>0.5111</v>
      </c>
      <c r="AH977">
        <v>0.6119</v>
      </c>
      <c r="AI977">
        <v>0.38719999999999999</v>
      </c>
      <c r="AJ977">
        <v>0.69040000000000001</v>
      </c>
      <c r="AK977">
        <v>0.53549999999999998</v>
      </c>
      <c r="AL977">
        <v>0.67159999999999997</v>
      </c>
      <c r="AM977">
        <v>0.43519999999999998</v>
      </c>
      <c r="AN977">
        <v>0.29630000000000001</v>
      </c>
      <c r="AO977">
        <v>0.72389999999999999</v>
      </c>
      <c r="AP977">
        <v>0.66379999999999995</v>
      </c>
      <c r="AQ977">
        <v>0.96530000000000005</v>
      </c>
      <c r="AR977">
        <v>0.49490000000000001</v>
      </c>
      <c r="AS977">
        <v>0.67869999999999997</v>
      </c>
      <c r="AT977">
        <v>0.54630000000000001</v>
      </c>
      <c r="AU977">
        <v>0.54200000000000004</v>
      </c>
      <c r="AV977">
        <v>0.80169999999999997</v>
      </c>
      <c r="AW977">
        <v>0.55330000000000001</v>
      </c>
      <c r="AX977">
        <v>0.70250000000000001</v>
      </c>
      <c r="AY977">
        <v>0.78059999999999996</v>
      </c>
      <c r="AZ977">
        <v>0.51719999999999999</v>
      </c>
      <c r="BA977">
        <v>0.35549999999999998</v>
      </c>
      <c r="BB977">
        <v>0.59950000000000003</v>
      </c>
      <c r="BC977">
        <v>0.7006</v>
      </c>
      <c r="BD977">
        <v>0.55100000000000005</v>
      </c>
    </row>
    <row r="978" spans="1:56" hidden="1" x14ac:dyDescent="0.4">
      <c r="A978">
        <v>711</v>
      </c>
      <c r="B978" t="s">
        <v>867</v>
      </c>
      <c r="C978" t="s">
        <v>1025</v>
      </c>
      <c r="D978" t="str">
        <f t="shared" si="46"/>
        <v>BM25</v>
      </c>
      <c r="E978" t="s">
        <v>1050</v>
      </c>
      <c r="F978">
        <f t="shared" si="47"/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</row>
    <row r="979" spans="1:56" hidden="1" x14ac:dyDescent="0.4">
      <c r="A979">
        <v>712</v>
      </c>
      <c r="B979" t="s">
        <v>867</v>
      </c>
      <c r="C979" t="s">
        <v>1025</v>
      </c>
      <c r="D979" t="str">
        <f t="shared" si="46"/>
        <v>SBERT</v>
      </c>
      <c r="E979" t="s">
        <v>1051</v>
      </c>
      <c r="F979">
        <f t="shared" si="47"/>
        <v>0.95167599999999997</v>
      </c>
      <c r="G979">
        <v>0.96399999999999997</v>
      </c>
      <c r="H979">
        <v>0.95920000000000005</v>
      </c>
      <c r="I979">
        <v>0.9456</v>
      </c>
      <c r="J979">
        <v>0.97840000000000005</v>
      </c>
      <c r="K979">
        <v>0.95520000000000005</v>
      </c>
      <c r="L979">
        <v>0.99170000000000003</v>
      </c>
      <c r="M979">
        <v>0.95720000000000005</v>
      </c>
      <c r="N979">
        <v>0.92879999999999996</v>
      </c>
      <c r="O979">
        <v>0.95950000000000002</v>
      </c>
      <c r="P979">
        <v>1</v>
      </c>
      <c r="Q979">
        <v>0.92989999999999995</v>
      </c>
      <c r="R979">
        <v>0.89319999999999999</v>
      </c>
      <c r="S979">
        <v>0.98470000000000002</v>
      </c>
      <c r="T979">
        <v>0.94159999999999999</v>
      </c>
      <c r="U979">
        <v>0.9899</v>
      </c>
      <c r="V979">
        <v>0.94569999999999999</v>
      </c>
      <c r="W979">
        <v>0.9859</v>
      </c>
      <c r="X979">
        <v>0.9173</v>
      </c>
      <c r="Y979">
        <v>0.95469999999999999</v>
      </c>
      <c r="Z979">
        <v>0.98270000000000002</v>
      </c>
      <c r="AA979">
        <v>0.9022</v>
      </c>
      <c r="AB979">
        <v>0.98870000000000002</v>
      </c>
      <c r="AC979">
        <v>0.9052</v>
      </c>
      <c r="AD979">
        <v>0.95330000000000004</v>
      </c>
      <c r="AE979">
        <v>0.93930000000000002</v>
      </c>
      <c r="AF979">
        <v>0.94520000000000004</v>
      </c>
      <c r="AG979">
        <v>0.9345</v>
      </c>
      <c r="AH979">
        <v>0.97119999999999995</v>
      </c>
      <c r="AI979">
        <v>0.94069999999999998</v>
      </c>
      <c r="AJ979">
        <v>0.97219999999999995</v>
      </c>
      <c r="AK979">
        <v>0.90490000000000004</v>
      </c>
      <c r="AL979">
        <v>0.98870000000000002</v>
      </c>
      <c r="AM979">
        <v>0.95779999999999998</v>
      </c>
      <c r="AN979">
        <v>0.8266</v>
      </c>
      <c r="AO979">
        <v>0.9607</v>
      </c>
      <c r="AP979">
        <v>0.97599999999999998</v>
      </c>
      <c r="AQ979">
        <v>0.99690000000000001</v>
      </c>
      <c r="AR979">
        <v>0.94740000000000002</v>
      </c>
      <c r="AS979">
        <v>0.97909999999999997</v>
      </c>
      <c r="AT979">
        <v>0.96870000000000001</v>
      </c>
      <c r="AU979">
        <v>0.94040000000000001</v>
      </c>
      <c r="AV979">
        <v>0.96479999999999999</v>
      </c>
      <c r="AW979">
        <v>0.94799999999999995</v>
      </c>
      <c r="AX979">
        <v>0.97640000000000005</v>
      </c>
      <c r="AY979">
        <v>0.96840000000000004</v>
      </c>
      <c r="AZ979">
        <v>0.90490000000000004</v>
      </c>
      <c r="BA979">
        <v>0.86929999999999996</v>
      </c>
      <c r="BB979">
        <v>0.97260000000000002</v>
      </c>
      <c r="BC979">
        <v>0.95199999999999996</v>
      </c>
      <c r="BD979">
        <v>0.96250000000000002</v>
      </c>
    </row>
    <row r="980" spans="1:56" hidden="1" x14ac:dyDescent="0.4">
      <c r="A980">
        <v>713</v>
      </c>
      <c r="B980" t="s">
        <v>867</v>
      </c>
      <c r="C980" t="s">
        <v>1025</v>
      </c>
      <c r="D980" t="str">
        <f t="shared" si="46"/>
        <v>MEAN</v>
      </c>
      <c r="E980" t="s">
        <v>1052</v>
      </c>
      <c r="F980">
        <f t="shared" si="47"/>
        <v>0.54680799999999996</v>
      </c>
      <c r="G980">
        <v>0.56899999999999995</v>
      </c>
      <c r="H980">
        <v>0.5847</v>
      </c>
      <c r="I980">
        <v>0.47899999999999998</v>
      </c>
      <c r="J980">
        <v>0.65620000000000001</v>
      </c>
      <c r="K980">
        <v>0.47710000000000002</v>
      </c>
      <c r="L980">
        <v>0.75439999999999996</v>
      </c>
      <c r="M980">
        <v>0.55210000000000004</v>
      </c>
      <c r="N980">
        <v>0.43159999999999998</v>
      </c>
      <c r="O980">
        <v>0.45079999999999998</v>
      </c>
      <c r="P980">
        <v>0.78800000000000003</v>
      </c>
      <c r="Q980">
        <v>0.49919999999999998</v>
      </c>
      <c r="R980">
        <v>0.39360000000000001</v>
      </c>
      <c r="S980">
        <v>0.63819999999999999</v>
      </c>
      <c r="T980">
        <v>0.42420000000000002</v>
      </c>
      <c r="U980">
        <v>0.69399999999999995</v>
      </c>
      <c r="V980">
        <v>0.496</v>
      </c>
      <c r="W980">
        <v>0.68169999999999997</v>
      </c>
      <c r="X980">
        <v>0.43240000000000001</v>
      </c>
      <c r="Y980">
        <v>0.60640000000000005</v>
      </c>
      <c r="Z980">
        <v>0.54249999999999998</v>
      </c>
      <c r="AA980">
        <v>0.38469999999999999</v>
      </c>
      <c r="AB980">
        <v>0.67410000000000003</v>
      </c>
      <c r="AC980">
        <v>0.51590000000000003</v>
      </c>
      <c r="AD980">
        <v>0.46210000000000001</v>
      </c>
      <c r="AE980">
        <v>0.50639999999999996</v>
      </c>
      <c r="AF980">
        <v>0.5675</v>
      </c>
      <c r="AG980">
        <v>0.49080000000000001</v>
      </c>
      <c r="AH980">
        <v>0.57489999999999997</v>
      </c>
      <c r="AI980">
        <v>0.4395</v>
      </c>
      <c r="AJ980">
        <v>0.62719999999999998</v>
      </c>
      <c r="AK980">
        <v>0.48830000000000001</v>
      </c>
      <c r="AL980">
        <v>0.64480000000000004</v>
      </c>
      <c r="AM980">
        <v>0.47049999999999997</v>
      </c>
      <c r="AN980">
        <v>0.3841</v>
      </c>
      <c r="AO980">
        <v>0.63839999999999997</v>
      </c>
      <c r="AP980">
        <v>0.54710000000000003</v>
      </c>
      <c r="AQ980">
        <v>0.76759999999999995</v>
      </c>
      <c r="AR980">
        <v>0.4486</v>
      </c>
      <c r="AS980">
        <v>0.60570000000000002</v>
      </c>
      <c r="AT980">
        <v>0.5423</v>
      </c>
      <c r="AU980">
        <v>0.47260000000000002</v>
      </c>
      <c r="AV980">
        <v>0.65810000000000002</v>
      </c>
      <c r="AW980">
        <v>0.4763</v>
      </c>
      <c r="AX980">
        <v>0.65349999999999997</v>
      </c>
      <c r="AY980">
        <v>0.65300000000000002</v>
      </c>
      <c r="AZ980">
        <v>0.46129999999999999</v>
      </c>
      <c r="BA980">
        <v>0.40010000000000001</v>
      </c>
      <c r="BB980">
        <v>0.55000000000000004</v>
      </c>
      <c r="BC980">
        <v>0.5746</v>
      </c>
      <c r="BD980">
        <v>0.50929999999999997</v>
      </c>
    </row>
    <row r="981" spans="1:56" hidden="1" x14ac:dyDescent="0.4">
      <c r="A981">
        <v>714</v>
      </c>
      <c r="B981" t="s">
        <v>867</v>
      </c>
      <c r="C981" t="s">
        <v>1025</v>
      </c>
      <c r="D981" t="str">
        <f t="shared" si="46"/>
        <v>Weighted</v>
      </c>
      <c r="E981" t="s">
        <v>1053</v>
      </c>
      <c r="F981">
        <f t="shared" si="47"/>
        <v>0.57056400000000007</v>
      </c>
      <c r="G981">
        <v>0.60199999999999998</v>
      </c>
      <c r="H981">
        <v>0.62529999999999997</v>
      </c>
      <c r="I981">
        <v>0.48299999999999998</v>
      </c>
      <c r="J981">
        <v>0.71279999999999999</v>
      </c>
      <c r="K981">
        <v>0.46829999999999999</v>
      </c>
      <c r="L981">
        <v>0.83960000000000001</v>
      </c>
      <c r="M981">
        <v>0.57669999999999999</v>
      </c>
      <c r="N981">
        <v>0.4204</v>
      </c>
      <c r="O981">
        <v>0.44159999999999999</v>
      </c>
      <c r="P981">
        <v>0.88500000000000001</v>
      </c>
      <c r="Q981">
        <v>0.51170000000000004</v>
      </c>
      <c r="R981">
        <v>0.37480000000000002</v>
      </c>
      <c r="S981">
        <v>0.68910000000000005</v>
      </c>
      <c r="T981">
        <v>0.40670000000000001</v>
      </c>
      <c r="U981">
        <v>0.76180000000000003</v>
      </c>
      <c r="V981">
        <v>0.50760000000000005</v>
      </c>
      <c r="W981">
        <v>0.74419999999999997</v>
      </c>
      <c r="X981">
        <v>0.42249999999999999</v>
      </c>
      <c r="Y981">
        <v>0.64910000000000001</v>
      </c>
      <c r="Z981">
        <v>0.55969999999999998</v>
      </c>
      <c r="AA981">
        <v>0.35610000000000003</v>
      </c>
      <c r="AB981">
        <v>0.73740000000000006</v>
      </c>
      <c r="AC981">
        <v>0.53420000000000001</v>
      </c>
      <c r="AD981">
        <v>0.45429999999999998</v>
      </c>
      <c r="AE981">
        <v>0.51719999999999999</v>
      </c>
      <c r="AF981">
        <v>0.60050000000000003</v>
      </c>
      <c r="AG981">
        <v>0.49890000000000001</v>
      </c>
      <c r="AH981">
        <v>0.60350000000000004</v>
      </c>
      <c r="AI981">
        <v>0.42770000000000002</v>
      </c>
      <c r="AJ981">
        <v>0.67269999999999996</v>
      </c>
      <c r="AK981">
        <v>0.50149999999999995</v>
      </c>
      <c r="AL981">
        <v>0.69130000000000003</v>
      </c>
      <c r="AM981">
        <v>0.46629999999999999</v>
      </c>
      <c r="AN981">
        <v>0.371</v>
      </c>
      <c r="AO981">
        <v>0.69</v>
      </c>
      <c r="AP981">
        <v>0.57069999999999999</v>
      </c>
      <c r="AQ981">
        <v>0.85829999999999995</v>
      </c>
      <c r="AR981">
        <v>0.44340000000000002</v>
      </c>
      <c r="AS981">
        <v>0.64410000000000001</v>
      </c>
      <c r="AT981">
        <v>0.55989999999999995</v>
      </c>
      <c r="AU981">
        <v>0.4768</v>
      </c>
      <c r="AV981">
        <v>0.71789999999999998</v>
      </c>
      <c r="AW981">
        <v>0.48089999999999999</v>
      </c>
      <c r="AX981">
        <v>0.70550000000000002</v>
      </c>
      <c r="AY981">
        <v>0.71</v>
      </c>
      <c r="AZ981">
        <v>0.46679999999999999</v>
      </c>
      <c r="BA981">
        <v>0.38750000000000001</v>
      </c>
      <c r="BB981">
        <v>0.5716</v>
      </c>
      <c r="BC981">
        <v>0.61050000000000004</v>
      </c>
      <c r="BD981">
        <v>0.51980000000000004</v>
      </c>
    </row>
    <row r="982" spans="1:56" hidden="1" x14ac:dyDescent="0.4">
      <c r="A982">
        <v>680</v>
      </c>
      <c r="B982" t="s">
        <v>845</v>
      </c>
      <c r="C982" t="s">
        <v>1025</v>
      </c>
      <c r="D982" t="str">
        <f t="shared" si="46"/>
        <v>Jaccard</v>
      </c>
      <c r="E982" t="s">
        <v>1054</v>
      </c>
      <c r="F982">
        <f t="shared" si="47"/>
        <v>0.47573399999999993</v>
      </c>
      <c r="G982">
        <v>0.34379999999999999</v>
      </c>
      <c r="H982">
        <v>1</v>
      </c>
      <c r="I982">
        <v>0.4516</v>
      </c>
      <c r="J982">
        <v>0.61899999999999999</v>
      </c>
      <c r="K982">
        <v>0.40910000000000002</v>
      </c>
      <c r="L982">
        <v>0.5333</v>
      </c>
      <c r="M982">
        <v>0.21049999999999999</v>
      </c>
      <c r="N982">
        <v>0.22500000000000001</v>
      </c>
      <c r="O982">
        <v>1</v>
      </c>
      <c r="P982">
        <v>0.5</v>
      </c>
      <c r="Q982">
        <v>0.37040000000000001</v>
      </c>
      <c r="R982">
        <v>0.4</v>
      </c>
      <c r="S982">
        <v>0.3125</v>
      </c>
      <c r="T982">
        <v>0.40479999999999999</v>
      </c>
      <c r="U982">
        <v>0.35139999999999999</v>
      </c>
      <c r="V982">
        <v>0.30909999999999999</v>
      </c>
      <c r="W982">
        <v>0.64100000000000001</v>
      </c>
      <c r="X982">
        <v>0.2286</v>
      </c>
      <c r="Y982">
        <v>0.52939999999999998</v>
      </c>
      <c r="Z982">
        <v>0.62960000000000005</v>
      </c>
      <c r="AA982">
        <v>0.26669999999999999</v>
      </c>
      <c r="AB982">
        <v>0.78569999999999995</v>
      </c>
      <c r="AC982">
        <v>0.4118</v>
      </c>
      <c r="AD982">
        <v>0.28000000000000003</v>
      </c>
      <c r="AE982">
        <v>0.27779999999999999</v>
      </c>
      <c r="AF982">
        <v>0.66</v>
      </c>
      <c r="AG982">
        <v>0.35899999999999999</v>
      </c>
      <c r="AH982">
        <v>0.5161</v>
      </c>
      <c r="AI982">
        <v>0.4</v>
      </c>
      <c r="AJ982">
        <v>0.73680000000000001</v>
      </c>
      <c r="AK982">
        <v>0.42220000000000002</v>
      </c>
      <c r="AL982">
        <v>0.63160000000000005</v>
      </c>
      <c r="AM982">
        <v>0.39290000000000003</v>
      </c>
      <c r="AN982">
        <v>0.54549999999999998</v>
      </c>
      <c r="AO982">
        <v>0.33329999999999999</v>
      </c>
      <c r="AP982">
        <v>0.45450000000000002</v>
      </c>
      <c r="AQ982">
        <v>0.69569999999999999</v>
      </c>
      <c r="AR982">
        <v>0.48649999999999999</v>
      </c>
      <c r="AS982">
        <v>0.58540000000000003</v>
      </c>
      <c r="AT982">
        <v>0.43480000000000002</v>
      </c>
      <c r="AU982">
        <v>0.3871</v>
      </c>
      <c r="AV982">
        <v>0.51519999999999999</v>
      </c>
      <c r="AW982">
        <v>0.4894</v>
      </c>
      <c r="AX982">
        <v>0.57140000000000002</v>
      </c>
      <c r="AY982">
        <v>0.52170000000000005</v>
      </c>
      <c r="AZ982">
        <v>0.65620000000000001</v>
      </c>
      <c r="BA982">
        <v>0.2727</v>
      </c>
      <c r="BB982">
        <v>0.42859999999999998</v>
      </c>
      <c r="BC982">
        <v>0.56820000000000004</v>
      </c>
      <c r="BD982">
        <v>0.23080000000000001</v>
      </c>
    </row>
    <row r="983" spans="1:56" hidden="1" x14ac:dyDescent="0.4">
      <c r="A983">
        <v>681</v>
      </c>
      <c r="B983" t="s">
        <v>845</v>
      </c>
      <c r="C983" t="s">
        <v>1025</v>
      </c>
      <c r="D983" t="str">
        <f t="shared" si="46"/>
        <v>Levenshtein</v>
      </c>
      <c r="E983" t="s">
        <v>1055</v>
      </c>
      <c r="F983">
        <f t="shared" si="47"/>
        <v>0.68147999999999997</v>
      </c>
      <c r="G983">
        <v>0.56020000000000003</v>
      </c>
      <c r="H983">
        <v>0.95720000000000005</v>
      </c>
      <c r="I983">
        <v>0.59099999999999997</v>
      </c>
      <c r="J983">
        <v>0.76629999999999998</v>
      </c>
      <c r="K983">
        <v>0.65180000000000005</v>
      </c>
      <c r="L983">
        <v>0.71560000000000001</v>
      </c>
      <c r="M983">
        <v>0.5302</v>
      </c>
      <c r="N983">
        <v>0.59189999999999998</v>
      </c>
      <c r="O983">
        <v>1</v>
      </c>
      <c r="P983">
        <v>0.73599999999999999</v>
      </c>
      <c r="Q983">
        <v>0.64</v>
      </c>
      <c r="R983">
        <v>0.5514</v>
      </c>
      <c r="S983">
        <v>0.56840000000000002</v>
      </c>
      <c r="T983">
        <v>0.67349999999999999</v>
      </c>
      <c r="U983">
        <v>0.59599999999999997</v>
      </c>
      <c r="V983">
        <v>0.50449999999999995</v>
      </c>
      <c r="W983">
        <v>0.66549999999999998</v>
      </c>
      <c r="X983">
        <v>0.60409999999999997</v>
      </c>
      <c r="Y983">
        <v>0.73599999999999999</v>
      </c>
      <c r="Z983">
        <v>0.78320000000000001</v>
      </c>
      <c r="AA983">
        <v>0.50970000000000004</v>
      </c>
      <c r="AB983">
        <v>0.96489999999999998</v>
      </c>
      <c r="AC983">
        <v>0.74360000000000004</v>
      </c>
      <c r="AD983">
        <v>0.62280000000000002</v>
      </c>
      <c r="AE983">
        <v>0.62960000000000005</v>
      </c>
      <c r="AF983">
        <v>0.88039999999999996</v>
      </c>
      <c r="AG983">
        <v>0.63549999999999995</v>
      </c>
      <c r="AH983">
        <v>0.81440000000000001</v>
      </c>
      <c r="AI983">
        <v>0.59950000000000003</v>
      </c>
      <c r="AJ983">
        <v>0.66279999999999994</v>
      </c>
      <c r="AK983">
        <v>0.7127</v>
      </c>
      <c r="AL983">
        <v>0.77349999999999997</v>
      </c>
      <c r="AM983">
        <v>0.53779999999999994</v>
      </c>
      <c r="AN983">
        <v>0.86019999999999996</v>
      </c>
      <c r="AO983">
        <v>0.56299999999999994</v>
      </c>
      <c r="AP983">
        <v>0.78879999999999995</v>
      </c>
      <c r="AQ983">
        <v>0.9254</v>
      </c>
      <c r="AR983">
        <v>0.6855</v>
      </c>
      <c r="AS983">
        <v>0.64339999999999997</v>
      </c>
      <c r="AT983">
        <v>0.58599999999999997</v>
      </c>
      <c r="AU983">
        <v>0.56140000000000001</v>
      </c>
      <c r="AV983">
        <v>0.81499999999999995</v>
      </c>
      <c r="AW983">
        <v>0.5736</v>
      </c>
      <c r="AX983">
        <v>0.59750000000000003</v>
      </c>
      <c r="AY983">
        <v>0.66920000000000002</v>
      </c>
      <c r="AZ983">
        <v>0.78320000000000001</v>
      </c>
      <c r="BA983">
        <v>0.60089999999999999</v>
      </c>
      <c r="BB983">
        <v>0.71030000000000004</v>
      </c>
      <c r="BC983">
        <v>0.6008</v>
      </c>
      <c r="BD983">
        <v>0.5998</v>
      </c>
    </row>
    <row r="984" spans="1:56" hidden="1" x14ac:dyDescent="0.4">
      <c r="A984">
        <v>682</v>
      </c>
      <c r="B984" t="s">
        <v>845</v>
      </c>
      <c r="C984" t="s">
        <v>1025</v>
      </c>
      <c r="D984" t="str">
        <f t="shared" si="46"/>
        <v>TFIDF</v>
      </c>
      <c r="E984" t="s">
        <v>1056</v>
      </c>
      <c r="F984">
        <f t="shared" si="47"/>
        <v>0.5758979999999998</v>
      </c>
      <c r="G984">
        <v>0.54610000000000003</v>
      </c>
      <c r="H984">
        <v>0.92930000000000001</v>
      </c>
      <c r="I984">
        <v>0.54379999999999995</v>
      </c>
      <c r="J984">
        <v>0.7268</v>
      </c>
      <c r="K984">
        <v>0.35799999999999998</v>
      </c>
      <c r="L984">
        <v>0.61509999999999998</v>
      </c>
      <c r="M984">
        <v>0.47549999999999998</v>
      </c>
      <c r="N984">
        <v>0.38379999999999997</v>
      </c>
      <c r="O984">
        <v>1</v>
      </c>
      <c r="P984">
        <v>0.60740000000000005</v>
      </c>
      <c r="Q984">
        <v>0.54559999999999997</v>
      </c>
      <c r="R984">
        <v>0.37619999999999998</v>
      </c>
      <c r="S984">
        <v>0.28710000000000002</v>
      </c>
      <c r="T984">
        <v>0.45989999999999998</v>
      </c>
      <c r="U984">
        <v>0.40920000000000001</v>
      </c>
      <c r="V984">
        <v>0.39279999999999998</v>
      </c>
      <c r="W984">
        <v>0.70879999999999999</v>
      </c>
      <c r="X984">
        <v>0.40010000000000001</v>
      </c>
      <c r="Y984">
        <v>0.61990000000000001</v>
      </c>
      <c r="Z984">
        <v>0.63180000000000003</v>
      </c>
      <c r="AA984">
        <v>0.2954</v>
      </c>
      <c r="AB984">
        <v>0.92200000000000004</v>
      </c>
      <c r="AC984">
        <v>0.55669999999999997</v>
      </c>
      <c r="AD984">
        <v>0.34810000000000002</v>
      </c>
      <c r="AE984">
        <v>0.46650000000000003</v>
      </c>
      <c r="AF984">
        <v>0.71360000000000001</v>
      </c>
      <c r="AG984">
        <v>0.54720000000000002</v>
      </c>
      <c r="AH984">
        <v>0.67610000000000003</v>
      </c>
      <c r="AI984">
        <v>0.39560000000000001</v>
      </c>
      <c r="AJ984">
        <v>0.66590000000000005</v>
      </c>
      <c r="AK984">
        <v>0.61070000000000002</v>
      </c>
      <c r="AL984">
        <v>0.6643</v>
      </c>
      <c r="AM984">
        <v>0.3755</v>
      </c>
      <c r="AN984">
        <v>0.81389999999999996</v>
      </c>
      <c r="AO984">
        <v>0.39350000000000002</v>
      </c>
      <c r="AP984">
        <v>0.73429999999999995</v>
      </c>
      <c r="AQ984">
        <v>0.85609999999999997</v>
      </c>
      <c r="AR984">
        <v>0.75509999999999999</v>
      </c>
      <c r="AS984">
        <v>0.65159999999999996</v>
      </c>
      <c r="AT984">
        <v>0.49580000000000002</v>
      </c>
      <c r="AU984">
        <v>0.39539999999999997</v>
      </c>
      <c r="AV984">
        <v>0.67759999999999998</v>
      </c>
      <c r="AW984">
        <v>0.61809999999999998</v>
      </c>
      <c r="AX984">
        <v>0.55969999999999998</v>
      </c>
      <c r="AY984">
        <v>0.72540000000000004</v>
      </c>
      <c r="AZ984">
        <v>0.73380000000000001</v>
      </c>
      <c r="BA984">
        <v>0.45490000000000003</v>
      </c>
      <c r="BB984">
        <v>0.60299999999999998</v>
      </c>
      <c r="BC984">
        <v>0.70420000000000005</v>
      </c>
      <c r="BD984">
        <v>0.36770000000000003</v>
      </c>
    </row>
    <row r="985" spans="1:56" hidden="1" x14ac:dyDescent="0.4">
      <c r="A985">
        <v>683</v>
      </c>
      <c r="B985" t="s">
        <v>845</v>
      </c>
      <c r="C985" t="s">
        <v>1025</v>
      </c>
      <c r="D985" t="str">
        <f t="shared" si="46"/>
        <v>BM25</v>
      </c>
      <c r="E985" t="s">
        <v>1057</v>
      </c>
      <c r="F985">
        <f t="shared" si="47"/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</row>
    <row r="986" spans="1:56" hidden="1" x14ac:dyDescent="0.4">
      <c r="A986">
        <v>684</v>
      </c>
      <c r="B986" t="s">
        <v>845</v>
      </c>
      <c r="C986" t="s">
        <v>1025</v>
      </c>
      <c r="D986" t="str">
        <f t="shared" si="46"/>
        <v>SBERT</v>
      </c>
      <c r="E986" t="s">
        <v>1058</v>
      </c>
      <c r="F986">
        <f t="shared" si="47"/>
        <v>0.954372</v>
      </c>
      <c r="G986">
        <v>0.92630000000000001</v>
      </c>
      <c r="H986">
        <v>0.99329999999999996</v>
      </c>
      <c r="I986">
        <v>0.95069999999999999</v>
      </c>
      <c r="J986">
        <v>0.9758</v>
      </c>
      <c r="K986">
        <v>0.97389999999999999</v>
      </c>
      <c r="L986">
        <v>0.97599999999999998</v>
      </c>
      <c r="M986">
        <v>0.92849999999999999</v>
      </c>
      <c r="N986">
        <v>0.95089999999999997</v>
      </c>
      <c r="O986">
        <v>1</v>
      </c>
      <c r="P986">
        <v>0.94620000000000004</v>
      </c>
      <c r="Q986">
        <v>0.92920000000000003</v>
      </c>
      <c r="R986">
        <v>0.94040000000000001</v>
      </c>
      <c r="S986">
        <v>0.95140000000000002</v>
      </c>
      <c r="T986">
        <v>0.96519999999999995</v>
      </c>
      <c r="U986">
        <v>0.93210000000000004</v>
      </c>
      <c r="V986">
        <v>0.93310000000000004</v>
      </c>
      <c r="W986">
        <v>0.97209999999999996</v>
      </c>
      <c r="X986">
        <v>0.94810000000000005</v>
      </c>
      <c r="Y986">
        <v>0.94569999999999999</v>
      </c>
      <c r="Z986">
        <v>0.9778</v>
      </c>
      <c r="AA986">
        <v>0.91310000000000002</v>
      </c>
      <c r="AB986">
        <v>0.99009999999999998</v>
      </c>
      <c r="AC986">
        <v>0.92220000000000002</v>
      </c>
      <c r="AD986">
        <v>0.94850000000000001</v>
      </c>
      <c r="AE986">
        <v>0.93589999999999995</v>
      </c>
      <c r="AF986">
        <v>0.98229999999999995</v>
      </c>
      <c r="AG986">
        <v>0.92010000000000003</v>
      </c>
      <c r="AH986">
        <v>0.98560000000000003</v>
      </c>
      <c r="AI986">
        <v>0.91359999999999997</v>
      </c>
      <c r="AJ986">
        <v>0.96830000000000005</v>
      </c>
      <c r="AK986">
        <v>0.95330000000000004</v>
      </c>
      <c r="AL986">
        <v>0.95950000000000002</v>
      </c>
      <c r="AM986">
        <v>0.95289999999999997</v>
      </c>
      <c r="AN986">
        <v>0.95840000000000003</v>
      </c>
      <c r="AO986">
        <v>0.96619999999999995</v>
      </c>
      <c r="AP986">
        <v>0.97560000000000002</v>
      </c>
      <c r="AQ986">
        <v>0.98809999999999998</v>
      </c>
      <c r="AR986">
        <v>0.95699999999999996</v>
      </c>
      <c r="AS986">
        <v>0.97070000000000001</v>
      </c>
      <c r="AT986">
        <v>0.97609999999999997</v>
      </c>
      <c r="AU986">
        <v>0.92269999999999996</v>
      </c>
      <c r="AV986">
        <v>0.96640000000000004</v>
      </c>
      <c r="AW986">
        <v>0.94440000000000002</v>
      </c>
      <c r="AX986">
        <v>0.94630000000000003</v>
      </c>
      <c r="AY986">
        <v>0.94389999999999996</v>
      </c>
      <c r="AZ986">
        <v>0.98080000000000001</v>
      </c>
      <c r="BA986">
        <v>0.86560000000000004</v>
      </c>
      <c r="BB986">
        <v>0.98050000000000004</v>
      </c>
      <c r="BC986">
        <v>0.96699999999999997</v>
      </c>
      <c r="BD986">
        <v>0.94679999999999997</v>
      </c>
    </row>
    <row r="987" spans="1:56" hidden="1" x14ac:dyDescent="0.4">
      <c r="A987">
        <v>685</v>
      </c>
      <c r="B987" t="s">
        <v>845</v>
      </c>
      <c r="C987" t="s">
        <v>1025</v>
      </c>
      <c r="D987" t="str">
        <f t="shared" si="46"/>
        <v>MEAN</v>
      </c>
      <c r="E987" t="s">
        <v>1059</v>
      </c>
      <c r="F987">
        <f t="shared" si="47"/>
        <v>0.53749599999999975</v>
      </c>
      <c r="G987">
        <v>0.4753</v>
      </c>
      <c r="H987">
        <v>0.77600000000000002</v>
      </c>
      <c r="I987">
        <v>0.50739999999999996</v>
      </c>
      <c r="J987">
        <v>0.61760000000000004</v>
      </c>
      <c r="K987">
        <v>0.47860000000000003</v>
      </c>
      <c r="L987">
        <v>0.56799999999999995</v>
      </c>
      <c r="M987">
        <v>0.42899999999999999</v>
      </c>
      <c r="N987">
        <v>0.43030000000000002</v>
      </c>
      <c r="O987">
        <v>0.8</v>
      </c>
      <c r="P987">
        <v>0.55789999999999995</v>
      </c>
      <c r="Q987">
        <v>0.497</v>
      </c>
      <c r="R987">
        <v>0.4536</v>
      </c>
      <c r="S987">
        <v>0.4239</v>
      </c>
      <c r="T987">
        <v>0.50070000000000003</v>
      </c>
      <c r="U987">
        <v>0.4577</v>
      </c>
      <c r="V987">
        <v>0.4279</v>
      </c>
      <c r="W987">
        <v>0.59750000000000003</v>
      </c>
      <c r="X987">
        <v>0.43619999999999998</v>
      </c>
      <c r="Y987">
        <v>0.56620000000000004</v>
      </c>
      <c r="Z987">
        <v>0.60450000000000004</v>
      </c>
      <c r="AA987">
        <v>0.39700000000000002</v>
      </c>
      <c r="AB987">
        <v>0.73250000000000004</v>
      </c>
      <c r="AC987">
        <v>0.52690000000000003</v>
      </c>
      <c r="AD987">
        <v>0.43990000000000001</v>
      </c>
      <c r="AE987">
        <v>0.46189999999999998</v>
      </c>
      <c r="AF987">
        <v>0.6472</v>
      </c>
      <c r="AG987">
        <v>0.4924</v>
      </c>
      <c r="AH987">
        <v>0.59850000000000003</v>
      </c>
      <c r="AI987">
        <v>0.4617</v>
      </c>
      <c r="AJ987">
        <v>0.60680000000000001</v>
      </c>
      <c r="AK987">
        <v>0.53979999999999995</v>
      </c>
      <c r="AL987">
        <v>0.60580000000000001</v>
      </c>
      <c r="AM987">
        <v>0.45179999999999998</v>
      </c>
      <c r="AN987">
        <v>0.63560000000000005</v>
      </c>
      <c r="AO987">
        <v>0.45119999999999999</v>
      </c>
      <c r="AP987">
        <v>0.59060000000000001</v>
      </c>
      <c r="AQ987">
        <v>0.69299999999999995</v>
      </c>
      <c r="AR987">
        <v>0.57679999999999998</v>
      </c>
      <c r="AS987">
        <v>0.57020000000000004</v>
      </c>
      <c r="AT987">
        <v>0.4985</v>
      </c>
      <c r="AU987">
        <v>0.45329999999999998</v>
      </c>
      <c r="AV987">
        <v>0.5948</v>
      </c>
      <c r="AW987">
        <v>0.52510000000000001</v>
      </c>
      <c r="AX987">
        <v>0.53500000000000003</v>
      </c>
      <c r="AY987">
        <v>0.57210000000000005</v>
      </c>
      <c r="AZ987">
        <v>0.63080000000000003</v>
      </c>
      <c r="BA987">
        <v>0.43880000000000002</v>
      </c>
      <c r="BB987">
        <v>0.54449999999999998</v>
      </c>
      <c r="BC987">
        <v>0.56799999999999995</v>
      </c>
      <c r="BD987">
        <v>0.42899999999999999</v>
      </c>
    </row>
    <row r="988" spans="1:56" hidden="1" x14ac:dyDescent="0.4">
      <c r="A988">
        <v>686</v>
      </c>
      <c r="B988" t="s">
        <v>845</v>
      </c>
      <c r="C988" t="s">
        <v>1025</v>
      </c>
      <c r="D988" t="str">
        <f t="shared" si="46"/>
        <v>Weighted</v>
      </c>
      <c r="E988" t="s">
        <v>1060</v>
      </c>
      <c r="F988">
        <f t="shared" si="47"/>
        <v>0.55751000000000017</v>
      </c>
      <c r="G988">
        <v>0.4824</v>
      </c>
      <c r="H988">
        <v>0.86739999999999995</v>
      </c>
      <c r="I988">
        <v>0.51890000000000003</v>
      </c>
      <c r="J988">
        <v>0.66200000000000003</v>
      </c>
      <c r="K988">
        <v>0.47</v>
      </c>
      <c r="L988">
        <v>0.59430000000000005</v>
      </c>
      <c r="M988">
        <v>0.42070000000000002</v>
      </c>
      <c r="N988">
        <v>0.41439999999999999</v>
      </c>
      <c r="O988">
        <v>0.9</v>
      </c>
      <c r="P988">
        <v>0.58579999999999999</v>
      </c>
      <c r="Q988">
        <v>0.50919999999999999</v>
      </c>
      <c r="R988">
        <v>0.44479999999999997</v>
      </c>
      <c r="S988">
        <v>0.40150000000000002</v>
      </c>
      <c r="T988">
        <v>0.50409999999999999</v>
      </c>
      <c r="U988">
        <v>0.45279999999999998</v>
      </c>
      <c r="V988">
        <v>0.41460000000000002</v>
      </c>
      <c r="W988">
        <v>0.63649999999999995</v>
      </c>
      <c r="X988">
        <v>0.42299999999999999</v>
      </c>
      <c r="Y988">
        <v>0.59689999999999999</v>
      </c>
      <c r="Z988">
        <v>0.64049999999999996</v>
      </c>
      <c r="AA988">
        <v>0.374</v>
      </c>
      <c r="AB988">
        <v>0.81330000000000002</v>
      </c>
      <c r="AC988">
        <v>0.54810000000000003</v>
      </c>
      <c r="AD988">
        <v>0.42499999999999999</v>
      </c>
      <c r="AE988">
        <v>0.46039999999999998</v>
      </c>
      <c r="AF988">
        <v>0.69740000000000002</v>
      </c>
      <c r="AG988">
        <v>0.50480000000000003</v>
      </c>
      <c r="AH988">
        <v>0.63400000000000001</v>
      </c>
      <c r="AI988">
        <v>0.45989999999999998</v>
      </c>
      <c r="AJ988">
        <v>0.64649999999999996</v>
      </c>
      <c r="AK988">
        <v>0.56230000000000002</v>
      </c>
      <c r="AL988">
        <v>0.64649999999999996</v>
      </c>
      <c r="AM988">
        <v>0.44059999999999999</v>
      </c>
      <c r="AN988">
        <v>0.69140000000000001</v>
      </c>
      <c r="AO988">
        <v>0.43869999999999998</v>
      </c>
      <c r="AP988">
        <v>0.62870000000000004</v>
      </c>
      <c r="AQ988">
        <v>0.76090000000000002</v>
      </c>
      <c r="AR988">
        <v>0.61519999999999997</v>
      </c>
      <c r="AS988">
        <v>0.59970000000000001</v>
      </c>
      <c r="AT988">
        <v>0.50160000000000005</v>
      </c>
      <c r="AU988">
        <v>0.44800000000000001</v>
      </c>
      <c r="AV988">
        <v>0.63249999999999995</v>
      </c>
      <c r="AW988">
        <v>0.54559999999999997</v>
      </c>
      <c r="AX988">
        <v>0.55479999999999996</v>
      </c>
      <c r="AY988">
        <v>0.60980000000000001</v>
      </c>
      <c r="AZ988">
        <v>0.67810000000000004</v>
      </c>
      <c r="BA988">
        <v>0.44140000000000001</v>
      </c>
      <c r="BB988">
        <v>0.56369999999999998</v>
      </c>
      <c r="BC988">
        <v>0.60019999999999996</v>
      </c>
      <c r="BD988">
        <v>0.41260000000000002</v>
      </c>
    </row>
    <row r="989" spans="1:56" hidden="1" x14ac:dyDescent="0.4">
      <c r="A989">
        <v>645</v>
      </c>
      <c r="B989" t="s">
        <v>830</v>
      </c>
      <c r="C989" t="s">
        <v>1025</v>
      </c>
      <c r="D989" t="str">
        <f t="shared" si="46"/>
        <v>Jaccard</v>
      </c>
      <c r="E989" t="s">
        <v>1061</v>
      </c>
      <c r="F989">
        <f t="shared" si="47"/>
        <v>0.50876399999999999</v>
      </c>
      <c r="G989">
        <v>0.56000000000000005</v>
      </c>
      <c r="H989">
        <v>0.3871</v>
      </c>
      <c r="I989">
        <v>0.25</v>
      </c>
      <c r="J989">
        <v>0.27660000000000001</v>
      </c>
      <c r="K989">
        <v>0.55000000000000004</v>
      </c>
      <c r="L989">
        <v>0.8095</v>
      </c>
      <c r="M989">
        <v>0.48649999999999999</v>
      </c>
      <c r="N989">
        <v>0.375</v>
      </c>
      <c r="O989">
        <v>0.76190000000000002</v>
      </c>
      <c r="P989">
        <v>0.44740000000000002</v>
      </c>
      <c r="Q989">
        <v>0.40739999999999998</v>
      </c>
      <c r="R989">
        <v>0.35289999999999999</v>
      </c>
      <c r="S989">
        <v>0.3</v>
      </c>
      <c r="T989">
        <v>0.2051</v>
      </c>
      <c r="U989">
        <v>0.64290000000000003</v>
      </c>
      <c r="V989">
        <v>0.65849999999999997</v>
      </c>
      <c r="W989">
        <v>0.71050000000000002</v>
      </c>
      <c r="X989">
        <v>0.2581</v>
      </c>
      <c r="Y989">
        <v>0.15909999999999999</v>
      </c>
      <c r="Z989">
        <v>0.70830000000000004</v>
      </c>
      <c r="AA989">
        <v>0.26919999999999999</v>
      </c>
      <c r="AB989">
        <v>0.5625</v>
      </c>
      <c r="AC989">
        <v>0.4667</v>
      </c>
      <c r="AD989">
        <v>0.39290000000000003</v>
      </c>
      <c r="AE989">
        <v>0.63160000000000005</v>
      </c>
      <c r="AF989">
        <v>0.62960000000000005</v>
      </c>
      <c r="AG989">
        <v>0.44190000000000002</v>
      </c>
      <c r="AH989">
        <v>0.75</v>
      </c>
      <c r="AI989">
        <v>0.34210000000000002</v>
      </c>
      <c r="AJ989">
        <v>0.82350000000000001</v>
      </c>
      <c r="AK989">
        <v>0.47620000000000001</v>
      </c>
      <c r="AL989">
        <v>0.77780000000000005</v>
      </c>
      <c r="AM989">
        <v>0.37040000000000001</v>
      </c>
      <c r="AN989">
        <v>0.52170000000000005</v>
      </c>
      <c r="AO989">
        <v>0.34620000000000001</v>
      </c>
      <c r="AP989">
        <v>0.52629999999999999</v>
      </c>
      <c r="AQ989">
        <v>0.60870000000000002</v>
      </c>
      <c r="AR989">
        <v>0.58620000000000005</v>
      </c>
      <c r="AS989">
        <v>0.64859999999999995</v>
      </c>
      <c r="AT989">
        <v>0.53490000000000004</v>
      </c>
      <c r="AU989">
        <v>0.625</v>
      </c>
      <c r="AV989">
        <v>0.42859999999999998</v>
      </c>
      <c r="AW989">
        <v>0.1915</v>
      </c>
      <c r="AX989">
        <v>0.3871</v>
      </c>
      <c r="AY989">
        <v>1</v>
      </c>
      <c r="AZ989">
        <v>0.8</v>
      </c>
      <c r="BA989">
        <v>0.2069</v>
      </c>
      <c r="BB989">
        <v>0.56669999999999998</v>
      </c>
      <c r="BC989">
        <v>0.58699999999999997</v>
      </c>
      <c r="BD989">
        <v>0.63160000000000005</v>
      </c>
    </row>
    <row r="990" spans="1:56" hidden="1" x14ac:dyDescent="0.4">
      <c r="A990">
        <v>646</v>
      </c>
      <c r="B990" t="s">
        <v>830</v>
      </c>
      <c r="C990" t="s">
        <v>1025</v>
      </c>
      <c r="D990" t="str">
        <f t="shared" si="46"/>
        <v>Levenshtein</v>
      </c>
      <c r="E990" t="s">
        <v>1062</v>
      </c>
      <c r="F990">
        <f t="shared" si="47"/>
        <v>0.69050800000000012</v>
      </c>
      <c r="G990">
        <v>0.61370000000000002</v>
      </c>
      <c r="H990">
        <v>0.45069999999999999</v>
      </c>
      <c r="I990">
        <v>0.63139999999999996</v>
      </c>
      <c r="J990">
        <v>0.64749999999999996</v>
      </c>
      <c r="K990">
        <v>0.65959999999999996</v>
      </c>
      <c r="L990">
        <v>0.89710000000000001</v>
      </c>
      <c r="M990">
        <v>0.6875</v>
      </c>
      <c r="N990">
        <v>0.57499999999999996</v>
      </c>
      <c r="O990">
        <v>0.71879999999999999</v>
      </c>
      <c r="P990">
        <v>0.74639999999999995</v>
      </c>
      <c r="Q990">
        <v>0.63049999999999995</v>
      </c>
      <c r="R990">
        <v>0.45279999999999998</v>
      </c>
      <c r="S990">
        <v>0.56520000000000004</v>
      </c>
      <c r="T990">
        <v>0.57469999999999999</v>
      </c>
      <c r="U990">
        <v>0.86629999999999996</v>
      </c>
      <c r="V990">
        <v>0.77100000000000002</v>
      </c>
      <c r="W990">
        <v>0.7016</v>
      </c>
      <c r="X990">
        <v>0.56320000000000003</v>
      </c>
      <c r="Y990">
        <v>0.55449999999999999</v>
      </c>
      <c r="Z990">
        <v>0.75729999999999997</v>
      </c>
      <c r="AA990">
        <v>0.50639999999999996</v>
      </c>
      <c r="AB990">
        <v>0.95509999999999995</v>
      </c>
      <c r="AC990">
        <v>0.68840000000000001</v>
      </c>
      <c r="AD990">
        <v>0.502</v>
      </c>
      <c r="AE990">
        <v>0.81820000000000004</v>
      </c>
      <c r="AF990">
        <v>0.83640000000000003</v>
      </c>
      <c r="AG990">
        <v>0.56389999999999996</v>
      </c>
      <c r="AH990">
        <v>0.91039999999999999</v>
      </c>
      <c r="AI990">
        <v>0.6653</v>
      </c>
      <c r="AJ990">
        <v>0.77590000000000003</v>
      </c>
      <c r="AK990">
        <v>0.56940000000000002</v>
      </c>
      <c r="AL990">
        <v>0.91820000000000002</v>
      </c>
      <c r="AM990">
        <v>0.52629999999999999</v>
      </c>
      <c r="AN990">
        <v>0.84099999999999997</v>
      </c>
      <c r="AO990">
        <v>0.5786</v>
      </c>
      <c r="AP990">
        <v>0.7823</v>
      </c>
      <c r="AQ990">
        <v>0.73660000000000003</v>
      </c>
      <c r="AR990">
        <v>0.8488</v>
      </c>
      <c r="AS990">
        <v>0.71960000000000002</v>
      </c>
      <c r="AT990">
        <v>0.75039999999999996</v>
      </c>
      <c r="AU990">
        <v>0.81069999999999998</v>
      </c>
      <c r="AV990">
        <v>0.72760000000000002</v>
      </c>
      <c r="AW990">
        <v>0.59430000000000005</v>
      </c>
      <c r="AX990">
        <v>0.58720000000000006</v>
      </c>
      <c r="AY990">
        <v>0.98529999999999995</v>
      </c>
      <c r="AZ990">
        <v>0.74170000000000003</v>
      </c>
      <c r="BA990">
        <v>0.56679999999999997</v>
      </c>
      <c r="BB990">
        <v>0.75649999999999995</v>
      </c>
      <c r="BC990">
        <v>0.59319999999999995</v>
      </c>
      <c r="BD990">
        <v>0.60409999999999997</v>
      </c>
    </row>
    <row r="991" spans="1:56" hidden="1" x14ac:dyDescent="0.4">
      <c r="A991">
        <v>647</v>
      </c>
      <c r="B991" t="s">
        <v>830</v>
      </c>
      <c r="C991" t="s">
        <v>1025</v>
      </c>
      <c r="D991" t="str">
        <f t="shared" si="46"/>
        <v>TFIDF</v>
      </c>
      <c r="E991" t="s">
        <v>1063</v>
      </c>
      <c r="F991">
        <f t="shared" si="47"/>
        <v>0.6029580000000001</v>
      </c>
      <c r="G991">
        <v>0.70730000000000004</v>
      </c>
      <c r="H991">
        <v>0.47570000000000001</v>
      </c>
      <c r="I991">
        <v>0.47889999999999999</v>
      </c>
      <c r="J991">
        <v>0.504</v>
      </c>
      <c r="K991">
        <v>0.3901</v>
      </c>
      <c r="L991">
        <v>0.81469999999999998</v>
      </c>
      <c r="M991">
        <v>0.59730000000000005</v>
      </c>
      <c r="N991">
        <v>0.47339999999999999</v>
      </c>
      <c r="O991">
        <v>0.80269999999999997</v>
      </c>
      <c r="P991">
        <v>0.60719999999999996</v>
      </c>
      <c r="Q991">
        <v>0.60299999999999998</v>
      </c>
      <c r="R991">
        <v>0.36559999999999998</v>
      </c>
      <c r="S991">
        <v>0.30220000000000002</v>
      </c>
      <c r="T991">
        <v>0.36899999999999999</v>
      </c>
      <c r="U991">
        <v>0.7913</v>
      </c>
      <c r="V991">
        <v>0.72450000000000003</v>
      </c>
      <c r="W991">
        <v>0.75749999999999995</v>
      </c>
      <c r="X991">
        <v>0.43230000000000002</v>
      </c>
      <c r="Y991">
        <v>0.35389999999999999</v>
      </c>
      <c r="Z991">
        <v>0.63570000000000004</v>
      </c>
      <c r="AA991">
        <v>0.37330000000000002</v>
      </c>
      <c r="AB991">
        <v>0.86029999999999995</v>
      </c>
      <c r="AC991">
        <v>0.51339999999999997</v>
      </c>
      <c r="AD991">
        <v>0.41949999999999998</v>
      </c>
      <c r="AE991">
        <v>0.75249999999999995</v>
      </c>
      <c r="AF991">
        <v>0.65469999999999995</v>
      </c>
      <c r="AG991">
        <v>0.40100000000000002</v>
      </c>
      <c r="AH991">
        <v>0.71989999999999998</v>
      </c>
      <c r="AI991">
        <v>0.51649999999999996</v>
      </c>
      <c r="AJ991">
        <v>0.77439999999999998</v>
      </c>
      <c r="AK991">
        <v>0.50229999999999997</v>
      </c>
      <c r="AL991">
        <v>0.72289999999999999</v>
      </c>
      <c r="AM991">
        <v>0.36680000000000001</v>
      </c>
      <c r="AN991">
        <v>0.78869999999999996</v>
      </c>
      <c r="AO991">
        <v>0.45689999999999997</v>
      </c>
      <c r="AP991">
        <v>0.73699999999999999</v>
      </c>
      <c r="AQ991">
        <v>0.86119999999999997</v>
      </c>
      <c r="AR991">
        <v>0.81510000000000005</v>
      </c>
      <c r="AS991">
        <v>0.67379999999999995</v>
      </c>
      <c r="AT991">
        <v>0.63319999999999999</v>
      </c>
      <c r="AU991">
        <v>0.68510000000000004</v>
      </c>
      <c r="AV991">
        <v>0.67789999999999995</v>
      </c>
      <c r="AW991">
        <v>0.49859999999999999</v>
      </c>
      <c r="AX991">
        <v>0.41739999999999999</v>
      </c>
      <c r="AY991">
        <v>0.91439999999999999</v>
      </c>
      <c r="AZ991">
        <v>0.79530000000000001</v>
      </c>
      <c r="BA991">
        <v>0.32450000000000001</v>
      </c>
      <c r="BB991">
        <v>0.74790000000000001</v>
      </c>
      <c r="BC991">
        <v>0.71579999999999999</v>
      </c>
      <c r="BD991">
        <v>0.64129999999999998</v>
      </c>
    </row>
    <row r="992" spans="1:56" hidden="1" x14ac:dyDescent="0.4">
      <c r="A992">
        <v>648</v>
      </c>
      <c r="B992" t="s">
        <v>830</v>
      </c>
      <c r="C992" t="s">
        <v>1025</v>
      </c>
      <c r="D992" t="str">
        <f t="shared" si="46"/>
        <v>BM25</v>
      </c>
      <c r="E992" t="s">
        <v>1064</v>
      </c>
      <c r="F992">
        <f t="shared" si="47"/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</row>
    <row r="993" spans="1:56" hidden="1" x14ac:dyDescent="0.4">
      <c r="A993">
        <v>649</v>
      </c>
      <c r="B993" t="s">
        <v>830</v>
      </c>
      <c r="C993" t="s">
        <v>1025</v>
      </c>
      <c r="D993" t="str">
        <f t="shared" si="46"/>
        <v>SBERT</v>
      </c>
      <c r="E993" t="s">
        <v>1065</v>
      </c>
      <c r="F993">
        <f t="shared" si="47"/>
        <v>0.9528519999999997</v>
      </c>
      <c r="G993">
        <v>0.96399999999999997</v>
      </c>
      <c r="H993">
        <v>0.90680000000000005</v>
      </c>
      <c r="I993">
        <v>0.94110000000000005</v>
      </c>
      <c r="J993">
        <v>0.95099999999999996</v>
      </c>
      <c r="K993">
        <v>0.97629999999999995</v>
      </c>
      <c r="L993">
        <v>0.99019999999999997</v>
      </c>
      <c r="M993">
        <v>0.95509999999999995</v>
      </c>
      <c r="N993">
        <v>0.91839999999999999</v>
      </c>
      <c r="O993">
        <v>0.97219999999999995</v>
      </c>
      <c r="P993">
        <v>0.96589999999999998</v>
      </c>
      <c r="Q993">
        <v>0.95440000000000003</v>
      </c>
      <c r="R993">
        <v>0.89900000000000002</v>
      </c>
      <c r="S993">
        <v>0.94789999999999996</v>
      </c>
      <c r="T993">
        <v>0.95369999999999999</v>
      </c>
      <c r="U993">
        <v>0.98839999999999995</v>
      </c>
      <c r="V993">
        <v>0.95599999999999996</v>
      </c>
      <c r="W993">
        <v>0.96889999999999998</v>
      </c>
      <c r="X993">
        <v>0.92490000000000006</v>
      </c>
      <c r="Y993">
        <v>0.86470000000000002</v>
      </c>
      <c r="Z993">
        <v>0.96970000000000001</v>
      </c>
      <c r="AA993">
        <v>0.9335</v>
      </c>
      <c r="AB993">
        <v>0.98870000000000002</v>
      </c>
      <c r="AC993">
        <v>0.90839999999999999</v>
      </c>
      <c r="AD993">
        <v>0.95030000000000003</v>
      </c>
      <c r="AE993">
        <v>0.97009999999999996</v>
      </c>
      <c r="AF993">
        <v>0.97350000000000003</v>
      </c>
      <c r="AG993">
        <v>0.93100000000000005</v>
      </c>
      <c r="AH993">
        <v>0.97399999999999998</v>
      </c>
      <c r="AI993">
        <v>0.93489999999999995</v>
      </c>
      <c r="AJ993">
        <v>0.98660000000000003</v>
      </c>
      <c r="AK993">
        <v>0.83750000000000002</v>
      </c>
      <c r="AL993">
        <v>0.99139999999999995</v>
      </c>
      <c r="AM993">
        <v>0.94630000000000003</v>
      </c>
      <c r="AN993">
        <v>0.95309999999999995</v>
      </c>
      <c r="AO993">
        <v>0.95930000000000004</v>
      </c>
      <c r="AP993">
        <v>0.98650000000000004</v>
      </c>
      <c r="AQ993">
        <v>0.9819</v>
      </c>
      <c r="AR993">
        <v>0.98460000000000003</v>
      </c>
      <c r="AS993">
        <v>0.97889999999999999</v>
      </c>
      <c r="AT993">
        <v>0.97529999999999994</v>
      </c>
      <c r="AU993">
        <v>0.97789999999999999</v>
      </c>
      <c r="AV993">
        <v>0.95140000000000002</v>
      </c>
      <c r="AW993">
        <v>0.91710000000000003</v>
      </c>
      <c r="AX993">
        <v>0.95330000000000004</v>
      </c>
      <c r="AY993">
        <v>0.99829999999999997</v>
      </c>
      <c r="AZ993">
        <v>0.96909999999999996</v>
      </c>
      <c r="BA993">
        <v>0.86470000000000002</v>
      </c>
      <c r="BB993">
        <v>0.97609999999999997</v>
      </c>
      <c r="BC993">
        <v>0.95109999999999995</v>
      </c>
      <c r="BD993">
        <v>0.96919999999999995</v>
      </c>
    </row>
    <row r="994" spans="1:56" hidden="1" x14ac:dyDescent="0.4">
      <c r="A994">
        <v>650</v>
      </c>
      <c r="B994" t="s">
        <v>830</v>
      </c>
      <c r="C994" t="s">
        <v>1025</v>
      </c>
      <c r="D994" t="str">
        <f t="shared" si="46"/>
        <v>MEAN</v>
      </c>
      <c r="E994" t="s">
        <v>1066</v>
      </c>
      <c r="F994">
        <f t="shared" si="47"/>
        <v>0.55101399999999989</v>
      </c>
      <c r="G994">
        <v>0.56899999999999995</v>
      </c>
      <c r="H994">
        <v>0.44400000000000001</v>
      </c>
      <c r="I994">
        <v>0.46029999999999999</v>
      </c>
      <c r="J994">
        <v>0.4758</v>
      </c>
      <c r="K994">
        <v>0.51519999999999999</v>
      </c>
      <c r="L994">
        <v>0.70230000000000004</v>
      </c>
      <c r="M994">
        <v>0.54530000000000001</v>
      </c>
      <c r="N994">
        <v>0.46839999999999998</v>
      </c>
      <c r="O994">
        <v>0.65110000000000001</v>
      </c>
      <c r="P994">
        <v>0.5534</v>
      </c>
      <c r="Q994">
        <v>0.51910000000000001</v>
      </c>
      <c r="R994">
        <v>0.41410000000000002</v>
      </c>
      <c r="S994">
        <v>0.42309999999999998</v>
      </c>
      <c r="T994">
        <v>0.42049999999999998</v>
      </c>
      <c r="U994">
        <v>0.65780000000000005</v>
      </c>
      <c r="V994">
        <v>0.622</v>
      </c>
      <c r="W994">
        <v>0.62770000000000004</v>
      </c>
      <c r="X994">
        <v>0.43569999999999998</v>
      </c>
      <c r="Y994">
        <v>0.38640000000000002</v>
      </c>
      <c r="Z994">
        <v>0.61419999999999997</v>
      </c>
      <c r="AA994">
        <v>0.41649999999999998</v>
      </c>
      <c r="AB994">
        <v>0.67330000000000001</v>
      </c>
      <c r="AC994">
        <v>0.51539999999999997</v>
      </c>
      <c r="AD994">
        <v>0.45290000000000002</v>
      </c>
      <c r="AE994">
        <v>0.63449999999999995</v>
      </c>
      <c r="AF994">
        <v>0.61880000000000002</v>
      </c>
      <c r="AG994">
        <v>0.46750000000000003</v>
      </c>
      <c r="AH994">
        <v>0.67079999999999995</v>
      </c>
      <c r="AI994">
        <v>0.49180000000000001</v>
      </c>
      <c r="AJ994">
        <v>0.67210000000000003</v>
      </c>
      <c r="AK994">
        <v>0.47710000000000002</v>
      </c>
      <c r="AL994">
        <v>0.68210000000000004</v>
      </c>
      <c r="AM994">
        <v>0.44190000000000002</v>
      </c>
      <c r="AN994">
        <v>0.62090000000000001</v>
      </c>
      <c r="AO994">
        <v>0.46820000000000001</v>
      </c>
      <c r="AP994">
        <v>0.60640000000000005</v>
      </c>
      <c r="AQ994">
        <v>0.63770000000000004</v>
      </c>
      <c r="AR994">
        <v>0.64690000000000003</v>
      </c>
      <c r="AS994">
        <v>0.60419999999999996</v>
      </c>
      <c r="AT994">
        <v>0.57879999999999998</v>
      </c>
      <c r="AU994">
        <v>0.61970000000000003</v>
      </c>
      <c r="AV994">
        <v>0.55710000000000004</v>
      </c>
      <c r="AW994">
        <v>0.44030000000000002</v>
      </c>
      <c r="AX994">
        <v>0.46899999999999997</v>
      </c>
      <c r="AY994">
        <v>0.77959999999999996</v>
      </c>
      <c r="AZ994">
        <v>0.66120000000000001</v>
      </c>
      <c r="BA994">
        <v>0.3926</v>
      </c>
      <c r="BB994">
        <v>0.60940000000000005</v>
      </c>
      <c r="BC994">
        <v>0.56940000000000002</v>
      </c>
      <c r="BD994">
        <v>0.56920000000000004</v>
      </c>
    </row>
    <row r="995" spans="1:56" hidden="1" x14ac:dyDescent="0.4">
      <c r="A995">
        <v>651</v>
      </c>
      <c r="B995" t="s">
        <v>830</v>
      </c>
      <c r="C995" t="s">
        <v>1025</v>
      </c>
      <c r="D995" t="str">
        <f t="shared" si="46"/>
        <v>Weighted</v>
      </c>
      <c r="E995" t="s">
        <v>1067</v>
      </c>
      <c r="F995">
        <f t="shared" si="47"/>
        <v>0.57598599999999978</v>
      </c>
      <c r="G995">
        <v>0.60199999999999998</v>
      </c>
      <c r="H995">
        <v>0.44280000000000003</v>
      </c>
      <c r="I995">
        <v>0.45810000000000001</v>
      </c>
      <c r="J995">
        <v>0.4773</v>
      </c>
      <c r="K995">
        <v>0.5171</v>
      </c>
      <c r="L995">
        <v>0.77010000000000001</v>
      </c>
      <c r="M995">
        <v>0.56820000000000004</v>
      </c>
      <c r="N995">
        <v>0.47139999999999999</v>
      </c>
      <c r="O995">
        <v>0.70820000000000005</v>
      </c>
      <c r="P995">
        <v>0.57720000000000005</v>
      </c>
      <c r="Q995">
        <v>0.53580000000000005</v>
      </c>
      <c r="R995">
        <v>0.40100000000000002</v>
      </c>
      <c r="S995">
        <v>0.4017</v>
      </c>
      <c r="T995">
        <v>0.40100000000000002</v>
      </c>
      <c r="U995">
        <v>0.71350000000000002</v>
      </c>
      <c r="V995">
        <v>0.67030000000000001</v>
      </c>
      <c r="W995">
        <v>0.67720000000000002</v>
      </c>
      <c r="X995">
        <v>0.42749999999999999</v>
      </c>
      <c r="Y995">
        <v>0.371</v>
      </c>
      <c r="Z995">
        <v>0.65410000000000001</v>
      </c>
      <c r="AA995">
        <v>0.3992</v>
      </c>
      <c r="AB995">
        <v>0.73640000000000005</v>
      </c>
      <c r="AC995">
        <v>0.53359999999999996</v>
      </c>
      <c r="AD995">
        <v>0.4446</v>
      </c>
      <c r="AE995">
        <v>0.68520000000000003</v>
      </c>
      <c r="AF995">
        <v>0.6603</v>
      </c>
      <c r="AG995">
        <v>0.46479999999999999</v>
      </c>
      <c r="AH995">
        <v>0.72850000000000004</v>
      </c>
      <c r="AI995">
        <v>0.50029999999999997</v>
      </c>
      <c r="AJ995">
        <v>0.73080000000000001</v>
      </c>
      <c r="AK995">
        <v>0.49580000000000002</v>
      </c>
      <c r="AL995">
        <v>0.74</v>
      </c>
      <c r="AM995">
        <v>0.42880000000000001</v>
      </c>
      <c r="AN995">
        <v>0.67259999999999998</v>
      </c>
      <c r="AO995">
        <v>0.4642</v>
      </c>
      <c r="AP995">
        <v>0.64690000000000003</v>
      </c>
      <c r="AQ995">
        <v>0.69289999999999996</v>
      </c>
      <c r="AR995">
        <v>0.70169999999999999</v>
      </c>
      <c r="AS995">
        <v>0.6421</v>
      </c>
      <c r="AT995">
        <v>0.60880000000000001</v>
      </c>
      <c r="AU995">
        <v>0.66220000000000001</v>
      </c>
      <c r="AV995">
        <v>0.58760000000000001</v>
      </c>
      <c r="AW995">
        <v>0.43780000000000002</v>
      </c>
      <c r="AX995">
        <v>0.46410000000000001</v>
      </c>
      <c r="AY995">
        <v>0.87050000000000005</v>
      </c>
      <c r="AZ995">
        <v>0.72089999999999999</v>
      </c>
      <c r="BA995">
        <v>0.37730000000000002</v>
      </c>
      <c r="BB995">
        <v>0.65280000000000005</v>
      </c>
      <c r="BC995">
        <v>0.60489999999999999</v>
      </c>
      <c r="BD995">
        <v>0.59819999999999995</v>
      </c>
    </row>
    <row r="996" spans="1:56" hidden="1" x14ac:dyDescent="0.4">
      <c r="A996">
        <v>603</v>
      </c>
      <c r="B996" t="s">
        <v>822</v>
      </c>
      <c r="C996" t="s">
        <v>1025</v>
      </c>
      <c r="D996" t="str">
        <f t="shared" si="46"/>
        <v>Jaccard</v>
      </c>
      <c r="E996" t="s">
        <v>1068</v>
      </c>
      <c r="F996">
        <f t="shared" si="47"/>
        <v>0.4958820000000001</v>
      </c>
      <c r="G996">
        <v>0.14630000000000001</v>
      </c>
      <c r="H996">
        <v>0.48149999999999998</v>
      </c>
      <c r="I996">
        <v>0.64290000000000003</v>
      </c>
      <c r="J996">
        <v>0.29170000000000001</v>
      </c>
      <c r="K996">
        <v>0.54549999999999998</v>
      </c>
      <c r="L996">
        <v>0.66669999999999996</v>
      </c>
      <c r="M996">
        <v>0.3659</v>
      </c>
      <c r="N996">
        <v>0.31430000000000002</v>
      </c>
      <c r="O996">
        <v>0.88890000000000002</v>
      </c>
      <c r="P996">
        <v>0.47060000000000002</v>
      </c>
      <c r="Q996">
        <v>0.35709999999999997</v>
      </c>
      <c r="R996">
        <v>0.45450000000000002</v>
      </c>
      <c r="S996">
        <v>0.27029999999999998</v>
      </c>
      <c r="T996">
        <v>0.32500000000000001</v>
      </c>
      <c r="U996">
        <v>0.44740000000000002</v>
      </c>
      <c r="V996">
        <v>0.52080000000000004</v>
      </c>
      <c r="W996">
        <v>0.5333</v>
      </c>
      <c r="X996">
        <v>0.2903</v>
      </c>
      <c r="Y996">
        <v>0.63890000000000002</v>
      </c>
      <c r="Z996">
        <v>0.51849999999999996</v>
      </c>
      <c r="AA996">
        <v>0.31709999999999999</v>
      </c>
      <c r="AB996">
        <v>0.5625</v>
      </c>
      <c r="AC996">
        <v>0.375</v>
      </c>
      <c r="AD996">
        <v>0.29170000000000001</v>
      </c>
      <c r="AE996">
        <v>0.40820000000000001</v>
      </c>
      <c r="AF996">
        <v>0.64810000000000001</v>
      </c>
      <c r="AG996">
        <v>0.47060000000000002</v>
      </c>
      <c r="AH996">
        <v>0.47060000000000002</v>
      </c>
      <c r="AI996">
        <v>0.29170000000000001</v>
      </c>
      <c r="AJ996">
        <v>0.73329999999999995</v>
      </c>
      <c r="AK996">
        <v>0.52500000000000002</v>
      </c>
      <c r="AL996">
        <v>0.65</v>
      </c>
      <c r="AM996">
        <v>0.42859999999999998</v>
      </c>
      <c r="AN996">
        <v>0.33329999999999999</v>
      </c>
      <c r="AO996">
        <v>0.33329999999999999</v>
      </c>
      <c r="AP996">
        <v>0.52629999999999999</v>
      </c>
      <c r="AQ996">
        <v>0.69230000000000003</v>
      </c>
      <c r="AR996">
        <v>0.33329999999999999</v>
      </c>
      <c r="AS996">
        <v>0.69440000000000002</v>
      </c>
      <c r="AT996">
        <v>0.8</v>
      </c>
      <c r="AU996">
        <v>0.39290000000000003</v>
      </c>
      <c r="AV996">
        <v>0.57579999999999998</v>
      </c>
      <c r="AW996">
        <v>0.3125</v>
      </c>
      <c r="AX996">
        <v>1</v>
      </c>
      <c r="AY996">
        <v>0.90480000000000005</v>
      </c>
      <c r="AZ996">
        <v>0.35560000000000003</v>
      </c>
      <c r="BA996">
        <v>0.21879999999999999</v>
      </c>
      <c r="BB996">
        <v>0.45450000000000002</v>
      </c>
      <c r="BC996">
        <v>0.89190000000000003</v>
      </c>
      <c r="BD996">
        <v>0.63160000000000005</v>
      </c>
    </row>
    <row r="997" spans="1:56" hidden="1" x14ac:dyDescent="0.4">
      <c r="A997">
        <v>604</v>
      </c>
      <c r="B997" t="s">
        <v>822</v>
      </c>
      <c r="C997" t="s">
        <v>1025</v>
      </c>
      <c r="D997" t="str">
        <f t="shared" si="46"/>
        <v>Levenshtein</v>
      </c>
      <c r="E997" t="s">
        <v>1069</v>
      </c>
      <c r="F997">
        <f t="shared" si="47"/>
        <v>0.68671000000000004</v>
      </c>
      <c r="G997">
        <v>0.58960000000000001</v>
      </c>
      <c r="H997">
        <v>0.54549999999999998</v>
      </c>
      <c r="I997">
        <v>0.83950000000000002</v>
      </c>
      <c r="J997">
        <v>0.6421</v>
      </c>
      <c r="K997">
        <v>0.60399999999999998</v>
      </c>
      <c r="L997">
        <v>0.86380000000000001</v>
      </c>
      <c r="M997">
        <v>0.64400000000000002</v>
      </c>
      <c r="N997">
        <v>0.62380000000000002</v>
      </c>
      <c r="O997">
        <v>0.96740000000000004</v>
      </c>
      <c r="P997">
        <v>0.57289999999999996</v>
      </c>
      <c r="Q997">
        <v>0.63439999999999996</v>
      </c>
      <c r="R997">
        <v>0.51819999999999999</v>
      </c>
      <c r="S997">
        <v>0.57040000000000002</v>
      </c>
      <c r="T997">
        <v>0.71220000000000006</v>
      </c>
      <c r="U997">
        <v>0.68920000000000003</v>
      </c>
      <c r="V997">
        <v>0.69889999999999997</v>
      </c>
      <c r="W997">
        <v>0.72089999999999999</v>
      </c>
      <c r="X997">
        <v>0.56179999999999997</v>
      </c>
      <c r="Y997">
        <v>0.6431</v>
      </c>
      <c r="Z997">
        <v>0.61539999999999995</v>
      </c>
      <c r="AA997">
        <v>0.54020000000000001</v>
      </c>
      <c r="AB997">
        <v>0.96089999999999998</v>
      </c>
      <c r="AC997">
        <v>0.70609999999999995</v>
      </c>
      <c r="AD997">
        <v>0.67200000000000004</v>
      </c>
      <c r="AE997">
        <v>0.69499999999999995</v>
      </c>
      <c r="AF997">
        <v>0.76280000000000003</v>
      </c>
      <c r="AG997">
        <v>0.66920000000000002</v>
      </c>
      <c r="AH997">
        <v>0.74790000000000001</v>
      </c>
      <c r="AI997">
        <v>0.56269999999999998</v>
      </c>
      <c r="AJ997">
        <v>0.76319999999999999</v>
      </c>
      <c r="AK997">
        <v>0.58699999999999997</v>
      </c>
      <c r="AL997">
        <v>0.91649999999999998</v>
      </c>
      <c r="AM997">
        <v>0.79310000000000003</v>
      </c>
      <c r="AN997">
        <v>0.56869999999999998</v>
      </c>
      <c r="AO997">
        <v>0.58199999999999996</v>
      </c>
      <c r="AP997">
        <v>0.75080000000000002</v>
      </c>
      <c r="AQ997">
        <v>0.8468</v>
      </c>
      <c r="AR997">
        <v>0.72860000000000003</v>
      </c>
      <c r="AS997">
        <v>0.57930000000000004</v>
      </c>
      <c r="AT997">
        <v>0.82269999999999999</v>
      </c>
      <c r="AU997">
        <v>0.54290000000000005</v>
      </c>
      <c r="AV997">
        <v>0.8377</v>
      </c>
      <c r="AW997">
        <v>0.59399999999999997</v>
      </c>
      <c r="AX997">
        <v>0.91769999999999996</v>
      </c>
      <c r="AY997">
        <v>0.76849999999999996</v>
      </c>
      <c r="AZ997">
        <v>0.5716</v>
      </c>
      <c r="BA997">
        <v>0.52339999999999998</v>
      </c>
      <c r="BB997">
        <v>0.72589999999999999</v>
      </c>
      <c r="BC997">
        <v>0.74890000000000001</v>
      </c>
      <c r="BD997">
        <v>0.59230000000000005</v>
      </c>
    </row>
    <row r="998" spans="1:56" hidden="1" x14ac:dyDescent="0.4">
      <c r="A998">
        <v>605</v>
      </c>
      <c r="B998" t="s">
        <v>822</v>
      </c>
      <c r="C998" t="s">
        <v>1025</v>
      </c>
      <c r="D998" t="str">
        <f t="shared" si="46"/>
        <v>TFIDF</v>
      </c>
      <c r="E998" t="s">
        <v>1070</v>
      </c>
      <c r="F998">
        <f t="shared" si="47"/>
        <v>0.58148400000000011</v>
      </c>
      <c r="G998">
        <v>0.39269999999999999</v>
      </c>
      <c r="H998">
        <v>0.50619999999999998</v>
      </c>
      <c r="I998">
        <v>0.75849999999999995</v>
      </c>
      <c r="J998">
        <v>0.4909</v>
      </c>
      <c r="K998">
        <v>0.31459999999999999</v>
      </c>
      <c r="L998">
        <v>0.71689999999999998</v>
      </c>
      <c r="M998">
        <v>0.5484</v>
      </c>
      <c r="N998">
        <v>0.49340000000000001</v>
      </c>
      <c r="O998">
        <v>0.95050000000000001</v>
      </c>
      <c r="P998">
        <v>0.43269999999999997</v>
      </c>
      <c r="Q998">
        <v>0.5423</v>
      </c>
      <c r="R998">
        <v>0.46439999999999998</v>
      </c>
      <c r="S998">
        <v>0.28470000000000001</v>
      </c>
      <c r="T998">
        <v>0.52629999999999999</v>
      </c>
      <c r="U998">
        <v>0.56379999999999997</v>
      </c>
      <c r="V998">
        <v>0.58020000000000005</v>
      </c>
      <c r="W998">
        <v>0.66839999999999999</v>
      </c>
      <c r="X998">
        <v>0.4259</v>
      </c>
      <c r="Y998">
        <v>0.66520000000000001</v>
      </c>
      <c r="Z998">
        <v>0.47899999999999998</v>
      </c>
      <c r="AA998">
        <v>0.31780000000000003</v>
      </c>
      <c r="AB998">
        <v>0.86029999999999995</v>
      </c>
      <c r="AC998">
        <v>0.3397</v>
      </c>
      <c r="AD998">
        <v>0.3634</v>
      </c>
      <c r="AE998">
        <v>0.60570000000000002</v>
      </c>
      <c r="AF998">
        <v>0.60340000000000005</v>
      </c>
      <c r="AG998">
        <v>0.5262</v>
      </c>
      <c r="AH998">
        <v>0.58209999999999995</v>
      </c>
      <c r="AI998">
        <v>0.4637</v>
      </c>
      <c r="AJ998">
        <v>0.67159999999999997</v>
      </c>
      <c r="AK998">
        <v>0.53949999999999998</v>
      </c>
      <c r="AL998">
        <v>0.69450000000000001</v>
      </c>
      <c r="AM998">
        <v>0.48680000000000001</v>
      </c>
      <c r="AN998">
        <v>0.61070000000000002</v>
      </c>
      <c r="AO998">
        <v>0.47299999999999998</v>
      </c>
      <c r="AP998">
        <v>0.72589999999999999</v>
      </c>
      <c r="AQ998">
        <v>0.78359999999999996</v>
      </c>
      <c r="AR998">
        <v>0.7117</v>
      </c>
      <c r="AS998">
        <v>0.68469999999999998</v>
      </c>
      <c r="AT998">
        <v>0.77349999999999997</v>
      </c>
      <c r="AU998">
        <v>0.43319999999999997</v>
      </c>
      <c r="AV998">
        <v>0.75419999999999998</v>
      </c>
      <c r="AW998">
        <v>0.6018</v>
      </c>
      <c r="AX998">
        <v>0.87419999999999998</v>
      </c>
      <c r="AY998">
        <v>0.79749999999999999</v>
      </c>
      <c r="AZ998">
        <v>0.45090000000000002</v>
      </c>
      <c r="BA998">
        <v>0.38400000000000001</v>
      </c>
      <c r="BB998">
        <v>0.68979999999999997</v>
      </c>
      <c r="BC998">
        <v>0.83640000000000003</v>
      </c>
      <c r="BD998">
        <v>0.62939999999999996</v>
      </c>
    </row>
    <row r="999" spans="1:56" hidden="1" x14ac:dyDescent="0.4">
      <c r="A999">
        <v>606</v>
      </c>
      <c r="B999" t="s">
        <v>822</v>
      </c>
      <c r="C999" t="s">
        <v>1025</v>
      </c>
      <c r="D999" t="str">
        <f t="shared" si="46"/>
        <v>BM25</v>
      </c>
      <c r="E999" t="s">
        <v>1071</v>
      </c>
      <c r="F999">
        <f t="shared" si="47"/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</row>
    <row r="1000" spans="1:56" hidden="1" x14ac:dyDescent="0.4">
      <c r="A1000">
        <v>607</v>
      </c>
      <c r="B1000" t="s">
        <v>822</v>
      </c>
      <c r="C1000" t="s">
        <v>1025</v>
      </c>
      <c r="D1000" t="str">
        <f t="shared" si="46"/>
        <v>SBERT</v>
      </c>
      <c r="E1000" t="s">
        <v>1072</v>
      </c>
      <c r="F1000">
        <f t="shared" si="47"/>
        <v>0.95258000000000009</v>
      </c>
      <c r="G1000">
        <v>0.90539999999999998</v>
      </c>
      <c r="H1000">
        <v>0.93899999999999995</v>
      </c>
      <c r="I1000">
        <v>0.98199999999999998</v>
      </c>
      <c r="J1000">
        <v>0.95279999999999998</v>
      </c>
      <c r="K1000">
        <v>0.95630000000000004</v>
      </c>
      <c r="L1000">
        <v>0.98719999999999997</v>
      </c>
      <c r="M1000">
        <v>0.92830000000000001</v>
      </c>
      <c r="N1000">
        <v>0.95889999999999997</v>
      </c>
      <c r="O1000">
        <v>0.98360000000000003</v>
      </c>
      <c r="P1000">
        <v>0.89339999999999997</v>
      </c>
      <c r="Q1000">
        <v>0.93300000000000005</v>
      </c>
      <c r="R1000">
        <v>0.90629999999999999</v>
      </c>
      <c r="S1000">
        <v>0.93259999999999998</v>
      </c>
      <c r="T1000">
        <v>0.98370000000000002</v>
      </c>
      <c r="U1000">
        <v>0.94530000000000003</v>
      </c>
      <c r="V1000">
        <v>0.95520000000000005</v>
      </c>
      <c r="W1000">
        <v>0.9698</v>
      </c>
      <c r="X1000">
        <v>0.91739999999999999</v>
      </c>
      <c r="Y1000">
        <v>0.93630000000000002</v>
      </c>
      <c r="Z1000">
        <v>0.96360000000000001</v>
      </c>
      <c r="AA1000">
        <v>0.94230000000000003</v>
      </c>
      <c r="AB1000">
        <v>0.98870000000000002</v>
      </c>
      <c r="AC1000">
        <v>0.90680000000000005</v>
      </c>
      <c r="AD1000">
        <v>0.94750000000000001</v>
      </c>
      <c r="AE1000">
        <v>0.96519999999999995</v>
      </c>
      <c r="AF1000">
        <v>0.96860000000000002</v>
      </c>
      <c r="AG1000">
        <v>0.94030000000000002</v>
      </c>
      <c r="AH1000">
        <v>0.97689999999999999</v>
      </c>
      <c r="AI1000">
        <v>0.93440000000000001</v>
      </c>
      <c r="AJ1000">
        <v>0.9768</v>
      </c>
      <c r="AK1000">
        <v>0.88580000000000003</v>
      </c>
      <c r="AL1000">
        <v>0.98799999999999999</v>
      </c>
      <c r="AM1000">
        <v>0.96409999999999996</v>
      </c>
      <c r="AN1000">
        <v>0.89680000000000004</v>
      </c>
      <c r="AO1000">
        <v>0.96360000000000001</v>
      </c>
      <c r="AP1000">
        <v>0.98229999999999995</v>
      </c>
      <c r="AQ1000">
        <v>0.98870000000000002</v>
      </c>
      <c r="AR1000">
        <v>0.96819999999999995</v>
      </c>
      <c r="AS1000">
        <v>0.96889999999999998</v>
      </c>
      <c r="AT1000">
        <v>0.99</v>
      </c>
      <c r="AU1000">
        <v>0.93089999999999995</v>
      </c>
      <c r="AV1000">
        <v>0.96970000000000001</v>
      </c>
      <c r="AW1000">
        <v>0.95940000000000003</v>
      </c>
      <c r="AX1000">
        <v>0.99490000000000001</v>
      </c>
      <c r="AY1000">
        <v>0.97299999999999998</v>
      </c>
      <c r="AZ1000">
        <v>0.93589999999999995</v>
      </c>
      <c r="BA1000">
        <v>0.87050000000000005</v>
      </c>
      <c r="BB1000">
        <v>0.9738</v>
      </c>
      <c r="BC1000">
        <v>0.9758</v>
      </c>
      <c r="BD1000">
        <v>0.97109999999999996</v>
      </c>
    </row>
    <row r="1001" spans="1:56" hidden="1" x14ac:dyDescent="0.4">
      <c r="A1001">
        <v>608</v>
      </c>
      <c r="B1001" t="s">
        <v>822</v>
      </c>
      <c r="C1001" t="s">
        <v>1025</v>
      </c>
      <c r="D1001" t="str">
        <f t="shared" si="46"/>
        <v>MEAN</v>
      </c>
      <c r="E1001" t="s">
        <v>1073</v>
      </c>
      <c r="F1001">
        <f t="shared" si="47"/>
        <v>0.54333600000000015</v>
      </c>
      <c r="G1001">
        <v>0.40679999999999999</v>
      </c>
      <c r="H1001">
        <v>0.49440000000000001</v>
      </c>
      <c r="I1001">
        <v>0.64459999999999995</v>
      </c>
      <c r="J1001">
        <v>0.47549999999999998</v>
      </c>
      <c r="K1001">
        <v>0.48409999999999997</v>
      </c>
      <c r="L1001">
        <v>0.64690000000000003</v>
      </c>
      <c r="M1001">
        <v>0.49730000000000002</v>
      </c>
      <c r="N1001">
        <v>0.47810000000000002</v>
      </c>
      <c r="O1001">
        <v>0.7581</v>
      </c>
      <c r="P1001">
        <v>0.47389999999999999</v>
      </c>
      <c r="Q1001">
        <v>0.49340000000000001</v>
      </c>
      <c r="R1001">
        <v>0.46870000000000001</v>
      </c>
      <c r="S1001">
        <v>0.41160000000000002</v>
      </c>
      <c r="T1001">
        <v>0.50939999999999996</v>
      </c>
      <c r="U1001">
        <v>0.52910000000000001</v>
      </c>
      <c r="V1001">
        <v>0.55100000000000005</v>
      </c>
      <c r="W1001">
        <v>0.57850000000000001</v>
      </c>
      <c r="X1001">
        <v>0.43909999999999999</v>
      </c>
      <c r="Y1001">
        <v>0.57669999999999999</v>
      </c>
      <c r="Z1001">
        <v>0.51529999999999998</v>
      </c>
      <c r="AA1001">
        <v>0.42349999999999999</v>
      </c>
      <c r="AB1001">
        <v>0.67449999999999999</v>
      </c>
      <c r="AC1001">
        <v>0.46550000000000002</v>
      </c>
      <c r="AD1001">
        <v>0.45490000000000003</v>
      </c>
      <c r="AE1001">
        <v>0.53480000000000005</v>
      </c>
      <c r="AF1001">
        <v>0.59660000000000002</v>
      </c>
      <c r="AG1001">
        <v>0.52129999999999999</v>
      </c>
      <c r="AH1001">
        <v>0.55549999999999999</v>
      </c>
      <c r="AI1001">
        <v>0.45050000000000001</v>
      </c>
      <c r="AJ1001">
        <v>0.629</v>
      </c>
      <c r="AK1001">
        <v>0.50749999999999995</v>
      </c>
      <c r="AL1001">
        <v>0.64980000000000004</v>
      </c>
      <c r="AM1001">
        <v>0.53449999999999998</v>
      </c>
      <c r="AN1001">
        <v>0.4819</v>
      </c>
      <c r="AO1001">
        <v>0.47039999999999998</v>
      </c>
      <c r="AP1001">
        <v>0.59709999999999996</v>
      </c>
      <c r="AQ1001">
        <v>0.6623</v>
      </c>
      <c r="AR1001">
        <v>0.5484</v>
      </c>
      <c r="AS1001">
        <v>0.58550000000000002</v>
      </c>
      <c r="AT1001">
        <v>0.67730000000000001</v>
      </c>
      <c r="AU1001">
        <v>0.46</v>
      </c>
      <c r="AV1001">
        <v>0.62749999999999995</v>
      </c>
      <c r="AW1001">
        <v>0.49349999999999999</v>
      </c>
      <c r="AX1001">
        <v>0.75739999999999996</v>
      </c>
      <c r="AY1001">
        <v>0.68869999999999998</v>
      </c>
      <c r="AZ1001">
        <v>0.46279999999999999</v>
      </c>
      <c r="BA1001">
        <v>0.39929999999999999</v>
      </c>
      <c r="BB1001">
        <v>0.56879999999999997</v>
      </c>
      <c r="BC1001">
        <v>0.69059999999999999</v>
      </c>
      <c r="BD1001">
        <v>0.56489999999999996</v>
      </c>
    </row>
    <row r="1002" spans="1:56" hidden="1" x14ac:dyDescent="0.4">
      <c r="A1002">
        <v>609</v>
      </c>
      <c r="B1002" t="s">
        <v>822</v>
      </c>
      <c r="C1002" t="s">
        <v>1025</v>
      </c>
      <c r="D1002" t="str">
        <f t="shared" si="46"/>
        <v>Weighted</v>
      </c>
      <c r="E1002" t="s">
        <v>1074</v>
      </c>
      <c r="F1002">
        <f t="shared" si="47"/>
        <v>0.56534399999999974</v>
      </c>
      <c r="G1002">
        <v>0.39229999999999998</v>
      </c>
      <c r="H1002">
        <v>0.50249999999999995</v>
      </c>
      <c r="I1002">
        <v>0.69630000000000003</v>
      </c>
      <c r="J1002">
        <v>0.47599999999999998</v>
      </c>
      <c r="K1002">
        <v>0.47739999999999999</v>
      </c>
      <c r="L1002">
        <v>0.69640000000000002</v>
      </c>
      <c r="M1002">
        <v>0.50980000000000003</v>
      </c>
      <c r="N1002">
        <v>0.47839999999999999</v>
      </c>
      <c r="O1002">
        <v>0.84760000000000002</v>
      </c>
      <c r="P1002">
        <v>0.48</v>
      </c>
      <c r="Q1002">
        <v>0.50390000000000001</v>
      </c>
      <c r="R1002">
        <v>0.47310000000000002</v>
      </c>
      <c r="S1002">
        <v>0.38879999999999998</v>
      </c>
      <c r="T1002">
        <v>0.51549999999999996</v>
      </c>
      <c r="U1002">
        <v>0.54779999999999995</v>
      </c>
      <c r="V1002">
        <v>0.57450000000000001</v>
      </c>
      <c r="W1002">
        <v>0.61109999999999998</v>
      </c>
      <c r="X1002">
        <v>0.4325</v>
      </c>
      <c r="Y1002">
        <v>0.61370000000000002</v>
      </c>
      <c r="Z1002">
        <v>0.52349999999999997</v>
      </c>
      <c r="AA1002">
        <v>0.40389999999999998</v>
      </c>
      <c r="AB1002">
        <v>0.73780000000000001</v>
      </c>
      <c r="AC1002">
        <v>0.46279999999999999</v>
      </c>
      <c r="AD1002">
        <v>0.44469999999999998</v>
      </c>
      <c r="AE1002">
        <v>0.55400000000000005</v>
      </c>
      <c r="AF1002">
        <v>0.63060000000000005</v>
      </c>
      <c r="AG1002">
        <v>0.53690000000000004</v>
      </c>
      <c r="AH1002">
        <v>0.57689999999999997</v>
      </c>
      <c r="AI1002">
        <v>0.44619999999999999</v>
      </c>
      <c r="AJ1002">
        <v>0.67330000000000001</v>
      </c>
      <c r="AK1002">
        <v>0.52839999999999998</v>
      </c>
      <c r="AL1002">
        <v>0.69879999999999998</v>
      </c>
      <c r="AM1002">
        <v>0.54790000000000005</v>
      </c>
      <c r="AN1002">
        <v>0.49840000000000001</v>
      </c>
      <c r="AO1002">
        <v>0.46710000000000002</v>
      </c>
      <c r="AP1002">
        <v>0.63529999999999998</v>
      </c>
      <c r="AQ1002">
        <v>0.71870000000000001</v>
      </c>
      <c r="AR1002">
        <v>0.57579999999999998</v>
      </c>
      <c r="AS1002">
        <v>0.62080000000000002</v>
      </c>
      <c r="AT1002">
        <v>0.73670000000000002</v>
      </c>
      <c r="AU1002">
        <v>0.45700000000000002</v>
      </c>
      <c r="AV1002">
        <v>0.67659999999999998</v>
      </c>
      <c r="AW1002">
        <v>0.50309999999999999</v>
      </c>
      <c r="AX1002">
        <v>0.84119999999999995</v>
      </c>
      <c r="AY1002">
        <v>0.75480000000000003</v>
      </c>
      <c r="AZ1002">
        <v>0.46060000000000001</v>
      </c>
      <c r="BA1002">
        <v>0.38779999999999998</v>
      </c>
      <c r="BB1002">
        <v>0.59940000000000004</v>
      </c>
      <c r="BC1002">
        <v>0.75870000000000004</v>
      </c>
      <c r="BD1002">
        <v>0.59189999999999998</v>
      </c>
    </row>
    <row r="1003" spans="1:56" hidden="1" x14ac:dyDescent="0.4">
      <c r="A1003">
        <v>554</v>
      </c>
      <c r="B1003" t="s">
        <v>821</v>
      </c>
      <c r="C1003" t="s">
        <v>1025</v>
      </c>
      <c r="D1003" t="str">
        <f t="shared" si="46"/>
        <v>Jaccard</v>
      </c>
      <c r="E1003" t="s">
        <v>1075</v>
      </c>
      <c r="F1003">
        <f t="shared" si="47"/>
        <v>0.47298200000000001</v>
      </c>
      <c r="G1003">
        <v>0.14630000000000001</v>
      </c>
      <c r="H1003">
        <v>0.68</v>
      </c>
      <c r="I1003">
        <v>0.3846</v>
      </c>
      <c r="J1003">
        <v>0.39529999999999998</v>
      </c>
      <c r="K1003">
        <v>0.54549999999999998</v>
      </c>
      <c r="L1003">
        <v>0.85709999999999997</v>
      </c>
      <c r="M1003">
        <v>0.15</v>
      </c>
      <c r="N1003">
        <v>0.5</v>
      </c>
      <c r="O1003">
        <v>0.32140000000000002</v>
      </c>
      <c r="P1003">
        <v>0.47370000000000001</v>
      </c>
      <c r="Q1003">
        <v>0.39290000000000003</v>
      </c>
      <c r="R1003">
        <v>0.35899999999999999</v>
      </c>
      <c r="S1003">
        <v>0.1429</v>
      </c>
      <c r="T1003">
        <v>0.2</v>
      </c>
      <c r="U1003">
        <v>0.74070000000000003</v>
      </c>
      <c r="V1003">
        <v>0.1406</v>
      </c>
      <c r="W1003">
        <v>0.6341</v>
      </c>
      <c r="X1003">
        <v>0.3</v>
      </c>
      <c r="Y1003">
        <v>0.19439999999999999</v>
      </c>
      <c r="Z1003">
        <v>0.62960000000000005</v>
      </c>
      <c r="AA1003">
        <v>0.39019999999999999</v>
      </c>
      <c r="AB1003">
        <v>0.5</v>
      </c>
      <c r="AC1003">
        <v>0.48280000000000001</v>
      </c>
      <c r="AD1003">
        <v>0.30430000000000001</v>
      </c>
      <c r="AE1003">
        <v>0.4</v>
      </c>
      <c r="AF1003">
        <v>0.66669999999999996</v>
      </c>
      <c r="AG1003">
        <v>0.45650000000000002</v>
      </c>
      <c r="AH1003">
        <v>0.84619999999999995</v>
      </c>
      <c r="AI1003">
        <v>0.40620000000000001</v>
      </c>
      <c r="AJ1003">
        <v>0.73329999999999995</v>
      </c>
      <c r="AK1003">
        <v>0.29170000000000001</v>
      </c>
      <c r="AL1003">
        <v>0.33329999999999999</v>
      </c>
      <c r="AM1003">
        <v>0.42859999999999998</v>
      </c>
      <c r="AN1003">
        <v>0.54549999999999998</v>
      </c>
      <c r="AO1003">
        <v>0.5</v>
      </c>
      <c r="AP1003">
        <v>0.52629999999999999</v>
      </c>
      <c r="AQ1003">
        <v>0.90480000000000005</v>
      </c>
      <c r="AR1003">
        <v>0.51429999999999998</v>
      </c>
      <c r="AS1003">
        <v>0.53190000000000004</v>
      </c>
      <c r="AT1003">
        <v>0.52629999999999999</v>
      </c>
      <c r="AU1003">
        <v>0.62960000000000005</v>
      </c>
      <c r="AV1003">
        <v>0.75</v>
      </c>
      <c r="AW1003">
        <v>0.375</v>
      </c>
      <c r="AX1003">
        <v>0.42859999999999998</v>
      </c>
      <c r="AY1003">
        <v>1</v>
      </c>
      <c r="AZ1003">
        <v>0.36359999999999998</v>
      </c>
      <c r="BA1003">
        <v>0.1918</v>
      </c>
      <c r="BB1003">
        <v>0.4118</v>
      </c>
      <c r="BC1003">
        <v>0.5</v>
      </c>
      <c r="BD1003">
        <v>0.52170000000000005</v>
      </c>
    </row>
    <row r="1004" spans="1:56" hidden="1" x14ac:dyDescent="0.4">
      <c r="A1004">
        <v>555</v>
      </c>
      <c r="B1004" t="s">
        <v>821</v>
      </c>
      <c r="C1004" t="s">
        <v>1025</v>
      </c>
      <c r="D1004" t="str">
        <f t="shared" si="46"/>
        <v>Levenshtein</v>
      </c>
      <c r="E1004" t="s">
        <v>1076</v>
      </c>
      <c r="F1004">
        <f t="shared" si="47"/>
        <v>0.68681599999999987</v>
      </c>
      <c r="G1004">
        <v>0.58609999999999995</v>
      </c>
      <c r="H1004">
        <v>0.83050000000000002</v>
      </c>
      <c r="I1004">
        <v>0.65449999999999997</v>
      </c>
      <c r="J1004">
        <v>0.67669999999999997</v>
      </c>
      <c r="K1004">
        <v>0.60340000000000005</v>
      </c>
      <c r="L1004">
        <v>0.94499999999999995</v>
      </c>
      <c r="M1004">
        <v>0.54110000000000003</v>
      </c>
      <c r="N1004">
        <v>0.59179999999999999</v>
      </c>
      <c r="O1004">
        <v>0.6129</v>
      </c>
      <c r="P1004">
        <v>0.73419999999999996</v>
      </c>
      <c r="Q1004">
        <v>0.63139999999999996</v>
      </c>
      <c r="R1004">
        <v>0.55000000000000004</v>
      </c>
      <c r="S1004">
        <v>0.50449999999999995</v>
      </c>
      <c r="T1004">
        <v>0.58179999999999998</v>
      </c>
      <c r="U1004">
        <v>0.90390000000000004</v>
      </c>
      <c r="V1004">
        <v>0.49809999999999999</v>
      </c>
      <c r="W1004">
        <v>0.877</v>
      </c>
      <c r="X1004">
        <v>0.55469999999999997</v>
      </c>
      <c r="Y1004">
        <v>0.56630000000000003</v>
      </c>
      <c r="Z1004">
        <v>0.69610000000000005</v>
      </c>
      <c r="AA1004">
        <v>0.62770000000000004</v>
      </c>
      <c r="AB1004">
        <v>0.91049999999999998</v>
      </c>
      <c r="AC1004">
        <v>0.69550000000000001</v>
      </c>
      <c r="AD1004">
        <v>0.65839999999999999</v>
      </c>
      <c r="AE1004">
        <v>0.66100000000000003</v>
      </c>
      <c r="AF1004">
        <v>0.70089999999999997</v>
      </c>
      <c r="AG1004">
        <v>0.66720000000000002</v>
      </c>
      <c r="AH1004">
        <v>0.96089999999999998</v>
      </c>
      <c r="AI1004">
        <v>0.54549999999999998</v>
      </c>
      <c r="AJ1004">
        <v>0.76319999999999999</v>
      </c>
      <c r="AK1004">
        <v>0.5927</v>
      </c>
      <c r="AL1004">
        <v>0.63029999999999997</v>
      </c>
      <c r="AM1004">
        <v>0.76529999999999998</v>
      </c>
      <c r="AN1004">
        <v>0.86019999999999996</v>
      </c>
      <c r="AO1004">
        <v>0.59589999999999999</v>
      </c>
      <c r="AP1004">
        <v>0.77759999999999996</v>
      </c>
      <c r="AQ1004">
        <v>0.9778</v>
      </c>
      <c r="AR1004">
        <v>0.78580000000000005</v>
      </c>
      <c r="AS1004">
        <v>0.60870000000000002</v>
      </c>
      <c r="AT1004">
        <v>0.62350000000000005</v>
      </c>
      <c r="AU1004">
        <v>0.84240000000000004</v>
      </c>
      <c r="AV1004">
        <v>0.90810000000000002</v>
      </c>
      <c r="AW1004">
        <v>0.55640000000000001</v>
      </c>
      <c r="AX1004">
        <v>0.55859999999999999</v>
      </c>
      <c r="AY1004">
        <v>0.98529999999999995</v>
      </c>
      <c r="AZ1004">
        <v>0.57379999999999998</v>
      </c>
      <c r="BA1004">
        <v>0.47749999999999998</v>
      </c>
      <c r="BB1004">
        <v>0.73129999999999995</v>
      </c>
      <c r="BC1004">
        <v>0.61660000000000004</v>
      </c>
      <c r="BD1004">
        <v>0.54220000000000002</v>
      </c>
    </row>
    <row r="1005" spans="1:56" hidden="1" x14ac:dyDescent="0.4">
      <c r="A1005">
        <v>556</v>
      </c>
      <c r="B1005" t="s">
        <v>821</v>
      </c>
      <c r="C1005" t="s">
        <v>1025</v>
      </c>
      <c r="D1005" t="str">
        <f t="shared" si="46"/>
        <v>TFIDF</v>
      </c>
      <c r="E1005" t="s">
        <v>1077</v>
      </c>
      <c r="F1005">
        <f t="shared" si="47"/>
        <v>0.57175199999999993</v>
      </c>
      <c r="G1005">
        <v>0.41089999999999999</v>
      </c>
      <c r="H1005">
        <v>0.74680000000000002</v>
      </c>
      <c r="I1005">
        <v>0.45910000000000001</v>
      </c>
      <c r="J1005">
        <v>0.57540000000000002</v>
      </c>
      <c r="K1005">
        <v>0.31459999999999999</v>
      </c>
      <c r="L1005">
        <v>0.88880000000000003</v>
      </c>
      <c r="M1005">
        <v>0.34810000000000002</v>
      </c>
      <c r="N1005">
        <v>0.41720000000000002</v>
      </c>
      <c r="O1005">
        <v>0.43969999999999998</v>
      </c>
      <c r="P1005">
        <v>0.61450000000000005</v>
      </c>
      <c r="Q1005">
        <v>0.55400000000000005</v>
      </c>
      <c r="R1005">
        <v>0.30990000000000001</v>
      </c>
      <c r="S1005">
        <v>0.34210000000000002</v>
      </c>
      <c r="T1005">
        <v>0.35399999999999998</v>
      </c>
      <c r="U1005">
        <v>0.84560000000000002</v>
      </c>
      <c r="V1005">
        <v>0.25919999999999999</v>
      </c>
      <c r="W1005">
        <v>0.76719999999999999</v>
      </c>
      <c r="X1005">
        <v>0.39119999999999999</v>
      </c>
      <c r="Y1005">
        <v>0.28499999999999998</v>
      </c>
      <c r="Z1005">
        <v>0.55230000000000001</v>
      </c>
      <c r="AA1005">
        <v>0.46360000000000001</v>
      </c>
      <c r="AB1005">
        <v>0.78769999999999996</v>
      </c>
      <c r="AC1005">
        <v>0.495</v>
      </c>
      <c r="AD1005">
        <v>0.39439999999999997</v>
      </c>
      <c r="AE1005">
        <v>0.56730000000000003</v>
      </c>
      <c r="AF1005">
        <v>0.70099999999999996</v>
      </c>
      <c r="AG1005">
        <v>0.64400000000000002</v>
      </c>
      <c r="AH1005">
        <v>0.92069999999999996</v>
      </c>
      <c r="AI1005">
        <v>0.40500000000000003</v>
      </c>
      <c r="AJ1005">
        <v>0.67159999999999997</v>
      </c>
      <c r="AK1005">
        <v>0.49890000000000001</v>
      </c>
      <c r="AL1005">
        <v>0.3019</v>
      </c>
      <c r="AM1005">
        <v>0.63539999999999996</v>
      </c>
      <c r="AN1005">
        <v>0.81389999999999996</v>
      </c>
      <c r="AO1005">
        <v>0.51980000000000004</v>
      </c>
      <c r="AP1005">
        <v>0.73699999999999999</v>
      </c>
      <c r="AQ1005">
        <v>0.95489999999999997</v>
      </c>
      <c r="AR1005">
        <v>0.76359999999999995</v>
      </c>
      <c r="AS1005">
        <v>0.66720000000000002</v>
      </c>
      <c r="AT1005">
        <v>0.54169999999999996</v>
      </c>
      <c r="AU1005">
        <v>0.72</v>
      </c>
      <c r="AV1005">
        <v>0.88519999999999999</v>
      </c>
      <c r="AW1005">
        <v>0.64570000000000005</v>
      </c>
      <c r="AX1005">
        <v>0.35460000000000003</v>
      </c>
      <c r="AY1005">
        <v>0.91439999999999999</v>
      </c>
      <c r="AZ1005">
        <v>0.45490000000000003</v>
      </c>
      <c r="BA1005">
        <v>0.36859999999999998</v>
      </c>
      <c r="BB1005">
        <v>0.628</v>
      </c>
      <c r="BC1005">
        <v>0.70030000000000003</v>
      </c>
      <c r="BD1005">
        <v>0.55569999999999997</v>
      </c>
    </row>
    <row r="1006" spans="1:56" hidden="1" x14ac:dyDescent="0.4">
      <c r="A1006">
        <v>557</v>
      </c>
      <c r="B1006" t="s">
        <v>821</v>
      </c>
      <c r="C1006" t="s">
        <v>1025</v>
      </c>
      <c r="D1006" t="str">
        <f t="shared" si="46"/>
        <v>BM25</v>
      </c>
      <c r="E1006" t="s">
        <v>1078</v>
      </c>
      <c r="F1006">
        <f t="shared" si="47"/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</row>
    <row r="1007" spans="1:56" hidden="1" x14ac:dyDescent="0.4">
      <c r="A1007">
        <v>558</v>
      </c>
      <c r="B1007" t="s">
        <v>821</v>
      </c>
      <c r="C1007" t="s">
        <v>1025</v>
      </c>
      <c r="D1007" t="str">
        <f t="shared" si="46"/>
        <v>SBERT</v>
      </c>
      <c r="E1007" t="s">
        <v>1079</v>
      </c>
      <c r="F1007">
        <f t="shared" si="47"/>
        <v>0.94659199999999999</v>
      </c>
      <c r="G1007">
        <v>0.91659999999999997</v>
      </c>
      <c r="H1007">
        <v>0.98680000000000001</v>
      </c>
      <c r="I1007">
        <v>0.92769999999999997</v>
      </c>
      <c r="J1007">
        <v>0.95340000000000003</v>
      </c>
      <c r="K1007">
        <v>0.95630000000000004</v>
      </c>
      <c r="L1007">
        <v>0.99280000000000002</v>
      </c>
      <c r="M1007">
        <v>0.88639999999999997</v>
      </c>
      <c r="N1007">
        <v>0.87949999999999995</v>
      </c>
      <c r="O1007">
        <v>0.95799999999999996</v>
      </c>
      <c r="P1007">
        <v>0.9728</v>
      </c>
      <c r="Q1007">
        <v>0.93269999999999997</v>
      </c>
      <c r="R1007">
        <v>0.89910000000000001</v>
      </c>
      <c r="S1007">
        <v>0.89710000000000001</v>
      </c>
      <c r="T1007">
        <v>0.94579999999999997</v>
      </c>
      <c r="U1007">
        <v>0.99129999999999996</v>
      </c>
      <c r="V1007">
        <v>0.88880000000000003</v>
      </c>
      <c r="W1007">
        <v>0.98540000000000005</v>
      </c>
      <c r="X1007">
        <v>0.9244</v>
      </c>
      <c r="Y1007">
        <v>0.89139999999999997</v>
      </c>
      <c r="Z1007">
        <v>0.97430000000000005</v>
      </c>
      <c r="AA1007">
        <v>0.93969999999999998</v>
      </c>
      <c r="AB1007">
        <v>0.98429999999999995</v>
      </c>
      <c r="AC1007">
        <v>0.89410000000000001</v>
      </c>
      <c r="AD1007">
        <v>0.95330000000000004</v>
      </c>
      <c r="AE1007">
        <v>0.9516</v>
      </c>
      <c r="AF1007">
        <v>0.9536</v>
      </c>
      <c r="AG1007">
        <v>0.96209999999999996</v>
      </c>
      <c r="AH1007">
        <v>0.99370000000000003</v>
      </c>
      <c r="AI1007">
        <v>0.93140000000000001</v>
      </c>
      <c r="AJ1007">
        <v>0.9768</v>
      </c>
      <c r="AK1007">
        <v>0.89039999999999997</v>
      </c>
      <c r="AL1007">
        <v>0.92579999999999996</v>
      </c>
      <c r="AM1007">
        <v>0.97470000000000001</v>
      </c>
      <c r="AN1007">
        <v>0.95840000000000003</v>
      </c>
      <c r="AO1007">
        <v>0.95340000000000003</v>
      </c>
      <c r="AP1007">
        <v>0.98650000000000004</v>
      </c>
      <c r="AQ1007">
        <v>0.99729999999999996</v>
      </c>
      <c r="AR1007">
        <v>0.9698</v>
      </c>
      <c r="AS1007">
        <v>0.96879999999999999</v>
      </c>
      <c r="AT1007">
        <v>0.95179999999999998</v>
      </c>
      <c r="AU1007">
        <v>0.96079999999999999</v>
      </c>
      <c r="AV1007">
        <v>0.9698</v>
      </c>
      <c r="AW1007">
        <v>0.91049999999999998</v>
      </c>
      <c r="AX1007">
        <v>0.94450000000000001</v>
      </c>
      <c r="AY1007">
        <v>0.99829999999999997</v>
      </c>
      <c r="AZ1007">
        <v>0.93459999999999999</v>
      </c>
      <c r="BA1007">
        <v>0.82809999999999995</v>
      </c>
      <c r="BB1007">
        <v>0.97670000000000001</v>
      </c>
      <c r="BC1007">
        <v>0.96850000000000003</v>
      </c>
      <c r="BD1007">
        <v>0.9597</v>
      </c>
    </row>
    <row r="1008" spans="1:56" hidden="1" x14ac:dyDescent="0.4">
      <c r="A1008">
        <v>559</v>
      </c>
      <c r="B1008" t="s">
        <v>821</v>
      </c>
      <c r="C1008" t="s">
        <v>1025</v>
      </c>
      <c r="D1008" t="str">
        <f t="shared" si="46"/>
        <v>MEAN</v>
      </c>
      <c r="E1008" t="s">
        <v>1080</v>
      </c>
      <c r="F1008">
        <f t="shared" si="47"/>
        <v>0.53563399999999994</v>
      </c>
      <c r="G1008">
        <v>0.41199999999999998</v>
      </c>
      <c r="H1008">
        <v>0.64880000000000004</v>
      </c>
      <c r="I1008">
        <v>0.48520000000000002</v>
      </c>
      <c r="J1008">
        <v>0.5202</v>
      </c>
      <c r="K1008">
        <v>0.4839</v>
      </c>
      <c r="L1008">
        <v>0.73670000000000002</v>
      </c>
      <c r="M1008">
        <v>0.3851</v>
      </c>
      <c r="N1008">
        <v>0.47770000000000001</v>
      </c>
      <c r="O1008">
        <v>0.46639999999999998</v>
      </c>
      <c r="P1008">
        <v>0.55900000000000005</v>
      </c>
      <c r="Q1008">
        <v>0.50219999999999998</v>
      </c>
      <c r="R1008">
        <v>0.42359999999999998</v>
      </c>
      <c r="S1008">
        <v>0.37730000000000002</v>
      </c>
      <c r="T1008">
        <v>0.4163</v>
      </c>
      <c r="U1008">
        <v>0.69630000000000003</v>
      </c>
      <c r="V1008">
        <v>0.3574</v>
      </c>
      <c r="W1008">
        <v>0.65280000000000005</v>
      </c>
      <c r="X1008">
        <v>0.43409999999999999</v>
      </c>
      <c r="Y1008">
        <v>0.38740000000000002</v>
      </c>
      <c r="Z1008">
        <v>0.57050000000000001</v>
      </c>
      <c r="AA1008">
        <v>0.48430000000000001</v>
      </c>
      <c r="AB1008">
        <v>0.63649999999999995</v>
      </c>
      <c r="AC1008">
        <v>0.51349999999999996</v>
      </c>
      <c r="AD1008">
        <v>0.46210000000000001</v>
      </c>
      <c r="AE1008">
        <v>0.51600000000000001</v>
      </c>
      <c r="AF1008">
        <v>0.60440000000000005</v>
      </c>
      <c r="AG1008">
        <v>0.54600000000000004</v>
      </c>
      <c r="AH1008">
        <v>0.74429999999999996</v>
      </c>
      <c r="AI1008">
        <v>0.45760000000000001</v>
      </c>
      <c r="AJ1008">
        <v>0.629</v>
      </c>
      <c r="AK1008">
        <v>0.45469999999999999</v>
      </c>
      <c r="AL1008">
        <v>0.43830000000000002</v>
      </c>
      <c r="AM1008">
        <v>0.56079999999999997</v>
      </c>
      <c r="AN1008">
        <v>0.63560000000000005</v>
      </c>
      <c r="AO1008">
        <v>0.51380000000000003</v>
      </c>
      <c r="AP1008">
        <v>0.60550000000000004</v>
      </c>
      <c r="AQ1008">
        <v>0.76690000000000003</v>
      </c>
      <c r="AR1008">
        <v>0.60670000000000002</v>
      </c>
      <c r="AS1008">
        <v>0.55530000000000002</v>
      </c>
      <c r="AT1008">
        <v>0.52869999999999995</v>
      </c>
      <c r="AU1008">
        <v>0.63060000000000005</v>
      </c>
      <c r="AV1008">
        <v>0.7026</v>
      </c>
      <c r="AW1008">
        <v>0.4975</v>
      </c>
      <c r="AX1008">
        <v>0.45729999999999998</v>
      </c>
      <c r="AY1008">
        <v>0.77959999999999996</v>
      </c>
      <c r="AZ1008">
        <v>0.46539999999999998</v>
      </c>
      <c r="BA1008">
        <v>0.37319999999999998</v>
      </c>
      <c r="BB1008">
        <v>0.54959999999999998</v>
      </c>
      <c r="BC1008">
        <v>0.55710000000000004</v>
      </c>
      <c r="BD1008">
        <v>0.51590000000000003</v>
      </c>
    </row>
    <row r="1009" spans="1:56" hidden="1" x14ac:dyDescent="0.4">
      <c r="A1009">
        <v>560</v>
      </c>
      <c r="B1009" t="s">
        <v>821</v>
      </c>
      <c r="C1009" t="s">
        <v>1025</v>
      </c>
      <c r="D1009" t="str">
        <f t="shared" si="46"/>
        <v>Weighted</v>
      </c>
      <c r="E1009" t="s">
        <v>1081</v>
      </c>
      <c r="F1009">
        <f t="shared" si="47"/>
        <v>0.55613800000000024</v>
      </c>
      <c r="G1009">
        <v>0.39810000000000001</v>
      </c>
      <c r="H1009">
        <v>0.70030000000000003</v>
      </c>
      <c r="I1009">
        <v>0.49030000000000001</v>
      </c>
      <c r="J1009">
        <v>0.53600000000000003</v>
      </c>
      <c r="K1009">
        <v>0.47720000000000001</v>
      </c>
      <c r="L1009">
        <v>0.81640000000000001</v>
      </c>
      <c r="M1009">
        <v>0.36580000000000001</v>
      </c>
      <c r="N1009">
        <v>0.48609999999999998</v>
      </c>
      <c r="O1009">
        <v>0.46129999999999999</v>
      </c>
      <c r="P1009">
        <v>0.58360000000000001</v>
      </c>
      <c r="Q1009">
        <v>0.51549999999999996</v>
      </c>
      <c r="R1009">
        <v>0.41010000000000002</v>
      </c>
      <c r="S1009">
        <v>0.35420000000000001</v>
      </c>
      <c r="T1009">
        <v>0.3962</v>
      </c>
      <c r="U1009">
        <v>0.76400000000000001</v>
      </c>
      <c r="V1009">
        <v>0.32629999999999998</v>
      </c>
      <c r="W1009">
        <v>0.70650000000000002</v>
      </c>
      <c r="X1009">
        <v>0.42349999999999999</v>
      </c>
      <c r="Y1009">
        <v>0.36480000000000001</v>
      </c>
      <c r="Z1009">
        <v>0.59450000000000003</v>
      </c>
      <c r="AA1009">
        <v>0.48759999999999998</v>
      </c>
      <c r="AB1009">
        <v>0.68740000000000001</v>
      </c>
      <c r="AC1009">
        <v>0.53249999999999997</v>
      </c>
      <c r="AD1009">
        <v>0.45429999999999998</v>
      </c>
      <c r="AE1009">
        <v>0.53059999999999996</v>
      </c>
      <c r="AF1009">
        <v>0.64759999999999995</v>
      </c>
      <c r="AG1009">
        <v>0.57030000000000003</v>
      </c>
      <c r="AH1009">
        <v>0.82740000000000002</v>
      </c>
      <c r="AI1009">
        <v>0.4526</v>
      </c>
      <c r="AJ1009">
        <v>0.67330000000000001</v>
      </c>
      <c r="AK1009">
        <v>0.45979999999999999</v>
      </c>
      <c r="AL1009">
        <v>0.42409999999999998</v>
      </c>
      <c r="AM1009">
        <v>0.58660000000000001</v>
      </c>
      <c r="AN1009">
        <v>0.69140000000000001</v>
      </c>
      <c r="AO1009">
        <v>0.52529999999999999</v>
      </c>
      <c r="AP1009">
        <v>0.64570000000000005</v>
      </c>
      <c r="AQ1009">
        <v>0.85680000000000001</v>
      </c>
      <c r="AR1009">
        <v>0.65110000000000001</v>
      </c>
      <c r="AS1009">
        <v>0.58220000000000005</v>
      </c>
      <c r="AT1009">
        <v>0.54510000000000003</v>
      </c>
      <c r="AU1009">
        <v>0.68010000000000004</v>
      </c>
      <c r="AV1009">
        <v>0.77710000000000001</v>
      </c>
      <c r="AW1009">
        <v>0.51759999999999995</v>
      </c>
      <c r="AX1009">
        <v>0.4476</v>
      </c>
      <c r="AY1009">
        <v>0.87050000000000005</v>
      </c>
      <c r="AZ1009">
        <v>0.46429999999999999</v>
      </c>
      <c r="BA1009">
        <v>0.36070000000000002</v>
      </c>
      <c r="BB1009">
        <v>0.57179999999999997</v>
      </c>
      <c r="BC1009">
        <v>0.58609999999999995</v>
      </c>
      <c r="BD1009">
        <v>0.52869999999999995</v>
      </c>
    </row>
    <row r="1010" spans="1:56" hidden="1" x14ac:dyDescent="0.4">
      <c r="A1010">
        <v>757</v>
      </c>
      <c r="B1010" t="str">
        <f t="shared" ref="B1010:B1030" si="48">LEFT(E1010,6)</f>
        <v>GBN001</v>
      </c>
      <c r="C1010" t="str">
        <f t="shared" ref="C1010:C1030" si="49">MID(E1010,8,6)</f>
        <v>GBN002</v>
      </c>
      <c r="D1010" t="str">
        <f t="shared" si="46"/>
        <v>Jaccard</v>
      </c>
      <c r="E1010" t="s">
        <v>1082</v>
      </c>
      <c r="F1010">
        <f t="shared" si="47"/>
        <v>0.34019199999999999</v>
      </c>
      <c r="G1010">
        <v>0.43330000000000002</v>
      </c>
      <c r="H1010">
        <v>0.2828</v>
      </c>
      <c r="I1010">
        <v>0.26529999999999998</v>
      </c>
      <c r="J1010">
        <v>0.28970000000000001</v>
      </c>
      <c r="K1010">
        <v>0.39360000000000001</v>
      </c>
      <c r="L1010">
        <v>0.29920000000000002</v>
      </c>
      <c r="M1010">
        <v>0.35759999999999997</v>
      </c>
      <c r="N1010">
        <v>0.2727</v>
      </c>
      <c r="O1010">
        <v>0.2235</v>
      </c>
      <c r="P1010">
        <v>0.33329999999999999</v>
      </c>
      <c r="Q1010">
        <v>0.30859999999999999</v>
      </c>
      <c r="R1010">
        <v>0.25</v>
      </c>
      <c r="S1010">
        <v>0.1857</v>
      </c>
      <c r="T1010">
        <v>0.20749999999999999</v>
      </c>
      <c r="U1010">
        <v>0.33660000000000001</v>
      </c>
      <c r="V1010">
        <v>0.30819999999999997</v>
      </c>
      <c r="W1010">
        <v>0.32429999999999998</v>
      </c>
      <c r="X1010">
        <v>0.31069999999999998</v>
      </c>
      <c r="Y1010">
        <v>0.30259999999999998</v>
      </c>
      <c r="Z1010">
        <v>0.33900000000000002</v>
      </c>
      <c r="AA1010">
        <v>0.40500000000000003</v>
      </c>
      <c r="AB1010">
        <v>0.45760000000000001</v>
      </c>
      <c r="AC1010">
        <v>0.34670000000000001</v>
      </c>
      <c r="AD1010">
        <v>0.2913</v>
      </c>
      <c r="AE1010">
        <v>0.27629999999999999</v>
      </c>
      <c r="AF1010">
        <v>0.51949999999999996</v>
      </c>
      <c r="AG1010">
        <v>0.29360000000000003</v>
      </c>
      <c r="AH1010">
        <v>0.44319999999999998</v>
      </c>
      <c r="AI1010">
        <v>0.22950000000000001</v>
      </c>
      <c r="AJ1010">
        <v>0.40510000000000002</v>
      </c>
      <c r="AK1010">
        <v>0.2923</v>
      </c>
      <c r="AL1010">
        <v>0.23530000000000001</v>
      </c>
      <c r="AM1010">
        <v>0.38</v>
      </c>
      <c r="AN1010">
        <v>0.42109999999999997</v>
      </c>
      <c r="AO1010">
        <v>0.42709999999999998</v>
      </c>
      <c r="AP1010">
        <v>0.35210000000000002</v>
      </c>
      <c r="AQ1010">
        <v>0.51280000000000003</v>
      </c>
      <c r="AR1010">
        <v>0.36130000000000001</v>
      </c>
      <c r="AS1010">
        <v>0.40310000000000001</v>
      </c>
      <c r="AT1010">
        <v>0.3659</v>
      </c>
      <c r="AU1010">
        <v>0.376</v>
      </c>
      <c r="AV1010">
        <v>0.37059999999999998</v>
      </c>
      <c r="AW1010">
        <v>0.39829999999999999</v>
      </c>
      <c r="AX1010">
        <v>0.33329999999999999</v>
      </c>
      <c r="AY1010">
        <v>0.2979</v>
      </c>
      <c r="AZ1010">
        <v>0.42109999999999997</v>
      </c>
      <c r="BA1010">
        <v>0.31609999999999999</v>
      </c>
      <c r="BB1010">
        <v>0.38550000000000001</v>
      </c>
      <c r="BC1010">
        <v>0.34560000000000002</v>
      </c>
      <c r="BD1010">
        <v>0.32219999999999999</v>
      </c>
    </row>
    <row r="1011" spans="1:56" hidden="1" x14ac:dyDescent="0.4">
      <c r="A1011">
        <v>758</v>
      </c>
      <c r="B1011" t="str">
        <f t="shared" si="48"/>
        <v>GBN001</v>
      </c>
      <c r="C1011" t="str">
        <f t="shared" si="49"/>
        <v>GBN002</v>
      </c>
      <c r="D1011" t="str">
        <f t="shared" si="46"/>
        <v>Levenshtein</v>
      </c>
      <c r="E1011" t="s">
        <v>1083</v>
      </c>
      <c r="F1011">
        <f t="shared" si="47"/>
        <v>0.51545799999999997</v>
      </c>
      <c r="G1011">
        <v>0.53310000000000002</v>
      </c>
      <c r="H1011">
        <v>0.51119999999999999</v>
      </c>
      <c r="I1011">
        <v>0.51419999999999999</v>
      </c>
      <c r="J1011">
        <v>0.4672</v>
      </c>
      <c r="K1011">
        <v>0.58079999999999998</v>
      </c>
      <c r="L1011">
        <v>0.4879</v>
      </c>
      <c r="M1011">
        <v>0.54590000000000005</v>
      </c>
      <c r="N1011">
        <v>0.50939999999999996</v>
      </c>
      <c r="O1011">
        <v>0.48599999999999999</v>
      </c>
      <c r="P1011">
        <v>0.50860000000000005</v>
      </c>
      <c r="Q1011">
        <v>0.44669999999999999</v>
      </c>
      <c r="R1011">
        <v>0.51139999999999997</v>
      </c>
      <c r="S1011">
        <v>0.51600000000000001</v>
      </c>
      <c r="T1011">
        <v>0.53669999999999995</v>
      </c>
      <c r="U1011">
        <v>0.42259999999999998</v>
      </c>
      <c r="V1011">
        <v>0.50529999999999997</v>
      </c>
      <c r="W1011">
        <v>0.56599999999999995</v>
      </c>
      <c r="X1011">
        <v>0.4798</v>
      </c>
      <c r="Y1011">
        <v>0.51290000000000002</v>
      </c>
      <c r="Z1011">
        <v>0.59409999999999996</v>
      </c>
      <c r="AA1011">
        <v>0.52029999999999998</v>
      </c>
      <c r="AB1011">
        <v>0.62460000000000004</v>
      </c>
      <c r="AC1011">
        <v>0.58299999999999996</v>
      </c>
      <c r="AD1011">
        <v>0.50280000000000002</v>
      </c>
      <c r="AE1011">
        <v>0.4884</v>
      </c>
      <c r="AF1011">
        <v>0.49440000000000001</v>
      </c>
      <c r="AG1011">
        <v>0.4733</v>
      </c>
      <c r="AH1011">
        <v>0.68579999999999997</v>
      </c>
      <c r="AI1011">
        <v>0.45590000000000003</v>
      </c>
      <c r="AJ1011">
        <v>0.62150000000000005</v>
      </c>
      <c r="AK1011">
        <v>0.48309999999999997</v>
      </c>
      <c r="AL1011">
        <v>0.54890000000000005</v>
      </c>
      <c r="AM1011">
        <v>0.48880000000000001</v>
      </c>
      <c r="AN1011">
        <v>0.49109999999999998</v>
      </c>
      <c r="AO1011">
        <v>0.5222</v>
      </c>
      <c r="AP1011">
        <v>0.43190000000000001</v>
      </c>
      <c r="AQ1011">
        <v>0.58589999999999998</v>
      </c>
      <c r="AR1011">
        <v>0.50749999999999995</v>
      </c>
      <c r="AS1011">
        <v>0.53080000000000005</v>
      </c>
      <c r="AT1011">
        <v>0.50280000000000002</v>
      </c>
      <c r="AU1011">
        <v>0.56310000000000004</v>
      </c>
      <c r="AV1011">
        <v>0.50439999999999996</v>
      </c>
      <c r="AW1011">
        <v>0.56899999999999995</v>
      </c>
      <c r="AX1011">
        <v>0.48380000000000001</v>
      </c>
      <c r="AY1011">
        <v>0.48849999999999999</v>
      </c>
      <c r="AZ1011">
        <v>0.56499999999999995</v>
      </c>
      <c r="BA1011">
        <v>0.4128</v>
      </c>
      <c r="BB1011">
        <v>0.4531</v>
      </c>
      <c r="BC1011">
        <v>0.52949999999999997</v>
      </c>
      <c r="BD1011">
        <v>0.4249</v>
      </c>
    </row>
    <row r="1012" spans="1:56" hidden="1" x14ac:dyDescent="0.4">
      <c r="A1012">
        <v>759</v>
      </c>
      <c r="B1012" t="str">
        <f t="shared" si="48"/>
        <v>GBN001</v>
      </c>
      <c r="C1012" t="str">
        <f t="shared" si="49"/>
        <v>GBN002</v>
      </c>
      <c r="D1012" t="str">
        <f t="shared" si="46"/>
        <v>TFIDF</v>
      </c>
      <c r="E1012" t="s">
        <v>1084</v>
      </c>
      <c r="F1012">
        <f t="shared" si="47"/>
        <v>0.48896000000000001</v>
      </c>
      <c r="G1012">
        <v>0.3347</v>
      </c>
      <c r="H1012">
        <v>0.34939999999999999</v>
      </c>
      <c r="I1012">
        <v>0.53320000000000001</v>
      </c>
      <c r="J1012">
        <v>0.39019999999999999</v>
      </c>
      <c r="K1012">
        <v>0.62839999999999996</v>
      </c>
      <c r="L1012">
        <v>0.53190000000000004</v>
      </c>
      <c r="M1012">
        <v>0.66479999999999995</v>
      </c>
      <c r="N1012">
        <v>0.50280000000000002</v>
      </c>
      <c r="O1012">
        <v>0.52739999999999998</v>
      </c>
      <c r="P1012">
        <v>0.54649999999999999</v>
      </c>
      <c r="Q1012">
        <v>0.33700000000000002</v>
      </c>
      <c r="R1012">
        <v>0.4864</v>
      </c>
      <c r="S1012">
        <v>0.46610000000000001</v>
      </c>
      <c r="T1012">
        <v>0.47370000000000001</v>
      </c>
      <c r="U1012">
        <v>0.42130000000000001</v>
      </c>
      <c r="V1012">
        <v>0.55230000000000001</v>
      </c>
      <c r="W1012">
        <v>0.50309999999999999</v>
      </c>
      <c r="X1012">
        <v>0.50409999999999999</v>
      </c>
      <c r="Y1012">
        <v>0.33700000000000002</v>
      </c>
      <c r="Z1012">
        <v>0.4143</v>
      </c>
      <c r="AA1012">
        <v>0.45839999999999997</v>
      </c>
      <c r="AB1012">
        <v>0.57220000000000004</v>
      </c>
      <c r="AC1012">
        <v>0.49609999999999999</v>
      </c>
      <c r="AD1012">
        <v>0.54820000000000002</v>
      </c>
      <c r="AE1012">
        <v>0.50649999999999995</v>
      </c>
      <c r="AF1012">
        <v>0.34989999999999999</v>
      </c>
      <c r="AG1012">
        <v>0.33700000000000002</v>
      </c>
      <c r="AH1012">
        <v>0.60519999999999996</v>
      </c>
      <c r="AI1012">
        <v>0.41710000000000003</v>
      </c>
      <c r="AJ1012">
        <v>0.61729999999999996</v>
      </c>
      <c r="AK1012">
        <v>0.38090000000000002</v>
      </c>
      <c r="AL1012">
        <v>0.47770000000000001</v>
      </c>
      <c r="AM1012">
        <v>0.44750000000000001</v>
      </c>
      <c r="AN1012">
        <v>0.36559999999999998</v>
      </c>
      <c r="AO1012">
        <v>0.439</v>
      </c>
      <c r="AP1012">
        <v>0.3498</v>
      </c>
      <c r="AQ1012">
        <v>0.77690000000000003</v>
      </c>
      <c r="AR1012">
        <v>0.50480000000000003</v>
      </c>
      <c r="AS1012">
        <v>0.5927</v>
      </c>
      <c r="AT1012">
        <v>0.47710000000000002</v>
      </c>
      <c r="AU1012">
        <v>0.57520000000000004</v>
      </c>
      <c r="AV1012">
        <v>0.63200000000000001</v>
      </c>
      <c r="AW1012">
        <v>0.61099999999999999</v>
      </c>
      <c r="AX1012">
        <v>0.48899999999999999</v>
      </c>
      <c r="AY1012">
        <v>0.54910000000000003</v>
      </c>
      <c r="AZ1012">
        <v>0.69479999999999997</v>
      </c>
      <c r="BA1012">
        <v>0.42449999999999999</v>
      </c>
      <c r="BB1012">
        <v>0.36080000000000001</v>
      </c>
      <c r="BC1012">
        <v>0.51759999999999995</v>
      </c>
      <c r="BD1012">
        <v>0.3695</v>
      </c>
    </row>
    <row r="1013" spans="1:56" hidden="1" x14ac:dyDescent="0.4">
      <c r="A1013">
        <v>760</v>
      </c>
      <c r="B1013" t="str">
        <f t="shared" si="48"/>
        <v>GBN001</v>
      </c>
      <c r="C1013" t="str">
        <f t="shared" si="49"/>
        <v>GBN002</v>
      </c>
      <c r="D1013" t="str">
        <f t="shared" si="46"/>
        <v>BM25</v>
      </c>
      <c r="E1013" t="s">
        <v>1085</v>
      </c>
      <c r="F1013">
        <f t="shared" si="47"/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</row>
    <row r="1014" spans="1:56" hidden="1" x14ac:dyDescent="0.4">
      <c r="A1014">
        <v>761</v>
      </c>
      <c r="B1014" t="str">
        <f t="shared" si="48"/>
        <v>GBN001</v>
      </c>
      <c r="C1014" t="str">
        <f t="shared" si="49"/>
        <v>GBN002</v>
      </c>
      <c r="D1014" t="str">
        <f t="shared" si="46"/>
        <v>SBERT</v>
      </c>
      <c r="E1014" t="s">
        <v>1086</v>
      </c>
      <c r="F1014">
        <f t="shared" si="47"/>
        <v>0.9094920000000003</v>
      </c>
      <c r="G1014">
        <v>0.82789999999999997</v>
      </c>
      <c r="H1014">
        <v>0.88490000000000002</v>
      </c>
      <c r="I1014">
        <v>0.89119999999999999</v>
      </c>
      <c r="J1014">
        <v>0.88570000000000004</v>
      </c>
      <c r="K1014">
        <v>0.9698</v>
      </c>
      <c r="L1014">
        <v>0.90259999999999996</v>
      </c>
      <c r="M1014">
        <v>0.94820000000000004</v>
      </c>
      <c r="N1014">
        <v>0.95389999999999997</v>
      </c>
      <c r="O1014">
        <v>0.86850000000000005</v>
      </c>
      <c r="P1014">
        <v>0.92930000000000001</v>
      </c>
      <c r="Q1014">
        <v>0.88790000000000002</v>
      </c>
      <c r="R1014">
        <v>0.95109999999999995</v>
      </c>
      <c r="S1014">
        <v>0.90759999999999996</v>
      </c>
      <c r="T1014">
        <v>0.92579999999999996</v>
      </c>
      <c r="U1014">
        <v>0.90090000000000003</v>
      </c>
      <c r="V1014">
        <v>0.94420000000000004</v>
      </c>
      <c r="W1014">
        <v>0.9405</v>
      </c>
      <c r="X1014">
        <v>0.93010000000000004</v>
      </c>
      <c r="Y1014">
        <v>0.9133</v>
      </c>
      <c r="Z1014">
        <v>0.91579999999999995</v>
      </c>
      <c r="AA1014">
        <v>0.88970000000000005</v>
      </c>
      <c r="AB1014">
        <v>0.9627</v>
      </c>
      <c r="AC1014">
        <v>0.95709999999999995</v>
      </c>
      <c r="AD1014">
        <v>0.96130000000000004</v>
      </c>
      <c r="AE1014">
        <v>0.93440000000000001</v>
      </c>
      <c r="AF1014">
        <v>0.91259999999999997</v>
      </c>
      <c r="AG1014">
        <v>0.8649</v>
      </c>
      <c r="AH1014">
        <v>0.96040000000000003</v>
      </c>
      <c r="AI1014">
        <v>0.89290000000000003</v>
      </c>
      <c r="AJ1014">
        <v>0.92479999999999996</v>
      </c>
      <c r="AK1014">
        <v>0.9486</v>
      </c>
      <c r="AL1014">
        <v>0.87849999999999995</v>
      </c>
      <c r="AM1014">
        <v>0.9375</v>
      </c>
      <c r="AN1014">
        <v>0.8528</v>
      </c>
      <c r="AO1014">
        <v>0.83350000000000002</v>
      </c>
      <c r="AP1014">
        <v>0.84670000000000001</v>
      </c>
      <c r="AQ1014">
        <v>0.95660000000000001</v>
      </c>
      <c r="AR1014">
        <v>0.89190000000000003</v>
      </c>
      <c r="AS1014">
        <v>0.93840000000000001</v>
      </c>
      <c r="AT1014">
        <v>0.83620000000000005</v>
      </c>
      <c r="AU1014">
        <v>0.95</v>
      </c>
      <c r="AV1014">
        <v>0.91520000000000001</v>
      </c>
      <c r="AW1014">
        <v>0.92979999999999996</v>
      </c>
      <c r="AX1014">
        <v>0.93269999999999997</v>
      </c>
      <c r="AY1014">
        <v>0.89449999999999996</v>
      </c>
      <c r="AZ1014">
        <v>0.89200000000000002</v>
      </c>
      <c r="BA1014">
        <v>0.88360000000000005</v>
      </c>
      <c r="BB1014">
        <v>0.83830000000000005</v>
      </c>
      <c r="BC1014">
        <v>0.89500000000000002</v>
      </c>
      <c r="BD1014">
        <v>0.88280000000000003</v>
      </c>
    </row>
    <row r="1015" spans="1:56" hidden="1" x14ac:dyDescent="0.4">
      <c r="A1015">
        <v>762</v>
      </c>
      <c r="B1015" t="str">
        <f t="shared" si="48"/>
        <v>GBN001</v>
      </c>
      <c r="C1015" t="str">
        <f t="shared" si="49"/>
        <v>GBN002</v>
      </c>
      <c r="D1015" t="str">
        <f t="shared" si="46"/>
        <v>MEAN</v>
      </c>
      <c r="E1015" t="s">
        <v>1087</v>
      </c>
      <c r="F1015">
        <f t="shared" si="47"/>
        <v>0.45082399999999995</v>
      </c>
      <c r="G1015">
        <v>0.42580000000000001</v>
      </c>
      <c r="H1015">
        <v>0.40570000000000001</v>
      </c>
      <c r="I1015">
        <v>0.44080000000000003</v>
      </c>
      <c r="J1015">
        <v>0.40649999999999997</v>
      </c>
      <c r="K1015">
        <v>0.51449999999999996</v>
      </c>
      <c r="L1015">
        <v>0.44429999999999997</v>
      </c>
      <c r="M1015">
        <v>0.50329999999999997</v>
      </c>
      <c r="N1015">
        <v>0.44779999999999998</v>
      </c>
      <c r="O1015">
        <v>0.42109999999999997</v>
      </c>
      <c r="P1015">
        <v>0.46350000000000002</v>
      </c>
      <c r="Q1015">
        <v>0.39600000000000002</v>
      </c>
      <c r="R1015">
        <v>0.43980000000000002</v>
      </c>
      <c r="S1015">
        <v>0.41510000000000002</v>
      </c>
      <c r="T1015">
        <v>0.42880000000000001</v>
      </c>
      <c r="U1015">
        <v>0.4163</v>
      </c>
      <c r="V1015">
        <v>0.46200000000000002</v>
      </c>
      <c r="W1015">
        <v>0.46679999999999999</v>
      </c>
      <c r="X1015">
        <v>0.44490000000000002</v>
      </c>
      <c r="Y1015">
        <v>0.41320000000000001</v>
      </c>
      <c r="Z1015">
        <v>0.4526</v>
      </c>
      <c r="AA1015">
        <v>0.45469999999999999</v>
      </c>
      <c r="AB1015">
        <v>0.52339999999999998</v>
      </c>
      <c r="AC1015">
        <v>0.47660000000000002</v>
      </c>
      <c r="AD1015">
        <v>0.4607</v>
      </c>
      <c r="AE1015">
        <v>0.44109999999999999</v>
      </c>
      <c r="AF1015">
        <v>0.45529999999999998</v>
      </c>
      <c r="AG1015">
        <v>0.39379999999999998</v>
      </c>
      <c r="AH1015">
        <v>0.53890000000000005</v>
      </c>
      <c r="AI1015">
        <v>0.39910000000000001</v>
      </c>
      <c r="AJ1015">
        <v>0.51370000000000005</v>
      </c>
      <c r="AK1015">
        <v>0.42099999999999999</v>
      </c>
      <c r="AL1015">
        <v>0.42809999999999998</v>
      </c>
      <c r="AM1015">
        <v>0.45079999999999998</v>
      </c>
      <c r="AN1015">
        <v>0.42609999999999998</v>
      </c>
      <c r="AO1015">
        <v>0.44429999999999997</v>
      </c>
      <c r="AP1015">
        <v>0.39610000000000001</v>
      </c>
      <c r="AQ1015">
        <v>0.56640000000000001</v>
      </c>
      <c r="AR1015">
        <v>0.4531</v>
      </c>
      <c r="AS1015">
        <v>0.49299999999999999</v>
      </c>
      <c r="AT1015">
        <v>0.43640000000000001</v>
      </c>
      <c r="AU1015">
        <v>0.4929</v>
      </c>
      <c r="AV1015">
        <v>0.48449999999999999</v>
      </c>
      <c r="AW1015">
        <v>0.50160000000000005</v>
      </c>
      <c r="AX1015">
        <v>0.44779999999999998</v>
      </c>
      <c r="AY1015">
        <v>0.44600000000000001</v>
      </c>
      <c r="AZ1015">
        <v>0.51459999999999995</v>
      </c>
      <c r="BA1015">
        <v>0.40739999999999998</v>
      </c>
      <c r="BB1015">
        <v>0.40760000000000002</v>
      </c>
      <c r="BC1015">
        <v>0.45750000000000002</v>
      </c>
      <c r="BD1015">
        <v>0.39989999999999998</v>
      </c>
    </row>
    <row r="1016" spans="1:56" hidden="1" x14ac:dyDescent="0.4">
      <c r="A1016">
        <v>763</v>
      </c>
      <c r="B1016" t="str">
        <f t="shared" si="48"/>
        <v>GBN001</v>
      </c>
      <c r="C1016" t="str">
        <f t="shared" si="49"/>
        <v>GBN002</v>
      </c>
      <c r="D1016" t="str">
        <f t="shared" si="46"/>
        <v>Weighted</v>
      </c>
      <c r="E1016" t="s">
        <v>1088</v>
      </c>
      <c r="F1016">
        <f t="shared" si="47"/>
        <v>0.45155000000000001</v>
      </c>
      <c r="G1016">
        <v>0.42480000000000001</v>
      </c>
      <c r="H1016">
        <v>0.39179999999999998</v>
      </c>
      <c r="I1016">
        <v>0.44400000000000001</v>
      </c>
      <c r="J1016">
        <v>0.39479999999999998</v>
      </c>
      <c r="K1016">
        <v>0.52910000000000001</v>
      </c>
      <c r="L1016">
        <v>0.4466</v>
      </c>
      <c r="M1016">
        <v>0.52010000000000001</v>
      </c>
      <c r="N1016">
        <v>0.44180000000000003</v>
      </c>
      <c r="O1016">
        <v>0.42249999999999999</v>
      </c>
      <c r="P1016">
        <v>0.46739999999999998</v>
      </c>
      <c r="Q1016">
        <v>0.37869999999999998</v>
      </c>
      <c r="R1016">
        <v>0.43140000000000001</v>
      </c>
      <c r="S1016">
        <v>0.40600000000000003</v>
      </c>
      <c r="T1016">
        <v>0.42080000000000001</v>
      </c>
      <c r="U1016">
        <v>0.40629999999999999</v>
      </c>
      <c r="V1016">
        <v>0.46350000000000002</v>
      </c>
      <c r="W1016">
        <v>0.46760000000000002</v>
      </c>
      <c r="X1016">
        <v>0.44190000000000002</v>
      </c>
      <c r="Y1016">
        <v>0.39629999999999999</v>
      </c>
      <c r="Z1016">
        <v>0.4491</v>
      </c>
      <c r="AA1016">
        <v>0.45779999999999998</v>
      </c>
      <c r="AB1016">
        <v>0.53849999999999998</v>
      </c>
      <c r="AC1016">
        <v>0.47689999999999999</v>
      </c>
      <c r="AD1016">
        <v>0.45910000000000001</v>
      </c>
      <c r="AE1016">
        <v>0.43659999999999999</v>
      </c>
      <c r="AF1016">
        <v>0.44969999999999999</v>
      </c>
      <c r="AG1016">
        <v>0.37930000000000003</v>
      </c>
      <c r="AH1016">
        <v>0.55979999999999996</v>
      </c>
      <c r="AI1016">
        <v>0.38579999999999998</v>
      </c>
      <c r="AJ1016">
        <v>0.5343</v>
      </c>
      <c r="AK1016">
        <v>0.40300000000000002</v>
      </c>
      <c r="AL1016">
        <v>0.42720000000000002</v>
      </c>
      <c r="AM1016">
        <v>0.44519999999999998</v>
      </c>
      <c r="AN1016">
        <v>0.42299999999999999</v>
      </c>
      <c r="AO1016">
        <v>0.45229999999999998</v>
      </c>
      <c r="AP1016">
        <v>0.3856</v>
      </c>
      <c r="AQ1016">
        <v>0.60340000000000005</v>
      </c>
      <c r="AR1016">
        <v>0.45779999999999998</v>
      </c>
      <c r="AS1016">
        <v>0.50509999999999999</v>
      </c>
      <c r="AT1016">
        <v>0.44390000000000002</v>
      </c>
      <c r="AU1016">
        <v>0.50239999999999996</v>
      </c>
      <c r="AV1016">
        <v>0.49990000000000001</v>
      </c>
      <c r="AW1016">
        <v>0.5181</v>
      </c>
      <c r="AX1016">
        <v>0.44429999999999997</v>
      </c>
      <c r="AY1016">
        <v>0.45079999999999998</v>
      </c>
      <c r="AZ1016">
        <v>0.54420000000000002</v>
      </c>
      <c r="BA1016">
        <v>0.39789999999999998</v>
      </c>
      <c r="BB1016">
        <v>0.4017</v>
      </c>
      <c r="BC1016">
        <v>0.46350000000000002</v>
      </c>
      <c r="BD1016">
        <v>0.38590000000000002</v>
      </c>
    </row>
    <row r="1017" spans="1:56" hidden="1" x14ac:dyDescent="0.4">
      <c r="A1017">
        <v>771</v>
      </c>
      <c r="B1017" t="str">
        <f t="shared" si="48"/>
        <v>GBN002</v>
      </c>
      <c r="C1017" t="str">
        <f t="shared" si="49"/>
        <v>GBN003</v>
      </c>
      <c r="D1017" t="str">
        <f t="shared" si="46"/>
        <v>Jaccard</v>
      </c>
      <c r="E1017" t="s">
        <v>1089</v>
      </c>
      <c r="F1017">
        <f t="shared" si="47"/>
        <v>0.33654999999999996</v>
      </c>
      <c r="G1017">
        <v>0.31879999999999997</v>
      </c>
      <c r="H1017">
        <v>0.30109999999999998</v>
      </c>
      <c r="I1017">
        <v>0.24299999999999999</v>
      </c>
      <c r="J1017">
        <v>0.3216</v>
      </c>
      <c r="K1017">
        <v>0.34039999999999998</v>
      </c>
      <c r="L1017">
        <v>0.33329999999999999</v>
      </c>
      <c r="M1017">
        <v>0.34970000000000001</v>
      </c>
      <c r="N1017">
        <v>0.2742</v>
      </c>
      <c r="O1017">
        <v>0.28999999999999998</v>
      </c>
      <c r="P1017">
        <v>0.32850000000000001</v>
      </c>
      <c r="Q1017">
        <v>0.30109999999999998</v>
      </c>
      <c r="R1017">
        <v>0.39439999999999997</v>
      </c>
      <c r="S1017">
        <v>0.1729</v>
      </c>
      <c r="T1017">
        <v>0.3125</v>
      </c>
      <c r="U1017">
        <v>0.31190000000000001</v>
      </c>
      <c r="V1017">
        <v>0.27139999999999997</v>
      </c>
      <c r="W1017">
        <v>0.33329999999999999</v>
      </c>
      <c r="X1017">
        <v>0.29349999999999998</v>
      </c>
      <c r="Y1017">
        <v>0.25679999999999997</v>
      </c>
      <c r="Z1017">
        <v>0.35189999999999999</v>
      </c>
      <c r="AA1017">
        <v>0.379</v>
      </c>
      <c r="AB1017">
        <v>0.34329999999999999</v>
      </c>
      <c r="AC1017">
        <v>0.39240000000000003</v>
      </c>
      <c r="AD1017">
        <v>0.27100000000000002</v>
      </c>
      <c r="AE1017">
        <v>0.28739999999999999</v>
      </c>
      <c r="AF1017">
        <v>0.48099999999999998</v>
      </c>
      <c r="AG1017">
        <v>0.22939999999999999</v>
      </c>
      <c r="AH1017">
        <v>0.20749999999999999</v>
      </c>
      <c r="AI1017">
        <v>0.254</v>
      </c>
      <c r="AJ1017">
        <v>0.30159999999999998</v>
      </c>
      <c r="AK1017">
        <v>0.33600000000000002</v>
      </c>
      <c r="AL1017">
        <v>0.23380000000000001</v>
      </c>
      <c r="AM1017">
        <v>0.35560000000000003</v>
      </c>
      <c r="AN1017">
        <v>0.34039999999999998</v>
      </c>
      <c r="AO1017">
        <v>0.41980000000000001</v>
      </c>
      <c r="AP1017">
        <v>0.38890000000000002</v>
      </c>
      <c r="AQ1017">
        <v>0.49380000000000002</v>
      </c>
      <c r="AR1017">
        <v>0.41739999999999999</v>
      </c>
      <c r="AS1017">
        <v>0.34449999999999997</v>
      </c>
      <c r="AT1017">
        <v>0.42109999999999997</v>
      </c>
      <c r="AU1017">
        <v>0.4</v>
      </c>
      <c r="AV1017">
        <v>0.45050000000000001</v>
      </c>
      <c r="AW1017">
        <v>0.39129999999999998</v>
      </c>
      <c r="AX1017">
        <v>0.40229999999999999</v>
      </c>
      <c r="AY1017">
        <v>0.33989999999999998</v>
      </c>
      <c r="AZ1017">
        <v>0.44879999999999998</v>
      </c>
      <c r="BA1017">
        <v>0.33110000000000001</v>
      </c>
      <c r="BB1017">
        <v>0.3483</v>
      </c>
      <c r="BC1017">
        <v>0.38129999999999997</v>
      </c>
      <c r="BD1017">
        <v>0.33579999999999999</v>
      </c>
    </row>
    <row r="1018" spans="1:56" hidden="1" x14ac:dyDescent="0.4">
      <c r="A1018">
        <v>772</v>
      </c>
      <c r="B1018" t="str">
        <f t="shared" si="48"/>
        <v>GBN002</v>
      </c>
      <c r="C1018" t="str">
        <f t="shared" si="49"/>
        <v>GBN003</v>
      </c>
      <c r="D1018" t="str">
        <f t="shared" si="46"/>
        <v>Levenshtein</v>
      </c>
      <c r="E1018" t="s">
        <v>1090</v>
      </c>
      <c r="F1018">
        <f t="shared" si="47"/>
        <v>0.50771599999999995</v>
      </c>
      <c r="G1018">
        <v>0.60770000000000002</v>
      </c>
      <c r="H1018">
        <v>0.5252</v>
      </c>
      <c r="I1018">
        <v>0.53220000000000001</v>
      </c>
      <c r="J1018">
        <v>0.44540000000000002</v>
      </c>
      <c r="K1018">
        <v>0.52549999999999997</v>
      </c>
      <c r="L1018">
        <v>0.55789999999999995</v>
      </c>
      <c r="M1018">
        <v>0.49490000000000001</v>
      </c>
      <c r="N1018">
        <v>0.4889</v>
      </c>
      <c r="O1018">
        <v>0.4667</v>
      </c>
      <c r="P1018">
        <v>0.44400000000000001</v>
      </c>
      <c r="Q1018">
        <v>0.50390000000000001</v>
      </c>
      <c r="R1018">
        <v>0.51390000000000002</v>
      </c>
      <c r="S1018">
        <v>0.4516</v>
      </c>
      <c r="T1018">
        <v>0.57050000000000001</v>
      </c>
      <c r="U1018">
        <v>0.54900000000000004</v>
      </c>
      <c r="V1018">
        <v>0.4829</v>
      </c>
      <c r="W1018">
        <v>0.55700000000000005</v>
      </c>
      <c r="X1018">
        <v>0.50749999999999995</v>
      </c>
      <c r="Y1018">
        <v>0.4486</v>
      </c>
      <c r="Z1018">
        <v>0.47039999999999998</v>
      </c>
      <c r="AA1018">
        <v>0.51600000000000001</v>
      </c>
      <c r="AB1018">
        <v>0.5615</v>
      </c>
      <c r="AC1018">
        <v>0.4924</v>
      </c>
      <c r="AD1018">
        <v>0.52929999999999999</v>
      </c>
      <c r="AE1018">
        <v>0.44729999999999998</v>
      </c>
      <c r="AF1018">
        <v>0.47220000000000001</v>
      </c>
      <c r="AG1018">
        <v>0.53920000000000001</v>
      </c>
      <c r="AH1018">
        <v>0.50129999999999997</v>
      </c>
      <c r="AI1018">
        <v>0.48409999999999997</v>
      </c>
      <c r="AJ1018">
        <v>0.57909999999999995</v>
      </c>
      <c r="AK1018">
        <v>0.54810000000000003</v>
      </c>
      <c r="AL1018">
        <v>0.49330000000000002</v>
      </c>
      <c r="AM1018">
        <v>0.496</v>
      </c>
      <c r="AN1018">
        <v>0.45190000000000002</v>
      </c>
      <c r="AO1018">
        <v>0.57750000000000001</v>
      </c>
      <c r="AP1018">
        <v>0.55559999999999998</v>
      </c>
      <c r="AQ1018">
        <v>0.54579999999999995</v>
      </c>
      <c r="AR1018">
        <v>0.50549999999999995</v>
      </c>
      <c r="AS1018">
        <v>0.53249999999999997</v>
      </c>
      <c r="AT1018">
        <v>0.54339999999999999</v>
      </c>
      <c r="AU1018">
        <v>0.50990000000000002</v>
      </c>
      <c r="AV1018">
        <v>0.52880000000000005</v>
      </c>
      <c r="AW1018">
        <v>0.51190000000000002</v>
      </c>
      <c r="AX1018">
        <v>0.49309999999999998</v>
      </c>
      <c r="AY1018">
        <v>0.52749999999999997</v>
      </c>
      <c r="AZ1018">
        <v>0.49690000000000001</v>
      </c>
      <c r="BA1018">
        <v>0.45390000000000003</v>
      </c>
      <c r="BB1018">
        <v>0.50890000000000002</v>
      </c>
      <c r="BC1018">
        <v>0.45279999999999998</v>
      </c>
      <c r="BD1018">
        <v>0.38640000000000002</v>
      </c>
    </row>
    <row r="1019" spans="1:56" hidden="1" x14ac:dyDescent="0.4">
      <c r="A1019">
        <v>773</v>
      </c>
      <c r="B1019" t="str">
        <f t="shared" si="48"/>
        <v>GBN002</v>
      </c>
      <c r="C1019" t="str">
        <f t="shared" si="49"/>
        <v>GBN003</v>
      </c>
      <c r="D1019" t="str">
        <f t="shared" si="46"/>
        <v>TFIDF</v>
      </c>
      <c r="E1019" t="s">
        <v>1091</v>
      </c>
      <c r="F1019">
        <f t="shared" si="47"/>
        <v>0.46356999999999998</v>
      </c>
      <c r="G1019">
        <v>0.68269999999999997</v>
      </c>
      <c r="H1019">
        <v>0.45040000000000002</v>
      </c>
      <c r="I1019">
        <v>0.56140000000000001</v>
      </c>
      <c r="J1019">
        <v>0.35389999999999999</v>
      </c>
      <c r="K1019">
        <v>0.5343</v>
      </c>
      <c r="L1019">
        <v>0.53939999999999999</v>
      </c>
      <c r="M1019">
        <v>0.61160000000000003</v>
      </c>
      <c r="N1019">
        <v>0.48010000000000003</v>
      </c>
      <c r="O1019">
        <v>0.51749999999999996</v>
      </c>
      <c r="P1019">
        <v>0.35830000000000001</v>
      </c>
      <c r="Q1019">
        <v>0.52380000000000004</v>
      </c>
      <c r="R1019">
        <v>0.46189999999999998</v>
      </c>
      <c r="S1019">
        <v>0.3619</v>
      </c>
      <c r="T1019">
        <v>0.50929999999999997</v>
      </c>
      <c r="U1019">
        <v>0.50690000000000002</v>
      </c>
      <c r="V1019">
        <v>0.5595</v>
      </c>
      <c r="W1019">
        <v>0.53620000000000001</v>
      </c>
      <c r="X1019">
        <v>0.45629999999999998</v>
      </c>
      <c r="Y1019">
        <v>0.3347</v>
      </c>
      <c r="Z1019">
        <v>0.21199999999999999</v>
      </c>
      <c r="AA1019">
        <v>0.3977</v>
      </c>
      <c r="AB1019">
        <v>0.53180000000000005</v>
      </c>
      <c r="AC1019">
        <v>0.53010000000000002</v>
      </c>
      <c r="AD1019">
        <v>0.52459999999999996</v>
      </c>
      <c r="AE1019">
        <v>0.40329999999999999</v>
      </c>
      <c r="AF1019">
        <v>0.41310000000000002</v>
      </c>
      <c r="AG1019">
        <v>0.52359999999999995</v>
      </c>
      <c r="AH1019">
        <v>0.37709999999999999</v>
      </c>
      <c r="AI1019">
        <v>0.4753</v>
      </c>
      <c r="AJ1019">
        <v>0.60780000000000001</v>
      </c>
      <c r="AK1019">
        <v>0.51359999999999995</v>
      </c>
      <c r="AL1019">
        <v>0.39360000000000001</v>
      </c>
      <c r="AM1019">
        <v>0.45850000000000002</v>
      </c>
      <c r="AN1019">
        <v>0.30259999999999998</v>
      </c>
      <c r="AO1019">
        <v>0.56169999999999998</v>
      </c>
      <c r="AP1019">
        <v>0.4657</v>
      </c>
      <c r="AQ1019">
        <v>0.75439999999999996</v>
      </c>
      <c r="AR1019">
        <v>0.3553</v>
      </c>
      <c r="AS1019">
        <v>0.53700000000000003</v>
      </c>
      <c r="AT1019">
        <v>0.46310000000000001</v>
      </c>
      <c r="AU1019">
        <v>0.47760000000000002</v>
      </c>
      <c r="AV1019">
        <v>0.5393</v>
      </c>
      <c r="AW1019">
        <v>0.40799999999999997</v>
      </c>
      <c r="AX1019">
        <v>0.32950000000000002</v>
      </c>
      <c r="AY1019">
        <v>0.43469999999999998</v>
      </c>
      <c r="AZ1019">
        <v>0.3695</v>
      </c>
      <c r="BA1019">
        <v>0.32650000000000001</v>
      </c>
      <c r="BB1019">
        <v>0.46100000000000002</v>
      </c>
      <c r="BC1019">
        <v>0.29330000000000001</v>
      </c>
      <c r="BD1019">
        <v>0.39710000000000001</v>
      </c>
    </row>
    <row r="1020" spans="1:56" hidden="1" x14ac:dyDescent="0.4">
      <c r="A1020">
        <v>774</v>
      </c>
      <c r="B1020" t="str">
        <f t="shared" si="48"/>
        <v>GBN002</v>
      </c>
      <c r="C1020" t="str">
        <f t="shared" si="49"/>
        <v>GBN003</v>
      </c>
      <c r="D1020" t="str">
        <f t="shared" si="46"/>
        <v>BM25</v>
      </c>
      <c r="E1020" t="s">
        <v>1092</v>
      </c>
      <c r="F1020">
        <f t="shared" si="47"/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</row>
    <row r="1021" spans="1:56" hidden="1" x14ac:dyDescent="0.4">
      <c r="A1021">
        <v>775</v>
      </c>
      <c r="B1021" t="str">
        <f t="shared" si="48"/>
        <v>GBN002</v>
      </c>
      <c r="C1021" t="str">
        <f t="shared" si="49"/>
        <v>GBN003</v>
      </c>
      <c r="D1021" t="str">
        <f t="shared" si="46"/>
        <v>SBERT</v>
      </c>
      <c r="E1021" t="s">
        <v>1093</v>
      </c>
      <c r="F1021">
        <f t="shared" si="47"/>
        <v>0.90248399999999962</v>
      </c>
      <c r="G1021">
        <v>0.96889999999999998</v>
      </c>
      <c r="H1021">
        <v>0.90359999999999996</v>
      </c>
      <c r="I1021">
        <v>0.91979999999999995</v>
      </c>
      <c r="J1021">
        <v>0.93669999999999998</v>
      </c>
      <c r="K1021">
        <v>0.92849999999999999</v>
      </c>
      <c r="L1021">
        <v>0.95369999999999999</v>
      </c>
      <c r="M1021">
        <v>0.92679999999999996</v>
      </c>
      <c r="N1021">
        <v>0.95909999999999995</v>
      </c>
      <c r="O1021">
        <v>0.96360000000000001</v>
      </c>
      <c r="P1021">
        <v>0.89090000000000003</v>
      </c>
      <c r="Q1021">
        <v>0.94450000000000001</v>
      </c>
      <c r="R1021">
        <v>0.87919999999999998</v>
      </c>
      <c r="S1021">
        <v>0.8952</v>
      </c>
      <c r="T1021">
        <v>0.91869999999999996</v>
      </c>
      <c r="U1021">
        <v>0.93669999999999998</v>
      </c>
      <c r="V1021">
        <v>0.90229999999999999</v>
      </c>
      <c r="W1021">
        <v>0.93830000000000002</v>
      </c>
      <c r="X1021">
        <v>0.9264</v>
      </c>
      <c r="Y1021">
        <v>0.87129999999999996</v>
      </c>
      <c r="Z1021">
        <v>0.90300000000000002</v>
      </c>
      <c r="AA1021">
        <v>0.90310000000000001</v>
      </c>
      <c r="AB1021">
        <v>0.94430000000000003</v>
      </c>
      <c r="AC1021">
        <v>0.87419999999999998</v>
      </c>
      <c r="AD1021">
        <v>0.94610000000000005</v>
      </c>
      <c r="AE1021">
        <v>0.8851</v>
      </c>
      <c r="AF1021">
        <v>0.89029999999999998</v>
      </c>
      <c r="AG1021">
        <v>0.88580000000000003</v>
      </c>
      <c r="AH1021">
        <v>0.89480000000000004</v>
      </c>
      <c r="AI1021">
        <v>0.8952</v>
      </c>
      <c r="AJ1021">
        <v>0.94079999999999997</v>
      </c>
      <c r="AK1021">
        <v>0.94469999999999998</v>
      </c>
      <c r="AL1021">
        <v>0.84670000000000001</v>
      </c>
      <c r="AM1021">
        <v>0.86360000000000003</v>
      </c>
      <c r="AN1021">
        <v>0.87190000000000001</v>
      </c>
      <c r="AO1021">
        <v>0.83589999999999998</v>
      </c>
      <c r="AP1021">
        <v>0.88470000000000004</v>
      </c>
      <c r="AQ1021">
        <v>0.95050000000000001</v>
      </c>
      <c r="AR1021">
        <v>0.86150000000000004</v>
      </c>
      <c r="AS1021">
        <v>0.92290000000000005</v>
      </c>
      <c r="AT1021">
        <v>0.89319999999999999</v>
      </c>
      <c r="AU1021">
        <v>0.90959999999999996</v>
      </c>
      <c r="AV1021">
        <v>0.91149999999999998</v>
      </c>
      <c r="AW1021">
        <v>0.9204</v>
      </c>
      <c r="AX1021">
        <v>0.84240000000000004</v>
      </c>
      <c r="AY1021">
        <v>0.90439999999999998</v>
      </c>
      <c r="AZ1021">
        <v>0.86809999999999998</v>
      </c>
      <c r="BA1021">
        <v>0.83540000000000003</v>
      </c>
      <c r="BB1021">
        <v>0.88360000000000005</v>
      </c>
      <c r="BC1021">
        <v>0.84950000000000003</v>
      </c>
      <c r="BD1021">
        <v>0.79679999999999995</v>
      </c>
    </row>
    <row r="1022" spans="1:56" hidden="1" x14ac:dyDescent="0.4">
      <c r="A1022">
        <v>776</v>
      </c>
      <c r="B1022" t="str">
        <f t="shared" si="48"/>
        <v>GBN002</v>
      </c>
      <c r="C1022" t="str">
        <f t="shared" si="49"/>
        <v>GBN003</v>
      </c>
      <c r="D1022" t="str">
        <f t="shared" si="46"/>
        <v>MEAN</v>
      </c>
      <c r="E1022" t="s">
        <v>1094</v>
      </c>
      <c r="F1022">
        <f t="shared" si="47"/>
        <v>0.44206799999999996</v>
      </c>
      <c r="G1022">
        <v>0.51559999999999995</v>
      </c>
      <c r="H1022">
        <v>0.43609999999999999</v>
      </c>
      <c r="I1022">
        <v>0.45129999999999998</v>
      </c>
      <c r="J1022">
        <v>0.41149999999999998</v>
      </c>
      <c r="K1022">
        <v>0.4657</v>
      </c>
      <c r="L1022">
        <v>0.47689999999999999</v>
      </c>
      <c r="M1022">
        <v>0.47660000000000002</v>
      </c>
      <c r="N1022">
        <v>0.4405</v>
      </c>
      <c r="O1022">
        <v>0.4476</v>
      </c>
      <c r="P1022">
        <v>0.40429999999999999</v>
      </c>
      <c r="Q1022">
        <v>0.45469999999999999</v>
      </c>
      <c r="R1022">
        <v>0.44990000000000002</v>
      </c>
      <c r="S1022">
        <v>0.37630000000000002</v>
      </c>
      <c r="T1022">
        <v>0.4622</v>
      </c>
      <c r="U1022">
        <v>0.46089999999999998</v>
      </c>
      <c r="V1022">
        <v>0.44319999999999998</v>
      </c>
      <c r="W1022">
        <v>0.47299999999999998</v>
      </c>
      <c r="X1022">
        <v>0.43669999999999998</v>
      </c>
      <c r="Y1022">
        <v>0.38229999999999997</v>
      </c>
      <c r="Z1022">
        <v>0.38740000000000002</v>
      </c>
      <c r="AA1022">
        <v>0.43919999999999998</v>
      </c>
      <c r="AB1022">
        <v>0.47620000000000001</v>
      </c>
      <c r="AC1022">
        <v>0.45779999999999998</v>
      </c>
      <c r="AD1022">
        <v>0.45419999999999999</v>
      </c>
      <c r="AE1022">
        <v>0.40460000000000002</v>
      </c>
      <c r="AF1022">
        <v>0.45129999999999998</v>
      </c>
      <c r="AG1022">
        <v>0.43559999999999999</v>
      </c>
      <c r="AH1022">
        <v>0.3962</v>
      </c>
      <c r="AI1022">
        <v>0.42170000000000002</v>
      </c>
      <c r="AJ1022">
        <v>0.48580000000000001</v>
      </c>
      <c r="AK1022">
        <v>0.46850000000000003</v>
      </c>
      <c r="AL1022">
        <v>0.39350000000000002</v>
      </c>
      <c r="AM1022">
        <v>0.43469999999999998</v>
      </c>
      <c r="AN1022">
        <v>0.39340000000000003</v>
      </c>
      <c r="AO1022">
        <v>0.47899999999999998</v>
      </c>
      <c r="AP1022">
        <v>0.45900000000000002</v>
      </c>
      <c r="AQ1022">
        <v>0.54890000000000005</v>
      </c>
      <c r="AR1022">
        <v>0.4279</v>
      </c>
      <c r="AS1022">
        <v>0.46739999999999998</v>
      </c>
      <c r="AT1022">
        <v>0.4642</v>
      </c>
      <c r="AU1022">
        <v>0.45939999999999998</v>
      </c>
      <c r="AV1022">
        <v>0.48599999999999999</v>
      </c>
      <c r="AW1022">
        <v>0.44629999999999997</v>
      </c>
      <c r="AX1022">
        <v>0.41349999999999998</v>
      </c>
      <c r="AY1022">
        <v>0.44130000000000003</v>
      </c>
      <c r="AZ1022">
        <v>0.43669999999999998</v>
      </c>
      <c r="BA1022">
        <v>0.38940000000000002</v>
      </c>
      <c r="BB1022">
        <v>0.44040000000000001</v>
      </c>
      <c r="BC1022">
        <v>0.39539999999999997</v>
      </c>
      <c r="BD1022">
        <v>0.38319999999999999</v>
      </c>
    </row>
    <row r="1023" spans="1:56" hidden="1" x14ac:dyDescent="0.4">
      <c r="A1023">
        <v>777</v>
      </c>
      <c r="B1023" t="str">
        <f t="shared" si="48"/>
        <v>GBN002</v>
      </c>
      <c r="C1023" t="str">
        <f t="shared" si="49"/>
        <v>GBN003</v>
      </c>
      <c r="D1023" t="str">
        <f t="shared" si="46"/>
        <v>Weighted</v>
      </c>
      <c r="E1023" t="s">
        <v>1095</v>
      </c>
      <c r="F1023">
        <f t="shared" si="47"/>
        <v>0.44039600000000001</v>
      </c>
      <c r="G1023">
        <v>0.5333</v>
      </c>
      <c r="H1023">
        <v>0.43209999999999998</v>
      </c>
      <c r="I1023">
        <v>0.45419999999999999</v>
      </c>
      <c r="J1023">
        <v>0.3916</v>
      </c>
      <c r="K1023">
        <v>0.46960000000000002</v>
      </c>
      <c r="L1023">
        <v>0.48</v>
      </c>
      <c r="M1023">
        <v>0.48730000000000001</v>
      </c>
      <c r="N1023">
        <v>0.43070000000000003</v>
      </c>
      <c r="O1023">
        <v>0.44080000000000003</v>
      </c>
      <c r="P1023">
        <v>0.38969999999999999</v>
      </c>
      <c r="Q1023">
        <v>0.45279999999999998</v>
      </c>
      <c r="R1023">
        <v>0.4536</v>
      </c>
      <c r="S1023">
        <v>0.35420000000000001</v>
      </c>
      <c r="T1023">
        <v>0.46539999999999998</v>
      </c>
      <c r="U1023">
        <v>0.46100000000000002</v>
      </c>
      <c r="V1023">
        <v>0.44669999999999999</v>
      </c>
      <c r="W1023">
        <v>0.4773</v>
      </c>
      <c r="X1023">
        <v>0.42980000000000002</v>
      </c>
      <c r="Y1023">
        <v>0.3639</v>
      </c>
      <c r="Z1023">
        <v>0.3594</v>
      </c>
      <c r="AA1023">
        <v>0.43340000000000001</v>
      </c>
      <c r="AB1023">
        <v>0.48020000000000002</v>
      </c>
      <c r="AC1023">
        <v>0.46760000000000002</v>
      </c>
      <c r="AD1023">
        <v>0.4521</v>
      </c>
      <c r="AE1023">
        <v>0.39319999999999999</v>
      </c>
      <c r="AF1023">
        <v>0.45129999999999998</v>
      </c>
      <c r="AG1023">
        <v>0.43780000000000002</v>
      </c>
      <c r="AH1023">
        <v>0.37980000000000003</v>
      </c>
      <c r="AI1023">
        <v>0.41660000000000003</v>
      </c>
      <c r="AJ1023">
        <v>0.49659999999999999</v>
      </c>
      <c r="AK1023">
        <v>0.46960000000000002</v>
      </c>
      <c r="AL1023">
        <v>0.38450000000000001</v>
      </c>
      <c r="AM1023">
        <v>0.43680000000000002</v>
      </c>
      <c r="AN1023">
        <v>0.37609999999999999</v>
      </c>
      <c r="AO1023">
        <v>0.50139999999999996</v>
      </c>
      <c r="AP1023">
        <v>0.46429999999999999</v>
      </c>
      <c r="AQ1023">
        <v>0.58130000000000004</v>
      </c>
      <c r="AR1023">
        <v>0.42349999999999999</v>
      </c>
      <c r="AS1023">
        <v>0.47270000000000001</v>
      </c>
      <c r="AT1023">
        <v>0.46939999999999998</v>
      </c>
      <c r="AU1023">
        <v>0.4617</v>
      </c>
      <c r="AV1023">
        <v>0.49780000000000002</v>
      </c>
      <c r="AW1023">
        <v>0.44030000000000002</v>
      </c>
      <c r="AX1023">
        <v>0.40699999999999997</v>
      </c>
      <c r="AY1023">
        <v>0.43769999999999998</v>
      </c>
      <c r="AZ1023">
        <v>0.43409999999999999</v>
      </c>
      <c r="BA1023">
        <v>0.37769999999999998</v>
      </c>
      <c r="BB1023">
        <v>0.441</v>
      </c>
      <c r="BC1023">
        <v>0.38150000000000001</v>
      </c>
      <c r="BD1023">
        <v>0.37940000000000002</v>
      </c>
    </row>
    <row r="1024" spans="1:56" hidden="1" x14ac:dyDescent="0.4">
      <c r="A1024">
        <v>764</v>
      </c>
      <c r="B1024" t="str">
        <f t="shared" si="48"/>
        <v>GBN001</v>
      </c>
      <c r="C1024" t="str">
        <f t="shared" si="49"/>
        <v>GBN003</v>
      </c>
      <c r="D1024" t="str">
        <f t="shared" si="46"/>
        <v>Jaccard</v>
      </c>
      <c r="E1024" t="s">
        <v>1096</v>
      </c>
      <c r="F1024">
        <f t="shared" si="47"/>
        <v>0.340032</v>
      </c>
      <c r="G1024">
        <v>0.3286</v>
      </c>
      <c r="H1024">
        <v>0.30690000000000001</v>
      </c>
      <c r="I1024">
        <v>0.31190000000000001</v>
      </c>
      <c r="J1024">
        <v>0.2389</v>
      </c>
      <c r="K1024">
        <v>0.36270000000000002</v>
      </c>
      <c r="L1024">
        <v>0.33019999999999999</v>
      </c>
      <c r="M1024">
        <v>0.4264</v>
      </c>
      <c r="N1024">
        <v>0.33889999999999998</v>
      </c>
      <c r="O1024">
        <v>0.20180000000000001</v>
      </c>
      <c r="P1024">
        <v>0.32790000000000002</v>
      </c>
      <c r="Q1024">
        <v>0.2442</v>
      </c>
      <c r="R1024">
        <v>0.26319999999999999</v>
      </c>
      <c r="S1024">
        <v>0.27589999999999998</v>
      </c>
      <c r="T1024">
        <v>0.2366</v>
      </c>
      <c r="U1024">
        <v>0.31780000000000003</v>
      </c>
      <c r="V1024">
        <v>0.31819999999999998</v>
      </c>
      <c r="W1024">
        <v>0.33789999999999998</v>
      </c>
      <c r="X1024">
        <v>0.37140000000000001</v>
      </c>
      <c r="Y1024">
        <v>0.38240000000000002</v>
      </c>
      <c r="Z1024">
        <v>0.44259999999999999</v>
      </c>
      <c r="AA1024">
        <v>0.3256</v>
      </c>
      <c r="AB1024">
        <v>0.4194</v>
      </c>
      <c r="AC1024">
        <v>0.29630000000000001</v>
      </c>
      <c r="AD1024">
        <v>0.31900000000000001</v>
      </c>
      <c r="AE1024">
        <v>0.22750000000000001</v>
      </c>
      <c r="AF1024">
        <v>0.51649999999999996</v>
      </c>
      <c r="AG1024">
        <v>0.21299999999999999</v>
      </c>
      <c r="AH1024">
        <v>0.25469999999999998</v>
      </c>
      <c r="AI1024">
        <v>0.26669999999999999</v>
      </c>
      <c r="AJ1024">
        <v>0.2949</v>
      </c>
      <c r="AK1024">
        <v>0.32029999999999997</v>
      </c>
      <c r="AL1024">
        <v>0.31169999999999998</v>
      </c>
      <c r="AM1024">
        <v>0.28889999999999999</v>
      </c>
      <c r="AN1024">
        <v>0.35370000000000001</v>
      </c>
      <c r="AO1024">
        <v>0.43480000000000002</v>
      </c>
      <c r="AP1024">
        <v>0.28749999999999998</v>
      </c>
      <c r="AQ1024">
        <v>0.57320000000000004</v>
      </c>
      <c r="AR1024">
        <v>0.4914</v>
      </c>
      <c r="AS1024">
        <v>0.46229999999999999</v>
      </c>
      <c r="AT1024">
        <v>0.33860000000000001</v>
      </c>
      <c r="AU1024">
        <v>0.4017</v>
      </c>
      <c r="AV1024">
        <v>0.37240000000000001</v>
      </c>
      <c r="AW1024">
        <v>0.40479999999999999</v>
      </c>
      <c r="AX1024">
        <v>0.39179999999999998</v>
      </c>
      <c r="AY1024">
        <v>0.43690000000000001</v>
      </c>
      <c r="AZ1024">
        <v>0.42249999999999999</v>
      </c>
      <c r="BA1024">
        <v>0.28739999999999999</v>
      </c>
      <c r="BB1024">
        <v>0.25559999999999999</v>
      </c>
      <c r="BC1024">
        <v>0.39</v>
      </c>
      <c r="BD1024">
        <v>0.27810000000000001</v>
      </c>
    </row>
    <row r="1025" spans="1:56" hidden="1" x14ac:dyDescent="0.4">
      <c r="A1025">
        <v>765</v>
      </c>
      <c r="B1025" t="str">
        <f t="shared" si="48"/>
        <v>GBN001</v>
      </c>
      <c r="C1025" t="str">
        <f t="shared" si="49"/>
        <v>GBN003</v>
      </c>
      <c r="D1025" t="str">
        <f t="shared" si="46"/>
        <v>Levenshtein</v>
      </c>
      <c r="E1025" t="s">
        <v>1097</v>
      </c>
      <c r="F1025">
        <f t="shared" si="47"/>
        <v>0.51518600000000003</v>
      </c>
      <c r="G1025">
        <v>0.56540000000000001</v>
      </c>
      <c r="H1025">
        <v>0.60729999999999995</v>
      </c>
      <c r="I1025">
        <v>0.5141</v>
      </c>
      <c r="J1025">
        <v>0.49980000000000002</v>
      </c>
      <c r="K1025">
        <v>0.4829</v>
      </c>
      <c r="L1025">
        <v>0.52380000000000004</v>
      </c>
      <c r="M1025">
        <v>0.56859999999999999</v>
      </c>
      <c r="N1025">
        <v>0.55059999999999998</v>
      </c>
      <c r="O1025">
        <v>0.443</v>
      </c>
      <c r="P1025">
        <v>0.49980000000000002</v>
      </c>
      <c r="Q1025">
        <v>0.47389999999999999</v>
      </c>
      <c r="R1025">
        <v>0.48720000000000002</v>
      </c>
      <c r="S1025">
        <v>0.47739999999999999</v>
      </c>
      <c r="T1025">
        <v>0.50260000000000005</v>
      </c>
      <c r="U1025">
        <v>0.46729999999999999</v>
      </c>
      <c r="V1025">
        <v>0.53580000000000005</v>
      </c>
      <c r="W1025">
        <v>0.52590000000000003</v>
      </c>
      <c r="X1025">
        <v>0.50600000000000001</v>
      </c>
      <c r="Y1025">
        <v>0.48039999999999999</v>
      </c>
      <c r="Z1025">
        <v>0.55869999999999997</v>
      </c>
      <c r="AA1025">
        <v>0.55530000000000002</v>
      </c>
      <c r="AB1025">
        <v>0.58499999999999996</v>
      </c>
      <c r="AC1025">
        <v>0.45829999999999999</v>
      </c>
      <c r="AD1025">
        <v>0.53480000000000005</v>
      </c>
      <c r="AE1025">
        <v>0.4637</v>
      </c>
      <c r="AF1025">
        <v>0.61299999999999999</v>
      </c>
      <c r="AG1025">
        <v>0.48220000000000002</v>
      </c>
      <c r="AH1025">
        <v>0.52639999999999998</v>
      </c>
      <c r="AI1025">
        <v>0.52710000000000001</v>
      </c>
      <c r="AJ1025">
        <v>0.59040000000000004</v>
      </c>
      <c r="AK1025">
        <v>0.47520000000000001</v>
      </c>
      <c r="AL1025">
        <v>0.59499999999999997</v>
      </c>
      <c r="AM1025">
        <v>0.55420000000000003</v>
      </c>
      <c r="AN1025">
        <v>0.50700000000000001</v>
      </c>
      <c r="AO1025">
        <v>0.64510000000000001</v>
      </c>
      <c r="AP1025">
        <v>0.42080000000000001</v>
      </c>
      <c r="AQ1025">
        <v>0.58289999999999997</v>
      </c>
      <c r="AR1025">
        <v>0.57389999999999997</v>
      </c>
      <c r="AS1025">
        <v>0.52029999999999998</v>
      </c>
      <c r="AT1025">
        <v>0.57340000000000002</v>
      </c>
      <c r="AU1025">
        <v>0.51949999999999996</v>
      </c>
      <c r="AV1025">
        <v>0.46729999999999999</v>
      </c>
      <c r="AW1025">
        <v>0.59499999999999997</v>
      </c>
      <c r="AX1025">
        <v>0.51019999999999999</v>
      </c>
      <c r="AY1025">
        <v>0.45040000000000002</v>
      </c>
      <c r="AZ1025">
        <v>0.43280000000000002</v>
      </c>
      <c r="BA1025">
        <v>0.4259</v>
      </c>
      <c r="BB1025">
        <v>0.43759999999999999</v>
      </c>
      <c r="BC1025">
        <v>0.42520000000000002</v>
      </c>
      <c r="BD1025">
        <v>0.44090000000000001</v>
      </c>
    </row>
    <row r="1026" spans="1:56" hidden="1" x14ac:dyDescent="0.4">
      <c r="A1026">
        <v>766</v>
      </c>
      <c r="B1026" t="str">
        <f t="shared" si="48"/>
        <v>GBN001</v>
      </c>
      <c r="C1026" t="str">
        <f t="shared" si="49"/>
        <v>GBN003</v>
      </c>
      <c r="D1026" t="str">
        <f t="shared" ref="D1026:D1089" si="50">MID(E1026,15,16)</f>
        <v>TFIDF</v>
      </c>
      <c r="E1026" t="s">
        <v>1098</v>
      </c>
      <c r="F1026">
        <f t="shared" ref="F1026:F1089" si="51">AVERAGE(G1026:BD1026)</f>
        <v>0.48687400000000003</v>
      </c>
      <c r="G1026">
        <v>0.32150000000000001</v>
      </c>
      <c r="H1026">
        <v>0.52669999999999995</v>
      </c>
      <c r="I1026">
        <v>0.47589999999999999</v>
      </c>
      <c r="J1026">
        <v>0.49</v>
      </c>
      <c r="K1026">
        <v>0.54190000000000005</v>
      </c>
      <c r="L1026">
        <v>0.5161</v>
      </c>
      <c r="M1026">
        <v>0.51849999999999996</v>
      </c>
      <c r="N1026">
        <v>0.50739999999999996</v>
      </c>
      <c r="O1026">
        <v>0.443</v>
      </c>
      <c r="P1026">
        <v>0.36980000000000002</v>
      </c>
      <c r="Q1026">
        <v>0.35220000000000001</v>
      </c>
      <c r="R1026">
        <v>0.45079999999999998</v>
      </c>
      <c r="S1026">
        <v>0.43509999999999999</v>
      </c>
      <c r="T1026">
        <v>0.54630000000000001</v>
      </c>
      <c r="U1026">
        <v>0.41860000000000003</v>
      </c>
      <c r="V1026">
        <v>0.53120000000000001</v>
      </c>
      <c r="W1026">
        <v>0.60780000000000001</v>
      </c>
      <c r="X1026">
        <v>0.50249999999999995</v>
      </c>
      <c r="Y1026">
        <v>0.36370000000000002</v>
      </c>
      <c r="Z1026">
        <v>0.47370000000000001</v>
      </c>
      <c r="AA1026">
        <v>0.54420000000000002</v>
      </c>
      <c r="AB1026">
        <v>0.54449999999999998</v>
      </c>
      <c r="AC1026">
        <v>0.43440000000000001</v>
      </c>
      <c r="AD1026">
        <v>0.57589999999999997</v>
      </c>
      <c r="AE1026">
        <v>0.4587</v>
      </c>
      <c r="AF1026">
        <v>0.46829999999999999</v>
      </c>
      <c r="AG1026">
        <v>0.33579999999999999</v>
      </c>
      <c r="AH1026">
        <v>0.43030000000000002</v>
      </c>
      <c r="AI1026">
        <v>0.50749999999999995</v>
      </c>
      <c r="AJ1026">
        <v>0.56740000000000002</v>
      </c>
      <c r="AK1026">
        <v>0.37969999999999998</v>
      </c>
      <c r="AL1026">
        <v>0.47720000000000001</v>
      </c>
      <c r="AM1026">
        <v>0.39929999999999999</v>
      </c>
      <c r="AN1026">
        <v>0.52359999999999995</v>
      </c>
      <c r="AO1026">
        <v>0.66949999999999998</v>
      </c>
      <c r="AP1026">
        <v>0.36259999999999998</v>
      </c>
      <c r="AQ1026">
        <v>0.78590000000000004</v>
      </c>
      <c r="AR1026">
        <v>0.67479999999999996</v>
      </c>
      <c r="AS1026">
        <v>0.57099999999999995</v>
      </c>
      <c r="AT1026">
        <v>0.5756</v>
      </c>
      <c r="AU1026">
        <v>0.69810000000000005</v>
      </c>
      <c r="AV1026">
        <v>0.626</v>
      </c>
      <c r="AW1026">
        <v>0.64229999999999998</v>
      </c>
      <c r="AX1026">
        <v>0.43149999999999999</v>
      </c>
      <c r="AY1026">
        <v>0.43790000000000001</v>
      </c>
      <c r="AZ1026">
        <v>0.38769999999999999</v>
      </c>
      <c r="BA1026">
        <v>0.4627</v>
      </c>
      <c r="BB1026">
        <v>0.2732</v>
      </c>
      <c r="BC1026">
        <v>0.23769999999999999</v>
      </c>
      <c r="BD1026">
        <v>0.4677</v>
      </c>
    </row>
    <row r="1027" spans="1:56" hidden="1" x14ac:dyDescent="0.4">
      <c r="A1027">
        <v>767</v>
      </c>
      <c r="B1027" t="str">
        <f t="shared" si="48"/>
        <v>GBN001</v>
      </c>
      <c r="C1027" t="str">
        <f t="shared" si="49"/>
        <v>GBN003</v>
      </c>
      <c r="D1027" t="str">
        <f t="shared" si="50"/>
        <v>BM25</v>
      </c>
      <c r="E1027" t="s">
        <v>1099</v>
      </c>
      <c r="F1027">
        <f t="shared" si="51"/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</row>
    <row r="1028" spans="1:56" hidden="1" x14ac:dyDescent="0.4">
      <c r="A1028">
        <v>768</v>
      </c>
      <c r="B1028" t="str">
        <f t="shared" si="48"/>
        <v>GBN001</v>
      </c>
      <c r="C1028" t="str">
        <f t="shared" si="49"/>
        <v>GBN003</v>
      </c>
      <c r="D1028" t="str">
        <f t="shared" si="50"/>
        <v>SBERT</v>
      </c>
      <c r="E1028" t="s">
        <v>1100</v>
      </c>
      <c r="F1028">
        <f t="shared" si="51"/>
        <v>0.91026599999999991</v>
      </c>
      <c r="G1028">
        <v>0.80530000000000002</v>
      </c>
      <c r="H1028">
        <v>0.95679999999999998</v>
      </c>
      <c r="I1028">
        <v>0.91010000000000002</v>
      </c>
      <c r="J1028">
        <v>0.93300000000000005</v>
      </c>
      <c r="K1028">
        <v>0.93410000000000004</v>
      </c>
      <c r="L1028">
        <v>0.93059999999999998</v>
      </c>
      <c r="M1028">
        <v>0.9385</v>
      </c>
      <c r="N1028">
        <v>0.9637</v>
      </c>
      <c r="O1028">
        <v>0.87350000000000005</v>
      </c>
      <c r="P1028">
        <v>0.87039999999999995</v>
      </c>
      <c r="Q1028">
        <v>0.8952</v>
      </c>
      <c r="R1028">
        <v>0.86539999999999995</v>
      </c>
      <c r="S1028">
        <v>0.88580000000000003</v>
      </c>
      <c r="T1028">
        <v>0.89170000000000005</v>
      </c>
      <c r="U1028">
        <v>0.90410000000000001</v>
      </c>
      <c r="V1028">
        <v>0.93059999999999998</v>
      </c>
      <c r="W1028">
        <v>0.94069999999999998</v>
      </c>
      <c r="X1028">
        <v>0.93140000000000001</v>
      </c>
      <c r="Y1028">
        <v>0.88780000000000003</v>
      </c>
      <c r="Z1028">
        <v>0.92969999999999997</v>
      </c>
      <c r="AA1028">
        <v>0.9325</v>
      </c>
      <c r="AB1028">
        <v>0.96850000000000003</v>
      </c>
      <c r="AC1028">
        <v>0.86299999999999999</v>
      </c>
      <c r="AD1028">
        <v>0.96499999999999997</v>
      </c>
      <c r="AE1028">
        <v>0.87319999999999998</v>
      </c>
      <c r="AF1028">
        <v>0.95179999999999998</v>
      </c>
      <c r="AG1028">
        <v>0.84370000000000001</v>
      </c>
      <c r="AH1028">
        <v>0.90469999999999995</v>
      </c>
      <c r="AI1028">
        <v>0.94620000000000004</v>
      </c>
      <c r="AJ1028">
        <v>0.93679999999999997</v>
      </c>
      <c r="AK1028">
        <v>0.91369999999999996</v>
      </c>
      <c r="AL1028">
        <v>0.92169999999999996</v>
      </c>
      <c r="AM1028">
        <v>0.91439999999999999</v>
      </c>
      <c r="AN1028">
        <v>0.95940000000000003</v>
      </c>
      <c r="AO1028">
        <v>0.97260000000000002</v>
      </c>
      <c r="AP1028">
        <v>0.84750000000000003</v>
      </c>
      <c r="AQ1028">
        <v>0.93969999999999998</v>
      </c>
      <c r="AR1028">
        <v>0.95250000000000001</v>
      </c>
      <c r="AS1028">
        <v>0.93969999999999998</v>
      </c>
      <c r="AT1028">
        <v>0.93640000000000001</v>
      </c>
      <c r="AU1028">
        <v>0.95950000000000002</v>
      </c>
      <c r="AV1028">
        <v>0.92279999999999995</v>
      </c>
      <c r="AW1028">
        <v>0.92969999999999997</v>
      </c>
      <c r="AX1028">
        <v>0.90810000000000002</v>
      </c>
      <c r="AY1028">
        <v>0.93149999999999999</v>
      </c>
      <c r="AZ1028">
        <v>0.8034</v>
      </c>
      <c r="BA1028">
        <v>0.8276</v>
      </c>
      <c r="BB1028">
        <v>0.86399999999999999</v>
      </c>
      <c r="BC1028">
        <v>0.85399999999999998</v>
      </c>
      <c r="BD1028">
        <v>0.85129999999999995</v>
      </c>
    </row>
    <row r="1029" spans="1:56" hidden="1" x14ac:dyDescent="0.4">
      <c r="A1029">
        <v>769</v>
      </c>
      <c r="B1029" t="str">
        <f t="shared" si="48"/>
        <v>GBN001</v>
      </c>
      <c r="C1029" t="str">
        <f t="shared" si="49"/>
        <v>GBN003</v>
      </c>
      <c r="D1029" t="str">
        <f t="shared" si="50"/>
        <v>MEAN</v>
      </c>
      <c r="E1029" t="s">
        <v>1101</v>
      </c>
      <c r="F1029">
        <f t="shared" si="51"/>
        <v>0.45046399999999975</v>
      </c>
      <c r="G1029">
        <v>0.40410000000000001</v>
      </c>
      <c r="H1029">
        <v>0.47949999999999998</v>
      </c>
      <c r="I1029">
        <v>0.44240000000000002</v>
      </c>
      <c r="J1029">
        <v>0.43230000000000002</v>
      </c>
      <c r="K1029">
        <v>0.46429999999999999</v>
      </c>
      <c r="L1029">
        <v>0.46010000000000001</v>
      </c>
      <c r="M1029">
        <v>0.4904</v>
      </c>
      <c r="N1029">
        <v>0.47210000000000002</v>
      </c>
      <c r="O1029">
        <v>0.39229999999999998</v>
      </c>
      <c r="P1029">
        <v>0.41360000000000002</v>
      </c>
      <c r="Q1029">
        <v>0.3931</v>
      </c>
      <c r="R1029">
        <v>0.4133</v>
      </c>
      <c r="S1029">
        <v>0.4148</v>
      </c>
      <c r="T1029">
        <v>0.43540000000000001</v>
      </c>
      <c r="U1029">
        <v>0.42159999999999997</v>
      </c>
      <c r="V1029">
        <v>0.46310000000000001</v>
      </c>
      <c r="W1029">
        <v>0.48249999999999998</v>
      </c>
      <c r="X1029">
        <v>0.46229999999999999</v>
      </c>
      <c r="Y1029">
        <v>0.4229</v>
      </c>
      <c r="Z1029">
        <v>0.48089999999999999</v>
      </c>
      <c r="AA1029">
        <v>0.47149999999999997</v>
      </c>
      <c r="AB1029">
        <v>0.50349999999999995</v>
      </c>
      <c r="AC1029">
        <v>0.41039999999999999</v>
      </c>
      <c r="AD1029">
        <v>0.47889999999999999</v>
      </c>
      <c r="AE1029">
        <v>0.40460000000000002</v>
      </c>
      <c r="AF1029">
        <v>0.50990000000000002</v>
      </c>
      <c r="AG1029">
        <v>0.37490000000000001</v>
      </c>
      <c r="AH1029">
        <v>0.42320000000000002</v>
      </c>
      <c r="AI1029">
        <v>0.44950000000000001</v>
      </c>
      <c r="AJ1029">
        <v>0.47789999999999999</v>
      </c>
      <c r="AK1029">
        <v>0.4178</v>
      </c>
      <c r="AL1029">
        <v>0.46110000000000001</v>
      </c>
      <c r="AM1029">
        <v>0.43140000000000001</v>
      </c>
      <c r="AN1029">
        <v>0.46870000000000001</v>
      </c>
      <c r="AO1029">
        <v>0.5444</v>
      </c>
      <c r="AP1029">
        <v>0.38369999999999999</v>
      </c>
      <c r="AQ1029">
        <v>0.57630000000000003</v>
      </c>
      <c r="AR1029">
        <v>0.53849999999999998</v>
      </c>
      <c r="AS1029">
        <v>0.49859999999999999</v>
      </c>
      <c r="AT1029">
        <v>0.48480000000000001</v>
      </c>
      <c r="AU1029">
        <v>0.51580000000000004</v>
      </c>
      <c r="AV1029">
        <v>0.47770000000000001</v>
      </c>
      <c r="AW1029">
        <v>0.51439999999999997</v>
      </c>
      <c r="AX1029">
        <v>0.44829999999999998</v>
      </c>
      <c r="AY1029">
        <v>0.45129999999999998</v>
      </c>
      <c r="AZ1029">
        <v>0.4093</v>
      </c>
      <c r="BA1029">
        <v>0.4007</v>
      </c>
      <c r="BB1029">
        <v>0.36609999999999998</v>
      </c>
      <c r="BC1029">
        <v>0.38140000000000002</v>
      </c>
      <c r="BD1029">
        <v>0.40760000000000002</v>
      </c>
    </row>
    <row r="1030" spans="1:56" hidden="1" x14ac:dyDescent="0.4">
      <c r="A1030">
        <v>770</v>
      </c>
      <c r="B1030" t="str">
        <f t="shared" si="48"/>
        <v>GBN001</v>
      </c>
      <c r="C1030" t="str">
        <f t="shared" si="49"/>
        <v>GBN003</v>
      </c>
      <c r="D1030" t="str">
        <f t="shared" si="50"/>
        <v>Weighted</v>
      </c>
      <c r="E1030" t="s">
        <v>1102</v>
      </c>
      <c r="F1030">
        <f t="shared" si="51"/>
        <v>0.45089199999999979</v>
      </c>
      <c r="G1030">
        <v>0.40050000000000002</v>
      </c>
      <c r="H1030">
        <v>0.48220000000000002</v>
      </c>
      <c r="I1030">
        <v>0.44030000000000002</v>
      </c>
      <c r="J1030">
        <v>0.42499999999999999</v>
      </c>
      <c r="K1030">
        <v>0.46739999999999998</v>
      </c>
      <c r="L1030">
        <v>0.46139999999999998</v>
      </c>
      <c r="M1030">
        <v>0.49809999999999999</v>
      </c>
      <c r="N1030">
        <v>0.47089999999999999</v>
      </c>
      <c r="O1030">
        <v>0.38150000000000001</v>
      </c>
      <c r="P1030">
        <v>0.40489999999999998</v>
      </c>
      <c r="Q1030">
        <v>0.37469999999999998</v>
      </c>
      <c r="R1030">
        <v>0.40939999999999999</v>
      </c>
      <c r="S1030">
        <v>0.40739999999999998</v>
      </c>
      <c r="T1030">
        <v>0.43790000000000001</v>
      </c>
      <c r="U1030">
        <v>0.4123</v>
      </c>
      <c r="V1030">
        <v>0.46589999999999998</v>
      </c>
      <c r="W1030">
        <v>0.4924</v>
      </c>
      <c r="X1030">
        <v>0.46329999999999999</v>
      </c>
      <c r="Y1030">
        <v>0.41360000000000002</v>
      </c>
      <c r="Z1030">
        <v>0.4854</v>
      </c>
      <c r="AA1030">
        <v>0.47670000000000001</v>
      </c>
      <c r="AB1030">
        <v>0.51129999999999998</v>
      </c>
      <c r="AC1030">
        <v>0.40529999999999999</v>
      </c>
      <c r="AD1030">
        <v>0.48270000000000002</v>
      </c>
      <c r="AE1030">
        <v>0.3977</v>
      </c>
      <c r="AF1030">
        <v>0.51800000000000002</v>
      </c>
      <c r="AG1030">
        <v>0.3589</v>
      </c>
      <c r="AH1030">
        <v>0.4148</v>
      </c>
      <c r="AI1030">
        <v>0.44529999999999997</v>
      </c>
      <c r="AJ1030">
        <v>0.48520000000000002</v>
      </c>
      <c r="AK1030">
        <v>0.40410000000000001</v>
      </c>
      <c r="AL1030">
        <v>0.46200000000000002</v>
      </c>
      <c r="AM1030">
        <v>0.42199999999999999</v>
      </c>
      <c r="AN1030">
        <v>0.46820000000000001</v>
      </c>
      <c r="AO1030">
        <v>0.56810000000000005</v>
      </c>
      <c r="AP1030">
        <v>0.37059999999999998</v>
      </c>
      <c r="AQ1030">
        <v>0.61870000000000003</v>
      </c>
      <c r="AR1030">
        <v>0.56399999999999995</v>
      </c>
      <c r="AS1030">
        <v>0.51090000000000002</v>
      </c>
      <c r="AT1030">
        <v>0.49430000000000002</v>
      </c>
      <c r="AU1030">
        <v>0.53569999999999995</v>
      </c>
      <c r="AV1030">
        <v>0.49</v>
      </c>
      <c r="AW1030">
        <v>0.53559999999999997</v>
      </c>
      <c r="AX1030">
        <v>0.44579999999999997</v>
      </c>
      <c r="AY1030">
        <v>0.44640000000000002</v>
      </c>
      <c r="AZ1030">
        <v>0.41049999999999998</v>
      </c>
      <c r="BA1030">
        <v>0.39989999999999998</v>
      </c>
      <c r="BB1030">
        <v>0.3417</v>
      </c>
      <c r="BC1030">
        <v>0.36049999999999999</v>
      </c>
      <c r="BD1030">
        <v>0.4052</v>
      </c>
    </row>
    <row r="1031" spans="1:56" hidden="1" x14ac:dyDescent="0.4">
      <c r="A1031">
        <v>1</v>
      </c>
      <c r="B1031" t="s">
        <v>1103</v>
      </c>
      <c r="C1031" t="s">
        <v>1104</v>
      </c>
      <c r="D1031" t="str">
        <f t="shared" si="50"/>
        <v>Jaccard</v>
      </c>
      <c r="E1031" t="s">
        <v>1105</v>
      </c>
      <c r="F1031">
        <f t="shared" si="51"/>
        <v>0.72817399999999988</v>
      </c>
      <c r="G1031">
        <v>0.6</v>
      </c>
      <c r="H1031">
        <v>0.90910000000000002</v>
      </c>
      <c r="I1031">
        <v>0.57140000000000002</v>
      </c>
      <c r="J1031">
        <v>0.92589999999999995</v>
      </c>
      <c r="K1031">
        <v>0.9375</v>
      </c>
      <c r="L1031">
        <v>0.54549999999999998</v>
      </c>
      <c r="M1031">
        <v>0.9</v>
      </c>
      <c r="N1031">
        <v>1</v>
      </c>
      <c r="O1031">
        <v>1</v>
      </c>
      <c r="P1031">
        <v>0.84</v>
      </c>
      <c r="Q1031">
        <v>0.9375</v>
      </c>
      <c r="R1031">
        <v>0.86670000000000003</v>
      </c>
      <c r="S1031">
        <v>0.7419</v>
      </c>
      <c r="T1031">
        <v>1</v>
      </c>
      <c r="U1031">
        <v>0.92589999999999995</v>
      </c>
      <c r="V1031">
        <v>0.60419999999999996</v>
      </c>
      <c r="W1031">
        <v>0.85709999999999997</v>
      </c>
      <c r="X1031">
        <v>1</v>
      </c>
      <c r="Y1031">
        <v>0.51429999999999998</v>
      </c>
      <c r="Z1031">
        <v>0.95830000000000004</v>
      </c>
      <c r="AA1031">
        <v>1</v>
      </c>
      <c r="AB1031">
        <v>0.54549999999999998</v>
      </c>
      <c r="AC1031">
        <v>0.67859999999999998</v>
      </c>
      <c r="AD1031">
        <v>0.8</v>
      </c>
      <c r="AE1031">
        <v>0.94120000000000004</v>
      </c>
      <c r="AF1031">
        <v>0.65310000000000001</v>
      </c>
      <c r="AG1031">
        <v>0.55320000000000003</v>
      </c>
      <c r="AH1031">
        <v>0.4</v>
      </c>
      <c r="AI1031">
        <v>0.94440000000000002</v>
      </c>
      <c r="AJ1031">
        <v>0.85</v>
      </c>
      <c r="AK1031">
        <v>0.66669999999999996</v>
      </c>
      <c r="AL1031">
        <v>0.2</v>
      </c>
      <c r="AM1031">
        <v>0.85709999999999997</v>
      </c>
      <c r="AN1031">
        <v>0.42420000000000002</v>
      </c>
      <c r="AO1031">
        <v>0.76670000000000005</v>
      </c>
      <c r="AP1031">
        <v>0.4</v>
      </c>
      <c r="AQ1031">
        <v>0.6552</v>
      </c>
      <c r="AR1031">
        <v>0.625</v>
      </c>
      <c r="AS1031">
        <v>0.47220000000000001</v>
      </c>
      <c r="AT1031">
        <v>0.60609999999999997</v>
      </c>
      <c r="AU1031">
        <v>0.44740000000000002</v>
      </c>
      <c r="AV1031">
        <v>0.92</v>
      </c>
      <c r="AW1031">
        <v>0.4375</v>
      </c>
      <c r="AX1031">
        <v>0.44440000000000002</v>
      </c>
      <c r="AY1031">
        <v>0.54549999999999998</v>
      </c>
      <c r="AZ1031">
        <v>0.73080000000000001</v>
      </c>
      <c r="BA1031">
        <v>1</v>
      </c>
      <c r="BB1031">
        <v>0.8</v>
      </c>
      <c r="BC1031">
        <v>0.66669999999999996</v>
      </c>
      <c r="BD1031">
        <v>0.7419</v>
      </c>
    </row>
    <row r="1032" spans="1:56" hidden="1" x14ac:dyDescent="0.4">
      <c r="A1032">
        <v>2</v>
      </c>
      <c r="B1032" t="s">
        <v>1103</v>
      </c>
      <c r="C1032" t="s">
        <v>1104</v>
      </c>
      <c r="D1032" t="str">
        <f t="shared" si="50"/>
        <v>Levenshtein</v>
      </c>
      <c r="E1032" t="s">
        <v>1106</v>
      </c>
      <c r="F1032">
        <f t="shared" si="51"/>
        <v>0.82950400000000035</v>
      </c>
      <c r="G1032">
        <v>0.80720000000000003</v>
      </c>
      <c r="H1032">
        <v>0.98480000000000001</v>
      </c>
      <c r="I1032">
        <v>0.92979999999999996</v>
      </c>
      <c r="J1032">
        <v>0.93020000000000003</v>
      </c>
      <c r="K1032">
        <v>0.94120000000000004</v>
      </c>
      <c r="L1032">
        <v>0.70569999999999999</v>
      </c>
      <c r="M1032">
        <v>0.92859999999999998</v>
      </c>
      <c r="N1032">
        <v>0.99150000000000005</v>
      </c>
      <c r="O1032">
        <v>0.99639999999999995</v>
      </c>
      <c r="P1032">
        <v>0.88690000000000002</v>
      </c>
      <c r="Q1032">
        <v>0.92500000000000004</v>
      </c>
      <c r="R1032">
        <v>0.96379999999999999</v>
      </c>
      <c r="S1032">
        <v>0.93479999999999996</v>
      </c>
      <c r="T1032">
        <v>1</v>
      </c>
      <c r="U1032">
        <v>0.9657</v>
      </c>
      <c r="V1032">
        <v>0.71289999999999998</v>
      </c>
      <c r="W1032">
        <v>0.88890000000000002</v>
      </c>
      <c r="X1032">
        <v>1</v>
      </c>
      <c r="Y1032">
        <v>0.74580000000000002</v>
      </c>
      <c r="Z1032">
        <v>0.92530000000000001</v>
      </c>
      <c r="AA1032">
        <v>1</v>
      </c>
      <c r="AB1032">
        <v>0.66890000000000005</v>
      </c>
      <c r="AC1032">
        <v>0.7722</v>
      </c>
      <c r="AD1032">
        <v>0.96489999999999998</v>
      </c>
      <c r="AE1032">
        <v>0.97160000000000002</v>
      </c>
      <c r="AF1032">
        <v>0.70320000000000005</v>
      </c>
      <c r="AG1032">
        <v>0.64659999999999995</v>
      </c>
      <c r="AH1032">
        <v>0.72560000000000002</v>
      </c>
      <c r="AI1032">
        <v>0.95369999999999999</v>
      </c>
      <c r="AJ1032">
        <v>0.89700000000000002</v>
      </c>
      <c r="AK1032">
        <v>0.88139999999999996</v>
      </c>
      <c r="AL1032">
        <v>0.54039999999999999</v>
      </c>
      <c r="AM1032">
        <v>0.91649999999999998</v>
      </c>
      <c r="AN1032">
        <v>0.63900000000000001</v>
      </c>
      <c r="AO1032">
        <v>0.89580000000000004</v>
      </c>
      <c r="AP1032">
        <v>0.628</v>
      </c>
      <c r="AQ1032">
        <v>0.61229999999999996</v>
      </c>
      <c r="AR1032">
        <v>0.63990000000000002</v>
      </c>
      <c r="AS1032">
        <v>0.62680000000000002</v>
      </c>
      <c r="AT1032">
        <v>0.75770000000000004</v>
      </c>
      <c r="AU1032">
        <v>0.71350000000000002</v>
      </c>
      <c r="AV1032">
        <v>0.9728</v>
      </c>
      <c r="AW1032">
        <v>0.68140000000000001</v>
      </c>
      <c r="AX1032">
        <v>0.64739999999999998</v>
      </c>
      <c r="AY1032">
        <v>0.70130000000000003</v>
      </c>
      <c r="AZ1032">
        <v>0.67900000000000005</v>
      </c>
      <c r="BA1032">
        <v>1</v>
      </c>
      <c r="BB1032">
        <v>0.9173</v>
      </c>
      <c r="BC1032">
        <v>0.75760000000000005</v>
      </c>
      <c r="BD1032">
        <v>0.79890000000000005</v>
      </c>
    </row>
    <row r="1033" spans="1:56" hidden="1" x14ac:dyDescent="0.4">
      <c r="A1033">
        <v>3</v>
      </c>
      <c r="B1033" t="s">
        <v>1103</v>
      </c>
      <c r="C1033" t="s">
        <v>1104</v>
      </c>
      <c r="D1033" t="str">
        <f t="shared" si="50"/>
        <v>TFIDF</v>
      </c>
      <c r="E1033" t="s">
        <v>1107</v>
      </c>
      <c r="F1033">
        <f t="shared" si="51"/>
        <v>0.75755000000000006</v>
      </c>
      <c r="G1033">
        <v>0.69889999999999997</v>
      </c>
      <c r="H1033">
        <v>0.96379999999999999</v>
      </c>
      <c r="I1033">
        <v>0.69589999999999996</v>
      </c>
      <c r="J1033">
        <v>0.82840000000000003</v>
      </c>
      <c r="K1033">
        <v>0.90229999999999999</v>
      </c>
      <c r="L1033">
        <v>0.64770000000000005</v>
      </c>
      <c r="M1033">
        <v>0.89380000000000004</v>
      </c>
      <c r="N1033">
        <v>1</v>
      </c>
      <c r="O1033">
        <v>1</v>
      </c>
      <c r="P1033">
        <v>0.89300000000000002</v>
      </c>
      <c r="Q1033">
        <v>0.92679999999999996</v>
      </c>
      <c r="R1033">
        <v>0.93200000000000005</v>
      </c>
      <c r="S1033">
        <v>0.89459999999999995</v>
      </c>
      <c r="T1033">
        <v>1</v>
      </c>
      <c r="U1033">
        <v>0.94320000000000004</v>
      </c>
      <c r="V1033">
        <v>0.56940000000000002</v>
      </c>
      <c r="W1033">
        <v>0.87919999999999998</v>
      </c>
      <c r="X1033">
        <v>1</v>
      </c>
      <c r="Y1033">
        <v>0.63839999999999997</v>
      </c>
      <c r="Z1033">
        <v>0.95009999999999994</v>
      </c>
      <c r="AA1033">
        <v>1</v>
      </c>
      <c r="AB1033">
        <v>0.25080000000000002</v>
      </c>
      <c r="AC1033">
        <v>0.6643</v>
      </c>
      <c r="AD1033">
        <v>0.86660000000000004</v>
      </c>
      <c r="AE1033">
        <v>0.97419999999999995</v>
      </c>
      <c r="AF1033">
        <v>0.70530000000000004</v>
      </c>
      <c r="AG1033">
        <v>0.53659999999999997</v>
      </c>
      <c r="AH1033">
        <v>0.39910000000000001</v>
      </c>
      <c r="AI1033">
        <v>0.84989999999999999</v>
      </c>
      <c r="AJ1033">
        <v>0.83430000000000004</v>
      </c>
      <c r="AK1033">
        <v>0.8004</v>
      </c>
      <c r="AL1033">
        <v>0.38169999999999998</v>
      </c>
      <c r="AM1033">
        <v>0.91090000000000004</v>
      </c>
      <c r="AN1033">
        <v>0.4859</v>
      </c>
      <c r="AO1033">
        <v>0.81200000000000006</v>
      </c>
      <c r="AP1033">
        <v>0.49259999999999998</v>
      </c>
      <c r="AQ1033">
        <v>0.4335</v>
      </c>
      <c r="AR1033">
        <v>0.69989999999999997</v>
      </c>
      <c r="AS1033">
        <v>0.56089999999999995</v>
      </c>
      <c r="AT1033">
        <v>0.53779999999999994</v>
      </c>
      <c r="AU1033">
        <v>0.67400000000000004</v>
      </c>
      <c r="AV1033">
        <v>0.94120000000000004</v>
      </c>
      <c r="AW1033">
        <v>0.72440000000000004</v>
      </c>
      <c r="AX1033">
        <v>0.45290000000000002</v>
      </c>
      <c r="AY1033">
        <v>0.63959999999999995</v>
      </c>
      <c r="AZ1033">
        <v>0.59950000000000003</v>
      </c>
      <c r="BA1033">
        <v>1</v>
      </c>
      <c r="BB1033">
        <v>0.82530000000000003</v>
      </c>
      <c r="BC1033">
        <v>0.74829999999999997</v>
      </c>
      <c r="BD1033">
        <v>0.81810000000000005</v>
      </c>
    </row>
    <row r="1034" spans="1:56" hidden="1" x14ac:dyDescent="0.4">
      <c r="A1034">
        <v>4</v>
      </c>
      <c r="B1034" t="s">
        <v>1103</v>
      </c>
      <c r="C1034" t="s">
        <v>1104</v>
      </c>
      <c r="D1034" t="str">
        <f t="shared" si="50"/>
        <v>BM25</v>
      </c>
      <c r="E1034" t="s">
        <v>1108</v>
      </c>
      <c r="F1034">
        <f t="shared" si="51"/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</row>
    <row r="1035" spans="1:56" hidden="1" x14ac:dyDescent="0.4">
      <c r="A1035">
        <v>5</v>
      </c>
      <c r="B1035" t="s">
        <v>1103</v>
      </c>
      <c r="C1035" t="s">
        <v>1104</v>
      </c>
      <c r="D1035" t="str">
        <f t="shared" si="50"/>
        <v>SBERT</v>
      </c>
      <c r="E1035" t="s">
        <v>1109</v>
      </c>
      <c r="F1035">
        <f t="shared" si="51"/>
        <v>0.97445599999999988</v>
      </c>
      <c r="G1035">
        <v>0.95569999999999999</v>
      </c>
      <c r="H1035">
        <v>0.99919999999999998</v>
      </c>
      <c r="I1035">
        <v>0.98960000000000004</v>
      </c>
      <c r="J1035">
        <v>0.98970000000000002</v>
      </c>
      <c r="K1035">
        <v>0.99180000000000001</v>
      </c>
      <c r="L1035">
        <v>0.98860000000000003</v>
      </c>
      <c r="M1035">
        <v>0.99550000000000005</v>
      </c>
      <c r="N1035">
        <v>1</v>
      </c>
      <c r="O1035">
        <v>1</v>
      </c>
      <c r="P1035">
        <v>0.99480000000000002</v>
      </c>
      <c r="Q1035">
        <v>0.99509999999999998</v>
      </c>
      <c r="R1035">
        <v>0.9919</v>
      </c>
      <c r="S1035">
        <v>0.98199999999999998</v>
      </c>
      <c r="T1035">
        <v>1</v>
      </c>
      <c r="U1035">
        <v>0.99970000000000003</v>
      </c>
      <c r="V1035">
        <v>0.94850000000000001</v>
      </c>
      <c r="W1035">
        <v>0.99570000000000003</v>
      </c>
      <c r="X1035">
        <v>1</v>
      </c>
      <c r="Y1035">
        <v>0.93969999999999998</v>
      </c>
      <c r="Z1035">
        <v>0.99250000000000005</v>
      </c>
      <c r="AA1035">
        <v>1</v>
      </c>
      <c r="AB1035">
        <v>0.95660000000000001</v>
      </c>
      <c r="AC1035">
        <v>0.95760000000000001</v>
      </c>
      <c r="AD1035">
        <v>0.99399999999999999</v>
      </c>
      <c r="AE1035">
        <v>0.99670000000000003</v>
      </c>
      <c r="AF1035">
        <v>0.96579999999999999</v>
      </c>
      <c r="AG1035">
        <v>0.91449999999999998</v>
      </c>
      <c r="AH1035">
        <v>0.95</v>
      </c>
      <c r="AI1035">
        <v>0.98929999999999996</v>
      </c>
      <c r="AJ1035">
        <v>0.9889</v>
      </c>
      <c r="AK1035">
        <v>0.9698</v>
      </c>
      <c r="AL1035">
        <v>0.90400000000000003</v>
      </c>
      <c r="AM1035">
        <v>0.99039999999999995</v>
      </c>
      <c r="AN1035">
        <v>0.95</v>
      </c>
      <c r="AO1035">
        <v>0.9869</v>
      </c>
      <c r="AP1035">
        <v>0.95430000000000004</v>
      </c>
      <c r="AQ1035">
        <v>0.97289999999999999</v>
      </c>
      <c r="AR1035">
        <v>0.96960000000000002</v>
      </c>
      <c r="AS1035">
        <v>0.89439999999999997</v>
      </c>
      <c r="AT1035">
        <v>0.95799999999999996</v>
      </c>
      <c r="AU1035">
        <v>0.97350000000000003</v>
      </c>
      <c r="AV1035">
        <v>0.99270000000000003</v>
      </c>
      <c r="AW1035">
        <v>0.96309999999999996</v>
      </c>
      <c r="AX1035">
        <v>0.95330000000000004</v>
      </c>
      <c r="AY1035">
        <v>0.95699999999999996</v>
      </c>
      <c r="AZ1035">
        <v>0.93079999999999996</v>
      </c>
      <c r="BA1035">
        <v>1</v>
      </c>
      <c r="BB1035">
        <v>0.98729999999999996</v>
      </c>
      <c r="BC1035">
        <v>0.97160000000000002</v>
      </c>
      <c r="BD1035">
        <v>0.9798</v>
      </c>
    </row>
    <row r="1036" spans="1:56" hidden="1" x14ac:dyDescent="0.4">
      <c r="A1036">
        <v>6</v>
      </c>
      <c r="B1036" t="s">
        <v>1103</v>
      </c>
      <c r="C1036" t="s">
        <v>1104</v>
      </c>
      <c r="D1036" t="str">
        <f t="shared" si="50"/>
        <v>MEAN</v>
      </c>
      <c r="E1036" t="s">
        <v>1110</v>
      </c>
      <c r="F1036">
        <f t="shared" si="51"/>
        <v>0.65794000000000008</v>
      </c>
      <c r="G1036">
        <v>0.61240000000000006</v>
      </c>
      <c r="H1036">
        <v>0.77139999999999997</v>
      </c>
      <c r="I1036">
        <v>0.63729999999999998</v>
      </c>
      <c r="J1036">
        <v>0.7349</v>
      </c>
      <c r="K1036">
        <v>0.75460000000000005</v>
      </c>
      <c r="L1036">
        <v>0.57750000000000001</v>
      </c>
      <c r="M1036">
        <v>0.74360000000000004</v>
      </c>
      <c r="N1036">
        <v>0.79830000000000001</v>
      </c>
      <c r="O1036">
        <v>0.79930000000000001</v>
      </c>
      <c r="P1036">
        <v>0.72289999999999999</v>
      </c>
      <c r="Q1036">
        <v>0.75690000000000002</v>
      </c>
      <c r="R1036">
        <v>0.75090000000000001</v>
      </c>
      <c r="S1036">
        <v>0.7107</v>
      </c>
      <c r="T1036">
        <v>0.8</v>
      </c>
      <c r="U1036">
        <v>0.76690000000000003</v>
      </c>
      <c r="V1036">
        <v>0.56699999999999995</v>
      </c>
      <c r="W1036">
        <v>0.72419999999999995</v>
      </c>
      <c r="X1036">
        <v>0.8</v>
      </c>
      <c r="Y1036">
        <v>0.56759999999999999</v>
      </c>
      <c r="Z1036">
        <v>0.76519999999999999</v>
      </c>
      <c r="AA1036">
        <v>0.8</v>
      </c>
      <c r="AB1036">
        <v>0.4844</v>
      </c>
      <c r="AC1036">
        <v>0.61450000000000005</v>
      </c>
      <c r="AD1036">
        <v>0.72509999999999997</v>
      </c>
      <c r="AE1036">
        <v>0.77669999999999995</v>
      </c>
      <c r="AF1036">
        <v>0.60550000000000004</v>
      </c>
      <c r="AG1036">
        <v>0.5302</v>
      </c>
      <c r="AH1036">
        <v>0.49490000000000001</v>
      </c>
      <c r="AI1036">
        <v>0.74750000000000005</v>
      </c>
      <c r="AJ1036">
        <v>0.71399999999999997</v>
      </c>
      <c r="AK1036">
        <v>0.66369999999999996</v>
      </c>
      <c r="AL1036">
        <v>0.4052</v>
      </c>
      <c r="AM1036">
        <v>0.73499999999999999</v>
      </c>
      <c r="AN1036">
        <v>0.49980000000000002</v>
      </c>
      <c r="AO1036">
        <v>0.69230000000000003</v>
      </c>
      <c r="AP1036">
        <v>0.495</v>
      </c>
      <c r="AQ1036">
        <v>0.53480000000000005</v>
      </c>
      <c r="AR1036">
        <v>0.58689999999999998</v>
      </c>
      <c r="AS1036">
        <v>0.51090000000000002</v>
      </c>
      <c r="AT1036">
        <v>0.57189999999999996</v>
      </c>
      <c r="AU1036">
        <v>0.56169999999999998</v>
      </c>
      <c r="AV1036">
        <v>0.76529999999999998</v>
      </c>
      <c r="AW1036">
        <v>0.56130000000000002</v>
      </c>
      <c r="AX1036">
        <v>0.49959999999999999</v>
      </c>
      <c r="AY1036">
        <v>0.56869999999999998</v>
      </c>
      <c r="AZ1036">
        <v>0.58799999999999997</v>
      </c>
      <c r="BA1036">
        <v>0.8</v>
      </c>
      <c r="BB1036">
        <v>0.70599999999999996</v>
      </c>
      <c r="BC1036">
        <v>0.62880000000000003</v>
      </c>
      <c r="BD1036">
        <v>0.66769999999999996</v>
      </c>
    </row>
    <row r="1037" spans="1:56" hidden="1" x14ac:dyDescent="0.4">
      <c r="A1037">
        <v>7</v>
      </c>
      <c r="B1037" t="s">
        <v>1103</v>
      </c>
      <c r="C1037" t="s">
        <v>1104</v>
      </c>
      <c r="D1037" t="str">
        <f t="shared" si="50"/>
        <v>Weighted</v>
      </c>
      <c r="E1037" t="s">
        <v>1111</v>
      </c>
      <c r="F1037">
        <f t="shared" si="51"/>
        <v>0.71412599999999982</v>
      </c>
      <c r="G1037">
        <v>0.65710000000000002</v>
      </c>
      <c r="H1037">
        <v>0.86250000000000004</v>
      </c>
      <c r="I1037">
        <v>0.68300000000000005</v>
      </c>
      <c r="J1037">
        <v>0.8115</v>
      </c>
      <c r="K1037">
        <v>0.83950000000000002</v>
      </c>
      <c r="L1037">
        <v>0.60599999999999998</v>
      </c>
      <c r="M1037">
        <v>0.82479999999999998</v>
      </c>
      <c r="N1037">
        <v>0.89790000000000003</v>
      </c>
      <c r="O1037">
        <v>0.89910000000000001</v>
      </c>
      <c r="P1037">
        <v>0.79910000000000003</v>
      </c>
      <c r="Q1037">
        <v>0.84319999999999995</v>
      </c>
      <c r="R1037">
        <v>0.83640000000000003</v>
      </c>
      <c r="S1037">
        <v>0.78580000000000005</v>
      </c>
      <c r="T1037">
        <v>0.9</v>
      </c>
      <c r="U1037">
        <v>0.85580000000000001</v>
      </c>
      <c r="V1037">
        <v>0.59489999999999998</v>
      </c>
      <c r="W1037">
        <v>0.79979999999999996</v>
      </c>
      <c r="X1037">
        <v>0.9</v>
      </c>
      <c r="Y1037">
        <v>0.60050000000000003</v>
      </c>
      <c r="Z1037">
        <v>0.85519999999999996</v>
      </c>
      <c r="AA1037">
        <v>0.9</v>
      </c>
      <c r="AB1037">
        <v>0.47449999999999998</v>
      </c>
      <c r="AC1037">
        <v>0.65769999999999995</v>
      </c>
      <c r="AD1037">
        <v>0.80059999999999998</v>
      </c>
      <c r="AE1037">
        <v>0.87009999999999998</v>
      </c>
      <c r="AF1037">
        <v>0.6472</v>
      </c>
      <c r="AG1037">
        <v>0.5524</v>
      </c>
      <c r="AH1037">
        <v>0.49609999999999999</v>
      </c>
      <c r="AI1037">
        <v>0.82840000000000003</v>
      </c>
      <c r="AJ1037">
        <v>0.78590000000000004</v>
      </c>
      <c r="AK1037">
        <v>0.72409999999999997</v>
      </c>
      <c r="AL1037">
        <v>0.39</v>
      </c>
      <c r="AM1037">
        <v>0.81569999999999998</v>
      </c>
      <c r="AN1037">
        <v>0.50660000000000005</v>
      </c>
      <c r="AO1037">
        <v>0.75790000000000002</v>
      </c>
      <c r="AP1037">
        <v>0.50019999999999998</v>
      </c>
      <c r="AQ1037">
        <v>0.54420000000000002</v>
      </c>
      <c r="AR1037">
        <v>0.62309999999999999</v>
      </c>
      <c r="AS1037">
        <v>0.53249999999999997</v>
      </c>
      <c r="AT1037">
        <v>0.59809999999999997</v>
      </c>
      <c r="AU1037">
        <v>0.58979999999999999</v>
      </c>
      <c r="AV1037">
        <v>0.8548</v>
      </c>
      <c r="AW1037">
        <v>0.59340000000000004</v>
      </c>
      <c r="AX1037">
        <v>0.50419999999999998</v>
      </c>
      <c r="AY1037">
        <v>0.59930000000000005</v>
      </c>
      <c r="AZ1037">
        <v>0.62539999999999996</v>
      </c>
      <c r="BA1037">
        <v>0.9</v>
      </c>
      <c r="BB1037">
        <v>0.77569999999999995</v>
      </c>
      <c r="BC1037">
        <v>0.67769999999999997</v>
      </c>
      <c r="BD1037">
        <v>0.72860000000000003</v>
      </c>
    </row>
    <row r="1038" spans="1:56" hidden="1" x14ac:dyDescent="0.4">
      <c r="A1038">
        <v>57</v>
      </c>
      <c r="B1038" t="s">
        <v>1104</v>
      </c>
      <c r="C1038" t="s">
        <v>1112</v>
      </c>
      <c r="D1038" t="str">
        <f t="shared" si="50"/>
        <v>Jaccard</v>
      </c>
      <c r="E1038" t="s">
        <v>1113</v>
      </c>
      <c r="F1038">
        <f t="shared" si="51"/>
        <v>0.76528799999999975</v>
      </c>
      <c r="G1038">
        <v>0.6</v>
      </c>
      <c r="H1038">
        <v>0.90910000000000002</v>
      </c>
      <c r="I1038">
        <v>1</v>
      </c>
      <c r="J1038">
        <v>0.92589999999999995</v>
      </c>
      <c r="K1038">
        <v>0.9375</v>
      </c>
      <c r="L1038">
        <v>0.88239999999999996</v>
      </c>
      <c r="M1038">
        <v>0.55259999999999998</v>
      </c>
      <c r="N1038">
        <v>0.75860000000000005</v>
      </c>
      <c r="O1038">
        <v>1</v>
      </c>
      <c r="P1038">
        <v>0.80769999999999997</v>
      </c>
      <c r="Q1038">
        <v>0.9375</v>
      </c>
      <c r="R1038">
        <v>0.70589999999999997</v>
      </c>
      <c r="S1038">
        <v>1</v>
      </c>
      <c r="T1038">
        <v>0.66669999999999996</v>
      </c>
      <c r="U1038">
        <v>0.6129</v>
      </c>
      <c r="V1038">
        <v>0.75560000000000005</v>
      </c>
      <c r="W1038">
        <v>0.7742</v>
      </c>
      <c r="X1038">
        <v>1</v>
      </c>
      <c r="Y1038">
        <v>0.86960000000000004</v>
      </c>
      <c r="Z1038">
        <v>0.84619999999999995</v>
      </c>
      <c r="AA1038">
        <v>1</v>
      </c>
      <c r="AB1038">
        <v>1</v>
      </c>
      <c r="AC1038">
        <v>0.6552</v>
      </c>
      <c r="AD1038">
        <v>0.82350000000000001</v>
      </c>
      <c r="AE1038">
        <v>1</v>
      </c>
      <c r="AF1038">
        <v>0.66669999999999996</v>
      </c>
      <c r="AG1038">
        <v>0.44440000000000002</v>
      </c>
      <c r="AH1038">
        <v>0.34620000000000001</v>
      </c>
      <c r="AI1038">
        <v>0.52</v>
      </c>
      <c r="AJ1038">
        <v>1</v>
      </c>
      <c r="AK1038">
        <v>0.2727</v>
      </c>
      <c r="AL1038">
        <v>1</v>
      </c>
      <c r="AM1038">
        <v>0.73329999999999995</v>
      </c>
      <c r="AN1038">
        <v>0.32140000000000002</v>
      </c>
      <c r="AO1038">
        <v>0.76670000000000005</v>
      </c>
      <c r="AP1038">
        <v>0.31819999999999998</v>
      </c>
      <c r="AQ1038">
        <v>0.89659999999999995</v>
      </c>
      <c r="AR1038">
        <v>1</v>
      </c>
      <c r="AS1038">
        <v>0.7742</v>
      </c>
      <c r="AT1038">
        <v>0.81820000000000004</v>
      </c>
      <c r="AU1038">
        <v>0.45</v>
      </c>
      <c r="AV1038">
        <v>1</v>
      </c>
      <c r="AW1038">
        <v>0.5</v>
      </c>
      <c r="AX1038">
        <v>0.76</v>
      </c>
      <c r="AY1038">
        <v>0.54549999999999998</v>
      </c>
      <c r="AZ1038">
        <v>0.65380000000000005</v>
      </c>
      <c r="BA1038">
        <v>0.9032</v>
      </c>
      <c r="BB1038">
        <v>0.8</v>
      </c>
      <c r="BC1038">
        <v>0.78790000000000004</v>
      </c>
      <c r="BD1038">
        <v>0.96430000000000005</v>
      </c>
    </row>
    <row r="1039" spans="1:56" hidden="1" x14ac:dyDescent="0.4">
      <c r="A1039">
        <v>58</v>
      </c>
      <c r="B1039" t="s">
        <v>1104</v>
      </c>
      <c r="C1039" t="s">
        <v>1112</v>
      </c>
      <c r="D1039" t="str">
        <f t="shared" si="50"/>
        <v>Levenshtein</v>
      </c>
      <c r="E1039" t="s">
        <v>1114</v>
      </c>
      <c r="F1039">
        <f t="shared" si="51"/>
        <v>0.85759799999999997</v>
      </c>
      <c r="G1039">
        <v>0.80720000000000003</v>
      </c>
      <c r="H1039">
        <v>0.98480000000000001</v>
      </c>
      <c r="I1039">
        <v>1</v>
      </c>
      <c r="J1039">
        <v>0.93020000000000003</v>
      </c>
      <c r="K1039">
        <v>0.94120000000000004</v>
      </c>
      <c r="L1039">
        <v>0.86370000000000002</v>
      </c>
      <c r="M1039">
        <v>0.65449999999999997</v>
      </c>
      <c r="N1039">
        <v>0.86739999999999995</v>
      </c>
      <c r="O1039">
        <v>0.98560000000000003</v>
      </c>
      <c r="P1039">
        <v>0.89319999999999999</v>
      </c>
      <c r="Q1039">
        <v>0.92310000000000003</v>
      </c>
      <c r="R1039">
        <v>0.96160000000000001</v>
      </c>
      <c r="S1039">
        <v>1</v>
      </c>
      <c r="T1039">
        <v>0.82310000000000005</v>
      </c>
      <c r="U1039">
        <v>0.89049999999999996</v>
      </c>
      <c r="V1039">
        <v>0.78169999999999995</v>
      </c>
      <c r="W1039">
        <v>0.8468</v>
      </c>
      <c r="X1039">
        <v>1</v>
      </c>
      <c r="Y1039">
        <v>0.95240000000000002</v>
      </c>
      <c r="Z1039">
        <v>0.81420000000000003</v>
      </c>
      <c r="AA1039">
        <v>1</v>
      </c>
      <c r="AB1039">
        <v>1</v>
      </c>
      <c r="AC1039">
        <v>0.76870000000000005</v>
      </c>
      <c r="AD1039">
        <v>0.95209999999999995</v>
      </c>
      <c r="AE1039">
        <v>1</v>
      </c>
      <c r="AF1039">
        <v>0.74809999999999999</v>
      </c>
      <c r="AG1039">
        <v>0.58399999999999996</v>
      </c>
      <c r="AH1039">
        <v>0.62109999999999999</v>
      </c>
      <c r="AI1039">
        <v>0.68940000000000001</v>
      </c>
      <c r="AJ1039">
        <v>0.91649999999999998</v>
      </c>
      <c r="AK1039">
        <v>0.66349999999999998</v>
      </c>
      <c r="AL1039">
        <v>1</v>
      </c>
      <c r="AM1039">
        <v>0.88370000000000004</v>
      </c>
      <c r="AN1039">
        <v>0.60209999999999997</v>
      </c>
      <c r="AO1039">
        <v>0.89580000000000004</v>
      </c>
      <c r="AP1039">
        <v>0.58540000000000003</v>
      </c>
      <c r="AQ1039">
        <v>0.88180000000000003</v>
      </c>
      <c r="AR1039">
        <v>1</v>
      </c>
      <c r="AS1039">
        <v>0.94989999999999997</v>
      </c>
      <c r="AT1039">
        <v>0.93169999999999997</v>
      </c>
      <c r="AU1039">
        <v>0.53439999999999999</v>
      </c>
      <c r="AV1039">
        <v>1</v>
      </c>
      <c r="AW1039">
        <v>0.81610000000000005</v>
      </c>
      <c r="AX1039">
        <v>0.79</v>
      </c>
      <c r="AY1039">
        <v>0.70130000000000003</v>
      </c>
      <c r="AZ1039">
        <v>0.83540000000000003</v>
      </c>
      <c r="BA1039">
        <v>0.91979999999999995</v>
      </c>
      <c r="BB1039">
        <v>0.89659999999999995</v>
      </c>
      <c r="BC1039">
        <v>0.83560000000000001</v>
      </c>
      <c r="BD1039">
        <v>0.95569999999999999</v>
      </c>
    </row>
    <row r="1040" spans="1:56" hidden="1" x14ac:dyDescent="0.4">
      <c r="A1040">
        <v>59</v>
      </c>
      <c r="B1040" t="s">
        <v>1104</v>
      </c>
      <c r="C1040" t="s">
        <v>1112</v>
      </c>
      <c r="D1040" t="str">
        <f t="shared" si="50"/>
        <v>TFIDF</v>
      </c>
      <c r="E1040" t="s">
        <v>1115</v>
      </c>
      <c r="F1040">
        <f t="shared" si="51"/>
        <v>0.79804200000000025</v>
      </c>
      <c r="G1040">
        <v>0.69889999999999997</v>
      </c>
      <c r="H1040">
        <v>0.96379999999999999</v>
      </c>
      <c r="I1040">
        <v>1</v>
      </c>
      <c r="J1040">
        <v>0.82840000000000003</v>
      </c>
      <c r="K1040">
        <v>0.90229999999999999</v>
      </c>
      <c r="L1040">
        <v>0.8256</v>
      </c>
      <c r="M1040">
        <v>0.48880000000000001</v>
      </c>
      <c r="N1040">
        <v>0.71160000000000001</v>
      </c>
      <c r="O1040">
        <v>0.98599999999999999</v>
      </c>
      <c r="P1040">
        <v>0.86819999999999997</v>
      </c>
      <c r="Q1040">
        <v>0.92679999999999996</v>
      </c>
      <c r="R1040">
        <v>0.84960000000000002</v>
      </c>
      <c r="S1040">
        <v>1</v>
      </c>
      <c r="T1040">
        <v>0.70650000000000002</v>
      </c>
      <c r="U1040">
        <v>0.80089999999999995</v>
      </c>
      <c r="V1040">
        <v>0.73819999999999997</v>
      </c>
      <c r="W1040">
        <v>0.7198</v>
      </c>
      <c r="X1040">
        <v>1</v>
      </c>
      <c r="Y1040">
        <v>0.96309999999999996</v>
      </c>
      <c r="Z1040">
        <v>0.86770000000000003</v>
      </c>
      <c r="AA1040">
        <v>1</v>
      </c>
      <c r="AB1040">
        <v>1</v>
      </c>
      <c r="AC1040">
        <v>0.69140000000000001</v>
      </c>
      <c r="AD1040">
        <v>0.85040000000000004</v>
      </c>
      <c r="AE1040">
        <v>1</v>
      </c>
      <c r="AF1040">
        <v>0.58850000000000002</v>
      </c>
      <c r="AG1040">
        <v>0.43149999999999999</v>
      </c>
      <c r="AH1040">
        <v>0.30599999999999999</v>
      </c>
      <c r="AI1040">
        <v>0.60580000000000001</v>
      </c>
      <c r="AJ1040">
        <v>0.86619999999999997</v>
      </c>
      <c r="AK1040">
        <v>0.50339999999999996</v>
      </c>
      <c r="AL1040">
        <v>1</v>
      </c>
      <c r="AM1040">
        <v>0.78700000000000003</v>
      </c>
      <c r="AN1040">
        <v>0.57320000000000004</v>
      </c>
      <c r="AO1040">
        <v>0.81200000000000006</v>
      </c>
      <c r="AP1040">
        <v>0.627</v>
      </c>
      <c r="AQ1040">
        <v>0.81230000000000002</v>
      </c>
      <c r="AR1040">
        <v>1</v>
      </c>
      <c r="AS1040">
        <v>0.90749999999999997</v>
      </c>
      <c r="AT1040">
        <v>0.87160000000000004</v>
      </c>
      <c r="AU1040">
        <v>0.52739999999999998</v>
      </c>
      <c r="AV1040">
        <v>1</v>
      </c>
      <c r="AW1040">
        <v>0.86939999999999995</v>
      </c>
      <c r="AX1040">
        <v>0.6754</v>
      </c>
      <c r="AY1040">
        <v>0.63959999999999995</v>
      </c>
      <c r="AZ1040">
        <v>0.84150000000000003</v>
      </c>
      <c r="BA1040">
        <v>0.75739999999999996</v>
      </c>
      <c r="BB1040">
        <v>0.75309999999999999</v>
      </c>
      <c r="BC1040">
        <v>0.84189999999999998</v>
      </c>
      <c r="BD1040">
        <v>0.91639999999999999</v>
      </c>
    </row>
    <row r="1041" spans="1:56" hidden="1" x14ac:dyDescent="0.4">
      <c r="A1041">
        <v>60</v>
      </c>
      <c r="B1041" t="s">
        <v>1104</v>
      </c>
      <c r="C1041" t="s">
        <v>1112</v>
      </c>
      <c r="D1041" t="str">
        <f t="shared" si="50"/>
        <v>BM25</v>
      </c>
      <c r="E1041" t="s">
        <v>1116</v>
      </c>
      <c r="F1041">
        <f t="shared" si="51"/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</row>
    <row r="1042" spans="1:56" hidden="1" x14ac:dyDescent="0.4">
      <c r="A1042">
        <v>61</v>
      </c>
      <c r="B1042" t="s">
        <v>1104</v>
      </c>
      <c r="C1042" t="s">
        <v>1112</v>
      </c>
      <c r="D1042" t="str">
        <f t="shared" si="50"/>
        <v>SBERT</v>
      </c>
      <c r="E1042" t="s">
        <v>1117</v>
      </c>
      <c r="F1042">
        <f t="shared" si="51"/>
        <v>0.97852599999999978</v>
      </c>
      <c r="G1042">
        <v>0.95569999999999999</v>
      </c>
      <c r="H1042">
        <v>0.99919999999999998</v>
      </c>
      <c r="I1042">
        <v>1</v>
      </c>
      <c r="J1042">
        <v>0.98970000000000002</v>
      </c>
      <c r="K1042">
        <v>0.99180000000000001</v>
      </c>
      <c r="L1042">
        <v>0.9899</v>
      </c>
      <c r="M1042">
        <v>0.94989999999999997</v>
      </c>
      <c r="N1042">
        <v>0.96220000000000006</v>
      </c>
      <c r="O1042">
        <v>0.99950000000000006</v>
      </c>
      <c r="P1042">
        <v>0.99350000000000005</v>
      </c>
      <c r="Q1042">
        <v>0.99509999999999998</v>
      </c>
      <c r="R1042">
        <v>0.98919999999999997</v>
      </c>
      <c r="S1042">
        <v>1</v>
      </c>
      <c r="T1042">
        <v>0.9889</v>
      </c>
      <c r="U1042">
        <v>0.99370000000000003</v>
      </c>
      <c r="V1042">
        <v>0.95989999999999998</v>
      </c>
      <c r="W1042">
        <v>0.99150000000000005</v>
      </c>
      <c r="X1042">
        <v>1</v>
      </c>
      <c r="Y1042">
        <v>0.98939999999999995</v>
      </c>
      <c r="Z1042">
        <v>0.98019999999999996</v>
      </c>
      <c r="AA1042">
        <v>1</v>
      </c>
      <c r="AB1042">
        <v>1</v>
      </c>
      <c r="AC1042">
        <v>0.97089999999999999</v>
      </c>
      <c r="AD1042">
        <v>0.99270000000000003</v>
      </c>
      <c r="AE1042">
        <v>1</v>
      </c>
      <c r="AF1042">
        <v>0.95189999999999997</v>
      </c>
      <c r="AG1042">
        <v>0.90600000000000003</v>
      </c>
      <c r="AH1042">
        <v>0.90969999999999995</v>
      </c>
      <c r="AI1042">
        <v>0.96689999999999998</v>
      </c>
      <c r="AJ1042">
        <v>0.99039999999999995</v>
      </c>
      <c r="AK1042">
        <v>0.92910000000000004</v>
      </c>
      <c r="AL1042">
        <v>1</v>
      </c>
      <c r="AM1042">
        <v>0.99390000000000001</v>
      </c>
      <c r="AN1042">
        <v>0.93979999999999997</v>
      </c>
      <c r="AO1042">
        <v>0.9869</v>
      </c>
      <c r="AP1042">
        <v>0.95230000000000004</v>
      </c>
      <c r="AQ1042">
        <v>0.99370000000000003</v>
      </c>
      <c r="AR1042">
        <v>1</v>
      </c>
      <c r="AS1042">
        <v>0.99339999999999995</v>
      </c>
      <c r="AT1042">
        <v>0.99209999999999998</v>
      </c>
      <c r="AU1042">
        <v>0.9194</v>
      </c>
      <c r="AV1042">
        <v>1</v>
      </c>
      <c r="AW1042">
        <v>0.97170000000000001</v>
      </c>
      <c r="AX1042">
        <v>0.97770000000000001</v>
      </c>
      <c r="AY1042">
        <v>0.95699999999999996</v>
      </c>
      <c r="AZ1042">
        <v>0.98760000000000003</v>
      </c>
      <c r="BA1042">
        <v>0.97340000000000004</v>
      </c>
      <c r="BB1042">
        <v>0.97850000000000004</v>
      </c>
      <c r="BC1042">
        <v>0.97750000000000004</v>
      </c>
      <c r="BD1042">
        <v>0.99450000000000005</v>
      </c>
    </row>
    <row r="1043" spans="1:56" hidden="1" x14ac:dyDescent="0.4">
      <c r="A1043">
        <v>62</v>
      </c>
      <c r="B1043" t="s">
        <v>1104</v>
      </c>
      <c r="C1043" t="s">
        <v>1112</v>
      </c>
      <c r="D1043" t="str">
        <f t="shared" si="50"/>
        <v>MEAN</v>
      </c>
      <c r="E1043" t="s">
        <v>1118</v>
      </c>
      <c r="F1043">
        <f t="shared" si="51"/>
        <v>0.679898</v>
      </c>
      <c r="G1043">
        <v>0.61240000000000006</v>
      </c>
      <c r="H1043">
        <v>0.77139999999999997</v>
      </c>
      <c r="I1043">
        <v>0.8</v>
      </c>
      <c r="J1043">
        <v>0.7349</v>
      </c>
      <c r="K1043">
        <v>0.75460000000000005</v>
      </c>
      <c r="L1043">
        <v>0.71230000000000004</v>
      </c>
      <c r="M1043">
        <v>0.5292</v>
      </c>
      <c r="N1043">
        <v>0.66</v>
      </c>
      <c r="O1043">
        <v>0.79420000000000002</v>
      </c>
      <c r="P1043">
        <v>0.71250000000000002</v>
      </c>
      <c r="Q1043">
        <v>0.75649999999999995</v>
      </c>
      <c r="R1043">
        <v>0.70130000000000003</v>
      </c>
      <c r="S1043">
        <v>0.8</v>
      </c>
      <c r="T1043">
        <v>0.6371</v>
      </c>
      <c r="U1043">
        <v>0.65959999999999996</v>
      </c>
      <c r="V1043">
        <v>0.64710000000000001</v>
      </c>
      <c r="W1043">
        <v>0.66639999999999999</v>
      </c>
      <c r="X1043">
        <v>0.8</v>
      </c>
      <c r="Y1043">
        <v>0.75490000000000002</v>
      </c>
      <c r="Z1043">
        <v>0.70169999999999999</v>
      </c>
      <c r="AA1043">
        <v>0.8</v>
      </c>
      <c r="AB1043">
        <v>0.8</v>
      </c>
      <c r="AC1043">
        <v>0.61729999999999996</v>
      </c>
      <c r="AD1043">
        <v>0.72370000000000001</v>
      </c>
      <c r="AE1043">
        <v>0.8</v>
      </c>
      <c r="AF1043">
        <v>0.59099999999999997</v>
      </c>
      <c r="AG1043">
        <v>0.47320000000000001</v>
      </c>
      <c r="AH1043">
        <v>0.43659999999999999</v>
      </c>
      <c r="AI1043">
        <v>0.55640000000000001</v>
      </c>
      <c r="AJ1043">
        <v>0.75460000000000005</v>
      </c>
      <c r="AK1043">
        <v>0.4738</v>
      </c>
      <c r="AL1043">
        <v>0.8</v>
      </c>
      <c r="AM1043">
        <v>0.67959999999999998</v>
      </c>
      <c r="AN1043">
        <v>0.48730000000000001</v>
      </c>
      <c r="AO1043">
        <v>0.69230000000000003</v>
      </c>
      <c r="AP1043">
        <v>0.49659999999999999</v>
      </c>
      <c r="AQ1043">
        <v>0.71689999999999998</v>
      </c>
      <c r="AR1043">
        <v>0.8</v>
      </c>
      <c r="AS1043">
        <v>0.72499999999999998</v>
      </c>
      <c r="AT1043">
        <v>0.72270000000000001</v>
      </c>
      <c r="AU1043">
        <v>0.48620000000000002</v>
      </c>
      <c r="AV1043">
        <v>0.8</v>
      </c>
      <c r="AW1043">
        <v>0.63139999999999996</v>
      </c>
      <c r="AX1043">
        <v>0.64059999999999995</v>
      </c>
      <c r="AY1043">
        <v>0.56869999999999998</v>
      </c>
      <c r="AZ1043">
        <v>0.66369999999999996</v>
      </c>
      <c r="BA1043">
        <v>0.71079999999999999</v>
      </c>
      <c r="BB1043">
        <v>0.68559999999999999</v>
      </c>
      <c r="BC1043">
        <v>0.68859999999999999</v>
      </c>
      <c r="BD1043">
        <v>0.76619999999999999</v>
      </c>
    </row>
    <row r="1044" spans="1:56" hidden="1" x14ac:dyDescent="0.4">
      <c r="A1044">
        <v>63</v>
      </c>
      <c r="B1044" t="s">
        <v>1104</v>
      </c>
      <c r="C1044" t="s">
        <v>1112</v>
      </c>
      <c r="D1044" t="str">
        <f t="shared" si="50"/>
        <v>Weighted</v>
      </c>
      <c r="E1044" t="s">
        <v>1119</v>
      </c>
      <c r="F1044">
        <f t="shared" si="51"/>
        <v>0.74298399999999998</v>
      </c>
      <c r="G1044">
        <v>0.65710000000000002</v>
      </c>
      <c r="H1044">
        <v>0.86250000000000004</v>
      </c>
      <c r="I1044">
        <v>0.9</v>
      </c>
      <c r="J1044">
        <v>0.8115</v>
      </c>
      <c r="K1044">
        <v>0.83950000000000002</v>
      </c>
      <c r="L1044">
        <v>0.78320000000000001</v>
      </c>
      <c r="M1044">
        <v>0.54339999999999999</v>
      </c>
      <c r="N1044">
        <v>0.71619999999999995</v>
      </c>
      <c r="O1044">
        <v>0.8921</v>
      </c>
      <c r="P1044">
        <v>0.78500000000000003</v>
      </c>
      <c r="Q1044">
        <v>0.8427</v>
      </c>
      <c r="R1044">
        <v>0.77070000000000005</v>
      </c>
      <c r="S1044">
        <v>0.9</v>
      </c>
      <c r="T1044">
        <v>0.68330000000000002</v>
      </c>
      <c r="U1044">
        <v>0.71550000000000002</v>
      </c>
      <c r="V1044">
        <v>0.70179999999999998</v>
      </c>
      <c r="W1044">
        <v>0.72030000000000005</v>
      </c>
      <c r="X1044">
        <v>0.9</v>
      </c>
      <c r="Y1044">
        <v>0.84340000000000004</v>
      </c>
      <c r="Z1044">
        <v>0.77339999999999998</v>
      </c>
      <c r="AA1044">
        <v>0.9</v>
      </c>
      <c r="AB1044">
        <v>0.9</v>
      </c>
      <c r="AC1044">
        <v>0.66049999999999998</v>
      </c>
      <c r="AD1044">
        <v>0.79830000000000001</v>
      </c>
      <c r="AE1044">
        <v>0.9</v>
      </c>
      <c r="AF1044">
        <v>0.62539999999999996</v>
      </c>
      <c r="AG1044">
        <v>0.47720000000000001</v>
      </c>
      <c r="AH1044">
        <v>0.42459999999999998</v>
      </c>
      <c r="AI1044">
        <v>0.58079999999999998</v>
      </c>
      <c r="AJ1044">
        <v>0.83799999999999997</v>
      </c>
      <c r="AK1044">
        <v>0.47799999999999998</v>
      </c>
      <c r="AL1044">
        <v>0.9</v>
      </c>
      <c r="AM1044">
        <v>0.73970000000000002</v>
      </c>
      <c r="AN1044">
        <v>0.49680000000000002</v>
      </c>
      <c r="AO1044">
        <v>0.75790000000000002</v>
      </c>
      <c r="AP1044">
        <v>0.50919999999999999</v>
      </c>
      <c r="AQ1044">
        <v>0.78769999999999996</v>
      </c>
      <c r="AR1044">
        <v>0.9</v>
      </c>
      <c r="AS1044">
        <v>0.80259999999999998</v>
      </c>
      <c r="AT1044">
        <v>0.79810000000000003</v>
      </c>
      <c r="AU1044">
        <v>0.49630000000000002</v>
      </c>
      <c r="AV1044">
        <v>0.9</v>
      </c>
      <c r="AW1044">
        <v>0.68700000000000006</v>
      </c>
      <c r="AX1044">
        <v>0.68789999999999996</v>
      </c>
      <c r="AY1044">
        <v>0.59930000000000005</v>
      </c>
      <c r="AZ1044">
        <v>0.72350000000000003</v>
      </c>
      <c r="BA1044">
        <v>0.78029999999999999</v>
      </c>
      <c r="BB1044">
        <v>0.74790000000000001</v>
      </c>
      <c r="BC1044">
        <v>0.75619999999999998</v>
      </c>
      <c r="BD1044">
        <v>0.85440000000000005</v>
      </c>
    </row>
    <row r="1045" spans="1:56" hidden="1" x14ac:dyDescent="0.4">
      <c r="A1045">
        <v>8</v>
      </c>
      <c r="B1045" t="s">
        <v>1103</v>
      </c>
      <c r="C1045" t="s">
        <v>1112</v>
      </c>
      <c r="D1045" t="str">
        <f t="shared" si="50"/>
        <v>Jaccard</v>
      </c>
      <c r="E1045" t="s">
        <v>1120</v>
      </c>
      <c r="F1045">
        <f t="shared" si="51"/>
        <v>0.71625000000000005</v>
      </c>
      <c r="G1045">
        <v>1</v>
      </c>
      <c r="H1045">
        <v>1</v>
      </c>
      <c r="I1045">
        <v>0.57140000000000002</v>
      </c>
      <c r="J1045">
        <v>1</v>
      </c>
      <c r="K1045">
        <v>1</v>
      </c>
      <c r="L1045">
        <v>0.54549999999999998</v>
      </c>
      <c r="M1045">
        <v>0.55000000000000004</v>
      </c>
      <c r="N1045">
        <v>0.75860000000000005</v>
      </c>
      <c r="O1045">
        <v>1</v>
      </c>
      <c r="P1045">
        <v>0.95450000000000002</v>
      </c>
      <c r="Q1045">
        <v>1</v>
      </c>
      <c r="R1045">
        <v>0.82350000000000001</v>
      </c>
      <c r="S1045">
        <v>0.7419</v>
      </c>
      <c r="T1045">
        <v>0.66669999999999996</v>
      </c>
      <c r="U1045">
        <v>0.6129</v>
      </c>
      <c r="V1045">
        <v>0.75</v>
      </c>
      <c r="W1045">
        <v>0.71879999999999999</v>
      </c>
      <c r="X1045">
        <v>1</v>
      </c>
      <c r="Y1045">
        <v>0.47060000000000002</v>
      </c>
      <c r="Z1045">
        <v>0.88460000000000005</v>
      </c>
      <c r="AA1045">
        <v>1</v>
      </c>
      <c r="AB1045">
        <v>0.54549999999999998</v>
      </c>
      <c r="AC1045">
        <v>0.95830000000000004</v>
      </c>
      <c r="AD1045">
        <v>0.75</v>
      </c>
      <c r="AE1045">
        <v>0.94120000000000004</v>
      </c>
      <c r="AF1045">
        <v>0.75</v>
      </c>
      <c r="AG1045">
        <v>0.55559999999999998</v>
      </c>
      <c r="AH1045">
        <v>0.52</v>
      </c>
      <c r="AI1045">
        <v>0.48</v>
      </c>
      <c r="AJ1045">
        <v>0.85</v>
      </c>
      <c r="AK1045">
        <v>0.29409999999999997</v>
      </c>
      <c r="AL1045">
        <v>0.2</v>
      </c>
      <c r="AM1045">
        <v>0.71430000000000005</v>
      </c>
      <c r="AN1045">
        <v>0.2571</v>
      </c>
      <c r="AO1045">
        <v>1</v>
      </c>
      <c r="AP1045">
        <v>0.30430000000000001</v>
      </c>
      <c r="AQ1045">
        <v>0.68969999999999998</v>
      </c>
      <c r="AR1045">
        <v>0.625</v>
      </c>
      <c r="AS1045">
        <v>0.43590000000000001</v>
      </c>
      <c r="AT1045">
        <v>0.58330000000000004</v>
      </c>
      <c r="AU1045">
        <v>0.4</v>
      </c>
      <c r="AV1045">
        <v>0.92</v>
      </c>
      <c r="AW1045">
        <v>0.38890000000000002</v>
      </c>
      <c r="AX1045">
        <v>0.54290000000000005</v>
      </c>
      <c r="AY1045">
        <v>1</v>
      </c>
      <c r="AZ1045">
        <v>0.77780000000000005</v>
      </c>
      <c r="BA1045">
        <v>0.9032</v>
      </c>
      <c r="BB1045">
        <v>1</v>
      </c>
      <c r="BC1045">
        <v>0.66669999999999996</v>
      </c>
      <c r="BD1045">
        <v>0.7097</v>
      </c>
    </row>
    <row r="1046" spans="1:56" hidden="1" x14ac:dyDescent="0.4">
      <c r="A1046">
        <v>9</v>
      </c>
      <c r="B1046" t="s">
        <v>1103</v>
      </c>
      <c r="C1046" t="s">
        <v>1112</v>
      </c>
      <c r="D1046" t="str">
        <f t="shared" si="50"/>
        <v>Levenshtein</v>
      </c>
      <c r="E1046" t="s">
        <v>1121</v>
      </c>
      <c r="F1046">
        <f t="shared" si="51"/>
        <v>0.81938599999999961</v>
      </c>
      <c r="G1046">
        <v>1</v>
      </c>
      <c r="H1046">
        <v>1</v>
      </c>
      <c r="I1046">
        <v>0.92979999999999996</v>
      </c>
      <c r="J1046">
        <v>1</v>
      </c>
      <c r="K1046">
        <v>1</v>
      </c>
      <c r="L1046">
        <v>0.78769999999999996</v>
      </c>
      <c r="M1046">
        <v>0.65659999999999996</v>
      </c>
      <c r="N1046">
        <v>0.87560000000000004</v>
      </c>
      <c r="O1046">
        <v>0.98909999999999998</v>
      </c>
      <c r="P1046">
        <v>0.91090000000000004</v>
      </c>
      <c r="Q1046">
        <v>0.99829999999999997</v>
      </c>
      <c r="R1046">
        <v>0.99780000000000002</v>
      </c>
      <c r="S1046">
        <v>0.93479999999999996</v>
      </c>
      <c r="T1046">
        <v>0.82310000000000005</v>
      </c>
      <c r="U1046">
        <v>0.90459999999999996</v>
      </c>
      <c r="V1046">
        <v>0.81259999999999999</v>
      </c>
      <c r="W1046">
        <v>0.83989999999999998</v>
      </c>
      <c r="X1046">
        <v>1</v>
      </c>
      <c r="Y1046">
        <v>0.72709999999999997</v>
      </c>
      <c r="Z1046">
        <v>0.83850000000000002</v>
      </c>
      <c r="AA1046">
        <v>1</v>
      </c>
      <c r="AB1046">
        <v>0.66890000000000005</v>
      </c>
      <c r="AC1046">
        <v>0.96540000000000004</v>
      </c>
      <c r="AD1046">
        <v>0.91969999999999996</v>
      </c>
      <c r="AE1046">
        <v>0.97160000000000002</v>
      </c>
      <c r="AF1046">
        <v>0.70269999999999999</v>
      </c>
      <c r="AG1046">
        <v>0.70399999999999996</v>
      </c>
      <c r="AH1046">
        <v>0.65459999999999996</v>
      </c>
      <c r="AI1046">
        <v>0.68969999999999998</v>
      </c>
      <c r="AJ1046">
        <v>0.97</v>
      </c>
      <c r="AK1046">
        <v>0.70520000000000005</v>
      </c>
      <c r="AL1046">
        <v>0.54039999999999999</v>
      </c>
      <c r="AM1046">
        <v>0.88109999999999999</v>
      </c>
      <c r="AN1046">
        <v>0.47460000000000002</v>
      </c>
      <c r="AO1046">
        <v>1</v>
      </c>
      <c r="AP1046">
        <v>0.61</v>
      </c>
      <c r="AQ1046">
        <v>0.59660000000000002</v>
      </c>
      <c r="AR1046">
        <v>0.63990000000000002</v>
      </c>
      <c r="AS1046">
        <v>0.60440000000000005</v>
      </c>
      <c r="AT1046">
        <v>0.75190000000000001</v>
      </c>
      <c r="AU1046">
        <v>0.42520000000000002</v>
      </c>
      <c r="AV1046">
        <v>0.9728</v>
      </c>
      <c r="AW1046">
        <v>0.64559999999999995</v>
      </c>
      <c r="AX1046">
        <v>0.78759999999999997</v>
      </c>
      <c r="AY1046">
        <v>1</v>
      </c>
      <c r="AZ1046">
        <v>0.63849999999999996</v>
      </c>
      <c r="BA1046">
        <v>0.91979999999999995</v>
      </c>
      <c r="BB1046">
        <v>0.97750000000000004</v>
      </c>
      <c r="BC1046">
        <v>0.7671</v>
      </c>
      <c r="BD1046">
        <v>0.7581</v>
      </c>
    </row>
    <row r="1047" spans="1:56" hidden="1" x14ac:dyDescent="0.4">
      <c r="A1047">
        <v>10</v>
      </c>
      <c r="B1047" t="s">
        <v>1103</v>
      </c>
      <c r="C1047" t="s">
        <v>1112</v>
      </c>
      <c r="D1047" t="str">
        <f t="shared" si="50"/>
        <v>TFIDF</v>
      </c>
      <c r="E1047" t="s">
        <v>1122</v>
      </c>
      <c r="F1047">
        <f t="shared" si="51"/>
        <v>0.74681999999999971</v>
      </c>
      <c r="G1047">
        <v>1</v>
      </c>
      <c r="H1047">
        <v>1</v>
      </c>
      <c r="I1047">
        <v>0.69589999999999996</v>
      </c>
      <c r="J1047">
        <v>1</v>
      </c>
      <c r="K1047">
        <v>1</v>
      </c>
      <c r="L1047">
        <v>0.71430000000000005</v>
      </c>
      <c r="M1047">
        <v>0.49009999999999998</v>
      </c>
      <c r="N1047">
        <v>0.71160000000000001</v>
      </c>
      <c r="O1047">
        <v>0.98599999999999999</v>
      </c>
      <c r="P1047">
        <v>0.89070000000000005</v>
      </c>
      <c r="Q1047">
        <v>1</v>
      </c>
      <c r="R1047">
        <v>0.9123</v>
      </c>
      <c r="S1047">
        <v>0.89459999999999995</v>
      </c>
      <c r="T1047">
        <v>0.70650000000000002</v>
      </c>
      <c r="U1047">
        <v>0.80089999999999995</v>
      </c>
      <c r="V1047">
        <v>0.71899999999999997</v>
      </c>
      <c r="W1047">
        <v>0.70809999999999995</v>
      </c>
      <c r="X1047">
        <v>1</v>
      </c>
      <c r="Y1047">
        <v>0.63649999999999995</v>
      </c>
      <c r="Z1047">
        <v>0.85419999999999996</v>
      </c>
      <c r="AA1047">
        <v>1</v>
      </c>
      <c r="AB1047">
        <v>0.25080000000000002</v>
      </c>
      <c r="AC1047">
        <v>0.91190000000000004</v>
      </c>
      <c r="AD1047">
        <v>0.77149999999999996</v>
      </c>
      <c r="AE1047">
        <v>0.97419999999999995</v>
      </c>
      <c r="AF1047">
        <v>0.67600000000000005</v>
      </c>
      <c r="AG1047">
        <v>0.60850000000000004</v>
      </c>
      <c r="AH1047">
        <v>0.3992</v>
      </c>
      <c r="AI1047">
        <v>0.58160000000000001</v>
      </c>
      <c r="AJ1047">
        <v>0.94189999999999996</v>
      </c>
      <c r="AK1047">
        <v>0.52669999999999995</v>
      </c>
      <c r="AL1047">
        <v>0.38169999999999998</v>
      </c>
      <c r="AM1047">
        <v>0.77270000000000005</v>
      </c>
      <c r="AN1047">
        <v>0.45700000000000002</v>
      </c>
      <c r="AO1047">
        <v>1</v>
      </c>
      <c r="AP1047">
        <v>0.58279999999999998</v>
      </c>
      <c r="AQ1047">
        <v>0.46500000000000002</v>
      </c>
      <c r="AR1047">
        <v>0.69989999999999997</v>
      </c>
      <c r="AS1047">
        <v>0.54159999999999997</v>
      </c>
      <c r="AT1047">
        <v>0.56740000000000002</v>
      </c>
      <c r="AU1047">
        <v>0.46679999999999999</v>
      </c>
      <c r="AV1047">
        <v>0.94120000000000004</v>
      </c>
      <c r="AW1047">
        <v>0.70830000000000004</v>
      </c>
      <c r="AX1047">
        <v>0.58099999999999996</v>
      </c>
      <c r="AY1047">
        <v>1</v>
      </c>
      <c r="AZ1047">
        <v>0.5806</v>
      </c>
      <c r="BA1047">
        <v>0.75739999999999996</v>
      </c>
      <c r="BB1047">
        <v>0.90669999999999995</v>
      </c>
      <c r="BC1047">
        <v>0.83340000000000003</v>
      </c>
      <c r="BD1047">
        <v>0.73450000000000004</v>
      </c>
    </row>
    <row r="1048" spans="1:56" hidden="1" x14ac:dyDescent="0.4">
      <c r="A1048">
        <v>11</v>
      </c>
      <c r="B1048" t="s">
        <v>1103</v>
      </c>
      <c r="C1048" t="s">
        <v>1112</v>
      </c>
      <c r="D1048" t="str">
        <f t="shared" si="50"/>
        <v>BM25</v>
      </c>
      <c r="E1048" t="s">
        <v>1123</v>
      </c>
      <c r="F1048">
        <f t="shared" si="51"/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</row>
    <row r="1049" spans="1:56" hidden="1" x14ac:dyDescent="0.4">
      <c r="A1049">
        <v>12</v>
      </c>
      <c r="B1049" t="s">
        <v>1103</v>
      </c>
      <c r="C1049" t="s">
        <v>1112</v>
      </c>
      <c r="D1049" t="str">
        <f t="shared" si="50"/>
        <v>SBERT</v>
      </c>
      <c r="E1049" t="s">
        <v>1124</v>
      </c>
      <c r="F1049">
        <f t="shared" si="51"/>
        <v>0.97194600000000009</v>
      </c>
      <c r="G1049">
        <v>1</v>
      </c>
      <c r="H1049">
        <v>1</v>
      </c>
      <c r="I1049">
        <v>0.98960000000000004</v>
      </c>
      <c r="J1049">
        <v>1</v>
      </c>
      <c r="K1049">
        <v>1</v>
      </c>
      <c r="L1049">
        <v>0.98280000000000001</v>
      </c>
      <c r="M1049">
        <v>0.94820000000000004</v>
      </c>
      <c r="N1049">
        <v>0.96220000000000006</v>
      </c>
      <c r="O1049">
        <v>0.99950000000000006</v>
      </c>
      <c r="P1049">
        <v>0.99519999999999997</v>
      </c>
      <c r="Q1049">
        <v>1</v>
      </c>
      <c r="R1049">
        <v>0.99850000000000005</v>
      </c>
      <c r="S1049">
        <v>0.98199999999999998</v>
      </c>
      <c r="T1049">
        <v>0.9889</v>
      </c>
      <c r="U1049">
        <v>0.99380000000000002</v>
      </c>
      <c r="V1049">
        <v>0.99109999999999998</v>
      </c>
      <c r="W1049">
        <v>0.99219999999999997</v>
      </c>
      <c r="X1049">
        <v>1</v>
      </c>
      <c r="Y1049">
        <v>0.93340000000000001</v>
      </c>
      <c r="Z1049">
        <v>0.98519999999999996</v>
      </c>
      <c r="AA1049">
        <v>1</v>
      </c>
      <c r="AB1049">
        <v>0.95660000000000001</v>
      </c>
      <c r="AC1049">
        <v>0.99639999999999995</v>
      </c>
      <c r="AD1049">
        <v>0.98780000000000001</v>
      </c>
      <c r="AE1049">
        <v>0.99670000000000003</v>
      </c>
      <c r="AF1049">
        <v>0.9587</v>
      </c>
      <c r="AG1049">
        <v>0.96599999999999997</v>
      </c>
      <c r="AH1049">
        <v>0.92359999999999998</v>
      </c>
      <c r="AI1049">
        <v>0.95720000000000005</v>
      </c>
      <c r="AJ1049">
        <v>0.998</v>
      </c>
      <c r="AK1049">
        <v>0.94379999999999997</v>
      </c>
      <c r="AL1049">
        <v>0.90400000000000003</v>
      </c>
      <c r="AM1049">
        <v>0.98680000000000001</v>
      </c>
      <c r="AN1049">
        <v>0.91369999999999996</v>
      </c>
      <c r="AO1049">
        <v>1</v>
      </c>
      <c r="AP1049">
        <v>0.92789999999999995</v>
      </c>
      <c r="AQ1049">
        <v>0.96950000000000003</v>
      </c>
      <c r="AR1049">
        <v>0.96960000000000002</v>
      </c>
      <c r="AS1049">
        <v>0.8931</v>
      </c>
      <c r="AT1049">
        <v>0.96360000000000001</v>
      </c>
      <c r="AU1049">
        <v>0.88959999999999995</v>
      </c>
      <c r="AV1049">
        <v>0.99270000000000003</v>
      </c>
      <c r="AW1049">
        <v>0.95279999999999998</v>
      </c>
      <c r="AX1049">
        <v>0.96299999999999997</v>
      </c>
      <c r="AY1049">
        <v>1</v>
      </c>
      <c r="AZ1049">
        <v>0.92689999999999995</v>
      </c>
      <c r="BA1049">
        <v>0.97340000000000004</v>
      </c>
      <c r="BB1049">
        <v>0.99070000000000003</v>
      </c>
      <c r="BC1049">
        <v>0.97840000000000005</v>
      </c>
      <c r="BD1049">
        <v>0.97419999999999995</v>
      </c>
    </row>
    <row r="1050" spans="1:56" hidden="1" x14ac:dyDescent="0.4">
      <c r="A1050">
        <v>13</v>
      </c>
      <c r="B1050" t="s">
        <v>1103</v>
      </c>
      <c r="C1050" t="s">
        <v>1112</v>
      </c>
      <c r="D1050" t="str">
        <f t="shared" si="50"/>
        <v>MEAN</v>
      </c>
      <c r="E1050" t="s">
        <v>1125</v>
      </c>
      <c r="F1050">
        <f t="shared" si="51"/>
        <v>0.65088199999999996</v>
      </c>
      <c r="G1050">
        <v>0.8</v>
      </c>
      <c r="H1050">
        <v>0.8</v>
      </c>
      <c r="I1050">
        <v>0.63729999999999998</v>
      </c>
      <c r="J1050">
        <v>0.8</v>
      </c>
      <c r="K1050">
        <v>0.8</v>
      </c>
      <c r="L1050">
        <v>0.60609999999999997</v>
      </c>
      <c r="M1050">
        <v>0.52900000000000003</v>
      </c>
      <c r="N1050">
        <v>0.66159999999999997</v>
      </c>
      <c r="O1050">
        <v>0.79490000000000005</v>
      </c>
      <c r="P1050">
        <v>0.75029999999999997</v>
      </c>
      <c r="Q1050">
        <v>0.79969999999999997</v>
      </c>
      <c r="R1050">
        <v>0.74639999999999995</v>
      </c>
      <c r="S1050">
        <v>0.7107</v>
      </c>
      <c r="T1050">
        <v>0.6371</v>
      </c>
      <c r="U1050">
        <v>0.66239999999999999</v>
      </c>
      <c r="V1050">
        <v>0.65449999999999997</v>
      </c>
      <c r="W1050">
        <v>0.65180000000000005</v>
      </c>
      <c r="X1050">
        <v>0.8</v>
      </c>
      <c r="Y1050">
        <v>0.55349999999999999</v>
      </c>
      <c r="Z1050">
        <v>0.71250000000000002</v>
      </c>
      <c r="AA1050">
        <v>0.8</v>
      </c>
      <c r="AB1050">
        <v>0.4844</v>
      </c>
      <c r="AC1050">
        <v>0.76639999999999997</v>
      </c>
      <c r="AD1050">
        <v>0.68579999999999997</v>
      </c>
      <c r="AE1050">
        <v>0.77669999999999995</v>
      </c>
      <c r="AF1050">
        <v>0.61750000000000005</v>
      </c>
      <c r="AG1050">
        <v>0.56679999999999997</v>
      </c>
      <c r="AH1050">
        <v>0.4995</v>
      </c>
      <c r="AI1050">
        <v>0.54169999999999996</v>
      </c>
      <c r="AJ1050">
        <v>0.752</v>
      </c>
      <c r="AK1050">
        <v>0.49399999999999999</v>
      </c>
      <c r="AL1050">
        <v>0.4052</v>
      </c>
      <c r="AM1050">
        <v>0.67100000000000004</v>
      </c>
      <c r="AN1050">
        <v>0.42049999999999998</v>
      </c>
      <c r="AO1050">
        <v>0.8</v>
      </c>
      <c r="AP1050">
        <v>0.48499999999999999</v>
      </c>
      <c r="AQ1050">
        <v>0.54420000000000002</v>
      </c>
      <c r="AR1050">
        <v>0.58689999999999998</v>
      </c>
      <c r="AS1050">
        <v>0.495</v>
      </c>
      <c r="AT1050">
        <v>0.57320000000000004</v>
      </c>
      <c r="AU1050">
        <v>0.43630000000000002</v>
      </c>
      <c r="AV1050">
        <v>0.76529999999999998</v>
      </c>
      <c r="AW1050">
        <v>0.53910000000000002</v>
      </c>
      <c r="AX1050">
        <v>0.57489999999999997</v>
      </c>
      <c r="AY1050">
        <v>0.8</v>
      </c>
      <c r="AZ1050">
        <v>0.5847</v>
      </c>
      <c r="BA1050">
        <v>0.71079999999999999</v>
      </c>
      <c r="BB1050">
        <v>0.77500000000000002</v>
      </c>
      <c r="BC1050">
        <v>0.64910000000000001</v>
      </c>
      <c r="BD1050">
        <v>0.63529999999999998</v>
      </c>
    </row>
    <row r="1051" spans="1:56" hidden="1" x14ac:dyDescent="0.4">
      <c r="A1051">
        <v>14</v>
      </c>
      <c r="B1051" t="s">
        <v>1103</v>
      </c>
      <c r="C1051" t="s">
        <v>1112</v>
      </c>
      <c r="D1051" t="str">
        <f t="shared" si="50"/>
        <v>Weighted</v>
      </c>
      <c r="E1051" t="s">
        <v>1126</v>
      </c>
      <c r="F1051">
        <f t="shared" si="51"/>
        <v>0.70514599999999983</v>
      </c>
      <c r="G1051">
        <v>0.9</v>
      </c>
      <c r="H1051">
        <v>0.9</v>
      </c>
      <c r="I1051">
        <v>0.68300000000000005</v>
      </c>
      <c r="J1051">
        <v>0.9</v>
      </c>
      <c r="K1051">
        <v>0.9</v>
      </c>
      <c r="L1051">
        <v>0.64590000000000003</v>
      </c>
      <c r="M1051">
        <v>0.54349999999999998</v>
      </c>
      <c r="N1051">
        <v>0.71819999999999995</v>
      </c>
      <c r="O1051">
        <v>0.89300000000000002</v>
      </c>
      <c r="P1051">
        <v>0.83309999999999995</v>
      </c>
      <c r="Q1051">
        <v>0.89959999999999996</v>
      </c>
      <c r="R1051">
        <v>0.82889999999999997</v>
      </c>
      <c r="S1051">
        <v>0.78580000000000005</v>
      </c>
      <c r="T1051">
        <v>0.68330000000000002</v>
      </c>
      <c r="U1051">
        <v>0.71899999999999997</v>
      </c>
      <c r="V1051">
        <v>0.70550000000000002</v>
      </c>
      <c r="W1051">
        <v>0.70130000000000003</v>
      </c>
      <c r="X1051">
        <v>0.9</v>
      </c>
      <c r="Y1051">
        <v>0.5837</v>
      </c>
      <c r="Z1051">
        <v>0.78559999999999997</v>
      </c>
      <c r="AA1051">
        <v>0.9</v>
      </c>
      <c r="AB1051">
        <v>0.47449999999999998</v>
      </c>
      <c r="AC1051">
        <v>0.85419999999999996</v>
      </c>
      <c r="AD1051">
        <v>0.74760000000000004</v>
      </c>
      <c r="AE1051">
        <v>0.87009999999999998</v>
      </c>
      <c r="AF1051">
        <v>0.66190000000000004</v>
      </c>
      <c r="AG1051">
        <v>0.59399999999999997</v>
      </c>
      <c r="AH1051">
        <v>0.50580000000000003</v>
      </c>
      <c r="AI1051">
        <v>0.56259999999999999</v>
      </c>
      <c r="AJ1051">
        <v>0.83740000000000003</v>
      </c>
      <c r="AK1051">
        <v>0.50219999999999998</v>
      </c>
      <c r="AL1051">
        <v>0.39</v>
      </c>
      <c r="AM1051">
        <v>0.72929999999999995</v>
      </c>
      <c r="AN1051">
        <v>0.41139999999999999</v>
      </c>
      <c r="AO1051">
        <v>0.9</v>
      </c>
      <c r="AP1051">
        <v>0.49619999999999997</v>
      </c>
      <c r="AQ1051">
        <v>0.55800000000000005</v>
      </c>
      <c r="AR1051">
        <v>0.62309999999999999</v>
      </c>
      <c r="AS1051">
        <v>0.51180000000000003</v>
      </c>
      <c r="AT1051">
        <v>0.60040000000000004</v>
      </c>
      <c r="AU1051">
        <v>0.43530000000000002</v>
      </c>
      <c r="AV1051">
        <v>0.8548</v>
      </c>
      <c r="AW1051">
        <v>0.56640000000000001</v>
      </c>
      <c r="AX1051">
        <v>0.60319999999999996</v>
      </c>
      <c r="AY1051">
        <v>0.9</v>
      </c>
      <c r="AZ1051">
        <v>0.62090000000000001</v>
      </c>
      <c r="BA1051">
        <v>0.78029999999999999</v>
      </c>
      <c r="BB1051">
        <v>0.86550000000000005</v>
      </c>
      <c r="BC1051">
        <v>0.70630000000000004</v>
      </c>
      <c r="BD1051">
        <v>0.68469999999999998</v>
      </c>
    </row>
    <row r="1052" spans="1:56" hidden="1" x14ac:dyDescent="0.4">
      <c r="A1052">
        <v>106</v>
      </c>
      <c r="B1052" t="s">
        <v>1112</v>
      </c>
      <c r="C1052" t="s">
        <v>1127</v>
      </c>
      <c r="D1052" t="str">
        <f t="shared" si="50"/>
        <v>Jaccard</v>
      </c>
      <c r="E1052" t="s">
        <v>1128</v>
      </c>
      <c r="F1052">
        <f t="shared" si="51"/>
        <v>0.62452200000000002</v>
      </c>
      <c r="G1052">
        <v>0.45829999999999999</v>
      </c>
      <c r="H1052">
        <v>0.86960000000000004</v>
      </c>
      <c r="I1052">
        <v>0.44440000000000002</v>
      </c>
      <c r="J1052">
        <v>0.27779999999999999</v>
      </c>
      <c r="K1052">
        <v>0.88239999999999996</v>
      </c>
      <c r="L1052">
        <v>0.88239999999999996</v>
      </c>
      <c r="M1052">
        <v>0.57889999999999997</v>
      </c>
      <c r="N1052">
        <v>0.75860000000000005</v>
      </c>
      <c r="O1052">
        <v>1</v>
      </c>
      <c r="P1052">
        <v>0.91300000000000003</v>
      </c>
      <c r="Q1052">
        <v>0.60870000000000002</v>
      </c>
      <c r="R1052">
        <v>0.6</v>
      </c>
      <c r="S1052">
        <v>0.76670000000000005</v>
      </c>
      <c r="T1052">
        <v>0.66669999999999996</v>
      </c>
      <c r="U1052">
        <v>0.57579999999999998</v>
      </c>
      <c r="V1052">
        <v>0.8095</v>
      </c>
      <c r="W1052">
        <v>0.78790000000000004</v>
      </c>
      <c r="X1052">
        <v>0.33329999999999999</v>
      </c>
      <c r="Y1052">
        <v>0.72</v>
      </c>
      <c r="Z1052">
        <v>0.59260000000000002</v>
      </c>
      <c r="AA1052">
        <v>0.83779999999999999</v>
      </c>
      <c r="AB1052">
        <v>0.55559999999999998</v>
      </c>
      <c r="AC1052">
        <v>0.44440000000000002</v>
      </c>
      <c r="AD1052">
        <v>0.23080000000000001</v>
      </c>
      <c r="AE1052">
        <v>0.6522</v>
      </c>
      <c r="AF1052">
        <v>0.71430000000000005</v>
      </c>
      <c r="AG1052">
        <v>0.4884</v>
      </c>
      <c r="AH1052">
        <v>0.42859999999999998</v>
      </c>
      <c r="AI1052">
        <v>0.52</v>
      </c>
      <c r="AJ1052">
        <v>0.9</v>
      </c>
      <c r="AK1052">
        <v>0.2727</v>
      </c>
      <c r="AL1052">
        <v>0.20830000000000001</v>
      </c>
      <c r="AM1052">
        <v>0.91669999999999996</v>
      </c>
      <c r="AN1052">
        <v>0.40739999999999998</v>
      </c>
      <c r="AO1052">
        <v>0.76670000000000005</v>
      </c>
      <c r="AP1052">
        <v>0.6</v>
      </c>
      <c r="AQ1052">
        <v>0.73529999999999995</v>
      </c>
      <c r="AR1052">
        <v>0.60870000000000002</v>
      </c>
      <c r="AS1052">
        <v>0.47370000000000001</v>
      </c>
      <c r="AT1052">
        <v>0.81820000000000004</v>
      </c>
      <c r="AU1052">
        <v>0.40539999999999998</v>
      </c>
      <c r="AV1052">
        <v>0.85189999999999999</v>
      </c>
      <c r="AW1052">
        <v>0.25</v>
      </c>
      <c r="AX1052">
        <v>0.65380000000000005</v>
      </c>
      <c r="AY1052">
        <v>0.40739999999999998</v>
      </c>
      <c r="AZ1052">
        <v>0.55169999999999997</v>
      </c>
      <c r="BA1052">
        <v>0.64710000000000001</v>
      </c>
      <c r="BB1052">
        <v>1</v>
      </c>
      <c r="BC1052">
        <v>0.67500000000000004</v>
      </c>
      <c r="BD1052">
        <v>0.6774</v>
      </c>
    </row>
    <row r="1053" spans="1:56" hidden="1" x14ac:dyDescent="0.4">
      <c r="A1053">
        <v>107</v>
      </c>
      <c r="B1053" t="s">
        <v>1112</v>
      </c>
      <c r="C1053" t="s">
        <v>1127</v>
      </c>
      <c r="D1053" t="str">
        <f t="shared" si="50"/>
        <v>Levenshtein</v>
      </c>
      <c r="E1053" t="s">
        <v>1129</v>
      </c>
      <c r="F1053">
        <f t="shared" si="51"/>
        <v>0.7539100000000003</v>
      </c>
      <c r="G1053">
        <v>0.75039999999999996</v>
      </c>
      <c r="H1053">
        <v>0.96319999999999995</v>
      </c>
      <c r="I1053">
        <v>0.71260000000000001</v>
      </c>
      <c r="J1053">
        <v>0.59550000000000003</v>
      </c>
      <c r="K1053">
        <v>0.97170000000000001</v>
      </c>
      <c r="L1053">
        <v>0.87519999999999998</v>
      </c>
      <c r="M1053">
        <v>0.75760000000000005</v>
      </c>
      <c r="N1053">
        <v>0.8619</v>
      </c>
      <c r="O1053">
        <v>0.98199999999999998</v>
      </c>
      <c r="P1053">
        <v>0.96140000000000003</v>
      </c>
      <c r="Q1053">
        <v>0.70820000000000005</v>
      </c>
      <c r="R1053">
        <v>0.67620000000000002</v>
      </c>
      <c r="S1053">
        <v>0.92069999999999996</v>
      </c>
      <c r="T1053">
        <v>0.86029999999999995</v>
      </c>
      <c r="U1053">
        <v>0.78280000000000005</v>
      </c>
      <c r="V1053">
        <v>0.83989999999999998</v>
      </c>
      <c r="W1053">
        <v>0.82410000000000005</v>
      </c>
      <c r="X1053">
        <v>0.63600000000000001</v>
      </c>
      <c r="Y1053">
        <v>0.96199999999999997</v>
      </c>
      <c r="Z1053">
        <v>0.72219999999999995</v>
      </c>
      <c r="AA1053">
        <v>0.88239999999999996</v>
      </c>
      <c r="AB1053">
        <v>0.66539999999999999</v>
      </c>
      <c r="AC1053">
        <v>0.62929999999999997</v>
      </c>
      <c r="AD1053">
        <v>0.44740000000000002</v>
      </c>
      <c r="AE1053">
        <v>0.78029999999999999</v>
      </c>
      <c r="AF1053">
        <v>0.71130000000000004</v>
      </c>
      <c r="AG1053">
        <v>0.53469999999999995</v>
      </c>
      <c r="AH1053">
        <v>0.59089999999999998</v>
      </c>
      <c r="AI1053">
        <v>0.68940000000000001</v>
      </c>
      <c r="AJ1053">
        <v>0.9224</v>
      </c>
      <c r="AK1053">
        <v>0.50380000000000003</v>
      </c>
      <c r="AL1053">
        <v>0.5484</v>
      </c>
      <c r="AM1053">
        <v>0.71750000000000003</v>
      </c>
      <c r="AN1053">
        <v>0.623</v>
      </c>
      <c r="AO1053">
        <v>0.84289999999999998</v>
      </c>
      <c r="AP1053">
        <v>0.90849999999999997</v>
      </c>
      <c r="AQ1053">
        <v>0.68979999999999997</v>
      </c>
      <c r="AR1053">
        <v>0.84040000000000004</v>
      </c>
      <c r="AS1053">
        <v>0.58919999999999995</v>
      </c>
      <c r="AT1053">
        <v>0.9194</v>
      </c>
      <c r="AU1053">
        <v>0.49759999999999999</v>
      </c>
      <c r="AV1053">
        <v>0.95779999999999998</v>
      </c>
      <c r="AW1053">
        <v>0.56630000000000003</v>
      </c>
      <c r="AX1053">
        <v>0.60940000000000005</v>
      </c>
      <c r="AY1053">
        <v>0.73080000000000001</v>
      </c>
      <c r="AZ1053">
        <v>0.60619999999999996</v>
      </c>
      <c r="BA1053">
        <v>0.82509999999999994</v>
      </c>
      <c r="BB1053">
        <v>1</v>
      </c>
      <c r="BC1053">
        <v>0.70269999999999999</v>
      </c>
      <c r="BD1053">
        <v>0.79930000000000001</v>
      </c>
    </row>
    <row r="1054" spans="1:56" hidden="1" x14ac:dyDescent="0.4">
      <c r="A1054">
        <v>108</v>
      </c>
      <c r="B1054" t="s">
        <v>1112</v>
      </c>
      <c r="C1054" t="s">
        <v>1127</v>
      </c>
      <c r="D1054" t="str">
        <f t="shared" si="50"/>
        <v>TFIDF</v>
      </c>
      <c r="E1054" t="s">
        <v>1130</v>
      </c>
      <c r="F1054">
        <f t="shared" si="51"/>
        <v>0.66026800000000008</v>
      </c>
      <c r="G1054">
        <v>0.61939999999999995</v>
      </c>
      <c r="H1054">
        <v>0.90859999999999996</v>
      </c>
      <c r="I1054">
        <v>0.49790000000000001</v>
      </c>
      <c r="J1054">
        <v>0.38519999999999999</v>
      </c>
      <c r="K1054">
        <v>0.91010000000000002</v>
      </c>
      <c r="L1054">
        <v>0.84789999999999999</v>
      </c>
      <c r="M1054">
        <v>0.58819999999999995</v>
      </c>
      <c r="N1054">
        <v>0.6825</v>
      </c>
      <c r="O1054">
        <v>0.98599999999999999</v>
      </c>
      <c r="P1054">
        <v>0.9466</v>
      </c>
      <c r="Q1054">
        <v>0.46200000000000002</v>
      </c>
      <c r="R1054">
        <v>0.52510000000000001</v>
      </c>
      <c r="S1054">
        <v>0.89729999999999999</v>
      </c>
      <c r="T1054">
        <v>0.70850000000000002</v>
      </c>
      <c r="U1054">
        <v>0.65900000000000003</v>
      </c>
      <c r="V1054">
        <v>0.73209999999999997</v>
      </c>
      <c r="W1054">
        <v>0.625</v>
      </c>
      <c r="X1054">
        <v>0.50219999999999998</v>
      </c>
      <c r="Y1054">
        <v>0.88600000000000001</v>
      </c>
      <c r="Z1054">
        <v>0.74650000000000005</v>
      </c>
      <c r="AA1054">
        <v>0.81310000000000004</v>
      </c>
      <c r="AB1054">
        <v>0.49009999999999998</v>
      </c>
      <c r="AC1054">
        <v>0.56000000000000005</v>
      </c>
      <c r="AD1054">
        <v>0.4012</v>
      </c>
      <c r="AE1054">
        <v>0.74980000000000002</v>
      </c>
      <c r="AF1054">
        <v>0.55269999999999997</v>
      </c>
      <c r="AG1054">
        <v>0.42680000000000001</v>
      </c>
      <c r="AH1054">
        <v>0.32069999999999999</v>
      </c>
      <c r="AI1054">
        <v>0.60580000000000001</v>
      </c>
      <c r="AJ1054">
        <v>0.85509999999999997</v>
      </c>
      <c r="AK1054">
        <v>0.3931</v>
      </c>
      <c r="AL1054">
        <v>0.38490000000000002</v>
      </c>
      <c r="AM1054">
        <v>0.74409999999999998</v>
      </c>
      <c r="AN1054">
        <v>0.60389999999999999</v>
      </c>
      <c r="AO1054">
        <v>0.80289999999999995</v>
      </c>
      <c r="AP1054">
        <v>0.88770000000000004</v>
      </c>
      <c r="AQ1054">
        <v>0.63260000000000005</v>
      </c>
      <c r="AR1054">
        <v>0.73950000000000005</v>
      </c>
      <c r="AS1054">
        <v>0.53259999999999996</v>
      </c>
      <c r="AT1054">
        <v>0.86109999999999998</v>
      </c>
      <c r="AU1054">
        <v>0.41099999999999998</v>
      </c>
      <c r="AV1054">
        <v>0.91069999999999995</v>
      </c>
      <c r="AW1054">
        <v>0.55640000000000001</v>
      </c>
      <c r="AX1054">
        <v>0.46760000000000002</v>
      </c>
      <c r="AY1054">
        <v>0.55589999999999995</v>
      </c>
      <c r="AZ1054">
        <v>0.54990000000000006</v>
      </c>
      <c r="BA1054">
        <v>0.6341</v>
      </c>
      <c r="BB1054">
        <v>1</v>
      </c>
      <c r="BC1054">
        <v>0.65669999999999995</v>
      </c>
      <c r="BD1054">
        <v>0.79730000000000001</v>
      </c>
    </row>
    <row r="1055" spans="1:56" hidden="1" x14ac:dyDescent="0.4">
      <c r="A1055">
        <v>109</v>
      </c>
      <c r="B1055" t="s">
        <v>1112</v>
      </c>
      <c r="C1055" t="s">
        <v>1127</v>
      </c>
      <c r="D1055" t="str">
        <f t="shared" si="50"/>
        <v>BM25</v>
      </c>
      <c r="E1055" t="s">
        <v>1131</v>
      </c>
      <c r="F1055">
        <f t="shared" si="51"/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</row>
    <row r="1056" spans="1:56" hidden="1" x14ac:dyDescent="0.4">
      <c r="A1056">
        <v>110</v>
      </c>
      <c r="B1056" t="s">
        <v>1112</v>
      </c>
      <c r="C1056" t="s">
        <v>1127</v>
      </c>
      <c r="D1056" t="str">
        <f t="shared" si="50"/>
        <v>SBERT</v>
      </c>
      <c r="E1056" t="s">
        <v>1132</v>
      </c>
      <c r="F1056">
        <f t="shared" si="51"/>
        <v>0.95911400000000002</v>
      </c>
      <c r="G1056">
        <v>0.93759999999999999</v>
      </c>
      <c r="H1056">
        <v>0.99839999999999995</v>
      </c>
      <c r="I1056">
        <v>0.97219999999999995</v>
      </c>
      <c r="J1056">
        <v>0.93069999999999997</v>
      </c>
      <c r="K1056">
        <v>0.99429999999999996</v>
      </c>
      <c r="L1056">
        <v>0.99109999999999998</v>
      </c>
      <c r="M1056">
        <v>0.96399999999999997</v>
      </c>
      <c r="N1056">
        <v>0.9546</v>
      </c>
      <c r="O1056">
        <v>0.99950000000000006</v>
      </c>
      <c r="P1056">
        <v>0.9919</v>
      </c>
      <c r="Q1056">
        <v>0.94399999999999995</v>
      </c>
      <c r="R1056">
        <v>0.93500000000000005</v>
      </c>
      <c r="S1056">
        <v>0.97140000000000004</v>
      </c>
      <c r="T1056">
        <v>0.99060000000000004</v>
      </c>
      <c r="U1056">
        <v>0.96250000000000002</v>
      </c>
      <c r="V1056">
        <v>0.97899999999999998</v>
      </c>
      <c r="W1056">
        <v>0.98070000000000002</v>
      </c>
      <c r="X1056">
        <v>0.93489999999999995</v>
      </c>
      <c r="Y1056">
        <v>0.98350000000000004</v>
      </c>
      <c r="Z1056">
        <v>0.95069999999999999</v>
      </c>
      <c r="AA1056">
        <v>0.99170000000000003</v>
      </c>
      <c r="AB1056">
        <v>0.9516</v>
      </c>
      <c r="AC1056">
        <v>0.94869999999999999</v>
      </c>
      <c r="AD1056">
        <v>0.94989999999999997</v>
      </c>
      <c r="AE1056">
        <v>0.98629999999999995</v>
      </c>
      <c r="AF1056">
        <v>0.96199999999999997</v>
      </c>
      <c r="AG1056">
        <v>0.9083</v>
      </c>
      <c r="AH1056">
        <v>0.9123</v>
      </c>
      <c r="AI1056">
        <v>0.96689999999999998</v>
      </c>
      <c r="AJ1056">
        <v>0.99080000000000001</v>
      </c>
      <c r="AK1056">
        <v>0.88959999999999995</v>
      </c>
      <c r="AL1056">
        <v>0.9103</v>
      </c>
      <c r="AM1056">
        <v>0.98509999999999998</v>
      </c>
      <c r="AN1056">
        <v>0.94740000000000002</v>
      </c>
      <c r="AO1056">
        <v>0.98629999999999995</v>
      </c>
      <c r="AP1056">
        <v>0.9738</v>
      </c>
      <c r="AQ1056">
        <v>0.9647</v>
      </c>
      <c r="AR1056">
        <v>0.98670000000000002</v>
      </c>
      <c r="AS1056">
        <v>0.89159999999999995</v>
      </c>
      <c r="AT1056">
        <v>0.99170000000000003</v>
      </c>
      <c r="AU1056">
        <v>0.92300000000000004</v>
      </c>
      <c r="AV1056">
        <v>0.99809999999999999</v>
      </c>
      <c r="AW1056">
        <v>0.9204</v>
      </c>
      <c r="AX1056">
        <v>0.88939999999999997</v>
      </c>
      <c r="AY1056">
        <v>0.92290000000000005</v>
      </c>
      <c r="AZ1056">
        <v>0.93049999999999999</v>
      </c>
      <c r="BA1056">
        <v>0.96730000000000005</v>
      </c>
      <c r="BB1056">
        <v>1</v>
      </c>
      <c r="BC1056">
        <v>0.9597</v>
      </c>
      <c r="BD1056">
        <v>0.98209999999999997</v>
      </c>
    </row>
    <row r="1057" spans="1:56" hidden="1" x14ac:dyDescent="0.4">
      <c r="A1057">
        <v>111</v>
      </c>
      <c r="B1057" t="s">
        <v>1112</v>
      </c>
      <c r="C1057" t="s">
        <v>1127</v>
      </c>
      <c r="D1057" t="str">
        <f t="shared" si="50"/>
        <v>MEAN</v>
      </c>
      <c r="E1057" t="s">
        <v>1133</v>
      </c>
      <c r="F1057">
        <f t="shared" si="51"/>
        <v>0.59956399999999999</v>
      </c>
      <c r="G1057">
        <v>0.55320000000000003</v>
      </c>
      <c r="H1057">
        <v>0.748</v>
      </c>
      <c r="I1057">
        <v>0.52539999999999998</v>
      </c>
      <c r="J1057">
        <v>0.43780000000000002</v>
      </c>
      <c r="K1057">
        <v>0.75170000000000003</v>
      </c>
      <c r="L1057">
        <v>0.71930000000000005</v>
      </c>
      <c r="M1057">
        <v>0.57769999999999999</v>
      </c>
      <c r="N1057">
        <v>0.65149999999999997</v>
      </c>
      <c r="O1057">
        <v>0.79349999999999998</v>
      </c>
      <c r="P1057">
        <v>0.76259999999999994</v>
      </c>
      <c r="Q1057">
        <v>0.54459999999999997</v>
      </c>
      <c r="R1057">
        <v>0.54730000000000001</v>
      </c>
      <c r="S1057">
        <v>0.71120000000000005</v>
      </c>
      <c r="T1057">
        <v>0.6452</v>
      </c>
      <c r="U1057">
        <v>0.59599999999999997</v>
      </c>
      <c r="V1057">
        <v>0.67210000000000003</v>
      </c>
      <c r="W1057">
        <v>0.64349999999999996</v>
      </c>
      <c r="X1057">
        <v>0.48130000000000001</v>
      </c>
      <c r="Y1057">
        <v>0.71030000000000004</v>
      </c>
      <c r="Z1057">
        <v>0.60240000000000005</v>
      </c>
      <c r="AA1057">
        <v>0.70499999999999996</v>
      </c>
      <c r="AB1057">
        <v>0.53249999999999997</v>
      </c>
      <c r="AC1057">
        <v>0.51649999999999996</v>
      </c>
      <c r="AD1057">
        <v>0.40589999999999998</v>
      </c>
      <c r="AE1057">
        <v>0.63370000000000004</v>
      </c>
      <c r="AF1057">
        <v>0.58809999999999996</v>
      </c>
      <c r="AG1057">
        <v>0.47160000000000002</v>
      </c>
      <c r="AH1057">
        <v>0.45050000000000001</v>
      </c>
      <c r="AI1057">
        <v>0.55640000000000001</v>
      </c>
      <c r="AJ1057">
        <v>0.73370000000000002</v>
      </c>
      <c r="AK1057">
        <v>0.41189999999999999</v>
      </c>
      <c r="AL1057">
        <v>0.41039999999999999</v>
      </c>
      <c r="AM1057">
        <v>0.67269999999999996</v>
      </c>
      <c r="AN1057">
        <v>0.51629999999999998</v>
      </c>
      <c r="AO1057">
        <v>0.67979999999999996</v>
      </c>
      <c r="AP1057">
        <v>0.67400000000000004</v>
      </c>
      <c r="AQ1057">
        <v>0.60450000000000004</v>
      </c>
      <c r="AR1057">
        <v>0.63500000000000001</v>
      </c>
      <c r="AS1057">
        <v>0.49740000000000001</v>
      </c>
      <c r="AT1057">
        <v>0.71809999999999996</v>
      </c>
      <c r="AU1057">
        <v>0.44740000000000002</v>
      </c>
      <c r="AV1057">
        <v>0.74370000000000003</v>
      </c>
      <c r="AW1057">
        <v>0.45860000000000001</v>
      </c>
      <c r="AX1057">
        <v>0.52410000000000001</v>
      </c>
      <c r="AY1057">
        <v>0.52339999999999998</v>
      </c>
      <c r="AZ1057">
        <v>0.52769999999999995</v>
      </c>
      <c r="BA1057">
        <v>0.61470000000000002</v>
      </c>
      <c r="BB1057">
        <v>0.8</v>
      </c>
      <c r="BC1057">
        <v>0.5988</v>
      </c>
      <c r="BD1057">
        <v>0.6512</v>
      </c>
    </row>
    <row r="1058" spans="1:56" hidden="1" x14ac:dyDescent="0.4">
      <c r="A1058">
        <v>112</v>
      </c>
      <c r="B1058" t="s">
        <v>1112</v>
      </c>
      <c r="C1058" t="s">
        <v>1127</v>
      </c>
      <c r="D1058" t="str">
        <f t="shared" si="50"/>
        <v>Weighted</v>
      </c>
      <c r="E1058" t="s">
        <v>1134</v>
      </c>
      <c r="F1058">
        <f t="shared" si="51"/>
        <v>0.63860400000000006</v>
      </c>
      <c r="G1058">
        <v>0.58179999999999998</v>
      </c>
      <c r="H1058">
        <v>0.8306</v>
      </c>
      <c r="I1058">
        <v>0.53590000000000004</v>
      </c>
      <c r="J1058">
        <v>0.42699999999999999</v>
      </c>
      <c r="K1058">
        <v>0.83599999999999997</v>
      </c>
      <c r="L1058">
        <v>0.79290000000000005</v>
      </c>
      <c r="M1058">
        <v>0.60699999999999998</v>
      </c>
      <c r="N1058">
        <v>0.70530000000000004</v>
      </c>
      <c r="O1058">
        <v>0.89129999999999998</v>
      </c>
      <c r="P1058">
        <v>0.8518</v>
      </c>
      <c r="Q1058">
        <v>0.56220000000000003</v>
      </c>
      <c r="R1058">
        <v>0.57010000000000005</v>
      </c>
      <c r="S1058">
        <v>0.78820000000000001</v>
      </c>
      <c r="T1058">
        <v>0.69340000000000002</v>
      </c>
      <c r="U1058">
        <v>0.63360000000000005</v>
      </c>
      <c r="V1058">
        <v>0.72989999999999999</v>
      </c>
      <c r="W1058">
        <v>0.68859999999999999</v>
      </c>
      <c r="X1058">
        <v>0.48649999999999999</v>
      </c>
      <c r="Y1058">
        <v>0.78469999999999995</v>
      </c>
      <c r="Z1058">
        <v>0.64770000000000005</v>
      </c>
      <c r="AA1058">
        <v>0.77310000000000001</v>
      </c>
      <c r="AB1058">
        <v>0.5474</v>
      </c>
      <c r="AC1058">
        <v>0.53129999999999999</v>
      </c>
      <c r="AD1058">
        <v>0.38490000000000002</v>
      </c>
      <c r="AE1058">
        <v>0.68169999999999997</v>
      </c>
      <c r="AF1058">
        <v>0.61839999999999995</v>
      </c>
      <c r="AG1058">
        <v>0.47460000000000002</v>
      </c>
      <c r="AH1058">
        <v>0.44230000000000003</v>
      </c>
      <c r="AI1058">
        <v>0.58079999999999998</v>
      </c>
      <c r="AJ1058">
        <v>0.81120000000000003</v>
      </c>
      <c r="AK1058">
        <v>0.40100000000000002</v>
      </c>
      <c r="AL1058">
        <v>0.3957</v>
      </c>
      <c r="AM1058">
        <v>0.73029999999999995</v>
      </c>
      <c r="AN1058">
        <v>0.53349999999999997</v>
      </c>
      <c r="AO1058">
        <v>0.7419</v>
      </c>
      <c r="AP1058">
        <v>0.74080000000000001</v>
      </c>
      <c r="AQ1058">
        <v>0.64249999999999996</v>
      </c>
      <c r="AR1058">
        <v>0.68279999999999996</v>
      </c>
      <c r="AS1058">
        <v>0.51470000000000005</v>
      </c>
      <c r="AT1058">
        <v>0.79190000000000005</v>
      </c>
      <c r="AU1058">
        <v>0.44130000000000003</v>
      </c>
      <c r="AV1058">
        <v>0.82540000000000002</v>
      </c>
      <c r="AW1058">
        <v>0.46310000000000001</v>
      </c>
      <c r="AX1058">
        <v>0.54500000000000004</v>
      </c>
      <c r="AY1058">
        <v>0.54359999999999997</v>
      </c>
      <c r="AZ1058">
        <v>0.54749999999999999</v>
      </c>
      <c r="BA1058">
        <v>0.65500000000000003</v>
      </c>
      <c r="BB1058">
        <v>0.9</v>
      </c>
      <c r="BC1058">
        <v>0.63739999999999997</v>
      </c>
      <c r="BD1058">
        <v>0.70660000000000001</v>
      </c>
    </row>
    <row r="1059" spans="1:56" hidden="1" x14ac:dyDescent="0.4">
      <c r="A1059">
        <v>64</v>
      </c>
      <c r="B1059" t="s">
        <v>1104</v>
      </c>
      <c r="C1059" t="s">
        <v>1127</v>
      </c>
      <c r="D1059" t="str">
        <f t="shared" si="50"/>
        <v>Jaccard</v>
      </c>
      <c r="E1059" t="s">
        <v>1135</v>
      </c>
      <c r="F1059">
        <f t="shared" si="51"/>
        <v>0.64919399999999994</v>
      </c>
      <c r="G1059">
        <v>0.56000000000000005</v>
      </c>
      <c r="H1059">
        <v>0.95450000000000002</v>
      </c>
      <c r="I1059">
        <v>0.44440000000000002</v>
      </c>
      <c r="J1059">
        <v>0.29730000000000001</v>
      </c>
      <c r="K1059">
        <v>0.82350000000000001</v>
      </c>
      <c r="L1059">
        <v>1</v>
      </c>
      <c r="M1059">
        <v>0.48649999999999999</v>
      </c>
      <c r="N1059">
        <v>1</v>
      </c>
      <c r="O1059">
        <v>1</v>
      </c>
      <c r="P1059">
        <v>0.74070000000000003</v>
      </c>
      <c r="Q1059">
        <v>0.63639999999999997</v>
      </c>
      <c r="R1059">
        <v>0.70589999999999997</v>
      </c>
      <c r="S1059">
        <v>0.76670000000000005</v>
      </c>
      <c r="T1059">
        <v>0.8</v>
      </c>
      <c r="U1059">
        <v>0.8</v>
      </c>
      <c r="V1059">
        <v>0.72919999999999996</v>
      </c>
      <c r="W1059">
        <v>0.64710000000000001</v>
      </c>
      <c r="X1059">
        <v>0.33329999999999999</v>
      </c>
      <c r="Y1059">
        <v>0.64290000000000003</v>
      </c>
      <c r="Z1059">
        <v>0.64</v>
      </c>
      <c r="AA1059">
        <v>0.83779999999999999</v>
      </c>
      <c r="AB1059">
        <v>0.55559999999999998</v>
      </c>
      <c r="AC1059">
        <v>0.40539999999999998</v>
      </c>
      <c r="AD1059">
        <v>0.23080000000000001</v>
      </c>
      <c r="AE1059">
        <v>0.6522</v>
      </c>
      <c r="AF1059">
        <v>0.72729999999999995</v>
      </c>
      <c r="AG1059">
        <v>0.31369999999999998</v>
      </c>
      <c r="AH1059">
        <v>0.76190000000000002</v>
      </c>
      <c r="AI1059">
        <v>1</v>
      </c>
      <c r="AJ1059">
        <v>0.9</v>
      </c>
      <c r="AK1059">
        <v>0.45450000000000002</v>
      </c>
      <c r="AL1059">
        <v>0.20830000000000001</v>
      </c>
      <c r="AM1059">
        <v>0.66669999999999996</v>
      </c>
      <c r="AN1059">
        <v>0.70830000000000004</v>
      </c>
      <c r="AO1059">
        <v>1</v>
      </c>
      <c r="AP1059">
        <v>0.23330000000000001</v>
      </c>
      <c r="AQ1059">
        <v>0.75760000000000005</v>
      </c>
      <c r="AR1059">
        <v>0.60870000000000002</v>
      </c>
      <c r="AS1059">
        <v>0.51429999999999998</v>
      </c>
      <c r="AT1059">
        <v>1</v>
      </c>
      <c r="AU1059">
        <v>0.65710000000000002</v>
      </c>
      <c r="AV1059">
        <v>0.85189999999999999</v>
      </c>
      <c r="AW1059">
        <v>0.22220000000000001</v>
      </c>
      <c r="AX1059">
        <v>0.51849999999999996</v>
      </c>
      <c r="AY1059">
        <v>0.2414</v>
      </c>
      <c r="AZ1059">
        <v>0.61539999999999995</v>
      </c>
      <c r="BA1059">
        <v>0.67649999999999999</v>
      </c>
      <c r="BB1059">
        <v>0.8</v>
      </c>
      <c r="BC1059">
        <v>0.67569999999999997</v>
      </c>
      <c r="BD1059">
        <v>0.65620000000000001</v>
      </c>
    </row>
    <row r="1060" spans="1:56" hidden="1" x14ac:dyDescent="0.4">
      <c r="A1060">
        <v>65</v>
      </c>
      <c r="B1060" t="s">
        <v>1104</v>
      </c>
      <c r="C1060" t="s">
        <v>1127</v>
      </c>
      <c r="D1060" t="str">
        <f t="shared" si="50"/>
        <v>Levenshtein</v>
      </c>
      <c r="E1060" t="s">
        <v>1136</v>
      </c>
      <c r="F1060">
        <f t="shared" si="51"/>
        <v>0.77299600000000002</v>
      </c>
      <c r="G1060">
        <v>0.75029999999999997</v>
      </c>
      <c r="H1060">
        <v>0.97499999999999998</v>
      </c>
      <c r="I1060">
        <v>0.71260000000000001</v>
      </c>
      <c r="J1060">
        <v>0.62649999999999995</v>
      </c>
      <c r="K1060">
        <v>0.91439999999999999</v>
      </c>
      <c r="L1060">
        <v>0.98670000000000002</v>
      </c>
      <c r="M1060">
        <v>0.74870000000000003</v>
      </c>
      <c r="N1060">
        <v>0.97750000000000004</v>
      </c>
      <c r="O1060">
        <v>0.99650000000000005</v>
      </c>
      <c r="P1060">
        <v>0.86639999999999995</v>
      </c>
      <c r="Q1060">
        <v>0.66169999999999995</v>
      </c>
      <c r="R1060">
        <v>0.66420000000000001</v>
      </c>
      <c r="S1060">
        <v>0.92069999999999996</v>
      </c>
      <c r="T1060">
        <v>0.92390000000000005</v>
      </c>
      <c r="U1060">
        <v>0.78979999999999995</v>
      </c>
      <c r="V1060">
        <v>0.80230000000000001</v>
      </c>
      <c r="W1060">
        <v>0.79879999999999995</v>
      </c>
      <c r="X1060">
        <v>0.63600000000000001</v>
      </c>
      <c r="Y1060">
        <v>0.92230000000000001</v>
      </c>
      <c r="Z1060">
        <v>0.72970000000000002</v>
      </c>
      <c r="AA1060">
        <v>0.88239999999999996</v>
      </c>
      <c r="AB1060">
        <v>0.66539999999999999</v>
      </c>
      <c r="AC1060">
        <v>0.67679999999999996</v>
      </c>
      <c r="AD1060">
        <v>0.45079999999999998</v>
      </c>
      <c r="AE1060">
        <v>0.78029999999999999</v>
      </c>
      <c r="AF1060">
        <v>0.71619999999999995</v>
      </c>
      <c r="AG1060">
        <v>0.51039999999999996</v>
      </c>
      <c r="AH1060">
        <v>0.92279999999999995</v>
      </c>
      <c r="AI1060">
        <v>1</v>
      </c>
      <c r="AJ1060">
        <v>0.97840000000000005</v>
      </c>
      <c r="AK1060">
        <v>0.54049999999999998</v>
      </c>
      <c r="AL1060">
        <v>0.5484</v>
      </c>
      <c r="AM1060">
        <v>0.73870000000000002</v>
      </c>
      <c r="AN1060">
        <v>0.85960000000000003</v>
      </c>
      <c r="AO1060">
        <v>0.93710000000000004</v>
      </c>
      <c r="AP1060">
        <v>0.54790000000000005</v>
      </c>
      <c r="AQ1060">
        <v>0.67930000000000001</v>
      </c>
      <c r="AR1060">
        <v>0.84040000000000004</v>
      </c>
      <c r="AS1060">
        <v>0.60350000000000004</v>
      </c>
      <c r="AT1060">
        <v>0.98360000000000003</v>
      </c>
      <c r="AU1060">
        <v>0.80189999999999995</v>
      </c>
      <c r="AV1060">
        <v>0.95779999999999998</v>
      </c>
      <c r="AW1060">
        <v>0.61670000000000003</v>
      </c>
      <c r="AX1060">
        <v>0.56820000000000004</v>
      </c>
      <c r="AY1060">
        <v>0.63270000000000004</v>
      </c>
      <c r="AZ1060">
        <v>0.58079999999999998</v>
      </c>
      <c r="BA1060">
        <v>0.82730000000000004</v>
      </c>
      <c r="BB1060">
        <v>0.89659999999999995</v>
      </c>
      <c r="BC1060">
        <v>0.69010000000000005</v>
      </c>
      <c r="BD1060">
        <v>0.81120000000000003</v>
      </c>
    </row>
    <row r="1061" spans="1:56" hidden="1" x14ac:dyDescent="0.4">
      <c r="A1061">
        <v>66</v>
      </c>
      <c r="B1061" t="s">
        <v>1104</v>
      </c>
      <c r="C1061" t="s">
        <v>1127</v>
      </c>
      <c r="D1061" t="str">
        <f t="shared" si="50"/>
        <v>TFIDF</v>
      </c>
      <c r="E1061" t="s">
        <v>1137</v>
      </c>
      <c r="F1061">
        <f t="shared" si="51"/>
        <v>0.70086600000000021</v>
      </c>
      <c r="G1061">
        <v>0.7117</v>
      </c>
      <c r="H1061">
        <v>0.94210000000000005</v>
      </c>
      <c r="I1061">
        <v>0.49790000000000001</v>
      </c>
      <c r="J1061">
        <v>0.43149999999999999</v>
      </c>
      <c r="K1061">
        <v>0.8327</v>
      </c>
      <c r="L1061">
        <v>0.97950000000000004</v>
      </c>
      <c r="M1061">
        <v>0.57769999999999999</v>
      </c>
      <c r="N1061">
        <v>0.96440000000000003</v>
      </c>
      <c r="O1061">
        <v>1</v>
      </c>
      <c r="P1061">
        <v>0.82640000000000002</v>
      </c>
      <c r="Q1061">
        <v>0.44219999999999998</v>
      </c>
      <c r="R1061">
        <v>0.56569999999999998</v>
      </c>
      <c r="S1061">
        <v>0.89729999999999999</v>
      </c>
      <c r="T1061">
        <v>0.87209999999999999</v>
      </c>
      <c r="U1061">
        <v>0.75160000000000005</v>
      </c>
      <c r="V1061">
        <v>0.73109999999999997</v>
      </c>
      <c r="W1061">
        <v>0.57840000000000003</v>
      </c>
      <c r="X1061">
        <v>0.50219999999999998</v>
      </c>
      <c r="Y1061">
        <v>0.85440000000000005</v>
      </c>
      <c r="Z1061">
        <v>0.7722</v>
      </c>
      <c r="AA1061">
        <v>0.81310000000000004</v>
      </c>
      <c r="AB1061">
        <v>0.49009999999999998</v>
      </c>
      <c r="AC1061">
        <v>0.64570000000000005</v>
      </c>
      <c r="AD1061">
        <v>0.36930000000000002</v>
      </c>
      <c r="AE1061">
        <v>0.74980000000000002</v>
      </c>
      <c r="AF1061">
        <v>0.61799999999999999</v>
      </c>
      <c r="AG1061">
        <v>0.46039999999999998</v>
      </c>
      <c r="AH1061">
        <v>0.9274</v>
      </c>
      <c r="AI1061">
        <v>1</v>
      </c>
      <c r="AJ1061">
        <v>0.95609999999999995</v>
      </c>
      <c r="AK1061">
        <v>0.58330000000000004</v>
      </c>
      <c r="AL1061">
        <v>0.38490000000000002</v>
      </c>
      <c r="AM1061">
        <v>0.69810000000000005</v>
      </c>
      <c r="AN1061">
        <v>0.78749999999999998</v>
      </c>
      <c r="AO1061">
        <v>0.95540000000000003</v>
      </c>
      <c r="AP1061">
        <v>0.58220000000000005</v>
      </c>
      <c r="AQ1061">
        <v>0.65039999999999998</v>
      </c>
      <c r="AR1061">
        <v>0.73950000000000005</v>
      </c>
      <c r="AS1061">
        <v>0.55189999999999995</v>
      </c>
      <c r="AT1061">
        <v>0.95379999999999998</v>
      </c>
      <c r="AU1061">
        <v>0.73950000000000005</v>
      </c>
      <c r="AV1061">
        <v>0.91069999999999995</v>
      </c>
      <c r="AW1061">
        <v>0.56359999999999999</v>
      </c>
      <c r="AX1061">
        <v>0.37030000000000002</v>
      </c>
      <c r="AY1061">
        <v>0.45019999999999999</v>
      </c>
      <c r="AZ1061">
        <v>0.54890000000000005</v>
      </c>
      <c r="BA1061">
        <v>0.71240000000000003</v>
      </c>
      <c r="BB1061">
        <v>0.75309999999999999</v>
      </c>
      <c r="BC1061">
        <v>0.58389999999999997</v>
      </c>
      <c r="BD1061">
        <v>0.76270000000000004</v>
      </c>
    </row>
    <row r="1062" spans="1:56" hidden="1" x14ac:dyDescent="0.4">
      <c r="A1062">
        <v>67</v>
      </c>
      <c r="B1062" t="s">
        <v>1104</v>
      </c>
      <c r="C1062" t="s">
        <v>1127</v>
      </c>
      <c r="D1062" t="str">
        <f t="shared" si="50"/>
        <v>BM25</v>
      </c>
      <c r="E1062" t="s">
        <v>1138</v>
      </c>
      <c r="F1062">
        <f t="shared" si="51"/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</row>
    <row r="1063" spans="1:56" hidden="1" x14ac:dyDescent="0.4">
      <c r="A1063">
        <v>68</v>
      </c>
      <c r="B1063" t="s">
        <v>1104</v>
      </c>
      <c r="C1063" t="s">
        <v>1127</v>
      </c>
      <c r="D1063" t="str">
        <f t="shared" si="50"/>
        <v>SBERT</v>
      </c>
      <c r="E1063" t="s">
        <v>1139</v>
      </c>
      <c r="F1063">
        <f t="shared" si="51"/>
        <v>0.96373199999999992</v>
      </c>
      <c r="G1063">
        <v>0.96789999999999998</v>
      </c>
      <c r="H1063">
        <v>0.99919999999999998</v>
      </c>
      <c r="I1063">
        <v>0.97219999999999995</v>
      </c>
      <c r="J1063">
        <v>0.93920000000000003</v>
      </c>
      <c r="K1063">
        <v>0.98509999999999998</v>
      </c>
      <c r="L1063">
        <v>0.99939999999999996</v>
      </c>
      <c r="M1063">
        <v>0.97099999999999997</v>
      </c>
      <c r="N1063">
        <v>0.99680000000000002</v>
      </c>
      <c r="O1063">
        <v>1</v>
      </c>
      <c r="P1063">
        <v>0.98670000000000002</v>
      </c>
      <c r="Q1063">
        <v>0.93810000000000004</v>
      </c>
      <c r="R1063">
        <v>0.92449999999999999</v>
      </c>
      <c r="S1063">
        <v>0.97140000000000004</v>
      </c>
      <c r="T1063">
        <v>0.99250000000000005</v>
      </c>
      <c r="U1063">
        <v>0.97140000000000004</v>
      </c>
      <c r="V1063">
        <v>0.96909999999999996</v>
      </c>
      <c r="W1063">
        <v>0.97650000000000003</v>
      </c>
      <c r="X1063">
        <v>0.93489999999999995</v>
      </c>
      <c r="Y1063">
        <v>0.97470000000000001</v>
      </c>
      <c r="Z1063">
        <v>0.97199999999999998</v>
      </c>
      <c r="AA1063">
        <v>0.99170000000000003</v>
      </c>
      <c r="AB1063">
        <v>0.9516</v>
      </c>
      <c r="AC1063">
        <v>0.95179999999999998</v>
      </c>
      <c r="AD1063">
        <v>0.94910000000000005</v>
      </c>
      <c r="AE1063">
        <v>0.98629999999999995</v>
      </c>
      <c r="AF1063">
        <v>0.96179999999999999</v>
      </c>
      <c r="AG1063">
        <v>0.92190000000000005</v>
      </c>
      <c r="AH1063">
        <v>0.99750000000000005</v>
      </c>
      <c r="AI1063">
        <v>1</v>
      </c>
      <c r="AJ1063">
        <v>0.99819999999999998</v>
      </c>
      <c r="AK1063">
        <v>0.93479999999999996</v>
      </c>
      <c r="AL1063">
        <v>0.9103</v>
      </c>
      <c r="AM1063">
        <v>0.98670000000000002</v>
      </c>
      <c r="AN1063">
        <v>0.98870000000000002</v>
      </c>
      <c r="AO1063">
        <v>0.99380000000000002</v>
      </c>
      <c r="AP1063">
        <v>0.93279999999999996</v>
      </c>
      <c r="AQ1063">
        <v>0.96120000000000005</v>
      </c>
      <c r="AR1063">
        <v>0.98670000000000002</v>
      </c>
      <c r="AS1063">
        <v>0.89359999999999995</v>
      </c>
      <c r="AT1063">
        <v>0.99770000000000003</v>
      </c>
      <c r="AU1063">
        <v>0.98240000000000005</v>
      </c>
      <c r="AV1063">
        <v>0.99809999999999999</v>
      </c>
      <c r="AW1063">
        <v>0.91269999999999996</v>
      </c>
      <c r="AX1063">
        <v>0.86560000000000004</v>
      </c>
      <c r="AY1063">
        <v>0.84899999999999998</v>
      </c>
      <c r="AZ1063">
        <v>0.93500000000000005</v>
      </c>
      <c r="BA1063">
        <v>0.98850000000000005</v>
      </c>
      <c r="BB1063">
        <v>0.97850000000000004</v>
      </c>
      <c r="BC1063">
        <v>0.95309999999999995</v>
      </c>
      <c r="BD1063">
        <v>0.9849</v>
      </c>
    </row>
    <row r="1064" spans="1:56" hidden="1" x14ac:dyDescent="0.4">
      <c r="A1064">
        <v>69</v>
      </c>
      <c r="B1064" t="s">
        <v>1104</v>
      </c>
      <c r="C1064" t="s">
        <v>1127</v>
      </c>
      <c r="D1064" t="str">
        <f t="shared" si="50"/>
        <v>MEAN</v>
      </c>
      <c r="E1064" t="s">
        <v>1140</v>
      </c>
      <c r="F1064">
        <f t="shared" si="51"/>
        <v>0.61735400000000007</v>
      </c>
      <c r="G1064">
        <v>0.59799999999999998</v>
      </c>
      <c r="H1064">
        <v>0.7742</v>
      </c>
      <c r="I1064">
        <v>0.52539999999999998</v>
      </c>
      <c r="J1064">
        <v>0.45889999999999997</v>
      </c>
      <c r="K1064">
        <v>0.71120000000000005</v>
      </c>
      <c r="L1064">
        <v>0.79310000000000003</v>
      </c>
      <c r="M1064">
        <v>0.55679999999999996</v>
      </c>
      <c r="N1064">
        <v>0.78779999999999994</v>
      </c>
      <c r="O1064">
        <v>0.79930000000000001</v>
      </c>
      <c r="P1064">
        <v>0.68400000000000005</v>
      </c>
      <c r="Q1064">
        <v>0.53569999999999995</v>
      </c>
      <c r="R1064">
        <v>0.57199999999999995</v>
      </c>
      <c r="S1064">
        <v>0.71120000000000005</v>
      </c>
      <c r="T1064">
        <v>0.7177</v>
      </c>
      <c r="U1064">
        <v>0.66259999999999997</v>
      </c>
      <c r="V1064">
        <v>0.64629999999999999</v>
      </c>
      <c r="W1064">
        <v>0.60019999999999996</v>
      </c>
      <c r="X1064">
        <v>0.48130000000000001</v>
      </c>
      <c r="Y1064">
        <v>0.67879999999999996</v>
      </c>
      <c r="Z1064">
        <v>0.62280000000000002</v>
      </c>
      <c r="AA1064">
        <v>0.70499999999999996</v>
      </c>
      <c r="AB1064">
        <v>0.53249999999999997</v>
      </c>
      <c r="AC1064">
        <v>0.53600000000000003</v>
      </c>
      <c r="AD1064">
        <v>0.4</v>
      </c>
      <c r="AE1064">
        <v>0.63370000000000004</v>
      </c>
      <c r="AF1064">
        <v>0.60470000000000002</v>
      </c>
      <c r="AG1064">
        <v>0.44130000000000003</v>
      </c>
      <c r="AH1064">
        <v>0.72189999999999999</v>
      </c>
      <c r="AI1064">
        <v>0.8</v>
      </c>
      <c r="AJ1064">
        <v>0.76649999999999996</v>
      </c>
      <c r="AK1064">
        <v>0.50260000000000005</v>
      </c>
      <c r="AL1064">
        <v>0.41039999999999999</v>
      </c>
      <c r="AM1064">
        <v>0.61799999999999999</v>
      </c>
      <c r="AN1064">
        <v>0.66879999999999995</v>
      </c>
      <c r="AO1064">
        <v>0.77729999999999999</v>
      </c>
      <c r="AP1064">
        <v>0.4592</v>
      </c>
      <c r="AQ1064">
        <v>0.60970000000000002</v>
      </c>
      <c r="AR1064">
        <v>0.63500000000000001</v>
      </c>
      <c r="AS1064">
        <v>0.51270000000000004</v>
      </c>
      <c r="AT1064">
        <v>0.78700000000000003</v>
      </c>
      <c r="AU1064">
        <v>0.63619999999999999</v>
      </c>
      <c r="AV1064">
        <v>0.74370000000000003</v>
      </c>
      <c r="AW1064">
        <v>0.46300000000000002</v>
      </c>
      <c r="AX1064">
        <v>0.46450000000000002</v>
      </c>
      <c r="AY1064">
        <v>0.43459999999999999</v>
      </c>
      <c r="AZ1064">
        <v>0.53600000000000003</v>
      </c>
      <c r="BA1064">
        <v>0.64090000000000003</v>
      </c>
      <c r="BB1064">
        <v>0.68559999999999999</v>
      </c>
      <c r="BC1064">
        <v>0.5806</v>
      </c>
      <c r="BD1064">
        <v>0.64300000000000002</v>
      </c>
    </row>
    <row r="1065" spans="1:56" hidden="1" x14ac:dyDescent="0.4">
      <c r="A1065">
        <v>70</v>
      </c>
      <c r="B1065" t="s">
        <v>1104</v>
      </c>
      <c r="C1065" t="s">
        <v>1127</v>
      </c>
      <c r="D1065" t="str">
        <f t="shared" si="50"/>
        <v>Weighted</v>
      </c>
      <c r="E1065" t="s">
        <v>1141</v>
      </c>
      <c r="F1065">
        <f t="shared" si="51"/>
        <v>0.66218399999999999</v>
      </c>
      <c r="G1065">
        <v>0.63790000000000002</v>
      </c>
      <c r="H1065">
        <v>0.8649</v>
      </c>
      <c r="I1065">
        <v>0.53590000000000004</v>
      </c>
      <c r="J1065">
        <v>0.45429999999999998</v>
      </c>
      <c r="K1065">
        <v>0.78280000000000005</v>
      </c>
      <c r="L1065">
        <v>0.89049999999999996</v>
      </c>
      <c r="M1065">
        <v>0.57920000000000005</v>
      </c>
      <c r="N1065">
        <v>0.88339999999999996</v>
      </c>
      <c r="O1065">
        <v>0.89910000000000001</v>
      </c>
      <c r="P1065">
        <v>0.74839999999999995</v>
      </c>
      <c r="Q1065">
        <v>0.55100000000000005</v>
      </c>
      <c r="R1065">
        <v>0.60470000000000002</v>
      </c>
      <c r="S1065">
        <v>0.78820000000000001</v>
      </c>
      <c r="T1065">
        <v>0.79190000000000005</v>
      </c>
      <c r="U1065">
        <v>0.72009999999999996</v>
      </c>
      <c r="V1065">
        <v>0.69910000000000005</v>
      </c>
      <c r="W1065">
        <v>0.63260000000000005</v>
      </c>
      <c r="X1065">
        <v>0.48649999999999999</v>
      </c>
      <c r="Y1065">
        <v>0.74509999999999998</v>
      </c>
      <c r="Z1065">
        <v>0.67130000000000001</v>
      </c>
      <c r="AA1065">
        <v>0.77310000000000001</v>
      </c>
      <c r="AB1065">
        <v>0.5474</v>
      </c>
      <c r="AC1065">
        <v>0.5595</v>
      </c>
      <c r="AD1065">
        <v>0.37609999999999999</v>
      </c>
      <c r="AE1065">
        <v>0.68169999999999997</v>
      </c>
      <c r="AF1065">
        <v>0.64249999999999996</v>
      </c>
      <c r="AG1065">
        <v>0.43630000000000002</v>
      </c>
      <c r="AH1065">
        <v>0.79910000000000003</v>
      </c>
      <c r="AI1065">
        <v>0.9</v>
      </c>
      <c r="AJ1065">
        <v>0.85619999999999996</v>
      </c>
      <c r="AK1065">
        <v>0.51719999999999999</v>
      </c>
      <c r="AL1065">
        <v>0.3957</v>
      </c>
      <c r="AM1065">
        <v>0.65949999999999998</v>
      </c>
      <c r="AN1065">
        <v>0.72709999999999997</v>
      </c>
      <c r="AO1065">
        <v>0.87029999999999996</v>
      </c>
      <c r="AP1065">
        <v>0.4632</v>
      </c>
      <c r="AQ1065">
        <v>0.65049999999999997</v>
      </c>
      <c r="AR1065">
        <v>0.68279999999999996</v>
      </c>
      <c r="AS1065">
        <v>0.53439999999999999</v>
      </c>
      <c r="AT1065">
        <v>0.88180000000000003</v>
      </c>
      <c r="AU1065">
        <v>0.68489999999999995</v>
      </c>
      <c r="AV1065">
        <v>0.82540000000000002</v>
      </c>
      <c r="AW1065">
        <v>0.47010000000000002</v>
      </c>
      <c r="AX1065">
        <v>0.46929999999999999</v>
      </c>
      <c r="AY1065">
        <v>0.4385</v>
      </c>
      <c r="AZ1065">
        <v>0.55720000000000003</v>
      </c>
      <c r="BA1065">
        <v>0.6885</v>
      </c>
      <c r="BB1065">
        <v>0.74790000000000001</v>
      </c>
      <c r="BC1065">
        <v>0.6119</v>
      </c>
      <c r="BD1065">
        <v>0.69420000000000004</v>
      </c>
    </row>
    <row r="1066" spans="1:56" hidden="1" x14ac:dyDescent="0.4">
      <c r="A1066">
        <v>15</v>
      </c>
      <c r="B1066" t="s">
        <v>1103</v>
      </c>
      <c r="C1066" t="s">
        <v>1127</v>
      </c>
      <c r="D1066" t="str">
        <f t="shared" si="50"/>
        <v>Jaccard</v>
      </c>
      <c r="E1066" t="s">
        <v>1142</v>
      </c>
      <c r="F1066">
        <f t="shared" si="51"/>
        <v>0.6180540000000001</v>
      </c>
      <c r="G1066">
        <v>0.45829999999999999</v>
      </c>
      <c r="H1066">
        <v>0.86960000000000004</v>
      </c>
      <c r="I1066">
        <v>0.33329999999999999</v>
      </c>
      <c r="J1066">
        <v>0.27779999999999999</v>
      </c>
      <c r="K1066">
        <v>0.88239999999999996</v>
      </c>
      <c r="L1066">
        <v>0.54549999999999998</v>
      </c>
      <c r="M1066">
        <v>0.56759999999999999</v>
      </c>
      <c r="N1066">
        <v>1</v>
      </c>
      <c r="O1066">
        <v>1</v>
      </c>
      <c r="P1066">
        <v>0.86960000000000004</v>
      </c>
      <c r="Q1066">
        <v>0.60870000000000002</v>
      </c>
      <c r="R1066">
        <v>0.72219999999999995</v>
      </c>
      <c r="S1066">
        <v>0.8276</v>
      </c>
      <c r="T1066">
        <v>0.8</v>
      </c>
      <c r="U1066">
        <v>0.86209999999999998</v>
      </c>
      <c r="V1066">
        <v>0.64439999999999997</v>
      </c>
      <c r="W1066">
        <v>0.6</v>
      </c>
      <c r="X1066">
        <v>0.33329999999999999</v>
      </c>
      <c r="Y1066">
        <v>0.43240000000000001</v>
      </c>
      <c r="Z1066">
        <v>0.61539999999999995</v>
      </c>
      <c r="AA1066">
        <v>0.83779999999999999</v>
      </c>
      <c r="AB1066">
        <v>0.54549999999999998</v>
      </c>
      <c r="AC1066">
        <v>0.45710000000000001</v>
      </c>
      <c r="AD1066">
        <v>0.22500000000000001</v>
      </c>
      <c r="AE1066">
        <v>0.625</v>
      </c>
      <c r="AF1066">
        <v>0.69389999999999996</v>
      </c>
      <c r="AG1066">
        <v>0.4118</v>
      </c>
      <c r="AH1066">
        <v>0.42859999999999998</v>
      </c>
      <c r="AI1066">
        <v>0.94440000000000002</v>
      </c>
      <c r="AJ1066">
        <v>0.76190000000000002</v>
      </c>
      <c r="AK1066">
        <v>0.42859999999999998</v>
      </c>
      <c r="AL1066">
        <v>0.85709999999999997</v>
      </c>
      <c r="AM1066">
        <v>0.76919999999999999</v>
      </c>
      <c r="AN1066">
        <v>0.37140000000000001</v>
      </c>
      <c r="AO1066">
        <v>0.76670000000000005</v>
      </c>
      <c r="AP1066">
        <v>0.2258</v>
      </c>
      <c r="AQ1066">
        <v>0.48570000000000002</v>
      </c>
      <c r="AR1066">
        <v>0.51719999999999999</v>
      </c>
      <c r="AS1066">
        <v>0.63639999999999997</v>
      </c>
      <c r="AT1066">
        <v>0.60609999999999997</v>
      </c>
      <c r="AU1066">
        <v>0.48480000000000001</v>
      </c>
      <c r="AV1066">
        <v>0.78569999999999995</v>
      </c>
      <c r="AW1066">
        <v>0.33329999999999999</v>
      </c>
      <c r="AX1066">
        <v>0.45710000000000001</v>
      </c>
      <c r="AY1066">
        <v>0.40739999999999998</v>
      </c>
      <c r="AZ1066">
        <v>0.5161</v>
      </c>
      <c r="BA1066">
        <v>0.67649999999999999</v>
      </c>
      <c r="BB1066">
        <v>1</v>
      </c>
      <c r="BC1066">
        <v>0.57499999999999996</v>
      </c>
      <c r="BD1066">
        <v>0.82140000000000002</v>
      </c>
    </row>
    <row r="1067" spans="1:56" hidden="1" x14ac:dyDescent="0.4">
      <c r="A1067">
        <v>16</v>
      </c>
      <c r="B1067" t="s">
        <v>1103</v>
      </c>
      <c r="C1067" t="s">
        <v>1127</v>
      </c>
      <c r="D1067" t="str">
        <f t="shared" si="50"/>
        <v>Levenshtein</v>
      </c>
      <c r="E1067" t="s">
        <v>1143</v>
      </c>
      <c r="F1067">
        <f t="shared" si="51"/>
        <v>0.75047200000000003</v>
      </c>
      <c r="G1067">
        <v>0.75039999999999996</v>
      </c>
      <c r="H1067">
        <v>0.96319999999999995</v>
      </c>
      <c r="I1067">
        <v>0.72340000000000004</v>
      </c>
      <c r="J1067">
        <v>0.59550000000000003</v>
      </c>
      <c r="K1067">
        <v>0.97170000000000001</v>
      </c>
      <c r="L1067">
        <v>0.71809999999999996</v>
      </c>
      <c r="M1067">
        <v>0.74070000000000003</v>
      </c>
      <c r="N1067">
        <v>0.98609999999999998</v>
      </c>
      <c r="O1067">
        <v>0.9929</v>
      </c>
      <c r="P1067">
        <v>0.87729999999999997</v>
      </c>
      <c r="Q1067">
        <v>0.71</v>
      </c>
      <c r="R1067">
        <v>0.6774</v>
      </c>
      <c r="S1067">
        <v>0.9526</v>
      </c>
      <c r="T1067">
        <v>0.92390000000000005</v>
      </c>
      <c r="U1067">
        <v>0.81850000000000001</v>
      </c>
      <c r="V1067">
        <v>0.69450000000000001</v>
      </c>
      <c r="W1067">
        <v>0.71120000000000005</v>
      </c>
      <c r="X1067">
        <v>0.63600000000000001</v>
      </c>
      <c r="Y1067">
        <v>0.71309999999999996</v>
      </c>
      <c r="Z1067">
        <v>0.68630000000000002</v>
      </c>
      <c r="AA1067">
        <v>0.88239999999999996</v>
      </c>
      <c r="AB1067">
        <v>0.77600000000000002</v>
      </c>
      <c r="AC1067">
        <v>0.62480000000000002</v>
      </c>
      <c r="AD1067">
        <v>0.4461</v>
      </c>
      <c r="AE1067">
        <v>0.76100000000000001</v>
      </c>
      <c r="AF1067">
        <v>0.59730000000000005</v>
      </c>
      <c r="AG1067">
        <v>0.45400000000000001</v>
      </c>
      <c r="AH1067">
        <v>0.72599999999999998</v>
      </c>
      <c r="AI1067">
        <v>0.95369999999999999</v>
      </c>
      <c r="AJ1067">
        <v>0.89349999999999996</v>
      </c>
      <c r="AK1067">
        <v>0.54930000000000001</v>
      </c>
      <c r="AL1067">
        <v>0.97389999999999999</v>
      </c>
      <c r="AM1067">
        <v>0.7591</v>
      </c>
      <c r="AN1067">
        <v>0.64419999999999999</v>
      </c>
      <c r="AO1067">
        <v>0.84289999999999998</v>
      </c>
      <c r="AP1067">
        <v>0.5696</v>
      </c>
      <c r="AQ1067">
        <v>0.53459999999999996</v>
      </c>
      <c r="AR1067">
        <v>0.60709999999999997</v>
      </c>
      <c r="AS1067">
        <v>0.76939999999999997</v>
      </c>
      <c r="AT1067">
        <v>0.75690000000000002</v>
      </c>
      <c r="AU1067">
        <v>0.70409999999999995</v>
      </c>
      <c r="AV1067">
        <v>0.93930000000000002</v>
      </c>
      <c r="AW1067">
        <v>0.5887</v>
      </c>
      <c r="AX1067">
        <v>0.57889999999999997</v>
      </c>
      <c r="AY1067">
        <v>0.73080000000000001</v>
      </c>
      <c r="AZ1067">
        <v>0.61119999999999997</v>
      </c>
      <c r="BA1067">
        <v>0.82730000000000004</v>
      </c>
      <c r="BB1067">
        <v>0.97750000000000004</v>
      </c>
      <c r="BC1067">
        <v>0.73089999999999999</v>
      </c>
      <c r="BD1067">
        <v>0.87029999999999996</v>
      </c>
    </row>
    <row r="1068" spans="1:56" hidden="1" x14ac:dyDescent="0.4">
      <c r="A1068">
        <v>17</v>
      </c>
      <c r="B1068" t="s">
        <v>1103</v>
      </c>
      <c r="C1068" t="s">
        <v>1127</v>
      </c>
      <c r="D1068" t="str">
        <f t="shared" si="50"/>
        <v>TFIDF</v>
      </c>
      <c r="E1068" t="s">
        <v>1144</v>
      </c>
      <c r="F1068">
        <f t="shared" si="51"/>
        <v>0.6603</v>
      </c>
      <c r="G1068">
        <v>0.61939999999999995</v>
      </c>
      <c r="H1068">
        <v>0.90859999999999996</v>
      </c>
      <c r="I1068">
        <v>0.47399999999999998</v>
      </c>
      <c r="J1068">
        <v>0.38519999999999999</v>
      </c>
      <c r="K1068">
        <v>0.91010000000000002</v>
      </c>
      <c r="L1068">
        <v>0.67879999999999996</v>
      </c>
      <c r="M1068">
        <v>0.60550000000000004</v>
      </c>
      <c r="N1068">
        <v>0.96440000000000003</v>
      </c>
      <c r="O1068">
        <v>1</v>
      </c>
      <c r="P1068">
        <v>0.84289999999999998</v>
      </c>
      <c r="Q1068">
        <v>0.46200000000000002</v>
      </c>
      <c r="R1068">
        <v>0.56830000000000003</v>
      </c>
      <c r="S1068">
        <v>0.8982</v>
      </c>
      <c r="T1068">
        <v>0.87209999999999999</v>
      </c>
      <c r="U1068">
        <v>0.79149999999999998</v>
      </c>
      <c r="V1068">
        <v>0.59279999999999999</v>
      </c>
      <c r="W1068">
        <v>0.54</v>
      </c>
      <c r="X1068">
        <v>0.50219999999999998</v>
      </c>
      <c r="Y1068">
        <v>0.59509999999999996</v>
      </c>
      <c r="Z1068">
        <v>0.71930000000000005</v>
      </c>
      <c r="AA1068">
        <v>0.81310000000000004</v>
      </c>
      <c r="AB1068">
        <v>0.3669</v>
      </c>
      <c r="AC1068">
        <v>0.53300000000000003</v>
      </c>
      <c r="AD1068">
        <v>0.36720000000000003</v>
      </c>
      <c r="AE1068">
        <v>0.74050000000000005</v>
      </c>
      <c r="AF1068">
        <v>0.60650000000000004</v>
      </c>
      <c r="AG1068">
        <v>0.434</v>
      </c>
      <c r="AH1068">
        <v>0.45879999999999999</v>
      </c>
      <c r="AI1068">
        <v>0.84989999999999999</v>
      </c>
      <c r="AJ1068">
        <v>0.81410000000000005</v>
      </c>
      <c r="AK1068">
        <v>0.53090000000000004</v>
      </c>
      <c r="AL1068">
        <v>0.93869999999999998</v>
      </c>
      <c r="AM1068">
        <v>0.73209999999999997</v>
      </c>
      <c r="AN1068">
        <v>0.43730000000000002</v>
      </c>
      <c r="AO1068">
        <v>0.80289999999999995</v>
      </c>
      <c r="AP1068">
        <v>0.55059999999999998</v>
      </c>
      <c r="AQ1068">
        <v>0.51049999999999995</v>
      </c>
      <c r="AR1068">
        <v>0.68469999999999998</v>
      </c>
      <c r="AS1068">
        <v>0.73750000000000004</v>
      </c>
      <c r="AT1068">
        <v>0.52900000000000003</v>
      </c>
      <c r="AU1068">
        <v>0.64239999999999997</v>
      </c>
      <c r="AV1068">
        <v>0.88009999999999999</v>
      </c>
      <c r="AW1068">
        <v>0.66090000000000004</v>
      </c>
      <c r="AX1068">
        <v>0.35599999999999998</v>
      </c>
      <c r="AY1068">
        <v>0.55589999999999995</v>
      </c>
      <c r="AZ1068">
        <v>0.48220000000000002</v>
      </c>
      <c r="BA1068">
        <v>0.71240000000000003</v>
      </c>
      <c r="BB1068">
        <v>0.90669999999999995</v>
      </c>
      <c r="BC1068">
        <v>0.6462</v>
      </c>
      <c r="BD1068">
        <v>0.80359999999999998</v>
      </c>
    </row>
    <row r="1069" spans="1:56" hidden="1" x14ac:dyDescent="0.4">
      <c r="A1069">
        <v>18</v>
      </c>
      <c r="B1069" t="s">
        <v>1103</v>
      </c>
      <c r="C1069" t="s">
        <v>1127</v>
      </c>
      <c r="D1069" t="str">
        <f t="shared" si="50"/>
        <v>BM25</v>
      </c>
      <c r="E1069" t="s">
        <v>1145</v>
      </c>
      <c r="F1069">
        <f t="shared" si="51"/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</row>
    <row r="1070" spans="1:56" hidden="1" x14ac:dyDescent="0.4">
      <c r="A1070">
        <v>19</v>
      </c>
      <c r="B1070" t="s">
        <v>1103</v>
      </c>
      <c r="C1070" t="s">
        <v>1127</v>
      </c>
      <c r="D1070" t="str">
        <f t="shared" si="50"/>
        <v>SBERT</v>
      </c>
      <c r="E1070" t="s">
        <v>1146</v>
      </c>
      <c r="F1070">
        <f t="shared" si="51"/>
        <v>0.96179400000000004</v>
      </c>
      <c r="G1070">
        <v>0.93759999999999999</v>
      </c>
      <c r="H1070">
        <v>0.99839999999999995</v>
      </c>
      <c r="I1070">
        <v>0.96870000000000001</v>
      </c>
      <c r="J1070">
        <v>0.93069999999999997</v>
      </c>
      <c r="K1070">
        <v>0.99429999999999996</v>
      </c>
      <c r="L1070">
        <v>0.99019999999999997</v>
      </c>
      <c r="M1070">
        <v>0.9758</v>
      </c>
      <c r="N1070">
        <v>0.99680000000000002</v>
      </c>
      <c r="O1070">
        <v>1</v>
      </c>
      <c r="P1070">
        <v>0.98650000000000004</v>
      </c>
      <c r="Q1070">
        <v>0.94399999999999995</v>
      </c>
      <c r="R1070">
        <v>0.93689999999999996</v>
      </c>
      <c r="S1070">
        <v>0.98680000000000001</v>
      </c>
      <c r="T1070">
        <v>0.99250000000000005</v>
      </c>
      <c r="U1070">
        <v>0.97060000000000002</v>
      </c>
      <c r="V1070">
        <v>0.97089999999999999</v>
      </c>
      <c r="W1070">
        <v>0.97699999999999998</v>
      </c>
      <c r="X1070">
        <v>0.93489999999999995</v>
      </c>
      <c r="Y1070">
        <v>0.91200000000000003</v>
      </c>
      <c r="Z1070">
        <v>0.96379999999999999</v>
      </c>
      <c r="AA1070">
        <v>0.99170000000000003</v>
      </c>
      <c r="AB1070">
        <v>0.98270000000000002</v>
      </c>
      <c r="AC1070">
        <v>0.9385</v>
      </c>
      <c r="AD1070">
        <v>0.94379999999999997</v>
      </c>
      <c r="AE1070">
        <v>0.9849</v>
      </c>
      <c r="AF1070">
        <v>0.96350000000000002</v>
      </c>
      <c r="AG1070">
        <v>0.86460000000000004</v>
      </c>
      <c r="AH1070">
        <v>0.95230000000000004</v>
      </c>
      <c r="AI1070">
        <v>0.98929999999999996</v>
      </c>
      <c r="AJ1070">
        <v>0.98939999999999995</v>
      </c>
      <c r="AK1070">
        <v>0.92959999999999998</v>
      </c>
      <c r="AL1070">
        <v>0.99790000000000001</v>
      </c>
      <c r="AM1070">
        <v>0.98880000000000001</v>
      </c>
      <c r="AN1070">
        <v>0.94679999999999997</v>
      </c>
      <c r="AO1070">
        <v>0.98629999999999995</v>
      </c>
      <c r="AP1070">
        <v>0.9173</v>
      </c>
      <c r="AQ1070">
        <v>0.94059999999999999</v>
      </c>
      <c r="AR1070">
        <v>0.96189999999999998</v>
      </c>
      <c r="AS1070">
        <v>0.96179999999999999</v>
      </c>
      <c r="AT1070">
        <v>0.95630000000000004</v>
      </c>
      <c r="AU1070">
        <v>0.96130000000000004</v>
      </c>
      <c r="AV1070">
        <v>0.99039999999999995</v>
      </c>
      <c r="AW1070">
        <v>0.93920000000000003</v>
      </c>
      <c r="AX1070">
        <v>0.88729999999999998</v>
      </c>
      <c r="AY1070">
        <v>0.92290000000000005</v>
      </c>
      <c r="AZ1070">
        <v>0.89500000000000002</v>
      </c>
      <c r="BA1070">
        <v>0.98850000000000005</v>
      </c>
      <c r="BB1070">
        <v>0.99070000000000003</v>
      </c>
      <c r="BC1070">
        <v>0.96330000000000005</v>
      </c>
      <c r="BD1070">
        <v>0.99470000000000003</v>
      </c>
    </row>
    <row r="1071" spans="1:56" hidden="1" x14ac:dyDescent="0.4">
      <c r="A1071">
        <v>20</v>
      </c>
      <c r="B1071" t="s">
        <v>1103</v>
      </c>
      <c r="C1071" t="s">
        <v>1127</v>
      </c>
      <c r="D1071" t="str">
        <f t="shared" si="50"/>
        <v>MEAN</v>
      </c>
      <c r="E1071" t="s">
        <v>1147</v>
      </c>
      <c r="F1071">
        <f t="shared" si="51"/>
        <v>0.59812199999999993</v>
      </c>
      <c r="G1071">
        <v>0.55320000000000003</v>
      </c>
      <c r="H1071">
        <v>0.748</v>
      </c>
      <c r="I1071">
        <v>0.49990000000000001</v>
      </c>
      <c r="J1071">
        <v>0.43780000000000002</v>
      </c>
      <c r="K1071">
        <v>0.75170000000000003</v>
      </c>
      <c r="L1071">
        <v>0.58650000000000002</v>
      </c>
      <c r="M1071">
        <v>0.57789999999999997</v>
      </c>
      <c r="N1071">
        <v>0.78949999999999998</v>
      </c>
      <c r="O1071">
        <v>0.79859999999999998</v>
      </c>
      <c r="P1071">
        <v>0.71519999999999995</v>
      </c>
      <c r="Q1071">
        <v>0.54490000000000005</v>
      </c>
      <c r="R1071">
        <v>0.58099999999999996</v>
      </c>
      <c r="S1071">
        <v>0.73299999999999998</v>
      </c>
      <c r="T1071">
        <v>0.7177</v>
      </c>
      <c r="U1071">
        <v>0.6885</v>
      </c>
      <c r="V1071">
        <v>0.58050000000000002</v>
      </c>
      <c r="W1071">
        <v>0.56559999999999999</v>
      </c>
      <c r="X1071">
        <v>0.48130000000000001</v>
      </c>
      <c r="Y1071">
        <v>0.53049999999999997</v>
      </c>
      <c r="Z1071">
        <v>0.59689999999999999</v>
      </c>
      <c r="AA1071">
        <v>0.70499999999999996</v>
      </c>
      <c r="AB1071">
        <v>0.53420000000000001</v>
      </c>
      <c r="AC1071">
        <v>0.51070000000000004</v>
      </c>
      <c r="AD1071">
        <v>0.39639999999999997</v>
      </c>
      <c r="AE1071">
        <v>0.62229999999999996</v>
      </c>
      <c r="AF1071">
        <v>0.57220000000000004</v>
      </c>
      <c r="AG1071">
        <v>0.43290000000000001</v>
      </c>
      <c r="AH1071">
        <v>0.5131</v>
      </c>
      <c r="AI1071">
        <v>0.74750000000000005</v>
      </c>
      <c r="AJ1071">
        <v>0.69179999999999997</v>
      </c>
      <c r="AK1071">
        <v>0.48770000000000002</v>
      </c>
      <c r="AL1071">
        <v>0.75349999999999995</v>
      </c>
      <c r="AM1071">
        <v>0.64990000000000003</v>
      </c>
      <c r="AN1071">
        <v>0.48</v>
      </c>
      <c r="AO1071">
        <v>0.67979999999999996</v>
      </c>
      <c r="AP1071">
        <v>0.4526</v>
      </c>
      <c r="AQ1071">
        <v>0.49430000000000002</v>
      </c>
      <c r="AR1071">
        <v>0.55420000000000003</v>
      </c>
      <c r="AS1071">
        <v>0.621</v>
      </c>
      <c r="AT1071">
        <v>0.5696</v>
      </c>
      <c r="AU1071">
        <v>0.5585</v>
      </c>
      <c r="AV1071">
        <v>0.71909999999999996</v>
      </c>
      <c r="AW1071">
        <v>0.50439999999999996</v>
      </c>
      <c r="AX1071">
        <v>0.45590000000000003</v>
      </c>
      <c r="AY1071">
        <v>0.52339999999999998</v>
      </c>
      <c r="AZ1071">
        <v>0.50090000000000001</v>
      </c>
      <c r="BA1071">
        <v>0.64090000000000003</v>
      </c>
      <c r="BB1071">
        <v>0.77500000000000002</v>
      </c>
      <c r="BC1071">
        <v>0.58309999999999995</v>
      </c>
      <c r="BD1071">
        <v>0.69799999999999995</v>
      </c>
    </row>
    <row r="1072" spans="1:56" hidden="1" x14ac:dyDescent="0.4">
      <c r="A1072">
        <v>21</v>
      </c>
      <c r="B1072" t="s">
        <v>1103</v>
      </c>
      <c r="C1072" t="s">
        <v>1127</v>
      </c>
      <c r="D1072" t="str">
        <f t="shared" si="50"/>
        <v>Weighted</v>
      </c>
      <c r="E1072" t="s">
        <v>1148</v>
      </c>
      <c r="F1072">
        <f t="shared" si="51"/>
        <v>0.63640200000000025</v>
      </c>
      <c r="G1072">
        <v>0.58179999999999998</v>
      </c>
      <c r="H1072">
        <v>0.8306</v>
      </c>
      <c r="I1072">
        <v>0.50319999999999998</v>
      </c>
      <c r="J1072">
        <v>0.42699999999999999</v>
      </c>
      <c r="K1072">
        <v>0.83599999999999997</v>
      </c>
      <c r="L1072">
        <v>0.61850000000000005</v>
      </c>
      <c r="M1072">
        <v>0.60629999999999995</v>
      </c>
      <c r="N1072">
        <v>0.88549999999999995</v>
      </c>
      <c r="O1072">
        <v>0.8982</v>
      </c>
      <c r="P1072">
        <v>0.78820000000000001</v>
      </c>
      <c r="Q1072">
        <v>0.56269999999999998</v>
      </c>
      <c r="R1072">
        <v>0.61409999999999998</v>
      </c>
      <c r="S1072">
        <v>0.81320000000000003</v>
      </c>
      <c r="T1072">
        <v>0.79190000000000005</v>
      </c>
      <c r="U1072">
        <v>0.75470000000000004</v>
      </c>
      <c r="V1072">
        <v>0.60970000000000002</v>
      </c>
      <c r="W1072">
        <v>0.58750000000000002</v>
      </c>
      <c r="X1072">
        <v>0.48649999999999999</v>
      </c>
      <c r="Y1072">
        <v>0.55610000000000004</v>
      </c>
      <c r="Z1072">
        <v>0.63759999999999994</v>
      </c>
      <c r="AA1072">
        <v>0.77310000000000001</v>
      </c>
      <c r="AB1072">
        <v>0.53869999999999996</v>
      </c>
      <c r="AC1072">
        <v>0.5242</v>
      </c>
      <c r="AD1072">
        <v>0.37230000000000002</v>
      </c>
      <c r="AE1072">
        <v>0.66710000000000003</v>
      </c>
      <c r="AF1072">
        <v>0.60109999999999997</v>
      </c>
      <c r="AG1072">
        <v>0.43309999999999998</v>
      </c>
      <c r="AH1072">
        <v>0.52149999999999996</v>
      </c>
      <c r="AI1072">
        <v>0.82840000000000003</v>
      </c>
      <c r="AJ1072">
        <v>0.75700000000000001</v>
      </c>
      <c r="AK1072">
        <v>0.49669999999999997</v>
      </c>
      <c r="AL1072">
        <v>0.83919999999999995</v>
      </c>
      <c r="AM1072">
        <v>0.7006</v>
      </c>
      <c r="AN1072">
        <v>0.4798</v>
      </c>
      <c r="AO1072">
        <v>0.7419</v>
      </c>
      <c r="AP1072">
        <v>0.45569999999999999</v>
      </c>
      <c r="AQ1072">
        <v>0.50229999999999997</v>
      </c>
      <c r="AR1072">
        <v>0.5827</v>
      </c>
      <c r="AS1072">
        <v>0.66890000000000005</v>
      </c>
      <c r="AT1072">
        <v>0.59509999999999996</v>
      </c>
      <c r="AU1072">
        <v>0.58609999999999995</v>
      </c>
      <c r="AV1072">
        <v>0.79430000000000001</v>
      </c>
      <c r="AW1072">
        <v>0.52270000000000005</v>
      </c>
      <c r="AX1072">
        <v>0.45450000000000002</v>
      </c>
      <c r="AY1072">
        <v>0.54359999999999997</v>
      </c>
      <c r="AZ1072">
        <v>0.51600000000000001</v>
      </c>
      <c r="BA1072">
        <v>0.6885</v>
      </c>
      <c r="BB1072">
        <v>0.86550000000000005</v>
      </c>
      <c r="BC1072">
        <v>0.61670000000000003</v>
      </c>
      <c r="BD1072">
        <v>0.76349999999999996</v>
      </c>
    </row>
    <row r="1073" spans="1:56" hidden="1" x14ac:dyDescent="0.4">
      <c r="A1073">
        <v>148</v>
      </c>
      <c r="B1073" t="s">
        <v>1127</v>
      </c>
      <c r="C1073" t="s">
        <v>1149</v>
      </c>
      <c r="D1073" t="str">
        <f t="shared" si="50"/>
        <v>Jaccard</v>
      </c>
      <c r="E1073" t="s">
        <v>1150</v>
      </c>
      <c r="F1073">
        <f t="shared" si="51"/>
        <v>0.5753520000000002</v>
      </c>
      <c r="G1073">
        <v>0.48149999999999998</v>
      </c>
      <c r="H1073">
        <v>0.48</v>
      </c>
      <c r="I1073">
        <v>0.52380000000000004</v>
      </c>
      <c r="J1073">
        <v>0.1739</v>
      </c>
      <c r="K1073">
        <v>0.88239999999999996</v>
      </c>
      <c r="L1073">
        <v>0.77780000000000005</v>
      </c>
      <c r="M1073">
        <v>0.51280000000000003</v>
      </c>
      <c r="N1073">
        <v>0.45450000000000002</v>
      </c>
      <c r="O1073">
        <v>0.73080000000000001</v>
      </c>
      <c r="P1073">
        <v>0.67859999999999998</v>
      </c>
      <c r="Q1073">
        <v>0.56000000000000005</v>
      </c>
      <c r="R1073">
        <v>0.8125</v>
      </c>
      <c r="S1073">
        <v>0.66669999999999996</v>
      </c>
      <c r="T1073">
        <v>0.8</v>
      </c>
      <c r="U1073">
        <v>0.54549999999999998</v>
      </c>
      <c r="V1073">
        <v>0.73909999999999998</v>
      </c>
      <c r="W1073">
        <v>0.61760000000000004</v>
      </c>
      <c r="X1073">
        <v>0.68179999999999996</v>
      </c>
      <c r="Y1073">
        <v>0.26469999999999999</v>
      </c>
      <c r="Z1073">
        <v>0.625</v>
      </c>
      <c r="AA1073">
        <v>0.67569999999999997</v>
      </c>
      <c r="AB1073">
        <v>0.40739999999999998</v>
      </c>
      <c r="AC1073">
        <v>0.4</v>
      </c>
      <c r="AD1073">
        <v>0.35289999999999999</v>
      </c>
      <c r="AE1073">
        <v>0.64710000000000001</v>
      </c>
      <c r="AF1073">
        <v>0.63270000000000004</v>
      </c>
      <c r="AG1073">
        <v>0.37780000000000002</v>
      </c>
      <c r="AH1073">
        <v>0.56669999999999998</v>
      </c>
      <c r="AI1073">
        <v>1</v>
      </c>
      <c r="AJ1073">
        <v>0.71430000000000005</v>
      </c>
      <c r="AK1073">
        <v>0.3095</v>
      </c>
      <c r="AL1073">
        <v>0.5</v>
      </c>
      <c r="AM1073">
        <v>0.76919999999999999</v>
      </c>
      <c r="AN1073">
        <v>0.3226</v>
      </c>
      <c r="AO1073">
        <v>0.92310000000000003</v>
      </c>
      <c r="AP1073">
        <v>0.14710000000000001</v>
      </c>
      <c r="AQ1073">
        <v>0.75760000000000005</v>
      </c>
      <c r="AR1073">
        <v>0.27779999999999999</v>
      </c>
      <c r="AS1073">
        <v>0.47220000000000001</v>
      </c>
      <c r="AT1073">
        <v>0.66669999999999996</v>
      </c>
      <c r="AU1073">
        <v>0.6</v>
      </c>
      <c r="AV1073">
        <v>0.85189999999999999</v>
      </c>
      <c r="AW1073">
        <v>0.28000000000000003</v>
      </c>
      <c r="AX1073">
        <v>0.5</v>
      </c>
      <c r="AY1073">
        <v>0.23330000000000001</v>
      </c>
      <c r="AZ1073">
        <v>0.70830000000000004</v>
      </c>
      <c r="BA1073">
        <v>0.75</v>
      </c>
      <c r="BB1073">
        <v>0.66669999999999996</v>
      </c>
      <c r="BC1073">
        <v>0.59089999999999998</v>
      </c>
      <c r="BD1073">
        <v>0.65710000000000002</v>
      </c>
    </row>
    <row r="1074" spans="1:56" hidden="1" x14ac:dyDescent="0.4">
      <c r="A1074">
        <v>149</v>
      </c>
      <c r="B1074" t="s">
        <v>1127</v>
      </c>
      <c r="C1074" t="s">
        <v>1149</v>
      </c>
      <c r="D1074" t="str">
        <f t="shared" si="50"/>
        <v>Levenshtein</v>
      </c>
      <c r="E1074" t="s">
        <v>1151</v>
      </c>
      <c r="F1074">
        <f t="shared" si="51"/>
        <v>0.72371799999999975</v>
      </c>
      <c r="G1074">
        <v>0.74760000000000004</v>
      </c>
      <c r="H1074">
        <v>0.75349999999999995</v>
      </c>
      <c r="I1074">
        <v>0.76839999999999997</v>
      </c>
      <c r="J1074">
        <v>0.5393</v>
      </c>
      <c r="K1074">
        <v>0.97170000000000001</v>
      </c>
      <c r="L1074">
        <v>0.71319999999999995</v>
      </c>
      <c r="M1074">
        <v>0.76390000000000002</v>
      </c>
      <c r="N1074">
        <v>0.63919999999999999</v>
      </c>
      <c r="O1074">
        <v>0.94010000000000005</v>
      </c>
      <c r="P1074">
        <v>0.67320000000000002</v>
      </c>
      <c r="Q1074">
        <v>0.62670000000000003</v>
      </c>
      <c r="R1074">
        <v>0.68769999999999998</v>
      </c>
      <c r="S1074">
        <v>0.79379999999999995</v>
      </c>
      <c r="T1074">
        <v>0.87719999999999998</v>
      </c>
      <c r="U1074">
        <v>0.68830000000000002</v>
      </c>
      <c r="V1074">
        <v>0.86509999999999998</v>
      </c>
      <c r="W1074">
        <v>0.66139999999999999</v>
      </c>
      <c r="X1074">
        <v>0.8458</v>
      </c>
      <c r="Y1074">
        <v>0.72729999999999995</v>
      </c>
      <c r="Z1074">
        <v>0.60860000000000003</v>
      </c>
      <c r="AA1074">
        <v>0.76739999999999997</v>
      </c>
      <c r="AB1074">
        <v>0.56979999999999997</v>
      </c>
      <c r="AC1074">
        <v>0.69769999999999999</v>
      </c>
      <c r="AD1074">
        <v>0.44890000000000002</v>
      </c>
      <c r="AE1074">
        <v>0.81110000000000004</v>
      </c>
      <c r="AF1074">
        <v>0.59340000000000004</v>
      </c>
      <c r="AG1074">
        <v>0.61850000000000005</v>
      </c>
      <c r="AH1074">
        <v>0.67079999999999995</v>
      </c>
      <c r="AI1074">
        <v>0.98780000000000001</v>
      </c>
      <c r="AJ1074">
        <v>0.81479999999999997</v>
      </c>
      <c r="AK1074">
        <v>0.61199999999999999</v>
      </c>
      <c r="AL1074">
        <v>0.75570000000000004</v>
      </c>
      <c r="AM1074">
        <v>0.84899999999999998</v>
      </c>
      <c r="AN1074">
        <v>0.59250000000000003</v>
      </c>
      <c r="AO1074">
        <v>0.90890000000000004</v>
      </c>
      <c r="AP1074">
        <v>0.69269999999999998</v>
      </c>
      <c r="AQ1074">
        <v>0.65039999999999998</v>
      </c>
      <c r="AR1074">
        <v>0.5595</v>
      </c>
      <c r="AS1074">
        <v>0.49020000000000002</v>
      </c>
      <c r="AT1074">
        <v>0.87239999999999995</v>
      </c>
      <c r="AU1074">
        <v>0.75439999999999996</v>
      </c>
      <c r="AV1074">
        <v>0.94799999999999995</v>
      </c>
      <c r="AW1074">
        <v>0.76539999999999997</v>
      </c>
      <c r="AX1074">
        <v>0.505</v>
      </c>
      <c r="AY1074">
        <v>0.54769999999999996</v>
      </c>
      <c r="AZ1074">
        <v>0.6915</v>
      </c>
      <c r="BA1074">
        <v>0.79320000000000002</v>
      </c>
      <c r="BB1074">
        <v>0.74890000000000001</v>
      </c>
      <c r="BC1074">
        <v>0.75190000000000001</v>
      </c>
      <c r="BD1074">
        <v>0.82440000000000002</v>
      </c>
    </row>
    <row r="1075" spans="1:56" hidden="1" x14ac:dyDescent="0.4">
      <c r="A1075">
        <v>150</v>
      </c>
      <c r="B1075" t="s">
        <v>1127</v>
      </c>
      <c r="C1075" t="s">
        <v>1149</v>
      </c>
      <c r="D1075" t="str">
        <f t="shared" si="50"/>
        <v>TFIDF</v>
      </c>
      <c r="E1075" t="s">
        <v>1152</v>
      </c>
      <c r="F1075">
        <f t="shared" si="51"/>
        <v>0.62818399999999985</v>
      </c>
      <c r="G1075">
        <v>0.68149999999999999</v>
      </c>
      <c r="H1075">
        <v>0.51319999999999999</v>
      </c>
      <c r="I1075">
        <v>0.56989999999999996</v>
      </c>
      <c r="J1075">
        <v>0.36659999999999998</v>
      </c>
      <c r="K1075">
        <v>0.91010000000000002</v>
      </c>
      <c r="L1075">
        <v>0.71040000000000003</v>
      </c>
      <c r="M1075">
        <v>0.60319999999999996</v>
      </c>
      <c r="N1075">
        <v>0.41149999999999998</v>
      </c>
      <c r="O1075">
        <v>0.8982</v>
      </c>
      <c r="P1075">
        <v>0.68269999999999997</v>
      </c>
      <c r="Q1075">
        <v>0.41570000000000001</v>
      </c>
      <c r="R1075">
        <v>0.76349999999999996</v>
      </c>
      <c r="S1075">
        <v>0.7117</v>
      </c>
      <c r="T1075">
        <v>0.83189999999999997</v>
      </c>
      <c r="U1075">
        <v>0.60070000000000001</v>
      </c>
      <c r="V1075">
        <v>0.74160000000000004</v>
      </c>
      <c r="W1075">
        <v>0.55200000000000005</v>
      </c>
      <c r="X1075">
        <v>0.76970000000000005</v>
      </c>
      <c r="Y1075">
        <v>0.52739999999999998</v>
      </c>
      <c r="Z1075">
        <v>0.56289999999999996</v>
      </c>
      <c r="AA1075">
        <v>0.55249999999999999</v>
      </c>
      <c r="AB1075">
        <v>0.4506</v>
      </c>
      <c r="AC1075">
        <v>0.55569999999999997</v>
      </c>
      <c r="AD1075">
        <v>0.50529999999999997</v>
      </c>
      <c r="AE1075">
        <v>0.78300000000000003</v>
      </c>
      <c r="AF1075">
        <v>0.50249999999999995</v>
      </c>
      <c r="AG1075">
        <v>0.54259999999999997</v>
      </c>
      <c r="AH1075">
        <v>0.42830000000000001</v>
      </c>
      <c r="AI1075">
        <v>0.97460000000000002</v>
      </c>
      <c r="AJ1075">
        <v>0.78049999999999997</v>
      </c>
      <c r="AK1075">
        <v>0.53269999999999995</v>
      </c>
      <c r="AL1075">
        <v>0.58069999999999999</v>
      </c>
      <c r="AM1075">
        <v>0.77210000000000001</v>
      </c>
      <c r="AN1075">
        <v>0.51139999999999997</v>
      </c>
      <c r="AO1075">
        <v>0.92</v>
      </c>
      <c r="AP1075">
        <v>0.50229999999999997</v>
      </c>
      <c r="AQ1075">
        <v>0.64149999999999996</v>
      </c>
      <c r="AR1075">
        <v>0.44969999999999999</v>
      </c>
      <c r="AS1075">
        <v>0.40910000000000002</v>
      </c>
      <c r="AT1075">
        <v>0.76370000000000005</v>
      </c>
      <c r="AU1075">
        <v>0.62919999999999998</v>
      </c>
      <c r="AV1075">
        <v>0.89859999999999995</v>
      </c>
      <c r="AW1075">
        <v>0.60570000000000002</v>
      </c>
      <c r="AX1075">
        <v>0.42399999999999999</v>
      </c>
      <c r="AY1075">
        <v>0.44040000000000001</v>
      </c>
      <c r="AZ1075">
        <v>0.64070000000000005</v>
      </c>
      <c r="BA1075">
        <v>0.65369999999999995</v>
      </c>
      <c r="BB1075">
        <v>0.64290000000000003</v>
      </c>
      <c r="BC1075">
        <v>0.67720000000000002</v>
      </c>
      <c r="BD1075">
        <v>0.81359999999999999</v>
      </c>
    </row>
    <row r="1076" spans="1:56" hidden="1" x14ac:dyDescent="0.4">
      <c r="A1076">
        <v>151</v>
      </c>
      <c r="B1076" t="s">
        <v>1127</v>
      </c>
      <c r="C1076" t="s">
        <v>1149</v>
      </c>
      <c r="D1076" t="str">
        <f t="shared" si="50"/>
        <v>BM25</v>
      </c>
      <c r="E1076" t="s">
        <v>1153</v>
      </c>
      <c r="F1076">
        <f t="shared" si="51"/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</row>
    <row r="1077" spans="1:56" hidden="1" x14ac:dyDescent="0.4">
      <c r="A1077">
        <v>152</v>
      </c>
      <c r="B1077" t="s">
        <v>1127</v>
      </c>
      <c r="C1077" t="s">
        <v>1149</v>
      </c>
      <c r="D1077" t="str">
        <f t="shared" si="50"/>
        <v>SBERT</v>
      </c>
      <c r="E1077" t="s">
        <v>1154</v>
      </c>
      <c r="F1077">
        <f t="shared" si="51"/>
        <v>0.95840999999999998</v>
      </c>
      <c r="G1077">
        <v>0.96819999999999995</v>
      </c>
      <c r="H1077">
        <v>0.96289999999999998</v>
      </c>
      <c r="I1077">
        <v>0.97260000000000002</v>
      </c>
      <c r="J1077">
        <v>0.92500000000000004</v>
      </c>
      <c r="K1077">
        <v>0.99429999999999996</v>
      </c>
      <c r="L1077">
        <v>0.9859</v>
      </c>
      <c r="M1077">
        <v>0.97099999999999997</v>
      </c>
      <c r="N1077">
        <v>0.91510000000000002</v>
      </c>
      <c r="O1077">
        <v>0.99529999999999996</v>
      </c>
      <c r="P1077">
        <v>0.97970000000000002</v>
      </c>
      <c r="Q1077">
        <v>0.94099999999999995</v>
      </c>
      <c r="R1077">
        <v>0.95320000000000005</v>
      </c>
      <c r="S1077">
        <v>0.95669999999999999</v>
      </c>
      <c r="T1077">
        <v>0.99060000000000004</v>
      </c>
      <c r="U1077">
        <v>0.95</v>
      </c>
      <c r="V1077">
        <v>0.9798</v>
      </c>
      <c r="W1077">
        <v>0.97770000000000001</v>
      </c>
      <c r="X1077">
        <v>0.99109999999999998</v>
      </c>
      <c r="Y1077">
        <v>0.93810000000000004</v>
      </c>
      <c r="Z1077">
        <v>0.95840000000000003</v>
      </c>
      <c r="AA1077">
        <v>0.98699999999999999</v>
      </c>
      <c r="AB1077">
        <v>0.95750000000000002</v>
      </c>
      <c r="AC1077">
        <v>0.92220000000000002</v>
      </c>
      <c r="AD1077">
        <v>0.94569999999999999</v>
      </c>
      <c r="AE1077">
        <v>0.98680000000000001</v>
      </c>
      <c r="AF1077">
        <v>0.95960000000000001</v>
      </c>
      <c r="AG1077">
        <v>0.9446</v>
      </c>
      <c r="AH1077">
        <v>0.9395</v>
      </c>
      <c r="AI1077">
        <v>0.99809999999999999</v>
      </c>
      <c r="AJ1077">
        <v>0.98740000000000006</v>
      </c>
      <c r="AK1077">
        <v>0.92330000000000001</v>
      </c>
      <c r="AL1077">
        <v>0.95499999999999996</v>
      </c>
      <c r="AM1077">
        <v>0.98899999999999999</v>
      </c>
      <c r="AN1077">
        <v>0.92810000000000004</v>
      </c>
      <c r="AO1077">
        <v>0.99280000000000002</v>
      </c>
      <c r="AP1077">
        <v>0.93259999999999998</v>
      </c>
      <c r="AQ1077">
        <v>0.96079999999999999</v>
      </c>
      <c r="AR1077">
        <v>0.91420000000000001</v>
      </c>
      <c r="AS1077">
        <v>0.90629999999999999</v>
      </c>
      <c r="AT1077">
        <v>0.99050000000000005</v>
      </c>
      <c r="AU1077">
        <v>0.96109999999999995</v>
      </c>
      <c r="AV1077">
        <v>0.99650000000000005</v>
      </c>
      <c r="AW1077">
        <v>0.95520000000000005</v>
      </c>
      <c r="AX1077">
        <v>0.91169999999999995</v>
      </c>
      <c r="AY1077">
        <v>0.86629999999999996</v>
      </c>
      <c r="AZ1077">
        <v>0.94730000000000003</v>
      </c>
      <c r="BA1077">
        <v>0.94210000000000005</v>
      </c>
      <c r="BB1077">
        <v>0.94910000000000005</v>
      </c>
      <c r="BC1077">
        <v>0.97689999999999999</v>
      </c>
      <c r="BD1077">
        <v>0.98670000000000002</v>
      </c>
    </row>
    <row r="1078" spans="1:56" hidden="1" x14ac:dyDescent="0.4">
      <c r="A1078">
        <v>153</v>
      </c>
      <c r="B1078" t="s">
        <v>1127</v>
      </c>
      <c r="C1078" t="s">
        <v>1149</v>
      </c>
      <c r="D1078" t="str">
        <f t="shared" si="50"/>
        <v>MEAN</v>
      </c>
      <c r="E1078" t="s">
        <v>1155</v>
      </c>
      <c r="F1078">
        <f t="shared" si="51"/>
        <v>0.5771400000000001</v>
      </c>
      <c r="G1078">
        <v>0.57569999999999999</v>
      </c>
      <c r="H1078">
        <v>0.54190000000000005</v>
      </c>
      <c r="I1078">
        <v>0.56689999999999996</v>
      </c>
      <c r="J1078">
        <v>0.40100000000000002</v>
      </c>
      <c r="K1078">
        <v>0.75170000000000003</v>
      </c>
      <c r="L1078">
        <v>0.63749999999999996</v>
      </c>
      <c r="M1078">
        <v>0.57020000000000004</v>
      </c>
      <c r="N1078">
        <v>0.48409999999999997</v>
      </c>
      <c r="O1078">
        <v>0.71289999999999998</v>
      </c>
      <c r="P1078">
        <v>0.6028</v>
      </c>
      <c r="Q1078">
        <v>0.50870000000000004</v>
      </c>
      <c r="R1078">
        <v>0.64339999999999997</v>
      </c>
      <c r="S1078">
        <v>0.62580000000000002</v>
      </c>
      <c r="T1078">
        <v>0.7</v>
      </c>
      <c r="U1078">
        <v>0.55689999999999995</v>
      </c>
      <c r="V1078">
        <v>0.66510000000000002</v>
      </c>
      <c r="W1078">
        <v>0.56179999999999997</v>
      </c>
      <c r="X1078">
        <v>0.65769999999999995</v>
      </c>
      <c r="Y1078">
        <v>0.49149999999999999</v>
      </c>
      <c r="Z1078">
        <v>0.55100000000000005</v>
      </c>
      <c r="AA1078">
        <v>0.59650000000000003</v>
      </c>
      <c r="AB1078">
        <v>0.47710000000000002</v>
      </c>
      <c r="AC1078">
        <v>0.5151</v>
      </c>
      <c r="AD1078">
        <v>0.4506</v>
      </c>
      <c r="AE1078">
        <v>0.64559999999999995</v>
      </c>
      <c r="AF1078">
        <v>0.53759999999999997</v>
      </c>
      <c r="AG1078">
        <v>0.49669999999999997</v>
      </c>
      <c r="AH1078">
        <v>0.52110000000000001</v>
      </c>
      <c r="AI1078">
        <v>0.79210000000000003</v>
      </c>
      <c r="AJ1078">
        <v>0.65939999999999999</v>
      </c>
      <c r="AK1078">
        <v>0.47549999999999998</v>
      </c>
      <c r="AL1078">
        <v>0.55830000000000002</v>
      </c>
      <c r="AM1078">
        <v>0.67589999999999995</v>
      </c>
      <c r="AN1078">
        <v>0.47089999999999999</v>
      </c>
      <c r="AO1078">
        <v>0.749</v>
      </c>
      <c r="AP1078">
        <v>0.45490000000000003</v>
      </c>
      <c r="AQ1078">
        <v>0.60199999999999998</v>
      </c>
      <c r="AR1078">
        <v>0.44019999999999998</v>
      </c>
      <c r="AS1078">
        <v>0.4556</v>
      </c>
      <c r="AT1078">
        <v>0.65869999999999995</v>
      </c>
      <c r="AU1078">
        <v>0.58889999999999998</v>
      </c>
      <c r="AV1078">
        <v>0.73899999999999999</v>
      </c>
      <c r="AW1078">
        <v>0.52129999999999999</v>
      </c>
      <c r="AX1078">
        <v>0.46810000000000002</v>
      </c>
      <c r="AY1078">
        <v>0.41760000000000003</v>
      </c>
      <c r="AZ1078">
        <v>0.59760000000000002</v>
      </c>
      <c r="BA1078">
        <v>0.62780000000000002</v>
      </c>
      <c r="BB1078">
        <v>0.60150000000000003</v>
      </c>
      <c r="BC1078">
        <v>0.59940000000000004</v>
      </c>
      <c r="BD1078">
        <v>0.65639999999999998</v>
      </c>
    </row>
    <row r="1079" spans="1:56" hidden="1" x14ac:dyDescent="0.4">
      <c r="A1079">
        <v>154</v>
      </c>
      <c r="B1079" t="s">
        <v>1127</v>
      </c>
      <c r="C1079" t="s">
        <v>1149</v>
      </c>
      <c r="D1079" t="str">
        <f t="shared" si="50"/>
        <v>Weighted</v>
      </c>
      <c r="E1079" t="s">
        <v>1156</v>
      </c>
      <c r="F1079">
        <f t="shared" si="51"/>
        <v>0.60905400000000021</v>
      </c>
      <c r="G1079">
        <v>0.60850000000000004</v>
      </c>
      <c r="H1079">
        <v>0.55859999999999999</v>
      </c>
      <c r="I1079">
        <v>0.59130000000000005</v>
      </c>
      <c r="J1079">
        <v>0.38080000000000003</v>
      </c>
      <c r="K1079">
        <v>0.83599999999999997</v>
      </c>
      <c r="L1079">
        <v>0.68440000000000001</v>
      </c>
      <c r="M1079">
        <v>0.59719999999999995</v>
      </c>
      <c r="N1079">
        <v>0.4884</v>
      </c>
      <c r="O1079">
        <v>0.78669999999999995</v>
      </c>
      <c r="P1079">
        <v>0.64070000000000005</v>
      </c>
      <c r="Q1079">
        <v>0.51549999999999996</v>
      </c>
      <c r="R1079">
        <v>0.69940000000000002</v>
      </c>
      <c r="S1079">
        <v>0.67430000000000001</v>
      </c>
      <c r="T1079">
        <v>0.76790000000000003</v>
      </c>
      <c r="U1079">
        <v>0.58360000000000001</v>
      </c>
      <c r="V1079">
        <v>0.72150000000000003</v>
      </c>
      <c r="W1079">
        <v>0.58309999999999995</v>
      </c>
      <c r="X1079">
        <v>0.71189999999999998</v>
      </c>
      <c r="Y1079">
        <v>0.5</v>
      </c>
      <c r="Z1079">
        <v>0.57310000000000005</v>
      </c>
      <c r="AA1079">
        <v>0.62519999999999998</v>
      </c>
      <c r="AB1079">
        <v>0.47520000000000001</v>
      </c>
      <c r="AC1079">
        <v>0.53339999999999999</v>
      </c>
      <c r="AD1079">
        <v>0.4466</v>
      </c>
      <c r="AE1079">
        <v>0.69810000000000005</v>
      </c>
      <c r="AF1079">
        <v>0.55320000000000003</v>
      </c>
      <c r="AG1079">
        <v>0.50629999999999997</v>
      </c>
      <c r="AH1079">
        <v>0.53180000000000005</v>
      </c>
      <c r="AI1079">
        <v>0.8891</v>
      </c>
      <c r="AJ1079">
        <v>0.71519999999999995</v>
      </c>
      <c r="AK1079">
        <v>0.48249999999999998</v>
      </c>
      <c r="AL1079">
        <v>0.58360000000000001</v>
      </c>
      <c r="AM1079">
        <v>0.73509999999999998</v>
      </c>
      <c r="AN1079">
        <v>0.47499999999999998</v>
      </c>
      <c r="AO1079">
        <v>0.83330000000000004</v>
      </c>
      <c r="AP1079">
        <v>0.45390000000000003</v>
      </c>
      <c r="AQ1079">
        <v>0.64049999999999996</v>
      </c>
      <c r="AR1079">
        <v>0.43559999999999999</v>
      </c>
      <c r="AS1079">
        <v>0.45400000000000001</v>
      </c>
      <c r="AT1079">
        <v>0.71289999999999998</v>
      </c>
      <c r="AU1079">
        <v>0.62350000000000005</v>
      </c>
      <c r="AV1079">
        <v>0.81920000000000004</v>
      </c>
      <c r="AW1079">
        <v>0.53859999999999997</v>
      </c>
      <c r="AX1079">
        <v>0.46960000000000002</v>
      </c>
      <c r="AY1079">
        <v>0.41399999999999998</v>
      </c>
      <c r="AZ1079">
        <v>0.63690000000000002</v>
      </c>
      <c r="BA1079">
        <v>0.67610000000000003</v>
      </c>
      <c r="BB1079">
        <v>0.64170000000000005</v>
      </c>
      <c r="BC1079">
        <v>0.63660000000000005</v>
      </c>
      <c r="BD1079">
        <v>0.71309999999999996</v>
      </c>
    </row>
    <row r="1080" spans="1:56" hidden="1" x14ac:dyDescent="0.4">
      <c r="A1080">
        <v>113</v>
      </c>
      <c r="B1080" t="s">
        <v>1112</v>
      </c>
      <c r="C1080" t="s">
        <v>1149</v>
      </c>
      <c r="D1080" t="str">
        <f t="shared" si="50"/>
        <v>Jaccard</v>
      </c>
      <c r="E1080" t="s">
        <v>1157</v>
      </c>
      <c r="F1080">
        <f t="shared" si="51"/>
        <v>0.60812999999999995</v>
      </c>
      <c r="G1080">
        <v>0.51849999999999996</v>
      </c>
      <c r="H1080">
        <v>0.44</v>
      </c>
      <c r="I1080">
        <v>0.66669999999999996</v>
      </c>
      <c r="J1080">
        <v>0.48720000000000002</v>
      </c>
      <c r="K1080">
        <v>1</v>
      </c>
      <c r="L1080">
        <v>0.88239999999999996</v>
      </c>
      <c r="M1080">
        <v>0.61539999999999995</v>
      </c>
      <c r="N1080">
        <v>0.5806</v>
      </c>
      <c r="O1080">
        <v>0.73080000000000001</v>
      </c>
      <c r="P1080">
        <v>0.74070000000000003</v>
      </c>
      <c r="Q1080">
        <v>0.78949999999999998</v>
      </c>
      <c r="R1080">
        <v>0.52629999999999999</v>
      </c>
      <c r="S1080">
        <v>0.69699999999999995</v>
      </c>
      <c r="T1080">
        <v>0.81820000000000004</v>
      </c>
      <c r="U1080">
        <v>0.56669999999999998</v>
      </c>
      <c r="V1080">
        <v>0.8095</v>
      </c>
      <c r="W1080">
        <v>0.7419</v>
      </c>
      <c r="X1080">
        <v>0.45</v>
      </c>
      <c r="Y1080">
        <v>0.2903</v>
      </c>
      <c r="Z1080">
        <v>0.64290000000000003</v>
      </c>
      <c r="AA1080">
        <v>0.67569999999999997</v>
      </c>
      <c r="AB1080">
        <v>0.52</v>
      </c>
      <c r="AC1080">
        <v>0.73080000000000001</v>
      </c>
      <c r="AD1080">
        <v>0.33329999999999999</v>
      </c>
      <c r="AE1080">
        <v>0.71430000000000005</v>
      </c>
      <c r="AF1080">
        <v>0.60870000000000002</v>
      </c>
      <c r="AG1080">
        <v>0.36359999999999998</v>
      </c>
      <c r="AH1080">
        <v>0.60709999999999997</v>
      </c>
      <c r="AI1080">
        <v>0.52</v>
      </c>
      <c r="AJ1080">
        <v>0.8</v>
      </c>
      <c r="AK1080">
        <v>0.4</v>
      </c>
      <c r="AL1080">
        <v>0.28570000000000001</v>
      </c>
      <c r="AM1080">
        <v>0.71430000000000005</v>
      </c>
      <c r="AN1080">
        <v>0.54169999999999996</v>
      </c>
      <c r="AO1080">
        <v>0.8276</v>
      </c>
      <c r="AP1080">
        <v>0.1923</v>
      </c>
      <c r="AQ1080">
        <v>0.89659999999999995</v>
      </c>
      <c r="AR1080">
        <v>0.2424</v>
      </c>
      <c r="AS1080">
        <v>0.61760000000000004</v>
      </c>
      <c r="AT1080">
        <v>0.8286</v>
      </c>
      <c r="AU1080">
        <v>0.6</v>
      </c>
      <c r="AV1080">
        <v>1</v>
      </c>
      <c r="AW1080">
        <v>0.38100000000000001</v>
      </c>
      <c r="AX1080">
        <v>0.5</v>
      </c>
      <c r="AY1080">
        <v>0.4</v>
      </c>
      <c r="AZ1080">
        <v>0.5</v>
      </c>
      <c r="BA1080">
        <v>0.56759999999999999</v>
      </c>
      <c r="BB1080">
        <v>0.66669999999999996</v>
      </c>
      <c r="BC1080">
        <v>0.55810000000000004</v>
      </c>
      <c r="BD1080">
        <v>0.81820000000000004</v>
      </c>
    </row>
    <row r="1081" spans="1:56" hidden="1" x14ac:dyDescent="0.4">
      <c r="A1081">
        <v>114</v>
      </c>
      <c r="B1081" t="s">
        <v>1112</v>
      </c>
      <c r="C1081" t="s">
        <v>1149</v>
      </c>
      <c r="D1081" t="str">
        <f t="shared" si="50"/>
        <v>Levenshtein</v>
      </c>
      <c r="E1081" t="s">
        <v>1158</v>
      </c>
      <c r="F1081">
        <f t="shared" si="51"/>
        <v>0.74436999999999998</v>
      </c>
      <c r="G1081">
        <v>0.79220000000000002</v>
      </c>
      <c r="H1081">
        <v>0.74909999999999999</v>
      </c>
      <c r="I1081">
        <v>0.86860000000000004</v>
      </c>
      <c r="J1081">
        <v>0.68379999999999996</v>
      </c>
      <c r="K1081">
        <v>1</v>
      </c>
      <c r="L1081">
        <v>0.8226</v>
      </c>
      <c r="M1081">
        <v>0.6774</v>
      </c>
      <c r="N1081">
        <v>0.67749999999999999</v>
      </c>
      <c r="O1081">
        <v>0.92849999999999999</v>
      </c>
      <c r="P1081">
        <v>0.67669999999999997</v>
      </c>
      <c r="Q1081">
        <v>0.83330000000000004</v>
      </c>
      <c r="R1081">
        <v>0.76170000000000004</v>
      </c>
      <c r="S1081">
        <v>0.78800000000000003</v>
      </c>
      <c r="T1081">
        <v>0.92800000000000005</v>
      </c>
      <c r="U1081">
        <v>0.81130000000000002</v>
      </c>
      <c r="V1081">
        <v>0.88170000000000004</v>
      </c>
      <c r="W1081">
        <v>0.76900000000000002</v>
      </c>
      <c r="X1081">
        <v>0.71870000000000001</v>
      </c>
      <c r="Y1081">
        <v>0.73029999999999995</v>
      </c>
      <c r="Z1081">
        <v>0.64170000000000005</v>
      </c>
      <c r="AA1081">
        <v>0.79459999999999997</v>
      </c>
      <c r="AB1081">
        <v>0.65369999999999995</v>
      </c>
      <c r="AC1081">
        <v>0.7883</v>
      </c>
      <c r="AD1081">
        <v>0.57420000000000004</v>
      </c>
      <c r="AE1081">
        <v>0.84740000000000004</v>
      </c>
      <c r="AF1081">
        <v>0.65090000000000003</v>
      </c>
      <c r="AG1081">
        <v>0.53449999999999998</v>
      </c>
      <c r="AH1081">
        <v>0.67579999999999996</v>
      </c>
      <c r="AI1081">
        <v>0.68130000000000002</v>
      </c>
      <c r="AJ1081">
        <v>0.89339999999999997</v>
      </c>
      <c r="AK1081">
        <v>0.65669999999999995</v>
      </c>
      <c r="AL1081">
        <v>0.505</v>
      </c>
      <c r="AM1081">
        <v>0.67120000000000002</v>
      </c>
      <c r="AN1081">
        <v>0.8387</v>
      </c>
      <c r="AO1081">
        <v>0.92410000000000003</v>
      </c>
      <c r="AP1081">
        <v>0.73460000000000003</v>
      </c>
      <c r="AQ1081">
        <v>0.84219999999999995</v>
      </c>
      <c r="AR1081">
        <v>0.53739999999999999</v>
      </c>
      <c r="AS1081">
        <v>0.56469999999999998</v>
      </c>
      <c r="AT1081">
        <v>0.95579999999999998</v>
      </c>
      <c r="AU1081">
        <v>0.57079999999999997</v>
      </c>
      <c r="AV1081">
        <v>0.99060000000000004</v>
      </c>
      <c r="AW1081">
        <v>0.63109999999999999</v>
      </c>
      <c r="AX1081">
        <v>0.59379999999999999</v>
      </c>
      <c r="AY1081">
        <v>0.623</v>
      </c>
      <c r="AZ1081">
        <v>0.71240000000000003</v>
      </c>
      <c r="BA1081">
        <v>0.7571</v>
      </c>
      <c r="BB1081">
        <v>0.74890000000000001</v>
      </c>
      <c r="BC1081">
        <v>0.69330000000000003</v>
      </c>
      <c r="BD1081">
        <v>0.83289999999999997</v>
      </c>
    </row>
    <row r="1082" spans="1:56" hidden="1" x14ac:dyDescent="0.4">
      <c r="A1082">
        <v>115</v>
      </c>
      <c r="B1082" t="s">
        <v>1112</v>
      </c>
      <c r="C1082" t="s">
        <v>1149</v>
      </c>
      <c r="D1082" t="str">
        <f t="shared" si="50"/>
        <v>TFIDF</v>
      </c>
      <c r="E1082" t="s">
        <v>1159</v>
      </c>
      <c r="F1082">
        <f t="shared" si="51"/>
        <v>0.65188599999999997</v>
      </c>
      <c r="G1082">
        <v>0.65500000000000003</v>
      </c>
      <c r="H1082">
        <v>0.50619999999999998</v>
      </c>
      <c r="I1082">
        <v>0.73750000000000004</v>
      </c>
      <c r="J1082">
        <v>0.49869999999999998</v>
      </c>
      <c r="K1082">
        <v>1</v>
      </c>
      <c r="L1082">
        <v>0.8337</v>
      </c>
      <c r="M1082">
        <v>0.48399999999999999</v>
      </c>
      <c r="N1082">
        <v>0.54259999999999997</v>
      </c>
      <c r="O1082">
        <v>0.88549999999999995</v>
      </c>
      <c r="P1082">
        <v>0.70569999999999999</v>
      </c>
      <c r="Q1082">
        <v>0.75690000000000002</v>
      </c>
      <c r="R1082">
        <v>0.54320000000000002</v>
      </c>
      <c r="S1082">
        <v>0.69789999999999996</v>
      </c>
      <c r="T1082">
        <v>0.84830000000000005</v>
      </c>
      <c r="U1082">
        <v>0.73360000000000003</v>
      </c>
      <c r="V1082">
        <v>0.78369999999999995</v>
      </c>
      <c r="W1082">
        <v>0.71989999999999998</v>
      </c>
      <c r="X1082">
        <v>0.61809999999999998</v>
      </c>
      <c r="Y1082">
        <v>0.53190000000000004</v>
      </c>
      <c r="Z1082">
        <v>0.59660000000000002</v>
      </c>
      <c r="AA1082">
        <v>0.62250000000000005</v>
      </c>
      <c r="AB1082">
        <v>0.46910000000000002</v>
      </c>
      <c r="AC1082">
        <v>0.60819999999999996</v>
      </c>
      <c r="AD1082">
        <v>0.47420000000000001</v>
      </c>
      <c r="AE1082">
        <v>0.79210000000000003</v>
      </c>
      <c r="AF1082">
        <v>0.54800000000000004</v>
      </c>
      <c r="AG1082">
        <v>0.44130000000000003</v>
      </c>
      <c r="AH1082">
        <v>0.52349999999999997</v>
      </c>
      <c r="AI1082">
        <v>0.58699999999999997</v>
      </c>
      <c r="AJ1082">
        <v>0.89339999999999997</v>
      </c>
      <c r="AK1082">
        <v>0.59399999999999997</v>
      </c>
      <c r="AL1082">
        <v>0.35389999999999999</v>
      </c>
      <c r="AM1082">
        <v>0.66010000000000002</v>
      </c>
      <c r="AN1082">
        <v>0.69669999999999999</v>
      </c>
      <c r="AO1082">
        <v>0.82969999999999999</v>
      </c>
      <c r="AP1082">
        <v>0.52969999999999995</v>
      </c>
      <c r="AQ1082">
        <v>0.79700000000000004</v>
      </c>
      <c r="AR1082">
        <v>0.41449999999999998</v>
      </c>
      <c r="AS1082">
        <v>0.49430000000000002</v>
      </c>
      <c r="AT1082">
        <v>0.89790000000000003</v>
      </c>
      <c r="AU1082">
        <v>0.49509999999999998</v>
      </c>
      <c r="AV1082">
        <v>0.98950000000000005</v>
      </c>
      <c r="AW1082">
        <v>0.72330000000000005</v>
      </c>
      <c r="AX1082">
        <v>0.52529999999999999</v>
      </c>
      <c r="AY1082">
        <v>0.62419999999999998</v>
      </c>
      <c r="AZ1082">
        <v>0.69299999999999995</v>
      </c>
      <c r="BA1082">
        <v>0.50860000000000005</v>
      </c>
      <c r="BB1082">
        <v>0.64290000000000003</v>
      </c>
      <c r="BC1082">
        <v>0.63280000000000003</v>
      </c>
      <c r="BD1082">
        <v>0.85350000000000004</v>
      </c>
    </row>
    <row r="1083" spans="1:56" hidden="1" x14ac:dyDescent="0.4">
      <c r="A1083">
        <v>116</v>
      </c>
      <c r="B1083" t="s">
        <v>1112</v>
      </c>
      <c r="C1083" t="s">
        <v>1149</v>
      </c>
      <c r="D1083" t="str">
        <f t="shared" si="50"/>
        <v>BM25</v>
      </c>
      <c r="E1083" t="s">
        <v>1160</v>
      </c>
      <c r="F1083">
        <f t="shared" si="51"/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</row>
    <row r="1084" spans="1:56" hidden="1" x14ac:dyDescent="0.4">
      <c r="A1084">
        <v>117</v>
      </c>
      <c r="B1084" t="s">
        <v>1112</v>
      </c>
      <c r="C1084" t="s">
        <v>1149</v>
      </c>
      <c r="D1084" t="str">
        <f t="shared" si="50"/>
        <v>SBERT</v>
      </c>
      <c r="E1084" t="s">
        <v>1161</v>
      </c>
      <c r="F1084">
        <f t="shared" si="51"/>
        <v>0.96232600000000024</v>
      </c>
      <c r="G1084">
        <v>0.95909999999999995</v>
      </c>
      <c r="H1084">
        <v>0.9627</v>
      </c>
      <c r="I1084">
        <v>0.96519999999999995</v>
      </c>
      <c r="J1084">
        <v>0.92789999999999995</v>
      </c>
      <c r="K1084">
        <v>1</v>
      </c>
      <c r="L1084">
        <v>0.99609999999999999</v>
      </c>
      <c r="M1084">
        <v>0.94510000000000005</v>
      </c>
      <c r="N1084">
        <v>0.96450000000000002</v>
      </c>
      <c r="O1084">
        <v>0.99539999999999995</v>
      </c>
      <c r="P1084">
        <v>0.97860000000000003</v>
      </c>
      <c r="Q1084">
        <v>0.99270000000000003</v>
      </c>
      <c r="R1084">
        <v>0.97060000000000002</v>
      </c>
      <c r="S1084">
        <v>0.96699999999999997</v>
      </c>
      <c r="T1084">
        <v>0.99639999999999995</v>
      </c>
      <c r="U1084">
        <v>0.9899</v>
      </c>
      <c r="V1084">
        <v>0.98370000000000002</v>
      </c>
      <c r="W1084">
        <v>0.99399999999999999</v>
      </c>
      <c r="X1084">
        <v>0.93910000000000005</v>
      </c>
      <c r="Y1084">
        <v>0.94199999999999995</v>
      </c>
      <c r="Z1084">
        <v>0.98050000000000004</v>
      </c>
      <c r="AA1084">
        <v>0.98160000000000003</v>
      </c>
      <c r="AB1084">
        <v>0.95130000000000003</v>
      </c>
      <c r="AC1084">
        <v>0.96899999999999997</v>
      </c>
      <c r="AD1084">
        <v>0.95520000000000005</v>
      </c>
      <c r="AE1084">
        <v>0.98519999999999996</v>
      </c>
      <c r="AF1084">
        <v>0.95640000000000003</v>
      </c>
      <c r="AG1084">
        <v>0.8841</v>
      </c>
      <c r="AH1084">
        <v>0.93540000000000001</v>
      </c>
      <c r="AI1084">
        <v>0.96209999999999996</v>
      </c>
      <c r="AJ1084">
        <v>0.99460000000000004</v>
      </c>
      <c r="AK1084">
        <v>0.9536</v>
      </c>
      <c r="AL1084">
        <v>0.91479999999999995</v>
      </c>
      <c r="AM1084">
        <v>0.97599999999999998</v>
      </c>
      <c r="AN1084">
        <v>0.96099999999999997</v>
      </c>
      <c r="AO1084">
        <v>0.99160000000000004</v>
      </c>
      <c r="AP1084">
        <v>0.93579999999999997</v>
      </c>
      <c r="AQ1084">
        <v>0.99299999999999999</v>
      </c>
      <c r="AR1084">
        <v>0.92059999999999997</v>
      </c>
      <c r="AS1084">
        <v>0.93610000000000004</v>
      </c>
      <c r="AT1084">
        <v>0.99509999999999998</v>
      </c>
      <c r="AU1084">
        <v>0.9526</v>
      </c>
      <c r="AV1084">
        <v>0.99880000000000002</v>
      </c>
      <c r="AW1084">
        <v>0.91120000000000001</v>
      </c>
      <c r="AX1084">
        <v>0.92059999999999997</v>
      </c>
      <c r="AY1084">
        <v>0.94369999999999998</v>
      </c>
      <c r="AZ1084">
        <v>0.96350000000000002</v>
      </c>
      <c r="BA1084">
        <v>0.92100000000000004</v>
      </c>
      <c r="BB1084">
        <v>0.94910000000000005</v>
      </c>
      <c r="BC1084">
        <v>0.97050000000000003</v>
      </c>
      <c r="BD1084">
        <v>0.98229999999999995</v>
      </c>
    </row>
    <row r="1085" spans="1:56" hidden="1" x14ac:dyDescent="0.4">
      <c r="A1085">
        <v>118</v>
      </c>
      <c r="B1085" t="s">
        <v>1112</v>
      </c>
      <c r="C1085" t="s">
        <v>1149</v>
      </c>
      <c r="D1085" t="str">
        <f t="shared" si="50"/>
        <v>MEAN</v>
      </c>
      <c r="E1085" t="s">
        <v>1162</v>
      </c>
      <c r="F1085">
        <f t="shared" si="51"/>
        <v>0.59334799999999999</v>
      </c>
      <c r="G1085">
        <v>0.58499999999999996</v>
      </c>
      <c r="H1085">
        <v>0.53159999999999996</v>
      </c>
      <c r="I1085">
        <v>0.64759999999999995</v>
      </c>
      <c r="J1085">
        <v>0.51949999999999996</v>
      </c>
      <c r="K1085">
        <v>0.8</v>
      </c>
      <c r="L1085">
        <v>0.70699999999999996</v>
      </c>
      <c r="M1085">
        <v>0.5444</v>
      </c>
      <c r="N1085">
        <v>0.55310000000000004</v>
      </c>
      <c r="O1085">
        <v>0.70799999999999996</v>
      </c>
      <c r="P1085">
        <v>0.62039999999999995</v>
      </c>
      <c r="Q1085">
        <v>0.67449999999999999</v>
      </c>
      <c r="R1085">
        <v>0.56040000000000001</v>
      </c>
      <c r="S1085">
        <v>0.63</v>
      </c>
      <c r="T1085">
        <v>0.71819999999999995</v>
      </c>
      <c r="U1085">
        <v>0.62029999999999996</v>
      </c>
      <c r="V1085">
        <v>0.69169999999999998</v>
      </c>
      <c r="W1085">
        <v>0.64500000000000002</v>
      </c>
      <c r="X1085">
        <v>0.54520000000000002</v>
      </c>
      <c r="Y1085">
        <v>0.49890000000000001</v>
      </c>
      <c r="Z1085">
        <v>0.57230000000000003</v>
      </c>
      <c r="AA1085">
        <v>0.6149</v>
      </c>
      <c r="AB1085">
        <v>0.51880000000000004</v>
      </c>
      <c r="AC1085">
        <v>0.61919999999999997</v>
      </c>
      <c r="AD1085">
        <v>0.46739999999999998</v>
      </c>
      <c r="AE1085">
        <v>0.66779999999999995</v>
      </c>
      <c r="AF1085">
        <v>0.55279999999999996</v>
      </c>
      <c r="AG1085">
        <v>0.44469999999999998</v>
      </c>
      <c r="AH1085">
        <v>0.5484</v>
      </c>
      <c r="AI1085">
        <v>0.55010000000000003</v>
      </c>
      <c r="AJ1085">
        <v>0.71630000000000005</v>
      </c>
      <c r="AK1085">
        <v>0.52090000000000003</v>
      </c>
      <c r="AL1085">
        <v>0.41189999999999999</v>
      </c>
      <c r="AM1085">
        <v>0.60429999999999995</v>
      </c>
      <c r="AN1085">
        <v>0.60760000000000003</v>
      </c>
      <c r="AO1085">
        <v>0.71460000000000001</v>
      </c>
      <c r="AP1085">
        <v>0.47849999999999998</v>
      </c>
      <c r="AQ1085">
        <v>0.70569999999999999</v>
      </c>
      <c r="AR1085">
        <v>0.42299999999999999</v>
      </c>
      <c r="AS1085">
        <v>0.52249999999999996</v>
      </c>
      <c r="AT1085">
        <v>0.73550000000000004</v>
      </c>
      <c r="AU1085">
        <v>0.52370000000000005</v>
      </c>
      <c r="AV1085">
        <v>0.79579999999999995</v>
      </c>
      <c r="AW1085">
        <v>0.52929999999999999</v>
      </c>
      <c r="AX1085">
        <v>0.50790000000000002</v>
      </c>
      <c r="AY1085">
        <v>0.51819999999999999</v>
      </c>
      <c r="AZ1085">
        <v>0.57379999999999998</v>
      </c>
      <c r="BA1085">
        <v>0.55089999999999995</v>
      </c>
      <c r="BB1085">
        <v>0.60150000000000003</v>
      </c>
      <c r="BC1085">
        <v>0.57089999999999996</v>
      </c>
      <c r="BD1085">
        <v>0.69740000000000002</v>
      </c>
    </row>
    <row r="1086" spans="1:56" hidden="1" x14ac:dyDescent="0.4">
      <c r="A1086">
        <v>119</v>
      </c>
      <c r="B1086" t="s">
        <v>1112</v>
      </c>
      <c r="C1086" t="s">
        <v>1149</v>
      </c>
      <c r="D1086" t="str">
        <f t="shared" si="50"/>
        <v>Weighted</v>
      </c>
      <c r="E1086" t="s">
        <v>1163</v>
      </c>
      <c r="F1086">
        <f t="shared" si="51"/>
        <v>0.62992400000000015</v>
      </c>
      <c r="G1086">
        <v>0.62009999999999998</v>
      </c>
      <c r="H1086">
        <v>0.5454</v>
      </c>
      <c r="I1086">
        <v>0.7016</v>
      </c>
      <c r="J1086">
        <v>0.53510000000000002</v>
      </c>
      <c r="K1086">
        <v>0.9</v>
      </c>
      <c r="L1086">
        <v>0.77600000000000002</v>
      </c>
      <c r="M1086">
        <v>0.56289999999999996</v>
      </c>
      <c r="N1086">
        <v>0.57379999999999998</v>
      </c>
      <c r="O1086">
        <v>0.78</v>
      </c>
      <c r="P1086">
        <v>0.66390000000000005</v>
      </c>
      <c r="Q1086">
        <v>0.73199999999999998</v>
      </c>
      <c r="R1086">
        <v>0.58199999999999996</v>
      </c>
      <c r="S1086">
        <v>0.67730000000000001</v>
      </c>
      <c r="T1086">
        <v>0.79069999999999996</v>
      </c>
      <c r="U1086">
        <v>0.66359999999999997</v>
      </c>
      <c r="V1086">
        <v>0.75629999999999997</v>
      </c>
      <c r="W1086">
        <v>0.69310000000000005</v>
      </c>
      <c r="X1086">
        <v>0.57150000000000001</v>
      </c>
      <c r="Y1086">
        <v>0.50890000000000002</v>
      </c>
      <c r="Z1086">
        <v>0.59819999999999995</v>
      </c>
      <c r="AA1086">
        <v>0.65249999999999997</v>
      </c>
      <c r="AB1086">
        <v>0.52929999999999999</v>
      </c>
      <c r="AC1086">
        <v>0.65910000000000002</v>
      </c>
      <c r="AD1086">
        <v>0.46460000000000001</v>
      </c>
      <c r="AE1086">
        <v>0.72660000000000002</v>
      </c>
      <c r="AF1086">
        <v>0.57489999999999997</v>
      </c>
      <c r="AG1086">
        <v>0.44540000000000002</v>
      </c>
      <c r="AH1086">
        <v>0.57130000000000003</v>
      </c>
      <c r="AI1086">
        <v>0.5726</v>
      </c>
      <c r="AJ1086">
        <v>0.79079999999999995</v>
      </c>
      <c r="AK1086">
        <v>0.53779999999999994</v>
      </c>
      <c r="AL1086">
        <v>0.39529999999999998</v>
      </c>
      <c r="AM1086">
        <v>0.64200000000000002</v>
      </c>
      <c r="AN1086">
        <v>0.6502</v>
      </c>
      <c r="AO1086">
        <v>0.78600000000000003</v>
      </c>
      <c r="AP1086">
        <v>0.48420000000000002</v>
      </c>
      <c r="AQ1086">
        <v>0.77310000000000001</v>
      </c>
      <c r="AR1086">
        <v>0.41139999999999999</v>
      </c>
      <c r="AS1086">
        <v>0.53749999999999998</v>
      </c>
      <c r="AT1086">
        <v>0.81499999999999995</v>
      </c>
      <c r="AU1086">
        <v>0.53649999999999998</v>
      </c>
      <c r="AV1086">
        <v>0.89439999999999997</v>
      </c>
      <c r="AW1086">
        <v>0.56110000000000004</v>
      </c>
      <c r="AX1086">
        <v>0.52310000000000001</v>
      </c>
      <c r="AY1086">
        <v>0.53739999999999999</v>
      </c>
      <c r="AZ1086">
        <v>0.60729999999999995</v>
      </c>
      <c r="BA1086">
        <v>0.57589999999999997</v>
      </c>
      <c r="BB1086">
        <v>0.64170000000000005</v>
      </c>
      <c r="BC1086">
        <v>0.59970000000000001</v>
      </c>
      <c r="BD1086">
        <v>0.7671</v>
      </c>
    </row>
    <row r="1087" spans="1:56" hidden="1" x14ac:dyDescent="0.4">
      <c r="A1087">
        <v>71</v>
      </c>
      <c r="B1087" t="s">
        <v>1104</v>
      </c>
      <c r="C1087" t="s">
        <v>1149</v>
      </c>
      <c r="D1087" t="str">
        <f t="shared" si="50"/>
        <v>Jaccard</v>
      </c>
      <c r="E1087" t="s">
        <v>1164</v>
      </c>
      <c r="F1087">
        <f t="shared" si="51"/>
        <v>0.62008399999999986</v>
      </c>
      <c r="G1087">
        <v>0.8</v>
      </c>
      <c r="H1087">
        <v>0.5</v>
      </c>
      <c r="I1087">
        <v>0.66669999999999996</v>
      </c>
      <c r="J1087">
        <v>0.46339999999999998</v>
      </c>
      <c r="K1087">
        <v>0.9375</v>
      </c>
      <c r="L1087">
        <v>0.77780000000000005</v>
      </c>
      <c r="M1087">
        <v>0.75760000000000005</v>
      </c>
      <c r="N1087">
        <v>0.45450000000000002</v>
      </c>
      <c r="O1087">
        <v>0.73080000000000001</v>
      </c>
      <c r="P1087">
        <v>0.66669999999999996</v>
      </c>
      <c r="Q1087">
        <v>0.83330000000000004</v>
      </c>
      <c r="R1087">
        <v>0.625</v>
      </c>
      <c r="S1087">
        <v>0.69699999999999995</v>
      </c>
      <c r="T1087">
        <v>0.71430000000000005</v>
      </c>
      <c r="U1087">
        <v>0.53120000000000001</v>
      </c>
      <c r="V1087">
        <v>0.80430000000000001</v>
      </c>
      <c r="W1087">
        <v>0.82140000000000002</v>
      </c>
      <c r="X1087">
        <v>0.45</v>
      </c>
      <c r="Y1087">
        <v>0.26469999999999999</v>
      </c>
      <c r="Z1087">
        <v>0.62960000000000005</v>
      </c>
      <c r="AA1087">
        <v>0.67569999999999997</v>
      </c>
      <c r="AB1087">
        <v>0.52</v>
      </c>
      <c r="AC1087">
        <v>0.8</v>
      </c>
      <c r="AD1087">
        <v>0.33329999999999999</v>
      </c>
      <c r="AE1087">
        <v>0.71430000000000005</v>
      </c>
      <c r="AF1087">
        <v>0.69569999999999999</v>
      </c>
      <c r="AG1087">
        <v>0.34039999999999998</v>
      </c>
      <c r="AH1087">
        <v>0.4</v>
      </c>
      <c r="AI1087">
        <v>1</v>
      </c>
      <c r="AJ1087">
        <v>0.8</v>
      </c>
      <c r="AK1087">
        <v>0.34150000000000003</v>
      </c>
      <c r="AL1087">
        <v>0.28570000000000001</v>
      </c>
      <c r="AM1087">
        <v>0.625</v>
      </c>
      <c r="AN1087">
        <v>0.2903</v>
      </c>
      <c r="AO1087">
        <v>0.92310000000000003</v>
      </c>
      <c r="AP1087">
        <v>0.33329999999999999</v>
      </c>
      <c r="AQ1087">
        <v>1</v>
      </c>
      <c r="AR1087">
        <v>0.2424</v>
      </c>
      <c r="AS1087">
        <v>0.6774</v>
      </c>
      <c r="AT1087">
        <v>0.66669999999999996</v>
      </c>
      <c r="AU1087">
        <v>0.55000000000000004</v>
      </c>
      <c r="AV1087">
        <v>1</v>
      </c>
      <c r="AW1087">
        <v>0.58819999999999995</v>
      </c>
      <c r="AX1087">
        <v>0.44440000000000002</v>
      </c>
      <c r="AY1087">
        <v>0.375</v>
      </c>
      <c r="AZ1087">
        <v>0.625</v>
      </c>
      <c r="BA1087">
        <v>0.59460000000000002</v>
      </c>
      <c r="BB1087">
        <v>0.69230000000000003</v>
      </c>
      <c r="BC1087">
        <v>0.55000000000000004</v>
      </c>
      <c r="BD1087">
        <v>0.79410000000000003</v>
      </c>
    </row>
    <row r="1088" spans="1:56" hidden="1" x14ac:dyDescent="0.4">
      <c r="A1088">
        <v>72</v>
      </c>
      <c r="B1088" t="s">
        <v>1104</v>
      </c>
      <c r="C1088" t="s">
        <v>1149</v>
      </c>
      <c r="D1088" t="str">
        <f t="shared" si="50"/>
        <v>Levenshtein</v>
      </c>
      <c r="E1088" t="s">
        <v>1165</v>
      </c>
      <c r="F1088">
        <f t="shared" si="51"/>
        <v>0.75901199999999991</v>
      </c>
      <c r="G1088">
        <v>0.97070000000000001</v>
      </c>
      <c r="H1088">
        <v>0.76649999999999996</v>
      </c>
      <c r="I1088">
        <v>0.86860000000000004</v>
      </c>
      <c r="J1088">
        <v>0.65559999999999996</v>
      </c>
      <c r="K1088">
        <v>0.94120000000000004</v>
      </c>
      <c r="L1088">
        <v>0.70640000000000003</v>
      </c>
      <c r="M1088">
        <v>0.89690000000000003</v>
      </c>
      <c r="N1088">
        <v>0.64559999999999995</v>
      </c>
      <c r="O1088">
        <v>0.94340000000000002</v>
      </c>
      <c r="P1088">
        <v>0.68149999999999999</v>
      </c>
      <c r="Q1088">
        <v>0.85809999999999997</v>
      </c>
      <c r="R1088">
        <v>0.79490000000000005</v>
      </c>
      <c r="S1088">
        <v>0.78800000000000003</v>
      </c>
      <c r="T1088">
        <v>0.8377</v>
      </c>
      <c r="U1088">
        <v>0.78120000000000001</v>
      </c>
      <c r="V1088">
        <v>0.85950000000000004</v>
      </c>
      <c r="W1088">
        <v>0.79330000000000001</v>
      </c>
      <c r="X1088">
        <v>0.71870000000000001</v>
      </c>
      <c r="Y1088">
        <v>0.69689999999999996</v>
      </c>
      <c r="Z1088">
        <v>0.69930000000000003</v>
      </c>
      <c r="AA1088">
        <v>0.79459999999999997</v>
      </c>
      <c r="AB1088">
        <v>0.65369999999999995</v>
      </c>
      <c r="AC1088">
        <v>0.94520000000000004</v>
      </c>
      <c r="AD1088">
        <v>0.5595</v>
      </c>
      <c r="AE1088">
        <v>0.84740000000000004</v>
      </c>
      <c r="AF1088">
        <v>0.745</v>
      </c>
      <c r="AG1088">
        <v>0.51580000000000004</v>
      </c>
      <c r="AH1088">
        <v>0.63870000000000005</v>
      </c>
      <c r="AI1088">
        <v>0.98780000000000001</v>
      </c>
      <c r="AJ1088">
        <v>0.84109999999999996</v>
      </c>
      <c r="AK1088">
        <v>0.61580000000000001</v>
      </c>
      <c r="AL1088">
        <v>0.505</v>
      </c>
      <c r="AM1088">
        <v>0.66900000000000004</v>
      </c>
      <c r="AN1088">
        <v>0.59830000000000005</v>
      </c>
      <c r="AO1088">
        <v>0.97019999999999995</v>
      </c>
      <c r="AP1088">
        <v>0.61519999999999997</v>
      </c>
      <c r="AQ1088">
        <v>0.95269999999999999</v>
      </c>
      <c r="AR1088">
        <v>0.53739999999999999</v>
      </c>
      <c r="AS1088">
        <v>0.56869999999999998</v>
      </c>
      <c r="AT1088">
        <v>0.88549999999999995</v>
      </c>
      <c r="AU1088">
        <v>0.70930000000000004</v>
      </c>
      <c r="AV1088">
        <v>0.99060000000000004</v>
      </c>
      <c r="AW1088">
        <v>0.73109999999999997</v>
      </c>
      <c r="AX1088">
        <v>0.60089999999999999</v>
      </c>
      <c r="AY1088">
        <v>0.70760000000000001</v>
      </c>
      <c r="AZ1088">
        <v>0.76980000000000004</v>
      </c>
      <c r="BA1088">
        <v>0.81299999999999994</v>
      </c>
      <c r="BB1088">
        <v>0.78120000000000001</v>
      </c>
      <c r="BC1088">
        <v>0.65839999999999999</v>
      </c>
      <c r="BD1088">
        <v>0.83809999999999996</v>
      </c>
    </row>
    <row r="1089" spans="1:56" hidden="1" x14ac:dyDescent="0.4">
      <c r="A1089">
        <v>73</v>
      </c>
      <c r="B1089" t="s">
        <v>1104</v>
      </c>
      <c r="C1089" t="s">
        <v>1149</v>
      </c>
      <c r="D1089" t="str">
        <f t="shared" si="50"/>
        <v>TFIDF</v>
      </c>
      <c r="E1089" t="s">
        <v>1166</v>
      </c>
      <c r="F1089">
        <f t="shared" si="51"/>
        <v>0.66429999999999978</v>
      </c>
      <c r="G1089">
        <v>0.88690000000000002</v>
      </c>
      <c r="H1089">
        <v>0.52749999999999997</v>
      </c>
      <c r="I1089">
        <v>0.73750000000000004</v>
      </c>
      <c r="J1089">
        <v>0.439</v>
      </c>
      <c r="K1089">
        <v>0.90229999999999999</v>
      </c>
      <c r="L1089">
        <v>0.68200000000000005</v>
      </c>
      <c r="M1089">
        <v>0.79220000000000002</v>
      </c>
      <c r="N1089">
        <v>0.40560000000000002</v>
      </c>
      <c r="O1089">
        <v>0.8982</v>
      </c>
      <c r="P1089">
        <v>0.72370000000000001</v>
      </c>
      <c r="Q1089">
        <v>0.76229999999999998</v>
      </c>
      <c r="R1089">
        <v>0.62060000000000004</v>
      </c>
      <c r="S1089">
        <v>0.69789999999999996</v>
      </c>
      <c r="T1089">
        <v>0.8095</v>
      </c>
      <c r="U1089">
        <v>0.69379999999999997</v>
      </c>
      <c r="V1089">
        <v>0.77529999999999999</v>
      </c>
      <c r="W1089">
        <v>0.74719999999999998</v>
      </c>
      <c r="X1089">
        <v>0.61809999999999998</v>
      </c>
      <c r="Y1089">
        <v>0.51980000000000004</v>
      </c>
      <c r="Z1089">
        <v>0.65780000000000005</v>
      </c>
      <c r="AA1089">
        <v>0.62250000000000005</v>
      </c>
      <c r="AB1089">
        <v>0.46910000000000002</v>
      </c>
      <c r="AC1089">
        <v>0.78600000000000003</v>
      </c>
      <c r="AD1089">
        <v>0.45029999999999998</v>
      </c>
      <c r="AE1089">
        <v>0.79210000000000003</v>
      </c>
      <c r="AF1089">
        <v>0.68079999999999996</v>
      </c>
      <c r="AG1089">
        <v>0.43120000000000003</v>
      </c>
      <c r="AH1089">
        <v>0.41210000000000002</v>
      </c>
      <c r="AI1089">
        <v>0.97460000000000002</v>
      </c>
      <c r="AJ1089">
        <v>0.81430000000000002</v>
      </c>
      <c r="AK1089">
        <v>0.52039999999999997</v>
      </c>
      <c r="AL1089">
        <v>0.35389999999999999</v>
      </c>
      <c r="AM1089">
        <v>0.58399999999999996</v>
      </c>
      <c r="AN1089">
        <v>0.58250000000000002</v>
      </c>
      <c r="AO1089">
        <v>0.97840000000000005</v>
      </c>
      <c r="AP1089">
        <v>0.51249999999999996</v>
      </c>
      <c r="AQ1089">
        <v>0.98089999999999999</v>
      </c>
      <c r="AR1089">
        <v>0.41449999999999998</v>
      </c>
      <c r="AS1089">
        <v>0.51149999999999995</v>
      </c>
      <c r="AT1089">
        <v>0.76849999999999996</v>
      </c>
      <c r="AU1089">
        <v>0.59819999999999995</v>
      </c>
      <c r="AV1089">
        <v>0.98950000000000005</v>
      </c>
      <c r="AW1089">
        <v>0.80189999999999995</v>
      </c>
      <c r="AX1089">
        <v>0.40429999999999999</v>
      </c>
      <c r="AY1089">
        <v>0.53800000000000003</v>
      </c>
      <c r="AZ1089">
        <v>0.74470000000000003</v>
      </c>
      <c r="BA1089">
        <v>0.59199999999999997</v>
      </c>
      <c r="BB1089">
        <v>0.62229999999999996</v>
      </c>
      <c r="BC1089">
        <v>0.55610000000000004</v>
      </c>
      <c r="BD1089">
        <v>0.83069999999999999</v>
      </c>
    </row>
    <row r="1090" spans="1:56" hidden="1" x14ac:dyDescent="0.4">
      <c r="A1090">
        <v>74</v>
      </c>
      <c r="B1090" t="s">
        <v>1104</v>
      </c>
      <c r="C1090" t="s">
        <v>1149</v>
      </c>
      <c r="D1090" t="str">
        <f t="shared" ref="D1090:D1153" si="52">MID(E1090,15,16)</f>
        <v>BM25</v>
      </c>
      <c r="E1090" t="s">
        <v>1167</v>
      </c>
      <c r="F1090">
        <f t="shared" ref="F1090:F1153" si="53">AVERAGE(G1090:BD1090)</f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</row>
    <row r="1091" spans="1:56" hidden="1" x14ac:dyDescent="0.4">
      <c r="A1091">
        <v>75</v>
      </c>
      <c r="B1091" t="s">
        <v>1104</v>
      </c>
      <c r="C1091" t="s">
        <v>1149</v>
      </c>
      <c r="D1091" t="str">
        <f t="shared" si="52"/>
        <v>SBERT</v>
      </c>
      <c r="E1091" t="s">
        <v>1168</v>
      </c>
      <c r="F1091">
        <f t="shared" si="53"/>
        <v>0.96282799999999991</v>
      </c>
      <c r="G1091">
        <v>0.99070000000000003</v>
      </c>
      <c r="H1091">
        <v>0.9637</v>
      </c>
      <c r="I1091">
        <v>0.96519999999999995</v>
      </c>
      <c r="J1091">
        <v>0.92949999999999999</v>
      </c>
      <c r="K1091">
        <v>0.99180000000000001</v>
      </c>
      <c r="L1091">
        <v>0.98370000000000002</v>
      </c>
      <c r="M1091">
        <v>0.98729999999999996</v>
      </c>
      <c r="N1091">
        <v>0.92469999999999997</v>
      </c>
      <c r="O1091">
        <v>0.99529999999999996</v>
      </c>
      <c r="P1091">
        <v>0.97670000000000001</v>
      </c>
      <c r="Q1091">
        <v>0.98529999999999995</v>
      </c>
      <c r="R1091">
        <v>0.96009999999999995</v>
      </c>
      <c r="S1091">
        <v>0.96699999999999997</v>
      </c>
      <c r="T1091">
        <v>0.98819999999999997</v>
      </c>
      <c r="U1091">
        <v>0.98409999999999997</v>
      </c>
      <c r="V1091">
        <v>0.9728</v>
      </c>
      <c r="W1091">
        <v>0.99339999999999995</v>
      </c>
      <c r="X1091">
        <v>0.93910000000000005</v>
      </c>
      <c r="Y1091">
        <v>0.93610000000000004</v>
      </c>
      <c r="Z1091">
        <v>0.97829999999999995</v>
      </c>
      <c r="AA1091">
        <v>0.98160000000000003</v>
      </c>
      <c r="AB1091">
        <v>0.95130000000000003</v>
      </c>
      <c r="AC1091">
        <v>0.95209999999999995</v>
      </c>
      <c r="AD1091">
        <v>0.95099999999999996</v>
      </c>
      <c r="AE1091">
        <v>0.98519999999999996</v>
      </c>
      <c r="AF1091">
        <v>0.96350000000000002</v>
      </c>
      <c r="AG1091">
        <v>0.91149999999999998</v>
      </c>
      <c r="AH1091">
        <v>0.93630000000000002</v>
      </c>
      <c r="AI1091">
        <v>0.99809999999999999</v>
      </c>
      <c r="AJ1091">
        <v>0.98780000000000001</v>
      </c>
      <c r="AK1091">
        <v>0.96350000000000002</v>
      </c>
      <c r="AL1091">
        <v>0.91479999999999995</v>
      </c>
      <c r="AM1091">
        <v>0.97709999999999997</v>
      </c>
      <c r="AN1091">
        <v>0.92749999999999999</v>
      </c>
      <c r="AO1091">
        <v>0.998</v>
      </c>
      <c r="AP1091">
        <v>0.94140000000000001</v>
      </c>
      <c r="AQ1091">
        <v>0.99980000000000002</v>
      </c>
      <c r="AR1091">
        <v>0.92059999999999997</v>
      </c>
      <c r="AS1091">
        <v>0.94189999999999996</v>
      </c>
      <c r="AT1091">
        <v>0.99129999999999996</v>
      </c>
      <c r="AU1091">
        <v>0.95520000000000005</v>
      </c>
      <c r="AV1091">
        <v>0.99880000000000002</v>
      </c>
      <c r="AW1091">
        <v>0.91990000000000005</v>
      </c>
      <c r="AX1091">
        <v>0.89200000000000002</v>
      </c>
      <c r="AY1091">
        <v>0.95330000000000004</v>
      </c>
      <c r="AZ1091">
        <v>0.96330000000000005</v>
      </c>
      <c r="BA1091">
        <v>0.95440000000000003</v>
      </c>
      <c r="BB1091">
        <v>0.95530000000000004</v>
      </c>
      <c r="BC1091">
        <v>0.95760000000000001</v>
      </c>
      <c r="BD1091">
        <v>0.98429999999999995</v>
      </c>
    </row>
    <row r="1092" spans="1:56" hidden="1" x14ac:dyDescent="0.4">
      <c r="A1092">
        <v>76</v>
      </c>
      <c r="B1092" t="s">
        <v>1104</v>
      </c>
      <c r="C1092" t="s">
        <v>1149</v>
      </c>
      <c r="D1092" t="str">
        <f t="shared" si="52"/>
        <v>MEAN</v>
      </c>
      <c r="E1092" t="s">
        <v>1169</v>
      </c>
      <c r="F1092">
        <f t="shared" si="53"/>
        <v>0.60124800000000012</v>
      </c>
      <c r="G1092">
        <v>0.72970000000000002</v>
      </c>
      <c r="H1092">
        <v>0.55149999999999999</v>
      </c>
      <c r="I1092">
        <v>0.64759999999999995</v>
      </c>
      <c r="J1092">
        <v>0.4975</v>
      </c>
      <c r="K1092">
        <v>0.75460000000000005</v>
      </c>
      <c r="L1092">
        <v>0.63</v>
      </c>
      <c r="M1092">
        <v>0.68679999999999997</v>
      </c>
      <c r="N1092">
        <v>0.48609999999999998</v>
      </c>
      <c r="O1092">
        <v>0.71350000000000002</v>
      </c>
      <c r="P1092">
        <v>0.60970000000000002</v>
      </c>
      <c r="Q1092">
        <v>0.68779999999999997</v>
      </c>
      <c r="R1092">
        <v>0.60009999999999997</v>
      </c>
      <c r="S1092">
        <v>0.63</v>
      </c>
      <c r="T1092">
        <v>0.67</v>
      </c>
      <c r="U1092">
        <v>0.59809999999999997</v>
      </c>
      <c r="V1092">
        <v>0.68240000000000001</v>
      </c>
      <c r="W1092">
        <v>0.67110000000000003</v>
      </c>
      <c r="X1092">
        <v>0.54520000000000002</v>
      </c>
      <c r="Y1092">
        <v>0.48349999999999999</v>
      </c>
      <c r="Z1092">
        <v>0.59299999999999997</v>
      </c>
      <c r="AA1092">
        <v>0.6149</v>
      </c>
      <c r="AB1092">
        <v>0.51880000000000004</v>
      </c>
      <c r="AC1092">
        <v>0.69669999999999999</v>
      </c>
      <c r="AD1092">
        <v>0.45879999999999999</v>
      </c>
      <c r="AE1092">
        <v>0.66779999999999995</v>
      </c>
      <c r="AF1092">
        <v>0.61699999999999999</v>
      </c>
      <c r="AG1092">
        <v>0.43980000000000002</v>
      </c>
      <c r="AH1092">
        <v>0.47739999999999999</v>
      </c>
      <c r="AI1092">
        <v>0.79210000000000003</v>
      </c>
      <c r="AJ1092">
        <v>0.68869999999999998</v>
      </c>
      <c r="AK1092">
        <v>0.48820000000000002</v>
      </c>
      <c r="AL1092">
        <v>0.41189999999999999</v>
      </c>
      <c r="AM1092">
        <v>0.57099999999999995</v>
      </c>
      <c r="AN1092">
        <v>0.47970000000000002</v>
      </c>
      <c r="AO1092">
        <v>0.77390000000000003</v>
      </c>
      <c r="AP1092">
        <v>0.48049999999999998</v>
      </c>
      <c r="AQ1092">
        <v>0.78669999999999995</v>
      </c>
      <c r="AR1092">
        <v>0.42299999999999999</v>
      </c>
      <c r="AS1092">
        <v>0.53990000000000005</v>
      </c>
      <c r="AT1092">
        <v>0.66239999999999999</v>
      </c>
      <c r="AU1092">
        <v>0.5625</v>
      </c>
      <c r="AV1092">
        <v>0.79579999999999995</v>
      </c>
      <c r="AW1092">
        <v>0.60819999999999996</v>
      </c>
      <c r="AX1092">
        <v>0.46829999999999999</v>
      </c>
      <c r="AY1092">
        <v>0.51480000000000004</v>
      </c>
      <c r="AZ1092">
        <v>0.62050000000000005</v>
      </c>
      <c r="BA1092">
        <v>0.59079999999999999</v>
      </c>
      <c r="BB1092">
        <v>0.61019999999999996</v>
      </c>
      <c r="BC1092">
        <v>0.5444</v>
      </c>
      <c r="BD1092">
        <v>0.6895</v>
      </c>
    </row>
    <row r="1093" spans="1:56" hidden="1" x14ac:dyDescent="0.4">
      <c r="A1093">
        <v>77</v>
      </c>
      <c r="B1093" t="s">
        <v>1104</v>
      </c>
      <c r="C1093" t="s">
        <v>1149</v>
      </c>
      <c r="D1093" t="str">
        <f t="shared" si="52"/>
        <v>Weighted</v>
      </c>
      <c r="E1093" t="s">
        <v>1170</v>
      </c>
      <c r="F1093">
        <f t="shared" si="53"/>
        <v>0.64034599999999986</v>
      </c>
      <c r="G1093">
        <v>0.80779999999999996</v>
      </c>
      <c r="H1093">
        <v>0.57120000000000004</v>
      </c>
      <c r="I1093">
        <v>0.7016</v>
      </c>
      <c r="J1093">
        <v>0.50439999999999996</v>
      </c>
      <c r="K1093">
        <v>0.83950000000000002</v>
      </c>
      <c r="L1093">
        <v>0.67400000000000004</v>
      </c>
      <c r="M1093">
        <v>0.75</v>
      </c>
      <c r="N1093">
        <v>0.48920000000000002</v>
      </c>
      <c r="O1093">
        <v>0.78749999999999998</v>
      </c>
      <c r="P1093">
        <v>0.65180000000000005</v>
      </c>
      <c r="Q1093">
        <v>0.75009999999999999</v>
      </c>
      <c r="R1093">
        <v>0.6371</v>
      </c>
      <c r="S1093">
        <v>0.67730000000000001</v>
      </c>
      <c r="T1093">
        <v>0.72970000000000002</v>
      </c>
      <c r="U1093">
        <v>0.63470000000000004</v>
      </c>
      <c r="V1093">
        <v>0.74590000000000001</v>
      </c>
      <c r="W1093">
        <v>0.72719999999999996</v>
      </c>
      <c r="X1093">
        <v>0.57150000000000001</v>
      </c>
      <c r="Y1093">
        <v>0.4899</v>
      </c>
      <c r="Z1093">
        <v>0.62739999999999996</v>
      </c>
      <c r="AA1093">
        <v>0.65249999999999997</v>
      </c>
      <c r="AB1093">
        <v>0.52929999999999999</v>
      </c>
      <c r="AC1093">
        <v>0.76729999999999998</v>
      </c>
      <c r="AD1093">
        <v>0.45340000000000003</v>
      </c>
      <c r="AE1093">
        <v>0.72660000000000002</v>
      </c>
      <c r="AF1093">
        <v>0.66080000000000005</v>
      </c>
      <c r="AG1093">
        <v>0.43459999999999999</v>
      </c>
      <c r="AH1093">
        <v>0.47689999999999999</v>
      </c>
      <c r="AI1093">
        <v>0.8891</v>
      </c>
      <c r="AJ1093">
        <v>0.75329999999999997</v>
      </c>
      <c r="AK1093">
        <v>0.49180000000000001</v>
      </c>
      <c r="AL1093">
        <v>0.39529999999999998</v>
      </c>
      <c r="AM1093">
        <v>0.59640000000000004</v>
      </c>
      <c r="AN1093">
        <v>0.48970000000000002</v>
      </c>
      <c r="AO1093">
        <v>0.86660000000000004</v>
      </c>
      <c r="AP1093">
        <v>0.48499999999999999</v>
      </c>
      <c r="AQ1093">
        <v>0.88239999999999996</v>
      </c>
      <c r="AR1093">
        <v>0.41139999999999999</v>
      </c>
      <c r="AS1093">
        <v>0.55920000000000003</v>
      </c>
      <c r="AT1093">
        <v>0.7177</v>
      </c>
      <c r="AU1093">
        <v>0.58979999999999999</v>
      </c>
      <c r="AV1093">
        <v>0.89439999999999997</v>
      </c>
      <c r="AW1093">
        <v>0.66239999999999999</v>
      </c>
      <c r="AX1093">
        <v>0.4718</v>
      </c>
      <c r="AY1093">
        <v>0.52739999999999998</v>
      </c>
      <c r="AZ1093">
        <v>0.66839999999999999</v>
      </c>
      <c r="BA1093">
        <v>0.625</v>
      </c>
      <c r="BB1093">
        <v>0.65059999999999996</v>
      </c>
      <c r="BC1093">
        <v>0.56469999999999998</v>
      </c>
      <c r="BD1093">
        <v>0.75570000000000004</v>
      </c>
    </row>
    <row r="1094" spans="1:56" hidden="1" x14ac:dyDescent="0.4">
      <c r="A1094">
        <v>22</v>
      </c>
      <c r="B1094" t="s">
        <v>1103</v>
      </c>
      <c r="C1094" t="s">
        <v>1149</v>
      </c>
      <c r="D1094" t="str">
        <f t="shared" si="52"/>
        <v>Jaccard</v>
      </c>
      <c r="E1094" t="s">
        <v>1171</v>
      </c>
      <c r="F1094">
        <f t="shared" si="53"/>
        <v>0.60131600000000007</v>
      </c>
      <c r="G1094">
        <v>0.51849999999999996</v>
      </c>
      <c r="H1094">
        <v>0.44</v>
      </c>
      <c r="I1094">
        <v>0.4</v>
      </c>
      <c r="J1094">
        <v>0.48720000000000002</v>
      </c>
      <c r="K1094">
        <v>1</v>
      </c>
      <c r="L1094">
        <v>0.61899999999999999</v>
      </c>
      <c r="M1094">
        <v>0.7429</v>
      </c>
      <c r="N1094">
        <v>0.45450000000000002</v>
      </c>
      <c r="O1094">
        <v>0.73080000000000001</v>
      </c>
      <c r="P1094">
        <v>0.76919999999999999</v>
      </c>
      <c r="Q1094">
        <v>0.78949999999999998</v>
      </c>
      <c r="R1094">
        <v>0.64710000000000001</v>
      </c>
      <c r="S1094">
        <v>0.64710000000000001</v>
      </c>
      <c r="T1094">
        <v>0.71430000000000005</v>
      </c>
      <c r="U1094">
        <v>0.5806</v>
      </c>
      <c r="V1094">
        <v>0.64439999999999997</v>
      </c>
      <c r="W1094">
        <v>0.96150000000000002</v>
      </c>
      <c r="X1094">
        <v>0.45</v>
      </c>
      <c r="Y1094">
        <v>0.2195</v>
      </c>
      <c r="Z1094">
        <v>0.66669999999999996</v>
      </c>
      <c r="AA1094">
        <v>0.67569999999999997</v>
      </c>
      <c r="AB1094">
        <v>0.51719999999999999</v>
      </c>
      <c r="AC1094">
        <v>0.76</v>
      </c>
      <c r="AD1094">
        <v>0.3261</v>
      </c>
      <c r="AE1094">
        <v>0.72089999999999999</v>
      </c>
      <c r="AF1094">
        <v>0.8085</v>
      </c>
      <c r="AG1094">
        <v>0.44679999999999997</v>
      </c>
      <c r="AH1094">
        <v>0.4516</v>
      </c>
      <c r="AI1094">
        <v>0.94440000000000002</v>
      </c>
      <c r="AJ1094">
        <v>0.94440000000000002</v>
      </c>
      <c r="AK1094">
        <v>0.29549999999999998</v>
      </c>
      <c r="AL1094">
        <v>0.42309999999999998</v>
      </c>
      <c r="AM1094">
        <v>0.71430000000000005</v>
      </c>
      <c r="AN1094">
        <v>0.23680000000000001</v>
      </c>
      <c r="AO1094">
        <v>0.8276</v>
      </c>
      <c r="AP1094">
        <v>0.42309999999999998</v>
      </c>
      <c r="AQ1094">
        <v>0.6552</v>
      </c>
      <c r="AR1094">
        <v>0.26319999999999999</v>
      </c>
      <c r="AS1094">
        <v>0.51429999999999998</v>
      </c>
      <c r="AT1094">
        <v>0.67649999999999999</v>
      </c>
      <c r="AU1094">
        <v>0.51429999999999998</v>
      </c>
      <c r="AV1094">
        <v>0.92</v>
      </c>
      <c r="AW1094">
        <v>0.57140000000000002</v>
      </c>
      <c r="AX1094">
        <v>0.40910000000000002</v>
      </c>
      <c r="AY1094">
        <v>0.4</v>
      </c>
      <c r="AZ1094">
        <v>0.57140000000000002</v>
      </c>
      <c r="BA1094">
        <v>0.59460000000000002</v>
      </c>
      <c r="BB1094">
        <v>0.66669999999999996</v>
      </c>
      <c r="BC1094">
        <v>0.57499999999999996</v>
      </c>
      <c r="BD1094">
        <v>0.73529999999999995</v>
      </c>
    </row>
    <row r="1095" spans="1:56" hidden="1" x14ac:dyDescent="0.4">
      <c r="A1095">
        <v>23</v>
      </c>
      <c r="B1095" t="s">
        <v>1103</v>
      </c>
      <c r="C1095" t="s">
        <v>1149</v>
      </c>
      <c r="D1095" t="str">
        <f t="shared" si="52"/>
        <v>Levenshtein</v>
      </c>
      <c r="E1095" t="s">
        <v>1172</v>
      </c>
      <c r="F1095">
        <f t="shared" si="53"/>
        <v>0.73542399999999997</v>
      </c>
      <c r="G1095">
        <v>0.79220000000000002</v>
      </c>
      <c r="H1095">
        <v>0.74909999999999999</v>
      </c>
      <c r="I1095">
        <v>0.80579999999999996</v>
      </c>
      <c r="J1095">
        <v>0.68379999999999996</v>
      </c>
      <c r="K1095">
        <v>1</v>
      </c>
      <c r="L1095">
        <v>0.89170000000000005</v>
      </c>
      <c r="M1095">
        <v>0.89090000000000003</v>
      </c>
      <c r="N1095">
        <v>0.63919999999999999</v>
      </c>
      <c r="O1095">
        <v>0.93969999999999998</v>
      </c>
      <c r="P1095">
        <v>0.73209999999999997</v>
      </c>
      <c r="Q1095">
        <v>0.83520000000000005</v>
      </c>
      <c r="R1095">
        <v>0.76349999999999996</v>
      </c>
      <c r="S1095">
        <v>0.78810000000000002</v>
      </c>
      <c r="T1095">
        <v>0.8377</v>
      </c>
      <c r="U1095">
        <v>0.78059999999999996</v>
      </c>
      <c r="V1095">
        <v>0.73709999999999998</v>
      </c>
      <c r="W1095">
        <v>0.88290000000000002</v>
      </c>
      <c r="X1095">
        <v>0.71870000000000001</v>
      </c>
      <c r="Y1095">
        <v>0.59930000000000005</v>
      </c>
      <c r="Z1095">
        <v>0.66859999999999997</v>
      </c>
      <c r="AA1095">
        <v>0.79459999999999997</v>
      </c>
      <c r="AB1095">
        <v>0.57930000000000004</v>
      </c>
      <c r="AC1095">
        <v>0.79159999999999997</v>
      </c>
      <c r="AD1095">
        <v>0.5595</v>
      </c>
      <c r="AE1095">
        <v>0.86180000000000001</v>
      </c>
      <c r="AF1095">
        <v>0.78949999999999998</v>
      </c>
      <c r="AG1095">
        <v>0.49740000000000001</v>
      </c>
      <c r="AH1095">
        <v>0.68979999999999997</v>
      </c>
      <c r="AI1095">
        <v>0.96660000000000001</v>
      </c>
      <c r="AJ1095">
        <v>0.92549999999999999</v>
      </c>
      <c r="AK1095">
        <v>0.60170000000000001</v>
      </c>
      <c r="AL1095">
        <v>0.74439999999999995</v>
      </c>
      <c r="AM1095">
        <v>0.6774</v>
      </c>
      <c r="AN1095">
        <v>0.48</v>
      </c>
      <c r="AO1095">
        <v>0.92410000000000003</v>
      </c>
      <c r="AP1095">
        <v>0.62460000000000004</v>
      </c>
      <c r="AQ1095">
        <v>0.59419999999999995</v>
      </c>
      <c r="AR1095">
        <v>0.59689999999999999</v>
      </c>
      <c r="AS1095">
        <v>0.49580000000000002</v>
      </c>
      <c r="AT1095">
        <v>0.78149999999999997</v>
      </c>
      <c r="AU1095">
        <v>0.61629999999999996</v>
      </c>
      <c r="AV1095">
        <v>0.96319999999999995</v>
      </c>
      <c r="AW1095">
        <v>0.67830000000000001</v>
      </c>
      <c r="AX1095">
        <v>0.5494</v>
      </c>
      <c r="AY1095">
        <v>0.623</v>
      </c>
      <c r="AZ1095">
        <v>0.60170000000000001</v>
      </c>
      <c r="BA1095">
        <v>0.81299999999999994</v>
      </c>
      <c r="BB1095">
        <v>0.73080000000000001</v>
      </c>
      <c r="BC1095">
        <v>0.6593</v>
      </c>
      <c r="BD1095">
        <v>0.82379999999999998</v>
      </c>
    </row>
    <row r="1096" spans="1:56" hidden="1" x14ac:dyDescent="0.4">
      <c r="A1096">
        <v>24</v>
      </c>
      <c r="B1096" t="s">
        <v>1103</v>
      </c>
      <c r="C1096" t="s">
        <v>1149</v>
      </c>
      <c r="D1096" t="str">
        <f t="shared" si="52"/>
        <v>TFIDF</v>
      </c>
      <c r="E1096" t="s">
        <v>1173</v>
      </c>
      <c r="F1096">
        <f t="shared" si="53"/>
        <v>0.63567399999999996</v>
      </c>
      <c r="G1096">
        <v>0.65500000000000003</v>
      </c>
      <c r="H1096">
        <v>0.50619999999999998</v>
      </c>
      <c r="I1096">
        <v>0.53449999999999998</v>
      </c>
      <c r="J1096">
        <v>0.49869999999999998</v>
      </c>
      <c r="K1096">
        <v>1</v>
      </c>
      <c r="L1096">
        <v>0.79769999999999996</v>
      </c>
      <c r="M1096">
        <v>0.80059999999999998</v>
      </c>
      <c r="N1096">
        <v>0.40560000000000002</v>
      </c>
      <c r="O1096">
        <v>0.8982</v>
      </c>
      <c r="P1096">
        <v>0.74390000000000001</v>
      </c>
      <c r="Q1096">
        <v>0.75690000000000002</v>
      </c>
      <c r="R1096">
        <v>0.59850000000000003</v>
      </c>
      <c r="S1096">
        <v>0.71240000000000003</v>
      </c>
      <c r="T1096">
        <v>0.8095</v>
      </c>
      <c r="U1096">
        <v>0.71050000000000002</v>
      </c>
      <c r="V1096">
        <v>0.62209999999999999</v>
      </c>
      <c r="W1096">
        <v>0.84260000000000002</v>
      </c>
      <c r="X1096">
        <v>0.61809999999999998</v>
      </c>
      <c r="Y1096">
        <v>0.41639999999999999</v>
      </c>
      <c r="Z1096">
        <v>0.67520000000000002</v>
      </c>
      <c r="AA1096">
        <v>0.62250000000000005</v>
      </c>
      <c r="AB1096">
        <v>0.35709999999999997</v>
      </c>
      <c r="AC1096">
        <v>0.62129999999999996</v>
      </c>
      <c r="AD1096">
        <v>0.4511</v>
      </c>
      <c r="AE1096">
        <v>0.80389999999999995</v>
      </c>
      <c r="AF1096">
        <v>0.76280000000000003</v>
      </c>
      <c r="AG1096">
        <v>0.4461</v>
      </c>
      <c r="AH1096">
        <v>0.4239</v>
      </c>
      <c r="AI1096">
        <v>0.88109999999999999</v>
      </c>
      <c r="AJ1096">
        <v>0.93820000000000003</v>
      </c>
      <c r="AK1096">
        <v>0.52139999999999997</v>
      </c>
      <c r="AL1096">
        <v>0.51359999999999995</v>
      </c>
      <c r="AM1096">
        <v>0.58040000000000003</v>
      </c>
      <c r="AN1096">
        <v>0.45500000000000002</v>
      </c>
      <c r="AO1096">
        <v>0.82969999999999999</v>
      </c>
      <c r="AP1096">
        <v>0.58650000000000002</v>
      </c>
      <c r="AQ1096">
        <v>0.4244</v>
      </c>
      <c r="AR1096">
        <v>0.49869999999999998</v>
      </c>
      <c r="AS1096">
        <v>0.43259999999999998</v>
      </c>
      <c r="AT1096">
        <v>0.6089</v>
      </c>
      <c r="AU1096">
        <v>0.52180000000000004</v>
      </c>
      <c r="AV1096">
        <v>0.92969999999999997</v>
      </c>
      <c r="AW1096">
        <v>0.75149999999999995</v>
      </c>
      <c r="AX1096">
        <v>0.49070000000000003</v>
      </c>
      <c r="AY1096">
        <v>0.62419999999999998</v>
      </c>
      <c r="AZ1096">
        <v>0.5282</v>
      </c>
      <c r="BA1096">
        <v>0.59199999999999997</v>
      </c>
      <c r="BB1096">
        <v>0.58679999999999999</v>
      </c>
      <c r="BC1096">
        <v>0.63500000000000001</v>
      </c>
      <c r="BD1096">
        <v>0.76200000000000001</v>
      </c>
    </row>
    <row r="1097" spans="1:56" hidden="1" x14ac:dyDescent="0.4">
      <c r="A1097">
        <v>25</v>
      </c>
      <c r="B1097" t="s">
        <v>1103</v>
      </c>
      <c r="C1097" t="s">
        <v>1149</v>
      </c>
      <c r="D1097" t="str">
        <f t="shared" si="52"/>
        <v>BM25</v>
      </c>
      <c r="E1097" t="s">
        <v>1174</v>
      </c>
      <c r="F1097">
        <f t="shared" si="53"/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</row>
    <row r="1098" spans="1:56" hidden="1" x14ac:dyDescent="0.4">
      <c r="A1098">
        <v>26</v>
      </c>
      <c r="B1098" t="s">
        <v>1103</v>
      </c>
      <c r="C1098" t="s">
        <v>1149</v>
      </c>
      <c r="D1098" t="str">
        <f t="shared" si="52"/>
        <v>SBERT</v>
      </c>
      <c r="E1098" t="s">
        <v>1175</v>
      </c>
      <c r="F1098">
        <f t="shared" si="53"/>
        <v>0.96094599999999986</v>
      </c>
      <c r="G1098">
        <v>0.95909999999999995</v>
      </c>
      <c r="H1098">
        <v>0.9627</v>
      </c>
      <c r="I1098">
        <v>0.96109999999999995</v>
      </c>
      <c r="J1098">
        <v>0.92789999999999995</v>
      </c>
      <c r="K1098">
        <v>1</v>
      </c>
      <c r="L1098">
        <v>0.98340000000000005</v>
      </c>
      <c r="M1098">
        <v>0.98519999999999996</v>
      </c>
      <c r="N1098">
        <v>0.92469999999999997</v>
      </c>
      <c r="O1098">
        <v>0.99529999999999996</v>
      </c>
      <c r="P1098">
        <v>0.97370000000000001</v>
      </c>
      <c r="Q1098">
        <v>0.99270000000000003</v>
      </c>
      <c r="R1098">
        <v>0.97240000000000004</v>
      </c>
      <c r="S1098">
        <v>0.96930000000000005</v>
      </c>
      <c r="T1098">
        <v>0.98819999999999997</v>
      </c>
      <c r="U1098">
        <v>0.98440000000000005</v>
      </c>
      <c r="V1098">
        <v>0.97330000000000005</v>
      </c>
      <c r="W1098">
        <v>0.99809999999999999</v>
      </c>
      <c r="X1098">
        <v>0.93910000000000005</v>
      </c>
      <c r="Y1098">
        <v>0.89770000000000005</v>
      </c>
      <c r="Z1098">
        <v>0.98540000000000005</v>
      </c>
      <c r="AA1098">
        <v>0.98160000000000003</v>
      </c>
      <c r="AB1098">
        <v>0.95540000000000003</v>
      </c>
      <c r="AC1098">
        <v>0.97689999999999999</v>
      </c>
      <c r="AD1098">
        <v>0.94499999999999995</v>
      </c>
      <c r="AE1098">
        <v>0.98819999999999997</v>
      </c>
      <c r="AF1098">
        <v>0.98850000000000005</v>
      </c>
      <c r="AG1098">
        <v>0.86909999999999998</v>
      </c>
      <c r="AH1098">
        <v>0.96360000000000001</v>
      </c>
      <c r="AI1098">
        <v>0.99260000000000004</v>
      </c>
      <c r="AJ1098">
        <v>0.99609999999999999</v>
      </c>
      <c r="AK1098">
        <v>0.9536</v>
      </c>
      <c r="AL1098">
        <v>0.95040000000000002</v>
      </c>
      <c r="AM1098">
        <v>0.97970000000000002</v>
      </c>
      <c r="AN1098">
        <v>0.92669999999999997</v>
      </c>
      <c r="AO1098">
        <v>0.99160000000000004</v>
      </c>
      <c r="AP1098">
        <v>0.96599999999999997</v>
      </c>
      <c r="AQ1098">
        <v>0.97199999999999998</v>
      </c>
      <c r="AR1098">
        <v>0.93810000000000004</v>
      </c>
      <c r="AS1098">
        <v>0.90339999999999998</v>
      </c>
      <c r="AT1098">
        <v>0.96689999999999998</v>
      </c>
      <c r="AU1098">
        <v>0.93440000000000001</v>
      </c>
      <c r="AV1098">
        <v>0.99060000000000004</v>
      </c>
      <c r="AW1098">
        <v>0.9264</v>
      </c>
      <c r="AX1098">
        <v>0.92059999999999997</v>
      </c>
      <c r="AY1098">
        <v>0.94369999999999998</v>
      </c>
      <c r="AZ1098">
        <v>0.90910000000000002</v>
      </c>
      <c r="BA1098">
        <v>0.95440000000000003</v>
      </c>
      <c r="BB1098">
        <v>0.93969999999999998</v>
      </c>
      <c r="BC1098">
        <v>0.96519999999999995</v>
      </c>
      <c r="BD1098">
        <v>0.98409999999999997</v>
      </c>
    </row>
    <row r="1099" spans="1:56" hidden="1" x14ac:dyDescent="0.4">
      <c r="A1099">
        <v>27</v>
      </c>
      <c r="B1099" t="s">
        <v>1103</v>
      </c>
      <c r="C1099" t="s">
        <v>1149</v>
      </c>
      <c r="D1099" t="str">
        <f t="shared" si="52"/>
        <v>MEAN</v>
      </c>
      <c r="E1099" t="s">
        <v>1176</v>
      </c>
      <c r="F1099">
        <f t="shared" si="53"/>
        <v>0.58667999999999998</v>
      </c>
      <c r="G1099">
        <v>0.58499999999999996</v>
      </c>
      <c r="H1099">
        <v>0.53159999999999996</v>
      </c>
      <c r="I1099">
        <v>0.5403</v>
      </c>
      <c r="J1099">
        <v>0.51949999999999996</v>
      </c>
      <c r="K1099">
        <v>0.8</v>
      </c>
      <c r="L1099">
        <v>0.65839999999999999</v>
      </c>
      <c r="M1099">
        <v>0.68389999999999995</v>
      </c>
      <c r="N1099">
        <v>0.48480000000000001</v>
      </c>
      <c r="O1099">
        <v>0.71279999999999999</v>
      </c>
      <c r="P1099">
        <v>0.64380000000000004</v>
      </c>
      <c r="Q1099">
        <v>0.67490000000000006</v>
      </c>
      <c r="R1099">
        <v>0.59630000000000005</v>
      </c>
      <c r="S1099">
        <v>0.62339999999999995</v>
      </c>
      <c r="T1099">
        <v>0.67</v>
      </c>
      <c r="U1099">
        <v>0.61119999999999997</v>
      </c>
      <c r="V1099">
        <v>0.59540000000000004</v>
      </c>
      <c r="W1099">
        <v>0.73699999999999999</v>
      </c>
      <c r="X1099">
        <v>0.54520000000000002</v>
      </c>
      <c r="Y1099">
        <v>0.42659999999999998</v>
      </c>
      <c r="Z1099">
        <v>0.59919999999999995</v>
      </c>
      <c r="AA1099">
        <v>0.6149</v>
      </c>
      <c r="AB1099">
        <v>0.48180000000000001</v>
      </c>
      <c r="AC1099">
        <v>0.63</v>
      </c>
      <c r="AD1099">
        <v>0.45639999999999997</v>
      </c>
      <c r="AE1099">
        <v>0.67490000000000006</v>
      </c>
      <c r="AF1099">
        <v>0.66990000000000005</v>
      </c>
      <c r="AG1099">
        <v>0.45190000000000002</v>
      </c>
      <c r="AH1099">
        <v>0.50580000000000003</v>
      </c>
      <c r="AI1099">
        <v>0.75700000000000001</v>
      </c>
      <c r="AJ1099">
        <v>0.76080000000000003</v>
      </c>
      <c r="AK1099">
        <v>0.47439999999999999</v>
      </c>
      <c r="AL1099">
        <v>0.52629999999999999</v>
      </c>
      <c r="AM1099">
        <v>0.59040000000000004</v>
      </c>
      <c r="AN1099">
        <v>0.41970000000000002</v>
      </c>
      <c r="AO1099">
        <v>0.71460000000000001</v>
      </c>
      <c r="AP1099">
        <v>0.52</v>
      </c>
      <c r="AQ1099">
        <v>0.5292</v>
      </c>
      <c r="AR1099">
        <v>0.45939999999999998</v>
      </c>
      <c r="AS1099">
        <v>0.46920000000000001</v>
      </c>
      <c r="AT1099">
        <v>0.60670000000000002</v>
      </c>
      <c r="AU1099">
        <v>0.51739999999999997</v>
      </c>
      <c r="AV1099">
        <v>0.76070000000000004</v>
      </c>
      <c r="AW1099">
        <v>0.58550000000000002</v>
      </c>
      <c r="AX1099">
        <v>0.47399999999999998</v>
      </c>
      <c r="AY1099">
        <v>0.51819999999999999</v>
      </c>
      <c r="AZ1099">
        <v>0.52210000000000001</v>
      </c>
      <c r="BA1099">
        <v>0.59079999999999999</v>
      </c>
      <c r="BB1099">
        <v>0.58479999999999999</v>
      </c>
      <c r="BC1099">
        <v>0.56689999999999996</v>
      </c>
      <c r="BD1099">
        <v>0.66100000000000003</v>
      </c>
    </row>
    <row r="1100" spans="1:56" hidden="1" x14ac:dyDescent="0.4">
      <c r="A1100">
        <v>28</v>
      </c>
      <c r="B1100" t="s">
        <v>1103</v>
      </c>
      <c r="C1100" t="s">
        <v>1149</v>
      </c>
      <c r="D1100" t="str">
        <f t="shared" si="52"/>
        <v>Weighted</v>
      </c>
      <c r="E1100" t="s">
        <v>1177</v>
      </c>
      <c r="F1100">
        <f t="shared" si="53"/>
        <v>0.62098400000000009</v>
      </c>
      <c r="G1100">
        <v>0.62009999999999998</v>
      </c>
      <c r="H1100">
        <v>0.5454</v>
      </c>
      <c r="I1100">
        <v>0.55789999999999995</v>
      </c>
      <c r="J1100">
        <v>0.53510000000000002</v>
      </c>
      <c r="K1100">
        <v>0.9</v>
      </c>
      <c r="L1100">
        <v>0.71530000000000005</v>
      </c>
      <c r="M1100">
        <v>0.74709999999999999</v>
      </c>
      <c r="N1100">
        <v>0.48759999999999998</v>
      </c>
      <c r="O1100">
        <v>0.78659999999999997</v>
      </c>
      <c r="P1100">
        <v>0.69589999999999996</v>
      </c>
      <c r="Q1100">
        <v>0.73250000000000004</v>
      </c>
      <c r="R1100">
        <v>0.62949999999999995</v>
      </c>
      <c r="S1100">
        <v>0.66949999999999998</v>
      </c>
      <c r="T1100">
        <v>0.72970000000000002</v>
      </c>
      <c r="U1100">
        <v>0.65190000000000003</v>
      </c>
      <c r="V1100">
        <v>0.62929999999999997</v>
      </c>
      <c r="W1100">
        <v>0.81369999999999998</v>
      </c>
      <c r="X1100">
        <v>0.57150000000000001</v>
      </c>
      <c r="Y1100">
        <v>0.4194</v>
      </c>
      <c r="Z1100">
        <v>0.63490000000000002</v>
      </c>
      <c r="AA1100">
        <v>0.65249999999999997</v>
      </c>
      <c r="AB1100">
        <v>0.4768</v>
      </c>
      <c r="AC1100">
        <v>0.67200000000000004</v>
      </c>
      <c r="AD1100">
        <v>0.45119999999999999</v>
      </c>
      <c r="AE1100">
        <v>0.73570000000000002</v>
      </c>
      <c r="AF1100">
        <v>0.72719999999999996</v>
      </c>
      <c r="AG1100">
        <v>0.45679999999999998</v>
      </c>
      <c r="AH1100">
        <v>0.50890000000000002</v>
      </c>
      <c r="AI1100">
        <v>0.84140000000000004</v>
      </c>
      <c r="AJ1100">
        <v>0.84860000000000002</v>
      </c>
      <c r="AK1100">
        <v>0.47610000000000002</v>
      </c>
      <c r="AL1100">
        <v>0.54100000000000004</v>
      </c>
      <c r="AM1100">
        <v>0.62</v>
      </c>
      <c r="AN1100">
        <v>0.40839999999999999</v>
      </c>
      <c r="AO1100">
        <v>0.78600000000000003</v>
      </c>
      <c r="AP1100">
        <v>0.53449999999999998</v>
      </c>
      <c r="AQ1100">
        <v>0.53690000000000004</v>
      </c>
      <c r="AR1100">
        <v>0.45839999999999997</v>
      </c>
      <c r="AS1100">
        <v>0.47260000000000002</v>
      </c>
      <c r="AT1100">
        <v>0.64380000000000004</v>
      </c>
      <c r="AU1100">
        <v>0.53259999999999996</v>
      </c>
      <c r="AV1100">
        <v>0.84870000000000001</v>
      </c>
      <c r="AW1100">
        <v>0.63049999999999995</v>
      </c>
      <c r="AX1100">
        <v>0.47889999999999999</v>
      </c>
      <c r="AY1100">
        <v>0.53739999999999999</v>
      </c>
      <c r="AZ1100">
        <v>0.54259999999999997</v>
      </c>
      <c r="BA1100">
        <v>0.625</v>
      </c>
      <c r="BB1100">
        <v>0.61939999999999995</v>
      </c>
      <c r="BC1100">
        <v>0.59560000000000002</v>
      </c>
      <c r="BD1100">
        <v>0.71679999999999999</v>
      </c>
    </row>
    <row r="1101" spans="1:56" hidden="1" x14ac:dyDescent="0.4">
      <c r="A1101">
        <v>183</v>
      </c>
      <c r="B1101" t="s">
        <v>1149</v>
      </c>
      <c r="C1101" t="s">
        <v>1178</v>
      </c>
      <c r="D1101" t="str">
        <f t="shared" si="52"/>
        <v>Jaccard</v>
      </c>
      <c r="E1101" t="s">
        <v>1179</v>
      </c>
      <c r="F1101">
        <f t="shared" si="53"/>
        <v>0.56369000000000002</v>
      </c>
      <c r="G1101">
        <v>0.2424</v>
      </c>
      <c r="H1101">
        <v>0.2903</v>
      </c>
      <c r="I1101">
        <v>0.5</v>
      </c>
      <c r="J1101">
        <v>0.3654</v>
      </c>
      <c r="K1101">
        <v>0.9375</v>
      </c>
      <c r="L1101">
        <v>0.72219999999999995</v>
      </c>
      <c r="M1101">
        <v>0.51160000000000005</v>
      </c>
      <c r="N1101">
        <v>0.5333</v>
      </c>
      <c r="O1101">
        <v>0.91669999999999996</v>
      </c>
      <c r="P1101">
        <v>0.72409999999999997</v>
      </c>
      <c r="Q1101">
        <v>0.60870000000000002</v>
      </c>
      <c r="R1101">
        <v>0.31030000000000002</v>
      </c>
      <c r="S1101">
        <v>0.58330000000000004</v>
      </c>
      <c r="T1101">
        <v>0.88890000000000002</v>
      </c>
      <c r="U1101">
        <v>0.33329999999999999</v>
      </c>
      <c r="V1101">
        <v>0.69769999999999999</v>
      </c>
      <c r="W1101">
        <v>0.51519999999999999</v>
      </c>
      <c r="X1101">
        <v>0.83330000000000004</v>
      </c>
      <c r="Y1101">
        <v>0.72</v>
      </c>
      <c r="Z1101">
        <v>0.81820000000000004</v>
      </c>
      <c r="AA1101">
        <v>0.8387</v>
      </c>
      <c r="AB1101">
        <v>0.52</v>
      </c>
      <c r="AC1101">
        <v>0.90910000000000002</v>
      </c>
      <c r="AD1101">
        <v>0.27079999999999999</v>
      </c>
      <c r="AE1101">
        <v>0.37740000000000001</v>
      </c>
      <c r="AF1101">
        <v>0.72</v>
      </c>
      <c r="AG1101">
        <v>0.35709999999999997</v>
      </c>
      <c r="AH1101">
        <v>0.42420000000000002</v>
      </c>
      <c r="AI1101">
        <v>0.71430000000000005</v>
      </c>
      <c r="AJ1101">
        <v>0.72219999999999995</v>
      </c>
      <c r="AK1101">
        <v>0.15909999999999999</v>
      </c>
      <c r="AL1101">
        <v>0.28570000000000001</v>
      </c>
      <c r="AM1101">
        <v>0.58819999999999995</v>
      </c>
      <c r="AN1101">
        <v>0.26469999999999999</v>
      </c>
      <c r="AO1101">
        <v>0.85189999999999999</v>
      </c>
      <c r="AP1101">
        <v>0.25</v>
      </c>
      <c r="AQ1101">
        <v>0.85709999999999997</v>
      </c>
      <c r="AR1101">
        <v>0.22220000000000001</v>
      </c>
      <c r="AS1101">
        <v>0.48720000000000002</v>
      </c>
      <c r="AT1101">
        <v>0.65790000000000004</v>
      </c>
      <c r="AU1101">
        <v>0.68420000000000003</v>
      </c>
      <c r="AV1101">
        <v>0.88</v>
      </c>
      <c r="AW1101">
        <v>0.30430000000000001</v>
      </c>
      <c r="AX1101">
        <v>0.34689999999999999</v>
      </c>
      <c r="AY1101">
        <v>0.36359999999999998</v>
      </c>
      <c r="AZ1101">
        <v>0.72</v>
      </c>
      <c r="BA1101">
        <v>0.60529999999999995</v>
      </c>
      <c r="BB1101">
        <v>0.53849999999999998</v>
      </c>
      <c r="BC1101">
        <v>0.75</v>
      </c>
      <c r="BD1101">
        <v>0.46150000000000002</v>
      </c>
    </row>
    <row r="1102" spans="1:56" hidden="1" x14ac:dyDescent="0.4">
      <c r="A1102">
        <v>184</v>
      </c>
      <c r="B1102" t="s">
        <v>1149</v>
      </c>
      <c r="C1102" t="s">
        <v>1178</v>
      </c>
      <c r="D1102" t="str">
        <f t="shared" si="52"/>
        <v>Levenshtein</v>
      </c>
      <c r="E1102" t="s">
        <v>1180</v>
      </c>
      <c r="F1102">
        <f t="shared" si="53"/>
        <v>0.72734999999999983</v>
      </c>
      <c r="G1102">
        <v>0.68840000000000001</v>
      </c>
      <c r="H1102">
        <v>0.5988</v>
      </c>
      <c r="I1102">
        <v>0.73</v>
      </c>
      <c r="J1102">
        <v>0.72940000000000005</v>
      </c>
      <c r="K1102">
        <v>0.94120000000000004</v>
      </c>
      <c r="L1102">
        <v>0.90380000000000005</v>
      </c>
      <c r="M1102">
        <v>0.71809999999999996</v>
      </c>
      <c r="N1102">
        <v>0.72489999999999999</v>
      </c>
      <c r="O1102">
        <v>0.94869999999999999</v>
      </c>
      <c r="P1102">
        <v>0.71360000000000001</v>
      </c>
      <c r="Q1102">
        <v>0.73209999999999997</v>
      </c>
      <c r="R1102">
        <v>0.38579999999999998</v>
      </c>
      <c r="S1102">
        <v>0.77110000000000001</v>
      </c>
      <c r="T1102">
        <v>0.85409999999999997</v>
      </c>
      <c r="U1102">
        <v>0.68600000000000005</v>
      </c>
      <c r="V1102">
        <v>0.73899999999999999</v>
      </c>
      <c r="W1102">
        <v>0.68169999999999997</v>
      </c>
      <c r="X1102">
        <v>0.91749999999999998</v>
      </c>
      <c r="Y1102">
        <v>0.90910000000000002</v>
      </c>
      <c r="Z1102">
        <v>0.79779999999999995</v>
      </c>
      <c r="AA1102">
        <v>0.87949999999999995</v>
      </c>
      <c r="AB1102">
        <v>0.8196</v>
      </c>
      <c r="AC1102">
        <v>0.98050000000000004</v>
      </c>
      <c r="AD1102">
        <v>0.56430000000000002</v>
      </c>
      <c r="AE1102">
        <v>0.56220000000000003</v>
      </c>
      <c r="AF1102">
        <v>0.75929999999999997</v>
      </c>
      <c r="AG1102">
        <v>0.42799999999999999</v>
      </c>
      <c r="AH1102">
        <v>0.68200000000000005</v>
      </c>
      <c r="AI1102">
        <v>0.87819999999999998</v>
      </c>
      <c r="AJ1102">
        <v>0.87760000000000005</v>
      </c>
      <c r="AK1102">
        <v>0.52949999999999997</v>
      </c>
      <c r="AL1102">
        <v>0.505</v>
      </c>
      <c r="AM1102">
        <v>0.82640000000000002</v>
      </c>
      <c r="AN1102">
        <v>0.56569999999999998</v>
      </c>
      <c r="AO1102">
        <v>0.93959999999999999</v>
      </c>
      <c r="AP1102">
        <v>0.63270000000000004</v>
      </c>
      <c r="AQ1102">
        <v>0.84770000000000001</v>
      </c>
      <c r="AR1102">
        <v>0.55769999999999997</v>
      </c>
      <c r="AS1102">
        <v>0.49880000000000002</v>
      </c>
      <c r="AT1102">
        <v>0.83840000000000003</v>
      </c>
      <c r="AU1102">
        <v>0.74099999999999999</v>
      </c>
      <c r="AV1102">
        <v>0.94510000000000005</v>
      </c>
      <c r="AW1102">
        <v>0.77329999999999999</v>
      </c>
      <c r="AX1102">
        <v>0.52580000000000005</v>
      </c>
      <c r="AY1102">
        <v>0.66830000000000001</v>
      </c>
      <c r="AZ1102">
        <v>0.61409999999999998</v>
      </c>
      <c r="BA1102">
        <v>0.72299999999999998</v>
      </c>
      <c r="BB1102">
        <v>0.63200000000000001</v>
      </c>
      <c r="BC1102">
        <v>0.71560000000000001</v>
      </c>
      <c r="BD1102">
        <v>0.6855</v>
      </c>
    </row>
    <row r="1103" spans="1:56" hidden="1" x14ac:dyDescent="0.4">
      <c r="A1103">
        <v>185</v>
      </c>
      <c r="B1103" t="s">
        <v>1149</v>
      </c>
      <c r="C1103" t="s">
        <v>1178</v>
      </c>
      <c r="D1103" t="str">
        <f t="shared" si="52"/>
        <v>TFIDF</v>
      </c>
      <c r="E1103" t="s">
        <v>1181</v>
      </c>
      <c r="F1103">
        <f t="shared" si="53"/>
        <v>0.62344599999999983</v>
      </c>
      <c r="G1103">
        <v>0.63280000000000003</v>
      </c>
      <c r="H1103">
        <v>0.54210000000000003</v>
      </c>
      <c r="I1103">
        <v>0.4375</v>
      </c>
      <c r="J1103">
        <v>0.46189999999999998</v>
      </c>
      <c r="K1103">
        <v>0.90229999999999999</v>
      </c>
      <c r="L1103">
        <v>0.872</v>
      </c>
      <c r="M1103">
        <v>0.53459999999999996</v>
      </c>
      <c r="N1103">
        <v>0.55640000000000001</v>
      </c>
      <c r="O1103">
        <v>0.94830000000000003</v>
      </c>
      <c r="P1103">
        <v>0.74150000000000005</v>
      </c>
      <c r="Q1103">
        <v>0.59960000000000002</v>
      </c>
      <c r="R1103">
        <v>0.42930000000000001</v>
      </c>
      <c r="S1103">
        <v>0.64659999999999995</v>
      </c>
      <c r="T1103">
        <v>0.8216</v>
      </c>
      <c r="U1103">
        <v>0.51629999999999998</v>
      </c>
      <c r="V1103">
        <v>0.60170000000000001</v>
      </c>
      <c r="W1103">
        <v>0.59860000000000002</v>
      </c>
      <c r="X1103">
        <v>0.81369999999999998</v>
      </c>
      <c r="Y1103">
        <v>0.83799999999999997</v>
      </c>
      <c r="Z1103">
        <v>0.71599999999999997</v>
      </c>
      <c r="AA1103">
        <v>0.77929999999999999</v>
      </c>
      <c r="AB1103">
        <v>0.63800000000000001</v>
      </c>
      <c r="AC1103">
        <v>0.82340000000000002</v>
      </c>
      <c r="AD1103">
        <v>0.4874</v>
      </c>
      <c r="AE1103">
        <v>0.49619999999999997</v>
      </c>
      <c r="AF1103">
        <v>0.67269999999999996</v>
      </c>
      <c r="AG1103">
        <v>0.439</v>
      </c>
      <c r="AH1103">
        <v>0.44779999999999998</v>
      </c>
      <c r="AI1103">
        <v>0.79110000000000003</v>
      </c>
      <c r="AJ1103">
        <v>0.72660000000000002</v>
      </c>
      <c r="AK1103">
        <v>0.36990000000000001</v>
      </c>
      <c r="AL1103">
        <v>0.35389999999999999</v>
      </c>
      <c r="AM1103">
        <v>0.68810000000000004</v>
      </c>
      <c r="AN1103">
        <v>0.50139999999999996</v>
      </c>
      <c r="AO1103">
        <v>0.93300000000000005</v>
      </c>
      <c r="AP1103">
        <v>0.50260000000000005</v>
      </c>
      <c r="AQ1103">
        <v>0.80740000000000001</v>
      </c>
      <c r="AR1103">
        <v>0.42470000000000002</v>
      </c>
      <c r="AS1103">
        <v>0.41020000000000001</v>
      </c>
      <c r="AT1103">
        <v>0.72189999999999999</v>
      </c>
      <c r="AU1103">
        <v>0.6159</v>
      </c>
      <c r="AV1103">
        <v>0.88060000000000005</v>
      </c>
      <c r="AW1103">
        <v>0.6119</v>
      </c>
      <c r="AX1103">
        <v>0.29520000000000002</v>
      </c>
      <c r="AY1103">
        <v>0.54700000000000004</v>
      </c>
      <c r="AZ1103">
        <v>0.65920000000000001</v>
      </c>
      <c r="BA1103">
        <v>0.54779999999999995</v>
      </c>
      <c r="BB1103">
        <v>0.4133</v>
      </c>
      <c r="BC1103">
        <v>0.73960000000000004</v>
      </c>
      <c r="BD1103">
        <v>0.63639999999999997</v>
      </c>
    </row>
    <row r="1104" spans="1:56" hidden="1" x14ac:dyDescent="0.4">
      <c r="A1104">
        <v>186</v>
      </c>
      <c r="B1104" t="s">
        <v>1149</v>
      </c>
      <c r="C1104" t="s">
        <v>1178</v>
      </c>
      <c r="D1104" t="str">
        <f t="shared" si="52"/>
        <v>BM25</v>
      </c>
      <c r="E1104" t="s">
        <v>1182</v>
      </c>
      <c r="F1104">
        <f t="shared" si="53"/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</row>
    <row r="1105" spans="1:56" hidden="1" x14ac:dyDescent="0.4">
      <c r="A1105">
        <v>187</v>
      </c>
      <c r="B1105" t="s">
        <v>1149</v>
      </c>
      <c r="C1105" t="s">
        <v>1178</v>
      </c>
      <c r="D1105" t="str">
        <f t="shared" si="52"/>
        <v>SBERT</v>
      </c>
      <c r="E1105" t="s">
        <v>1183</v>
      </c>
      <c r="F1105">
        <f t="shared" si="53"/>
        <v>0.95666399999999985</v>
      </c>
      <c r="G1105">
        <v>0.94979999999999998</v>
      </c>
      <c r="H1105">
        <v>0.95469999999999999</v>
      </c>
      <c r="I1105">
        <v>0.94520000000000004</v>
      </c>
      <c r="J1105">
        <v>0.93300000000000005</v>
      </c>
      <c r="K1105">
        <v>0.99180000000000001</v>
      </c>
      <c r="L1105">
        <v>0.99429999999999996</v>
      </c>
      <c r="M1105">
        <v>0.96</v>
      </c>
      <c r="N1105">
        <v>0.97409999999999997</v>
      </c>
      <c r="O1105">
        <v>0.99729999999999996</v>
      </c>
      <c r="P1105">
        <v>0.98109999999999997</v>
      </c>
      <c r="Q1105">
        <v>0.97750000000000004</v>
      </c>
      <c r="R1105">
        <v>0.90629999999999999</v>
      </c>
      <c r="S1105">
        <v>0.95030000000000003</v>
      </c>
      <c r="T1105">
        <v>0.98960000000000004</v>
      </c>
      <c r="U1105">
        <v>0.97309999999999997</v>
      </c>
      <c r="V1105">
        <v>0.97799999999999998</v>
      </c>
      <c r="W1105">
        <v>0.95540000000000003</v>
      </c>
      <c r="X1105">
        <v>0.99670000000000003</v>
      </c>
      <c r="Y1105">
        <v>0.9839</v>
      </c>
      <c r="Z1105">
        <v>0.98770000000000002</v>
      </c>
      <c r="AA1105">
        <v>0.99550000000000005</v>
      </c>
      <c r="AB1105">
        <v>0.97560000000000002</v>
      </c>
      <c r="AC1105">
        <v>0.95640000000000003</v>
      </c>
      <c r="AD1105">
        <v>0.94550000000000001</v>
      </c>
      <c r="AE1105">
        <v>0.94710000000000005</v>
      </c>
      <c r="AF1105">
        <v>0.96409999999999996</v>
      </c>
      <c r="AG1105">
        <v>0.88380000000000003</v>
      </c>
      <c r="AH1105">
        <v>0.93630000000000002</v>
      </c>
      <c r="AI1105">
        <v>0.99480000000000002</v>
      </c>
      <c r="AJ1105">
        <v>0.97929999999999995</v>
      </c>
      <c r="AK1105">
        <v>0.92069999999999996</v>
      </c>
      <c r="AL1105">
        <v>0.91479999999999995</v>
      </c>
      <c r="AM1105">
        <v>0.96909999999999996</v>
      </c>
      <c r="AN1105">
        <v>0.92079999999999995</v>
      </c>
      <c r="AO1105">
        <v>0.99629999999999996</v>
      </c>
      <c r="AP1105">
        <v>0.93110000000000004</v>
      </c>
      <c r="AQ1105">
        <v>0.98960000000000004</v>
      </c>
      <c r="AR1105">
        <v>0.91290000000000004</v>
      </c>
      <c r="AS1105">
        <v>0.91349999999999998</v>
      </c>
      <c r="AT1105">
        <v>0.9899</v>
      </c>
      <c r="AU1105">
        <v>0.9597</v>
      </c>
      <c r="AV1105">
        <v>0.99029999999999996</v>
      </c>
      <c r="AW1105">
        <v>0.94279999999999997</v>
      </c>
      <c r="AX1105">
        <v>0.89290000000000003</v>
      </c>
      <c r="AY1105">
        <v>0.9294</v>
      </c>
      <c r="AZ1105">
        <v>0.93520000000000003</v>
      </c>
      <c r="BA1105">
        <v>0.95709999999999995</v>
      </c>
      <c r="BB1105">
        <v>0.88090000000000002</v>
      </c>
      <c r="BC1105">
        <v>0.97589999999999999</v>
      </c>
      <c r="BD1105">
        <v>0.95209999999999995</v>
      </c>
    </row>
    <row r="1106" spans="1:56" hidden="1" x14ac:dyDescent="0.4">
      <c r="A1106">
        <v>188</v>
      </c>
      <c r="B1106" t="s">
        <v>1149</v>
      </c>
      <c r="C1106" t="s">
        <v>1178</v>
      </c>
      <c r="D1106" t="str">
        <f t="shared" si="52"/>
        <v>MEAN</v>
      </c>
      <c r="E1106" t="s">
        <v>1184</v>
      </c>
      <c r="F1106">
        <f t="shared" si="53"/>
        <v>0.57423599999999997</v>
      </c>
      <c r="G1106">
        <v>0.50270000000000004</v>
      </c>
      <c r="H1106">
        <v>0.47720000000000001</v>
      </c>
      <c r="I1106">
        <v>0.52249999999999996</v>
      </c>
      <c r="J1106">
        <v>0.49790000000000001</v>
      </c>
      <c r="K1106">
        <v>0.75460000000000005</v>
      </c>
      <c r="L1106">
        <v>0.69850000000000001</v>
      </c>
      <c r="M1106">
        <v>0.54490000000000005</v>
      </c>
      <c r="N1106">
        <v>0.55769999999999997</v>
      </c>
      <c r="O1106">
        <v>0.76219999999999999</v>
      </c>
      <c r="P1106">
        <v>0.6321</v>
      </c>
      <c r="Q1106">
        <v>0.58360000000000001</v>
      </c>
      <c r="R1106">
        <v>0.40629999999999999</v>
      </c>
      <c r="S1106">
        <v>0.59030000000000005</v>
      </c>
      <c r="T1106">
        <v>0.71079999999999999</v>
      </c>
      <c r="U1106">
        <v>0.50180000000000002</v>
      </c>
      <c r="V1106">
        <v>0.60329999999999995</v>
      </c>
      <c r="W1106">
        <v>0.55020000000000002</v>
      </c>
      <c r="X1106">
        <v>0.71230000000000004</v>
      </c>
      <c r="Y1106">
        <v>0.69020000000000004</v>
      </c>
      <c r="Z1106">
        <v>0.66390000000000005</v>
      </c>
      <c r="AA1106">
        <v>0.6986</v>
      </c>
      <c r="AB1106">
        <v>0.59060000000000001</v>
      </c>
      <c r="AC1106">
        <v>0.7339</v>
      </c>
      <c r="AD1106">
        <v>0.4536</v>
      </c>
      <c r="AE1106">
        <v>0.47660000000000002</v>
      </c>
      <c r="AF1106">
        <v>0.62319999999999998</v>
      </c>
      <c r="AG1106">
        <v>0.42159999999999997</v>
      </c>
      <c r="AH1106">
        <v>0.49809999999999999</v>
      </c>
      <c r="AI1106">
        <v>0.67569999999999997</v>
      </c>
      <c r="AJ1106">
        <v>0.66110000000000002</v>
      </c>
      <c r="AK1106">
        <v>0.39579999999999999</v>
      </c>
      <c r="AL1106">
        <v>0.41189999999999999</v>
      </c>
      <c r="AM1106">
        <v>0.61439999999999995</v>
      </c>
      <c r="AN1106">
        <v>0.45050000000000001</v>
      </c>
      <c r="AO1106">
        <v>0.74419999999999997</v>
      </c>
      <c r="AP1106">
        <v>0.46329999999999999</v>
      </c>
      <c r="AQ1106">
        <v>0.70040000000000002</v>
      </c>
      <c r="AR1106">
        <v>0.42349999999999999</v>
      </c>
      <c r="AS1106">
        <v>0.46189999999999998</v>
      </c>
      <c r="AT1106">
        <v>0.64159999999999995</v>
      </c>
      <c r="AU1106">
        <v>0.60019999999999996</v>
      </c>
      <c r="AV1106">
        <v>0.73919999999999997</v>
      </c>
      <c r="AW1106">
        <v>0.52649999999999997</v>
      </c>
      <c r="AX1106">
        <v>0.41220000000000001</v>
      </c>
      <c r="AY1106">
        <v>0.50170000000000003</v>
      </c>
      <c r="AZ1106">
        <v>0.5857</v>
      </c>
      <c r="BA1106">
        <v>0.56659999999999999</v>
      </c>
      <c r="BB1106">
        <v>0.4929</v>
      </c>
      <c r="BC1106">
        <v>0.63619999999999999</v>
      </c>
      <c r="BD1106">
        <v>0.54710000000000003</v>
      </c>
    </row>
    <row r="1107" spans="1:56" hidden="1" x14ac:dyDescent="0.4">
      <c r="A1107">
        <v>189</v>
      </c>
      <c r="B1107" t="s">
        <v>1149</v>
      </c>
      <c r="C1107" t="s">
        <v>1178</v>
      </c>
      <c r="D1107" t="str">
        <f t="shared" si="52"/>
        <v>Weighted</v>
      </c>
      <c r="E1107" t="s">
        <v>1185</v>
      </c>
      <c r="F1107">
        <f t="shared" si="53"/>
        <v>0.60546999999999995</v>
      </c>
      <c r="G1107">
        <v>0.51749999999999996</v>
      </c>
      <c r="H1107">
        <v>0.48039999999999999</v>
      </c>
      <c r="I1107">
        <v>0.5333</v>
      </c>
      <c r="J1107">
        <v>0.50560000000000005</v>
      </c>
      <c r="K1107">
        <v>0.83950000000000002</v>
      </c>
      <c r="L1107">
        <v>0.76749999999999996</v>
      </c>
      <c r="M1107">
        <v>0.56379999999999997</v>
      </c>
      <c r="N1107">
        <v>0.57889999999999997</v>
      </c>
      <c r="O1107">
        <v>0.85060000000000002</v>
      </c>
      <c r="P1107">
        <v>0.68</v>
      </c>
      <c r="Q1107">
        <v>0.61280000000000001</v>
      </c>
      <c r="R1107">
        <v>0.39350000000000002</v>
      </c>
      <c r="S1107">
        <v>0.62760000000000005</v>
      </c>
      <c r="T1107">
        <v>0.78120000000000001</v>
      </c>
      <c r="U1107">
        <v>0.5071</v>
      </c>
      <c r="V1107">
        <v>0.63749999999999996</v>
      </c>
      <c r="W1107">
        <v>0.57430000000000003</v>
      </c>
      <c r="X1107">
        <v>0.78149999999999997</v>
      </c>
      <c r="Y1107">
        <v>0.7571</v>
      </c>
      <c r="Z1107">
        <v>0.71760000000000002</v>
      </c>
      <c r="AA1107">
        <v>0.76290000000000002</v>
      </c>
      <c r="AB1107">
        <v>0.62390000000000001</v>
      </c>
      <c r="AC1107">
        <v>0.81510000000000005</v>
      </c>
      <c r="AD1107">
        <v>0.4496</v>
      </c>
      <c r="AE1107">
        <v>0.47839999999999999</v>
      </c>
      <c r="AF1107">
        <v>0.66810000000000003</v>
      </c>
      <c r="AG1107">
        <v>0.41639999999999999</v>
      </c>
      <c r="AH1107">
        <v>0.50449999999999995</v>
      </c>
      <c r="AI1107">
        <v>0.73499999999999999</v>
      </c>
      <c r="AJ1107">
        <v>0.71589999999999998</v>
      </c>
      <c r="AK1107">
        <v>0.37519999999999998</v>
      </c>
      <c r="AL1107">
        <v>0.39529999999999998</v>
      </c>
      <c r="AM1107">
        <v>0.65700000000000003</v>
      </c>
      <c r="AN1107">
        <v>0.4501</v>
      </c>
      <c r="AO1107">
        <v>0.82740000000000002</v>
      </c>
      <c r="AP1107">
        <v>0.46460000000000001</v>
      </c>
      <c r="AQ1107">
        <v>0.76739999999999997</v>
      </c>
      <c r="AR1107">
        <v>0.41370000000000001</v>
      </c>
      <c r="AS1107">
        <v>0.46089999999999998</v>
      </c>
      <c r="AT1107">
        <v>0.68959999999999999</v>
      </c>
      <c r="AU1107">
        <v>0.63700000000000001</v>
      </c>
      <c r="AV1107">
        <v>0.81950000000000001</v>
      </c>
      <c r="AW1107">
        <v>0.54730000000000001</v>
      </c>
      <c r="AX1107">
        <v>0.39600000000000002</v>
      </c>
      <c r="AY1107">
        <v>0.51500000000000001</v>
      </c>
      <c r="AZ1107">
        <v>0.62480000000000002</v>
      </c>
      <c r="BA1107">
        <v>0.59209999999999996</v>
      </c>
      <c r="BB1107">
        <v>0.50470000000000004</v>
      </c>
      <c r="BC1107">
        <v>0.68589999999999995</v>
      </c>
      <c r="BD1107">
        <v>0.57289999999999996</v>
      </c>
    </row>
    <row r="1108" spans="1:56" hidden="1" x14ac:dyDescent="0.4">
      <c r="A1108">
        <v>155</v>
      </c>
      <c r="B1108" t="s">
        <v>1127</v>
      </c>
      <c r="C1108" t="s">
        <v>1178</v>
      </c>
      <c r="D1108" t="str">
        <f t="shared" si="52"/>
        <v>Jaccard</v>
      </c>
      <c r="E1108" t="s">
        <v>1186</v>
      </c>
      <c r="F1108">
        <f t="shared" si="53"/>
        <v>0.57055</v>
      </c>
      <c r="G1108">
        <v>0.45829999999999999</v>
      </c>
      <c r="H1108">
        <v>0.62070000000000003</v>
      </c>
      <c r="I1108">
        <v>0.39129999999999998</v>
      </c>
      <c r="J1108">
        <v>0.2041</v>
      </c>
      <c r="K1108">
        <v>0.82350000000000001</v>
      </c>
      <c r="L1108">
        <v>0.55000000000000004</v>
      </c>
      <c r="M1108">
        <v>0.63160000000000005</v>
      </c>
      <c r="N1108">
        <v>0.6</v>
      </c>
      <c r="O1108">
        <v>0.67859999999999998</v>
      </c>
      <c r="P1108">
        <v>0.74070000000000003</v>
      </c>
      <c r="Q1108">
        <v>0.73909999999999998</v>
      </c>
      <c r="R1108">
        <v>0.36670000000000003</v>
      </c>
      <c r="S1108">
        <v>0.63639999999999997</v>
      </c>
      <c r="T1108">
        <v>0.7</v>
      </c>
      <c r="U1108">
        <v>0.48480000000000001</v>
      </c>
      <c r="V1108">
        <v>0.65910000000000002</v>
      </c>
      <c r="W1108">
        <v>0.48649999999999999</v>
      </c>
      <c r="X1108">
        <v>0.81820000000000004</v>
      </c>
      <c r="Y1108">
        <v>0.4375</v>
      </c>
      <c r="Z1108">
        <v>0.68179999999999996</v>
      </c>
      <c r="AA1108">
        <v>0.65790000000000004</v>
      </c>
      <c r="AB1108">
        <v>0.33329999999999999</v>
      </c>
      <c r="AC1108">
        <v>0.44119999999999998</v>
      </c>
      <c r="AD1108">
        <v>0.25640000000000002</v>
      </c>
      <c r="AE1108">
        <v>0.48080000000000001</v>
      </c>
      <c r="AF1108">
        <v>0.64710000000000001</v>
      </c>
      <c r="AG1108">
        <v>0.52500000000000002</v>
      </c>
      <c r="AH1108">
        <v>0.55559999999999998</v>
      </c>
      <c r="AI1108">
        <v>0.71430000000000005</v>
      </c>
      <c r="AJ1108">
        <v>0.5</v>
      </c>
      <c r="AK1108">
        <v>0.33329999999999999</v>
      </c>
      <c r="AL1108">
        <v>0.20830000000000001</v>
      </c>
      <c r="AM1108">
        <v>0.625</v>
      </c>
      <c r="AN1108">
        <v>0.62960000000000005</v>
      </c>
      <c r="AO1108">
        <v>0.92310000000000003</v>
      </c>
      <c r="AP1108">
        <v>0.33329999999999999</v>
      </c>
      <c r="AQ1108">
        <v>0.69699999999999995</v>
      </c>
      <c r="AR1108">
        <v>0.73909999999999998</v>
      </c>
      <c r="AS1108">
        <v>0.59460000000000002</v>
      </c>
      <c r="AT1108">
        <v>0.68569999999999998</v>
      </c>
      <c r="AU1108">
        <v>0.62160000000000004</v>
      </c>
      <c r="AV1108">
        <v>0.75</v>
      </c>
      <c r="AW1108">
        <v>0.56520000000000004</v>
      </c>
      <c r="AX1108">
        <v>0.34150000000000003</v>
      </c>
      <c r="AY1108">
        <v>0.43480000000000002</v>
      </c>
      <c r="AZ1108">
        <v>0.91669999999999996</v>
      </c>
      <c r="BA1108">
        <v>0.55259999999999998</v>
      </c>
      <c r="BB1108">
        <v>0.77780000000000005</v>
      </c>
      <c r="BC1108">
        <v>0.53659999999999997</v>
      </c>
      <c r="BD1108">
        <v>0.44119999999999998</v>
      </c>
    </row>
    <row r="1109" spans="1:56" hidden="1" x14ac:dyDescent="0.4">
      <c r="A1109">
        <v>156</v>
      </c>
      <c r="B1109" t="s">
        <v>1127</v>
      </c>
      <c r="C1109" t="s">
        <v>1178</v>
      </c>
      <c r="D1109" t="str">
        <f t="shared" si="52"/>
        <v>Levenshtein</v>
      </c>
      <c r="E1109" t="s">
        <v>1187</v>
      </c>
      <c r="F1109">
        <f t="shared" si="53"/>
        <v>0.72887000000000024</v>
      </c>
      <c r="G1109">
        <v>0.79369999999999996</v>
      </c>
      <c r="H1109">
        <v>0.71509999999999996</v>
      </c>
      <c r="I1109">
        <v>0.62009999999999998</v>
      </c>
      <c r="J1109">
        <v>0.57520000000000004</v>
      </c>
      <c r="K1109">
        <v>0.91439999999999999</v>
      </c>
      <c r="L1109">
        <v>0.68410000000000004</v>
      </c>
      <c r="M1109">
        <v>0.70289999999999997</v>
      </c>
      <c r="N1109">
        <v>0.70399999999999996</v>
      </c>
      <c r="O1109">
        <v>0.91039999999999999</v>
      </c>
      <c r="P1109">
        <v>0.85140000000000005</v>
      </c>
      <c r="Q1109">
        <v>0.74929999999999997</v>
      </c>
      <c r="R1109">
        <v>0.57389999999999997</v>
      </c>
      <c r="S1109">
        <v>0.88780000000000003</v>
      </c>
      <c r="T1109">
        <v>0.80500000000000005</v>
      </c>
      <c r="U1109">
        <v>0.63859999999999995</v>
      </c>
      <c r="V1109">
        <v>0.76880000000000004</v>
      </c>
      <c r="W1109">
        <v>0.71789999999999998</v>
      </c>
      <c r="X1109">
        <v>0.87639999999999996</v>
      </c>
      <c r="Y1109">
        <v>0.78480000000000005</v>
      </c>
      <c r="Z1109">
        <v>0.61650000000000005</v>
      </c>
      <c r="AA1109">
        <v>0.75</v>
      </c>
      <c r="AB1109">
        <v>0.51529999999999998</v>
      </c>
      <c r="AC1109">
        <v>0.69910000000000005</v>
      </c>
      <c r="AD1109">
        <v>0.50160000000000005</v>
      </c>
      <c r="AE1109">
        <v>0.61250000000000004</v>
      </c>
      <c r="AF1109">
        <v>0.59460000000000002</v>
      </c>
      <c r="AG1109">
        <v>0.42649999999999999</v>
      </c>
      <c r="AH1109">
        <v>0.84060000000000001</v>
      </c>
      <c r="AI1109">
        <v>0.86460000000000004</v>
      </c>
      <c r="AJ1109">
        <v>0.7903</v>
      </c>
      <c r="AK1109">
        <v>0.51</v>
      </c>
      <c r="AL1109">
        <v>0.5484</v>
      </c>
      <c r="AM1109">
        <v>0.7873</v>
      </c>
      <c r="AN1109">
        <v>0.76580000000000004</v>
      </c>
      <c r="AO1109">
        <v>0.90790000000000004</v>
      </c>
      <c r="AP1109">
        <v>0.60550000000000004</v>
      </c>
      <c r="AQ1109">
        <v>0.69899999999999995</v>
      </c>
      <c r="AR1109">
        <v>0.93130000000000002</v>
      </c>
      <c r="AS1109">
        <v>0.72070000000000001</v>
      </c>
      <c r="AT1109">
        <v>0.81479999999999997</v>
      </c>
      <c r="AU1109">
        <v>0.81640000000000001</v>
      </c>
      <c r="AV1109">
        <v>0.90510000000000002</v>
      </c>
      <c r="AW1109">
        <v>0.90890000000000004</v>
      </c>
      <c r="AX1109">
        <v>0.57450000000000001</v>
      </c>
      <c r="AY1109">
        <v>0.74570000000000003</v>
      </c>
      <c r="AZ1109">
        <v>0.72940000000000005</v>
      </c>
      <c r="BA1109">
        <v>0.70940000000000003</v>
      </c>
      <c r="BB1109">
        <v>0.84</v>
      </c>
      <c r="BC1109">
        <v>0.76259999999999994</v>
      </c>
      <c r="BD1109">
        <v>0.6754</v>
      </c>
    </row>
    <row r="1110" spans="1:56" hidden="1" x14ac:dyDescent="0.4">
      <c r="A1110">
        <v>157</v>
      </c>
      <c r="B1110" t="s">
        <v>1127</v>
      </c>
      <c r="C1110" t="s">
        <v>1178</v>
      </c>
      <c r="D1110" t="str">
        <f t="shared" si="52"/>
        <v>TFIDF</v>
      </c>
      <c r="E1110" t="s">
        <v>1188</v>
      </c>
      <c r="F1110">
        <f t="shared" si="53"/>
        <v>0.63298800000000011</v>
      </c>
      <c r="G1110">
        <v>0.74260000000000004</v>
      </c>
      <c r="H1110">
        <v>0.73119999999999996</v>
      </c>
      <c r="I1110">
        <v>0.3826</v>
      </c>
      <c r="J1110">
        <v>0.36959999999999998</v>
      </c>
      <c r="K1110">
        <v>0.8327</v>
      </c>
      <c r="L1110">
        <v>0.67900000000000005</v>
      </c>
      <c r="M1110">
        <v>0.50729999999999997</v>
      </c>
      <c r="N1110">
        <v>0.60809999999999997</v>
      </c>
      <c r="O1110">
        <v>0.8679</v>
      </c>
      <c r="P1110">
        <v>0.81950000000000001</v>
      </c>
      <c r="Q1110">
        <v>0.60909999999999997</v>
      </c>
      <c r="R1110">
        <v>0.52480000000000004</v>
      </c>
      <c r="S1110">
        <v>0.83330000000000004</v>
      </c>
      <c r="T1110">
        <v>0.68959999999999999</v>
      </c>
      <c r="U1110">
        <v>0.4924</v>
      </c>
      <c r="V1110">
        <v>0.60950000000000004</v>
      </c>
      <c r="W1110">
        <v>0.50309999999999999</v>
      </c>
      <c r="X1110">
        <v>0.79049999999999998</v>
      </c>
      <c r="Y1110">
        <v>0.62639999999999996</v>
      </c>
      <c r="Z1110">
        <v>0.60650000000000004</v>
      </c>
      <c r="AA1110">
        <v>0.62880000000000003</v>
      </c>
      <c r="AB1110">
        <v>0.3483</v>
      </c>
      <c r="AC1110">
        <v>0.65759999999999996</v>
      </c>
      <c r="AD1110">
        <v>0.41249999999999998</v>
      </c>
      <c r="AE1110">
        <v>0.5796</v>
      </c>
      <c r="AF1110">
        <v>0.56279999999999997</v>
      </c>
      <c r="AG1110">
        <v>0.44390000000000002</v>
      </c>
      <c r="AH1110">
        <v>0.70299999999999996</v>
      </c>
      <c r="AI1110">
        <v>0.76039999999999996</v>
      </c>
      <c r="AJ1110">
        <v>0.69820000000000004</v>
      </c>
      <c r="AK1110">
        <v>0.4713</v>
      </c>
      <c r="AL1110">
        <v>0.38490000000000002</v>
      </c>
      <c r="AM1110">
        <v>0.60560000000000003</v>
      </c>
      <c r="AN1110">
        <v>0.64159999999999995</v>
      </c>
      <c r="AO1110">
        <v>0.91390000000000005</v>
      </c>
      <c r="AP1110">
        <v>0.64119999999999999</v>
      </c>
      <c r="AQ1110">
        <v>0.66839999999999999</v>
      </c>
      <c r="AR1110">
        <v>0.89100000000000001</v>
      </c>
      <c r="AS1110">
        <v>0.62490000000000001</v>
      </c>
      <c r="AT1110">
        <v>0.73250000000000004</v>
      </c>
      <c r="AU1110">
        <v>0.76039999999999996</v>
      </c>
      <c r="AV1110">
        <v>0.80049999999999999</v>
      </c>
      <c r="AW1110">
        <v>0.7913</v>
      </c>
      <c r="AX1110">
        <v>0.30020000000000002</v>
      </c>
      <c r="AY1110">
        <v>0.67349999999999999</v>
      </c>
      <c r="AZ1110">
        <v>0.78290000000000004</v>
      </c>
      <c r="BA1110">
        <v>0.51329999999999998</v>
      </c>
      <c r="BB1110">
        <v>0.57889999999999997</v>
      </c>
      <c r="BC1110">
        <v>0.64559999999999995</v>
      </c>
      <c r="BD1110">
        <v>0.60670000000000002</v>
      </c>
    </row>
    <row r="1111" spans="1:56" hidden="1" x14ac:dyDescent="0.4">
      <c r="A1111">
        <v>158</v>
      </c>
      <c r="B1111" t="s">
        <v>1127</v>
      </c>
      <c r="C1111" t="s">
        <v>1178</v>
      </c>
      <c r="D1111" t="str">
        <f t="shared" si="52"/>
        <v>BM25</v>
      </c>
      <c r="E1111" t="s">
        <v>1189</v>
      </c>
      <c r="F1111">
        <f t="shared" si="53"/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</row>
    <row r="1112" spans="1:56" hidden="1" x14ac:dyDescent="0.4">
      <c r="A1112">
        <v>159</v>
      </c>
      <c r="B1112" t="s">
        <v>1127</v>
      </c>
      <c r="C1112" t="s">
        <v>1178</v>
      </c>
      <c r="D1112" t="str">
        <f t="shared" si="52"/>
        <v>SBERT</v>
      </c>
      <c r="E1112" t="s">
        <v>1190</v>
      </c>
      <c r="F1112">
        <f t="shared" si="53"/>
        <v>0.9600439999999999</v>
      </c>
      <c r="G1112">
        <v>0.97140000000000004</v>
      </c>
      <c r="H1112">
        <v>0.98529999999999995</v>
      </c>
      <c r="I1112">
        <v>0.94550000000000001</v>
      </c>
      <c r="J1112">
        <v>0.92010000000000003</v>
      </c>
      <c r="K1112">
        <v>0.98509999999999998</v>
      </c>
      <c r="L1112">
        <v>0.98609999999999998</v>
      </c>
      <c r="M1112">
        <v>0.97209999999999996</v>
      </c>
      <c r="N1112">
        <v>0.94179999999999997</v>
      </c>
      <c r="O1112">
        <v>0.99390000000000001</v>
      </c>
      <c r="P1112">
        <v>0.98839999999999995</v>
      </c>
      <c r="Q1112">
        <v>0.9647</v>
      </c>
      <c r="R1112">
        <v>0.94969999999999999</v>
      </c>
      <c r="S1112">
        <v>0.98470000000000002</v>
      </c>
      <c r="T1112">
        <v>0.97789999999999999</v>
      </c>
      <c r="U1112">
        <v>0.95840000000000003</v>
      </c>
      <c r="V1112">
        <v>0.97589999999999999</v>
      </c>
      <c r="W1112">
        <v>0.93969999999999998</v>
      </c>
      <c r="X1112">
        <v>0.99380000000000002</v>
      </c>
      <c r="Y1112">
        <v>0.95779999999999998</v>
      </c>
      <c r="Z1112">
        <v>0.95840000000000003</v>
      </c>
      <c r="AA1112">
        <v>0.98829999999999996</v>
      </c>
      <c r="AB1112">
        <v>0.93840000000000001</v>
      </c>
      <c r="AC1112">
        <v>0.95099999999999996</v>
      </c>
      <c r="AD1112">
        <v>0.94240000000000002</v>
      </c>
      <c r="AE1112">
        <v>0.95940000000000003</v>
      </c>
      <c r="AF1112">
        <v>0.92920000000000003</v>
      </c>
      <c r="AG1112">
        <v>0.90759999999999996</v>
      </c>
      <c r="AH1112">
        <v>0.98819999999999997</v>
      </c>
      <c r="AI1112">
        <v>0.99319999999999997</v>
      </c>
      <c r="AJ1112">
        <v>0.98760000000000003</v>
      </c>
      <c r="AK1112">
        <v>0.91479999999999995</v>
      </c>
      <c r="AL1112">
        <v>0.9103</v>
      </c>
      <c r="AM1112">
        <v>0.97230000000000005</v>
      </c>
      <c r="AN1112">
        <v>0.93920000000000003</v>
      </c>
      <c r="AO1112">
        <v>0.99390000000000001</v>
      </c>
      <c r="AP1112">
        <v>0.95250000000000001</v>
      </c>
      <c r="AQ1112">
        <v>0.9657</v>
      </c>
      <c r="AR1112">
        <v>0.99229999999999996</v>
      </c>
      <c r="AS1112">
        <v>0.95230000000000004</v>
      </c>
      <c r="AT1112">
        <v>0.98550000000000004</v>
      </c>
      <c r="AU1112">
        <v>0.98019999999999996</v>
      </c>
      <c r="AV1112">
        <v>0.9869</v>
      </c>
      <c r="AW1112">
        <v>0.98209999999999997</v>
      </c>
      <c r="AX1112">
        <v>0.91239999999999999</v>
      </c>
      <c r="AY1112">
        <v>0.91969999999999996</v>
      </c>
      <c r="AZ1112">
        <v>0.93279999999999996</v>
      </c>
      <c r="BA1112">
        <v>0.93269999999999997</v>
      </c>
      <c r="BB1112">
        <v>0.93079999999999996</v>
      </c>
      <c r="BC1112">
        <v>0.97130000000000005</v>
      </c>
      <c r="BD1112">
        <v>0.9385</v>
      </c>
    </row>
    <row r="1113" spans="1:56" hidden="1" x14ac:dyDescent="0.4">
      <c r="A1113">
        <v>160</v>
      </c>
      <c r="B1113" t="s">
        <v>1127</v>
      </c>
      <c r="C1113" t="s">
        <v>1178</v>
      </c>
      <c r="D1113" t="str">
        <f t="shared" si="52"/>
        <v>MEAN</v>
      </c>
      <c r="E1113" t="s">
        <v>1191</v>
      </c>
      <c r="F1113">
        <f t="shared" si="53"/>
        <v>0.57848799999999989</v>
      </c>
      <c r="G1113">
        <v>0.59319999999999995</v>
      </c>
      <c r="H1113">
        <v>0.61050000000000004</v>
      </c>
      <c r="I1113">
        <v>0.46789999999999998</v>
      </c>
      <c r="J1113">
        <v>0.4138</v>
      </c>
      <c r="K1113">
        <v>0.71120000000000005</v>
      </c>
      <c r="L1113">
        <v>0.57979999999999998</v>
      </c>
      <c r="M1113">
        <v>0.56279999999999997</v>
      </c>
      <c r="N1113">
        <v>0.57079999999999997</v>
      </c>
      <c r="O1113">
        <v>0.69010000000000005</v>
      </c>
      <c r="P1113">
        <v>0.68</v>
      </c>
      <c r="Q1113">
        <v>0.61240000000000006</v>
      </c>
      <c r="R1113">
        <v>0.48299999999999998</v>
      </c>
      <c r="S1113">
        <v>0.66839999999999999</v>
      </c>
      <c r="T1113">
        <v>0.63449999999999995</v>
      </c>
      <c r="U1113">
        <v>0.51480000000000004</v>
      </c>
      <c r="V1113">
        <v>0.60270000000000001</v>
      </c>
      <c r="W1113">
        <v>0.52939999999999998</v>
      </c>
      <c r="X1113">
        <v>0.69579999999999997</v>
      </c>
      <c r="Y1113">
        <v>0.56130000000000002</v>
      </c>
      <c r="Z1113">
        <v>0.5726</v>
      </c>
      <c r="AA1113">
        <v>0.60499999999999998</v>
      </c>
      <c r="AB1113">
        <v>0.42709999999999998</v>
      </c>
      <c r="AC1113">
        <v>0.54979999999999996</v>
      </c>
      <c r="AD1113">
        <v>0.42259999999999998</v>
      </c>
      <c r="AE1113">
        <v>0.52639999999999998</v>
      </c>
      <c r="AF1113">
        <v>0.54669999999999996</v>
      </c>
      <c r="AG1113">
        <v>0.46060000000000001</v>
      </c>
      <c r="AH1113">
        <v>0.61750000000000005</v>
      </c>
      <c r="AI1113">
        <v>0.66649999999999998</v>
      </c>
      <c r="AJ1113">
        <v>0.59519999999999995</v>
      </c>
      <c r="AK1113">
        <v>0.44590000000000002</v>
      </c>
      <c r="AL1113">
        <v>0.41039999999999999</v>
      </c>
      <c r="AM1113">
        <v>0.59799999999999998</v>
      </c>
      <c r="AN1113">
        <v>0.59530000000000005</v>
      </c>
      <c r="AO1113">
        <v>0.74770000000000003</v>
      </c>
      <c r="AP1113">
        <v>0.50649999999999995</v>
      </c>
      <c r="AQ1113">
        <v>0.60599999999999998</v>
      </c>
      <c r="AR1113">
        <v>0.71079999999999999</v>
      </c>
      <c r="AS1113">
        <v>0.57850000000000001</v>
      </c>
      <c r="AT1113">
        <v>0.64370000000000005</v>
      </c>
      <c r="AU1113">
        <v>0.63570000000000004</v>
      </c>
      <c r="AV1113">
        <v>0.6885</v>
      </c>
      <c r="AW1113">
        <v>0.64949999999999997</v>
      </c>
      <c r="AX1113">
        <v>0.42570000000000002</v>
      </c>
      <c r="AY1113">
        <v>0.55469999999999997</v>
      </c>
      <c r="AZ1113">
        <v>0.6724</v>
      </c>
      <c r="BA1113">
        <v>0.54159999999999997</v>
      </c>
      <c r="BB1113">
        <v>0.62549999999999994</v>
      </c>
      <c r="BC1113">
        <v>0.58320000000000005</v>
      </c>
      <c r="BD1113">
        <v>0.53239999999999998</v>
      </c>
    </row>
    <row r="1114" spans="1:56" hidden="1" x14ac:dyDescent="0.4">
      <c r="A1114">
        <v>161</v>
      </c>
      <c r="B1114" t="s">
        <v>1127</v>
      </c>
      <c r="C1114" t="s">
        <v>1178</v>
      </c>
      <c r="D1114" t="str">
        <f t="shared" si="52"/>
        <v>Weighted</v>
      </c>
      <c r="E1114" t="s">
        <v>1192</v>
      </c>
      <c r="F1114">
        <f t="shared" si="53"/>
        <v>0.61075599999999997</v>
      </c>
      <c r="G1114">
        <v>0.63290000000000002</v>
      </c>
      <c r="H1114">
        <v>0.65180000000000005</v>
      </c>
      <c r="I1114">
        <v>0.4622</v>
      </c>
      <c r="J1114">
        <v>0.3977</v>
      </c>
      <c r="K1114">
        <v>0.78280000000000005</v>
      </c>
      <c r="L1114">
        <v>0.61080000000000001</v>
      </c>
      <c r="M1114">
        <v>0.58299999999999996</v>
      </c>
      <c r="N1114">
        <v>0.60260000000000002</v>
      </c>
      <c r="O1114">
        <v>0.75700000000000001</v>
      </c>
      <c r="P1114">
        <v>0.74270000000000003</v>
      </c>
      <c r="Q1114">
        <v>0.65129999999999999</v>
      </c>
      <c r="R1114">
        <v>0.48759999999999998</v>
      </c>
      <c r="S1114">
        <v>0.72950000000000004</v>
      </c>
      <c r="T1114">
        <v>0.68089999999999995</v>
      </c>
      <c r="U1114">
        <v>0.52439999999999998</v>
      </c>
      <c r="V1114">
        <v>0.63739999999999997</v>
      </c>
      <c r="W1114">
        <v>0.54600000000000004</v>
      </c>
      <c r="X1114">
        <v>0.76019999999999999</v>
      </c>
      <c r="Y1114">
        <v>0.58930000000000005</v>
      </c>
      <c r="Z1114">
        <v>0.60240000000000005</v>
      </c>
      <c r="AA1114">
        <v>0.63939999999999997</v>
      </c>
      <c r="AB1114">
        <v>0.41049999999999998</v>
      </c>
      <c r="AC1114">
        <v>0.57750000000000001</v>
      </c>
      <c r="AD1114">
        <v>0.40749999999999997</v>
      </c>
      <c r="AE1114">
        <v>0.54310000000000003</v>
      </c>
      <c r="AF1114">
        <v>0.57220000000000004</v>
      </c>
      <c r="AG1114">
        <v>0.46179999999999999</v>
      </c>
      <c r="AH1114">
        <v>0.65880000000000005</v>
      </c>
      <c r="AI1114">
        <v>0.72219999999999995</v>
      </c>
      <c r="AJ1114">
        <v>0.63080000000000003</v>
      </c>
      <c r="AK1114">
        <v>0.44369999999999998</v>
      </c>
      <c r="AL1114">
        <v>0.3957</v>
      </c>
      <c r="AM1114">
        <v>0.63200000000000001</v>
      </c>
      <c r="AN1114">
        <v>0.63529999999999998</v>
      </c>
      <c r="AO1114">
        <v>0.83130000000000004</v>
      </c>
      <c r="AP1114">
        <v>0.52229999999999999</v>
      </c>
      <c r="AQ1114">
        <v>0.64610000000000001</v>
      </c>
      <c r="AR1114">
        <v>0.78420000000000001</v>
      </c>
      <c r="AS1114">
        <v>0.61150000000000004</v>
      </c>
      <c r="AT1114">
        <v>0.69340000000000002</v>
      </c>
      <c r="AU1114">
        <v>0.68559999999999999</v>
      </c>
      <c r="AV1114">
        <v>0.75260000000000005</v>
      </c>
      <c r="AW1114">
        <v>0.70409999999999995</v>
      </c>
      <c r="AX1114">
        <v>0.4103</v>
      </c>
      <c r="AY1114">
        <v>0.58909999999999996</v>
      </c>
      <c r="AZ1114">
        <v>0.73970000000000002</v>
      </c>
      <c r="BA1114">
        <v>0.56279999999999997</v>
      </c>
      <c r="BB1114">
        <v>0.67120000000000002</v>
      </c>
      <c r="BC1114">
        <v>0.61560000000000004</v>
      </c>
      <c r="BD1114">
        <v>0.55500000000000005</v>
      </c>
    </row>
    <row r="1115" spans="1:56" hidden="1" x14ac:dyDescent="0.4">
      <c r="A1115">
        <v>120</v>
      </c>
      <c r="B1115" t="s">
        <v>1112</v>
      </c>
      <c r="C1115" t="s">
        <v>1178</v>
      </c>
      <c r="D1115" t="str">
        <f t="shared" si="52"/>
        <v>Jaccard</v>
      </c>
      <c r="E1115" t="s">
        <v>1193</v>
      </c>
      <c r="F1115">
        <f t="shared" si="53"/>
        <v>0.58138400000000001</v>
      </c>
      <c r="G1115">
        <v>0.2</v>
      </c>
      <c r="H1115">
        <v>0.70369999999999999</v>
      </c>
      <c r="I1115">
        <v>0.5</v>
      </c>
      <c r="J1115">
        <v>0.46510000000000001</v>
      </c>
      <c r="K1115">
        <v>0.9375</v>
      </c>
      <c r="L1115">
        <v>0.63160000000000005</v>
      </c>
      <c r="M1115">
        <v>0.60980000000000001</v>
      </c>
      <c r="N1115">
        <v>0.53120000000000001</v>
      </c>
      <c r="O1115">
        <v>0.67859999999999998</v>
      </c>
      <c r="P1115">
        <v>0.80769999999999997</v>
      </c>
      <c r="Q1115">
        <v>0.66669999999999996</v>
      </c>
      <c r="R1115">
        <v>0.57689999999999997</v>
      </c>
      <c r="S1115">
        <v>0.61760000000000004</v>
      </c>
      <c r="T1115">
        <v>0.72729999999999995</v>
      </c>
      <c r="U1115">
        <v>0.5</v>
      </c>
      <c r="V1115">
        <v>0.76919999999999999</v>
      </c>
      <c r="W1115">
        <v>0.58819999999999995</v>
      </c>
      <c r="X1115">
        <v>0.39129999999999998</v>
      </c>
      <c r="Y1115">
        <v>0.3871</v>
      </c>
      <c r="Z1115">
        <v>0.69230000000000003</v>
      </c>
      <c r="AA1115">
        <v>0.65790000000000004</v>
      </c>
      <c r="AB1115">
        <v>0.4</v>
      </c>
      <c r="AC1115">
        <v>0.73080000000000001</v>
      </c>
      <c r="AD1115">
        <v>0.53659999999999997</v>
      </c>
      <c r="AE1115">
        <v>0.41299999999999998</v>
      </c>
      <c r="AF1115">
        <v>0.625</v>
      </c>
      <c r="AG1115">
        <v>0.439</v>
      </c>
      <c r="AH1115">
        <v>0.37930000000000003</v>
      </c>
      <c r="AI1115">
        <v>0.58330000000000004</v>
      </c>
      <c r="AJ1115">
        <v>0.57140000000000002</v>
      </c>
      <c r="AK1115">
        <v>0.2258</v>
      </c>
      <c r="AL1115">
        <v>1</v>
      </c>
      <c r="AM1115">
        <v>0.58819999999999995</v>
      </c>
      <c r="AN1115">
        <v>0.37930000000000003</v>
      </c>
      <c r="AO1115">
        <v>0.8276</v>
      </c>
      <c r="AP1115">
        <v>0.47370000000000001</v>
      </c>
      <c r="AQ1115">
        <v>0.76670000000000005</v>
      </c>
      <c r="AR1115">
        <v>0.75</v>
      </c>
      <c r="AS1115">
        <v>0.45240000000000002</v>
      </c>
      <c r="AT1115">
        <v>0.70269999999999999</v>
      </c>
      <c r="AU1115">
        <v>0.57889999999999997</v>
      </c>
      <c r="AV1115">
        <v>0.88</v>
      </c>
      <c r="AW1115">
        <v>0.26919999999999999</v>
      </c>
      <c r="AX1115">
        <v>0.38100000000000001</v>
      </c>
      <c r="AY1115">
        <v>0.47620000000000001</v>
      </c>
      <c r="AZ1115">
        <v>0.62070000000000003</v>
      </c>
      <c r="BA1115">
        <v>0.60529999999999995</v>
      </c>
      <c r="BB1115">
        <v>0.77780000000000005</v>
      </c>
      <c r="BC1115">
        <v>0.57889999999999997</v>
      </c>
      <c r="BD1115">
        <v>0.41670000000000001</v>
      </c>
    </row>
    <row r="1116" spans="1:56" hidden="1" x14ac:dyDescent="0.4">
      <c r="A1116">
        <v>121</v>
      </c>
      <c r="B1116" t="s">
        <v>1112</v>
      </c>
      <c r="C1116" t="s">
        <v>1178</v>
      </c>
      <c r="D1116" t="str">
        <f t="shared" si="52"/>
        <v>Levenshtein</v>
      </c>
      <c r="E1116" t="s">
        <v>1194</v>
      </c>
      <c r="F1116">
        <f t="shared" si="53"/>
        <v>0.73056000000000021</v>
      </c>
      <c r="G1116">
        <v>0.61580000000000001</v>
      </c>
      <c r="H1116">
        <v>0.72570000000000001</v>
      </c>
      <c r="I1116">
        <v>0.68689999999999996</v>
      </c>
      <c r="J1116">
        <v>0.66249999999999998</v>
      </c>
      <c r="K1116">
        <v>0.94120000000000004</v>
      </c>
      <c r="L1116">
        <v>0.78720000000000001</v>
      </c>
      <c r="M1116">
        <v>0.69320000000000004</v>
      </c>
      <c r="N1116">
        <v>0.67530000000000001</v>
      </c>
      <c r="O1116">
        <v>0.92649999999999999</v>
      </c>
      <c r="P1116">
        <v>0.87739999999999996</v>
      </c>
      <c r="Q1116">
        <v>0.78790000000000004</v>
      </c>
      <c r="R1116">
        <v>0.45429999999999998</v>
      </c>
      <c r="S1116">
        <v>0.877</v>
      </c>
      <c r="T1116">
        <v>0.80479999999999996</v>
      </c>
      <c r="U1116">
        <v>0.77600000000000002</v>
      </c>
      <c r="V1116">
        <v>0.70240000000000002</v>
      </c>
      <c r="W1116">
        <v>0.76600000000000001</v>
      </c>
      <c r="X1116">
        <v>0.69620000000000004</v>
      </c>
      <c r="Y1116">
        <v>0.76570000000000005</v>
      </c>
      <c r="Z1116">
        <v>0.63490000000000002</v>
      </c>
      <c r="AA1116">
        <v>0.75800000000000001</v>
      </c>
      <c r="AB1116">
        <v>0.69530000000000003</v>
      </c>
      <c r="AC1116">
        <v>0.80130000000000001</v>
      </c>
      <c r="AD1116">
        <v>0.78169999999999995</v>
      </c>
      <c r="AE1116">
        <v>0.58630000000000004</v>
      </c>
      <c r="AF1116">
        <v>0.70879999999999999</v>
      </c>
      <c r="AG1116">
        <v>0.57220000000000004</v>
      </c>
      <c r="AH1116">
        <v>0.63109999999999999</v>
      </c>
      <c r="AI1116">
        <v>0.70709999999999995</v>
      </c>
      <c r="AJ1116">
        <v>0.77380000000000004</v>
      </c>
      <c r="AK1116">
        <v>0.59670000000000001</v>
      </c>
      <c r="AL1116">
        <v>1</v>
      </c>
      <c r="AM1116">
        <v>0.6643</v>
      </c>
      <c r="AN1116">
        <v>0.63109999999999999</v>
      </c>
      <c r="AO1116">
        <v>0.89839999999999998</v>
      </c>
      <c r="AP1116">
        <v>0.64659999999999995</v>
      </c>
      <c r="AQ1116">
        <v>0.9073</v>
      </c>
      <c r="AR1116">
        <v>0.88959999999999995</v>
      </c>
      <c r="AS1116">
        <v>0.62060000000000004</v>
      </c>
      <c r="AT1116">
        <v>0.84099999999999997</v>
      </c>
      <c r="AU1116">
        <v>0.50580000000000003</v>
      </c>
      <c r="AV1116">
        <v>0.94650000000000001</v>
      </c>
      <c r="AW1116">
        <v>0.55859999999999999</v>
      </c>
      <c r="AX1116">
        <v>0.72640000000000005</v>
      </c>
      <c r="AY1116">
        <v>0.70189999999999997</v>
      </c>
      <c r="AZ1116">
        <v>0.64029999999999998</v>
      </c>
      <c r="BA1116">
        <v>0.74950000000000006</v>
      </c>
      <c r="BB1116">
        <v>0.84</v>
      </c>
      <c r="BC1116">
        <v>0.70499999999999996</v>
      </c>
      <c r="BD1116">
        <v>0.58589999999999998</v>
      </c>
    </row>
    <row r="1117" spans="1:56" hidden="1" x14ac:dyDescent="0.4">
      <c r="A1117">
        <v>122</v>
      </c>
      <c r="B1117" t="s">
        <v>1112</v>
      </c>
      <c r="C1117" t="s">
        <v>1178</v>
      </c>
      <c r="D1117" t="str">
        <f t="shared" si="52"/>
        <v>TFIDF</v>
      </c>
      <c r="E1117" t="s">
        <v>1195</v>
      </c>
      <c r="F1117">
        <f t="shared" si="53"/>
        <v>0.64417999999999997</v>
      </c>
      <c r="G1117">
        <v>0.52590000000000003</v>
      </c>
      <c r="H1117">
        <v>0.77129999999999999</v>
      </c>
      <c r="I1117">
        <v>0.49509999999999998</v>
      </c>
      <c r="J1117">
        <v>0.46710000000000002</v>
      </c>
      <c r="K1117">
        <v>0.90229999999999999</v>
      </c>
      <c r="L1117">
        <v>0.78749999999999998</v>
      </c>
      <c r="M1117">
        <v>0.6431</v>
      </c>
      <c r="N1117">
        <v>0.5917</v>
      </c>
      <c r="O1117">
        <v>0.87909999999999999</v>
      </c>
      <c r="P1117">
        <v>0.86070000000000002</v>
      </c>
      <c r="Q1117">
        <v>0.70579999999999998</v>
      </c>
      <c r="R1117">
        <v>0.58840000000000003</v>
      </c>
      <c r="S1117">
        <v>0.82040000000000002</v>
      </c>
      <c r="T1117">
        <v>0.71030000000000004</v>
      </c>
      <c r="U1117">
        <v>0.59409999999999996</v>
      </c>
      <c r="V1117">
        <v>0.63629999999999998</v>
      </c>
      <c r="W1117">
        <v>0.62280000000000002</v>
      </c>
      <c r="X1117">
        <v>0.59860000000000002</v>
      </c>
      <c r="Y1117">
        <v>0.58640000000000003</v>
      </c>
      <c r="Z1117">
        <v>0.62519999999999998</v>
      </c>
      <c r="AA1117">
        <v>0.6714</v>
      </c>
      <c r="AB1117">
        <v>0.56369999999999998</v>
      </c>
      <c r="AC1117">
        <v>0.70389999999999997</v>
      </c>
      <c r="AD1117">
        <v>0.61050000000000004</v>
      </c>
      <c r="AE1117">
        <v>0.51349999999999996</v>
      </c>
      <c r="AF1117">
        <v>0.58360000000000001</v>
      </c>
      <c r="AG1117">
        <v>0.50660000000000005</v>
      </c>
      <c r="AH1117">
        <v>0.35199999999999998</v>
      </c>
      <c r="AI1117">
        <v>0.61629999999999996</v>
      </c>
      <c r="AJ1117">
        <v>0.66110000000000002</v>
      </c>
      <c r="AK1117">
        <v>0.43509999999999999</v>
      </c>
      <c r="AL1117">
        <v>1</v>
      </c>
      <c r="AM1117">
        <v>0.58509999999999995</v>
      </c>
      <c r="AN1117">
        <v>0.57640000000000002</v>
      </c>
      <c r="AO1117">
        <v>0.81879999999999997</v>
      </c>
      <c r="AP1117">
        <v>0.65559999999999996</v>
      </c>
      <c r="AQ1117">
        <v>0.86450000000000005</v>
      </c>
      <c r="AR1117">
        <v>0.77529999999999999</v>
      </c>
      <c r="AS1117">
        <v>0.57220000000000004</v>
      </c>
      <c r="AT1117">
        <v>0.72650000000000003</v>
      </c>
      <c r="AU1117">
        <v>0.50800000000000001</v>
      </c>
      <c r="AV1117">
        <v>0.88770000000000004</v>
      </c>
      <c r="AW1117">
        <v>0.56799999999999995</v>
      </c>
      <c r="AX1117">
        <v>0.3856</v>
      </c>
      <c r="AY1117">
        <v>0.63229999999999997</v>
      </c>
      <c r="AZ1117">
        <v>0.58940000000000003</v>
      </c>
      <c r="BA1117">
        <v>0.53610000000000002</v>
      </c>
      <c r="BB1117">
        <v>0.57889999999999997</v>
      </c>
      <c r="BC1117">
        <v>0.68669999999999998</v>
      </c>
      <c r="BD1117">
        <v>0.6321</v>
      </c>
    </row>
    <row r="1118" spans="1:56" hidden="1" x14ac:dyDescent="0.4">
      <c r="A1118">
        <v>123</v>
      </c>
      <c r="B1118" t="s">
        <v>1112</v>
      </c>
      <c r="C1118" t="s">
        <v>1178</v>
      </c>
      <c r="D1118" t="str">
        <f t="shared" si="52"/>
        <v>BM25</v>
      </c>
      <c r="E1118" t="s">
        <v>1196</v>
      </c>
      <c r="F1118">
        <f t="shared" si="53"/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</row>
    <row r="1119" spans="1:56" hidden="1" x14ac:dyDescent="0.4">
      <c r="A1119">
        <v>124</v>
      </c>
      <c r="B1119" t="s">
        <v>1112</v>
      </c>
      <c r="C1119" t="s">
        <v>1178</v>
      </c>
      <c r="D1119" t="str">
        <f t="shared" si="52"/>
        <v>SBERT</v>
      </c>
      <c r="E1119" t="s">
        <v>1197</v>
      </c>
      <c r="F1119">
        <f t="shared" si="53"/>
        <v>0.96021200000000018</v>
      </c>
      <c r="G1119">
        <v>0.92249999999999999</v>
      </c>
      <c r="H1119">
        <v>0.98850000000000005</v>
      </c>
      <c r="I1119">
        <v>0.95350000000000001</v>
      </c>
      <c r="J1119">
        <v>0.93010000000000004</v>
      </c>
      <c r="K1119">
        <v>0.99180000000000001</v>
      </c>
      <c r="L1119">
        <v>0.99370000000000003</v>
      </c>
      <c r="M1119">
        <v>0.95860000000000001</v>
      </c>
      <c r="N1119">
        <v>0.96260000000000001</v>
      </c>
      <c r="O1119">
        <v>0.99470000000000003</v>
      </c>
      <c r="P1119">
        <v>0.99450000000000005</v>
      </c>
      <c r="Q1119">
        <v>0.98250000000000004</v>
      </c>
      <c r="R1119">
        <v>0.92479999999999996</v>
      </c>
      <c r="S1119">
        <v>0.96009999999999995</v>
      </c>
      <c r="T1119">
        <v>0.99050000000000005</v>
      </c>
      <c r="U1119">
        <v>0.98060000000000003</v>
      </c>
      <c r="V1119">
        <v>0.97750000000000004</v>
      </c>
      <c r="W1119">
        <v>0.96330000000000005</v>
      </c>
      <c r="X1119">
        <v>0.94269999999999998</v>
      </c>
      <c r="Y1119">
        <v>0.96260000000000001</v>
      </c>
      <c r="Z1119">
        <v>0.97860000000000003</v>
      </c>
      <c r="AA1119">
        <v>0.98219999999999996</v>
      </c>
      <c r="AB1119">
        <v>0.9466</v>
      </c>
      <c r="AC1119">
        <v>0.97640000000000005</v>
      </c>
      <c r="AD1119">
        <v>0.98329999999999995</v>
      </c>
      <c r="AE1119">
        <v>0.96209999999999996</v>
      </c>
      <c r="AF1119">
        <v>0.96289999999999998</v>
      </c>
      <c r="AG1119">
        <v>0.94240000000000002</v>
      </c>
      <c r="AH1119">
        <v>0.90349999999999997</v>
      </c>
      <c r="AI1119">
        <v>0.9708</v>
      </c>
      <c r="AJ1119">
        <v>0.97460000000000002</v>
      </c>
      <c r="AK1119">
        <v>0.92989999999999995</v>
      </c>
      <c r="AL1119">
        <v>1</v>
      </c>
      <c r="AM1119">
        <v>0.97250000000000003</v>
      </c>
      <c r="AN1119">
        <v>0.91620000000000001</v>
      </c>
      <c r="AO1119">
        <v>0.9909</v>
      </c>
      <c r="AP1119">
        <v>0.97299999999999998</v>
      </c>
      <c r="AQ1119">
        <v>0.98680000000000001</v>
      </c>
      <c r="AR1119">
        <v>0.99390000000000001</v>
      </c>
      <c r="AS1119">
        <v>0.9022</v>
      </c>
      <c r="AT1119">
        <v>0.99270000000000003</v>
      </c>
      <c r="AU1119">
        <v>0.92349999999999999</v>
      </c>
      <c r="AV1119">
        <v>0.99</v>
      </c>
      <c r="AW1119">
        <v>0.90949999999999998</v>
      </c>
      <c r="AX1119">
        <v>0.92820000000000003</v>
      </c>
      <c r="AY1119">
        <v>0.95130000000000003</v>
      </c>
      <c r="AZ1119">
        <v>0.92830000000000001</v>
      </c>
      <c r="BA1119">
        <v>0.93879999999999997</v>
      </c>
      <c r="BB1119">
        <v>0.93079999999999996</v>
      </c>
      <c r="BC1119">
        <v>0.96160000000000001</v>
      </c>
      <c r="BD1119">
        <v>0.93200000000000005</v>
      </c>
    </row>
    <row r="1120" spans="1:56" hidden="1" x14ac:dyDescent="0.4">
      <c r="A1120">
        <v>125</v>
      </c>
      <c r="B1120" t="s">
        <v>1112</v>
      </c>
      <c r="C1120" t="s">
        <v>1178</v>
      </c>
      <c r="D1120" t="str">
        <f t="shared" si="52"/>
        <v>MEAN</v>
      </c>
      <c r="E1120" t="s">
        <v>1198</v>
      </c>
      <c r="F1120">
        <f t="shared" si="53"/>
        <v>0.58326600000000006</v>
      </c>
      <c r="G1120">
        <v>0.45279999999999998</v>
      </c>
      <c r="H1120">
        <v>0.63780000000000003</v>
      </c>
      <c r="I1120">
        <v>0.52710000000000001</v>
      </c>
      <c r="J1120">
        <v>0.505</v>
      </c>
      <c r="K1120">
        <v>0.75460000000000005</v>
      </c>
      <c r="L1120">
        <v>0.64</v>
      </c>
      <c r="M1120">
        <v>0.58089999999999997</v>
      </c>
      <c r="N1120">
        <v>0.55220000000000002</v>
      </c>
      <c r="O1120">
        <v>0.69579999999999997</v>
      </c>
      <c r="P1120">
        <v>0.70809999999999995</v>
      </c>
      <c r="Q1120">
        <v>0.62860000000000005</v>
      </c>
      <c r="R1120">
        <v>0.50890000000000002</v>
      </c>
      <c r="S1120">
        <v>0.65500000000000003</v>
      </c>
      <c r="T1120">
        <v>0.64659999999999995</v>
      </c>
      <c r="U1120">
        <v>0.57010000000000005</v>
      </c>
      <c r="V1120">
        <v>0.61709999999999998</v>
      </c>
      <c r="W1120">
        <v>0.58809999999999996</v>
      </c>
      <c r="X1120">
        <v>0.52580000000000005</v>
      </c>
      <c r="Y1120">
        <v>0.54039999999999999</v>
      </c>
      <c r="Z1120">
        <v>0.58620000000000005</v>
      </c>
      <c r="AA1120">
        <v>0.6139</v>
      </c>
      <c r="AB1120">
        <v>0.52110000000000001</v>
      </c>
      <c r="AC1120">
        <v>0.64249999999999996</v>
      </c>
      <c r="AD1120">
        <v>0.58240000000000003</v>
      </c>
      <c r="AE1120">
        <v>0.495</v>
      </c>
      <c r="AF1120">
        <v>0.57609999999999995</v>
      </c>
      <c r="AG1120">
        <v>0.49199999999999999</v>
      </c>
      <c r="AH1120">
        <v>0.45319999999999999</v>
      </c>
      <c r="AI1120">
        <v>0.57550000000000001</v>
      </c>
      <c r="AJ1120">
        <v>0.59619999999999995</v>
      </c>
      <c r="AK1120">
        <v>0.4375</v>
      </c>
      <c r="AL1120">
        <v>0.8</v>
      </c>
      <c r="AM1120">
        <v>0.56200000000000006</v>
      </c>
      <c r="AN1120">
        <v>0.50060000000000004</v>
      </c>
      <c r="AO1120">
        <v>0.70709999999999995</v>
      </c>
      <c r="AP1120">
        <v>0.54979999999999996</v>
      </c>
      <c r="AQ1120">
        <v>0.70509999999999995</v>
      </c>
      <c r="AR1120">
        <v>0.68169999999999997</v>
      </c>
      <c r="AS1120">
        <v>0.50949999999999995</v>
      </c>
      <c r="AT1120">
        <v>0.65259999999999996</v>
      </c>
      <c r="AU1120">
        <v>0.50319999999999998</v>
      </c>
      <c r="AV1120">
        <v>0.74080000000000001</v>
      </c>
      <c r="AW1120">
        <v>0.46110000000000001</v>
      </c>
      <c r="AX1120">
        <v>0.48420000000000002</v>
      </c>
      <c r="AY1120">
        <v>0.55230000000000001</v>
      </c>
      <c r="AZ1120">
        <v>0.55569999999999997</v>
      </c>
      <c r="BA1120">
        <v>0.56589999999999996</v>
      </c>
      <c r="BB1120">
        <v>0.62549999999999994</v>
      </c>
      <c r="BC1120">
        <v>0.58640000000000003</v>
      </c>
      <c r="BD1120">
        <v>0.51329999999999998</v>
      </c>
    </row>
    <row r="1121" spans="1:56" hidden="1" x14ac:dyDescent="0.4">
      <c r="A1121">
        <v>126</v>
      </c>
      <c r="B1121" t="s">
        <v>1112</v>
      </c>
      <c r="C1121" t="s">
        <v>1178</v>
      </c>
      <c r="D1121" t="str">
        <f t="shared" si="52"/>
        <v>Weighted</v>
      </c>
      <c r="E1121" t="s">
        <v>1199</v>
      </c>
      <c r="F1121">
        <f t="shared" si="53"/>
        <v>0.61725799999999975</v>
      </c>
      <c r="G1121">
        <v>0.45400000000000001</v>
      </c>
      <c r="H1121">
        <v>0.68759999999999999</v>
      </c>
      <c r="I1121">
        <v>0.54059999999999997</v>
      </c>
      <c r="J1121">
        <v>0.5151</v>
      </c>
      <c r="K1121">
        <v>0.83950000000000002</v>
      </c>
      <c r="L1121">
        <v>0.69030000000000002</v>
      </c>
      <c r="M1121">
        <v>0.61450000000000005</v>
      </c>
      <c r="N1121">
        <v>0.57540000000000002</v>
      </c>
      <c r="O1121">
        <v>0.76449999999999996</v>
      </c>
      <c r="P1121">
        <v>0.77890000000000004</v>
      </c>
      <c r="Q1121">
        <v>0.67359999999999998</v>
      </c>
      <c r="R1121">
        <v>0.52680000000000005</v>
      </c>
      <c r="S1121">
        <v>0.71579999999999999</v>
      </c>
      <c r="T1121">
        <v>0.69520000000000004</v>
      </c>
      <c r="U1121">
        <v>0.59530000000000005</v>
      </c>
      <c r="V1121">
        <v>0.65659999999999996</v>
      </c>
      <c r="W1121">
        <v>0.62170000000000003</v>
      </c>
      <c r="X1121">
        <v>0.54569999999999996</v>
      </c>
      <c r="Y1121">
        <v>0.56040000000000001</v>
      </c>
      <c r="Z1121">
        <v>0.61719999999999997</v>
      </c>
      <c r="AA1121">
        <v>0.65359999999999996</v>
      </c>
      <c r="AB1121">
        <v>0.53759999999999997</v>
      </c>
      <c r="AC1121">
        <v>0.69179999999999997</v>
      </c>
      <c r="AD1121">
        <v>0.61109999999999998</v>
      </c>
      <c r="AE1121">
        <v>0.50009999999999999</v>
      </c>
      <c r="AF1121">
        <v>0.6048</v>
      </c>
      <c r="AG1121">
        <v>0.499</v>
      </c>
      <c r="AH1121">
        <v>0.4486</v>
      </c>
      <c r="AI1121">
        <v>0.60460000000000003</v>
      </c>
      <c r="AJ1121">
        <v>0.6321</v>
      </c>
      <c r="AK1121">
        <v>0.42909999999999998</v>
      </c>
      <c r="AL1121">
        <v>0.9</v>
      </c>
      <c r="AM1121">
        <v>0.58589999999999998</v>
      </c>
      <c r="AN1121">
        <v>0.5171</v>
      </c>
      <c r="AO1121">
        <v>0.7762</v>
      </c>
      <c r="AP1121">
        <v>0.57410000000000005</v>
      </c>
      <c r="AQ1121">
        <v>0.77649999999999997</v>
      </c>
      <c r="AR1121">
        <v>0.7419</v>
      </c>
      <c r="AS1121">
        <v>0.53010000000000002</v>
      </c>
      <c r="AT1121">
        <v>0.70320000000000005</v>
      </c>
      <c r="AU1121">
        <v>0.51590000000000003</v>
      </c>
      <c r="AV1121">
        <v>0.82189999999999996</v>
      </c>
      <c r="AW1121">
        <v>0.46829999999999999</v>
      </c>
      <c r="AX1121">
        <v>0.48530000000000001</v>
      </c>
      <c r="AY1121">
        <v>0.57930000000000004</v>
      </c>
      <c r="AZ1121">
        <v>0.58489999999999998</v>
      </c>
      <c r="BA1121">
        <v>0.59340000000000004</v>
      </c>
      <c r="BB1121">
        <v>0.67120000000000002</v>
      </c>
      <c r="BC1121">
        <v>0.62309999999999999</v>
      </c>
      <c r="BD1121">
        <v>0.53349999999999997</v>
      </c>
    </row>
    <row r="1122" spans="1:56" hidden="1" x14ac:dyDescent="0.4">
      <c r="A1122">
        <v>78</v>
      </c>
      <c r="B1122" t="s">
        <v>1104</v>
      </c>
      <c r="C1122" t="s">
        <v>1178</v>
      </c>
      <c r="D1122" t="str">
        <f t="shared" si="52"/>
        <v>Jaccard</v>
      </c>
      <c r="E1122" t="s">
        <v>1200</v>
      </c>
      <c r="F1122">
        <f t="shared" si="53"/>
        <v>0.59154400000000007</v>
      </c>
      <c r="G1122">
        <v>0.25</v>
      </c>
      <c r="H1122">
        <v>0.64290000000000003</v>
      </c>
      <c r="I1122">
        <v>0.5</v>
      </c>
      <c r="J1122">
        <v>0.44440000000000002</v>
      </c>
      <c r="K1122">
        <v>1</v>
      </c>
      <c r="L1122">
        <v>0.55000000000000004</v>
      </c>
      <c r="M1122">
        <v>0.48780000000000001</v>
      </c>
      <c r="N1122">
        <v>0.6</v>
      </c>
      <c r="O1122">
        <v>0.67859999999999998</v>
      </c>
      <c r="P1122">
        <v>0.92310000000000003</v>
      </c>
      <c r="Q1122">
        <v>0.7</v>
      </c>
      <c r="R1122">
        <v>0.40739999999999998</v>
      </c>
      <c r="S1122">
        <v>0.61760000000000004</v>
      </c>
      <c r="T1122">
        <v>0.61899999999999999</v>
      </c>
      <c r="U1122">
        <v>0.5161</v>
      </c>
      <c r="V1122">
        <v>0.68889999999999996</v>
      </c>
      <c r="W1122">
        <v>0.54549999999999998</v>
      </c>
      <c r="X1122">
        <v>0.39129999999999998</v>
      </c>
      <c r="Y1122">
        <v>0.35289999999999999</v>
      </c>
      <c r="Z1122">
        <v>0.68</v>
      </c>
      <c r="AA1122">
        <v>0.65790000000000004</v>
      </c>
      <c r="AB1122">
        <v>0.4</v>
      </c>
      <c r="AC1122">
        <v>0.875</v>
      </c>
      <c r="AD1122">
        <v>0.57499999999999996</v>
      </c>
      <c r="AE1122">
        <v>0.41299999999999998</v>
      </c>
      <c r="AF1122">
        <v>0.64</v>
      </c>
      <c r="AG1122">
        <v>0.3478</v>
      </c>
      <c r="AH1122">
        <v>0.68179999999999996</v>
      </c>
      <c r="AI1122">
        <v>0.71430000000000005</v>
      </c>
      <c r="AJ1122">
        <v>0.57140000000000002</v>
      </c>
      <c r="AK1122">
        <v>0.29409999999999997</v>
      </c>
      <c r="AL1122">
        <v>1</v>
      </c>
      <c r="AM1122">
        <v>0.61109999999999998</v>
      </c>
      <c r="AN1122">
        <v>0.59260000000000002</v>
      </c>
      <c r="AO1122">
        <v>0.92310000000000003</v>
      </c>
      <c r="AP1122">
        <v>0.5</v>
      </c>
      <c r="AQ1122">
        <v>0.85709999999999997</v>
      </c>
      <c r="AR1122">
        <v>0.75</v>
      </c>
      <c r="AS1122">
        <v>0.48720000000000002</v>
      </c>
      <c r="AT1122">
        <v>0.68569999999999998</v>
      </c>
      <c r="AU1122">
        <v>0.69230000000000003</v>
      </c>
      <c r="AV1122">
        <v>0.88</v>
      </c>
      <c r="AW1122">
        <v>0.24</v>
      </c>
      <c r="AX1122">
        <v>0.2727</v>
      </c>
      <c r="AY1122">
        <v>0.45</v>
      </c>
      <c r="AZ1122">
        <v>0.57140000000000002</v>
      </c>
      <c r="BA1122">
        <v>0.5897</v>
      </c>
      <c r="BB1122">
        <v>0.63639999999999997</v>
      </c>
      <c r="BC1122">
        <v>0.66669999999999996</v>
      </c>
      <c r="BD1122">
        <v>0.40539999999999998</v>
      </c>
    </row>
    <row r="1123" spans="1:56" hidden="1" x14ac:dyDescent="0.4">
      <c r="A1123">
        <v>79</v>
      </c>
      <c r="B1123" t="s">
        <v>1104</v>
      </c>
      <c r="C1123" t="s">
        <v>1178</v>
      </c>
      <c r="D1123" t="str">
        <f t="shared" si="52"/>
        <v>Levenshtein</v>
      </c>
      <c r="E1123" t="s">
        <v>1201</v>
      </c>
      <c r="F1123">
        <f t="shared" si="53"/>
        <v>0.75792199999999976</v>
      </c>
      <c r="G1123">
        <v>0.68340000000000001</v>
      </c>
      <c r="H1123">
        <v>0.72829999999999995</v>
      </c>
      <c r="I1123">
        <v>0.68689999999999996</v>
      </c>
      <c r="J1123">
        <v>0.65180000000000005</v>
      </c>
      <c r="K1123">
        <v>1</v>
      </c>
      <c r="L1123">
        <v>0.68020000000000003</v>
      </c>
      <c r="M1123">
        <v>0.72370000000000001</v>
      </c>
      <c r="N1123">
        <v>0.71279999999999999</v>
      </c>
      <c r="O1123">
        <v>0.91359999999999997</v>
      </c>
      <c r="P1123">
        <v>0.9647</v>
      </c>
      <c r="Q1123">
        <v>0.80779999999999996</v>
      </c>
      <c r="R1123">
        <v>0.43419999999999997</v>
      </c>
      <c r="S1123">
        <v>0.877</v>
      </c>
      <c r="T1123">
        <v>0.76549999999999996</v>
      </c>
      <c r="U1123">
        <v>0.73909999999999998</v>
      </c>
      <c r="V1123">
        <v>0.77359999999999995</v>
      </c>
      <c r="W1123">
        <v>0.79049999999999998</v>
      </c>
      <c r="X1123">
        <v>0.69620000000000004</v>
      </c>
      <c r="Y1123">
        <v>0.73470000000000002</v>
      </c>
      <c r="Z1123">
        <v>0.73250000000000004</v>
      </c>
      <c r="AA1123">
        <v>0.75800000000000001</v>
      </c>
      <c r="AB1123">
        <v>0.69530000000000003</v>
      </c>
      <c r="AC1123">
        <v>0.96030000000000004</v>
      </c>
      <c r="AD1123">
        <v>0.82330000000000003</v>
      </c>
      <c r="AE1123">
        <v>0.58630000000000004</v>
      </c>
      <c r="AF1123">
        <v>0.69169999999999998</v>
      </c>
      <c r="AG1123">
        <v>0.5665</v>
      </c>
      <c r="AH1123">
        <v>0.89270000000000005</v>
      </c>
      <c r="AI1123">
        <v>0.86460000000000004</v>
      </c>
      <c r="AJ1123">
        <v>0.81200000000000006</v>
      </c>
      <c r="AK1123">
        <v>0.55379999999999996</v>
      </c>
      <c r="AL1123">
        <v>1</v>
      </c>
      <c r="AM1123">
        <v>0.65820000000000001</v>
      </c>
      <c r="AN1123">
        <v>0.79690000000000005</v>
      </c>
      <c r="AO1123">
        <v>0.96989999999999998</v>
      </c>
      <c r="AP1123">
        <v>0.65490000000000004</v>
      </c>
      <c r="AQ1123">
        <v>0.88739999999999997</v>
      </c>
      <c r="AR1123">
        <v>0.88959999999999995</v>
      </c>
      <c r="AS1123">
        <v>0.63229999999999997</v>
      </c>
      <c r="AT1123">
        <v>0.82689999999999997</v>
      </c>
      <c r="AU1123">
        <v>0.88100000000000001</v>
      </c>
      <c r="AV1123">
        <v>0.94650000000000001</v>
      </c>
      <c r="AW1123">
        <v>0.61819999999999997</v>
      </c>
      <c r="AX1123">
        <v>0.60819999999999996</v>
      </c>
      <c r="AY1123">
        <v>0.80089999999999995</v>
      </c>
      <c r="AZ1123">
        <v>0.61760000000000004</v>
      </c>
      <c r="BA1123">
        <v>0.75739999999999996</v>
      </c>
      <c r="BB1123">
        <v>0.78590000000000004</v>
      </c>
      <c r="BC1123">
        <v>0.67030000000000001</v>
      </c>
      <c r="BD1123">
        <v>0.59299999999999997</v>
      </c>
    </row>
    <row r="1124" spans="1:56" hidden="1" x14ac:dyDescent="0.4">
      <c r="A1124">
        <v>80</v>
      </c>
      <c r="B1124" t="s">
        <v>1104</v>
      </c>
      <c r="C1124" t="s">
        <v>1178</v>
      </c>
      <c r="D1124" t="str">
        <f t="shared" si="52"/>
        <v>TFIDF</v>
      </c>
      <c r="E1124" t="s">
        <v>1202</v>
      </c>
      <c r="F1124">
        <f t="shared" si="53"/>
        <v>0.66439199999999998</v>
      </c>
      <c r="G1124">
        <v>0.64190000000000003</v>
      </c>
      <c r="H1124">
        <v>0.76329999999999998</v>
      </c>
      <c r="I1124">
        <v>0.49509999999999998</v>
      </c>
      <c r="J1124">
        <v>0.42070000000000002</v>
      </c>
      <c r="K1124">
        <v>1</v>
      </c>
      <c r="L1124">
        <v>0.65739999999999998</v>
      </c>
      <c r="M1124">
        <v>0.51719999999999999</v>
      </c>
      <c r="N1124">
        <v>0.61629999999999996</v>
      </c>
      <c r="O1124">
        <v>0.8679</v>
      </c>
      <c r="P1124">
        <v>0.94369999999999998</v>
      </c>
      <c r="Q1124">
        <v>0.69750000000000001</v>
      </c>
      <c r="R1124">
        <v>0.53680000000000005</v>
      </c>
      <c r="S1124">
        <v>0.82040000000000002</v>
      </c>
      <c r="T1124">
        <v>0.67159999999999997</v>
      </c>
      <c r="U1124">
        <v>0.58779999999999999</v>
      </c>
      <c r="V1124">
        <v>0.59250000000000003</v>
      </c>
      <c r="W1124">
        <v>0.63739999999999997</v>
      </c>
      <c r="X1124">
        <v>0.59860000000000002</v>
      </c>
      <c r="Y1124">
        <v>0.56599999999999995</v>
      </c>
      <c r="Z1124">
        <v>0.71950000000000003</v>
      </c>
      <c r="AA1124">
        <v>0.6714</v>
      </c>
      <c r="AB1124">
        <v>0.56369999999999998</v>
      </c>
      <c r="AC1124">
        <v>0.94789999999999996</v>
      </c>
      <c r="AD1124">
        <v>0.6704</v>
      </c>
      <c r="AE1124">
        <v>0.51349999999999996</v>
      </c>
      <c r="AF1124">
        <v>0.64180000000000004</v>
      </c>
      <c r="AG1124">
        <v>0.36430000000000001</v>
      </c>
      <c r="AH1124">
        <v>0.75029999999999997</v>
      </c>
      <c r="AI1124">
        <v>0.76039999999999996</v>
      </c>
      <c r="AJ1124">
        <v>0.73419999999999996</v>
      </c>
      <c r="AK1124">
        <v>0.42849999999999999</v>
      </c>
      <c r="AL1124">
        <v>1</v>
      </c>
      <c r="AM1124">
        <v>0.52849999999999997</v>
      </c>
      <c r="AN1124">
        <v>0.68830000000000002</v>
      </c>
      <c r="AO1124">
        <v>0.95440000000000003</v>
      </c>
      <c r="AP1124">
        <v>0.63190000000000002</v>
      </c>
      <c r="AQ1124">
        <v>0.83230000000000004</v>
      </c>
      <c r="AR1124">
        <v>0.77529999999999999</v>
      </c>
      <c r="AS1124">
        <v>0.59030000000000005</v>
      </c>
      <c r="AT1124">
        <v>0.73829999999999996</v>
      </c>
      <c r="AU1124">
        <v>0.80159999999999998</v>
      </c>
      <c r="AV1124">
        <v>0.88770000000000004</v>
      </c>
      <c r="AW1124">
        <v>0.57630000000000003</v>
      </c>
      <c r="AX1124">
        <v>0.29120000000000001</v>
      </c>
      <c r="AY1124">
        <v>0.61929999999999996</v>
      </c>
      <c r="AZ1124">
        <v>0.58440000000000003</v>
      </c>
      <c r="BA1124">
        <v>0.61029999999999995</v>
      </c>
      <c r="BB1124">
        <v>0.49969999999999998</v>
      </c>
      <c r="BC1124">
        <v>0.61880000000000002</v>
      </c>
      <c r="BD1124">
        <v>0.59299999999999997</v>
      </c>
    </row>
    <row r="1125" spans="1:56" hidden="1" x14ac:dyDescent="0.4">
      <c r="A1125">
        <v>81</v>
      </c>
      <c r="B1125" t="s">
        <v>1104</v>
      </c>
      <c r="C1125" t="s">
        <v>1178</v>
      </c>
      <c r="D1125" t="str">
        <f t="shared" si="52"/>
        <v>BM25</v>
      </c>
      <c r="E1125" t="s">
        <v>1203</v>
      </c>
      <c r="F1125">
        <f t="shared" si="53"/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</row>
    <row r="1126" spans="1:56" hidden="1" x14ac:dyDescent="0.4">
      <c r="A1126">
        <v>82</v>
      </c>
      <c r="B1126" t="s">
        <v>1104</v>
      </c>
      <c r="C1126" t="s">
        <v>1178</v>
      </c>
      <c r="D1126" t="str">
        <f t="shared" si="52"/>
        <v>SBERT</v>
      </c>
      <c r="E1126" t="s">
        <v>1204</v>
      </c>
      <c r="F1126">
        <f t="shared" si="53"/>
        <v>0.96125000000000016</v>
      </c>
      <c r="G1126">
        <v>0.95189999999999997</v>
      </c>
      <c r="H1126">
        <v>0.98660000000000003</v>
      </c>
      <c r="I1126">
        <v>0.95350000000000001</v>
      </c>
      <c r="J1126">
        <v>0.93620000000000003</v>
      </c>
      <c r="K1126">
        <v>1</v>
      </c>
      <c r="L1126">
        <v>0.98460000000000003</v>
      </c>
      <c r="M1126">
        <v>0.96279999999999999</v>
      </c>
      <c r="N1126">
        <v>0.95120000000000005</v>
      </c>
      <c r="O1126">
        <v>0.99390000000000001</v>
      </c>
      <c r="P1126">
        <v>0.99660000000000004</v>
      </c>
      <c r="Q1126">
        <v>0.97770000000000001</v>
      </c>
      <c r="R1126">
        <v>0.90369999999999995</v>
      </c>
      <c r="S1126">
        <v>0.96009999999999995</v>
      </c>
      <c r="T1126">
        <v>0.97709999999999997</v>
      </c>
      <c r="U1126">
        <v>0.98009999999999997</v>
      </c>
      <c r="V1126">
        <v>0.95779999999999998</v>
      </c>
      <c r="W1126">
        <v>0.95489999999999997</v>
      </c>
      <c r="X1126">
        <v>0.94269999999999998</v>
      </c>
      <c r="Y1126">
        <v>0.95279999999999998</v>
      </c>
      <c r="Z1126">
        <v>0.97440000000000004</v>
      </c>
      <c r="AA1126">
        <v>0.98219999999999996</v>
      </c>
      <c r="AB1126">
        <v>0.9466</v>
      </c>
      <c r="AC1126">
        <v>0.99570000000000003</v>
      </c>
      <c r="AD1126">
        <v>0.98380000000000001</v>
      </c>
      <c r="AE1126">
        <v>0.96209999999999996</v>
      </c>
      <c r="AF1126">
        <v>0.9526</v>
      </c>
      <c r="AG1126">
        <v>0.87450000000000006</v>
      </c>
      <c r="AH1126">
        <v>0.99080000000000001</v>
      </c>
      <c r="AI1126">
        <v>0.99319999999999997</v>
      </c>
      <c r="AJ1126">
        <v>0.98819999999999997</v>
      </c>
      <c r="AK1126">
        <v>0.92920000000000003</v>
      </c>
      <c r="AL1126">
        <v>1</v>
      </c>
      <c r="AM1126">
        <v>0.97189999999999999</v>
      </c>
      <c r="AN1126">
        <v>0.94379999999999997</v>
      </c>
      <c r="AO1126">
        <v>0.99719999999999998</v>
      </c>
      <c r="AP1126">
        <v>0.96519999999999995</v>
      </c>
      <c r="AQ1126">
        <v>0.99019999999999997</v>
      </c>
      <c r="AR1126">
        <v>0.99390000000000001</v>
      </c>
      <c r="AS1126">
        <v>0.90359999999999996</v>
      </c>
      <c r="AT1126">
        <v>0.98619999999999997</v>
      </c>
      <c r="AU1126">
        <v>0.98650000000000004</v>
      </c>
      <c r="AV1126">
        <v>0.99</v>
      </c>
      <c r="AW1126">
        <v>0.89600000000000002</v>
      </c>
      <c r="AX1126">
        <v>0.93049999999999999</v>
      </c>
      <c r="AY1126">
        <v>0.93530000000000002</v>
      </c>
      <c r="AZ1126">
        <v>0.92610000000000003</v>
      </c>
      <c r="BA1126">
        <v>0.94599999999999995</v>
      </c>
      <c r="BB1126">
        <v>0.91349999999999998</v>
      </c>
      <c r="BC1126">
        <v>0.95730000000000004</v>
      </c>
      <c r="BD1126">
        <v>0.93179999999999996</v>
      </c>
    </row>
    <row r="1127" spans="1:56" hidden="1" x14ac:dyDescent="0.4">
      <c r="A1127">
        <v>83</v>
      </c>
      <c r="B1127" t="s">
        <v>1104</v>
      </c>
      <c r="C1127" t="s">
        <v>1178</v>
      </c>
      <c r="D1127" t="str">
        <f t="shared" si="52"/>
        <v>MEAN</v>
      </c>
      <c r="E1127" t="s">
        <v>1205</v>
      </c>
      <c r="F1127">
        <f t="shared" si="53"/>
        <v>0.59501999999999999</v>
      </c>
      <c r="G1127">
        <v>0.50539999999999996</v>
      </c>
      <c r="H1127">
        <v>0.62419999999999998</v>
      </c>
      <c r="I1127">
        <v>0.52710000000000001</v>
      </c>
      <c r="J1127">
        <v>0.49059999999999998</v>
      </c>
      <c r="K1127">
        <v>0.8</v>
      </c>
      <c r="L1127">
        <v>0.57440000000000002</v>
      </c>
      <c r="M1127">
        <v>0.5383</v>
      </c>
      <c r="N1127">
        <v>0.57609999999999995</v>
      </c>
      <c r="O1127">
        <v>0.69079999999999997</v>
      </c>
      <c r="P1127">
        <v>0.76559999999999995</v>
      </c>
      <c r="Q1127">
        <v>0.63660000000000005</v>
      </c>
      <c r="R1127">
        <v>0.45639999999999997</v>
      </c>
      <c r="S1127">
        <v>0.65500000000000003</v>
      </c>
      <c r="T1127">
        <v>0.60670000000000002</v>
      </c>
      <c r="U1127">
        <v>0.56459999999999999</v>
      </c>
      <c r="V1127">
        <v>0.60260000000000002</v>
      </c>
      <c r="W1127">
        <v>0.5857</v>
      </c>
      <c r="X1127">
        <v>0.52580000000000005</v>
      </c>
      <c r="Y1127">
        <v>0.52129999999999999</v>
      </c>
      <c r="Z1127">
        <v>0.62129999999999996</v>
      </c>
      <c r="AA1127">
        <v>0.6139</v>
      </c>
      <c r="AB1127">
        <v>0.52110000000000001</v>
      </c>
      <c r="AC1127">
        <v>0.75580000000000003</v>
      </c>
      <c r="AD1127">
        <v>0.61050000000000004</v>
      </c>
      <c r="AE1127">
        <v>0.495</v>
      </c>
      <c r="AF1127">
        <v>0.58520000000000005</v>
      </c>
      <c r="AG1127">
        <v>0.43059999999999998</v>
      </c>
      <c r="AH1127">
        <v>0.66310000000000002</v>
      </c>
      <c r="AI1127">
        <v>0.66649999999999998</v>
      </c>
      <c r="AJ1127">
        <v>0.62119999999999997</v>
      </c>
      <c r="AK1127">
        <v>0.44109999999999999</v>
      </c>
      <c r="AL1127">
        <v>0.8</v>
      </c>
      <c r="AM1127">
        <v>0.55400000000000005</v>
      </c>
      <c r="AN1127">
        <v>0.60429999999999995</v>
      </c>
      <c r="AO1127">
        <v>0.76890000000000003</v>
      </c>
      <c r="AP1127">
        <v>0.5504</v>
      </c>
      <c r="AQ1127">
        <v>0.71340000000000003</v>
      </c>
      <c r="AR1127">
        <v>0.68169999999999997</v>
      </c>
      <c r="AS1127">
        <v>0.52270000000000005</v>
      </c>
      <c r="AT1127">
        <v>0.64739999999999998</v>
      </c>
      <c r="AU1127">
        <v>0.67230000000000001</v>
      </c>
      <c r="AV1127">
        <v>0.74080000000000001</v>
      </c>
      <c r="AW1127">
        <v>0.46610000000000001</v>
      </c>
      <c r="AX1127">
        <v>0.42049999999999998</v>
      </c>
      <c r="AY1127">
        <v>0.56110000000000004</v>
      </c>
      <c r="AZ1127">
        <v>0.53990000000000005</v>
      </c>
      <c r="BA1127">
        <v>0.58069999999999999</v>
      </c>
      <c r="BB1127">
        <v>0.56710000000000005</v>
      </c>
      <c r="BC1127">
        <v>0.58260000000000001</v>
      </c>
      <c r="BD1127">
        <v>0.50460000000000005</v>
      </c>
    </row>
    <row r="1128" spans="1:56" hidden="1" x14ac:dyDescent="0.4">
      <c r="A1128">
        <v>84</v>
      </c>
      <c r="B1128" t="s">
        <v>1104</v>
      </c>
      <c r="C1128" t="s">
        <v>1178</v>
      </c>
      <c r="D1128" t="str">
        <f t="shared" si="52"/>
        <v>Weighted</v>
      </c>
      <c r="E1128" t="s">
        <v>1206</v>
      </c>
      <c r="F1128">
        <f t="shared" si="53"/>
        <v>0.63280999999999998</v>
      </c>
      <c r="G1128">
        <v>0.52110000000000001</v>
      </c>
      <c r="H1128">
        <v>0.67049999999999998</v>
      </c>
      <c r="I1128">
        <v>0.54059999999999997</v>
      </c>
      <c r="J1128">
        <v>0.49390000000000001</v>
      </c>
      <c r="K1128">
        <v>0.9</v>
      </c>
      <c r="L1128">
        <v>0.60319999999999996</v>
      </c>
      <c r="M1128">
        <v>0.55430000000000001</v>
      </c>
      <c r="N1128">
        <v>0.60819999999999996</v>
      </c>
      <c r="O1128">
        <v>0.75780000000000003</v>
      </c>
      <c r="P1128">
        <v>0.85470000000000002</v>
      </c>
      <c r="Q1128">
        <v>0.68400000000000005</v>
      </c>
      <c r="R1128">
        <v>0.46179999999999999</v>
      </c>
      <c r="S1128">
        <v>0.71579999999999999</v>
      </c>
      <c r="T1128">
        <v>0.64529999999999998</v>
      </c>
      <c r="U1128">
        <v>0.58809999999999996</v>
      </c>
      <c r="V1128">
        <v>0.63919999999999999</v>
      </c>
      <c r="W1128">
        <v>0.62070000000000003</v>
      </c>
      <c r="X1128">
        <v>0.54569999999999996</v>
      </c>
      <c r="Y1128">
        <v>0.53700000000000003</v>
      </c>
      <c r="Z1128">
        <v>0.66639999999999999</v>
      </c>
      <c r="AA1128">
        <v>0.65359999999999996</v>
      </c>
      <c r="AB1128">
        <v>0.53759999999999997</v>
      </c>
      <c r="AC1128">
        <v>0.84279999999999999</v>
      </c>
      <c r="AD1128">
        <v>0.64910000000000001</v>
      </c>
      <c r="AE1128">
        <v>0.50009999999999999</v>
      </c>
      <c r="AF1128">
        <v>0.62070000000000003</v>
      </c>
      <c r="AG1128">
        <v>0.42530000000000001</v>
      </c>
      <c r="AH1128">
        <v>0.71779999999999999</v>
      </c>
      <c r="AI1128">
        <v>0.72219999999999995</v>
      </c>
      <c r="AJ1128">
        <v>0.66500000000000004</v>
      </c>
      <c r="AK1128">
        <v>0.4335</v>
      </c>
      <c r="AL1128">
        <v>0.9</v>
      </c>
      <c r="AM1128">
        <v>0.57310000000000005</v>
      </c>
      <c r="AN1128">
        <v>0.6482</v>
      </c>
      <c r="AO1128">
        <v>0.85929999999999995</v>
      </c>
      <c r="AP1128">
        <v>0.57479999999999998</v>
      </c>
      <c r="AQ1128">
        <v>0.78490000000000004</v>
      </c>
      <c r="AR1128">
        <v>0.7419</v>
      </c>
      <c r="AS1128">
        <v>0.54730000000000001</v>
      </c>
      <c r="AT1128">
        <v>0.69830000000000003</v>
      </c>
      <c r="AU1128">
        <v>0.73240000000000005</v>
      </c>
      <c r="AV1128">
        <v>0.82189999999999996</v>
      </c>
      <c r="AW1128">
        <v>0.47699999999999998</v>
      </c>
      <c r="AX1128">
        <v>0.40060000000000001</v>
      </c>
      <c r="AY1128">
        <v>0.59199999999999997</v>
      </c>
      <c r="AZ1128">
        <v>0.56520000000000004</v>
      </c>
      <c r="BA1128">
        <v>0.61450000000000005</v>
      </c>
      <c r="BB1128">
        <v>0.5968</v>
      </c>
      <c r="BC1128">
        <v>0.61560000000000004</v>
      </c>
      <c r="BD1128">
        <v>0.52070000000000005</v>
      </c>
    </row>
    <row r="1129" spans="1:56" hidden="1" x14ac:dyDescent="0.4">
      <c r="A1129">
        <v>29</v>
      </c>
      <c r="B1129" t="s">
        <v>1103</v>
      </c>
      <c r="C1129" t="s">
        <v>1178</v>
      </c>
      <c r="D1129" t="str">
        <f t="shared" si="52"/>
        <v>Jaccard</v>
      </c>
      <c r="E1129" t="s">
        <v>1207</v>
      </c>
      <c r="F1129">
        <f t="shared" si="53"/>
        <v>0.55885600000000002</v>
      </c>
      <c r="G1129">
        <v>0.2</v>
      </c>
      <c r="H1129">
        <v>0.70369999999999999</v>
      </c>
      <c r="I1129">
        <v>0.47370000000000001</v>
      </c>
      <c r="J1129">
        <v>0.46510000000000001</v>
      </c>
      <c r="K1129">
        <v>0.9375</v>
      </c>
      <c r="L1129">
        <v>0.73680000000000001</v>
      </c>
      <c r="M1129">
        <v>0.56100000000000005</v>
      </c>
      <c r="N1129">
        <v>0.6</v>
      </c>
      <c r="O1129">
        <v>0.67859999999999998</v>
      </c>
      <c r="P1129">
        <v>0.84</v>
      </c>
      <c r="Q1129">
        <v>0.66669999999999996</v>
      </c>
      <c r="R1129">
        <v>0.48149999999999998</v>
      </c>
      <c r="S1129">
        <v>0.71879999999999999</v>
      </c>
      <c r="T1129">
        <v>0.61899999999999999</v>
      </c>
      <c r="U1129">
        <v>0.46879999999999999</v>
      </c>
      <c r="V1129">
        <v>0.55810000000000004</v>
      </c>
      <c r="W1129">
        <v>0.5</v>
      </c>
      <c r="X1129">
        <v>0.39129999999999998</v>
      </c>
      <c r="Y1129">
        <v>0.26190000000000002</v>
      </c>
      <c r="Z1129">
        <v>0.72</v>
      </c>
      <c r="AA1129">
        <v>0.65790000000000004</v>
      </c>
      <c r="AB1129">
        <v>0.25929999999999997</v>
      </c>
      <c r="AC1129">
        <v>0.76</v>
      </c>
      <c r="AD1129">
        <v>0.72970000000000002</v>
      </c>
      <c r="AE1129">
        <v>0.42549999999999999</v>
      </c>
      <c r="AF1129">
        <v>0.74509999999999998</v>
      </c>
      <c r="AG1129">
        <v>0.39579999999999999</v>
      </c>
      <c r="AH1129">
        <v>0.42859999999999998</v>
      </c>
      <c r="AI1129">
        <v>0.66669999999999996</v>
      </c>
      <c r="AJ1129">
        <v>0.68420000000000003</v>
      </c>
      <c r="AK1129">
        <v>0.35289999999999999</v>
      </c>
      <c r="AL1129">
        <v>0.2</v>
      </c>
      <c r="AM1129">
        <v>0.6875</v>
      </c>
      <c r="AN1129">
        <v>0.42859999999999998</v>
      </c>
      <c r="AO1129">
        <v>0.8276</v>
      </c>
      <c r="AP1129">
        <v>0.30769999999999997</v>
      </c>
      <c r="AQ1129">
        <v>0.64290000000000003</v>
      </c>
      <c r="AR1129">
        <v>0.5</v>
      </c>
      <c r="AS1129">
        <v>0.59460000000000002</v>
      </c>
      <c r="AT1129">
        <v>0.47370000000000001</v>
      </c>
      <c r="AU1129">
        <v>0.42499999999999999</v>
      </c>
      <c r="AV1129">
        <v>0.80769999999999997</v>
      </c>
      <c r="AW1129">
        <v>0.36840000000000001</v>
      </c>
      <c r="AX1129">
        <v>0.40429999999999999</v>
      </c>
      <c r="AY1129">
        <v>0.47620000000000001</v>
      </c>
      <c r="AZ1129">
        <v>0.5806</v>
      </c>
      <c r="BA1129">
        <v>0.5897</v>
      </c>
      <c r="BB1129">
        <v>0.77780000000000005</v>
      </c>
      <c r="BC1129">
        <v>0.64710000000000001</v>
      </c>
      <c r="BD1129">
        <v>0.51519999999999999</v>
      </c>
    </row>
    <row r="1130" spans="1:56" hidden="1" x14ac:dyDescent="0.4">
      <c r="A1130">
        <v>30</v>
      </c>
      <c r="B1130" t="s">
        <v>1103</v>
      </c>
      <c r="C1130" t="s">
        <v>1178</v>
      </c>
      <c r="D1130" t="str">
        <f t="shared" si="52"/>
        <v>Levenshtein</v>
      </c>
      <c r="E1130" t="s">
        <v>1208</v>
      </c>
      <c r="F1130">
        <f t="shared" si="53"/>
        <v>0.72286400000000017</v>
      </c>
      <c r="G1130">
        <v>0.61580000000000001</v>
      </c>
      <c r="H1130">
        <v>0.72570000000000001</v>
      </c>
      <c r="I1130">
        <v>0.66669999999999996</v>
      </c>
      <c r="J1130">
        <v>0.66249999999999998</v>
      </c>
      <c r="K1130">
        <v>0.94120000000000004</v>
      </c>
      <c r="L1130">
        <v>0.93710000000000004</v>
      </c>
      <c r="M1130">
        <v>0.72850000000000004</v>
      </c>
      <c r="N1130">
        <v>0.70840000000000003</v>
      </c>
      <c r="O1130">
        <v>0.91679999999999995</v>
      </c>
      <c r="P1130">
        <v>0.8619</v>
      </c>
      <c r="Q1130">
        <v>0.78969999999999996</v>
      </c>
      <c r="R1130">
        <v>0.4526</v>
      </c>
      <c r="S1130">
        <v>0.91210000000000002</v>
      </c>
      <c r="T1130">
        <v>0.76549999999999996</v>
      </c>
      <c r="U1130">
        <v>0.73550000000000004</v>
      </c>
      <c r="V1130">
        <v>0.6855</v>
      </c>
      <c r="W1130">
        <v>0.70850000000000002</v>
      </c>
      <c r="X1130">
        <v>0.69620000000000004</v>
      </c>
      <c r="Y1130">
        <v>0.61180000000000001</v>
      </c>
      <c r="Z1130">
        <v>0.71079999999999999</v>
      </c>
      <c r="AA1130">
        <v>0.75800000000000001</v>
      </c>
      <c r="AB1130">
        <v>0.49409999999999998</v>
      </c>
      <c r="AC1130">
        <v>0.80459999999999998</v>
      </c>
      <c r="AD1130">
        <v>0.85840000000000005</v>
      </c>
      <c r="AE1130">
        <v>0.57640000000000002</v>
      </c>
      <c r="AF1130">
        <v>0.82899999999999996</v>
      </c>
      <c r="AG1130">
        <v>0.61939999999999995</v>
      </c>
      <c r="AH1130">
        <v>0.72440000000000004</v>
      </c>
      <c r="AI1130">
        <v>0.84560000000000002</v>
      </c>
      <c r="AJ1130">
        <v>0.80840000000000001</v>
      </c>
      <c r="AK1130">
        <v>0.56230000000000002</v>
      </c>
      <c r="AL1130">
        <v>0.54039999999999999</v>
      </c>
      <c r="AM1130">
        <v>0.6593</v>
      </c>
      <c r="AN1130">
        <v>0.62329999999999997</v>
      </c>
      <c r="AO1130">
        <v>0.89839999999999998</v>
      </c>
      <c r="AP1130">
        <v>0.6079</v>
      </c>
      <c r="AQ1130">
        <v>0.61880000000000002</v>
      </c>
      <c r="AR1130">
        <v>0.61839999999999995</v>
      </c>
      <c r="AS1130">
        <v>0.76790000000000003</v>
      </c>
      <c r="AT1130">
        <v>0.68520000000000003</v>
      </c>
      <c r="AU1130">
        <v>0.74390000000000001</v>
      </c>
      <c r="AV1130">
        <v>0.9204</v>
      </c>
      <c r="AW1130">
        <v>0.57699999999999996</v>
      </c>
      <c r="AX1130">
        <v>0.67530000000000001</v>
      </c>
      <c r="AY1130">
        <v>0.70189999999999997</v>
      </c>
      <c r="AZ1130">
        <v>0.70530000000000004</v>
      </c>
      <c r="BA1130">
        <v>0.75739999999999996</v>
      </c>
      <c r="BB1130">
        <v>0.8448</v>
      </c>
      <c r="BC1130">
        <v>0.77780000000000005</v>
      </c>
      <c r="BD1130">
        <v>0.70640000000000003</v>
      </c>
    </row>
    <row r="1131" spans="1:56" hidden="1" x14ac:dyDescent="0.4">
      <c r="A1131">
        <v>31</v>
      </c>
      <c r="B1131" t="s">
        <v>1103</v>
      </c>
      <c r="C1131" t="s">
        <v>1178</v>
      </c>
      <c r="D1131" t="str">
        <f t="shared" si="52"/>
        <v>TFIDF</v>
      </c>
      <c r="E1131" t="s">
        <v>1209</v>
      </c>
      <c r="F1131">
        <f t="shared" si="53"/>
        <v>0.60954199999999992</v>
      </c>
      <c r="G1131">
        <v>0.52590000000000003</v>
      </c>
      <c r="H1131">
        <v>0.77129999999999999</v>
      </c>
      <c r="I1131">
        <v>0.51690000000000003</v>
      </c>
      <c r="J1131">
        <v>0.46710000000000002</v>
      </c>
      <c r="K1131">
        <v>0.90229999999999999</v>
      </c>
      <c r="L1131">
        <v>0.88160000000000005</v>
      </c>
      <c r="M1131">
        <v>0.54869999999999997</v>
      </c>
      <c r="N1131">
        <v>0.61629999999999996</v>
      </c>
      <c r="O1131">
        <v>0.8679</v>
      </c>
      <c r="P1131">
        <v>0.86109999999999998</v>
      </c>
      <c r="Q1131">
        <v>0.70579999999999998</v>
      </c>
      <c r="R1131">
        <v>0.56210000000000004</v>
      </c>
      <c r="S1131">
        <v>0.88800000000000001</v>
      </c>
      <c r="T1131">
        <v>0.67159999999999997</v>
      </c>
      <c r="U1131">
        <v>0.56569999999999998</v>
      </c>
      <c r="V1131">
        <v>0.50680000000000003</v>
      </c>
      <c r="W1131">
        <v>0.59670000000000001</v>
      </c>
      <c r="X1131">
        <v>0.59860000000000002</v>
      </c>
      <c r="Y1131">
        <v>0.4209</v>
      </c>
      <c r="Z1131">
        <v>0.73829999999999996</v>
      </c>
      <c r="AA1131">
        <v>0.6714</v>
      </c>
      <c r="AB1131">
        <v>0.15629999999999999</v>
      </c>
      <c r="AC1131">
        <v>0.67669999999999997</v>
      </c>
      <c r="AD1131">
        <v>0.748</v>
      </c>
      <c r="AE1131">
        <v>0.51800000000000002</v>
      </c>
      <c r="AF1131">
        <v>0.71819999999999995</v>
      </c>
      <c r="AG1131">
        <v>0.53700000000000003</v>
      </c>
      <c r="AH1131">
        <v>0.36749999999999999</v>
      </c>
      <c r="AI1131">
        <v>0.69789999999999996</v>
      </c>
      <c r="AJ1131">
        <v>0.69930000000000003</v>
      </c>
      <c r="AK1131">
        <v>0.4894</v>
      </c>
      <c r="AL1131">
        <v>0.38169999999999998</v>
      </c>
      <c r="AM1131">
        <v>0.52249999999999996</v>
      </c>
      <c r="AN1131">
        <v>0.41720000000000002</v>
      </c>
      <c r="AO1131">
        <v>0.81879999999999997</v>
      </c>
      <c r="AP1131">
        <v>0.47570000000000001</v>
      </c>
      <c r="AQ1131">
        <v>0.45190000000000002</v>
      </c>
      <c r="AR1131">
        <v>0.66800000000000004</v>
      </c>
      <c r="AS1131">
        <v>0.64219999999999999</v>
      </c>
      <c r="AT1131">
        <v>0.47589999999999999</v>
      </c>
      <c r="AU1131">
        <v>0.61609999999999998</v>
      </c>
      <c r="AV1131">
        <v>0.83340000000000003</v>
      </c>
      <c r="AW1131">
        <v>0.64359999999999995</v>
      </c>
      <c r="AX1131">
        <v>0.33360000000000001</v>
      </c>
      <c r="AY1131">
        <v>0.63229999999999997</v>
      </c>
      <c r="AZ1131">
        <v>0.63080000000000003</v>
      </c>
      <c r="BA1131">
        <v>0.61029999999999995</v>
      </c>
      <c r="BB1131">
        <v>0.55600000000000005</v>
      </c>
      <c r="BC1131">
        <v>0.71530000000000005</v>
      </c>
      <c r="BD1131">
        <v>0.5585</v>
      </c>
    </row>
    <row r="1132" spans="1:56" hidden="1" x14ac:dyDescent="0.4">
      <c r="A1132">
        <v>32</v>
      </c>
      <c r="B1132" t="s">
        <v>1103</v>
      </c>
      <c r="C1132" t="s">
        <v>1178</v>
      </c>
      <c r="D1132" t="str">
        <f t="shared" si="52"/>
        <v>BM25</v>
      </c>
      <c r="E1132" t="s">
        <v>1210</v>
      </c>
      <c r="F1132">
        <f t="shared" si="53"/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</row>
    <row r="1133" spans="1:56" hidden="1" x14ac:dyDescent="0.4">
      <c r="A1133">
        <v>33</v>
      </c>
      <c r="B1133" t="s">
        <v>1103</v>
      </c>
      <c r="C1133" t="s">
        <v>1178</v>
      </c>
      <c r="D1133" t="str">
        <f t="shared" si="52"/>
        <v>SBERT</v>
      </c>
      <c r="E1133" t="s">
        <v>1211</v>
      </c>
      <c r="F1133">
        <f t="shared" si="53"/>
        <v>0.9574959999999999</v>
      </c>
      <c r="G1133">
        <v>0.92249999999999999</v>
      </c>
      <c r="H1133">
        <v>0.98850000000000005</v>
      </c>
      <c r="I1133">
        <v>0.95089999999999997</v>
      </c>
      <c r="J1133">
        <v>0.93010000000000004</v>
      </c>
      <c r="K1133">
        <v>0.99180000000000001</v>
      </c>
      <c r="L1133">
        <v>0.98699999999999999</v>
      </c>
      <c r="M1133">
        <v>0.96579999999999999</v>
      </c>
      <c r="N1133">
        <v>0.95120000000000005</v>
      </c>
      <c r="O1133">
        <v>0.99390000000000001</v>
      </c>
      <c r="P1133">
        <v>0.99209999999999998</v>
      </c>
      <c r="Q1133">
        <v>0.98250000000000004</v>
      </c>
      <c r="R1133">
        <v>0.92410000000000003</v>
      </c>
      <c r="S1133">
        <v>0.97460000000000002</v>
      </c>
      <c r="T1133">
        <v>0.97709999999999997</v>
      </c>
      <c r="U1133">
        <v>0.98070000000000002</v>
      </c>
      <c r="V1133">
        <v>0.96419999999999995</v>
      </c>
      <c r="W1133">
        <v>0.95030000000000003</v>
      </c>
      <c r="X1133">
        <v>0.94269999999999998</v>
      </c>
      <c r="Y1133">
        <v>0.90100000000000002</v>
      </c>
      <c r="Z1133">
        <v>0.98129999999999995</v>
      </c>
      <c r="AA1133">
        <v>0.98219999999999996</v>
      </c>
      <c r="AB1133">
        <v>0.93130000000000002</v>
      </c>
      <c r="AC1133">
        <v>0.96350000000000002</v>
      </c>
      <c r="AD1133">
        <v>0.98470000000000002</v>
      </c>
      <c r="AE1133">
        <v>0.95660000000000001</v>
      </c>
      <c r="AF1133">
        <v>0.96599999999999997</v>
      </c>
      <c r="AG1133">
        <v>0.91069999999999995</v>
      </c>
      <c r="AH1133">
        <v>0.94569999999999999</v>
      </c>
      <c r="AI1133">
        <v>0.98950000000000005</v>
      </c>
      <c r="AJ1133">
        <v>0.97689999999999999</v>
      </c>
      <c r="AK1133">
        <v>0.93810000000000004</v>
      </c>
      <c r="AL1133">
        <v>0.90400000000000003</v>
      </c>
      <c r="AM1133">
        <v>0.96750000000000003</v>
      </c>
      <c r="AN1133">
        <v>0.93400000000000005</v>
      </c>
      <c r="AO1133">
        <v>0.9909</v>
      </c>
      <c r="AP1133">
        <v>0.93859999999999999</v>
      </c>
      <c r="AQ1133">
        <v>0.96519999999999995</v>
      </c>
      <c r="AR1133">
        <v>0.96289999999999998</v>
      </c>
      <c r="AS1133">
        <v>0.97270000000000001</v>
      </c>
      <c r="AT1133">
        <v>0.96489999999999998</v>
      </c>
      <c r="AU1133">
        <v>0.96950000000000003</v>
      </c>
      <c r="AV1133">
        <v>0.98370000000000002</v>
      </c>
      <c r="AW1133">
        <v>0.92290000000000005</v>
      </c>
      <c r="AX1133">
        <v>0.91969999999999996</v>
      </c>
      <c r="AY1133">
        <v>0.95130000000000003</v>
      </c>
      <c r="AZ1133">
        <v>0.95030000000000003</v>
      </c>
      <c r="BA1133">
        <v>0.94599999999999995</v>
      </c>
      <c r="BB1133">
        <v>0.92310000000000003</v>
      </c>
      <c r="BC1133">
        <v>0.97130000000000005</v>
      </c>
      <c r="BD1133">
        <v>0.93879999999999997</v>
      </c>
    </row>
    <row r="1134" spans="1:56" hidden="1" x14ac:dyDescent="0.4">
      <c r="A1134">
        <v>34</v>
      </c>
      <c r="B1134" t="s">
        <v>1103</v>
      </c>
      <c r="C1134" t="s">
        <v>1178</v>
      </c>
      <c r="D1134" t="str">
        <f t="shared" si="52"/>
        <v>MEAN</v>
      </c>
      <c r="E1134" t="s">
        <v>1212</v>
      </c>
      <c r="F1134">
        <f t="shared" si="53"/>
        <v>0.56975200000000004</v>
      </c>
      <c r="G1134">
        <v>0.45279999999999998</v>
      </c>
      <c r="H1134">
        <v>0.63780000000000003</v>
      </c>
      <c r="I1134">
        <v>0.52159999999999995</v>
      </c>
      <c r="J1134">
        <v>0.505</v>
      </c>
      <c r="K1134">
        <v>0.75460000000000005</v>
      </c>
      <c r="L1134">
        <v>0.70850000000000002</v>
      </c>
      <c r="M1134">
        <v>0.56079999999999997</v>
      </c>
      <c r="N1134">
        <v>0.57520000000000004</v>
      </c>
      <c r="O1134">
        <v>0.69140000000000001</v>
      </c>
      <c r="P1134">
        <v>0.71099999999999997</v>
      </c>
      <c r="Q1134">
        <v>0.62890000000000001</v>
      </c>
      <c r="R1134">
        <v>0.48409999999999997</v>
      </c>
      <c r="S1134">
        <v>0.69869999999999999</v>
      </c>
      <c r="T1134">
        <v>0.60670000000000002</v>
      </c>
      <c r="U1134">
        <v>0.55010000000000003</v>
      </c>
      <c r="V1134">
        <v>0.54290000000000005</v>
      </c>
      <c r="W1134">
        <v>0.55110000000000003</v>
      </c>
      <c r="X1134">
        <v>0.52580000000000005</v>
      </c>
      <c r="Y1134">
        <v>0.43909999999999999</v>
      </c>
      <c r="Z1134">
        <v>0.63009999999999999</v>
      </c>
      <c r="AA1134">
        <v>0.6139</v>
      </c>
      <c r="AB1134">
        <v>0.36820000000000003</v>
      </c>
      <c r="AC1134">
        <v>0.64100000000000001</v>
      </c>
      <c r="AD1134">
        <v>0.66410000000000002</v>
      </c>
      <c r="AE1134">
        <v>0.49530000000000002</v>
      </c>
      <c r="AF1134">
        <v>0.65169999999999995</v>
      </c>
      <c r="AG1134">
        <v>0.49259999999999998</v>
      </c>
      <c r="AH1134">
        <v>0.49320000000000003</v>
      </c>
      <c r="AI1134">
        <v>0.63990000000000002</v>
      </c>
      <c r="AJ1134">
        <v>0.63380000000000003</v>
      </c>
      <c r="AK1134">
        <v>0.46860000000000002</v>
      </c>
      <c r="AL1134">
        <v>0.4052</v>
      </c>
      <c r="AM1134">
        <v>0.56740000000000002</v>
      </c>
      <c r="AN1134">
        <v>0.48060000000000003</v>
      </c>
      <c r="AO1134">
        <v>0.70709999999999995</v>
      </c>
      <c r="AP1134">
        <v>0.46600000000000003</v>
      </c>
      <c r="AQ1134">
        <v>0.53580000000000005</v>
      </c>
      <c r="AR1134">
        <v>0.54990000000000006</v>
      </c>
      <c r="AS1134">
        <v>0.59550000000000003</v>
      </c>
      <c r="AT1134">
        <v>0.51990000000000003</v>
      </c>
      <c r="AU1134">
        <v>0.55089999999999995</v>
      </c>
      <c r="AV1134">
        <v>0.70899999999999996</v>
      </c>
      <c r="AW1134">
        <v>0.50239999999999996</v>
      </c>
      <c r="AX1134">
        <v>0.46660000000000001</v>
      </c>
      <c r="AY1134">
        <v>0.55230000000000001</v>
      </c>
      <c r="AZ1134">
        <v>0.57340000000000002</v>
      </c>
      <c r="BA1134">
        <v>0.58069999999999999</v>
      </c>
      <c r="BB1134">
        <v>0.62029999999999996</v>
      </c>
      <c r="BC1134">
        <v>0.62229999999999996</v>
      </c>
      <c r="BD1134">
        <v>0.54379999999999995</v>
      </c>
    </row>
    <row r="1135" spans="1:56" hidden="1" x14ac:dyDescent="0.4">
      <c r="A1135">
        <v>35</v>
      </c>
      <c r="B1135" t="s">
        <v>1103</v>
      </c>
      <c r="C1135" t="s">
        <v>1178</v>
      </c>
      <c r="D1135" t="str">
        <f t="shared" si="52"/>
        <v>Weighted</v>
      </c>
      <c r="E1135" t="s">
        <v>1213</v>
      </c>
      <c r="F1135">
        <f t="shared" si="53"/>
        <v>0.59904200000000007</v>
      </c>
      <c r="G1135">
        <v>0.45400000000000001</v>
      </c>
      <c r="H1135">
        <v>0.68759999999999999</v>
      </c>
      <c r="I1135">
        <v>0.53520000000000001</v>
      </c>
      <c r="J1135">
        <v>0.5151</v>
      </c>
      <c r="K1135">
        <v>0.83950000000000002</v>
      </c>
      <c r="L1135">
        <v>0.78169999999999995</v>
      </c>
      <c r="M1135">
        <v>0.58360000000000001</v>
      </c>
      <c r="N1135">
        <v>0.60709999999999997</v>
      </c>
      <c r="O1135">
        <v>0.75860000000000005</v>
      </c>
      <c r="P1135">
        <v>0.78300000000000003</v>
      </c>
      <c r="Q1135">
        <v>0.67410000000000003</v>
      </c>
      <c r="R1135">
        <v>0.49459999999999998</v>
      </c>
      <c r="S1135">
        <v>0.77159999999999995</v>
      </c>
      <c r="T1135">
        <v>0.64529999999999998</v>
      </c>
      <c r="U1135">
        <v>0.56879999999999997</v>
      </c>
      <c r="V1135">
        <v>0.55940000000000001</v>
      </c>
      <c r="W1135">
        <v>0.57609999999999995</v>
      </c>
      <c r="X1135">
        <v>0.54569999999999996</v>
      </c>
      <c r="Y1135">
        <v>0.43480000000000002</v>
      </c>
      <c r="Z1135">
        <v>0.67730000000000001</v>
      </c>
      <c r="AA1135">
        <v>0.65359999999999996</v>
      </c>
      <c r="AB1135">
        <v>0.32840000000000003</v>
      </c>
      <c r="AC1135">
        <v>0.6905</v>
      </c>
      <c r="AD1135">
        <v>0.71989999999999998</v>
      </c>
      <c r="AE1135">
        <v>0.50149999999999995</v>
      </c>
      <c r="AF1135">
        <v>0.7056</v>
      </c>
      <c r="AG1135">
        <v>0.50600000000000001</v>
      </c>
      <c r="AH1135">
        <v>0.49299999999999999</v>
      </c>
      <c r="AI1135">
        <v>0.68640000000000001</v>
      </c>
      <c r="AJ1135">
        <v>0.68069999999999997</v>
      </c>
      <c r="AK1135">
        <v>0.46939999999999998</v>
      </c>
      <c r="AL1135">
        <v>0.39</v>
      </c>
      <c r="AM1135">
        <v>0.59019999999999995</v>
      </c>
      <c r="AN1135">
        <v>0.48149999999999998</v>
      </c>
      <c r="AO1135">
        <v>0.7762</v>
      </c>
      <c r="AP1135">
        <v>0.46550000000000002</v>
      </c>
      <c r="AQ1135">
        <v>0.54749999999999999</v>
      </c>
      <c r="AR1135">
        <v>0.57630000000000003</v>
      </c>
      <c r="AS1135">
        <v>0.63060000000000005</v>
      </c>
      <c r="AT1135">
        <v>0.52900000000000003</v>
      </c>
      <c r="AU1135">
        <v>0.57399999999999995</v>
      </c>
      <c r="AV1135">
        <v>0.78039999999999998</v>
      </c>
      <c r="AW1135">
        <v>0.52170000000000005</v>
      </c>
      <c r="AX1135">
        <v>0.46200000000000002</v>
      </c>
      <c r="AY1135">
        <v>0.57930000000000004</v>
      </c>
      <c r="AZ1135">
        <v>0.60580000000000001</v>
      </c>
      <c r="BA1135">
        <v>0.61450000000000005</v>
      </c>
      <c r="BB1135">
        <v>0.66479999999999995</v>
      </c>
      <c r="BC1135">
        <v>0.66790000000000005</v>
      </c>
      <c r="BD1135">
        <v>0.56679999999999997</v>
      </c>
    </row>
    <row r="1136" spans="1:56" hidden="1" x14ac:dyDescent="0.4">
      <c r="A1136">
        <v>211</v>
      </c>
      <c r="B1136" t="s">
        <v>1178</v>
      </c>
      <c r="C1136" t="s">
        <v>1214</v>
      </c>
      <c r="D1136" t="str">
        <f t="shared" si="52"/>
        <v>Jaccard</v>
      </c>
      <c r="E1136" t="s">
        <v>1215</v>
      </c>
      <c r="F1136">
        <f t="shared" si="53"/>
        <v>0.49231999999999992</v>
      </c>
      <c r="G1136">
        <v>0.23080000000000001</v>
      </c>
      <c r="H1136">
        <v>0.44829999999999998</v>
      </c>
      <c r="I1136">
        <v>0.2414</v>
      </c>
      <c r="J1136">
        <v>0.3478</v>
      </c>
      <c r="K1136">
        <v>0.59089999999999998</v>
      </c>
      <c r="L1136">
        <v>0.2581</v>
      </c>
      <c r="M1136">
        <v>0.5111</v>
      </c>
      <c r="N1136">
        <v>0.76919999999999999</v>
      </c>
      <c r="O1136">
        <v>0.31430000000000002</v>
      </c>
      <c r="P1136">
        <v>0.85189999999999999</v>
      </c>
      <c r="Q1136">
        <v>0.3548</v>
      </c>
      <c r="R1136">
        <v>0.67859999999999998</v>
      </c>
      <c r="S1136">
        <v>0.60609999999999997</v>
      </c>
      <c r="T1136">
        <v>0.5</v>
      </c>
      <c r="U1136">
        <v>0.29409999999999997</v>
      </c>
      <c r="V1136">
        <v>0.44679999999999997</v>
      </c>
      <c r="W1136">
        <v>0.625</v>
      </c>
      <c r="X1136">
        <v>0.42859999999999998</v>
      </c>
      <c r="Y1136">
        <v>0.25</v>
      </c>
      <c r="Z1136">
        <v>0.66669999999999996</v>
      </c>
      <c r="AA1136">
        <v>0.60529999999999995</v>
      </c>
      <c r="AB1136">
        <v>0.63160000000000005</v>
      </c>
      <c r="AC1136">
        <v>0.62070000000000003</v>
      </c>
      <c r="AD1136">
        <v>0.53849999999999998</v>
      </c>
      <c r="AE1136">
        <v>0.375</v>
      </c>
      <c r="AF1136">
        <v>0.67920000000000003</v>
      </c>
      <c r="AG1136">
        <v>0.2</v>
      </c>
      <c r="AH1136">
        <v>0.30299999999999999</v>
      </c>
      <c r="AI1136">
        <v>0.54169999999999996</v>
      </c>
      <c r="AJ1136">
        <v>0.6</v>
      </c>
      <c r="AK1136">
        <v>0.26469999999999999</v>
      </c>
      <c r="AL1136">
        <v>0.26090000000000002</v>
      </c>
      <c r="AM1136">
        <v>0.45</v>
      </c>
      <c r="AN1136">
        <v>0.53120000000000001</v>
      </c>
      <c r="AO1136">
        <v>0.77780000000000005</v>
      </c>
      <c r="AP1136">
        <v>0.30769999999999997</v>
      </c>
      <c r="AQ1136">
        <v>0.64290000000000003</v>
      </c>
      <c r="AR1136">
        <v>0.5</v>
      </c>
      <c r="AS1136">
        <v>0.59460000000000002</v>
      </c>
      <c r="AT1136">
        <v>0.47370000000000001</v>
      </c>
      <c r="AU1136">
        <v>0.42499999999999999</v>
      </c>
      <c r="AV1136">
        <v>0.80769999999999997</v>
      </c>
      <c r="AW1136">
        <v>0.36840000000000001</v>
      </c>
      <c r="AX1136">
        <v>0.40429999999999999</v>
      </c>
      <c r="AY1136">
        <v>0.75</v>
      </c>
      <c r="AZ1136">
        <v>0.47620000000000001</v>
      </c>
      <c r="BA1136">
        <v>0.52629999999999999</v>
      </c>
      <c r="BB1136">
        <v>0.5333</v>
      </c>
      <c r="BC1136">
        <v>0.6</v>
      </c>
      <c r="BD1136">
        <v>0.4118</v>
      </c>
    </row>
    <row r="1137" spans="1:56" hidden="1" x14ac:dyDescent="0.4">
      <c r="A1137">
        <v>212</v>
      </c>
      <c r="B1137" t="s">
        <v>1178</v>
      </c>
      <c r="C1137" t="s">
        <v>1214</v>
      </c>
      <c r="D1137" t="str">
        <f t="shared" si="52"/>
        <v>Levenshtein</v>
      </c>
      <c r="E1137" t="s">
        <v>1216</v>
      </c>
      <c r="F1137">
        <f t="shared" si="53"/>
        <v>0.69000800000000018</v>
      </c>
      <c r="G1137">
        <v>0.63390000000000002</v>
      </c>
      <c r="H1137">
        <v>0.58260000000000001</v>
      </c>
      <c r="I1137">
        <v>0.56730000000000003</v>
      </c>
      <c r="J1137">
        <v>0.67710000000000004</v>
      </c>
      <c r="K1137">
        <v>0.748</v>
      </c>
      <c r="L1137">
        <v>0.60119999999999996</v>
      </c>
      <c r="M1137">
        <v>0.69299999999999995</v>
      </c>
      <c r="N1137">
        <v>0.875</v>
      </c>
      <c r="O1137">
        <v>0.59470000000000001</v>
      </c>
      <c r="P1137">
        <v>0.86950000000000005</v>
      </c>
      <c r="Q1137">
        <v>0.59870000000000001</v>
      </c>
      <c r="R1137">
        <v>0.82869999999999999</v>
      </c>
      <c r="S1137">
        <v>0.8921</v>
      </c>
      <c r="T1137">
        <v>0.82940000000000003</v>
      </c>
      <c r="U1137">
        <v>0.66139999999999999</v>
      </c>
      <c r="V1137">
        <v>0.55189999999999995</v>
      </c>
      <c r="W1137">
        <v>0.76270000000000004</v>
      </c>
      <c r="X1137">
        <v>0.68559999999999999</v>
      </c>
      <c r="Y1137">
        <v>0.63129999999999997</v>
      </c>
      <c r="Z1137">
        <v>0.71399999999999997</v>
      </c>
      <c r="AA1137">
        <v>0.73</v>
      </c>
      <c r="AB1137">
        <v>0.82920000000000005</v>
      </c>
      <c r="AC1137">
        <v>0.85489999999999999</v>
      </c>
      <c r="AD1137">
        <v>0.80759999999999998</v>
      </c>
      <c r="AE1137">
        <v>0.58940000000000003</v>
      </c>
      <c r="AF1137">
        <v>0.65580000000000005</v>
      </c>
      <c r="AG1137">
        <v>0.45879999999999999</v>
      </c>
      <c r="AH1137">
        <v>0.64159999999999995</v>
      </c>
      <c r="AI1137">
        <v>0.70689999999999997</v>
      </c>
      <c r="AJ1137">
        <v>0.82879999999999998</v>
      </c>
      <c r="AK1137">
        <v>0.55569999999999997</v>
      </c>
      <c r="AL1137">
        <v>0.55900000000000005</v>
      </c>
      <c r="AM1137">
        <v>0.64590000000000003</v>
      </c>
      <c r="AN1137">
        <v>0.64149999999999996</v>
      </c>
      <c r="AO1137">
        <v>0.74529999999999996</v>
      </c>
      <c r="AP1137">
        <v>0.6079</v>
      </c>
      <c r="AQ1137">
        <v>0.61880000000000002</v>
      </c>
      <c r="AR1137">
        <v>0.61839999999999995</v>
      </c>
      <c r="AS1137">
        <v>0.76790000000000003</v>
      </c>
      <c r="AT1137">
        <v>0.68520000000000003</v>
      </c>
      <c r="AU1137">
        <v>0.74390000000000001</v>
      </c>
      <c r="AV1137">
        <v>0.9204</v>
      </c>
      <c r="AW1137">
        <v>0.57699999999999996</v>
      </c>
      <c r="AX1137">
        <v>0.67530000000000001</v>
      </c>
      <c r="AY1137">
        <v>0.87229999999999996</v>
      </c>
      <c r="AZ1137">
        <v>0.54549999999999998</v>
      </c>
      <c r="BA1137">
        <v>0.74180000000000001</v>
      </c>
      <c r="BB1137">
        <v>0.52669999999999995</v>
      </c>
      <c r="BC1137">
        <v>0.65900000000000003</v>
      </c>
      <c r="BD1137">
        <v>0.69179999999999997</v>
      </c>
    </row>
    <row r="1138" spans="1:56" hidden="1" x14ac:dyDescent="0.4">
      <c r="A1138">
        <v>213</v>
      </c>
      <c r="B1138" t="s">
        <v>1178</v>
      </c>
      <c r="C1138" t="s">
        <v>1214</v>
      </c>
      <c r="D1138" t="str">
        <f t="shared" si="52"/>
        <v>TFIDF</v>
      </c>
      <c r="E1138" t="s">
        <v>1217</v>
      </c>
      <c r="F1138">
        <f t="shared" si="53"/>
        <v>0.56579399999999991</v>
      </c>
      <c r="G1138">
        <v>0.53320000000000001</v>
      </c>
      <c r="H1138">
        <v>0.46500000000000002</v>
      </c>
      <c r="I1138">
        <v>0.28999999999999998</v>
      </c>
      <c r="J1138">
        <v>0.43280000000000002</v>
      </c>
      <c r="K1138">
        <v>0.40189999999999998</v>
      </c>
      <c r="L1138">
        <v>0.43290000000000001</v>
      </c>
      <c r="M1138">
        <v>0.49099999999999999</v>
      </c>
      <c r="N1138">
        <v>0.75019999999999998</v>
      </c>
      <c r="O1138">
        <v>0.46089999999999998</v>
      </c>
      <c r="P1138">
        <v>0.79859999999999998</v>
      </c>
      <c r="Q1138">
        <v>0.40389999999999998</v>
      </c>
      <c r="R1138">
        <v>0.84230000000000005</v>
      </c>
      <c r="S1138">
        <v>0.82440000000000002</v>
      </c>
      <c r="T1138">
        <v>0.5968</v>
      </c>
      <c r="U1138">
        <v>0.53939999999999999</v>
      </c>
      <c r="V1138">
        <v>0.36370000000000002</v>
      </c>
      <c r="W1138">
        <v>0.51929999999999998</v>
      </c>
      <c r="X1138">
        <v>0.63670000000000004</v>
      </c>
      <c r="Y1138">
        <v>0.38800000000000001</v>
      </c>
      <c r="Z1138">
        <v>0.69020000000000004</v>
      </c>
      <c r="AA1138">
        <v>0.58279999999999998</v>
      </c>
      <c r="AB1138">
        <v>0.8266</v>
      </c>
      <c r="AC1138">
        <v>0.7036</v>
      </c>
      <c r="AD1138">
        <v>0.68979999999999997</v>
      </c>
      <c r="AE1138">
        <v>0.48620000000000002</v>
      </c>
      <c r="AF1138">
        <v>0.54779999999999995</v>
      </c>
      <c r="AG1138">
        <v>0.37580000000000002</v>
      </c>
      <c r="AH1138">
        <v>0.36759999999999998</v>
      </c>
      <c r="AI1138">
        <v>0.61970000000000003</v>
      </c>
      <c r="AJ1138">
        <v>0.69830000000000003</v>
      </c>
      <c r="AK1138">
        <v>0.41299999999999998</v>
      </c>
      <c r="AL1138">
        <v>0.502</v>
      </c>
      <c r="AM1138">
        <v>0.49609999999999999</v>
      </c>
      <c r="AN1138">
        <v>0.52739999999999998</v>
      </c>
      <c r="AO1138">
        <v>0.78610000000000002</v>
      </c>
      <c r="AP1138">
        <v>0.47570000000000001</v>
      </c>
      <c r="AQ1138">
        <v>0.45190000000000002</v>
      </c>
      <c r="AR1138">
        <v>0.66800000000000004</v>
      </c>
      <c r="AS1138">
        <v>0.64219999999999999</v>
      </c>
      <c r="AT1138">
        <v>0.47589999999999999</v>
      </c>
      <c r="AU1138">
        <v>0.61609999999999998</v>
      </c>
      <c r="AV1138">
        <v>0.83340000000000003</v>
      </c>
      <c r="AW1138">
        <v>0.64359999999999995</v>
      </c>
      <c r="AX1138">
        <v>0.33360000000000001</v>
      </c>
      <c r="AY1138">
        <v>0.78739999999999999</v>
      </c>
      <c r="AZ1138">
        <v>0.55049999999999999</v>
      </c>
      <c r="BA1138">
        <v>0.70499999999999996</v>
      </c>
      <c r="BB1138">
        <v>0.44040000000000001</v>
      </c>
      <c r="BC1138">
        <v>0.61739999999999995</v>
      </c>
      <c r="BD1138">
        <v>0.56459999999999999</v>
      </c>
    </row>
    <row r="1139" spans="1:56" hidden="1" x14ac:dyDescent="0.4">
      <c r="A1139">
        <v>214</v>
      </c>
      <c r="B1139" t="s">
        <v>1178</v>
      </c>
      <c r="C1139" t="s">
        <v>1214</v>
      </c>
      <c r="D1139" t="str">
        <f t="shared" si="52"/>
        <v>BM25</v>
      </c>
      <c r="E1139" t="s">
        <v>1218</v>
      </c>
      <c r="F1139">
        <f t="shared" si="53"/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</row>
    <row r="1140" spans="1:56" hidden="1" x14ac:dyDescent="0.4">
      <c r="A1140">
        <v>215</v>
      </c>
      <c r="B1140" t="s">
        <v>1178</v>
      </c>
      <c r="C1140" t="s">
        <v>1214</v>
      </c>
      <c r="D1140" t="str">
        <f t="shared" si="52"/>
        <v>SBERT</v>
      </c>
      <c r="E1140" t="s">
        <v>1219</v>
      </c>
      <c r="F1140">
        <f t="shared" si="53"/>
        <v>0.94799000000000011</v>
      </c>
      <c r="G1140">
        <v>0.93149999999999999</v>
      </c>
      <c r="H1140">
        <v>0.93569999999999998</v>
      </c>
      <c r="I1140">
        <v>0.94840000000000002</v>
      </c>
      <c r="J1140">
        <v>0.81399999999999995</v>
      </c>
      <c r="K1140">
        <v>0.97540000000000004</v>
      </c>
      <c r="L1140">
        <v>0.94989999999999997</v>
      </c>
      <c r="M1140">
        <v>0.96609999999999996</v>
      </c>
      <c r="N1140">
        <v>0.98970000000000002</v>
      </c>
      <c r="O1140">
        <v>0.97030000000000005</v>
      </c>
      <c r="P1140">
        <v>0.98740000000000006</v>
      </c>
      <c r="Q1140">
        <v>0.95620000000000005</v>
      </c>
      <c r="R1140">
        <v>0.97529999999999994</v>
      </c>
      <c r="S1140">
        <v>0.96840000000000004</v>
      </c>
      <c r="T1140">
        <v>0.98260000000000003</v>
      </c>
      <c r="U1140">
        <v>0.94689999999999996</v>
      </c>
      <c r="V1140">
        <v>0.874</v>
      </c>
      <c r="W1140">
        <v>0.96779999999999999</v>
      </c>
      <c r="X1140">
        <v>0.95069999999999999</v>
      </c>
      <c r="Y1140">
        <v>0.88549999999999995</v>
      </c>
      <c r="Z1140">
        <v>0.97040000000000004</v>
      </c>
      <c r="AA1140">
        <v>0.96630000000000005</v>
      </c>
      <c r="AB1140">
        <v>0.96589999999999998</v>
      </c>
      <c r="AC1140">
        <v>0.97119999999999995</v>
      </c>
      <c r="AD1140">
        <v>0.98119999999999996</v>
      </c>
      <c r="AE1140">
        <v>0.95630000000000004</v>
      </c>
      <c r="AF1140">
        <v>0.94140000000000001</v>
      </c>
      <c r="AG1140">
        <v>0.88959999999999995</v>
      </c>
      <c r="AH1140">
        <v>0.93840000000000001</v>
      </c>
      <c r="AI1140">
        <v>0.97230000000000005</v>
      </c>
      <c r="AJ1140">
        <v>0.97760000000000002</v>
      </c>
      <c r="AK1140">
        <v>0.91720000000000002</v>
      </c>
      <c r="AL1140">
        <v>0.92230000000000001</v>
      </c>
      <c r="AM1140">
        <v>0.97019999999999995</v>
      </c>
      <c r="AN1140">
        <v>0.92830000000000001</v>
      </c>
      <c r="AO1140">
        <v>0.98440000000000005</v>
      </c>
      <c r="AP1140">
        <v>0.93859999999999999</v>
      </c>
      <c r="AQ1140">
        <v>0.96519999999999995</v>
      </c>
      <c r="AR1140">
        <v>0.96289999999999998</v>
      </c>
      <c r="AS1140">
        <v>0.97270000000000001</v>
      </c>
      <c r="AT1140">
        <v>0.96489999999999998</v>
      </c>
      <c r="AU1140">
        <v>0.96950000000000003</v>
      </c>
      <c r="AV1140">
        <v>0.98370000000000002</v>
      </c>
      <c r="AW1140">
        <v>0.92290000000000005</v>
      </c>
      <c r="AX1140">
        <v>0.91969999999999996</v>
      </c>
      <c r="AY1140">
        <v>0.97389999999999999</v>
      </c>
      <c r="AZ1140">
        <v>0.91159999999999997</v>
      </c>
      <c r="BA1140">
        <v>0.94279999999999997</v>
      </c>
      <c r="BB1140">
        <v>0.86980000000000002</v>
      </c>
      <c r="BC1140">
        <v>0.94</v>
      </c>
      <c r="BD1140">
        <v>0.9325</v>
      </c>
    </row>
    <row r="1141" spans="1:56" hidden="1" x14ac:dyDescent="0.4">
      <c r="A1141">
        <v>216</v>
      </c>
      <c r="B1141" t="s">
        <v>1178</v>
      </c>
      <c r="C1141" t="s">
        <v>1214</v>
      </c>
      <c r="D1141" t="str">
        <f t="shared" si="52"/>
        <v>MEAN</v>
      </c>
      <c r="E1141" t="s">
        <v>1220</v>
      </c>
      <c r="F1141">
        <f t="shared" si="53"/>
        <v>0.53922000000000014</v>
      </c>
      <c r="G1141">
        <v>0.46589999999999998</v>
      </c>
      <c r="H1141">
        <v>0.48630000000000001</v>
      </c>
      <c r="I1141">
        <v>0.40939999999999999</v>
      </c>
      <c r="J1141">
        <v>0.45429999999999998</v>
      </c>
      <c r="K1141">
        <v>0.54330000000000001</v>
      </c>
      <c r="L1141">
        <v>0.44840000000000002</v>
      </c>
      <c r="M1141">
        <v>0.5323</v>
      </c>
      <c r="N1141">
        <v>0.67679999999999996</v>
      </c>
      <c r="O1141">
        <v>0.46800000000000003</v>
      </c>
      <c r="P1141">
        <v>0.70150000000000001</v>
      </c>
      <c r="Q1141">
        <v>0.4627</v>
      </c>
      <c r="R1141">
        <v>0.66500000000000004</v>
      </c>
      <c r="S1141">
        <v>0.65820000000000001</v>
      </c>
      <c r="T1141">
        <v>0.58169999999999999</v>
      </c>
      <c r="U1141">
        <v>0.4884</v>
      </c>
      <c r="V1141">
        <v>0.44729999999999998</v>
      </c>
      <c r="W1141">
        <v>0.57499999999999996</v>
      </c>
      <c r="X1141">
        <v>0.5403</v>
      </c>
      <c r="Y1141">
        <v>0.43099999999999999</v>
      </c>
      <c r="Z1141">
        <v>0.60819999999999996</v>
      </c>
      <c r="AA1141">
        <v>0.57689999999999997</v>
      </c>
      <c r="AB1141">
        <v>0.65069999999999995</v>
      </c>
      <c r="AC1141">
        <v>0.63009999999999999</v>
      </c>
      <c r="AD1141">
        <v>0.60340000000000005</v>
      </c>
      <c r="AE1141">
        <v>0.48139999999999999</v>
      </c>
      <c r="AF1141">
        <v>0.56479999999999997</v>
      </c>
      <c r="AG1141">
        <v>0.38490000000000002</v>
      </c>
      <c r="AH1141">
        <v>0.4501</v>
      </c>
      <c r="AI1141">
        <v>0.56810000000000005</v>
      </c>
      <c r="AJ1141">
        <v>0.62090000000000001</v>
      </c>
      <c r="AK1141">
        <v>0.43009999999999998</v>
      </c>
      <c r="AL1141">
        <v>0.44879999999999998</v>
      </c>
      <c r="AM1141">
        <v>0.51239999999999997</v>
      </c>
      <c r="AN1141">
        <v>0.52569999999999995</v>
      </c>
      <c r="AO1141">
        <v>0.65869999999999995</v>
      </c>
      <c r="AP1141">
        <v>0.46600000000000003</v>
      </c>
      <c r="AQ1141">
        <v>0.53580000000000005</v>
      </c>
      <c r="AR1141">
        <v>0.54990000000000006</v>
      </c>
      <c r="AS1141">
        <v>0.59550000000000003</v>
      </c>
      <c r="AT1141">
        <v>0.51990000000000003</v>
      </c>
      <c r="AU1141">
        <v>0.55089999999999995</v>
      </c>
      <c r="AV1141">
        <v>0.70899999999999996</v>
      </c>
      <c r="AW1141">
        <v>0.50239999999999996</v>
      </c>
      <c r="AX1141">
        <v>0.46660000000000001</v>
      </c>
      <c r="AY1141">
        <v>0.67669999999999997</v>
      </c>
      <c r="AZ1141">
        <v>0.49669999999999997</v>
      </c>
      <c r="BA1141">
        <v>0.58320000000000005</v>
      </c>
      <c r="BB1141">
        <v>0.47399999999999998</v>
      </c>
      <c r="BC1141">
        <v>0.56330000000000002</v>
      </c>
      <c r="BD1141">
        <v>0.52010000000000001</v>
      </c>
    </row>
    <row r="1142" spans="1:56" hidden="1" x14ac:dyDescent="0.4">
      <c r="A1142">
        <v>217</v>
      </c>
      <c r="B1142" t="s">
        <v>1178</v>
      </c>
      <c r="C1142" t="s">
        <v>1214</v>
      </c>
      <c r="D1142" t="str">
        <f t="shared" si="52"/>
        <v>Weighted</v>
      </c>
      <c r="E1142" t="s">
        <v>1221</v>
      </c>
      <c r="F1142">
        <f t="shared" si="53"/>
        <v>0.56012000000000017</v>
      </c>
      <c r="G1142">
        <v>0.46929999999999999</v>
      </c>
      <c r="H1142">
        <v>0.49080000000000001</v>
      </c>
      <c r="I1142">
        <v>0.38400000000000001</v>
      </c>
      <c r="J1142">
        <v>0.46750000000000003</v>
      </c>
      <c r="K1142">
        <v>0.55289999999999995</v>
      </c>
      <c r="L1142">
        <v>0.43969999999999998</v>
      </c>
      <c r="M1142">
        <v>0.54500000000000004</v>
      </c>
      <c r="N1142">
        <v>0.73509999999999998</v>
      </c>
      <c r="O1142">
        <v>0.46250000000000002</v>
      </c>
      <c r="P1142">
        <v>0.76859999999999995</v>
      </c>
      <c r="Q1142">
        <v>0.45519999999999999</v>
      </c>
      <c r="R1142">
        <v>0.72699999999999998</v>
      </c>
      <c r="S1142">
        <v>0.71870000000000001</v>
      </c>
      <c r="T1142">
        <v>0.60960000000000003</v>
      </c>
      <c r="U1142">
        <v>0.49540000000000001</v>
      </c>
      <c r="V1142">
        <v>0.44619999999999999</v>
      </c>
      <c r="W1142">
        <v>0.59950000000000003</v>
      </c>
      <c r="X1142">
        <v>0.56459999999999999</v>
      </c>
      <c r="Y1142">
        <v>0.42530000000000001</v>
      </c>
      <c r="Z1142">
        <v>0.64929999999999999</v>
      </c>
      <c r="AA1142">
        <v>0.60529999999999995</v>
      </c>
      <c r="AB1142">
        <v>0.70979999999999999</v>
      </c>
      <c r="AC1142">
        <v>0.67710000000000004</v>
      </c>
      <c r="AD1142">
        <v>0.64159999999999995</v>
      </c>
      <c r="AE1142">
        <v>0.48259999999999997</v>
      </c>
      <c r="AF1142">
        <v>0.59219999999999995</v>
      </c>
      <c r="AG1142">
        <v>0.3664</v>
      </c>
      <c r="AH1142">
        <v>0.44030000000000002</v>
      </c>
      <c r="AI1142">
        <v>0.59530000000000005</v>
      </c>
      <c r="AJ1142">
        <v>0.66439999999999999</v>
      </c>
      <c r="AK1142">
        <v>0.42070000000000002</v>
      </c>
      <c r="AL1142">
        <v>0.44779999999999998</v>
      </c>
      <c r="AM1142">
        <v>0.51980000000000004</v>
      </c>
      <c r="AN1142">
        <v>0.54420000000000002</v>
      </c>
      <c r="AO1142">
        <v>0.71499999999999997</v>
      </c>
      <c r="AP1142">
        <v>0.46550000000000002</v>
      </c>
      <c r="AQ1142">
        <v>0.54749999999999999</v>
      </c>
      <c r="AR1142">
        <v>0.57630000000000003</v>
      </c>
      <c r="AS1142">
        <v>0.63060000000000005</v>
      </c>
      <c r="AT1142">
        <v>0.52900000000000003</v>
      </c>
      <c r="AU1142">
        <v>0.57399999999999995</v>
      </c>
      <c r="AV1142">
        <v>0.78039999999999998</v>
      </c>
      <c r="AW1142">
        <v>0.52170000000000005</v>
      </c>
      <c r="AX1142">
        <v>0.46200000000000002</v>
      </c>
      <c r="AY1142">
        <v>0.73919999999999997</v>
      </c>
      <c r="AZ1142">
        <v>0.51170000000000004</v>
      </c>
      <c r="BA1142">
        <v>0.62280000000000002</v>
      </c>
      <c r="BB1142">
        <v>0.48409999999999997</v>
      </c>
      <c r="BC1142">
        <v>0.59399999999999997</v>
      </c>
      <c r="BD1142">
        <v>0.53849999999999998</v>
      </c>
    </row>
    <row r="1143" spans="1:56" hidden="1" x14ac:dyDescent="0.4">
      <c r="A1143">
        <v>190</v>
      </c>
      <c r="B1143" t="s">
        <v>1149</v>
      </c>
      <c r="C1143" t="s">
        <v>1214</v>
      </c>
      <c r="D1143" t="str">
        <f t="shared" si="52"/>
        <v>Jaccard</v>
      </c>
      <c r="E1143" t="s">
        <v>1222</v>
      </c>
      <c r="F1143">
        <f t="shared" si="53"/>
        <v>0.48891599999999996</v>
      </c>
      <c r="G1143">
        <v>0.27589999999999998</v>
      </c>
      <c r="H1143">
        <v>0.39129999999999998</v>
      </c>
      <c r="I1143">
        <v>0.28570000000000001</v>
      </c>
      <c r="J1143">
        <v>0.42499999999999999</v>
      </c>
      <c r="K1143">
        <v>0.63639999999999997</v>
      </c>
      <c r="L1143">
        <v>0.33329999999999999</v>
      </c>
      <c r="M1143">
        <v>0.54759999999999998</v>
      </c>
      <c r="N1143">
        <v>0.64290000000000003</v>
      </c>
      <c r="O1143">
        <v>0.33329999999999999</v>
      </c>
      <c r="P1143">
        <v>0.72409999999999997</v>
      </c>
      <c r="Q1143">
        <v>0.36670000000000003</v>
      </c>
      <c r="R1143">
        <v>0.34620000000000001</v>
      </c>
      <c r="S1143">
        <v>0.6875</v>
      </c>
      <c r="T1143">
        <v>0.45</v>
      </c>
      <c r="U1143">
        <v>0.35289999999999999</v>
      </c>
      <c r="V1143">
        <v>0.53059999999999996</v>
      </c>
      <c r="W1143">
        <v>0.44440000000000002</v>
      </c>
      <c r="X1143">
        <v>0.5</v>
      </c>
      <c r="Y1143">
        <v>0.2051</v>
      </c>
      <c r="Z1143">
        <v>0.62070000000000003</v>
      </c>
      <c r="AA1143">
        <v>0.57889999999999997</v>
      </c>
      <c r="AB1143">
        <v>0.46429999999999999</v>
      </c>
      <c r="AC1143">
        <v>0.56669999999999998</v>
      </c>
      <c r="AD1143">
        <v>0.26669999999999999</v>
      </c>
      <c r="AE1143">
        <v>0.69769999999999999</v>
      </c>
      <c r="AF1143">
        <v>0.57410000000000005</v>
      </c>
      <c r="AG1143">
        <v>0.375</v>
      </c>
      <c r="AH1143">
        <v>0.5</v>
      </c>
      <c r="AI1143">
        <v>0.48</v>
      </c>
      <c r="AJ1143">
        <v>0.66669999999999996</v>
      </c>
      <c r="AK1143">
        <v>0.31709999999999999</v>
      </c>
      <c r="AL1143">
        <v>0.5</v>
      </c>
      <c r="AM1143">
        <v>0.52939999999999998</v>
      </c>
      <c r="AN1143">
        <v>0.27779999999999999</v>
      </c>
      <c r="AO1143">
        <v>0.6552</v>
      </c>
      <c r="AP1143">
        <v>0.42309999999999998</v>
      </c>
      <c r="AQ1143">
        <v>0.6552</v>
      </c>
      <c r="AR1143">
        <v>0.26319999999999999</v>
      </c>
      <c r="AS1143">
        <v>0.51429999999999998</v>
      </c>
      <c r="AT1143">
        <v>0.67649999999999999</v>
      </c>
      <c r="AU1143">
        <v>0.51429999999999998</v>
      </c>
      <c r="AV1143">
        <v>0.92</v>
      </c>
      <c r="AW1143">
        <v>0.57140000000000002</v>
      </c>
      <c r="AX1143">
        <v>0.40910000000000002</v>
      </c>
      <c r="AY1143">
        <v>0.39129999999999998</v>
      </c>
      <c r="AZ1143">
        <v>0.46150000000000002</v>
      </c>
      <c r="BA1143">
        <v>0.52780000000000005</v>
      </c>
      <c r="BB1143">
        <v>0.42109999999999997</v>
      </c>
      <c r="BC1143">
        <v>0.51919999999999999</v>
      </c>
      <c r="BD1143">
        <v>0.62860000000000005</v>
      </c>
    </row>
    <row r="1144" spans="1:56" hidden="1" x14ac:dyDescent="0.4">
      <c r="A1144">
        <v>191</v>
      </c>
      <c r="B1144" t="s">
        <v>1149</v>
      </c>
      <c r="C1144" t="s">
        <v>1214</v>
      </c>
      <c r="D1144" t="str">
        <f t="shared" si="52"/>
        <v>Levenshtein</v>
      </c>
      <c r="E1144" t="s">
        <v>1223</v>
      </c>
      <c r="F1144">
        <f t="shared" si="53"/>
        <v>0.68008800000000003</v>
      </c>
      <c r="G1144">
        <v>0.70379999999999998</v>
      </c>
      <c r="H1144">
        <v>0.64649999999999996</v>
      </c>
      <c r="I1144">
        <v>0.65190000000000003</v>
      </c>
      <c r="J1144">
        <v>0.74399999999999999</v>
      </c>
      <c r="K1144">
        <v>0.74580000000000002</v>
      </c>
      <c r="L1144">
        <v>0.60470000000000002</v>
      </c>
      <c r="M1144">
        <v>0.68600000000000005</v>
      </c>
      <c r="N1144">
        <v>0.77029999999999998</v>
      </c>
      <c r="O1144">
        <v>0.61899999999999999</v>
      </c>
      <c r="P1144">
        <v>0.67649999999999999</v>
      </c>
      <c r="Q1144">
        <v>0.56579999999999997</v>
      </c>
      <c r="R1144">
        <v>0.43930000000000002</v>
      </c>
      <c r="S1144">
        <v>0.80520000000000003</v>
      </c>
      <c r="T1144">
        <v>0.83399999999999996</v>
      </c>
      <c r="U1144">
        <v>0.69489999999999996</v>
      </c>
      <c r="V1144">
        <v>0.60780000000000001</v>
      </c>
      <c r="W1144">
        <v>0.62050000000000005</v>
      </c>
      <c r="X1144">
        <v>0.71220000000000006</v>
      </c>
      <c r="Y1144">
        <v>0.629</v>
      </c>
      <c r="Z1144">
        <v>0.70940000000000003</v>
      </c>
      <c r="AA1144">
        <v>0.69950000000000001</v>
      </c>
      <c r="AB1144">
        <v>0.73870000000000002</v>
      </c>
      <c r="AC1144">
        <v>0.84189999999999998</v>
      </c>
      <c r="AD1144">
        <v>0.54830000000000001</v>
      </c>
      <c r="AE1144">
        <v>0.83550000000000002</v>
      </c>
      <c r="AF1144">
        <v>0.6825</v>
      </c>
      <c r="AG1144">
        <v>0.69450000000000001</v>
      </c>
      <c r="AH1144">
        <v>0.71640000000000004</v>
      </c>
      <c r="AI1144">
        <v>0.68120000000000003</v>
      </c>
      <c r="AJ1144">
        <v>0.84309999999999996</v>
      </c>
      <c r="AK1144">
        <v>0.71960000000000002</v>
      </c>
      <c r="AL1144">
        <v>0.72940000000000005</v>
      </c>
      <c r="AM1144">
        <v>0.73719999999999997</v>
      </c>
      <c r="AN1144">
        <v>0.47660000000000002</v>
      </c>
      <c r="AO1144">
        <v>0.72250000000000003</v>
      </c>
      <c r="AP1144">
        <v>0.62460000000000004</v>
      </c>
      <c r="AQ1144">
        <v>0.59419999999999995</v>
      </c>
      <c r="AR1144">
        <v>0.59689999999999999</v>
      </c>
      <c r="AS1144">
        <v>0.49580000000000002</v>
      </c>
      <c r="AT1144">
        <v>0.78149999999999997</v>
      </c>
      <c r="AU1144">
        <v>0.61629999999999996</v>
      </c>
      <c r="AV1144">
        <v>0.96319999999999995</v>
      </c>
      <c r="AW1144">
        <v>0.67830000000000001</v>
      </c>
      <c r="AX1144">
        <v>0.5494</v>
      </c>
      <c r="AY1144">
        <v>0.63339999999999996</v>
      </c>
      <c r="AZ1144">
        <v>0.60219999999999996</v>
      </c>
      <c r="BA1144">
        <v>0.6925</v>
      </c>
      <c r="BB1144">
        <v>0.62219999999999998</v>
      </c>
      <c r="BC1144">
        <v>0.59050000000000002</v>
      </c>
      <c r="BD1144">
        <v>0.82989999999999997</v>
      </c>
    </row>
    <row r="1145" spans="1:56" hidden="1" x14ac:dyDescent="0.4">
      <c r="A1145">
        <v>192</v>
      </c>
      <c r="B1145" t="s">
        <v>1149</v>
      </c>
      <c r="C1145" t="s">
        <v>1214</v>
      </c>
      <c r="D1145" t="str">
        <f t="shared" si="52"/>
        <v>TFIDF</v>
      </c>
      <c r="E1145" t="s">
        <v>1224</v>
      </c>
      <c r="F1145">
        <f t="shared" si="53"/>
        <v>0.55784800000000001</v>
      </c>
      <c r="G1145">
        <v>0.55149999999999999</v>
      </c>
      <c r="H1145">
        <v>0.32929999999999998</v>
      </c>
      <c r="I1145">
        <v>0.35510000000000003</v>
      </c>
      <c r="J1145">
        <v>0.50209999999999999</v>
      </c>
      <c r="K1145">
        <v>0.4995</v>
      </c>
      <c r="L1145">
        <v>0.45050000000000001</v>
      </c>
      <c r="M1145">
        <v>0.4546</v>
      </c>
      <c r="N1145">
        <v>0.67290000000000005</v>
      </c>
      <c r="O1145">
        <v>0.49349999999999999</v>
      </c>
      <c r="P1145">
        <v>0.69710000000000005</v>
      </c>
      <c r="Q1145">
        <v>0.4269</v>
      </c>
      <c r="R1145">
        <v>0.46229999999999999</v>
      </c>
      <c r="S1145">
        <v>0.75039999999999996</v>
      </c>
      <c r="T1145">
        <v>0.61</v>
      </c>
      <c r="U1145">
        <v>0.55700000000000005</v>
      </c>
      <c r="V1145">
        <v>0.43959999999999999</v>
      </c>
      <c r="W1145">
        <v>0.42799999999999999</v>
      </c>
      <c r="X1145">
        <v>0.65190000000000003</v>
      </c>
      <c r="Y1145">
        <v>0.3886</v>
      </c>
      <c r="Z1145">
        <v>0.67100000000000004</v>
      </c>
      <c r="AA1145">
        <v>0.49120000000000003</v>
      </c>
      <c r="AB1145">
        <v>0.67859999999999998</v>
      </c>
      <c r="AC1145">
        <v>0.6089</v>
      </c>
      <c r="AD1145">
        <v>0.49020000000000002</v>
      </c>
      <c r="AE1145">
        <v>0.74770000000000003</v>
      </c>
      <c r="AF1145">
        <v>0.52639999999999998</v>
      </c>
      <c r="AG1145">
        <v>0.57920000000000005</v>
      </c>
      <c r="AH1145">
        <v>0.46820000000000001</v>
      </c>
      <c r="AI1145">
        <v>0.59060000000000001</v>
      </c>
      <c r="AJ1145">
        <v>0.74099999999999999</v>
      </c>
      <c r="AK1145">
        <v>0.56059999999999999</v>
      </c>
      <c r="AL1145">
        <v>0.58150000000000002</v>
      </c>
      <c r="AM1145">
        <v>0.61519999999999997</v>
      </c>
      <c r="AN1145">
        <v>0.4572</v>
      </c>
      <c r="AO1145">
        <v>0.73229999999999995</v>
      </c>
      <c r="AP1145">
        <v>0.58650000000000002</v>
      </c>
      <c r="AQ1145">
        <v>0.4244</v>
      </c>
      <c r="AR1145">
        <v>0.49869999999999998</v>
      </c>
      <c r="AS1145">
        <v>0.43259999999999998</v>
      </c>
      <c r="AT1145">
        <v>0.6089</v>
      </c>
      <c r="AU1145">
        <v>0.52180000000000004</v>
      </c>
      <c r="AV1145">
        <v>0.92969999999999997</v>
      </c>
      <c r="AW1145">
        <v>0.75149999999999995</v>
      </c>
      <c r="AX1145">
        <v>0.49070000000000003</v>
      </c>
      <c r="AY1145">
        <v>0.46100000000000002</v>
      </c>
      <c r="AZ1145">
        <v>0.51939999999999997</v>
      </c>
      <c r="BA1145">
        <v>0.51200000000000001</v>
      </c>
      <c r="BB1145">
        <v>0.54079999999999995</v>
      </c>
      <c r="BC1145">
        <v>0.58530000000000004</v>
      </c>
      <c r="BD1145">
        <v>0.76849999999999996</v>
      </c>
    </row>
    <row r="1146" spans="1:56" hidden="1" x14ac:dyDescent="0.4">
      <c r="A1146">
        <v>193</v>
      </c>
      <c r="B1146" t="s">
        <v>1149</v>
      </c>
      <c r="C1146" t="s">
        <v>1214</v>
      </c>
      <c r="D1146" t="str">
        <f t="shared" si="52"/>
        <v>BM25</v>
      </c>
      <c r="E1146" t="s">
        <v>1225</v>
      </c>
      <c r="F1146">
        <f t="shared" si="53"/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</row>
    <row r="1147" spans="1:56" hidden="1" x14ac:dyDescent="0.4">
      <c r="A1147">
        <v>194</v>
      </c>
      <c r="B1147" t="s">
        <v>1149</v>
      </c>
      <c r="C1147" t="s">
        <v>1214</v>
      </c>
      <c r="D1147" t="str">
        <f t="shared" si="52"/>
        <v>SBERT</v>
      </c>
      <c r="E1147" t="s">
        <v>1226</v>
      </c>
      <c r="F1147">
        <f t="shared" si="53"/>
        <v>0.94961400000000007</v>
      </c>
      <c r="G1147">
        <v>0.96020000000000005</v>
      </c>
      <c r="H1147">
        <v>0.90610000000000002</v>
      </c>
      <c r="I1147">
        <v>0.96240000000000003</v>
      </c>
      <c r="J1147">
        <v>0.86939999999999995</v>
      </c>
      <c r="K1147">
        <v>0.97719999999999996</v>
      </c>
      <c r="L1147">
        <v>0.94789999999999996</v>
      </c>
      <c r="M1147">
        <v>0.94230000000000003</v>
      </c>
      <c r="N1147">
        <v>0.97740000000000005</v>
      </c>
      <c r="O1147">
        <v>0.96970000000000001</v>
      </c>
      <c r="P1147">
        <v>0.96560000000000001</v>
      </c>
      <c r="Q1147">
        <v>0.95750000000000002</v>
      </c>
      <c r="R1147">
        <v>0.92200000000000004</v>
      </c>
      <c r="S1147">
        <v>0.97570000000000001</v>
      </c>
      <c r="T1147">
        <v>0.97709999999999997</v>
      </c>
      <c r="U1147">
        <v>0.94130000000000003</v>
      </c>
      <c r="V1147">
        <v>0.88649999999999995</v>
      </c>
      <c r="W1147">
        <v>0.95099999999999996</v>
      </c>
      <c r="X1147">
        <v>0.94699999999999995</v>
      </c>
      <c r="Y1147">
        <v>0.88270000000000004</v>
      </c>
      <c r="Z1147">
        <v>0.9647</v>
      </c>
      <c r="AA1147">
        <v>0.9637</v>
      </c>
      <c r="AB1147">
        <v>0.96479999999999999</v>
      </c>
      <c r="AC1147">
        <v>0.96840000000000004</v>
      </c>
      <c r="AD1147">
        <v>0.93359999999999999</v>
      </c>
      <c r="AE1147">
        <v>0.9859</v>
      </c>
      <c r="AF1147">
        <v>0.96340000000000003</v>
      </c>
      <c r="AG1147">
        <v>0.94169999999999998</v>
      </c>
      <c r="AH1147">
        <v>0.95940000000000003</v>
      </c>
      <c r="AI1147">
        <v>0.96419999999999995</v>
      </c>
      <c r="AJ1147">
        <v>0.97660000000000002</v>
      </c>
      <c r="AK1147">
        <v>0.94220000000000004</v>
      </c>
      <c r="AL1147">
        <v>0.95530000000000004</v>
      </c>
      <c r="AM1147">
        <v>0.96550000000000002</v>
      </c>
      <c r="AN1147">
        <v>0.93379999999999996</v>
      </c>
      <c r="AO1147">
        <v>0.98109999999999997</v>
      </c>
      <c r="AP1147">
        <v>0.96599999999999997</v>
      </c>
      <c r="AQ1147">
        <v>0.97199999999999998</v>
      </c>
      <c r="AR1147">
        <v>0.93810000000000004</v>
      </c>
      <c r="AS1147">
        <v>0.90339999999999998</v>
      </c>
      <c r="AT1147">
        <v>0.96689999999999998</v>
      </c>
      <c r="AU1147">
        <v>0.93440000000000001</v>
      </c>
      <c r="AV1147">
        <v>0.99060000000000004</v>
      </c>
      <c r="AW1147">
        <v>0.9264</v>
      </c>
      <c r="AX1147">
        <v>0.92059999999999997</v>
      </c>
      <c r="AY1147">
        <v>0.92130000000000001</v>
      </c>
      <c r="AZ1147">
        <v>0.93200000000000005</v>
      </c>
      <c r="BA1147">
        <v>0.93049999999999999</v>
      </c>
      <c r="BB1147">
        <v>0.96350000000000002</v>
      </c>
      <c r="BC1147">
        <v>0.9516</v>
      </c>
      <c r="BD1147">
        <v>0.98009999999999997</v>
      </c>
    </row>
    <row r="1148" spans="1:56" hidden="1" x14ac:dyDescent="0.4">
      <c r="A1148">
        <v>195</v>
      </c>
      <c r="B1148" t="s">
        <v>1149</v>
      </c>
      <c r="C1148" t="s">
        <v>1214</v>
      </c>
      <c r="D1148" t="str">
        <f t="shared" si="52"/>
        <v>MEAN</v>
      </c>
      <c r="E1148" t="s">
        <v>1227</v>
      </c>
      <c r="F1148">
        <f t="shared" si="53"/>
        <v>0.53529399999999994</v>
      </c>
      <c r="G1148">
        <v>0.49830000000000002</v>
      </c>
      <c r="H1148">
        <v>0.4546</v>
      </c>
      <c r="I1148">
        <v>0.45100000000000001</v>
      </c>
      <c r="J1148">
        <v>0.5081</v>
      </c>
      <c r="K1148">
        <v>0.57179999999999997</v>
      </c>
      <c r="L1148">
        <v>0.46729999999999999</v>
      </c>
      <c r="M1148">
        <v>0.52610000000000001</v>
      </c>
      <c r="N1148">
        <v>0.61270000000000002</v>
      </c>
      <c r="O1148">
        <v>0.48309999999999997</v>
      </c>
      <c r="P1148">
        <v>0.61270000000000002</v>
      </c>
      <c r="Q1148">
        <v>0.46339999999999998</v>
      </c>
      <c r="R1148">
        <v>0.434</v>
      </c>
      <c r="S1148">
        <v>0.64370000000000005</v>
      </c>
      <c r="T1148">
        <v>0.57420000000000004</v>
      </c>
      <c r="U1148">
        <v>0.50919999999999999</v>
      </c>
      <c r="V1148">
        <v>0.4929</v>
      </c>
      <c r="W1148">
        <v>0.48880000000000001</v>
      </c>
      <c r="X1148">
        <v>0.56220000000000003</v>
      </c>
      <c r="Y1148">
        <v>0.42109999999999997</v>
      </c>
      <c r="Z1148">
        <v>0.59319999999999995</v>
      </c>
      <c r="AA1148">
        <v>0.54669999999999996</v>
      </c>
      <c r="AB1148">
        <v>0.56930000000000003</v>
      </c>
      <c r="AC1148">
        <v>0.59719999999999995</v>
      </c>
      <c r="AD1148">
        <v>0.44769999999999999</v>
      </c>
      <c r="AE1148">
        <v>0.65329999999999999</v>
      </c>
      <c r="AF1148">
        <v>0.54930000000000001</v>
      </c>
      <c r="AG1148">
        <v>0.5181</v>
      </c>
      <c r="AH1148">
        <v>0.52880000000000005</v>
      </c>
      <c r="AI1148">
        <v>0.54320000000000002</v>
      </c>
      <c r="AJ1148">
        <v>0.64549999999999996</v>
      </c>
      <c r="AK1148">
        <v>0.50790000000000002</v>
      </c>
      <c r="AL1148">
        <v>0.55320000000000003</v>
      </c>
      <c r="AM1148">
        <v>0.56950000000000001</v>
      </c>
      <c r="AN1148">
        <v>0.42909999999999998</v>
      </c>
      <c r="AO1148">
        <v>0.61819999999999997</v>
      </c>
      <c r="AP1148">
        <v>0.52</v>
      </c>
      <c r="AQ1148">
        <v>0.5292</v>
      </c>
      <c r="AR1148">
        <v>0.45939999999999998</v>
      </c>
      <c r="AS1148">
        <v>0.46920000000000001</v>
      </c>
      <c r="AT1148">
        <v>0.60670000000000002</v>
      </c>
      <c r="AU1148">
        <v>0.51739999999999997</v>
      </c>
      <c r="AV1148">
        <v>0.76070000000000004</v>
      </c>
      <c r="AW1148">
        <v>0.58550000000000002</v>
      </c>
      <c r="AX1148">
        <v>0.47399999999999998</v>
      </c>
      <c r="AY1148">
        <v>0.48139999999999999</v>
      </c>
      <c r="AZ1148">
        <v>0.503</v>
      </c>
      <c r="BA1148">
        <v>0.53259999999999996</v>
      </c>
      <c r="BB1148">
        <v>0.50949999999999995</v>
      </c>
      <c r="BC1148">
        <v>0.52929999999999999</v>
      </c>
      <c r="BD1148">
        <v>0.64139999999999997</v>
      </c>
    </row>
    <row r="1149" spans="1:56" hidden="1" x14ac:dyDescent="0.4">
      <c r="A1149">
        <v>196</v>
      </c>
      <c r="B1149" t="s">
        <v>1149</v>
      </c>
      <c r="C1149" t="s">
        <v>1214</v>
      </c>
      <c r="D1149" t="str">
        <f t="shared" si="52"/>
        <v>Weighted</v>
      </c>
      <c r="E1149" t="s">
        <v>1228</v>
      </c>
      <c r="F1149">
        <f t="shared" si="53"/>
        <v>0.55456000000000005</v>
      </c>
      <c r="G1149">
        <v>0.50639999999999996</v>
      </c>
      <c r="H1149">
        <v>0.44890000000000002</v>
      </c>
      <c r="I1149">
        <v>0.43719999999999998</v>
      </c>
      <c r="J1149">
        <v>0.52980000000000005</v>
      </c>
      <c r="K1149">
        <v>0.59309999999999996</v>
      </c>
      <c r="L1149">
        <v>0.46450000000000002</v>
      </c>
      <c r="M1149">
        <v>0.53900000000000003</v>
      </c>
      <c r="N1149">
        <v>0.65290000000000004</v>
      </c>
      <c r="O1149">
        <v>0.48309999999999997</v>
      </c>
      <c r="P1149">
        <v>0.65580000000000005</v>
      </c>
      <c r="Q1149">
        <v>0.45689999999999997</v>
      </c>
      <c r="R1149">
        <v>0.42730000000000001</v>
      </c>
      <c r="S1149">
        <v>0.69579999999999997</v>
      </c>
      <c r="T1149">
        <v>0.60170000000000001</v>
      </c>
      <c r="U1149">
        <v>0.5232</v>
      </c>
      <c r="V1149">
        <v>0.50509999999999999</v>
      </c>
      <c r="W1149">
        <v>0.48970000000000002</v>
      </c>
      <c r="X1149">
        <v>0.59330000000000005</v>
      </c>
      <c r="Y1149">
        <v>0.41339999999999999</v>
      </c>
      <c r="Z1149">
        <v>0.63029999999999997</v>
      </c>
      <c r="AA1149">
        <v>0.56330000000000002</v>
      </c>
      <c r="AB1149">
        <v>0.6008</v>
      </c>
      <c r="AC1149">
        <v>0.63160000000000005</v>
      </c>
      <c r="AD1149">
        <v>0.44419999999999998</v>
      </c>
      <c r="AE1149">
        <v>0.70620000000000005</v>
      </c>
      <c r="AF1149">
        <v>0.56840000000000002</v>
      </c>
      <c r="AG1149">
        <v>0.5353</v>
      </c>
      <c r="AH1149">
        <v>0.54049999999999998</v>
      </c>
      <c r="AI1149">
        <v>0.56389999999999996</v>
      </c>
      <c r="AJ1149">
        <v>0.69740000000000002</v>
      </c>
      <c r="AK1149">
        <v>0.52159999999999995</v>
      </c>
      <c r="AL1149">
        <v>0.57730000000000004</v>
      </c>
      <c r="AM1149">
        <v>0.5978</v>
      </c>
      <c r="AN1149">
        <v>0.41909999999999997</v>
      </c>
      <c r="AO1149">
        <v>0.66220000000000001</v>
      </c>
      <c r="AP1149">
        <v>0.53449999999999998</v>
      </c>
      <c r="AQ1149">
        <v>0.53690000000000004</v>
      </c>
      <c r="AR1149">
        <v>0.45839999999999997</v>
      </c>
      <c r="AS1149">
        <v>0.47260000000000002</v>
      </c>
      <c r="AT1149">
        <v>0.64380000000000004</v>
      </c>
      <c r="AU1149">
        <v>0.53259999999999996</v>
      </c>
      <c r="AV1149">
        <v>0.84870000000000001</v>
      </c>
      <c r="AW1149">
        <v>0.63049999999999995</v>
      </c>
      <c r="AX1149">
        <v>0.47889999999999999</v>
      </c>
      <c r="AY1149">
        <v>0.48659999999999998</v>
      </c>
      <c r="AZ1149">
        <v>0.51500000000000001</v>
      </c>
      <c r="BA1149">
        <v>0.55169999999999997</v>
      </c>
      <c r="BB1149">
        <v>0.51939999999999997</v>
      </c>
      <c r="BC1149">
        <v>0.54820000000000002</v>
      </c>
      <c r="BD1149">
        <v>0.69320000000000004</v>
      </c>
    </row>
    <row r="1150" spans="1:56" hidden="1" x14ac:dyDescent="0.4">
      <c r="A1150">
        <v>162</v>
      </c>
      <c r="B1150" t="s">
        <v>1127</v>
      </c>
      <c r="C1150" t="s">
        <v>1214</v>
      </c>
      <c r="D1150" t="str">
        <f t="shared" si="52"/>
        <v>Jaccard</v>
      </c>
      <c r="E1150" t="s">
        <v>1229</v>
      </c>
      <c r="F1150">
        <f t="shared" si="53"/>
        <v>0.48310000000000003</v>
      </c>
      <c r="G1150">
        <v>0.1923</v>
      </c>
      <c r="H1150">
        <v>0.44440000000000002</v>
      </c>
      <c r="I1150">
        <v>0.45450000000000002</v>
      </c>
      <c r="J1150">
        <v>0.28570000000000001</v>
      </c>
      <c r="K1150">
        <v>0.56520000000000004</v>
      </c>
      <c r="L1150">
        <v>0.2903</v>
      </c>
      <c r="M1150">
        <v>0.55000000000000004</v>
      </c>
      <c r="N1150">
        <v>0.5484</v>
      </c>
      <c r="O1150">
        <v>0.36359999999999998</v>
      </c>
      <c r="P1150">
        <v>0.74070000000000003</v>
      </c>
      <c r="Q1150">
        <v>0.375</v>
      </c>
      <c r="R1150">
        <v>0.40739999999999998</v>
      </c>
      <c r="S1150">
        <v>0.75860000000000005</v>
      </c>
      <c r="T1150">
        <v>0.45</v>
      </c>
      <c r="U1150">
        <v>0.30769999999999997</v>
      </c>
      <c r="V1150">
        <v>0.47060000000000002</v>
      </c>
      <c r="W1150">
        <v>0.5</v>
      </c>
      <c r="X1150">
        <v>0.36</v>
      </c>
      <c r="Y1150">
        <v>0.35139999999999999</v>
      </c>
      <c r="Z1150">
        <v>0.57140000000000002</v>
      </c>
      <c r="AA1150">
        <v>0.65</v>
      </c>
      <c r="AB1150">
        <v>0.1923</v>
      </c>
      <c r="AC1150">
        <v>0.3846</v>
      </c>
      <c r="AD1150">
        <v>0.2162</v>
      </c>
      <c r="AE1150">
        <v>0.50980000000000003</v>
      </c>
      <c r="AF1150">
        <v>0.76600000000000001</v>
      </c>
      <c r="AG1150">
        <v>0.31109999999999999</v>
      </c>
      <c r="AH1150">
        <v>0.3871</v>
      </c>
      <c r="AI1150">
        <v>0.48</v>
      </c>
      <c r="AJ1150">
        <v>0.68179999999999996</v>
      </c>
      <c r="AK1150">
        <v>0.27029999999999998</v>
      </c>
      <c r="AL1150">
        <v>0.58330000000000004</v>
      </c>
      <c r="AM1150">
        <v>0.66669999999999996</v>
      </c>
      <c r="AN1150">
        <v>0.74070000000000003</v>
      </c>
      <c r="AO1150">
        <v>0.71430000000000005</v>
      </c>
      <c r="AP1150">
        <v>0.2258</v>
      </c>
      <c r="AQ1150">
        <v>0.48570000000000002</v>
      </c>
      <c r="AR1150">
        <v>0.51719999999999999</v>
      </c>
      <c r="AS1150">
        <v>0.63639999999999997</v>
      </c>
      <c r="AT1150">
        <v>0.60609999999999997</v>
      </c>
      <c r="AU1150">
        <v>0.48480000000000001</v>
      </c>
      <c r="AV1150">
        <v>0.78569999999999995</v>
      </c>
      <c r="AW1150">
        <v>0.33329999999999999</v>
      </c>
      <c r="AX1150">
        <v>0.45710000000000001</v>
      </c>
      <c r="AY1150">
        <v>0.34620000000000001</v>
      </c>
      <c r="AZ1150">
        <v>0.42859999999999998</v>
      </c>
      <c r="BA1150">
        <v>0.65620000000000001</v>
      </c>
      <c r="BB1150">
        <v>0.4375</v>
      </c>
      <c r="BC1150">
        <v>0.46300000000000002</v>
      </c>
      <c r="BD1150">
        <v>0.75</v>
      </c>
    </row>
    <row r="1151" spans="1:56" hidden="1" x14ac:dyDescent="0.4">
      <c r="A1151">
        <v>163</v>
      </c>
      <c r="B1151" t="s">
        <v>1127</v>
      </c>
      <c r="C1151" t="s">
        <v>1214</v>
      </c>
      <c r="D1151" t="str">
        <f t="shared" si="52"/>
        <v>Levenshtein</v>
      </c>
      <c r="E1151" t="s">
        <v>1230</v>
      </c>
      <c r="F1151">
        <f t="shared" si="53"/>
        <v>0.688998</v>
      </c>
      <c r="G1151">
        <v>0.65429999999999999</v>
      </c>
      <c r="H1151">
        <v>0.6593</v>
      </c>
      <c r="I1151">
        <v>0.81230000000000002</v>
      </c>
      <c r="J1151">
        <v>0.57430000000000003</v>
      </c>
      <c r="K1151">
        <v>0.72350000000000003</v>
      </c>
      <c r="L1151">
        <v>0.60529999999999995</v>
      </c>
      <c r="M1151">
        <v>0.69940000000000002</v>
      </c>
      <c r="N1151">
        <v>0.68240000000000001</v>
      </c>
      <c r="O1151">
        <v>0.61519999999999997</v>
      </c>
      <c r="P1151">
        <v>0.81289999999999996</v>
      </c>
      <c r="Q1151">
        <v>0.54930000000000001</v>
      </c>
      <c r="R1151">
        <v>0.57240000000000002</v>
      </c>
      <c r="S1151">
        <v>0.95860000000000001</v>
      </c>
      <c r="T1151">
        <v>0.82699999999999996</v>
      </c>
      <c r="U1151">
        <v>0.63</v>
      </c>
      <c r="V1151">
        <v>0.57330000000000003</v>
      </c>
      <c r="W1151">
        <v>0.76080000000000003</v>
      </c>
      <c r="X1151">
        <v>0.63700000000000001</v>
      </c>
      <c r="Y1151">
        <v>0.75</v>
      </c>
      <c r="Z1151">
        <v>0.71630000000000005</v>
      </c>
      <c r="AA1151">
        <v>0.70089999999999997</v>
      </c>
      <c r="AB1151">
        <v>0.5514</v>
      </c>
      <c r="AC1151">
        <v>0.66759999999999997</v>
      </c>
      <c r="AD1151">
        <v>0.48039999999999999</v>
      </c>
      <c r="AE1151">
        <v>0.74399999999999999</v>
      </c>
      <c r="AF1151">
        <v>0.68559999999999999</v>
      </c>
      <c r="AG1151">
        <v>0.60619999999999996</v>
      </c>
      <c r="AH1151">
        <v>0.67090000000000005</v>
      </c>
      <c r="AI1151">
        <v>0.68930000000000002</v>
      </c>
      <c r="AJ1151">
        <v>0.86650000000000005</v>
      </c>
      <c r="AK1151">
        <v>0.58440000000000003</v>
      </c>
      <c r="AL1151">
        <v>0.88349999999999995</v>
      </c>
      <c r="AM1151">
        <v>0.78680000000000005</v>
      </c>
      <c r="AN1151">
        <v>0.72770000000000001</v>
      </c>
      <c r="AO1151">
        <v>0.69669999999999999</v>
      </c>
      <c r="AP1151">
        <v>0.5696</v>
      </c>
      <c r="AQ1151">
        <v>0.53459999999999996</v>
      </c>
      <c r="AR1151">
        <v>0.60709999999999997</v>
      </c>
      <c r="AS1151">
        <v>0.76939999999999997</v>
      </c>
      <c r="AT1151">
        <v>0.75690000000000002</v>
      </c>
      <c r="AU1151">
        <v>0.70409999999999995</v>
      </c>
      <c r="AV1151">
        <v>0.93930000000000002</v>
      </c>
      <c r="AW1151">
        <v>0.5887</v>
      </c>
      <c r="AX1151">
        <v>0.57889999999999997</v>
      </c>
      <c r="AY1151">
        <v>0.66600000000000004</v>
      </c>
      <c r="AZ1151">
        <v>0.60589999999999999</v>
      </c>
      <c r="BA1151">
        <v>0.82089999999999996</v>
      </c>
      <c r="BB1151">
        <v>0.58879999999999999</v>
      </c>
      <c r="BC1151">
        <v>0.6492</v>
      </c>
      <c r="BD1151">
        <v>0.91500000000000004</v>
      </c>
    </row>
    <row r="1152" spans="1:56" hidden="1" x14ac:dyDescent="0.4">
      <c r="A1152">
        <v>164</v>
      </c>
      <c r="B1152" t="s">
        <v>1127</v>
      </c>
      <c r="C1152" t="s">
        <v>1214</v>
      </c>
      <c r="D1152" t="str">
        <f t="shared" si="52"/>
        <v>TFIDF</v>
      </c>
      <c r="E1152" t="s">
        <v>1231</v>
      </c>
      <c r="F1152">
        <f t="shared" si="53"/>
        <v>0.57136600000000004</v>
      </c>
      <c r="G1152">
        <v>0.48409999999999997</v>
      </c>
      <c r="H1152">
        <v>0.47920000000000001</v>
      </c>
      <c r="I1152">
        <v>0.54320000000000002</v>
      </c>
      <c r="J1152">
        <v>0.36680000000000001</v>
      </c>
      <c r="K1152">
        <v>0.45490000000000003</v>
      </c>
      <c r="L1152">
        <v>0.42270000000000002</v>
      </c>
      <c r="M1152">
        <v>0.44869999999999999</v>
      </c>
      <c r="N1152">
        <v>0.53039999999999998</v>
      </c>
      <c r="O1152">
        <v>0.4829</v>
      </c>
      <c r="P1152">
        <v>0.75790000000000002</v>
      </c>
      <c r="Q1152">
        <v>0.315</v>
      </c>
      <c r="R1152">
        <v>0.43680000000000002</v>
      </c>
      <c r="S1152">
        <v>0.91010000000000002</v>
      </c>
      <c r="T1152">
        <v>0.62309999999999999</v>
      </c>
      <c r="U1152">
        <v>0.57340000000000002</v>
      </c>
      <c r="V1152">
        <v>0.40679999999999999</v>
      </c>
      <c r="W1152">
        <v>0.53600000000000003</v>
      </c>
      <c r="X1152">
        <v>0.5091</v>
      </c>
      <c r="Y1152">
        <v>0.54579999999999995</v>
      </c>
      <c r="Z1152">
        <v>0.70109999999999995</v>
      </c>
      <c r="AA1152">
        <v>0.63800000000000001</v>
      </c>
      <c r="AB1152">
        <v>0.3246</v>
      </c>
      <c r="AC1152">
        <v>0.55330000000000001</v>
      </c>
      <c r="AD1152">
        <v>0.4143</v>
      </c>
      <c r="AE1152">
        <v>0.6966</v>
      </c>
      <c r="AF1152">
        <v>0.61780000000000002</v>
      </c>
      <c r="AG1152">
        <v>0.48699999999999999</v>
      </c>
      <c r="AH1152">
        <v>0.47099999999999997</v>
      </c>
      <c r="AI1152">
        <v>0.60960000000000003</v>
      </c>
      <c r="AJ1152">
        <v>0.79469999999999996</v>
      </c>
      <c r="AK1152">
        <v>0.41370000000000001</v>
      </c>
      <c r="AL1152">
        <v>0.68</v>
      </c>
      <c r="AM1152">
        <v>0.72540000000000004</v>
      </c>
      <c r="AN1152">
        <v>0.67789999999999995</v>
      </c>
      <c r="AO1152">
        <v>0.71679999999999999</v>
      </c>
      <c r="AP1152">
        <v>0.55059999999999998</v>
      </c>
      <c r="AQ1152">
        <v>0.51049999999999995</v>
      </c>
      <c r="AR1152">
        <v>0.68469999999999998</v>
      </c>
      <c r="AS1152">
        <v>0.73750000000000004</v>
      </c>
      <c r="AT1152">
        <v>0.52900000000000003</v>
      </c>
      <c r="AU1152">
        <v>0.64239999999999997</v>
      </c>
      <c r="AV1152">
        <v>0.88009999999999999</v>
      </c>
      <c r="AW1152">
        <v>0.66090000000000004</v>
      </c>
      <c r="AX1152">
        <v>0.35599999999999998</v>
      </c>
      <c r="AY1152">
        <v>0.60289999999999999</v>
      </c>
      <c r="AZ1152">
        <v>0.53739999999999999</v>
      </c>
      <c r="BA1152">
        <v>0.61929999999999996</v>
      </c>
      <c r="BB1152">
        <v>0.52100000000000002</v>
      </c>
      <c r="BC1152">
        <v>0.55940000000000001</v>
      </c>
      <c r="BD1152">
        <v>0.82789999999999997</v>
      </c>
    </row>
    <row r="1153" spans="1:56" hidden="1" x14ac:dyDescent="0.4">
      <c r="A1153">
        <v>165</v>
      </c>
      <c r="B1153" t="s">
        <v>1127</v>
      </c>
      <c r="C1153" t="s">
        <v>1214</v>
      </c>
      <c r="D1153" t="str">
        <f t="shared" si="52"/>
        <v>BM25</v>
      </c>
      <c r="E1153" t="s">
        <v>1232</v>
      </c>
      <c r="F1153">
        <f t="shared" si="53"/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</row>
    <row r="1154" spans="1:56" hidden="1" x14ac:dyDescent="0.4">
      <c r="A1154">
        <v>166</v>
      </c>
      <c r="B1154" t="s">
        <v>1127</v>
      </c>
      <c r="C1154" t="s">
        <v>1214</v>
      </c>
      <c r="D1154" t="str">
        <f t="shared" ref="D1154:D1217" si="54">MID(E1154,15,16)</f>
        <v>SBERT</v>
      </c>
      <c r="E1154" t="s">
        <v>1233</v>
      </c>
      <c r="F1154">
        <f t="shared" ref="F1154:F1217" si="55">AVERAGE(G1154:BD1154)</f>
        <v>0.9488160000000001</v>
      </c>
      <c r="G1154">
        <v>0.93940000000000001</v>
      </c>
      <c r="H1154">
        <v>0.95130000000000003</v>
      </c>
      <c r="I1154">
        <v>0.97970000000000002</v>
      </c>
      <c r="J1154">
        <v>0.88139999999999996</v>
      </c>
      <c r="K1154">
        <v>0.97030000000000005</v>
      </c>
      <c r="L1154">
        <v>0.95579999999999998</v>
      </c>
      <c r="M1154">
        <v>0.96099999999999997</v>
      </c>
      <c r="N1154">
        <v>0.92910000000000004</v>
      </c>
      <c r="O1154">
        <v>0.96889999999999998</v>
      </c>
      <c r="P1154">
        <v>0.98270000000000002</v>
      </c>
      <c r="Q1154">
        <v>0.92379999999999995</v>
      </c>
      <c r="R1154">
        <v>0.93859999999999999</v>
      </c>
      <c r="S1154">
        <v>0.98319999999999996</v>
      </c>
      <c r="T1154">
        <v>0.97360000000000002</v>
      </c>
      <c r="U1154">
        <v>0.94030000000000002</v>
      </c>
      <c r="V1154">
        <v>0.87070000000000003</v>
      </c>
      <c r="W1154">
        <v>0.95</v>
      </c>
      <c r="X1154">
        <v>0.93640000000000001</v>
      </c>
      <c r="Y1154">
        <v>0.89790000000000003</v>
      </c>
      <c r="Z1154">
        <v>0.9516</v>
      </c>
      <c r="AA1154">
        <v>0.98070000000000002</v>
      </c>
      <c r="AB1154">
        <v>0.92610000000000003</v>
      </c>
      <c r="AC1154">
        <v>0.9385</v>
      </c>
      <c r="AD1154">
        <v>0.93300000000000005</v>
      </c>
      <c r="AE1154">
        <v>0.97899999999999998</v>
      </c>
      <c r="AF1154">
        <v>0.97230000000000005</v>
      </c>
      <c r="AG1154">
        <v>0.96179999999999999</v>
      </c>
      <c r="AH1154">
        <v>0.94440000000000002</v>
      </c>
      <c r="AI1154">
        <v>0.97</v>
      </c>
      <c r="AJ1154">
        <v>0.98470000000000002</v>
      </c>
      <c r="AK1154">
        <v>0.90780000000000005</v>
      </c>
      <c r="AL1154">
        <v>0.98470000000000002</v>
      </c>
      <c r="AM1154">
        <v>0.97260000000000002</v>
      </c>
      <c r="AN1154">
        <v>0.96740000000000004</v>
      </c>
      <c r="AO1154">
        <v>0.97640000000000005</v>
      </c>
      <c r="AP1154">
        <v>0.9173</v>
      </c>
      <c r="AQ1154">
        <v>0.94059999999999999</v>
      </c>
      <c r="AR1154">
        <v>0.96189999999999998</v>
      </c>
      <c r="AS1154">
        <v>0.96179999999999999</v>
      </c>
      <c r="AT1154">
        <v>0.95630000000000004</v>
      </c>
      <c r="AU1154">
        <v>0.96130000000000004</v>
      </c>
      <c r="AV1154">
        <v>0.99039999999999995</v>
      </c>
      <c r="AW1154">
        <v>0.93920000000000003</v>
      </c>
      <c r="AX1154">
        <v>0.88729999999999998</v>
      </c>
      <c r="AY1154">
        <v>0.90180000000000005</v>
      </c>
      <c r="AZ1154">
        <v>0.92320000000000002</v>
      </c>
      <c r="BA1154">
        <v>0.97</v>
      </c>
      <c r="BB1154">
        <v>0.91820000000000002</v>
      </c>
      <c r="BC1154">
        <v>0.93379999999999996</v>
      </c>
      <c r="BD1154">
        <v>0.99260000000000004</v>
      </c>
    </row>
    <row r="1155" spans="1:56" hidden="1" x14ac:dyDescent="0.4">
      <c r="A1155">
        <v>167</v>
      </c>
      <c r="B1155" t="s">
        <v>1127</v>
      </c>
      <c r="C1155" t="s">
        <v>1214</v>
      </c>
      <c r="D1155" t="str">
        <f t="shared" si="54"/>
        <v>MEAN</v>
      </c>
      <c r="E1155" t="s">
        <v>1234</v>
      </c>
      <c r="F1155">
        <f t="shared" si="55"/>
        <v>0.53845599999999993</v>
      </c>
      <c r="G1155">
        <v>0.45400000000000001</v>
      </c>
      <c r="H1155">
        <v>0.50690000000000002</v>
      </c>
      <c r="I1155">
        <v>0.55800000000000005</v>
      </c>
      <c r="J1155">
        <v>0.42159999999999997</v>
      </c>
      <c r="K1155">
        <v>0.54279999999999995</v>
      </c>
      <c r="L1155">
        <v>0.45479999999999998</v>
      </c>
      <c r="M1155">
        <v>0.53180000000000005</v>
      </c>
      <c r="N1155">
        <v>0.53810000000000002</v>
      </c>
      <c r="O1155">
        <v>0.48609999999999998</v>
      </c>
      <c r="P1155">
        <v>0.65890000000000004</v>
      </c>
      <c r="Q1155">
        <v>0.43259999999999998</v>
      </c>
      <c r="R1155">
        <v>0.47099999999999997</v>
      </c>
      <c r="S1155">
        <v>0.72209999999999996</v>
      </c>
      <c r="T1155">
        <v>0.57479999999999998</v>
      </c>
      <c r="U1155">
        <v>0.49030000000000001</v>
      </c>
      <c r="V1155">
        <v>0.46429999999999999</v>
      </c>
      <c r="W1155">
        <v>0.5494</v>
      </c>
      <c r="X1155">
        <v>0.48849999999999999</v>
      </c>
      <c r="Y1155">
        <v>0.50900000000000001</v>
      </c>
      <c r="Z1155">
        <v>0.58809999999999996</v>
      </c>
      <c r="AA1155">
        <v>0.59389999999999998</v>
      </c>
      <c r="AB1155">
        <v>0.39889999999999998</v>
      </c>
      <c r="AC1155">
        <v>0.50880000000000003</v>
      </c>
      <c r="AD1155">
        <v>0.4088</v>
      </c>
      <c r="AE1155">
        <v>0.58589999999999998</v>
      </c>
      <c r="AF1155">
        <v>0.60829999999999995</v>
      </c>
      <c r="AG1155">
        <v>0.47320000000000001</v>
      </c>
      <c r="AH1155">
        <v>0.49469999999999997</v>
      </c>
      <c r="AI1155">
        <v>0.54979999999999996</v>
      </c>
      <c r="AJ1155">
        <v>0.66549999999999998</v>
      </c>
      <c r="AK1155">
        <v>0.43519999999999998</v>
      </c>
      <c r="AL1155">
        <v>0.62629999999999997</v>
      </c>
      <c r="AM1155">
        <v>0.63029999999999997</v>
      </c>
      <c r="AN1155">
        <v>0.62270000000000003</v>
      </c>
      <c r="AO1155">
        <v>0.62080000000000002</v>
      </c>
      <c r="AP1155">
        <v>0.4526</v>
      </c>
      <c r="AQ1155">
        <v>0.49430000000000002</v>
      </c>
      <c r="AR1155">
        <v>0.55420000000000003</v>
      </c>
      <c r="AS1155">
        <v>0.621</v>
      </c>
      <c r="AT1155">
        <v>0.5696</v>
      </c>
      <c r="AU1155">
        <v>0.5585</v>
      </c>
      <c r="AV1155">
        <v>0.71909999999999996</v>
      </c>
      <c r="AW1155">
        <v>0.50439999999999996</v>
      </c>
      <c r="AX1155">
        <v>0.45590000000000003</v>
      </c>
      <c r="AY1155">
        <v>0.50339999999999996</v>
      </c>
      <c r="AZ1155">
        <v>0.499</v>
      </c>
      <c r="BA1155">
        <v>0.61329999999999996</v>
      </c>
      <c r="BB1155">
        <v>0.49309999999999998</v>
      </c>
      <c r="BC1155">
        <v>0.52110000000000001</v>
      </c>
      <c r="BD1155">
        <v>0.69710000000000005</v>
      </c>
    </row>
    <row r="1156" spans="1:56" hidden="1" x14ac:dyDescent="0.4">
      <c r="A1156">
        <v>168</v>
      </c>
      <c r="B1156" t="s">
        <v>1127</v>
      </c>
      <c r="C1156" t="s">
        <v>1214</v>
      </c>
      <c r="D1156" t="str">
        <f t="shared" si="54"/>
        <v>Weighted</v>
      </c>
      <c r="E1156" t="s">
        <v>1235</v>
      </c>
      <c r="F1156">
        <f t="shared" si="55"/>
        <v>0.55931399999999998</v>
      </c>
      <c r="G1156">
        <v>0.45079999999999998</v>
      </c>
      <c r="H1156">
        <v>0.51480000000000004</v>
      </c>
      <c r="I1156">
        <v>0.5776</v>
      </c>
      <c r="J1156">
        <v>0.41320000000000001</v>
      </c>
      <c r="K1156">
        <v>0.55569999999999997</v>
      </c>
      <c r="L1156">
        <v>0.44629999999999997</v>
      </c>
      <c r="M1156">
        <v>0.54310000000000003</v>
      </c>
      <c r="N1156">
        <v>0.55969999999999998</v>
      </c>
      <c r="O1156">
        <v>0.48649999999999999</v>
      </c>
      <c r="P1156">
        <v>0.71409999999999996</v>
      </c>
      <c r="Q1156">
        <v>0.41799999999999998</v>
      </c>
      <c r="R1156">
        <v>0.4698</v>
      </c>
      <c r="S1156">
        <v>0.80059999999999998</v>
      </c>
      <c r="T1156">
        <v>0.60350000000000004</v>
      </c>
      <c r="U1156">
        <v>0.50049999999999994</v>
      </c>
      <c r="V1156">
        <v>0.47010000000000002</v>
      </c>
      <c r="W1156">
        <v>0.57099999999999995</v>
      </c>
      <c r="X1156">
        <v>0.49559999999999998</v>
      </c>
      <c r="Y1156">
        <v>0.52890000000000004</v>
      </c>
      <c r="Z1156">
        <v>0.62739999999999996</v>
      </c>
      <c r="AA1156">
        <v>0.62719999999999998</v>
      </c>
      <c r="AB1156">
        <v>0.37590000000000001</v>
      </c>
      <c r="AC1156">
        <v>0.52290000000000003</v>
      </c>
      <c r="AD1156">
        <v>0.39169999999999999</v>
      </c>
      <c r="AE1156">
        <v>0.62029999999999996</v>
      </c>
      <c r="AF1156">
        <v>0.64549999999999996</v>
      </c>
      <c r="AG1156">
        <v>0.47160000000000002</v>
      </c>
      <c r="AH1156">
        <v>0.50019999999999998</v>
      </c>
      <c r="AI1156">
        <v>0.57220000000000004</v>
      </c>
      <c r="AJ1156">
        <v>0.72389999999999999</v>
      </c>
      <c r="AK1156">
        <v>0.42859999999999998</v>
      </c>
      <c r="AL1156">
        <v>0.66920000000000002</v>
      </c>
      <c r="AM1156">
        <v>0.67820000000000003</v>
      </c>
      <c r="AN1156">
        <v>0.66720000000000002</v>
      </c>
      <c r="AO1156">
        <v>0.66539999999999999</v>
      </c>
      <c r="AP1156">
        <v>0.45569999999999999</v>
      </c>
      <c r="AQ1156">
        <v>0.50229999999999997</v>
      </c>
      <c r="AR1156">
        <v>0.5827</v>
      </c>
      <c r="AS1156">
        <v>0.66890000000000005</v>
      </c>
      <c r="AT1156">
        <v>0.59509999999999996</v>
      </c>
      <c r="AU1156">
        <v>0.58609999999999995</v>
      </c>
      <c r="AV1156">
        <v>0.79430000000000001</v>
      </c>
      <c r="AW1156">
        <v>0.52270000000000005</v>
      </c>
      <c r="AX1156">
        <v>0.45450000000000002</v>
      </c>
      <c r="AY1156">
        <v>0.52410000000000001</v>
      </c>
      <c r="AZ1156">
        <v>0.51219999999999999</v>
      </c>
      <c r="BA1156">
        <v>0.65210000000000001</v>
      </c>
      <c r="BB1156">
        <v>0.50470000000000004</v>
      </c>
      <c r="BC1156">
        <v>0.53920000000000001</v>
      </c>
      <c r="BD1156">
        <v>0.76390000000000002</v>
      </c>
    </row>
    <row r="1157" spans="1:56" hidden="1" x14ac:dyDescent="0.4">
      <c r="A1157">
        <v>127</v>
      </c>
      <c r="B1157" t="s">
        <v>1112</v>
      </c>
      <c r="C1157" t="s">
        <v>1214</v>
      </c>
      <c r="D1157" t="str">
        <f t="shared" si="54"/>
        <v>Jaccard</v>
      </c>
      <c r="E1157" t="s">
        <v>1236</v>
      </c>
      <c r="F1157">
        <f t="shared" si="55"/>
        <v>0.5304580000000001</v>
      </c>
      <c r="G1157">
        <v>0.45450000000000002</v>
      </c>
      <c r="H1157">
        <v>0.52</v>
      </c>
      <c r="I1157">
        <v>0.2</v>
      </c>
      <c r="J1157">
        <v>0.5806</v>
      </c>
      <c r="K1157">
        <v>0.63639999999999997</v>
      </c>
      <c r="L1157">
        <v>0.2903</v>
      </c>
      <c r="M1157">
        <v>0.5</v>
      </c>
      <c r="N1157">
        <v>0.48480000000000001</v>
      </c>
      <c r="O1157">
        <v>0.36359999999999998</v>
      </c>
      <c r="P1157">
        <v>0.80769999999999997</v>
      </c>
      <c r="Q1157">
        <v>0.3448</v>
      </c>
      <c r="R1157">
        <v>0.46150000000000002</v>
      </c>
      <c r="S1157">
        <v>0.6774</v>
      </c>
      <c r="T1157">
        <v>0.375</v>
      </c>
      <c r="U1157">
        <v>0.30559999999999998</v>
      </c>
      <c r="V1157">
        <v>0.54349999999999998</v>
      </c>
      <c r="W1157">
        <v>0.51349999999999996</v>
      </c>
      <c r="X1157">
        <v>0.85709999999999997</v>
      </c>
      <c r="Y1157">
        <v>0.42420000000000002</v>
      </c>
      <c r="Z1157">
        <v>0.6452</v>
      </c>
      <c r="AA1157">
        <v>0.69230000000000003</v>
      </c>
      <c r="AB1157">
        <v>0.3478</v>
      </c>
      <c r="AC1157">
        <v>0.47060000000000002</v>
      </c>
      <c r="AD1157">
        <v>0.78790000000000004</v>
      </c>
      <c r="AE1157">
        <v>0.625</v>
      </c>
      <c r="AF1157">
        <v>0.63829999999999998</v>
      </c>
      <c r="AG1157">
        <v>0.23910000000000001</v>
      </c>
      <c r="AH1157">
        <v>0.57689999999999997</v>
      </c>
      <c r="AI1157">
        <v>0.77270000000000005</v>
      </c>
      <c r="AJ1157">
        <v>0.76190000000000002</v>
      </c>
      <c r="AK1157">
        <v>0.4138</v>
      </c>
      <c r="AL1157">
        <v>0.26090000000000002</v>
      </c>
      <c r="AM1157">
        <v>0.73329999999999995</v>
      </c>
      <c r="AN1157">
        <v>0.30299999999999999</v>
      </c>
      <c r="AO1157">
        <v>0.7</v>
      </c>
      <c r="AP1157">
        <v>0.30430000000000001</v>
      </c>
      <c r="AQ1157">
        <v>0.68969999999999998</v>
      </c>
      <c r="AR1157">
        <v>0.625</v>
      </c>
      <c r="AS1157">
        <v>0.43590000000000001</v>
      </c>
      <c r="AT1157">
        <v>0.58330000000000004</v>
      </c>
      <c r="AU1157">
        <v>0.4</v>
      </c>
      <c r="AV1157">
        <v>0.92</v>
      </c>
      <c r="AW1157">
        <v>0.38890000000000002</v>
      </c>
      <c r="AX1157">
        <v>0.54290000000000005</v>
      </c>
      <c r="AY1157">
        <v>0.5</v>
      </c>
      <c r="AZ1157">
        <v>0.41860000000000003</v>
      </c>
      <c r="BA1157">
        <v>0.71879999999999999</v>
      </c>
      <c r="BB1157">
        <v>0.4375</v>
      </c>
      <c r="BC1157">
        <v>0.49020000000000002</v>
      </c>
      <c r="BD1157">
        <v>0.75860000000000005</v>
      </c>
    </row>
    <row r="1158" spans="1:56" hidden="1" x14ac:dyDescent="0.4">
      <c r="A1158">
        <v>128</v>
      </c>
      <c r="B1158" t="s">
        <v>1112</v>
      </c>
      <c r="C1158" t="s">
        <v>1214</v>
      </c>
      <c r="D1158" t="str">
        <f t="shared" si="54"/>
        <v>Levenshtein</v>
      </c>
      <c r="E1158" t="s">
        <v>1237</v>
      </c>
      <c r="F1158">
        <f t="shared" si="55"/>
        <v>0.70049199999999989</v>
      </c>
      <c r="G1158">
        <v>0.82220000000000004</v>
      </c>
      <c r="H1158">
        <v>0.67630000000000001</v>
      </c>
      <c r="I1158">
        <v>0.60170000000000001</v>
      </c>
      <c r="J1158">
        <v>0.70660000000000001</v>
      </c>
      <c r="K1158">
        <v>0.74580000000000002</v>
      </c>
      <c r="L1158">
        <v>0.60919999999999996</v>
      </c>
      <c r="M1158">
        <v>0.70809999999999995</v>
      </c>
      <c r="N1158">
        <v>0.66090000000000004</v>
      </c>
      <c r="O1158">
        <v>0.61960000000000004</v>
      </c>
      <c r="P1158">
        <v>0.83740000000000003</v>
      </c>
      <c r="Q1158">
        <v>0.57840000000000003</v>
      </c>
      <c r="R1158">
        <v>0.48370000000000002</v>
      </c>
      <c r="S1158">
        <v>0.93879999999999997</v>
      </c>
      <c r="T1158">
        <v>0.79149999999999998</v>
      </c>
      <c r="U1158">
        <v>0.70699999999999996</v>
      </c>
      <c r="V1158">
        <v>0.64659999999999995</v>
      </c>
      <c r="W1158">
        <v>0.69510000000000005</v>
      </c>
      <c r="X1158">
        <v>0.87939999999999996</v>
      </c>
      <c r="Y1158">
        <v>0.76839999999999997</v>
      </c>
      <c r="Z1158">
        <v>0.74129999999999996</v>
      </c>
      <c r="AA1158">
        <v>0.69740000000000002</v>
      </c>
      <c r="AB1158">
        <v>0.78100000000000003</v>
      </c>
      <c r="AC1158">
        <v>0.71519999999999995</v>
      </c>
      <c r="AD1158">
        <v>0.85550000000000004</v>
      </c>
      <c r="AE1158">
        <v>0.85209999999999997</v>
      </c>
      <c r="AF1158">
        <v>0.7833</v>
      </c>
      <c r="AG1158">
        <v>0.51600000000000001</v>
      </c>
      <c r="AH1158">
        <v>0.67249999999999999</v>
      </c>
      <c r="AI1158">
        <v>0.93899999999999995</v>
      </c>
      <c r="AJ1158">
        <v>0.83909999999999996</v>
      </c>
      <c r="AK1158">
        <v>0.67949999999999999</v>
      </c>
      <c r="AL1158">
        <v>0.55900000000000005</v>
      </c>
      <c r="AM1158">
        <v>0.70569999999999999</v>
      </c>
      <c r="AN1158">
        <v>0.48570000000000002</v>
      </c>
      <c r="AO1158">
        <v>0.72940000000000005</v>
      </c>
      <c r="AP1158">
        <v>0.61</v>
      </c>
      <c r="AQ1158">
        <v>0.59660000000000002</v>
      </c>
      <c r="AR1158">
        <v>0.63990000000000002</v>
      </c>
      <c r="AS1158">
        <v>0.60440000000000005</v>
      </c>
      <c r="AT1158">
        <v>0.75190000000000001</v>
      </c>
      <c r="AU1158">
        <v>0.42520000000000002</v>
      </c>
      <c r="AV1158">
        <v>0.9728</v>
      </c>
      <c r="AW1158">
        <v>0.64559999999999995</v>
      </c>
      <c r="AX1158">
        <v>0.78759999999999997</v>
      </c>
      <c r="AY1158">
        <v>0.63539999999999996</v>
      </c>
      <c r="AZ1158">
        <v>0.55449999999999999</v>
      </c>
      <c r="BA1158">
        <v>0.8135</v>
      </c>
      <c r="BB1158">
        <v>0.58879999999999999</v>
      </c>
      <c r="BC1158">
        <v>0.5736</v>
      </c>
      <c r="BD1158">
        <v>0.7964</v>
      </c>
    </row>
    <row r="1159" spans="1:56" hidden="1" x14ac:dyDescent="0.4">
      <c r="A1159">
        <v>129</v>
      </c>
      <c r="B1159" t="s">
        <v>1112</v>
      </c>
      <c r="C1159" t="s">
        <v>1214</v>
      </c>
      <c r="D1159" t="str">
        <f t="shared" si="54"/>
        <v>TFIDF</v>
      </c>
      <c r="E1159" t="s">
        <v>1238</v>
      </c>
      <c r="F1159">
        <f t="shared" si="55"/>
        <v>0.5975879999999999</v>
      </c>
      <c r="G1159">
        <v>0.68230000000000002</v>
      </c>
      <c r="H1159">
        <v>0.50760000000000005</v>
      </c>
      <c r="I1159">
        <v>0.31790000000000002</v>
      </c>
      <c r="J1159">
        <v>0.51780000000000004</v>
      </c>
      <c r="K1159">
        <v>0.4995</v>
      </c>
      <c r="L1159">
        <v>0.40210000000000001</v>
      </c>
      <c r="M1159">
        <v>0.54990000000000006</v>
      </c>
      <c r="N1159">
        <v>0.53290000000000004</v>
      </c>
      <c r="O1159">
        <v>0.49869999999999998</v>
      </c>
      <c r="P1159">
        <v>0.78969999999999996</v>
      </c>
      <c r="Q1159">
        <v>0.35539999999999999</v>
      </c>
      <c r="R1159">
        <v>0.54630000000000001</v>
      </c>
      <c r="S1159">
        <v>0.89629999999999999</v>
      </c>
      <c r="T1159">
        <v>0.55969999999999998</v>
      </c>
      <c r="U1159">
        <v>0.55130000000000001</v>
      </c>
      <c r="V1159">
        <v>0.47049999999999997</v>
      </c>
      <c r="W1159">
        <v>0.44119999999999998</v>
      </c>
      <c r="X1159">
        <v>0.83760000000000001</v>
      </c>
      <c r="Y1159">
        <v>0.61</v>
      </c>
      <c r="Z1159">
        <v>0.74560000000000004</v>
      </c>
      <c r="AA1159">
        <v>0.66090000000000004</v>
      </c>
      <c r="AB1159">
        <v>0.60899999999999999</v>
      </c>
      <c r="AC1159">
        <v>0.59740000000000004</v>
      </c>
      <c r="AD1159">
        <v>0.80920000000000003</v>
      </c>
      <c r="AE1159">
        <v>0.73260000000000003</v>
      </c>
      <c r="AF1159">
        <v>0.63919999999999999</v>
      </c>
      <c r="AG1159">
        <v>0.37969999999999998</v>
      </c>
      <c r="AH1159">
        <v>0.49459999999999998</v>
      </c>
      <c r="AI1159">
        <v>0.85619999999999996</v>
      </c>
      <c r="AJ1159">
        <v>0.77180000000000004</v>
      </c>
      <c r="AK1159">
        <v>0.52729999999999999</v>
      </c>
      <c r="AL1159">
        <v>0.502</v>
      </c>
      <c r="AM1159">
        <v>0.72330000000000005</v>
      </c>
      <c r="AN1159">
        <v>0.498</v>
      </c>
      <c r="AO1159">
        <v>0.68149999999999999</v>
      </c>
      <c r="AP1159">
        <v>0.58279999999999998</v>
      </c>
      <c r="AQ1159">
        <v>0.46500000000000002</v>
      </c>
      <c r="AR1159">
        <v>0.69989999999999997</v>
      </c>
      <c r="AS1159">
        <v>0.54159999999999997</v>
      </c>
      <c r="AT1159">
        <v>0.56740000000000002</v>
      </c>
      <c r="AU1159">
        <v>0.46679999999999999</v>
      </c>
      <c r="AV1159">
        <v>0.94120000000000004</v>
      </c>
      <c r="AW1159">
        <v>0.70830000000000004</v>
      </c>
      <c r="AX1159">
        <v>0.58099999999999996</v>
      </c>
      <c r="AY1159">
        <v>0.53920000000000001</v>
      </c>
      <c r="AZ1159">
        <v>0.44379999999999997</v>
      </c>
      <c r="BA1159">
        <v>0.66139999999999999</v>
      </c>
      <c r="BB1159">
        <v>0.52100000000000002</v>
      </c>
      <c r="BC1159">
        <v>0.58599999999999997</v>
      </c>
      <c r="BD1159">
        <v>0.77900000000000003</v>
      </c>
    </row>
    <row r="1160" spans="1:56" hidden="1" x14ac:dyDescent="0.4">
      <c r="A1160">
        <v>130</v>
      </c>
      <c r="B1160" t="s">
        <v>1112</v>
      </c>
      <c r="C1160" t="s">
        <v>1214</v>
      </c>
      <c r="D1160" t="str">
        <f t="shared" si="54"/>
        <v>BM25</v>
      </c>
      <c r="E1160" t="s">
        <v>1239</v>
      </c>
      <c r="F1160">
        <f t="shared" si="55"/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</row>
    <row r="1161" spans="1:56" hidden="1" x14ac:dyDescent="0.4">
      <c r="A1161">
        <v>131</v>
      </c>
      <c r="B1161" t="s">
        <v>1112</v>
      </c>
      <c r="C1161" t="s">
        <v>1214</v>
      </c>
      <c r="D1161" t="str">
        <f t="shared" si="54"/>
        <v>SBERT</v>
      </c>
      <c r="E1161" t="s">
        <v>1240</v>
      </c>
      <c r="F1161">
        <f t="shared" si="55"/>
        <v>0.95415999999999979</v>
      </c>
      <c r="G1161">
        <v>0.98029999999999995</v>
      </c>
      <c r="H1161">
        <v>0.95050000000000001</v>
      </c>
      <c r="I1161">
        <v>0.95950000000000002</v>
      </c>
      <c r="J1161">
        <v>0.84650000000000003</v>
      </c>
      <c r="K1161">
        <v>0.97719999999999996</v>
      </c>
      <c r="L1161">
        <v>0.94869999999999999</v>
      </c>
      <c r="M1161">
        <v>0.95569999999999999</v>
      </c>
      <c r="N1161">
        <v>0.95220000000000005</v>
      </c>
      <c r="O1161">
        <v>0.97060000000000002</v>
      </c>
      <c r="P1161">
        <v>0.98550000000000004</v>
      </c>
      <c r="Q1161">
        <v>0.94520000000000004</v>
      </c>
      <c r="R1161">
        <v>0.94510000000000005</v>
      </c>
      <c r="S1161">
        <v>0.97809999999999997</v>
      </c>
      <c r="T1161">
        <v>0.98050000000000004</v>
      </c>
      <c r="U1161">
        <v>0.94799999999999995</v>
      </c>
      <c r="V1161">
        <v>0.88360000000000005</v>
      </c>
      <c r="W1161">
        <v>0.96040000000000003</v>
      </c>
      <c r="X1161">
        <v>0.99250000000000005</v>
      </c>
      <c r="Y1161">
        <v>0.92169999999999996</v>
      </c>
      <c r="Z1161">
        <v>0.96970000000000001</v>
      </c>
      <c r="AA1161">
        <v>0.98029999999999995</v>
      </c>
      <c r="AB1161">
        <v>0.97699999999999998</v>
      </c>
      <c r="AC1161">
        <v>0.9819</v>
      </c>
      <c r="AD1161">
        <v>0.98870000000000002</v>
      </c>
      <c r="AE1161">
        <v>0.98699999999999999</v>
      </c>
      <c r="AF1161">
        <v>0.96560000000000001</v>
      </c>
      <c r="AG1161">
        <v>0.91039999999999999</v>
      </c>
      <c r="AH1161">
        <v>0.91639999999999999</v>
      </c>
      <c r="AI1161">
        <v>0.99409999999999998</v>
      </c>
      <c r="AJ1161">
        <v>0.97729999999999995</v>
      </c>
      <c r="AK1161">
        <v>0.96040000000000003</v>
      </c>
      <c r="AL1161">
        <v>0.92230000000000001</v>
      </c>
      <c r="AM1161">
        <v>0.98219999999999996</v>
      </c>
      <c r="AN1161">
        <v>0.93110000000000004</v>
      </c>
      <c r="AO1161">
        <v>0.97430000000000005</v>
      </c>
      <c r="AP1161">
        <v>0.92789999999999995</v>
      </c>
      <c r="AQ1161">
        <v>0.96950000000000003</v>
      </c>
      <c r="AR1161">
        <v>0.96960000000000002</v>
      </c>
      <c r="AS1161">
        <v>0.8931</v>
      </c>
      <c r="AT1161">
        <v>0.96360000000000001</v>
      </c>
      <c r="AU1161">
        <v>0.88959999999999995</v>
      </c>
      <c r="AV1161">
        <v>0.99270000000000003</v>
      </c>
      <c r="AW1161">
        <v>0.95279999999999998</v>
      </c>
      <c r="AX1161">
        <v>0.96299999999999997</v>
      </c>
      <c r="AY1161">
        <v>0.95709999999999995</v>
      </c>
      <c r="AZ1161">
        <v>0.91769999999999996</v>
      </c>
      <c r="BA1161">
        <v>0.97899999999999998</v>
      </c>
      <c r="BB1161">
        <v>0.91820000000000002</v>
      </c>
      <c r="BC1161">
        <v>0.93320000000000003</v>
      </c>
      <c r="BD1161">
        <v>0.98050000000000004</v>
      </c>
    </row>
    <row r="1162" spans="1:56" hidden="1" x14ac:dyDescent="0.4">
      <c r="A1162">
        <v>132</v>
      </c>
      <c r="B1162" t="s">
        <v>1112</v>
      </c>
      <c r="C1162" t="s">
        <v>1214</v>
      </c>
      <c r="D1162" t="str">
        <f t="shared" si="54"/>
        <v>MEAN</v>
      </c>
      <c r="E1162" t="s">
        <v>1241</v>
      </c>
      <c r="F1162">
        <f t="shared" si="55"/>
        <v>0.55653600000000003</v>
      </c>
      <c r="G1162">
        <v>0.58789999999999998</v>
      </c>
      <c r="H1162">
        <v>0.53090000000000004</v>
      </c>
      <c r="I1162">
        <v>0.4158</v>
      </c>
      <c r="J1162">
        <v>0.53029999999999999</v>
      </c>
      <c r="K1162">
        <v>0.57179999999999997</v>
      </c>
      <c r="L1162">
        <v>0.4501</v>
      </c>
      <c r="M1162">
        <v>0.54269999999999996</v>
      </c>
      <c r="N1162">
        <v>0.5262</v>
      </c>
      <c r="O1162">
        <v>0.49049999999999999</v>
      </c>
      <c r="P1162">
        <v>0.68410000000000004</v>
      </c>
      <c r="Q1162">
        <v>0.44479999999999997</v>
      </c>
      <c r="R1162">
        <v>0.48730000000000001</v>
      </c>
      <c r="S1162">
        <v>0.69810000000000005</v>
      </c>
      <c r="T1162">
        <v>0.5413</v>
      </c>
      <c r="U1162">
        <v>0.50239999999999996</v>
      </c>
      <c r="V1162">
        <v>0.50880000000000003</v>
      </c>
      <c r="W1162">
        <v>0.52200000000000002</v>
      </c>
      <c r="X1162">
        <v>0.71330000000000005</v>
      </c>
      <c r="Y1162">
        <v>0.54490000000000005</v>
      </c>
      <c r="Z1162">
        <v>0.62039999999999995</v>
      </c>
      <c r="AA1162">
        <v>0.60619999999999996</v>
      </c>
      <c r="AB1162">
        <v>0.54300000000000004</v>
      </c>
      <c r="AC1162">
        <v>0.55300000000000005</v>
      </c>
      <c r="AD1162">
        <v>0.68820000000000003</v>
      </c>
      <c r="AE1162">
        <v>0.63929999999999998</v>
      </c>
      <c r="AF1162">
        <v>0.60529999999999995</v>
      </c>
      <c r="AG1162">
        <v>0.40899999999999997</v>
      </c>
      <c r="AH1162">
        <v>0.53210000000000002</v>
      </c>
      <c r="AI1162">
        <v>0.71240000000000003</v>
      </c>
      <c r="AJ1162">
        <v>0.67</v>
      </c>
      <c r="AK1162">
        <v>0.51619999999999999</v>
      </c>
      <c r="AL1162">
        <v>0.44879999999999998</v>
      </c>
      <c r="AM1162">
        <v>0.62890000000000001</v>
      </c>
      <c r="AN1162">
        <v>0.44359999999999999</v>
      </c>
      <c r="AO1162">
        <v>0.61699999999999999</v>
      </c>
      <c r="AP1162">
        <v>0.48499999999999999</v>
      </c>
      <c r="AQ1162">
        <v>0.54420000000000002</v>
      </c>
      <c r="AR1162">
        <v>0.58689999999999998</v>
      </c>
      <c r="AS1162">
        <v>0.495</v>
      </c>
      <c r="AT1162">
        <v>0.57320000000000004</v>
      </c>
      <c r="AU1162">
        <v>0.43630000000000002</v>
      </c>
      <c r="AV1162">
        <v>0.76529999999999998</v>
      </c>
      <c r="AW1162">
        <v>0.53910000000000002</v>
      </c>
      <c r="AX1162">
        <v>0.57489999999999997</v>
      </c>
      <c r="AY1162">
        <v>0.52629999999999999</v>
      </c>
      <c r="AZ1162">
        <v>0.46689999999999998</v>
      </c>
      <c r="BA1162">
        <v>0.63449999999999995</v>
      </c>
      <c r="BB1162">
        <v>0.49309999999999998</v>
      </c>
      <c r="BC1162">
        <v>0.51659999999999995</v>
      </c>
      <c r="BD1162">
        <v>0.66290000000000004</v>
      </c>
    </row>
    <row r="1163" spans="1:56" hidden="1" x14ac:dyDescent="0.4">
      <c r="A1163">
        <v>133</v>
      </c>
      <c r="B1163" t="s">
        <v>1112</v>
      </c>
      <c r="C1163" t="s">
        <v>1214</v>
      </c>
      <c r="D1163" t="str">
        <f t="shared" si="54"/>
        <v>Weighted</v>
      </c>
      <c r="E1163" t="s">
        <v>1242</v>
      </c>
      <c r="F1163">
        <f t="shared" si="55"/>
        <v>0.58243000000000011</v>
      </c>
      <c r="G1163">
        <v>0.62190000000000001</v>
      </c>
      <c r="H1163">
        <v>0.5464</v>
      </c>
      <c r="I1163">
        <v>0.39169999999999999</v>
      </c>
      <c r="J1163">
        <v>0.56179999999999997</v>
      </c>
      <c r="K1163">
        <v>0.59309999999999996</v>
      </c>
      <c r="L1163">
        <v>0.44040000000000001</v>
      </c>
      <c r="M1163">
        <v>0.56259999999999999</v>
      </c>
      <c r="N1163">
        <v>0.54149999999999998</v>
      </c>
      <c r="O1163">
        <v>0.49249999999999999</v>
      </c>
      <c r="P1163">
        <v>0.74670000000000003</v>
      </c>
      <c r="Q1163">
        <v>0.43190000000000001</v>
      </c>
      <c r="R1163">
        <v>0.49469999999999997</v>
      </c>
      <c r="S1163">
        <v>0.77080000000000004</v>
      </c>
      <c r="T1163">
        <v>0.55759999999999998</v>
      </c>
      <c r="U1163">
        <v>0.51329999999999998</v>
      </c>
      <c r="V1163">
        <v>0.52700000000000002</v>
      </c>
      <c r="W1163">
        <v>0.53059999999999996</v>
      </c>
      <c r="X1163">
        <v>0.78469999999999995</v>
      </c>
      <c r="Y1163">
        <v>0.57340000000000002</v>
      </c>
      <c r="Z1163">
        <v>0.6673</v>
      </c>
      <c r="AA1163">
        <v>0.64370000000000005</v>
      </c>
      <c r="AB1163">
        <v>0.56259999999999999</v>
      </c>
      <c r="AC1163">
        <v>0.57379999999999998</v>
      </c>
      <c r="AD1163">
        <v>0.75249999999999995</v>
      </c>
      <c r="AE1163">
        <v>0.68779999999999997</v>
      </c>
      <c r="AF1163">
        <v>0.64370000000000005</v>
      </c>
      <c r="AG1163">
        <v>0.39369999999999999</v>
      </c>
      <c r="AH1163">
        <v>0.5524</v>
      </c>
      <c r="AI1163">
        <v>0.78420000000000001</v>
      </c>
      <c r="AJ1163">
        <v>0.72950000000000004</v>
      </c>
      <c r="AK1163">
        <v>0.52759999999999996</v>
      </c>
      <c r="AL1163">
        <v>0.44779999999999998</v>
      </c>
      <c r="AM1163">
        <v>0.67500000000000004</v>
      </c>
      <c r="AN1163">
        <v>0.43969999999999998</v>
      </c>
      <c r="AO1163">
        <v>0.65920000000000001</v>
      </c>
      <c r="AP1163">
        <v>0.49619999999999997</v>
      </c>
      <c r="AQ1163">
        <v>0.55800000000000005</v>
      </c>
      <c r="AR1163">
        <v>0.62309999999999999</v>
      </c>
      <c r="AS1163">
        <v>0.51180000000000003</v>
      </c>
      <c r="AT1163">
        <v>0.60040000000000004</v>
      </c>
      <c r="AU1163">
        <v>0.43530000000000002</v>
      </c>
      <c r="AV1163">
        <v>0.8548</v>
      </c>
      <c r="AW1163">
        <v>0.56640000000000001</v>
      </c>
      <c r="AX1163">
        <v>0.60319999999999996</v>
      </c>
      <c r="AY1163">
        <v>0.5413</v>
      </c>
      <c r="AZ1163">
        <v>0.46820000000000001</v>
      </c>
      <c r="BA1163">
        <v>0.6794</v>
      </c>
      <c r="BB1163">
        <v>0.50470000000000004</v>
      </c>
      <c r="BC1163">
        <v>0.53510000000000002</v>
      </c>
      <c r="BD1163">
        <v>0.72050000000000003</v>
      </c>
    </row>
    <row r="1164" spans="1:56" hidden="1" x14ac:dyDescent="0.4">
      <c r="A1164">
        <v>85</v>
      </c>
      <c r="B1164" t="s">
        <v>1104</v>
      </c>
      <c r="C1164" t="s">
        <v>1214</v>
      </c>
      <c r="D1164" t="str">
        <f t="shared" si="54"/>
        <v>Jaccard</v>
      </c>
      <c r="E1164" t="s">
        <v>1243</v>
      </c>
      <c r="F1164">
        <f t="shared" si="55"/>
        <v>0.52583400000000013</v>
      </c>
      <c r="G1164">
        <v>0.33329999999999999</v>
      </c>
      <c r="H1164">
        <v>0.46150000000000002</v>
      </c>
      <c r="I1164">
        <v>0.2</v>
      </c>
      <c r="J1164">
        <v>0.54549999999999998</v>
      </c>
      <c r="K1164">
        <v>0.59089999999999998</v>
      </c>
      <c r="L1164">
        <v>0.2903</v>
      </c>
      <c r="M1164">
        <v>0.52500000000000002</v>
      </c>
      <c r="N1164">
        <v>0.5484</v>
      </c>
      <c r="O1164">
        <v>0.36359999999999998</v>
      </c>
      <c r="P1164">
        <v>0.85189999999999999</v>
      </c>
      <c r="Q1164">
        <v>0.35709999999999997</v>
      </c>
      <c r="R1164">
        <v>0.45829999999999999</v>
      </c>
      <c r="S1164">
        <v>0.6774</v>
      </c>
      <c r="T1164">
        <v>0.38100000000000001</v>
      </c>
      <c r="U1164">
        <v>0.28949999999999998</v>
      </c>
      <c r="V1164">
        <v>0.52939999999999998</v>
      </c>
      <c r="W1164">
        <v>0.51429999999999998</v>
      </c>
      <c r="X1164">
        <v>0.85709999999999997</v>
      </c>
      <c r="Y1164">
        <v>0.42859999999999998</v>
      </c>
      <c r="Z1164">
        <v>0.68969999999999998</v>
      </c>
      <c r="AA1164">
        <v>0.69230000000000003</v>
      </c>
      <c r="AB1164">
        <v>0.3478</v>
      </c>
      <c r="AC1164">
        <v>0.6129</v>
      </c>
      <c r="AD1164">
        <v>0.73529999999999995</v>
      </c>
      <c r="AE1164">
        <v>0.625</v>
      </c>
      <c r="AF1164">
        <v>0.65310000000000001</v>
      </c>
      <c r="AG1164">
        <v>0.22450000000000001</v>
      </c>
      <c r="AH1164">
        <v>0.35709999999999997</v>
      </c>
      <c r="AI1164">
        <v>0.48</v>
      </c>
      <c r="AJ1164">
        <v>0.76190000000000002</v>
      </c>
      <c r="AK1164">
        <v>0.23680000000000001</v>
      </c>
      <c r="AL1164">
        <v>0.26090000000000002</v>
      </c>
      <c r="AM1164">
        <v>0.64710000000000001</v>
      </c>
      <c r="AN1164">
        <v>0.58620000000000005</v>
      </c>
      <c r="AO1164">
        <v>0.71430000000000005</v>
      </c>
      <c r="AP1164">
        <v>0.4</v>
      </c>
      <c r="AQ1164">
        <v>0.6552</v>
      </c>
      <c r="AR1164">
        <v>0.625</v>
      </c>
      <c r="AS1164">
        <v>0.47220000000000001</v>
      </c>
      <c r="AT1164">
        <v>0.60609999999999997</v>
      </c>
      <c r="AU1164">
        <v>0.44740000000000002</v>
      </c>
      <c r="AV1164">
        <v>0.92</v>
      </c>
      <c r="AW1164">
        <v>0.4375</v>
      </c>
      <c r="AX1164">
        <v>0.44440000000000002</v>
      </c>
      <c r="AY1164">
        <v>0.63160000000000005</v>
      </c>
      <c r="AZ1164">
        <v>0.41460000000000002</v>
      </c>
      <c r="BA1164">
        <v>0.69699999999999995</v>
      </c>
      <c r="BB1164">
        <v>0.47060000000000002</v>
      </c>
      <c r="BC1164">
        <v>0.44900000000000001</v>
      </c>
      <c r="BD1164">
        <v>0.79310000000000003</v>
      </c>
    </row>
    <row r="1165" spans="1:56" hidden="1" x14ac:dyDescent="0.4">
      <c r="A1165">
        <v>86</v>
      </c>
      <c r="B1165" t="s">
        <v>1104</v>
      </c>
      <c r="C1165" t="s">
        <v>1214</v>
      </c>
      <c r="D1165" t="str">
        <f t="shared" si="54"/>
        <v>Levenshtein</v>
      </c>
      <c r="E1165" t="s">
        <v>1244</v>
      </c>
      <c r="F1165">
        <f t="shared" si="55"/>
        <v>0.70615799999999995</v>
      </c>
      <c r="G1165">
        <v>0.70379999999999998</v>
      </c>
      <c r="H1165">
        <v>0.66349999999999998</v>
      </c>
      <c r="I1165">
        <v>0.60170000000000001</v>
      </c>
      <c r="J1165">
        <v>0.68340000000000001</v>
      </c>
      <c r="K1165">
        <v>0.748</v>
      </c>
      <c r="L1165">
        <v>0.60029999999999994</v>
      </c>
      <c r="M1165">
        <v>0.68089999999999995</v>
      </c>
      <c r="N1165">
        <v>0.68689999999999996</v>
      </c>
      <c r="O1165">
        <v>0.61229999999999996</v>
      </c>
      <c r="P1165">
        <v>0.89119999999999999</v>
      </c>
      <c r="Q1165">
        <v>0.55959999999999999</v>
      </c>
      <c r="R1165">
        <v>0.49380000000000002</v>
      </c>
      <c r="S1165">
        <v>0.93879999999999997</v>
      </c>
      <c r="T1165">
        <v>0.84230000000000005</v>
      </c>
      <c r="U1165">
        <v>0.69950000000000001</v>
      </c>
      <c r="V1165">
        <v>0.58160000000000001</v>
      </c>
      <c r="W1165">
        <v>0.75470000000000004</v>
      </c>
      <c r="X1165">
        <v>0.87939999999999996</v>
      </c>
      <c r="Y1165">
        <v>0.75739999999999996</v>
      </c>
      <c r="Z1165">
        <v>0.83250000000000002</v>
      </c>
      <c r="AA1165">
        <v>0.69740000000000002</v>
      </c>
      <c r="AB1165">
        <v>0.78100000000000003</v>
      </c>
      <c r="AC1165">
        <v>0.85250000000000004</v>
      </c>
      <c r="AD1165">
        <v>0.82330000000000003</v>
      </c>
      <c r="AE1165">
        <v>0.85209999999999997</v>
      </c>
      <c r="AF1165">
        <v>0.76349999999999996</v>
      </c>
      <c r="AG1165">
        <v>0.47939999999999999</v>
      </c>
      <c r="AH1165">
        <v>0.67110000000000003</v>
      </c>
      <c r="AI1165">
        <v>0.68930000000000002</v>
      </c>
      <c r="AJ1165">
        <v>0.86150000000000004</v>
      </c>
      <c r="AK1165">
        <v>0.59550000000000003</v>
      </c>
      <c r="AL1165">
        <v>0.55900000000000005</v>
      </c>
      <c r="AM1165">
        <v>0.72089999999999999</v>
      </c>
      <c r="AN1165">
        <v>0.6754</v>
      </c>
      <c r="AO1165">
        <v>0.73170000000000002</v>
      </c>
      <c r="AP1165">
        <v>0.628</v>
      </c>
      <c r="AQ1165">
        <v>0.61229999999999996</v>
      </c>
      <c r="AR1165">
        <v>0.63990000000000002</v>
      </c>
      <c r="AS1165">
        <v>0.62680000000000002</v>
      </c>
      <c r="AT1165">
        <v>0.75770000000000004</v>
      </c>
      <c r="AU1165">
        <v>0.71350000000000002</v>
      </c>
      <c r="AV1165">
        <v>0.9728</v>
      </c>
      <c r="AW1165">
        <v>0.68140000000000001</v>
      </c>
      <c r="AX1165">
        <v>0.64739999999999998</v>
      </c>
      <c r="AY1165">
        <v>0.73360000000000003</v>
      </c>
      <c r="AZ1165">
        <v>0.55630000000000002</v>
      </c>
      <c r="BA1165">
        <v>0.80789999999999995</v>
      </c>
      <c r="BB1165">
        <v>0.59970000000000001</v>
      </c>
      <c r="BC1165">
        <v>0.52690000000000003</v>
      </c>
      <c r="BD1165">
        <v>0.83850000000000002</v>
      </c>
    </row>
    <row r="1166" spans="1:56" hidden="1" x14ac:dyDescent="0.4">
      <c r="A1166">
        <v>87</v>
      </c>
      <c r="B1166" t="s">
        <v>1104</v>
      </c>
      <c r="C1166" t="s">
        <v>1214</v>
      </c>
      <c r="D1166" t="str">
        <f t="shared" si="54"/>
        <v>TFIDF</v>
      </c>
      <c r="E1166" t="s">
        <v>1245</v>
      </c>
      <c r="F1166">
        <f t="shared" si="55"/>
        <v>0.58932999999999991</v>
      </c>
      <c r="G1166">
        <v>0.56140000000000001</v>
      </c>
      <c r="H1166">
        <v>0.49299999999999999</v>
      </c>
      <c r="I1166">
        <v>0.31790000000000002</v>
      </c>
      <c r="J1166">
        <v>0.46729999999999999</v>
      </c>
      <c r="K1166">
        <v>0.40189999999999998</v>
      </c>
      <c r="L1166">
        <v>0.4078</v>
      </c>
      <c r="M1166">
        <v>0.4536</v>
      </c>
      <c r="N1166">
        <v>0.51700000000000002</v>
      </c>
      <c r="O1166">
        <v>0.4829</v>
      </c>
      <c r="P1166">
        <v>0.82850000000000001</v>
      </c>
      <c r="Q1166">
        <v>0.35820000000000002</v>
      </c>
      <c r="R1166">
        <v>0.58230000000000004</v>
      </c>
      <c r="S1166">
        <v>0.89629999999999999</v>
      </c>
      <c r="T1166">
        <v>0.66879999999999995</v>
      </c>
      <c r="U1166">
        <v>0.53700000000000003</v>
      </c>
      <c r="V1166">
        <v>0.40139999999999998</v>
      </c>
      <c r="W1166">
        <v>0.49399999999999999</v>
      </c>
      <c r="X1166">
        <v>0.83760000000000001</v>
      </c>
      <c r="Y1166">
        <v>0.60240000000000005</v>
      </c>
      <c r="Z1166">
        <v>0.80759999999999998</v>
      </c>
      <c r="AA1166">
        <v>0.66090000000000004</v>
      </c>
      <c r="AB1166">
        <v>0.60899999999999999</v>
      </c>
      <c r="AC1166">
        <v>0.68740000000000001</v>
      </c>
      <c r="AD1166">
        <v>0.69910000000000005</v>
      </c>
      <c r="AE1166">
        <v>0.73260000000000003</v>
      </c>
      <c r="AF1166">
        <v>0.59319999999999995</v>
      </c>
      <c r="AG1166">
        <v>0.33710000000000001</v>
      </c>
      <c r="AH1166">
        <v>0.41959999999999997</v>
      </c>
      <c r="AI1166">
        <v>0.60960000000000003</v>
      </c>
      <c r="AJ1166">
        <v>0.81459999999999999</v>
      </c>
      <c r="AK1166">
        <v>0.42970000000000003</v>
      </c>
      <c r="AL1166">
        <v>0.502</v>
      </c>
      <c r="AM1166">
        <v>0.6895</v>
      </c>
      <c r="AN1166">
        <v>0.66120000000000001</v>
      </c>
      <c r="AO1166">
        <v>0.75139999999999996</v>
      </c>
      <c r="AP1166">
        <v>0.49259999999999998</v>
      </c>
      <c r="AQ1166">
        <v>0.4335</v>
      </c>
      <c r="AR1166">
        <v>0.69989999999999997</v>
      </c>
      <c r="AS1166">
        <v>0.56089999999999995</v>
      </c>
      <c r="AT1166">
        <v>0.53779999999999994</v>
      </c>
      <c r="AU1166">
        <v>0.67400000000000004</v>
      </c>
      <c r="AV1166">
        <v>0.94120000000000004</v>
      </c>
      <c r="AW1166">
        <v>0.72440000000000004</v>
      </c>
      <c r="AX1166">
        <v>0.45290000000000002</v>
      </c>
      <c r="AY1166">
        <v>0.58120000000000005</v>
      </c>
      <c r="AZ1166">
        <v>0.4582</v>
      </c>
      <c r="BA1166">
        <v>0.74570000000000003</v>
      </c>
      <c r="BB1166">
        <v>0.47549999999999998</v>
      </c>
      <c r="BC1166">
        <v>0.50839999999999996</v>
      </c>
      <c r="BD1166">
        <v>0.86650000000000005</v>
      </c>
    </row>
    <row r="1167" spans="1:56" hidden="1" x14ac:dyDescent="0.4">
      <c r="A1167">
        <v>88</v>
      </c>
      <c r="B1167" t="s">
        <v>1104</v>
      </c>
      <c r="C1167" t="s">
        <v>1214</v>
      </c>
      <c r="D1167" t="str">
        <f t="shared" si="54"/>
        <v>BM25</v>
      </c>
      <c r="E1167" t="s">
        <v>1246</v>
      </c>
      <c r="F1167">
        <f t="shared" si="55"/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</row>
    <row r="1168" spans="1:56" hidden="1" x14ac:dyDescent="0.4">
      <c r="A1168">
        <v>89</v>
      </c>
      <c r="B1168" t="s">
        <v>1104</v>
      </c>
      <c r="C1168" t="s">
        <v>1214</v>
      </c>
      <c r="D1168" t="str">
        <f t="shared" si="54"/>
        <v>SBERT</v>
      </c>
      <c r="E1168" t="s">
        <v>1247</v>
      </c>
      <c r="F1168">
        <f t="shared" si="55"/>
        <v>0.9539399999999999</v>
      </c>
      <c r="G1168">
        <v>0.95579999999999998</v>
      </c>
      <c r="H1168">
        <v>0.95099999999999996</v>
      </c>
      <c r="I1168">
        <v>0.95950000000000002</v>
      </c>
      <c r="J1168">
        <v>0.8488</v>
      </c>
      <c r="K1168">
        <v>0.97540000000000004</v>
      </c>
      <c r="L1168">
        <v>0.95650000000000002</v>
      </c>
      <c r="M1168">
        <v>0.94620000000000004</v>
      </c>
      <c r="N1168">
        <v>0.94</v>
      </c>
      <c r="O1168">
        <v>0.96889999999999998</v>
      </c>
      <c r="P1168">
        <v>0.99019999999999997</v>
      </c>
      <c r="Q1168">
        <v>0.92930000000000001</v>
      </c>
      <c r="R1168">
        <v>0.92969999999999997</v>
      </c>
      <c r="S1168">
        <v>0.97809999999999997</v>
      </c>
      <c r="T1168">
        <v>0.97589999999999999</v>
      </c>
      <c r="U1168">
        <v>0.9405</v>
      </c>
      <c r="V1168">
        <v>0.86040000000000005</v>
      </c>
      <c r="W1168">
        <v>0.95020000000000004</v>
      </c>
      <c r="X1168">
        <v>0.99250000000000005</v>
      </c>
      <c r="Y1168">
        <v>0.93310000000000004</v>
      </c>
      <c r="Z1168">
        <v>0.97929999999999995</v>
      </c>
      <c r="AA1168">
        <v>0.98029999999999995</v>
      </c>
      <c r="AB1168">
        <v>0.97699999999999998</v>
      </c>
      <c r="AC1168">
        <v>0.96799999999999997</v>
      </c>
      <c r="AD1168">
        <v>0.9798</v>
      </c>
      <c r="AE1168">
        <v>0.98699999999999999</v>
      </c>
      <c r="AF1168">
        <v>0.98</v>
      </c>
      <c r="AG1168">
        <v>0.89410000000000001</v>
      </c>
      <c r="AH1168">
        <v>0.94499999999999995</v>
      </c>
      <c r="AI1168">
        <v>0.97</v>
      </c>
      <c r="AJ1168">
        <v>0.98370000000000002</v>
      </c>
      <c r="AK1168">
        <v>0.91659999999999997</v>
      </c>
      <c r="AL1168">
        <v>0.92230000000000001</v>
      </c>
      <c r="AM1168">
        <v>0.98129999999999995</v>
      </c>
      <c r="AN1168">
        <v>0.96519999999999995</v>
      </c>
      <c r="AO1168">
        <v>0.98450000000000004</v>
      </c>
      <c r="AP1168">
        <v>0.95430000000000004</v>
      </c>
      <c r="AQ1168">
        <v>0.97289999999999999</v>
      </c>
      <c r="AR1168">
        <v>0.96960000000000002</v>
      </c>
      <c r="AS1168">
        <v>0.89439999999999997</v>
      </c>
      <c r="AT1168">
        <v>0.95799999999999996</v>
      </c>
      <c r="AU1168">
        <v>0.97350000000000003</v>
      </c>
      <c r="AV1168">
        <v>0.99270000000000003</v>
      </c>
      <c r="AW1168">
        <v>0.96309999999999996</v>
      </c>
      <c r="AX1168">
        <v>0.95330000000000004</v>
      </c>
      <c r="AY1168">
        <v>0.95109999999999995</v>
      </c>
      <c r="AZ1168">
        <v>0.92259999999999998</v>
      </c>
      <c r="BA1168">
        <v>0.97350000000000003</v>
      </c>
      <c r="BB1168">
        <v>0.91930000000000001</v>
      </c>
      <c r="BC1168">
        <v>0.91639999999999999</v>
      </c>
      <c r="BD1168">
        <v>0.98619999999999997</v>
      </c>
    </row>
    <row r="1169" spans="1:56" hidden="1" x14ac:dyDescent="0.4">
      <c r="A1169">
        <v>90</v>
      </c>
      <c r="B1169" t="s">
        <v>1104</v>
      </c>
      <c r="C1169" t="s">
        <v>1214</v>
      </c>
      <c r="D1169" t="str">
        <f t="shared" si="54"/>
        <v>MEAN</v>
      </c>
      <c r="E1169" t="s">
        <v>1248</v>
      </c>
      <c r="F1169">
        <f t="shared" si="55"/>
        <v>0.55504799999999987</v>
      </c>
      <c r="G1169">
        <v>0.51090000000000002</v>
      </c>
      <c r="H1169">
        <v>0.51380000000000003</v>
      </c>
      <c r="I1169">
        <v>0.4158</v>
      </c>
      <c r="J1169">
        <v>0.50900000000000001</v>
      </c>
      <c r="K1169">
        <v>0.54330000000000001</v>
      </c>
      <c r="L1169">
        <v>0.45100000000000001</v>
      </c>
      <c r="M1169">
        <v>0.52110000000000001</v>
      </c>
      <c r="N1169">
        <v>0.53839999999999999</v>
      </c>
      <c r="O1169">
        <v>0.48549999999999999</v>
      </c>
      <c r="P1169">
        <v>0.71240000000000003</v>
      </c>
      <c r="Q1169">
        <v>0.44080000000000003</v>
      </c>
      <c r="R1169">
        <v>0.49280000000000002</v>
      </c>
      <c r="S1169">
        <v>0.69810000000000005</v>
      </c>
      <c r="T1169">
        <v>0.5736</v>
      </c>
      <c r="U1169">
        <v>0.49330000000000002</v>
      </c>
      <c r="V1169">
        <v>0.47460000000000002</v>
      </c>
      <c r="W1169">
        <v>0.54259999999999997</v>
      </c>
      <c r="X1169">
        <v>0.71330000000000005</v>
      </c>
      <c r="Y1169">
        <v>0.54430000000000001</v>
      </c>
      <c r="Z1169">
        <v>0.66180000000000005</v>
      </c>
      <c r="AA1169">
        <v>0.60619999999999996</v>
      </c>
      <c r="AB1169">
        <v>0.54300000000000004</v>
      </c>
      <c r="AC1169">
        <v>0.62419999999999998</v>
      </c>
      <c r="AD1169">
        <v>0.64749999999999996</v>
      </c>
      <c r="AE1169">
        <v>0.63929999999999998</v>
      </c>
      <c r="AF1169">
        <v>0.59789999999999999</v>
      </c>
      <c r="AG1169">
        <v>0.38700000000000001</v>
      </c>
      <c r="AH1169">
        <v>0.47860000000000003</v>
      </c>
      <c r="AI1169">
        <v>0.54979999999999996</v>
      </c>
      <c r="AJ1169">
        <v>0.68430000000000002</v>
      </c>
      <c r="AK1169">
        <v>0.43569999999999998</v>
      </c>
      <c r="AL1169">
        <v>0.44879999999999998</v>
      </c>
      <c r="AM1169">
        <v>0.60770000000000002</v>
      </c>
      <c r="AN1169">
        <v>0.5776</v>
      </c>
      <c r="AO1169">
        <v>0.63639999999999997</v>
      </c>
      <c r="AP1169">
        <v>0.495</v>
      </c>
      <c r="AQ1169">
        <v>0.53480000000000005</v>
      </c>
      <c r="AR1169">
        <v>0.58689999999999998</v>
      </c>
      <c r="AS1169">
        <v>0.51090000000000002</v>
      </c>
      <c r="AT1169">
        <v>0.57189999999999996</v>
      </c>
      <c r="AU1169">
        <v>0.56169999999999998</v>
      </c>
      <c r="AV1169">
        <v>0.76529999999999998</v>
      </c>
      <c r="AW1169">
        <v>0.56130000000000002</v>
      </c>
      <c r="AX1169">
        <v>0.49959999999999999</v>
      </c>
      <c r="AY1169">
        <v>0.57950000000000002</v>
      </c>
      <c r="AZ1169">
        <v>0.47039999999999998</v>
      </c>
      <c r="BA1169">
        <v>0.64480000000000004</v>
      </c>
      <c r="BB1169">
        <v>0.49299999999999999</v>
      </c>
      <c r="BC1169">
        <v>0.48010000000000003</v>
      </c>
      <c r="BD1169">
        <v>0.69679999999999997</v>
      </c>
    </row>
    <row r="1170" spans="1:56" hidden="1" x14ac:dyDescent="0.4">
      <c r="A1170">
        <v>91</v>
      </c>
      <c r="B1170" t="s">
        <v>1104</v>
      </c>
      <c r="C1170" t="s">
        <v>1214</v>
      </c>
      <c r="D1170" t="str">
        <f t="shared" si="54"/>
        <v>Weighted</v>
      </c>
      <c r="E1170" t="s">
        <v>1249</v>
      </c>
      <c r="F1170">
        <f t="shared" si="55"/>
        <v>0.58019199999999982</v>
      </c>
      <c r="G1170">
        <v>0.52329999999999999</v>
      </c>
      <c r="H1170">
        <v>0.52429999999999999</v>
      </c>
      <c r="I1170">
        <v>0.39169999999999999</v>
      </c>
      <c r="J1170">
        <v>0.5323</v>
      </c>
      <c r="K1170">
        <v>0.55289999999999995</v>
      </c>
      <c r="L1170">
        <v>0.44059999999999999</v>
      </c>
      <c r="M1170">
        <v>0.53220000000000001</v>
      </c>
      <c r="N1170">
        <v>0.55789999999999995</v>
      </c>
      <c r="O1170">
        <v>0.48570000000000002</v>
      </c>
      <c r="P1170">
        <v>0.7833</v>
      </c>
      <c r="Q1170">
        <v>0.42959999999999998</v>
      </c>
      <c r="R1170">
        <v>0.50570000000000004</v>
      </c>
      <c r="S1170">
        <v>0.77080000000000004</v>
      </c>
      <c r="T1170">
        <v>0.60409999999999997</v>
      </c>
      <c r="U1170">
        <v>0.50239999999999996</v>
      </c>
      <c r="V1170">
        <v>0.48420000000000002</v>
      </c>
      <c r="W1170">
        <v>0.56040000000000001</v>
      </c>
      <c r="X1170">
        <v>0.78469999999999995</v>
      </c>
      <c r="Y1170">
        <v>0.57050000000000001</v>
      </c>
      <c r="Z1170">
        <v>0.72070000000000001</v>
      </c>
      <c r="AA1170">
        <v>0.64370000000000005</v>
      </c>
      <c r="AB1170">
        <v>0.56259999999999999</v>
      </c>
      <c r="AC1170">
        <v>0.6694</v>
      </c>
      <c r="AD1170">
        <v>0.69740000000000002</v>
      </c>
      <c r="AE1170">
        <v>0.68779999999999997</v>
      </c>
      <c r="AF1170">
        <v>0.63009999999999999</v>
      </c>
      <c r="AG1170">
        <v>0.36649999999999999</v>
      </c>
      <c r="AH1170">
        <v>0.47739999999999999</v>
      </c>
      <c r="AI1170">
        <v>0.57220000000000004</v>
      </c>
      <c r="AJ1170">
        <v>0.74860000000000004</v>
      </c>
      <c r="AK1170">
        <v>0.42870000000000003</v>
      </c>
      <c r="AL1170">
        <v>0.44779999999999998</v>
      </c>
      <c r="AM1170">
        <v>0.64700000000000002</v>
      </c>
      <c r="AN1170">
        <v>0.61029999999999995</v>
      </c>
      <c r="AO1170">
        <v>0.68530000000000002</v>
      </c>
      <c r="AP1170">
        <v>0.50019999999999998</v>
      </c>
      <c r="AQ1170">
        <v>0.54420000000000002</v>
      </c>
      <c r="AR1170">
        <v>0.62309999999999999</v>
      </c>
      <c r="AS1170">
        <v>0.53249999999999997</v>
      </c>
      <c r="AT1170">
        <v>0.59809999999999997</v>
      </c>
      <c r="AU1170">
        <v>0.58979999999999999</v>
      </c>
      <c r="AV1170">
        <v>0.8548</v>
      </c>
      <c r="AW1170">
        <v>0.59340000000000004</v>
      </c>
      <c r="AX1170">
        <v>0.50419999999999998</v>
      </c>
      <c r="AY1170">
        <v>0.61070000000000002</v>
      </c>
      <c r="AZ1170">
        <v>0.47249999999999998</v>
      </c>
      <c r="BA1170">
        <v>0.69730000000000003</v>
      </c>
      <c r="BB1170">
        <v>0.50209999999999999</v>
      </c>
      <c r="BC1170">
        <v>0.48809999999999998</v>
      </c>
      <c r="BD1170">
        <v>0.76649999999999996</v>
      </c>
    </row>
    <row r="1171" spans="1:56" hidden="1" x14ac:dyDescent="0.4">
      <c r="A1171">
        <v>36</v>
      </c>
      <c r="B1171" t="s">
        <v>1103</v>
      </c>
      <c r="C1171" t="s">
        <v>1214</v>
      </c>
      <c r="D1171" t="str">
        <f t="shared" si="54"/>
        <v>Jaccard</v>
      </c>
      <c r="E1171" t="s">
        <v>1250</v>
      </c>
      <c r="F1171">
        <f t="shared" si="55"/>
        <v>0.61662799999999995</v>
      </c>
      <c r="G1171">
        <v>0.45450000000000002</v>
      </c>
      <c r="H1171">
        <v>0.52</v>
      </c>
      <c r="I1171">
        <v>0.2727</v>
      </c>
      <c r="J1171">
        <v>0.5806</v>
      </c>
      <c r="K1171">
        <v>0.63639999999999997</v>
      </c>
      <c r="L1171">
        <v>0.3125</v>
      </c>
      <c r="M1171">
        <v>0.6</v>
      </c>
      <c r="N1171">
        <v>0.5484</v>
      </c>
      <c r="O1171">
        <v>0.36359999999999998</v>
      </c>
      <c r="P1171">
        <v>0.84</v>
      </c>
      <c r="Q1171">
        <v>0.3448</v>
      </c>
      <c r="R1171">
        <v>0.54169999999999996</v>
      </c>
      <c r="S1171">
        <v>0.79310000000000003</v>
      </c>
      <c r="T1171">
        <v>0.38100000000000001</v>
      </c>
      <c r="U1171">
        <v>0.32429999999999998</v>
      </c>
      <c r="V1171">
        <v>0.5333</v>
      </c>
      <c r="W1171">
        <v>0.47220000000000001</v>
      </c>
      <c r="X1171">
        <v>0.85709999999999997</v>
      </c>
      <c r="Y1171">
        <v>0.58330000000000004</v>
      </c>
      <c r="Z1171">
        <v>0.66669999999999996</v>
      </c>
      <c r="AA1171">
        <v>0.69230000000000003</v>
      </c>
      <c r="AB1171">
        <v>0.23330000000000001</v>
      </c>
      <c r="AC1171">
        <v>0.48480000000000001</v>
      </c>
      <c r="AD1171">
        <v>0.66669999999999996</v>
      </c>
      <c r="AE1171">
        <v>0.6341</v>
      </c>
      <c r="AF1171">
        <v>0.62960000000000005</v>
      </c>
      <c r="AG1171">
        <v>0.22639999999999999</v>
      </c>
      <c r="AH1171">
        <v>0.46429999999999999</v>
      </c>
      <c r="AI1171">
        <v>0.44</v>
      </c>
      <c r="AJ1171">
        <v>0.63639999999999997</v>
      </c>
      <c r="AK1171">
        <v>0.25640000000000002</v>
      </c>
      <c r="AL1171">
        <v>0.69569999999999999</v>
      </c>
      <c r="AM1171">
        <v>0.52939999999999998</v>
      </c>
      <c r="AN1171">
        <v>0.43240000000000001</v>
      </c>
      <c r="AO1171">
        <v>0.7</v>
      </c>
      <c r="AP1171">
        <v>1</v>
      </c>
      <c r="AQ1171">
        <v>1</v>
      </c>
      <c r="AR1171">
        <v>1</v>
      </c>
      <c r="AS1171">
        <v>1</v>
      </c>
      <c r="AT1171">
        <v>1</v>
      </c>
      <c r="AU1171">
        <v>1</v>
      </c>
      <c r="AV1171">
        <v>1</v>
      </c>
      <c r="AW1171">
        <v>1</v>
      </c>
      <c r="AX1171">
        <v>1</v>
      </c>
      <c r="AY1171">
        <v>0.5</v>
      </c>
      <c r="AZ1171">
        <v>0.46510000000000001</v>
      </c>
      <c r="BA1171">
        <v>0.69699999999999995</v>
      </c>
      <c r="BB1171">
        <v>0.4375</v>
      </c>
      <c r="BC1171">
        <v>0.53190000000000004</v>
      </c>
      <c r="BD1171">
        <v>0.85189999999999999</v>
      </c>
    </row>
    <row r="1172" spans="1:56" hidden="1" x14ac:dyDescent="0.4">
      <c r="A1172">
        <v>37</v>
      </c>
      <c r="B1172" t="s">
        <v>1103</v>
      </c>
      <c r="C1172" t="s">
        <v>1214</v>
      </c>
      <c r="D1172" t="str">
        <f t="shared" si="54"/>
        <v>Levenshtein</v>
      </c>
      <c r="E1172" t="s">
        <v>1251</v>
      </c>
      <c r="F1172">
        <f t="shared" si="55"/>
        <v>0.7629419999999999</v>
      </c>
      <c r="G1172">
        <v>0.82220000000000004</v>
      </c>
      <c r="H1172">
        <v>0.67630000000000001</v>
      </c>
      <c r="I1172">
        <v>0.61580000000000001</v>
      </c>
      <c r="J1172">
        <v>0.70660000000000001</v>
      </c>
      <c r="K1172">
        <v>0.74580000000000002</v>
      </c>
      <c r="L1172">
        <v>0.60250000000000004</v>
      </c>
      <c r="M1172">
        <v>0.67469999999999997</v>
      </c>
      <c r="N1172">
        <v>0.68240000000000001</v>
      </c>
      <c r="O1172">
        <v>0.61209999999999998</v>
      </c>
      <c r="P1172">
        <v>0.83630000000000004</v>
      </c>
      <c r="Q1172">
        <v>0.58050000000000002</v>
      </c>
      <c r="R1172">
        <v>0.48430000000000001</v>
      </c>
      <c r="S1172">
        <v>0.97509999999999997</v>
      </c>
      <c r="T1172">
        <v>0.84230000000000005</v>
      </c>
      <c r="U1172">
        <v>0.69069999999999998</v>
      </c>
      <c r="V1172">
        <v>0.65849999999999997</v>
      </c>
      <c r="W1172">
        <v>0.6825</v>
      </c>
      <c r="X1172">
        <v>0.87939999999999996</v>
      </c>
      <c r="Y1172">
        <v>0.8407</v>
      </c>
      <c r="Z1172">
        <v>0.81779999999999997</v>
      </c>
      <c r="AA1172">
        <v>0.69740000000000002</v>
      </c>
      <c r="AB1172">
        <v>0.54990000000000006</v>
      </c>
      <c r="AC1172">
        <v>0.7127</v>
      </c>
      <c r="AD1172">
        <v>0.82120000000000004</v>
      </c>
      <c r="AE1172">
        <v>0.86429999999999996</v>
      </c>
      <c r="AF1172">
        <v>0.6845</v>
      </c>
      <c r="AG1172">
        <v>0.47970000000000002</v>
      </c>
      <c r="AH1172">
        <v>0.72109999999999996</v>
      </c>
      <c r="AI1172">
        <v>0.6895</v>
      </c>
      <c r="AJ1172">
        <v>0.80940000000000001</v>
      </c>
      <c r="AK1172">
        <v>0.61760000000000004</v>
      </c>
      <c r="AL1172">
        <v>0.89859999999999995</v>
      </c>
      <c r="AM1172">
        <v>0.70320000000000005</v>
      </c>
      <c r="AN1172">
        <v>0.57789999999999997</v>
      </c>
      <c r="AO1172">
        <v>0.72940000000000005</v>
      </c>
      <c r="AP1172">
        <v>1</v>
      </c>
      <c r="AQ1172">
        <v>1</v>
      </c>
      <c r="AR1172">
        <v>1</v>
      </c>
      <c r="AS1172">
        <v>1</v>
      </c>
      <c r="AT1172">
        <v>1</v>
      </c>
      <c r="AU1172">
        <v>1</v>
      </c>
      <c r="AV1172">
        <v>1</v>
      </c>
      <c r="AW1172">
        <v>1</v>
      </c>
      <c r="AX1172">
        <v>1</v>
      </c>
      <c r="AY1172">
        <v>0.63539999999999996</v>
      </c>
      <c r="AZ1172">
        <v>0.55310000000000004</v>
      </c>
      <c r="BA1172">
        <v>0.80789999999999995</v>
      </c>
      <c r="BB1172">
        <v>0.57430000000000003</v>
      </c>
      <c r="BC1172">
        <v>0.65580000000000005</v>
      </c>
      <c r="BD1172">
        <v>0.93769999999999998</v>
      </c>
    </row>
    <row r="1173" spans="1:56" hidden="1" x14ac:dyDescent="0.4">
      <c r="A1173">
        <v>38</v>
      </c>
      <c r="B1173" t="s">
        <v>1103</v>
      </c>
      <c r="C1173" t="s">
        <v>1214</v>
      </c>
      <c r="D1173" t="str">
        <f t="shared" si="54"/>
        <v>TFIDF</v>
      </c>
      <c r="E1173" t="s">
        <v>1252</v>
      </c>
      <c r="F1173">
        <f t="shared" si="55"/>
        <v>0.66193200000000008</v>
      </c>
      <c r="G1173">
        <v>0.68230000000000002</v>
      </c>
      <c r="H1173">
        <v>0.50760000000000005</v>
      </c>
      <c r="I1173">
        <v>0.39050000000000001</v>
      </c>
      <c r="J1173">
        <v>0.51780000000000004</v>
      </c>
      <c r="K1173">
        <v>0.4995</v>
      </c>
      <c r="L1173">
        <v>0.47189999999999999</v>
      </c>
      <c r="M1173">
        <v>0.46460000000000001</v>
      </c>
      <c r="N1173">
        <v>0.51700000000000002</v>
      </c>
      <c r="O1173">
        <v>0.4829</v>
      </c>
      <c r="P1173">
        <v>0.84009999999999996</v>
      </c>
      <c r="Q1173">
        <v>0.35539999999999999</v>
      </c>
      <c r="R1173">
        <v>0.58160000000000001</v>
      </c>
      <c r="S1173">
        <v>0.92</v>
      </c>
      <c r="T1173">
        <v>0.66879999999999995</v>
      </c>
      <c r="U1173">
        <v>0.54879999999999995</v>
      </c>
      <c r="V1173">
        <v>0.4844</v>
      </c>
      <c r="W1173">
        <v>0.47360000000000002</v>
      </c>
      <c r="X1173">
        <v>0.83760000000000001</v>
      </c>
      <c r="Y1173">
        <v>0.74339999999999995</v>
      </c>
      <c r="Z1173">
        <v>0.80369999999999997</v>
      </c>
      <c r="AA1173">
        <v>0.66090000000000004</v>
      </c>
      <c r="AB1173">
        <v>0.17810000000000001</v>
      </c>
      <c r="AC1173">
        <v>0.57230000000000003</v>
      </c>
      <c r="AD1173">
        <v>0.71499999999999997</v>
      </c>
      <c r="AE1173">
        <v>0.74570000000000003</v>
      </c>
      <c r="AF1173">
        <v>0.58740000000000003</v>
      </c>
      <c r="AG1173">
        <v>0.36840000000000001</v>
      </c>
      <c r="AH1173">
        <v>0.49830000000000002</v>
      </c>
      <c r="AI1173">
        <v>0.56499999999999995</v>
      </c>
      <c r="AJ1173">
        <v>0.72560000000000002</v>
      </c>
      <c r="AK1173">
        <v>0.48049999999999998</v>
      </c>
      <c r="AL1173">
        <v>0.70930000000000004</v>
      </c>
      <c r="AM1173">
        <v>0.63800000000000001</v>
      </c>
      <c r="AN1173">
        <v>0.40310000000000001</v>
      </c>
      <c r="AO1173">
        <v>0.68149999999999999</v>
      </c>
      <c r="AP1173">
        <v>1</v>
      </c>
      <c r="AQ1173">
        <v>1</v>
      </c>
      <c r="AR1173">
        <v>1</v>
      </c>
      <c r="AS1173">
        <v>1</v>
      </c>
      <c r="AT1173">
        <v>1</v>
      </c>
      <c r="AU1173">
        <v>1</v>
      </c>
      <c r="AV1173">
        <v>1</v>
      </c>
      <c r="AW1173">
        <v>1</v>
      </c>
      <c r="AX1173">
        <v>1</v>
      </c>
      <c r="AY1173">
        <v>0.53920000000000001</v>
      </c>
      <c r="AZ1173">
        <v>0.45860000000000001</v>
      </c>
      <c r="BA1173">
        <v>0.74570000000000003</v>
      </c>
      <c r="BB1173">
        <v>0.49309999999999998</v>
      </c>
      <c r="BC1173">
        <v>0.63780000000000003</v>
      </c>
      <c r="BD1173">
        <v>0.90159999999999996</v>
      </c>
    </row>
    <row r="1174" spans="1:56" hidden="1" x14ac:dyDescent="0.4">
      <c r="A1174">
        <v>39</v>
      </c>
      <c r="B1174" t="s">
        <v>1103</v>
      </c>
      <c r="C1174" t="s">
        <v>1214</v>
      </c>
      <c r="D1174" t="str">
        <f t="shared" si="54"/>
        <v>BM25</v>
      </c>
      <c r="E1174" t="s">
        <v>1253</v>
      </c>
      <c r="F1174">
        <f t="shared" si="55"/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</row>
    <row r="1175" spans="1:56" hidden="1" x14ac:dyDescent="0.4">
      <c r="A1175">
        <v>40</v>
      </c>
      <c r="B1175" t="s">
        <v>1103</v>
      </c>
      <c r="C1175" t="s">
        <v>1214</v>
      </c>
      <c r="D1175" t="str">
        <f t="shared" si="54"/>
        <v>SBERT</v>
      </c>
      <c r="E1175" t="s">
        <v>1254</v>
      </c>
      <c r="F1175">
        <f t="shared" si="55"/>
        <v>0.96321999999999974</v>
      </c>
      <c r="G1175">
        <v>0.98029999999999995</v>
      </c>
      <c r="H1175">
        <v>0.95050000000000001</v>
      </c>
      <c r="I1175">
        <v>0.95789999999999997</v>
      </c>
      <c r="J1175">
        <v>0.84650000000000003</v>
      </c>
      <c r="K1175">
        <v>0.97719999999999996</v>
      </c>
      <c r="L1175">
        <v>0.95809999999999995</v>
      </c>
      <c r="M1175">
        <v>0.95230000000000004</v>
      </c>
      <c r="N1175">
        <v>0.94</v>
      </c>
      <c r="O1175">
        <v>0.96889999999999998</v>
      </c>
      <c r="P1175">
        <v>0.98599999999999999</v>
      </c>
      <c r="Q1175">
        <v>0.94520000000000004</v>
      </c>
      <c r="R1175">
        <v>0.94410000000000005</v>
      </c>
      <c r="S1175">
        <v>0.99480000000000002</v>
      </c>
      <c r="T1175">
        <v>0.97589999999999999</v>
      </c>
      <c r="U1175">
        <v>0.94169999999999998</v>
      </c>
      <c r="V1175">
        <v>0.88260000000000005</v>
      </c>
      <c r="W1175">
        <v>0.94579999999999997</v>
      </c>
      <c r="X1175">
        <v>0.99250000000000005</v>
      </c>
      <c r="Y1175">
        <v>0.98480000000000001</v>
      </c>
      <c r="Z1175">
        <v>0.97699999999999998</v>
      </c>
      <c r="AA1175">
        <v>0.98029999999999995</v>
      </c>
      <c r="AB1175">
        <v>0.93169999999999997</v>
      </c>
      <c r="AC1175">
        <v>0.98019999999999996</v>
      </c>
      <c r="AD1175">
        <v>0.98080000000000001</v>
      </c>
      <c r="AE1175">
        <v>0.9899</v>
      </c>
      <c r="AF1175">
        <v>0.96230000000000004</v>
      </c>
      <c r="AG1175">
        <v>0.86060000000000003</v>
      </c>
      <c r="AH1175">
        <v>0.96250000000000002</v>
      </c>
      <c r="AI1175">
        <v>0.95340000000000003</v>
      </c>
      <c r="AJ1175">
        <v>0.97389999999999999</v>
      </c>
      <c r="AK1175">
        <v>0.94340000000000002</v>
      </c>
      <c r="AL1175">
        <v>0.98609999999999998</v>
      </c>
      <c r="AM1175">
        <v>0.9627</v>
      </c>
      <c r="AN1175">
        <v>0.9476</v>
      </c>
      <c r="AO1175">
        <v>0.97430000000000005</v>
      </c>
      <c r="AP1175">
        <v>1</v>
      </c>
      <c r="AQ1175">
        <v>1</v>
      </c>
      <c r="AR1175">
        <v>1</v>
      </c>
      <c r="AS1175">
        <v>1</v>
      </c>
      <c r="AT1175">
        <v>1</v>
      </c>
      <c r="AU1175">
        <v>1</v>
      </c>
      <c r="AV1175">
        <v>1</v>
      </c>
      <c r="AW1175">
        <v>1</v>
      </c>
      <c r="AX1175">
        <v>1</v>
      </c>
      <c r="AY1175">
        <v>0.95709999999999995</v>
      </c>
      <c r="AZ1175">
        <v>0.9103</v>
      </c>
      <c r="BA1175">
        <v>0.97350000000000003</v>
      </c>
      <c r="BB1175">
        <v>0.90949999999999998</v>
      </c>
      <c r="BC1175">
        <v>0.92779999999999996</v>
      </c>
      <c r="BD1175">
        <v>0.99099999999999999</v>
      </c>
    </row>
    <row r="1176" spans="1:56" hidden="1" x14ac:dyDescent="0.4">
      <c r="A1176">
        <v>41</v>
      </c>
      <c r="B1176" t="s">
        <v>1103</v>
      </c>
      <c r="C1176" t="s">
        <v>1214</v>
      </c>
      <c r="D1176" t="str">
        <f t="shared" si="54"/>
        <v>MEAN</v>
      </c>
      <c r="E1176" t="s">
        <v>1255</v>
      </c>
      <c r="F1176">
        <f t="shared" si="55"/>
        <v>0.60094200000000009</v>
      </c>
      <c r="G1176">
        <v>0.58789999999999998</v>
      </c>
      <c r="H1176">
        <v>0.53090000000000004</v>
      </c>
      <c r="I1176">
        <v>0.44740000000000002</v>
      </c>
      <c r="J1176">
        <v>0.53029999999999999</v>
      </c>
      <c r="K1176">
        <v>0.57179999999999997</v>
      </c>
      <c r="L1176">
        <v>0.46899999999999997</v>
      </c>
      <c r="M1176">
        <v>0.5383</v>
      </c>
      <c r="N1176">
        <v>0.53749999999999998</v>
      </c>
      <c r="O1176">
        <v>0.48549999999999999</v>
      </c>
      <c r="P1176">
        <v>0.70050000000000001</v>
      </c>
      <c r="Q1176">
        <v>0.44519999999999998</v>
      </c>
      <c r="R1176">
        <v>0.51029999999999998</v>
      </c>
      <c r="S1176">
        <v>0.73660000000000003</v>
      </c>
      <c r="T1176">
        <v>0.5736</v>
      </c>
      <c r="U1176">
        <v>0.50109999999999999</v>
      </c>
      <c r="V1176">
        <v>0.51180000000000003</v>
      </c>
      <c r="W1176">
        <v>0.51480000000000004</v>
      </c>
      <c r="X1176">
        <v>0.71330000000000005</v>
      </c>
      <c r="Y1176">
        <v>0.63049999999999995</v>
      </c>
      <c r="Z1176">
        <v>0.65300000000000002</v>
      </c>
      <c r="AA1176">
        <v>0.60619999999999996</v>
      </c>
      <c r="AB1176">
        <v>0.37859999999999999</v>
      </c>
      <c r="AC1176">
        <v>0.55000000000000004</v>
      </c>
      <c r="AD1176">
        <v>0.63670000000000004</v>
      </c>
      <c r="AE1176">
        <v>0.64680000000000004</v>
      </c>
      <c r="AF1176">
        <v>0.57279999999999998</v>
      </c>
      <c r="AG1176">
        <v>0.38700000000000001</v>
      </c>
      <c r="AH1176">
        <v>0.5292</v>
      </c>
      <c r="AI1176">
        <v>0.52959999999999996</v>
      </c>
      <c r="AJ1176">
        <v>0.629</v>
      </c>
      <c r="AK1176">
        <v>0.45960000000000001</v>
      </c>
      <c r="AL1176">
        <v>0.65790000000000004</v>
      </c>
      <c r="AM1176">
        <v>0.56669999999999998</v>
      </c>
      <c r="AN1176">
        <v>0.47220000000000001</v>
      </c>
      <c r="AO1176">
        <v>0.61699999999999999</v>
      </c>
      <c r="AP1176">
        <v>0.8</v>
      </c>
      <c r="AQ1176">
        <v>0.8</v>
      </c>
      <c r="AR1176">
        <v>0.8</v>
      </c>
      <c r="AS1176">
        <v>0.8</v>
      </c>
      <c r="AT1176">
        <v>0.8</v>
      </c>
      <c r="AU1176">
        <v>0.8</v>
      </c>
      <c r="AV1176">
        <v>0.8</v>
      </c>
      <c r="AW1176">
        <v>0.8</v>
      </c>
      <c r="AX1176">
        <v>0.8</v>
      </c>
      <c r="AY1176">
        <v>0.52629999999999999</v>
      </c>
      <c r="AZ1176">
        <v>0.47739999999999999</v>
      </c>
      <c r="BA1176">
        <v>0.64480000000000004</v>
      </c>
      <c r="BB1176">
        <v>0.4829</v>
      </c>
      <c r="BC1176">
        <v>0.55069999999999997</v>
      </c>
      <c r="BD1176">
        <v>0.73640000000000005</v>
      </c>
    </row>
    <row r="1177" spans="1:56" hidden="1" x14ac:dyDescent="0.4">
      <c r="A1177">
        <v>42</v>
      </c>
      <c r="B1177" t="s">
        <v>1103</v>
      </c>
      <c r="C1177" t="s">
        <v>1214</v>
      </c>
      <c r="D1177" t="str">
        <f t="shared" si="54"/>
        <v>Weighted</v>
      </c>
      <c r="E1177" t="s">
        <v>1256</v>
      </c>
      <c r="F1177">
        <f t="shared" si="55"/>
        <v>0.63979199999999981</v>
      </c>
      <c r="G1177">
        <v>0.62190000000000001</v>
      </c>
      <c r="H1177">
        <v>0.5464</v>
      </c>
      <c r="I1177">
        <v>0.43509999999999999</v>
      </c>
      <c r="J1177">
        <v>0.56179999999999997</v>
      </c>
      <c r="K1177">
        <v>0.59309999999999996</v>
      </c>
      <c r="L1177">
        <v>0.46610000000000001</v>
      </c>
      <c r="M1177">
        <v>0.55330000000000001</v>
      </c>
      <c r="N1177">
        <v>0.55679999999999996</v>
      </c>
      <c r="O1177">
        <v>0.48570000000000002</v>
      </c>
      <c r="P1177">
        <v>0.76970000000000005</v>
      </c>
      <c r="Q1177">
        <v>0.4325</v>
      </c>
      <c r="R1177">
        <v>0.52539999999999998</v>
      </c>
      <c r="S1177">
        <v>0.8175</v>
      </c>
      <c r="T1177">
        <v>0.60409999999999997</v>
      </c>
      <c r="U1177">
        <v>0.51249999999999996</v>
      </c>
      <c r="V1177">
        <v>0.53149999999999997</v>
      </c>
      <c r="W1177">
        <v>0.52529999999999999</v>
      </c>
      <c r="X1177">
        <v>0.78469999999999995</v>
      </c>
      <c r="Y1177">
        <v>0.67749999999999999</v>
      </c>
      <c r="Z1177">
        <v>0.70989999999999998</v>
      </c>
      <c r="AA1177">
        <v>0.64370000000000005</v>
      </c>
      <c r="AB1177">
        <v>0.34239999999999998</v>
      </c>
      <c r="AC1177">
        <v>0.56910000000000005</v>
      </c>
      <c r="AD1177">
        <v>0.68459999999999999</v>
      </c>
      <c r="AE1177">
        <v>0.69730000000000003</v>
      </c>
      <c r="AF1177">
        <v>0.60099999999999998</v>
      </c>
      <c r="AG1177">
        <v>0.37309999999999999</v>
      </c>
      <c r="AH1177">
        <v>0.54210000000000003</v>
      </c>
      <c r="AI1177">
        <v>0.54720000000000002</v>
      </c>
      <c r="AJ1177">
        <v>0.67649999999999999</v>
      </c>
      <c r="AK1177">
        <v>0.45700000000000002</v>
      </c>
      <c r="AL1177">
        <v>0.70989999999999998</v>
      </c>
      <c r="AM1177">
        <v>0.5958</v>
      </c>
      <c r="AN1177">
        <v>0.46829999999999999</v>
      </c>
      <c r="AO1177">
        <v>0.65920000000000001</v>
      </c>
      <c r="AP1177">
        <v>0.9</v>
      </c>
      <c r="AQ1177">
        <v>0.9</v>
      </c>
      <c r="AR1177">
        <v>0.9</v>
      </c>
      <c r="AS1177">
        <v>0.9</v>
      </c>
      <c r="AT1177">
        <v>0.9</v>
      </c>
      <c r="AU1177">
        <v>0.9</v>
      </c>
      <c r="AV1177">
        <v>0.9</v>
      </c>
      <c r="AW1177">
        <v>0.9</v>
      </c>
      <c r="AX1177">
        <v>0.9</v>
      </c>
      <c r="AY1177">
        <v>0.5413</v>
      </c>
      <c r="AZ1177">
        <v>0.48309999999999997</v>
      </c>
      <c r="BA1177">
        <v>0.69730000000000003</v>
      </c>
      <c r="BB1177">
        <v>0.49180000000000001</v>
      </c>
      <c r="BC1177">
        <v>0.58109999999999995</v>
      </c>
      <c r="BD1177">
        <v>0.81699999999999995</v>
      </c>
    </row>
    <row r="1178" spans="1:56" hidden="1" x14ac:dyDescent="0.4">
      <c r="A1178">
        <v>232</v>
      </c>
      <c r="B1178" t="s">
        <v>1214</v>
      </c>
      <c r="C1178" t="s">
        <v>1257</v>
      </c>
      <c r="D1178" t="str">
        <f t="shared" si="54"/>
        <v>Jaccard</v>
      </c>
      <c r="E1178" t="s">
        <v>1258</v>
      </c>
      <c r="F1178">
        <f t="shared" si="55"/>
        <v>0.42149999999999993</v>
      </c>
      <c r="G1178">
        <v>0.3846</v>
      </c>
      <c r="H1178">
        <v>0.46150000000000002</v>
      </c>
      <c r="I1178">
        <v>0.17860000000000001</v>
      </c>
      <c r="J1178">
        <v>0.37840000000000001</v>
      </c>
      <c r="K1178">
        <v>0.30559999999999998</v>
      </c>
      <c r="L1178">
        <v>0.2051</v>
      </c>
      <c r="M1178">
        <v>0.52380000000000004</v>
      </c>
      <c r="N1178">
        <v>0.5806</v>
      </c>
      <c r="O1178">
        <v>0.31030000000000002</v>
      </c>
      <c r="P1178">
        <v>0.76919999999999999</v>
      </c>
      <c r="Q1178">
        <v>0.32350000000000001</v>
      </c>
      <c r="R1178">
        <v>0.48149999999999998</v>
      </c>
      <c r="S1178">
        <v>0.54549999999999998</v>
      </c>
      <c r="T1178">
        <v>0.36</v>
      </c>
      <c r="U1178">
        <v>0.4</v>
      </c>
      <c r="V1178">
        <v>0.46</v>
      </c>
      <c r="W1178">
        <v>0.52780000000000005</v>
      </c>
      <c r="X1178">
        <v>0.57889999999999997</v>
      </c>
      <c r="Y1178">
        <v>0.42499999999999999</v>
      </c>
      <c r="Z1178">
        <v>0.5</v>
      </c>
      <c r="AA1178">
        <v>0.46150000000000002</v>
      </c>
      <c r="AB1178">
        <v>0.40739999999999998</v>
      </c>
      <c r="AC1178">
        <v>0.32350000000000001</v>
      </c>
      <c r="AD1178">
        <v>0.28000000000000003</v>
      </c>
      <c r="AE1178">
        <v>0.32079999999999997</v>
      </c>
      <c r="AF1178">
        <v>0.61539999999999995</v>
      </c>
      <c r="AG1178">
        <v>0.2157</v>
      </c>
      <c r="AH1178">
        <v>0.3548</v>
      </c>
      <c r="AI1178">
        <v>0.55559999999999998</v>
      </c>
      <c r="AJ1178">
        <v>0.39129999999999998</v>
      </c>
      <c r="AK1178">
        <v>0.27660000000000001</v>
      </c>
      <c r="AL1178">
        <v>0.32140000000000002</v>
      </c>
      <c r="AM1178">
        <v>0.39129999999999998</v>
      </c>
      <c r="AN1178">
        <v>0.38779999999999998</v>
      </c>
      <c r="AO1178">
        <v>0.59379999999999999</v>
      </c>
      <c r="AP1178">
        <v>0.36359999999999998</v>
      </c>
      <c r="AQ1178">
        <v>0.81820000000000004</v>
      </c>
      <c r="AR1178">
        <v>0.36109999999999998</v>
      </c>
      <c r="AS1178">
        <v>0.48480000000000001</v>
      </c>
      <c r="AT1178">
        <v>0.31580000000000003</v>
      </c>
      <c r="AU1178">
        <v>0.42499999999999999</v>
      </c>
      <c r="AV1178">
        <v>0.42420000000000002</v>
      </c>
      <c r="AW1178">
        <v>0.1429</v>
      </c>
      <c r="AX1178">
        <v>0.4667</v>
      </c>
      <c r="AY1178">
        <v>0.35709999999999997</v>
      </c>
      <c r="AZ1178">
        <v>0.4</v>
      </c>
      <c r="BA1178">
        <v>0.61539999999999995</v>
      </c>
      <c r="BB1178">
        <v>0.4375</v>
      </c>
      <c r="BC1178">
        <v>0.4909</v>
      </c>
      <c r="BD1178">
        <v>0.375</v>
      </c>
    </row>
    <row r="1179" spans="1:56" hidden="1" x14ac:dyDescent="0.4">
      <c r="A1179">
        <v>233</v>
      </c>
      <c r="B1179" t="s">
        <v>1214</v>
      </c>
      <c r="C1179" t="s">
        <v>1257</v>
      </c>
      <c r="D1179" t="str">
        <f t="shared" si="54"/>
        <v>Levenshtein</v>
      </c>
      <c r="E1179" t="s">
        <v>1259</v>
      </c>
      <c r="F1179">
        <f t="shared" si="55"/>
        <v>0.64876200000000006</v>
      </c>
      <c r="G1179">
        <v>0.71409999999999996</v>
      </c>
      <c r="H1179">
        <v>0.57140000000000002</v>
      </c>
      <c r="I1179">
        <v>0.61870000000000003</v>
      </c>
      <c r="J1179">
        <v>0.63570000000000004</v>
      </c>
      <c r="K1179">
        <v>0.50719999999999998</v>
      </c>
      <c r="L1179">
        <v>0.63619999999999999</v>
      </c>
      <c r="M1179">
        <v>0.60119999999999996</v>
      </c>
      <c r="N1179">
        <v>0.65749999999999997</v>
      </c>
      <c r="O1179">
        <v>0.62070000000000003</v>
      </c>
      <c r="P1179">
        <v>0.8216</v>
      </c>
      <c r="Q1179">
        <v>0.53139999999999998</v>
      </c>
      <c r="R1179">
        <v>0.6492</v>
      </c>
      <c r="S1179">
        <v>0.83989999999999998</v>
      </c>
      <c r="T1179">
        <v>0.72319999999999995</v>
      </c>
      <c r="U1179">
        <v>0.64290000000000003</v>
      </c>
      <c r="V1179">
        <v>0.59050000000000002</v>
      </c>
      <c r="W1179">
        <v>0.73480000000000001</v>
      </c>
      <c r="X1179">
        <v>0.70860000000000001</v>
      </c>
      <c r="Y1179">
        <v>0.75139999999999996</v>
      </c>
      <c r="Z1179">
        <v>0.79310000000000003</v>
      </c>
      <c r="AA1179">
        <v>0.65839999999999999</v>
      </c>
      <c r="AB1179">
        <v>0.7782</v>
      </c>
      <c r="AC1179">
        <v>0.71950000000000003</v>
      </c>
      <c r="AD1179">
        <v>0.52690000000000003</v>
      </c>
      <c r="AE1179">
        <v>0.55959999999999999</v>
      </c>
      <c r="AF1179">
        <v>0.68659999999999999</v>
      </c>
      <c r="AG1179">
        <v>0.49259999999999998</v>
      </c>
      <c r="AH1179">
        <v>0.5837</v>
      </c>
      <c r="AI1179">
        <v>0.88039999999999996</v>
      </c>
      <c r="AJ1179">
        <v>0.69079999999999997</v>
      </c>
      <c r="AK1179">
        <v>0.6109</v>
      </c>
      <c r="AL1179">
        <v>0.64700000000000002</v>
      </c>
      <c r="AM1179">
        <v>0.66320000000000001</v>
      </c>
      <c r="AN1179">
        <v>0.63219999999999998</v>
      </c>
      <c r="AO1179">
        <v>0.65149999999999997</v>
      </c>
      <c r="AP1179">
        <v>0.60519999999999996</v>
      </c>
      <c r="AQ1179">
        <v>0.60899999999999999</v>
      </c>
      <c r="AR1179">
        <v>0.66459999999999997</v>
      </c>
      <c r="AS1179">
        <v>0.63380000000000003</v>
      </c>
      <c r="AT1179">
        <v>0.53069999999999995</v>
      </c>
      <c r="AU1179">
        <v>0.64259999999999995</v>
      </c>
      <c r="AV1179">
        <v>0.6552</v>
      </c>
      <c r="AW1179">
        <v>0.44929999999999998</v>
      </c>
      <c r="AX1179">
        <v>0.6099</v>
      </c>
      <c r="AY1179">
        <v>0.61739999999999995</v>
      </c>
      <c r="AZ1179">
        <v>0.5998</v>
      </c>
      <c r="BA1179">
        <v>0.71809999999999996</v>
      </c>
      <c r="BB1179">
        <v>0.55759999999999998</v>
      </c>
      <c r="BC1179">
        <v>0.66239999999999999</v>
      </c>
      <c r="BD1179">
        <v>0.75170000000000003</v>
      </c>
    </row>
    <row r="1180" spans="1:56" hidden="1" x14ac:dyDescent="0.4">
      <c r="A1180">
        <v>234</v>
      </c>
      <c r="B1180" t="s">
        <v>1214</v>
      </c>
      <c r="C1180" t="s">
        <v>1257</v>
      </c>
      <c r="D1180" t="str">
        <f t="shared" si="54"/>
        <v>TFIDF</v>
      </c>
      <c r="E1180" t="s">
        <v>1260</v>
      </c>
      <c r="F1180">
        <f t="shared" si="55"/>
        <v>0.51276399999999989</v>
      </c>
      <c r="G1180">
        <v>0.66659999999999997</v>
      </c>
      <c r="H1180">
        <v>0.4864</v>
      </c>
      <c r="I1180">
        <v>0.27710000000000001</v>
      </c>
      <c r="J1180">
        <v>0.36990000000000001</v>
      </c>
      <c r="K1180">
        <v>0.28320000000000001</v>
      </c>
      <c r="L1180">
        <v>0.45789999999999997</v>
      </c>
      <c r="M1180">
        <v>0.39779999999999999</v>
      </c>
      <c r="N1180">
        <v>0.64770000000000005</v>
      </c>
      <c r="O1180">
        <v>0.53380000000000005</v>
      </c>
      <c r="P1180">
        <v>0.80789999999999995</v>
      </c>
      <c r="Q1180">
        <v>0.30459999999999998</v>
      </c>
      <c r="R1180">
        <v>0.60299999999999998</v>
      </c>
      <c r="S1180">
        <v>0.66800000000000004</v>
      </c>
      <c r="T1180">
        <v>0.48680000000000001</v>
      </c>
      <c r="U1180">
        <v>0.69230000000000003</v>
      </c>
      <c r="V1180">
        <v>0.33600000000000002</v>
      </c>
      <c r="W1180">
        <v>0.46539999999999998</v>
      </c>
      <c r="X1180">
        <v>0.57199999999999995</v>
      </c>
      <c r="Y1180">
        <v>0.57699999999999996</v>
      </c>
      <c r="Z1180">
        <v>0.78920000000000001</v>
      </c>
      <c r="AA1180">
        <v>0.46379999999999999</v>
      </c>
      <c r="AB1180">
        <v>0.50700000000000001</v>
      </c>
      <c r="AC1180">
        <v>0.48559999999999998</v>
      </c>
      <c r="AD1180">
        <v>0.4647</v>
      </c>
      <c r="AE1180">
        <v>0.55059999999999998</v>
      </c>
      <c r="AF1180">
        <v>0.52890000000000004</v>
      </c>
      <c r="AG1180">
        <v>0.3241</v>
      </c>
      <c r="AH1180">
        <v>0.27850000000000003</v>
      </c>
      <c r="AI1180">
        <v>0.7208</v>
      </c>
      <c r="AJ1180">
        <v>0.31879999999999997</v>
      </c>
      <c r="AK1180">
        <v>0.46279999999999999</v>
      </c>
      <c r="AL1180">
        <v>0.4491</v>
      </c>
      <c r="AM1180">
        <v>0.52200000000000002</v>
      </c>
      <c r="AN1180">
        <v>0.52559999999999996</v>
      </c>
      <c r="AO1180">
        <v>0.64729999999999999</v>
      </c>
      <c r="AP1180">
        <v>0.57520000000000004</v>
      </c>
      <c r="AQ1180">
        <v>0.46160000000000001</v>
      </c>
      <c r="AR1180">
        <v>0.56120000000000003</v>
      </c>
      <c r="AS1180">
        <v>0.56430000000000002</v>
      </c>
      <c r="AT1180">
        <v>0.3201</v>
      </c>
      <c r="AU1180">
        <v>0.62919999999999998</v>
      </c>
      <c r="AV1180">
        <v>0.50829999999999997</v>
      </c>
      <c r="AW1180">
        <v>0.58079999999999998</v>
      </c>
      <c r="AX1180">
        <v>0.47049999999999997</v>
      </c>
      <c r="AY1180">
        <v>0.45739999999999997</v>
      </c>
      <c r="AZ1180">
        <v>0.50539999999999996</v>
      </c>
      <c r="BA1180">
        <v>0.69430000000000003</v>
      </c>
      <c r="BB1180">
        <v>0.46060000000000001</v>
      </c>
      <c r="BC1180">
        <v>0.52400000000000002</v>
      </c>
      <c r="BD1180">
        <v>0.65310000000000001</v>
      </c>
    </row>
    <row r="1181" spans="1:56" hidden="1" x14ac:dyDescent="0.4">
      <c r="A1181">
        <v>235</v>
      </c>
      <c r="B1181" t="s">
        <v>1214</v>
      </c>
      <c r="C1181" t="s">
        <v>1257</v>
      </c>
      <c r="D1181" t="str">
        <f t="shared" si="54"/>
        <v>BM25</v>
      </c>
      <c r="E1181" t="s">
        <v>1261</v>
      </c>
      <c r="F1181">
        <f t="shared" si="55"/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</row>
    <row r="1182" spans="1:56" hidden="1" x14ac:dyDescent="0.4">
      <c r="A1182">
        <v>236</v>
      </c>
      <c r="B1182" t="s">
        <v>1214</v>
      </c>
      <c r="C1182" t="s">
        <v>1257</v>
      </c>
      <c r="D1182" t="str">
        <f t="shared" si="54"/>
        <v>SBERT</v>
      </c>
      <c r="E1182" t="s">
        <v>1262</v>
      </c>
      <c r="F1182">
        <f t="shared" si="55"/>
        <v>0.94637399999999983</v>
      </c>
      <c r="G1182">
        <v>0.96899999999999997</v>
      </c>
      <c r="H1182">
        <v>0.93379999999999996</v>
      </c>
      <c r="I1182">
        <v>0.96409999999999996</v>
      </c>
      <c r="J1182">
        <v>0.86119999999999997</v>
      </c>
      <c r="K1182">
        <v>0.94410000000000005</v>
      </c>
      <c r="L1182">
        <v>0.94230000000000003</v>
      </c>
      <c r="M1182">
        <v>0.95109999999999995</v>
      </c>
      <c r="N1182">
        <v>0.97689999999999999</v>
      </c>
      <c r="O1182">
        <v>0.97230000000000005</v>
      </c>
      <c r="P1182">
        <v>0.98140000000000005</v>
      </c>
      <c r="Q1182">
        <v>0.93479999999999996</v>
      </c>
      <c r="R1182">
        <v>0.96009999999999995</v>
      </c>
      <c r="S1182">
        <v>0.9698</v>
      </c>
      <c r="T1182">
        <v>0.97570000000000001</v>
      </c>
      <c r="U1182">
        <v>0.9264</v>
      </c>
      <c r="V1182">
        <v>0.87739999999999996</v>
      </c>
      <c r="W1182">
        <v>0.96689999999999998</v>
      </c>
      <c r="X1182">
        <v>0.9466</v>
      </c>
      <c r="Y1182">
        <v>0.9577</v>
      </c>
      <c r="Z1182">
        <v>0.97199999999999998</v>
      </c>
      <c r="AA1182">
        <v>0.94679999999999997</v>
      </c>
      <c r="AB1182">
        <v>0.96809999999999996</v>
      </c>
      <c r="AC1182">
        <v>0.96240000000000003</v>
      </c>
      <c r="AD1182">
        <v>0.93569999999999998</v>
      </c>
      <c r="AE1182">
        <v>0.9385</v>
      </c>
      <c r="AF1182">
        <v>0.96840000000000004</v>
      </c>
      <c r="AG1182">
        <v>0.90500000000000003</v>
      </c>
      <c r="AH1182">
        <v>0.9345</v>
      </c>
      <c r="AI1182">
        <v>0.98899999999999999</v>
      </c>
      <c r="AJ1182">
        <v>0.94430000000000003</v>
      </c>
      <c r="AK1182">
        <v>0.91710000000000003</v>
      </c>
      <c r="AL1182">
        <v>0.9365</v>
      </c>
      <c r="AM1182">
        <v>0.96750000000000003</v>
      </c>
      <c r="AN1182">
        <v>0.95669999999999999</v>
      </c>
      <c r="AO1182">
        <v>0.96919999999999995</v>
      </c>
      <c r="AP1182">
        <v>0.93459999999999999</v>
      </c>
      <c r="AQ1182">
        <v>0.9788</v>
      </c>
      <c r="AR1182">
        <v>0.96030000000000004</v>
      </c>
      <c r="AS1182">
        <v>0.95099999999999996</v>
      </c>
      <c r="AT1182">
        <v>0.91810000000000003</v>
      </c>
      <c r="AU1182">
        <v>0.94989999999999997</v>
      </c>
      <c r="AV1182">
        <v>0.96909999999999996</v>
      </c>
      <c r="AW1182">
        <v>0.89080000000000004</v>
      </c>
      <c r="AX1182">
        <v>0.9194</v>
      </c>
      <c r="AY1182">
        <v>0.94469999999999998</v>
      </c>
      <c r="AZ1182">
        <v>0.93589999999999995</v>
      </c>
      <c r="BA1182">
        <v>0.9466</v>
      </c>
      <c r="BB1182">
        <v>0.90380000000000005</v>
      </c>
      <c r="BC1182">
        <v>0.95030000000000003</v>
      </c>
      <c r="BD1182">
        <v>0.94210000000000005</v>
      </c>
    </row>
    <row r="1183" spans="1:56" hidden="1" x14ac:dyDescent="0.4">
      <c r="A1183">
        <v>237</v>
      </c>
      <c r="B1183" t="s">
        <v>1214</v>
      </c>
      <c r="C1183" t="s">
        <v>1257</v>
      </c>
      <c r="D1183" t="str">
        <f t="shared" si="54"/>
        <v>MEAN</v>
      </c>
      <c r="E1183" t="s">
        <v>1263</v>
      </c>
      <c r="F1183">
        <f t="shared" si="55"/>
        <v>0.50587599999999999</v>
      </c>
      <c r="G1183">
        <v>0.54690000000000005</v>
      </c>
      <c r="H1183">
        <v>0.49059999999999998</v>
      </c>
      <c r="I1183">
        <v>0.40770000000000001</v>
      </c>
      <c r="J1183">
        <v>0.44900000000000001</v>
      </c>
      <c r="K1183">
        <v>0.40799999999999997</v>
      </c>
      <c r="L1183">
        <v>0.44829999999999998</v>
      </c>
      <c r="M1183">
        <v>0.49480000000000002</v>
      </c>
      <c r="N1183">
        <v>0.57250000000000001</v>
      </c>
      <c r="O1183">
        <v>0.4874</v>
      </c>
      <c r="P1183">
        <v>0.67600000000000005</v>
      </c>
      <c r="Q1183">
        <v>0.41889999999999999</v>
      </c>
      <c r="R1183">
        <v>0.53879999999999995</v>
      </c>
      <c r="S1183">
        <v>0.60460000000000003</v>
      </c>
      <c r="T1183">
        <v>0.5091</v>
      </c>
      <c r="U1183">
        <v>0.5323</v>
      </c>
      <c r="V1183">
        <v>0.45279999999999998</v>
      </c>
      <c r="W1183">
        <v>0.53900000000000003</v>
      </c>
      <c r="X1183">
        <v>0.56120000000000003</v>
      </c>
      <c r="Y1183">
        <v>0.54220000000000002</v>
      </c>
      <c r="Z1183">
        <v>0.61080000000000001</v>
      </c>
      <c r="AA1183">
        <v>0.50609999999999999</v>
      </c>
      <c r="AB1183">
        <v>0.53210000000000002</v>
      </c>
      <c r="AC1183">
        <v>0.49819999999999998</v>
      </c>
      <c r="AD1183">
        <v>0.4415</v>
      </c>
      <c r="AE1183">
        <v>0.47389999999999999</v>
      </c>
      <c r="AF1183">
        <v>0.55989999999999995</v>
      </c>
      <c r="AG1183">
        <v>0.38750000000000001</v>
      </c>
      <c r="AH1183">
        <v>0.43030000000000002</v>
      </c>
      <c r="AI1183">
        <v>0.62909999999999999</v>
      </c>
      <c r="AJ1183">
        <v>0.46899999999999997</v>
      </c>
      <c r="AK1183">
        <v>0.45350000000000001</v>
      </c>
      <c r="AL1183">
        <v>0.4708</v>
      </c>
      <c r="AM1183">
        <v>0.50880000000000003</v>
      </c>
      <c r="AN1183">
        <v>0.50049999999999994</v>
      </c>
      <c r="AO1183">
        <v>0.57240000000000002</v>
      </c>
      <c r="AP1183">
        <v>0.49569999999999997</v>
      </c>
      <c r="AQ1183">
        <v>0.57350000000000001</v>
      </c>
      <c r="AR1183">
        <v>0.50939999999999996</v>
      </c>
      <c r="AS1183">
        <v>0.52680000000000005</v>
      </c>
      <c r="AT1183">
        <v>0.41699999999999998</v>
      </c>
      <c r="AU1183">
        <v>0.52929999999999999</v>
      </c>
      <c r="AV1183">
        <v>0.51139999999999997</v>
      </c>
      <c r="AW1183">
        <v>0.41270000000000001</v>
      </c>
      <c r="AX1183">
        <v>0.49330000000000002</v>
      </c>
      <c r="AY1183">
        <v>0.4753</v>
      </c>
      <c r="AZ1183">
        <v>0.48820000000000002</v>
      </c>
      <c r="BA1183">
        <v>0.59489999999999998</v>
      </c>
      <c r="BB1183">
        <v>0.47189999999999999</v>
      </c>
      <c r="BC1183">
        <v>0.52549999999999997</v>
      </c>
      <c r="BD1183">
        <v>0.5444</v>
      </c>
    </row>
    <row r="1184" spans="1:56" x14ac:dyDescent="0.4">
      <c r="A1184">
        <v>238</v>
      </c>
      <c r="B1184" t="s">
        <v>1214</v>
      </c>
      <c r="C1184" t="s">
        <v>1257</v>
      </c>
      <c r="D1184" t="str">
        <f t="shared" si="54"/>
        <v>Weighted</v>
      </c>
      <c r="E1184" t="s">
        <v>1264</v>
      </c>
      <c r="F1184">
        <f t="shared" si="55"/>
        <v>0.51602400000000004</v>
      </c>
      <c r="G1184">
        <v>0.57150000000000001</v>
      </c>
      <c r="H1184">
        <v>0.4975</v>
      </c>
      <c r="I1184">
        <v>0.37880000000000003</v>
      </c>
      <c r="J1184">
        <v>0.4506</v>
      </c>
      <c r="K1184">
        <v>0.3826</v>
      </c>
      <c r="L1184">
        <v>0.44190000000000002</v>
      </c>
      <c r="M1184">
        <v>0.49569999999999997</v>
      </c>
      <c r="N1184">
        <v>0.60150000000000003</v>
      </c>
      <c r="O1184">
        <v>0.49009999999999998</v>
      </c>
      <c r="P1184">
        <v>0.73819999999999997</v>
      </c>
      <c r="Q1184">
        <v>0.39860000000000001</v>
      </c>
      <c r="R1184">
        <v>0.55959999999999999</v>
      </c>
      <c r="S1184">
        <v>0.64370000000000005</v>
      </c>
      <c r="T1184">
        <v>0.51439999999999997</v>
      </c>
      <c r="U1184">
        <v>0.56110000000000004</v>
      </c>
      <c r="V1184">
        <v>0.45119999999999999</v>
      </c>
      <c r="W1184">
        <v>0.55189999999999995</v>
      </c>
      <c r="X1184">
        <v>0.58809999999999996</v>
      </c>
      <c r="Y1184">
        <v>0.56299999999999994</v>
      </c>
      <c r="Z1184">
        <v>0.65720000000000001</v>
      </c>
      <c r="AA1184">
        <v>0.51380000000000003</v>
      </c>
      <c r="AB1184">
        <v>0.54530000000000001</v>
      </c>
      <c r="AC1184">
        <v>0.50270000000000004</v>
      </c>
      <c r="AD1184">
        <v>0.43469999999999998</v>
      </c>
      <c r="AE1184">
        <v>0.47910000000000003</v>
      </c>
      <c r="AF1184">
        <v>0.58099999999999996</v>
      </c>
      <c r="AG1184">
        <v>0.36480000000000001</v>
      </c>
      <c r="AH1184">
        <v>0.41160000000000002</v>
      </c>
      <c r="AI1184">
        <v>0.67410000000000003</v>
      </c>
      <c r="AJ1184">
        <v>0.46060000000000001</v>
      </c>
      <c r="AK1184">
        <v>0.45240000000000002</v>
      </c>
      <c r="AL1184">
        <v>0.47049999999999997</v>
      </c>
      <c r="AM1184">
        <v>0.51700000000000002</v>
      </c>
      <c r="AN1184">
        <v>0.50839999999999996</v>
      </c>
      <c r="AO1184">
        <v>0.60240000000000005</v>
      </c>
      <c r="AP1184">
        <v>0.50819999999999999</v>
      </c>
      <c r="AQ1184">
        <v>0.59319999999999995</v>
      </c>
      <c r="AR1184">
        <v>0.52080000000000004</v>
      </c>
      <c r="AS1184">
        <v>0.54400000000000004</v>
      </c>
      <c r="AT1184">
        <v>0.39950000000000002</v>
      </c>
      <c r="AU1184">
        <v>0.55059999999999998</v>
      </c>
      <c r="AV1184">
        <v>0.51929999999999998</v>
      </c>
      <c r="AW1184">
        <v>0.41139999999999999</v>
      </c>
      <c r="AX1184">
        <v>0.50219999999999998</v>
      </c>
      <c r="AY1184">
        <v>0.4753</v>
      </c>
      <c r="AZ1184">
        <v>0.49519999999999997</v>
      </c>
      <c r="BA1184">
        <v>0.63629999999999998</v>
      </c>
      <c r="BB1184">
        <v>0.4773</v>
      </c>
      <c r="BC1184">
        <v>0.54049999999999998</v>
      </c>
      <c r="BD1184">
        <v>0.57179999999999997</v>
      </c>
    </row>
    <row r="1185" spans="1:56" hidden="1" x14ac:dyDescent="0.4">
      <c r="A1185">
        <v>218</v>
      </c>
      <c r="B1185" t="s">
        <v>1178</v>
      </c>
      <c r="C1185" t="s">
        <v>1257</v>
      </c>
      <c r="D1185" t="str">
        <f t="shared" si="54"/>
        <v>Jaccard</v>
      </c>
      <c r="E1185" t="s">
        <v>1265</v>
      </c>
      <c r="F1185">
        <f t="shared" si="55"/>
        <v>0.48922400000000005</v>
      </c>
      <c r="G1185">
        <v>0.17649999999999999</v>
      </c>
      <c r="H1185">
        <v>0.64290000000000003</v>
      </c>
      <c r="I1185">
        <v>0.73680000000000001</v>
      </c>
      <c r="J1185">
        <v>0.27450000000000002</v>
      </c>
      <c r="K1185">
        <v>0.2727</v>
      </c>
      <c r="L1185">
        <v>0.46150000000000002</v>
      </c>
      <c r="M1185">
        <v>0.4884</v>
      </c>
      <c r="N1185">
        <v>0.63329999999999997</v>
      </c>
      <c r="O1185">
        <v>0.48149999999999998</v>
      </c>
      <c r="P1185">
        <v>0.76919999999999999</v>
      </c>
      <c r="Q1185">
        <v>0.64</v>
      </c>
      <c r="R1185">
        <v>0.48280000000000001</v>
      </c>
      <c r="S1185">
        <v>0.8</v>
      </c>
      <c r="T1185">
        <v>0.69569999999999999</v>
      </c>
      <c r="U1185">
        <v>0.31709999999999999</v>
      </c>
      <c r="V1185">
        <v>0.6512</v>
      </c>
      <c r="W1185">
        <v>0.55879999999999996</v>
      </c>
      <c r="X1185">
        <v>0.44</v>
      </c>
      <c r="Y1185">
        <v>0.26190000000000002</v>
      </c>
      <c r="Z1185">
        <v>0.51849999999999996</v>
      </c>
      <c r="AA1185">
        <v>0.63639999999999997</v>
      </c>
      <c r="AB1185">
        <v>0.45829999999999999</v>
      </c>
      <c r="AC1185">
        <v>0.37930000000000003</v>
      </c>
      <c r="AD1185">
        <v>0.36</v>
      </c>
      <c r="AE1185">
        <v>0.4894</v>
      </c>
      <c r="AF1185">
        <v>0.63460000000000005</v>
      </c>
      <c r="AG1185">
        <v>0.36170000000000002</v>
      </c>
      <c r="AH1185">
        <v>0.46429999999999999</v>
      </c>
      <c r="AI1185">
        <v>0.64</v>
      </c>
      <c r="AJ1185">
        <v>0.47370000000000001</v>
      </c>
      <c r="AK1185">
        <v>0.21279999999999999</v>
      </c>
      <c r="AL1185">
        <v>0.21740000000000001</v>
      </c>
      <c r="AM1185">
        <v>0.5</v>
      </c>
      <c r="AN1185">
        <v>0.38300000000000001</v>
      </c>
      <c r="AO1185">
        <v>0.76670000000000005</v>
      </c>
      <c r="AP1185">
        <v>0.47370000000000001</v>
      </c>
      <c r="AQ1185">
        <v>0.62960000000000005</v>
      </c>
      <c r="AR1185">
        <v>0.36359999999999998</v>
      </c>
      <c r="AS1185">
        <v>0.3846</v>
      </c>
      <c r="AT1185">
        <v>0.43590000000000001</v>
      </c>
      <c r="AU1185">
        <v>0.54549999999999998</v>
      </c>
      <c r="AV1185">
        <v>0.4839</v>
      </c>
      <c r="AW1185">
        <v>0.33329999999999999</v>
      </c>
      <c r="AX1185">
        <v>0.42859999999999998</v>
      </c>
      <c r="AY1185">
        <v>0.33329999999999999</v>
      </c>
      <c r="AZ1185">
        <v>0.5806</v>
      </c>
      <c r="BA1185">
        <v>0.56820000000000004</v>
      </c>
      <c r="BB1185">
        <v>0.77780000000000005</v>
      </c>
      <c r="BC1185">
        <v>0.4667</v>
      </c>
      <c r="BD1185">
        <v>0.375</v>
      </c>
    </row>
    <row r="1186" spans="1:56" hidden="1" x14ac:dyDescent="0.4">
      <c r="A1186">
        <v>219</v>
      </c>
      <c r="B1186" t="s">
        <v>1178</v>
      </c>
      <c r="C1186" t="s">
        <v>1257</v>
      </c>
      <c r="D1186" t="str">
        <f t="shared" si="54"/>
        <v>Levenshtein</v>
      </c>
      <c r="E1186" t="s">
        <v>1266</v>
      </c>
      <c r="F1186">
        <f t="shared" si="55"/>
        <v>0.67391800000000013</v>
      </c>
      <c r="G1186">
        <v>0.6048</v>
      </c>
      <c r="H1186">
        <v>0.74660000000000004</v>
      </c>
      <c r="I1186">
        <v>0.72970000000000002</v>
      </c>
      <c r="J1186">
        <v>0.5675</v>
      </c>
      <c r="K1186">
        <v>0.47110000000000002</v>
      </c>
      <c r="L1186">
        <v>0.6714</v>
      </c>
      <c r="M1186">
        <v>0.67569999999999997</v>
      </c>
      <c r="N1186">
        <v>0.67159999999999997</v>
      </c>
      <c r="O1186">
        <v>0.76139999999999997</v>
      </c>
      <c r="P1186">
        <v>0.85289999999999999</v>
      </c>
      <c r="Q1186">
        <v>0.72130000000000005</v>
      </c>
      <c r="R1186">
        <v>0.58819999999999995</v>
      </c>
      <c r="S1186">
        <v>0.87690000000000001</v>
      </c>
      <c r="T1186">
        <v>0.8196</v>
      </c>
      <c r="U1186">
        <v>0.50429999999999997</v>
      </c>
      <c r="V1186">
        <v>0.78010000000000002</v>
      </c>
      <c r="W1186">
        <v>0.74670000000000003</v>
      </c>
      <c r="X1186">
        <v>0.69789999999999996</v>
      </c>
      <c r="Y1186">
        <v>0.57750000000000001</v>
      </c>
      <c r="Z1186">
        <v>0.67359999999999998</v>
      </c>
      <c r="AA1186">
        <v>0.77239999999999998</v>
      </c>
      <c r="AB1186">
        <v>0.6976</v>
      </c>
      <c r="AC1186">
        <v>0.74470000000000003</v>
      </c>
      <c r="AD1186">
        <v>0.57299999999999995</v>
      </c>
      <c r="AE1186">
        <v>0.62690000000000001</v>
      </c>
      <c r="AF1186">
        <v>0.75439999999999996</v>
      </c>
      <c r="AG1186">
        <v>0.51329999999999998</v>
      </c>
      <c r="AH1186">
        <v>0.70220000000000005</v>
      </c>
      <c r="AI1186">
        <v>0.73939999999999995</v>
      </c>
      <c r="AJ1186">
        <v>0.79110000000000003</v>
      </c>
      <c r="AK1186">
        <v>0.50619999999999998</v>
      </c>
      <c r="AL1186">
        <v>0.69599999999999995</v>
      </c>
      <c r="AM1186">
        <v>0.6613</v>
      </c>
      <c r="AN1186">
        <v>0.57310000000000005</v>
      </c>
      <c r="AO1186">
        <v>0.80030000000000001</v>
      </c>
      <c r="AP1186">
        <v>0.65710000000000002</v>
      </c>
      <c r="AQ1186">
        <v>0.71360000000000001</v>
      </c>
      <c r="AR1186">
        <v>0.66080000000000005</v>
      </c>
      <c r="AS1186">
        <v>0.59009999999999996</v>
      </c>
      <c r="AT1186">
        <v>0.57499999999999996</v>
      </c>
      <c r="AU1186">
        <v>0.64080000000000004</v>
      </c>
      <c r="AV1186">
        <v>0.67669999999999997</v>
      </c>
      <c r="AW1186">
        <v>0.59450000000000003</v>
      </c>
      <c r="AX1186">
        <v>0.59109999999999996</v>
      </c>
      <c r="AY1186">
        <v>0.60140000000000005</v>
      </c>
      <c r="AZ1186">
        <v>0.61680000000000001</v>
      </c>
      <c r="BA1186">
        <v>0.75239999999999996</v>
      </c>
      <c r="BB1186">
        <v>0.82110000000000005</v>
      </c>
      <c r="BC1186">
        <v>0.70330000000000004</v>
      </c>
      <c r="BD1186">
        <v>0.61050000000000004</v>
      </c>
    </row>
    <row r="1187" spans="1:56" hidden="1" x14ac:dyDescent="0.4">
      <c r="A1187">
        <v>220</v>
      </c>
      <c r="B1187" t="s">
        <v>1178</v>
      </c>
      <c r="C1187" t="s">
        <v>1257</v>
      </c>
      <c r="D1187" t="str">
        <f t="shared" si="54"/>
        <v>TFIDF</v>
      </c>
      <c r="E1187" t="s">
        <v>1267</v>
      </c>
      <c r="F1187">
        <f t="shared" si="55"/>
        <v>0.56070399999999998</v>
      </c>
      <c r="G1187">
        <v>0.47339999999999999</v>
      </c>
      <c r="H1187">
        <v>0.80620000000000003</v>
      </c>
      <c r="I1187">
        <v>0.61080000000000001</v>
      </c>
      <c r="J1187">
        <v>0.3387</v>
      </c>
      <c r="K1187">
        <v>0.1996</v>
      </c>
      <c r="L1187">
        <v>0.58450000000000002</v>
      </c>
      <c r="M1187">
        <v>0.51780000000000004</v>
      </c>
      <c r="N1187">
        <v>0.6593</v>
      </c>
      <c r="O1187">
        <v>0.70640000000000003</v>
      </c>
      <c r="P1187">
        <v>0.83840000000000003</v>
      </c>
      <c r="Q1187">
        <v>0.67479999999999996</v>
      </c>
      <c r="R1187">
        <v>0.57720000000000005</v>
      </c>
      <c r="S1187">
        <v>0.78979999999999995</v>
      </c>
      <c r="T1187">
        <v>0.71760000000000002</v>
      </c>
      <c r="U1187">
        <v>0.47149999999999997</v>
      </c>
      <c r="V1187">
        <v>0.57550000000000001</v>
      </c>
      <c r="W1187">
        <v>0.5857</v>
      </c>
      <c r="X1187">
        <v>0.57079999999999997</v>
      </c>
      <c r="Y1187">
        <v>0.3957</v>
      </c>
      <c r="Z1187">
        <v>0.7218</v>
      </c>
      <c r="AA1187">
        <v>0.59150000000000003</v>
      </c>
      <c r="AB1187">
        <v>0.4965</v>
      </c>
      <c r="AC1187">
        <v>0.4748</v>
      </c>
      <c r="AD1187">
        <v>0.45550000000000002</v>
      </c>
      <c r="AE1187">
        <v>0.56310000000000004</v>
      </c>
      <c r="AF1187">
        <v>0.68389999999999995</v>
      </c>
      <c r="AG1187">
        <v>0.314</v>
      </c>
      <c r="AH1187">
        <v>0.4103</v>
      </c>
      <c r="AI1187">
        <v>0.65510000000000002</v>
      </c>
      <c r="AJ1187">
        <v>0.41110000000000002</v>
      </c>
      <c r="AK1187">
        <v>0.51370000000000005</v>
      </c>
      <c r="AL1187">
        <v>0.47620000000000001</v>
      </c>
      <c r="AM1187">
        <v>0.45329999999999998</v>
      </c>
      <c r="AN1187">
        <v>0.49259999999999998</v>
      </c>
      <c r="AO1187">
        <v>0.74939999999999996</v>
      </c>
      <c r="AP1187">
        <v>0.61360000000000003</v>
      </c>
      <c r="AQ1187">
        <v>0.59140000000000004</v>
      </c>
      <c r="AR1187">
        <v>0.54110000000000003</v>
      </c>
      <c r="AS1187">
        <v>0.50939999999999996</v>
      </c>
      <c r="AT1187">
        <v>0.50590000000000002</v>
      </c>
      <c r="AU1187">
        <v>0.70740000000000003</v>
      </c>
      <c r="AV1187">
        <v>0.55289999999999995</v>
      </c>
      <c r="AW1187">
        <v>0.58309999999999995</v>
      </c>
      <c r="AX1187">
        <v>0.44069999999999998</v>
      </c>
      <c r="AY1187">
        <v>0.50049999999999994</v>
      </c>
      <c r="AZ1187">
        <v>0.6593</v>
      </c>
      <c r="BA1187">
        <v>0.70820000000000005</v>
      </c>
      <c r="BB1187">
        <v>0.52310000000000001</v>
      </c>
      <c r="BC1187">
        <v>0.55069999999999997</v>
      </c>
      <c r="BD1187">
        <v>0.4914</v>
      </c>
    </row>
    <row r="1188" spans="1:56" hidden="1" x14ac:dyDescent="0.4">
      <c r="A1188">
        <v>221</v>
      </c>
      <c r="B1188" t="s">
        <v>1178</v>
      </c>
      <c r="C1188" t="s">
        <v>1257</v>
      </c>
      <c r="D1188" t="str">
        <f t="shared" si="54"/>
        <v>BM25</v>
      </c>
      <c r="E1188" t="s">
        <v>1268</v>
      </c>
      <c r="F1188">
        <f t="shared" si="55"/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</row>
    <row r="1189" spans="1:56" hidden="1" x14ac:dyDescent="0.4">
      <c r="A1189">
        <v>222</v>
      </c>
      <c r="B1189" t="s">
        <v>1178</v>
      </c>
      <c r="C1189" t="s">
        <v>1257</v>
      </c>
      <c r="D1189" t="str">
        <f t="shared" si="54"/>
        <v>SBERT</v>
      </c>
      <c r="E1189" t="s">
        <v>1269</v>
      </c>
      <c r="F1189">
        <f t="shared" si="55"/>
        <v>0.95430200000000009</v>
      </c>
      <c r="G1189">
        <v>0.92549999999999999</v>
      </c>
      <c r="H1189">
        <v>0.99129999999999996</v>
      </c>
      <c r="I1189">
        <v>0.96650000000000003</v>
      </c>
      <c r="J1189">
        <v>0.92030000000000001</v>
      </c>
      <c r="K1189">
        <v>0.9264</v>
      </c>
      <c r="L1189">
        <v>0.97789999999999999</v>
      </c>
      <c r="M1189">
        <v>0.96109999999999995</v>
      </c>
      <c r="N1189">
        <v>0.96840000000000004</v>
      </c>
      <c r="O1189">
        <v>0.98799999999999999</v>
      </c>
      <c r="P1189">
        <v>0.98909999999999998</v>
      </c>
      <c r="Q1189">
        <v>0.97699999999999998</v>
      </c>
      <c r="R1189">
        <v>0.95189999999999997</v>
      </c>
      <c r="S1189">
        <v>0.99160000000000004</v>
      </c>
      <c r="T1189">
        <v>0.9899</v>
      </c>
      <c r="U1189">
        <v>0.92520000000000002</v>
      </c>
      <c r="V1189">
        <v>0.97519999999999996</v>
      </c>
      <c r="W1189">
        <v>0.9677</v>
      </c>
      <c r="X1189">
        <v>0.94340000000000002</v>
      </c>
      <c r="Y1189">
        <v>0.93300000000000005</v>
      </c>
      <c r="Z1189">
        <v>0.97440000000000004</v>
      </c>
      <c r="AA1189">
        <v>0.98209999999999997</v>
      </c>
      <c r="AB1189">
        <v>0.94159999999999999</v>
      </c>
      <c r="AC1189">
        <v>0.92969999999999997</v>
      </c>
      <c r="AD1189">
        <v>0.93930000000000002</v>
      </c>
      <c r="AE1189">
        <v>0.94830000000000003</v>
      </c>
      <c r="AF1189">
        <v>0.96950000000000003</v>
      </c>
      <c r="AG1189">
        <v>0.8669</v>
      </c>
      <c r="AH1189">
        <v>0.94720000000000004</v>
      </c>
      <c r="AI1189">
        <v>0.97409999999999997</v>
      </c>
      <c r="AJ1189">
        <v>0.96160000000000001</v>
      </c>
      <c r="AK1189">
        <v>0.92369999999999997</v>
      </c>
      <c r="AL1189">
        <v>0.96120000000000005</v>
      </c>
      <c r="AM1189">
        <v>0.96</v>
      </c>
      <c r="AN1189">
        <v>0.91669999999999996</v>
      </c>
      <c r="AO1189">
        <v>0.98829999999999996</v>
      </c>
      <c r="AP1189">
        <v>0.97270000000000001</v>
      </c>
      <c r="AQ1189">
        <v>0.9748</v>
      </c>
      <c r="AR1189">
        <v>0.95050000000000001</v>
      </c>
      <c r="AS1189">
        <v>0.94110000000000005</v>
      </c>
      <c r="AT1189">
        <v>0.93820000000000003</v>
      </c>
      <c r="AU1189">
        <v>0.95599999999999996</v>
      </c>
      <c r="AV1189">
        <v>0.97550000000000003</v>
      </c>
      <c r="AW1189">
        <v>0.94750000000000001</v>
      </c>
      <c r="AX1189">
        <v>0.95069999999999999</v>
      </c>
      <c r="AY1189">
        <v>0.94769999999999999</v>
      </c>
      <c r="AZ1189">
        <v>0.93369999999999997</v>
      </c>
      <c r="BA1189">
        <v>0.96419999999999995</v>
      </c>
      <c r="BB1189">
        <v>0.92</v>
      </c>
      <c r="BC1189">
        <v>0.94950000000000001</v>
      </c>
      <c r="BD1189">
        <v>0.93899999999999995</v>
      </c>
    </row>
    <row r="1190" spans="1:56" hidden="1" x14ac:dyDescent="0.4">
      <c r="A1190">
        <v>223</v>
      </c>
      <c r="B1190" t="s">
        <v>1178</v>
      </c>
      <c r="C1190" t="s">
        <v>1257</v>
      </c>
      <c r="D1190" t="str">
        <f t="shared" si="54"/>
        <v>MEAN</v>
      </c>
      <c r="E1190" t="s">
        <v>1270</v>
      </c>
      <c r="F1190">
        <f t="shared" si="55"/>
        <v>0.53563400000000005</v>
      </c>
      <c r="G1190">
        <v>0.436</v>
      </c>
      <c r="H1190">
        <v>0.63739999999999997</v>
      </c>
      <c r="I1190">
        <v>0.60880000000000001</v>
      </c>
      <c r="J1190">
        <v>0.42020000000000002</v>
      </c>
      <c r="K1190">
        <v>0.374</v>
      </c>
      <c r="L1190">
        <v>0.53910000000000002</v>
      </c>
      <c r="M1190">
        <v>0.52859999999999996</v>
      </c>
      <c r="N1190">
        <v>0.58650000000000002</v>
      </c>
      <c r="O1190">
        <v>0.58750000000000002</v>
      </c>
      <c r="P1190">
        <v>0.68989999999999996</v>
      </c>
      <c r="Q1190">
        <v>0.60260000000000002</v>
      </c>
      <c r="R1190">
        <v>0.52</v>
      </c>
      <c r="S1190">
        <v>0.69169999999999998</v>
      </c>
      <c r="T1190">
        <v>0.64449999999999996</v>
      </c>
      <c r="U1190">
        <v>0.44359999999999999</v>
      </c>
      <c r="V1190">
        <v>0.59640000000000004</v>
      </c>
      <c r="W1190">
        <v>0.57179999999999997</v>
      </c>
      <c r="X1190">
        <v>0.53039999999999998</v>
      </c>
      <c r="Y1190">
        <v>0.43359999999999999</v>
      </c>
      <c r="Z1190">
        <v>0.57769999999999999</v>
      </c>
      <c r="AA1190">
        <v>0.59650000000000003</v>
      </c>
      <c r="AB1190">
        <v>0.51880000000000004</v>
      </c>
      <c r="AC1190">
        <v>0.50570000000000004</v>
      </c>
      <c r="AD1190">
        <v>0.46560000000000001</v>
      </c>
      <c r="AE1190">
        <v>0.52549999999999997</v>
      </c>
      <c r="AF1190">
        <v>0.60850000000000004</v>
      </c>
      <c r="AG1190">
        <v>0.41120000000000001</v>
      </c>
      <c r="AH1190">
        <v>0.50480000000000003</v>
      </c>
      <c r="AI1190">
        <v>0.60170000000000001</v>
      </c>
      <c r="AJ1190">
        <v>0.52749999999999997</v>
      </c>
      <c r="AK1190">
        <v>0.43130000000000002</v>
      </c>
      <c r="AL1190">
        <v>0.47020000000000001</v>
      </c>
      <c r="AM1190">
        <v>0.51490000000000002</v>
      </c>
      <c r="AN1190">
        <v>0.47310000000000002</v>
      </c>
      <c r="AO1190">
        <v>0.66090000000000004</v>
      </c>
      <c r="AP1190">
        <v>0.54339999999999999</v>
      </c>
      <c r="AQ1190">
        <v>0.58189999999999997</v>
      </c>
      <c r="AR1190">
        <v>0.50319999999999998</v>
      </c>
      <c r="AS1190">
        <v>0.48509999999999998</v>
      </c>
      <c r="AT1190">
        <v>0.49099999999999999</v>
      </c>
      <c r="AU1190">
        <v>0.56989999999999996</v>
      </c>
      <c r="AV1190">
        <v>0.53779999999999994</v>
      </c>
      <c r="AW1190">
        <v>0.49170000000000003</v>
      </c>
      <c r="AX1190">
        <v>0.48220000000000002</v>
      </c>
      <c r="AY1190">
        <v>0.47660000000000002</v>
      </c>
      <c r="AZ1190">
        <v>0.55810000000000004</v>
      </c>
      <c r="BA1190">
        <v>0.59860000000000002</v>
      </c>
      <c r="BB1190">
        <v>0.60840000000000005</v>
      </c>
      <c r="BC1190">
        <v>0.53410000000000002</v>
      </c>
      <c r="BD1190">
        <v>0.48320000000000002</v>
      </c>
    </row>
    <row r="1191" spans="1:56" hidden="1" x14ac:dyDescent="0.4">
      <c r="A1191">
        <v>224</v>
      </c>
      <c r="B1191" t="s">
        <v>1178</v>
      </c>
      <c r="C1191" t="s">
        <v>1257</v>
      </c>
      <c r="D1191" t="str">
        <f t="shared" si="54"/>
        <v>Weighted</v>
      </c>
      <c r="E1191" t="s">
        <v>1271</v>
      </c>
      <c r="F1191">
        <f t="shared" si="55"/>
        <v>0.55442800000000014</v>
      </c>
      <c r="G1191">
        <v>0.4299</v>
      </c>
      <c r="H1191">
        <v>0.68840000000000001</v>
      </c>
      <c r="I1191">
        <v>0.64649999999999996</v>
      </c>
      <c r="J1191">
        <v>0.40410000000000001</v>
      </c>
      <c r="K1191">
        <v>0.33850000000000002</v>
      </c>
      <c r="L1191">
        <v>0.55640000000000001</v>
      </c>
      <c r="M1191">
        <v>0.54249999999999998</v>
      </c>
      <c r="N1191">
        <v>0.62090000000000001</v>
      </c>
      <c r="O1191">
        <v>0.62139999999999995</v>
      </c>
      <c r="P1191">
        <v>0.75590000000000002</v>
      </c>
      <c r="Q1191">
        <v>0.64049999999999996</v>
      </c>
      <c r="R1191">
        <v>0.53610000000000002</v>
      </c>
      <c r="S1191">
        <v>0.75529999999999997</v>
      </c>
      <c r="T1191">
        <v>0.69310000000000005</v>
      </c>
      <c r="U1191">
        <v>0.43930000000000002</v>
      </c>
      <c r="V1191">
        <v>0.628</v>
      </c>
      <c r="W1191">
        <v>0.59889999999999999</v>
      </c>
      <c r="X1191">
        <v>0.55010000000000003</v>
      </c>
      <c r="Y1191">
        <v>0.4219</v>
      </c>
      <c r="Z1191">
        <v>0.61199999999999999</v>
      </c>
      <c r="AA1191">
        <v>0.62780000000000002</v>
      </c>
      <c r="AB1191">
        <v>0.53210000000000002</v>
      </c>
      <c r="AC1191">
        <v>0.51639999999999997</v>
      </c>
      <c r="AD1191">
        <v>0.46379999999999999</v>
      </c>
      <c r="AE1191">
        <v>0.54279999999999995</v>
      </c>
      <c r="AF1191">
        <v>0.64939999999999998</v>
      </c>
      <c r="AG1191">
        <v>0.39960000000000001</v>
      </c>
      <c r="AH1191">
        <v>0.50939999999999996</v>
      </c>
      <c r="AI1191">
        <v>0.63880000000000003</v>
      </c>
      <c r="AJ1191">
        <v>0.53569999999999995</v>
      </c>
      <c r="AK1191">
        <v>0.42620000000000002</v>
      </c>
      <c r="AL1191">
        <v>0.46729999999999999</v>
      </c>
      <c r="AM1191">
        <v>0.52229999999999999</v>
      </c>
      <c r="AN1191">
        <v>0.47849999999999998</v>
      </c>
      <c r="AO1191">
        <v>0.71540000000000004</v>
      </c>
      <c r="AP1191">
        <v>0.56410000000000005</v>
      </c>
      <c r="AQ1191">
        <v>0.61070000000000002</v>
      </c>
      <c r="AR1191">
        <v>0.51349999999999996</v>
      </c>
      <c r="AS1191">
        <v>0.49059999999999998</v>
      </c>
      <c r="AT1191">
        <v>0.49830000000000002</v>
      </c>
      <c r="AU1191">
        <v>0.60440000000000005</v>
      </c>
      <c r="AV1191">
        <v>0.55359999999999998</v>
      </c>
      <c r="AW1191">
        <v>0.50160000000000005</v>
      </c>
      <c r="AX1191">
        <v>0.48220000000000002</v>
      </c>
      <c r="AY1191">
        <v>0.47860000000000003</v>
      </c>
      <c r="AZ1191">
        <v>0.59050000000000002</v>
      </c>
      <c r="BA1191">
        <v>0.63900000000000001</v>
      </c>
      <c r="BB1191">
        <v>0.64870000000000005</v>
      </c>
      <c r="BC1191">
        <v>0.55269999999999997</v>
      </c>
      <c r="BD1191">
        <v>0.48770000000000002</v>
      </c>
    </row>
    <row r="1192" spans="1:56" hidden="1" x14ac:dyDescent="0.4">
      <c r="A1192">
        <v>197</v>
      </c>
      <c r="B1192" t="s">
        <v>1149</v>
      </c>
      <c r="C1192" t="s">
        <v>1257</v>
      </c>
      <c r="D1192" t="str">
        <f t="shared" si="54"/>
        <v>Jaccard</v>
      </c>
      <c r="E1192" t="s">
        <v>1272</v>
      </c>
      <c r="F1192">
        <f t="shared" si="55"/>
        <v>0.48531199999999991</v>
      </c>
      <c r="G1192">
        <v>0.4516</v>
      </c>
      <c r="H1192">
        <v>0.3846</v>
      </c>
      <c r="I1192">
        <v>0.57140000000000002</v>
      </c>
      <c r="J1192">
        <v>0.42859999999999998</v>
      </c>
      <c r="K1192">
        <v>0.30299999999999999</v>
      </c>
      <c r="L1192">
        <v>0.39290000000000003</v>
      </c>
      <c r="M1192">
        <v>0.56410000000000005</v>
      </c>
      <c r="N1192">
        <v>0.48480000000000001</v>
      </c>
      <c r="O1192">
        <v>0.52</v>
      </c>
      <c r="P1192">
        <v>0.76919999999999999</v>
      </c>
      <c r="Q1192">
        <v>0.73909999999999998</v>
      </c>
      <c r="R1192">
        <v>0.47620000000000001</v>
      </c>
      <c r="S1192">
        <v>0.52780000000000005</v>
      </c>
      <c r="T1192">
        <v>0.78259999999999996</v>
      </c>
      <c r="U1192">
        <v>0.43590000000000001</v>
      </c>
      <c r="V1192">
        <v>0.59179999999999999</v>
      </c>
      <c r="W1192">
        <v>0.7097</v>
      </c>
      <c r="X1192">
        <v>0.375</v>
      </c>
      <c r="Y1192">
        <v>0.25</v>
      </c>
      <c r="Z1192">
        <v>0.59260000000000002</v>
      </c>
      <c r="AA1192">
        <v>0.65620000000000001</v>
      </c>
      <c r="AB1192">
        <v>0.73080000000000001</v>
      </c>
      <c r="AC1192">
        <v>0.42859999999999998</v>
      </c>
      <c r="AD1192">
        <v>0.4773</v>
      </c>
      <c r="AE1192">
        <v>0.3276</v>
      </c>
      <c r="AF1192">
        <v>0.52829999999999999</v>
      </c>
      <c r="AG1192">
        <v>0.32650000000000001</v>
      </c>
      <c r="AH1192">
        <v>0.58620000000000005</v>
      </c>
      <c r="AI1192">
        <v>0.57689999999999997</v>
      </c>
      <c r="AJ1192">
        <v>0.47620000000000001</v>
      </c>
      <c r="AK1192">
        <v>0.193</v>
      </c>
      <c r="AL1192">
        <v>0.25</v>
      </c>
      <c r="AM1192">
        <v>0.42859999999999998</v>
      </c>
      <c r="AN1192">
        <v>0.26529999999999998</v>
      </c>
      <c r="AO1192">
        <v>0.76670000000000005</v>
      </c>
      <c r="AP1192">
        <v>0.24</v>
      </c>
      <c r="AQ1192">
        <v>0.64290000000000003</v>
      </c>
      <c r="AR1192">
        <v>0.27500000000000002</v>
      </c>
      <c r="AS1192">
        <v>0.5</v>
      </c>
      <c r="AT1192">
        <v>0.39019999999999999</v>
      </c>
      <c r="AU1192">
        <v>0.64100000000000001</v>
      </c>
      <c r="AV1192">
        <v>0.42420000000000002</v>
      </c>
      <c r="AW1192">
        <v>0.28570000000000001</v>
      </c>
      <c r="AX1192">
        <v>0.40429999999999999</v>
      </c>
      <c r="AY1192">
        <v>0.33329999999999999</v>
      </c>
      <c r="AZ1192">
        <v>0.57140000000000002</v>
      </c>
      <c r="BA1192">
        <v>0.60980000000000001</v>
      </c>
      <c r="BB1192">
        <v>0.66669999999999996</v>
      </c>
      <c r="BC1192">
        <v>0.48980000000000001</v>
      </c>
      <c r="BD1192">
        <v>0.42220000000000002</v>
      </c>
    </row>
    <row r="1193" spans="1:56" hidden="1" x14ac:dyDescent="0.4">
      <c r="A1193">
        <v>198</v>
      </c>
      <c r="B1193" t="s">
        <v>1149</v>
      </c>
      <c r="C1193" t="s">
        <v>1257</v>
      </c>
      <c r="D1193" t="str">
        <f t="shared" si="54"/>
        <v>Levenshtein</v>
      </c>
      <c r="E1193" t="s">
        <v>1273</v>
      </c>
      <c r="F1193">
        <f t="shared" si="55"/>
        <v>0.66471400000000003</v>
      </c>
      <c r="G1193">
        <v>0.7591</v>
      </c>
      <c r="H1193">
        <v>0.64690000000000003</v>
      </c>
      <c r="I1193">
        <v>0.7923</v>
      </c>
      <c r="J1193">
        <v>0.66830000000000001</v>
      </c>
      <c r="K1193">
        <v>0.4541</v>
      </c>
      <c r="L1193">
        <v>0.62980000000000003</v>
      </c>
      <c r="M1193">
        <v>0.6925</v>
      </c>
      <c r="N1193">
        <v>0.66600000000000004</v>
      </c>
      <c r="O1193">
        <v>0.76029999999999998</v>
      </c>
      <c r="P1193">
        <v>0.72960000000000003</v>
      </c>
      <c r="Q1193">
        <v>0.7248</v>
      </c>
      <c r="R1193">
        <v>0.65859999999999996</v>
      </c>
      <c r="S1193">
        <v>0.74709999999999999</v>
      </c>
      <c r="T1193">
        <v>0.82440000000000002</v>
      </c>
      <c r="U1193">
        <v>0.56140000000000001</v>
      </c>
      <c r="V1193">
        <v>0.81069999999999998</v>
      </c>
      <c r="W1193">
        <v>0.71750000000000003</v>
      </c>
      <c r="X1193">
        <v>0.68899999999999995</v>
      </c>
      <c r="Y1193">
        <v>0.58879999999999999</v>
      </c>
      <c r="Z1193">
        <v>0.7359</v>
      </c>
      <c r="AA1193">
        <v>0.76039999999999996</v>
      </c>
      <c r="AB1193">
        <v>0.78700000000000003</v>
      </c>
      <c r="AC1193">
        <v>0.73870000000000002</v>
      </c>
      <c r="AD1193">
        <v>0.60240000000000005</v>
      </c>
      <c r="AE1193">
        <v>0.59570000000000001</v>
      </c>
      <c r="AF1193">
        <v>0.69359999999999999</v>
      </c>
      <c r="AG1193">
        <v>0.49349999999999999</v>
      </c>
      <c r="AH1193">
        <v>0.62309999999999999</v>
      </c>
      <c r="AI1193">
        <v>0.67210000000000003</v>
      </c>
      <c r="AJ1193">
        <v>0.74509999999999998</v>
      </c>
      <c r="AK1193">
        <v>0.56159999999999999</v>
      </c>
      <c r="AL1193">
        <v>0.56230000000000002</v>
      </c>
      <c r="AM1193">
        <v>0.64590000000000003</v>
      </c>
      <c r="AN1193">
        <v>0.47889999999999999</v>
      </c>
      <c r="AO1193">
        <v>0.83360000000000001</v>
      </c>
      <c r="AP1193">
        <v>0.69259999999999999</v>
      </c>
      <c r="AQ1193">
        <v>0.74950000000000006</v>
      </c>
      <c r="AR1193">
        <v>0.5958</v>
      </c>
      <c r="AS1193">
        <v>0.50209999999999999</v>
      </c>
      <c r="AT1193">
        <v>0.57709999999999995</v>
      </c>
      <c r="AU1193">
        <v>0.55179999999999996</v>
      </c>
      <c r="AV1193">
        <v>0.65739999999999998</v>
      </c>
      <c r="AW1193">
        <v>0.57699999999999996</v>
      </c>
      <c r="AX1193">
        <v>0.60540000000000005</v>
      </c>
      <c r="AY1193">
        <v>0.49759999999999999</v>
      </c>
      <c r="AZ1193">
        <v>0.75219999999999998</v>
      </c>
      <c r="BA1193">
        <v>0.74260000000000004</v>
      </c>
      <c r="BB1193">
        <v>0.72450000000000003</v>
      </c>
      <c r="BC1193">
        <v>0.62109999999999999</v>
      </c>
      <c r="BD1193">
        <v>0.73799999999999999</v>
      </c>
    </row>
    <row r="1194" spans="1:56" hidden="1" x14ac:dyDescent="0.4">
      <c r="A1194">
        <v>199</v>
      </c>
      <c r="B1194" t="s">
        <v>1149</v>
      </c>
      <c r="C1194" t="s">
        <v>1257</v>
      </c>
      <c r="D1194" t="str">
        <f t="shared" si="54"/>
        <v>TFIDF</v>
      </c>
      <c r="E1194" t="s">
        <v>1274</v>
      </c>
      <c r="F1194">
        <f t="shared" si="55"/>
        <v>0.54164799999999991</v>
      </c>
      <c r="G1194">
        <v>0.58450000000000002</v>
      </c>
      <c r="H1194">
        <v>0.49819999999999998</v>
      </c>
      <c r="I1194">
        <v>0.64370000000000005</v>
      </c>
      <c r="J1194">
        <v>0.43990000000000001</v>
      </c>
      <c r="K1194">
        <v>0.26279999999999998</v>
      </c>
      <c r="L1194">
        <v>0.50290000000000001</v>
      </c>
      <c r="M1194">
        <v>0.59519999999999995</v>
      </c>
      <c r="N1194">
        <v>0.50780000000000003</v>
      </c>
      <c r="O1194">
        <v>0.7218</v>
      </c>
      <c r="P1194">
        <v>0.74390000000000001</v>
      </c>
      <c r="Q1194">
        <v>0.53059999999999996</v>
      </c>
      <c r="R1194">
        <v>0.42009999999999997</v>
      </c>
      <c r="S1194">
        <v>0.53720000000000001</v>
      </c>
      <c r="T1194">
        <v>0.71550000000000002</v>
      </c>
      <c r="U1194">
        <v>0.54349999999999998</v>
      </c>
      <c r="V1194">
        <v>0.57940000000000003</v>
      </c>
      <c r="W1194">
        <v>0.62970000000000004</v>
      </c>
      <c r="X1194">
        <v>0.56759999999999999</v>
      </c>
      <c r="Y1194">
        <v>0.39600000000000002</v>
      </c>
      <c r="Z1194">
        <v>0.72</v>
      </c>
      <c r="AA1194">
        <v>0.59550000000000003</v>
      </c>
      <c r="AB1194">
        <v>0.70550000000000002</v>
      </c>
      <c r="AC1194">
        <v>0.48020000000000002</v>
      </c>
      <c r="AD1194">
        <v>0.57330000000000003</v>
      </c>
      <c r="AE1194">
        <v>0.56830000000000003</v>
      </c>
      <c r="AF1194">
        <v>0.53110000000000002</v>
      </c>
      <c r="AG1194">
        <v>0.40389999999999998</v>
      </c>
      <c r="AH1194">
        <v>0.41389999999999999</v>
      </c>
      <c r="AI1194">
        <v>0.60209999999999997</v>
      </c>
      <c r="AJ1194">
        <v>0.33550000000000002</v>
      </c>
      <c r="AK1194">
        <v>0.46439999999999998</v>
      </c>
      <c r="AL1194">
        <v>0.32979999999999998</v>
      </c>
      <c r="AM1194">
        <v>0.43340000000000001</v>
      </c>
      <c r="AN1194">
        <v>0.47539999999999999</v>
      </c>
      <c r="AO1194">
        <v>0.76329999999999998</v>
      </c>
      <c r="AP1194">
        <v>0.50039999999999996</v>
      </c>
      <c r="AQ1194">
        <v>0.53320000000000001</v>
      </c>
      <c r="AR1194">
        <v>0.50639999999999996</v>
      </c>
      <c r="AS1194">
        <v>0.40439999999999998</v>
      </c>
      <c r="AT1194">
        <v>0.48480000000000001</v>
      </c>
      <c r="AU1194">
        <v>0.58760000000000001</v>
      </c>
      <c r="AV1194">
        <v>0.50970000000000004</v>
      </c>
      <c r="AW1194">
        <v>0.64249999999999996</v>
      </c>
      <c r="AX1194">
        <v>0.49840000000000001</v>
      </c>
      <c r="AY1194">
        <v>0.51239999999999997</v>
      </c>
      <c r="AZ1194">
        <v>0.66969999999999996</v>
      </c>
      <c r="BA1194">
        <v>0.65190000000000003</v>
      </c>
      <c r="BB1194">
        <v>0.59789999999999999</v>
      </c>
      <c r="BC1194">
        <v>0.53669999999999995</v>
      </c>
      <c r="BD1194">
        <v>0.63049999999999995</v>
      </c>
    </row>
    <row r="1195" spans="1:56" hidden="1" x14ac:dyDescent="0.4">
      <c r="A1195">
        <v>200</v>
      </c>
      <c r="B1195" t="s">
        <v>1149</v>
      </c>
      <c r="C1195" t="s">
        <v>1257</v>
      </c>
      <c r="D1195" t="str">
        <f t="shared" si="54"/>
        <v>BM25</v>
      </c>
      <c r="E1195" t="s">
        <v>1275</v>
      </c>
      <c r="F1195">
        <f t="shared" si="55"/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</row>
    <row r="1196" spans="1:56" hidden="1" x14ac:dyDescent="0.4">
      <c r="A1196">
        <v>201</v>
      </c>
      <c r="B1196" t="s">
        <v>1149</v>
      </c>
      <c r="C1196" t="s">
        <v>1257</v>
      </c>
      <c r="D1196" t="str">
        <f t="shared" si="54"/>
        <v>SBERT</v>
      </c>
      <c r="E1196" t="s">
        <v>1276</v>
      </c>
      <c r="F1196">
        <f t="shared" si="55"/>
        <v>0.95300999999999991</v>
      </c>
      <c r="G1196">
        <v>0.94850000000000001</v>
      </c>
      <c r="H1196">
        <v>0.95020000000000004</v>
      </c>
      <c r="I1196">
        <v>0.97499999999999998</v>
      </c>
      <c r="J1196">
        <v>0.93879999999999997</v>
      </c>
      <c r="K1196">
        <v>0.93489999999999995</v>
      </c>
      <c r="L1196">
        <v>0.97509999999999997</v>
      </c>
      <c r="M1196">
        <v>0.96509999999999996</v>
      </c>
      <c r="N1196">
        <v>0.95550000000000002</v>
      </c>
      <c r="O1196">
        <v>0.98880000000000001</v>
      </c>
      <c r="P1196">
        <v>0.97729999999999995</v>
      </c>
      <c r="Q1196">
        <v>0.96860000000000002</v>
      </c>
      <c r="R1196">
        <v>0.95489999999999997</v>
      </c>
      <c r="S1196">
        <v>0.95620000000000005</v>
      </c>
      <c r="T1196">
        <v>0.99339999999999995</v>
      </c>
      <c r="U1196">
        <v>0.9294</v>
      </c>
      <c r="V1196">
        <v>0.97019999999999995</v>
      </c>
      <c r="W1196">
        <v>0.98160000000000003</v>
      </c>
      <c r="X1196">
        <v>0.93789999999999996</v>
      </c>
      <c r="Y1196">
        <v>0.92900000000000005</v>
      </c>
      <c r="Z1196">
        <v>0.98270000000000002</v>
      </c>
      <c r="AA1196">
        <v>0.98329999999999995</v>
      </c>
      <c r="AB1196">
        <v>0.95599999999999996</v>
      </c>
      <c r="AC1196">
        <v>0.97040000000000004</v>
      </c>
      <c r="AD1196">
        <v>0.95699999999999996</v>
      </c>
      <c r="AE1196">
        <v>0.94869999999999999</v>
      </c>
      <c r="AF1196">
        <v>0.98080000000000001</v>
      </c>
      <c r="AG1196">
        <v>0.91279999999999994</v>
      </c>
      <c r="AH1196">
        <v>0.92869999999999997</v>
      </c>
      <c r="AI1196">
        <v>0.96440000000000003</v>
      </c>
      <c r="AJ1196">
        <v>0.95479999999999998</v>
      </c>
      <c r="AK1196">
        <v>0.95079999999999998</v>
      </c>
      <c r="AL1196">
        <v>0.92979999999999996</v>
      </c>
      <c r="AM1196">
        <v>0.95920000000000005</v>
      </c>
      <c r="AN1196">
        <v>0.92589999999999995</v>
      </c>
      <c r="AO1196">
        <v>0.99029999999999996</v>
      </c>
      <c r="AP1196">
        <v>0.93359999999999999</v>
      </c>
      <c r="AQ1196">
        <v>0.98070000000000002</v>
      </c>
      <c r="AR1196">
        <v>0.94630000000000003</v>
      </c>
      <c r="AS1196">
        <v>0.89439999999999997</v>
      </c>
      <c r="AT1196">
        <v>0.93930000000000002</v>
      </c>
      <c r="AU1196">
        <v>0.93540000000000001</v>
      </c>
      <c r="AV1196">
        <v>0.96740000000000004</v>
      </c>
      <c r="AW1196">
        <v>0.91390000000000005</v>
      </c>
      <c r="AX1196">
        <v>0.91139999999999999</v>
      </c>
      <c r="AY1196">
        <v>0.91639999999999999</v>
      </c>
      <c r="AZ1196">
        <v>0.95730000000000004</v>
      </c>
      <c r="BA1196">
        <v>0.96850000000000003</v>
      </c>
      <c r="BB1196">
        <v>0.93779999999999997</v>
      </c>
      <c r="BC1196">
        <v>0.96009999999999995</v>
      </c>
      <c r="BD1196">
        <v>0.96199999999999997</v>
      </c>
    </row>
    <row r="1197" spans="1:56" hidden="1" x14ac:dyDescent="0.4">
      <c r="A1197">
        <v>202</v>
      </c>
      <c r="B1197" t="s">
        <v>1149</v>
      </c>
      <c r="C1197" t="s">
        <v>1257</v>
      </c>
      <c r="D1197" t="str">
        <f t="shared" si="54"/>
        <v>MEAN</v>
      </c>
      <c r="E1197" t="s">
        <v>1277</v>
      </c>
      <c r="F1197">
        <f t="shared" si="55"/>
        <v>0.52893599999999996</v>
      </c>
      <c r="G1197">
        <v>0.54869999999999997</v>
      </c>
      <c r="H1197">
        <v>0.496</v>
      </c>
      <c r="I1197">
        <v>0.59650000000000003</v>
      </c>
      <c r="J1197">
        <v>0.49509999999999998</v>
      </c>
      <c r="K1197">
        <v>0.39100000000000001</v>
      </c>
      <c r="L1197">
        <v>0.50009999999999999</v>
      </c>
      <c r="M1197">
        <v>0.56340000000000001</v>
      </c>
      <c r="N1197">
        <v>0.52280000000000004</v>
      </c>
      <c r="O1197">
        <v>0.59819999999999995</v>
      </c>
      <c r="P1197">
        <v>0.64400000000000002</v>
      </c>
      <c r="Q1197">
        <v>0.59260000000000002</v>
      </c>
      <c r="R1197">
        <v>0.502</v>
      </c>
      <c r="S1197">
        <v>0.55369999999999997</v>
      </c>
      <c r="T1197">
        <v>0.66320000000000001</v>
      </c>
      <c r="U1197">
        <v>0.49399999999999999</v>
      </c>
      <c r="V1197">
        <v>0.59040000000000004</v>
      </c>
      <c r="W1197">
        <v>0.60770000000000002</v>
      </c>
      <c r="X1197">
        <v>0.51390000000000002</v>
      </c>
      <c r="Y1197">
        <v>0.43280000000000002</v>
      </c>
      <c r="Z1197">
        <v>0.60619999999999996</v>
      </c>
      <c r="AA1197">
        <v>0.59909999999999997</v>
      </c>
      <c r="AB1197">
        <v>0.63590000000000002</v>
      </c>
      <c r="AC1197">
        <v>0.52359999999999995</v>
      </c>
      <c r="AD1197">
        <v>0.52200000000000002</v>
      </c>
      <c r="AE1197">
        <v>0.48809999999999998</v>
      </c>
      <c r="AF1197">
        <v>0.54669999999999996</v>
      </c>
      <c r="AG1197">
        <v>0.42730000000000001</v>
      </c>
      <c r="AH1197">
        <v>0.51039999999999996</v>
      </c>
      <c r="AI1197">
        <v>0.56310000000000004</v>
      </c>
      <c r="AJ1197">
        <v>0.50229999999999997</v>
      </c>
      <c r="AK1197">
        <v>0.434</v>
      </c>
      <c r="AL1197">
        <v>0.41439999999999999</v>
      </c>
      <c r="AM1197">
        <v>0.49340000000000001</v>
      </c>
      <c r="AN1197">
        <v>0.42909999999999998</v>
      </c>
      <c r="AO1197">
        <v>0.67079999999999995</v>
      </c>
      <c r="AP1197">
        <v>0.4733</v>
      </c>
      <c r="AQ1197">
        <v>0.58120000000000005</v>
      </c>
      <c r="AR1197">
        <v>0.4647</v>
      </c>
      <c r="AS1197">
        <v>0.4602</v>
      </c>
      <c r="AT1197">
        <v>0.4783</v>
      </c>
      <c r="AU1197">
        <v>0.54320000000000002</v>
      </c>
      <c r="AV1197">
        <v>0.51170000000000004</v>
      </c>
      <c r="AW1197">
        <v>0.48380000000000001</v>
      </c>
      <c r="AX1197">
        <v>0.4839</v>
      </c>
      <c r="AY1197">
        <v>0.45190000000000002</v>
      </c>
      <c r="AZ1197">
        <v>0.59009999999999996</v>
      </c>
      <c r="BA1197">
        <v>0.59450000000000003</v>
      </c>
      <c r="BB1197">
        <v>0.58540000000000003</v>
      </c>
      <c r="BC1197">
        <v>0.52159999999999995</v>
      </c>
      <c r="BD1197">
        <v>0.55049999999999999</v>
      </c>
    </row>
    <row r="1198" spans="1:56" hidden="1" x14ac:dyDescent="0.4">
      <c r="A1198">
        <v>203</v>
      </c>
      <c r="B1198" t="s">
        <v>1149</v>
      </c>
      <c r="C1198" t="s">
        <v>1257</v>
      </c>
      <c r="D1198" t="str">
        <f t="shared" si="54"/>
        <v>Weighted</v>
      </c>
      <c r="E1198" t="s">
        <v>1278</v>
      </c>
      <c r="F1198">
        <f t="shared" si="55"/>
        <v>0.54530599999999996</v>
      </c>
      <c r="G1198">
        <v>0.57289999999999996</v>
      </c>
      <c r="H1198">
        <v>0.50239999999999996</v>
      </c>
      <c r="I1198">
        <v>0.63160000000000005</v>
      </c>
      <c r="J1198">
        <v>0.50009999999999999</v>
      </c>
      <c r="K1198">
        <v>0.36159999999999998</v>
      </c>
      <c r="L1198">
        <v>0.504</v>
      </c>
      <c r="M1198">
        <v>0.58919999999999995</v>
      </c>
      <c r="N1198">
        <v>0.53559999999999997</v>
      </c>
      <c r="O1198">
        <v>0.63549999999999995</v>
      </c>
      <c r="P1198">
        <v>0.6956</v>
      </c>
      <c r="Q1198">
        <v>0.622</v>
      </c>
      <c r="R1198">
        <v>0.50519999999999998</v>
      </c>
      <c r="S1198">
        <v>0.57550000000000001</v>
      </c>
      <c r="T1198">
        <v>0.7157</v>
      </c>
      <c r="U1198">
        <v>0.50529999999999997</v>
      </c>
      <c r="V1198">
        <v>0.62150000000000005</v>
      </c>
      <c r="W1198">
        <v>0.64390000000000003</v>
      </c>
      <c r="X1198">
        <v>0.53010000000000002</v>
      </c>
      <c r="Y1198">
        <v>0.4214</v>
      </c>
      <c r="Z1198">
        <v>0.64639999999999997</v>
      </c>
      <c r="AA1198">
        <v>0.63109999999999999</v>
      </c>
      <c r="AB1198">
        <v>0.68669999999999998</v>
      </c>
      <c r="AC1198">
        <v>0.53290000000000004</v>
      </c>
      <c r="AD1198">
        <v>0.53759999999999997</v>
      </c>
      <c r="AE1198">
        <v>0.49619999999999997</v>
      </c>
      <c r="AF1198">
        <v>0.56289999999999996</v>
      </c>
      <c r="AG1198">
        <v>0.41749999999999998</v>
      </c>
      <c r="AH1198">
        <v>0.51939999999999997</v>
      </c>
      <c r="AI1198">
        <v>0.58930000000000005</v>
      </c>
      <c r="AJ1198">
        <v>0.50139999999999996</v>
      </c>
      <c r="AK1198">
        <v>0.42299999999999999</v>
      </c>
      <c r="AL1198">
        <v>0.39500000000000002</v>
      </c>
      <c r="AM1198">
        <v>0.49459999999999998</v>
      </c>
      <c r="AN1198">
        <v>0.42130000000000001</v>
      </c>
      <c r="AO1198">
        <v>0.72809999999999997</v>
      </c>
      <c r="AP1198">
        <v>0.47660000000000002</v>
      </c>
      <c r="AQ1198">
        <v>0.60609999999999997</v>
      </c>
      <c r="AR1198">
        <v>0.46429999999999999</v>
      </c>
      <c r="AS1198">
        <v>0.46129999999999999</v>
      </c>
      <c r="AT1198">
        <v>0.48120000000000002</v>
      </c>
      <c r="AU1198">
        <v>0.56799999999999995</v>
      </c>
      <c r="AV1198">
        <v>0.52010000000000001</v>
      </c>
      <c r="AW1198">
        <v>0.49980000000000002</v>
      </c>
      <c r="AX1198">
        <v>0.49309999999999998</v>
      </c>
      <c r="AY1198">
        <v>0.4531</v>
      </c>
      <c r="AZ1198">
        <v>0.62760000000000005</v>
      </c>
      <c r="BA1198">
        <v>0.63049999999999995</v>
      </c>
      <c r="BB1198">
        <v>0.62090000000000001</v>
      </c>
      <c r="BC1198">
        <v>0.53480000000000005</v>
      </c>
      <c r="BD1198">
        <v>0.57540000000000002</v>
      </c>
    </row>
    <row r="1199" spans="1:56" hidden="1" x14ac:dyDescent="0.4">
      <c r="A1199">
        <v>169</v>
      </c>
      <c r="B1199" t="s">
        <v>1127</v>
      </c>
      <c r="C1199" t="s">
        <v>1257</v>
      </c>
      <c r="D1199" t="str">
        <f t="shared" si="54"/>
        <v>Jaccard</v>
      </c>
      <c r="E1199" t="s">
        <v>1279</v>
      </c>
      <c r="F1199">
        <f t="shared" si="55"/>
        <v>0.493392</v>
      </c>
      <c r="G1199">
        <v>0.39290000000000003</v>
      </c>
      <c r="H1199">
        <v>0.72</v>
      </c>
      <c r="I1199">
        <v>0.45</v>
      </c>
      <c r="J1199">
        <v>0.45450000000000002</v>
      </c>
      <c r="K1199">
        <v>0.30299999999999999</v>
      </c>
      <c r="L1199">
        <v>0.3448</v>
      </c>
      <c r="M1199">
        <v>0.45</v>
      </c>
      <c r="N1199">
        <v>0.7</v>
      </c>
      <c r="O1199">
        <v>0.625</v>
      </c>
      <c r="P1199">
        <v>0.79169999999999996</v>
      </c>
      <c r="Q1199">
        <v>0.72</v>
      </c>
      <c r="R1199">
        <v>0.54549999999999998</v>
      </c>
      <c r="S1199">
        <v>0.57579999999999998</v>
      </c>
      <c r="T1199">
        <v>0.70830000000000004</v>
      </c>
      <c r="U1199">
        <v>0.38640000000000002</v>
      </c>
      <c r="V1199">
        <v>0.69569999999999999</v>
      </c>
      <c r="W1199">
        <v>0.65710000000000002</v>
      </c>
      <c r="X1199">
        <v>0.42859999999999998</v>
      </c>
      <c r="Y1199">
        <v>0.29270000000000002</v>
      </c>
      <c r="Z1199">
        <v>0.42859999999999998</v>
      </c>
      <c r="AA1199">
        <v>0.55259999999999998</v>
      </c>
      <c r="AB1199">
        <v>0.52170000000000005</v>
      </c>
      <c r="AC1199">
        <v>0.27029999999999998</v>
      </c>
      <c r="AD1199">
        <v>0.26190000000000002</v>
      </c>
      <c r="AE1199">
        <v>0.44640000000000002</v>
      </c>
      <c r="AF1199">
        <v>0.57999999999999996</v>
      </c>
      <c r="AG1199">
        <v>0.38</v>
      </c>
      <c r="AH1199">
        <v>0.46429999999999999</v>
      </c>
      <c r="AI1199">
        <v>0.57689999999999997</v>
      </c>
      <c r="AJ1199">
        <v>0.43480000000000002</v>
      </c>
      <c r="AK1199">
        <v>0.22</v>
      </c>
      <c r="AL1199">
        <v>0.32140000000000002</v>
      </c>
      <c r="AM1199">
        <v>0.45</v>
      </c>
      <c r="AN1199">
        <v>0.4</v>
      </c>
      <c r="AO1199">
        <v>0.7097</v>
      </c>
      <c r="AP1199">
        <v>0.45450000000000002</v>
      </c>
      <c r="AQ1199">
        <v>0.51519999999999999</v>
      </c>
      <c r="AR1199">
        <v>0.42420000000000002</v>
      </c>
      <c r="AS1199">
        <v>0.48480000000000001</v>
      </c>
      <c r="AT1199">
        <v>0.29270000000000002</v>
      </c>
      <c r="AU1199">
        <v>0.53849999999999998</v>
      </c>
      <c r="AV1199">
        <v>0.44119999999999998</v>
      </c>
      <c r="AW1199">
        <v>0.2727</v>
      </c>
      <c r="AX1199">
        <v>0.34150000000000003</v>
      </c>
      <c r="AY1199">
        <v>0.48280000000000001</v>
      </c>
      <c r="AZ1199">
        <v>0.56669999999999998</v>
      </c>
      <c r="BA1199">
        <v>0.64100000000000001</v>
      </c>
      <c r="BB1199">
        <v>1</v>
      </c>
      <c r="BC1199">
        <v>0.55320000000000003</v>
      </c>
      <c r="BD1199">
        <v>0.4</v>
      </c>
    </row>
    <row r="1200" spans="1:56" hidden="1" x14ac:dyDescent="0.4">
      <c r="A1200">
        <v>170</v>
      </c>
      <c r="B1200" t="s">
        <v>1127</v>
      </c>
      <c r="C1200" t="s">
        <v>1257</v>
      </c>
      <c r="D1200" t="str">
        <f t="shared" si="54"/>
        <v>Levenshtein</v>
      </c>
      <c r="E1200" t="s">
        <v>1280</v>
      </c>
      <c r="F1200">
        <f t="shared" si="55"/>
        <v>0.6806080000000001</v>
      </c>
      <c r="G1200">
        <v>0.7288</v>
      </c>
      <c r="H1200">
        <v>0.80189999999999995</v>
      </c>
      <c r="I1200">
        <v>0.72</v>
      </c>
      <c r="J1200">
        <v>0.64359999999999995</v>
      </c>
      <c r="K1200">
        <v>0.46960000000000002</v>
      </c>
      <c r="L1200">
        <v>0.71860000000000002</v>
      </c>
      <c r="M1200">
        <v>0.62519999999999998</v>
      </c>
      <c r="N1200">
        <v>0.86870000000000003</v>
      </c>
      <c r="O1200">
        <v>0.80330000000000001</v>
      </c>
      <c r="P1200">
        <v>0.8609</v>
      </c>
      <c r="Q1200">
        <v>0.82</v>
      </c>
      <c r="R1200">
        <v>0.71079999999999999</v>
      </c>
      <c r="S1200">
        <v>0.85109999999999997</v>
      </c>
      <c r="T1200">
        <v>0.84360000000000002</v>
      </c>
      <c r="U1200">
        <v>0.64900000000000002</v>
      </c>
      <c r="V1200">
        <v>0.83840000000000003</v>
      </c>
      <c r="W1200">
        <v>0.72809999999999997</v>
      </c>
      <c r="X1200">
        <v>0.68379999999999996</v>
      </c>
      <c r="Y1200">
        <v>0.66579999999999995</v>
      </c>
      <c r="Z1200">
        <v>0.61370000000000002</v>
      </c>
      <c r="AA1200">
        <v>0.66749999999999998</v>
      </c>
      <c r="AB1200">
        <v>0.60540000000000005</v>
      </c>
      <c r="AC1200">
        <v>0.61890000000000001</v>
      </c>
      <c r="AD1200">
        <v>0.37669999999999998</v>
      </c>
      <c r="AE1200">
        <v>0.61670000000000003</v>
      </c>
      <c r="AF1200">
        <v>0.56850000000000001</v>
      </c>
      <c r="AG1200">
        <v>0.53380000000000005</v>
      </c>
      <c r="AH1200">
        <v>0.70369999999999999</v>
      </c>
      <c r="AI1200">
        <v>0.67989999999999995</v>
      </c>
      <c r="AJ1200">
        <v>0.71430000000000005</v>
      </c>
      <c r="AK1200">
        <v>0.4965</v>
      </c>
      <c r="AL1200">
        <v>0.6462</v>
      </c>
      <c r="AM1200">
        <v>0.72650000000000003</v>
      </c>
      <c r="AN1200">
        <v>0.58609999999999995</v>
      </c>
      <c r="AO1200">
        <v>0.79500000000000004</v>
      </c>
      <c r="AP1200">
        <v>0.7833</v>
      </c>
      <c r="AQ1200">
        <v>0.50339999999999996</v>
      </c>
      <c r="AR1200">
        <v>0.6411</v>
      </c>
      <c r="AS1200">
        <v>0.66600000000000004</v>
      </c>
      <c r="AT1200">
        <v>0.5393</v>
      </c>
      <c r="AU1200">
        <v>0.60919999999999996</v>
      </c>
      <c r="AV1200">
        <v>0.66549999999999998</v>
      </c>
      <c r="AW1200">
        <v>0.5998</v>
      </c>
      <c r="AX1200">
        <v>0.51900000000000002</v>
      </c>
      <c r="AY1200">
        <v>0.70960000000000001</v>
      </c>
      <c r="AZ1200">
        <v>0.67569999999999997</v>
      </c>
      <c r="BA1200">
        <v>0.70689999999999997</v>
      </c>
      <c r="BB1200">
        <v>0.95699999999999996</v>
      </c>
      <c r="BC1200">
        <v>0.7288</v>
      </c>
      <c r="BD1200">
        <v>0.74519999999999997</v>
      </c>
    </row>
    <row r="1201" spans="1:56" hidden="1" x14ac:dyDescent="0.4">
      <c r="A1201">
        <v>171</v>
      </c>
      <c r="B1201" t="s">
        <v>1127</v>
      </c>
      <c r="C1201" t="s">
        <v>1257</v>
      </c>
      <c r="D1201" t="str">
        <f t="shared" si="54"/>
        <v>TFIDF</v>
      </c>
      <c r="E1201" t="s">
        <v>1281</v>
      </c>
      <c r="F1201">
        <f t="shared" si="55"/>
        <v>0.56767800000000002</v>
      </c>
      <c r="G1201">
        <v>0.53920000000000001</v>
      </c>
      <c r="H1201">
        <v>0.81830000000000003</v>
      </c>
      <c r="I1201">
        <v>0.51</v>
      </c>
      <c r="J1201">
        <v>0.53769999999999996</v>
      </c>
      <c r="K1201">
        <v>0.26279999999999998</v>
      </c>
      <c r="L1201">
        <v>0.51749999999999996</v>
      </c>
      <c r="M1201">
        <v>0.50070000000000003</v>
      </c>
      <c r="N1201">
        <v>0.76529999999999998</v>
      </c>
      <c r="O1201">
        <v>0.77659999999999996</v>
      </c>
      <c r="P1201">
        <v>0.80489999999999995</v>
      </c>
      <c r="Q1201">
        <v>0.79159999999999997</v>
      </c>
      <c r="R1201">
        <v>0.46460000000000001</v>
      </c>
      <c r="S1201">
        <v>0.6774</v>
      </c>
      <c r="T1201">
        <v>0.6583</v>
      </c>
      <c r="U1201">
        <v>0.54910000000000003</v>
      </c>
      <c r="V1201">
        <v>0.68500000000000005</v>
      </c>
      <c r="W1201">
        <v>0.51349999999999996</v>
      </c>
      <c r="X1201">
        <v>0.60750000000000004</v>
      </c>
      <c r="Y1201">
        <v>0.49809999999999999</v>
      </c>
      <c r="Z1201">
        <v>0.63670000000000004</v>
      </c>
      <c r="AA1201">
        <v>0.4788</v>
      </c>
      <c r="AB1201">
        <v>0.43640000000000001</v>
      </c>
      <c r="AC1201">
        <v>0.42159999999999997</v>
      </c>
      <c r="AD1201">
        <v>0.40529999999999999</v>
      </c>
      <c r="AE1201">
        <v>0.63390000000000002</v>
      </c>
      <c r="AF1201">
        <v>0.49349999999999999</v>
      </c>
      <c r="AG1201">
        <v>0.43459999999999999</v>
      </c>
      <c r="AH1201">
        <v>0.43269999999999997</v>
      </c>
      <c r="AI1201">
        <v>0.62229999999999996</v>
      </c>
      <c r="AJ1201">
        <v>0.35620000000000002</v>
      </c>
      <c r="AK1201">
        <v>0.46639999999999998</v>
      </c>
      <c r="AL1201">
        <v>0.504</v>
      </c>
      <c r="AM1201">
        <v>0.56610000000000005</v>
      </c>
      <c r="AN1201">
        <v>0.5403</v>
      </c>
      <c r="AO1201">
        <v>0.75280000000000002</v>
      </c>
      <c r="AP1201">
        <v>0.80049999999999999</v>
      </c>
      <c r="AQ1201">
        <v>0.43809999999999999</v>
      </c>
      <c r="AR1201">
        <v>0.55330000000000001</v>
      </c>
      <c r="AS1201">
        <v>0.57730000000000004</v>
      </c>
      <c r="AT1201">
        <v>0.43459999999999999</v>
      </c>
      <c r="AU1201">
        <v>0.69099999999999995</v>
      </c>
      <c r="AV1201">
        <v>0.48470000000000002</v>
      </c>
      <c r="AW1201">
        <v>0.55449999999999999</v>
      </c>
      <c r="AX1201">
        <v>0.37690000000000001</v>
      </c>
      <c r="AY1201">
        <v>0.53190000000000004</v>
      </c>
      <c r="AZ1201">
        <v>0.62019999999999997</v>
      </c>
      <c r="BA1201">
        <v>0.63800000000000001</v>
      </c>
      <c r="BB1201">
        <v>0.83809999999999996</v>
      </c>
      <c r="BC1201">
        <v>0.58250000000000002</v>
      </c>
      <c r="BD1201">
        <v>0.60260000000000002</v>
      </c>
    </row>
    <row r="1202" spans="1:56" hidden="1" x14ac:dyDescent="0.4">
      <c r="A1202">
        <v>172</v>
      </c>
      <c r="B1202" t="s">
        <v>1127</v>
      </c>
      <c r="C1202" t="s">
        <v>1257</v>
      </c>
      <c r="D1202" t="str">
        <f t="shared" si="54"/>
        <v>BM25</v>
      </c>
      <c r="E1202" t="s">
        <v>1282</v>
      </c>
      <c r="F1202">
        <f t="shared" si="55"/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</row>
    <row r="1203" spans="1:56" hidden="1" x14ac:dyDescent="0.4">
      <c r="A1203">
        <v>173</v>
      </c>
      <c r="B1203" t="s">
        <v>1127</v>
      </c>
      <c r="C1203" t="s">
        <v>1257</v>
      </c>
      <c r="D1203" t="str">
        <f t="shared" si="54"/>
        <v>SBERT</v>
      </c>
      <c r="E1203" t="s">
        <v>1283</v>
      </c>
      <c r="F1203">
        <f t="shared" si="55"/>
        <v>0.95482399999999956</v>
      </c>
      <c r="G1203">
        <v>0.94110000000000005</v>
      </c>
      <c r="H1203">
        <v>0.98140000000000005</v>
      </c>
      <c r="I1203">
        <v>0.97850000000000004</v>
      </c>
      <c r="J1203">
        <v>0.96079999999999999</v>
      </c>
      <c r="K1203">
        <v>0.93589999999999995</v>
      </c>
      <c r="L1203">
        <v>0.97970000000000002</v>
      </c>
      <c r="M1203">
        <v>0.95820000000000005</v>
      </c>
      <c r="N1203">
        <v>0.95689999999999997</v>
      </c>
      <c r="O1203">
        <v>0.98929999999999996</v>
      </c>
      <c r="P1203">
        <v>0.98399999999999999</v>
      </c>
      <c r="Q1203">
        <v>0.97409999999999997</v>
      </c>
      <c r="R1203">
        <v>0.96889999999999998</v>
      </c>
      <c r="S1203">
        <v>0.98109999999999997</v>
      </c>
      <c r="T1203">
        <v>0.99150000000000005</v>
      </c>
      <c r="U1203">
        <v>0.93049999999999999</v>
      </c>
      <c r="V1203">
        <v>0.98299999999999998</v>
      </c>
      <c r="W1203">
        <v>0.96650000000000003</v>
      </c>
      <c r="X1203">
        <v>0.94359999999999999</v>
      </c>
      <c r="Y1203">
        <v>0.92120000000000002</v>
      </c>
      <c r="Z1203">
        <v>0.9536</v>
      </c>
      <c r="AA1203">
        <v>0.97340000000000004</v>
      </c>
      <c r="AB1203">
        <v>0.93210000000000004</v>
      </c>
      <c r="AC1203">
        <v>0.92030000000000001</v>
      </c>
      <c r="AD1203">
        <v>0.91369999999999996</v>
      </c>
      <c r="AE1203">
        <v>0.96460000000000001</v>
      </c>
      <c r="AF1203">
        <v>0.95340000000000003</v>
      </c>
      <c r="AG1203">
        <v>0.93120000000000003</v>
      </c>
      <c r="AH1203">
        <v>0.94410000000000005</v>
      </c>
      <c r="AI1203">
        <v>0.9698</v>
      </c>
      <c r="AJ1203">
        <v>0.95799999999999996</v>
      </c>
      <c r="AK1203">
        <v>0.9264</v>
      </c>
      <c r="AL1203">
        <v>0.93979999999999997</v>
      </c>
      <c r="AM1203">
        <v>0.96579999999999999</v>
      </c>
      <c r="AN1203">
        <v>0.93210000000000004</v>
      </c>
      <c r="AO1203">
        <v>0.98799999999999999</v>
      </c>
      <c r="AP1203">
        <v>0.96319999999999995</v>
      </c>
      <c r="AQ1203">
        <v>0.94450000000000001</v>
      </c>
      <c r="AR1203">
        <v>0.9526</v>
      </c>
      <c r="AS1203">
        <v>0.94469999999999998</v>
      </c>
      <c r="AT1203">
        <v>0.93169999999999997</v>
      </c>
      <c r="AU1203">
        <v>0.94920000000000004</v>
      </c>
      <c r="AV1203">
        <v>0.96740000000000004</v>
      </c>
      <c r="AW1203">
        <v>0.93589999999999995</v>
      </c>
      <c r="AX1203">
        <v>0.92420000000000002</v>
      </c>
      <c r="AY1203">
        <v>0.95220000000000005</v>
      </c>
      <c r="AZ1203">
        <v>0.9405</v>
      </c>
      <c r="BA1203">
        <v>0.94350000000000001</v>
      </c>
      <c r="BB1203">
        <v>0.98970000000000002</v>
      </c>
      <c r="BC1203">
        <v>0.9546</v>
      </c>
      <c r="BD1203">
        <v>0.95479999999999998</v>
      </c>
    </row>
    <row r="1204" spans="1:56" hidden="1" x14ac:dyDescent="0.4">
      <c r="A1204">
        <v>174</v>
      </c>
      <c r="B1204" t="s">
        <v>1127</v>
      </c>
      <c r="C1204" t="s">
        <v>1257</v>
      </c>
      <c r="D1204" t="str">
        <f t="shared" si="54"/>
        <v>MEAN</v>
      </c>
      <c r="E1204" t="s">
        <v>1284</v>
      </c>
      <c r="F1204">
        <f t="shared" si="55"/>
        <v>0.53930000000000011</v>
      </c>
      <c r="G1204">
        <v>0.52039999999999997</v>
      </c>
      <c r="H1204">
        <v>0.6643</v>
      </c>
      <c r="I1204">
        <v>0.53169999999999995</v>
      </c>
      <c r="J1204">
        <v>0.51929999999999998</v>
      </c>
      <c r="K1204">
        <v>0.39429999999999998</v>
      </c>
      <c r="L1204">
        <v>0.5121</v>
      </c>
      <c r="M1204">
        <v>0.50680000000000003</v>
      </c>
      <c r="N1204">
        <v>0.65820000000000001</v>
      </c>
      <c r="O1204">
        <v>0.63880000000000003</v>
      </c>
      <c r="P1204">
        <v>0.68830000000000002</v>
      </c>
      <c r="Q1204">
        <v>0.66110000000000002</v>
      </c>
      <c r="R1204">
        <v>0.53790000000000004</v>
      </c>
      <c r="S1204">
        <v>0.61709999999999998</v>
      </c>
      <c r="T1204">
        <v>0.64039999999999997</v>
      </c>
      <c r="U1204">
        <v>0.503</v>
      </c>
      <c r="V1204">
        <v>0.64039999999999997</v>
      </c>
      <c r="W1204">
        <v>0.57299999999999995</v>
      </c>
      <c r="X1204">
        <v>0.53269999999999995</v>
      </c>
      <c r="Y1204">
        <v>0.47560000000000002</v>
      </c>
      <c r="Z1204">
        <v>0.52649999999999997</v>
      </c>
      <c r="AA1204">
        <v>0.53449999999999998</v>
      </c>
      <c r="AB1204">
        <v>0.49909999999999999</v>
      </c>
      <c r="AC1204">
        <v>0.44619999999999999</v>
      </c>
      <c r="AD1204">
        <v>0.39150000000000001</v>
      </c>
      <c r="AE1204">
        <v>0.5323</v>
      </c>
      <c r="AF1204">
        <v>0.51910000000000001</v>
      </c>
      <c r="AG1204">
        <v>0.45590000000000003</v>
      </c>
      <c r="AH1204">
        <v>0.50900000000000001</v>
      </c>
      <c r="AI1204">
        <v>0.56979999999999997</v>
      </c>
      <c r="AJ1204">
        <v>0.49270000000000003</v>
      </c>
      <c r="AK1204">
        <v>0.4219</v>
      </c>
      <c r="AL1204">
        <v>0.48230000000000001</v>
      </c>
      <c r="AM1204">
        <v>0.54169999999999996</v>
      </c>
      <c r="AN1204">
        <v>0.49170000000000003</v>
      </c>
      <c r="AO1204">
        <v>0.64910000000000001</v>
      </c>
      <c r="AP1204">
        <v>0.60029999999999994</v>
      </c>
      <c r="AQ1204">
        <v>0.48020000000000002</v>
      </c>
      <c r="AR1204">
        <v>0.51419999999999999</v>
      </c>
      <c r="AS1204">
        <v>0.53459999999999996</v>
      </c>
      <c r="AT1204">
        <v>0.43959999999999999</v>
      </c>
      <c r="AU1204">
        <v>0.55759999999999998</v>
      </c>
      <c r="AV1204">
        <v>0.51180000000000003</v>
      </c>
      <c r="AW1204">
        <v>0.47260000000000002</v>
      </c>
      <c r="AX1204">
        <v>0.43230000000000002</v>
      </c>
      <c r="AY1204">
        <v>0.5353</v>
      </c>
      <c r="AZ1204">
        <v>0.56059999999999999</v>
      </c>
      <c r="BA1204">
        <v>0.58589999999999998</v>
      </c>
      <c r="BB1204">
        <v>0.75700000000000001</v>
      </c>
      <c r="BC1204">
        <v>0.56379999999999997</v>
      </c>
      <c r="BD1204">
        <v>0.54049999999999998</v>
      </c>
    </row>
    <row r="1205" spans="1:56" hidden="1" x14ac:dyDescent="0.4">
      <c r="A1205">
        <v>175</v>
      </c>
      <c r="B1205" t="s">
        <v>1127</v>
      </c>
      <c r="C1205" t="s">
        <v>1257</v>
      </c>
      <c r="D1205" t="str">
        <f t="shared" si="54"/>
        <v>Weighted</v>
      </c>
      <c r="E1205" t="s">
        <v>1285</v>
      </c>
      <c r="F1205">
        <f t="shared" si="55"/>
        <v>0.55928</v>
      </c>
      <c r="G1205">
        <v>0.5363</v>
      </c>
      <c r="H1205">
        <v>0.72409999999999997</v>
      </c>
      <c r="I1205">
        <v>0.54330000000000001</v>
      </c>
      <c r="J1205">
        <v>0.53190000000000004</v>
      </c>
      <c r="K1205">
        <v>0.36559999999999998</v>
      </c>
      <c r="L1205">
        <v>0.51910000000000001</v>
      </c>
      <c r="M1205">
        <v>0.51480000000000004</v>
      </c>
      <c r="N1205">
        <v>0.71750000000000003</v>
      </c>
      <c r="O1205">
        <v>0.68899999999999995</v>
      </c>
      <c r="P1205">
        <v>0.753</v>
      </c>
      <c r="Q1205">
        <v>0.71989999999999998</v>
      </c>
      <c r="R1205">
        <v>0.55030000000000001</v>
      </c>
      <c r="S1205">
        <v>0.65810000000000002</v>
      </c>
      <c r="T1205">
        <v>0.68459999999999999</v>
      </c>
      <c r="U1205">
        <v>0.51659999999999995</v>
      </c>
      <c r="V1205">
        <v>0.68730000000000002</v>
      </c>
      <c r="W1205">
        <v>0.59699999999999998</v>
      </c>
      <c r="X1205">
        <v>0.55469999999999997</v>
      </c>
      <c r="Y1205">
        <v>0.48120000000000002</v>
      </c>
      <c r="Z1205">
        <v>0.54690000000000005</v>
      </c>
      <c r="AA1205">
        <v>0.54600000000000004</v>
      </c>
      <c r="AB1205">
        <v>0.50590000000000002</v>
      </c>
      <c r="AC1205">
        <v>0.44080000000000003</v>
      </c>
      <c r="AD1205">
        <v>0.37259999999999999</v>
      </c>
      <c r="AE1205">
        <v>0.5524</v>
      </c>
      <c r="AF1205">
        <v>0.53049999999999997</v>
      </c>
      <c r="AG1205">
        <v>0.45190000000000002</v>
      </c>
      <c r="AH1205">
        <v>0.51619999999999999</v>
      </c>
      <c r="AI1205">
        <v>0.59789999999999999</v>
      </c>
      <c r="AJ1205">
        <v>0.4899</v>
      </c>
      <c r="AK1205">
        <v>0.41170000000000001</v>
      </c>
      <c r="AL1205">
        <v>0.48709999999999998</v>
      </c>
      <c r="AM1205">
        <v>0.5605</v>
      </c>
      <c r="AN1205">
        <v>0.50180000000000002</v>
      </c>
      <c r="AO1205">
        <v>0.70079999999999998</v>
      </c>
      <c r="AP1205">
        <v>0.64590000000000003</v>
      </c>
      <c r="AQ1205">
        <v>0.48049999999999998</v>
      </c>
      <c r="AR1205">
        <v>0.52759999999999996</v>
      </c>
      <c r="AS1205">
        <v>0.5554</v>
      </c>
      <c r="AT1205">
        <v>0.43149999999999999</v>
      </c>
      <c r="AU1205">
        <v>0.58909999999999996</v>
      </c>
      <c r="AV1205">
        <v>0.51880000000000004</v>
      </c>
      <c r="AW1205">
        <v>0.47810000000000002</v>
      </c>
      <c r="AX1205">
        <v>0.42059999999999997</v>
      </c>
      <c r="AY1205">
        <v>0.55289999999999995</v>
      </c>
      <c r="AZ1205">
        <v>0.5907</v>
      </c>
      <c r="BA1205">
        <v>0.62270000000000003</v>
      </c>
      <c r="BB1205">
        <v>0.8397</v>
      </c>
      <c r="BC1205">
        <v>0.5907</v>
      </c>
      <c r="BD1205">
        <v>0.56259999999999999</v>
      </c>
    </row>
    <row r="1206" spans="1:56" hidden="1" x14ac:dyDescent="0.4">
      <c r="A1206">
        <v>134</v>
      </c>
      <c r="B1206" t="s">
        <v>1112</v>
      </c>
      <c r="C1206" t="s">
        <v>1257</v>
      </c>
      <c r="D1206" t="str">
        <f t="shared" si="54"/>
        <v>Jaccard</v>
      </c>
      <c r="E1206" t="s">
        <v>1286</v>
      </c>
      <c r="F1206">
        <f t="shared" si="55"/>
        <v>0.53430399999999989</v>
      </c>
      <c r="G1206">
        <v>0.73909999999999998</v>
      </c>
      <c r="H1206">
        <v>0.75</v>
      </c>
      <c r="I1206">
        <v>0.6875</v>
      </c>
      <c r="J1206">
        <v>0.40539999999999998</v>
      </c>
      <c r="K1206">
        <v>0.30299999999999999</v>
      </c>
      <c r="L1206">
        <v>0.3448</v>
      </c>
      <c r="M1206">
        <v>0.63160000000000005</v>
      </c>
      <c r="N1206">
        <v>0.625</v>
      </c>
      <c r="O1206">
        <v>0.625</v>
      </c>
      <c r="P1206">
        <v>0.86960000000000004</v>
      </c>
      <c r="Q1206">
        <v>0.6522</v>
      </c>
      <c r="R1206">
        <v>0.54549999999999998</v>
      </c>
      <c r="S1206">
        <v>0.51429999999999998</v>
      </c>
      <c r="T1206">
        <v>0.95650000000000002</v>
      </c>
      <c r="U1206">
        <v>0.35709999999999997</v>
      </c>
      <c r="V1206">
        <v>0.72089999999999999</v>
      </c>
      <c r="W1206">
        <v>0.8387</v>
      </c>
      <c r="X1206">
        <v>0.52380000000000004</v>
      </c>
      <c r="Y1206">
        <v>0.31580000000000003</v>
      </c>
      <c r="Z1206">
        <v>0.62070000000000003</v>
      </c>
      <c r="AA1206">
        <v>0.51280000000000003</v>
      </c>
      <c r="AB1206">
        <v>0.66669999999999996</v>
      </c>
      <c r="AC1206">
        <v>0.48280000000000001</v>
      </c>
      <c r="AD1206">
        <v>0.34</v>
      </c>
      <c r="AE1206">
        <v>0.40820000000000001</v>
      </c>
      <c r="AF1206">
        <v>0.69769999999999999</v>
      </c>
      <c r="AG1206">
        <v>0.36730000000000002</v>
      </c>
      <c r="AH1206">
        <v>0.39290000000000003</v>
      </c>
      <c r="AI1206">
        <v>0.72</v>
      </c>
      <c r="AJ1206">
        <v>0.375</v>
      </c>
      <c r="AK1206">
        <v>0.22220000000000001</v>
      </c>
      <c r="AL1206">
        <v>0.21740000000000001</v>
      </c>
      <c r="AM1206">
        <v>0.5</v>
      </c>
      <c r="AN1206">
        <v>0.31109999999999999</v>
      </c>
      <c r="AO1206">
        <v>0.75</v>
      </c>
      <c r="AP1206">
        <v>0.71430000000000005</v>
      </c>
      <c r="AQ1206">
        <v>0.62070000000000003</v>
      </c>
      <c r="AR1206">
        <v>0.4</v>
      </c>
      <c r="AS1206">
        <v>0.34210000000000002</v>
      </c>
      <c r="AT1206">
        <v>0.39019999999999999</v>
      </c>
      <c r="AU1206">
        <v>0.5</v>
      </c>
      <c r="AV1206">
        <v>0.42420000000000002</v>
      </c>
      <c r="AW1206">
        <v>0.18179999999999999</v>
      </c>
      <c r="AX1206">
        <v>0.41460000000000002</v>
      </c>
      <c r="AY1206">
        <v>0.64</v>
      </c>
      <c r="AZ1206">
        <v>0.5</v>
      </c>
      <c r="BA1206">
        <v>0.69230000000000003</v>
      </c>
      <c r="BB1206">
        <v>1</v>
      </c>
      <c r="BC1206">
        <v>0.55559999999999998</v>
      </c>
      <c r="BD1206">
        <v>0.3488</v>
      </c>
    </row>
    <row r="1207" spans="1:56" hidden="1" x14ac:dyDescent="0.4">
      <c r="A1207">
        <v>135</v>
      </c>
      <c r="B1207" t="s">
        <v>1112</v>
      </c>
      <c r="C1207" t="s">
        <v>1257</v>
      </c>
      <c r="D1207" t="str">
        <f t="shared" si="54"/>
        <v>Levenshtein</v>
      </c>
      <c r="E1207" t="s">
        <v>1287</v>
      </c>
      <c r="F1207">
        <f t="shared" si="55"/>
        <v>0.70332400000000017</v>
      </c>
      <c r="G1207">
        <v>0.83660000000000001</v>
      </c>
      <c r="H1207">
        <v>0.80500000000000005</v>
      </c>
      <c r="I1207">
        <v>0.88119999999999998</v>
      </c>
      <c r="J1207">
        <v>0.72260000000000002</v>
      </c>
      <c r="K1207">
        <v>0.4541</v>
      </c>
      <c r="L1207">
        <v>0.67949999999999999</v>
      </c>
      <c r="M1207">
        <v>0.62280000000000002</v>
      </c>
      <c r="N1207">
        <v>0.84050000000000002</v>
      </c>
      <c r="O1207">
        <v>0.81159999999999999</v>
      </c>
      <c r="P1207">
        <v>0.89410000000000001</v>
      </c>
      <c r="Q1207">
        <v>0.76129999999999998</v>
      </c>
      <c r="R1207">
        <v>0.70420000000000005</v>
      </c>
      <c r="S1207">
        <v>0.83040000000000003</v>
      </c>
      <c r="T1207">
        <v>0.89200000000000002</v>
      </c>
      <c r="U1207">
        <v>0.57299999999999995</v>
      </c>
      <c r="V1207">
        <v>0.82850000000000001</v>
      </c>
      <c r="W1207">
        <v>0.87519999999999998</v>
      </c>
      <c r="X1207">
        <v>0.69020000000000004</v>
      </c>
      <c r="Y1207">
        <v>0.67749999999999999</v>
      </c>
      <c r="Z1207">
        <v>0.73950000000000005</v>
      </c>
      <c r="AA1207">
        <v>0.65439999999999998</v>
      </c>
      <c r="AB1207">
        <v>0.77210000000000001</v>
      </c>
      <c r="AC1207">
        <v>0.75439999999999996</v>
      </c>
      <c r="AD1207">
        <v>0.57289999999999996</v>
      </c>
      <c r="AE1207">
        <v>0.59330000000000005</v>
      </c>
      <c r="AF1207">
        <v>0.71450000000000002</v>
      </c>
      <c r="AG1207">
        <v>0.56710000000000005</v>
      </c>
      <c r="AH1207">
        <v>0.58819999999999995</v>
      </c>
      <c r="AI1207">
        <v>0.92630000000000001</v>
      </c>
      <c r="AJ1207">
        <v>0.68140000000000001</v>
      </c>
      <c r="AK1207">
        <v>0.60809999999999997</v>
      </c>
      <c r="AL1207">
        <v>0.69599999999999995</v>
      </c>
      <c r="AM1207">
        <v>0.67510000000000003</v>
      </c>
      <c r="AN1207">
        <v>0.49370000000000003</v>
      </c>
      <c r="AO1207">
        <v>0.8125</v>
      </c>
      <c r="AP1207">
        <v>0.85240000000000005</v>
      </c>
      <c r="AQ1207">
        <v>0.72829999999999995</v>
      </c>
      <c r="AR1207">
        <v>0.63800000000000001</v>
      </c>
      <c r="AS1207">
        <v>0.5222</v>
      </c>
      <c r="AT1207">
        <v>0.56720000000000004</v>
      </c>
      <c r="AU1207">
        <v>0.38519999999999999</v>
      </c>
      <c r="AV1207">
        <v>0.66490000000000005</v>
      </c>
      <c r="AW1207">
        <v>0.51670000000000005</v>
      </c>
      <c r="AX1207">
        <v>0.64319999999999999</v>
      </c>
      <c r="AY1207">
        <v>0.75860000000000005</v>
      </c>
      <c r="AZ1207">
        <v>0.60960000000000003</v>
      </c>
      <c r="BA1207">
        <v>0.751</v>
      </c>
      <c r="BB1207">
        <v>0.95699999999999996</v>
      </c>
      <c r="BC1207">
        <v>0.66320000000000001</v>
      </c>
      <c r="BD1207">
        <v>0.67889999999999995</v>
      </c>
    </row>
    <row r="1208" spans="1:56" hidden="1" x14ac:dyDescent="0.4">
      <c r="A1208">
        <v>136</v>
      </c>
      <c r="B1208" t="s">
        <v>1112</v>
      </c>
      <c r="C1208" t="s">
        <v>1257</v>
      </c>
      <c r="D1208" t="str">
        <f t="shared" si="54"/>
        <v>TFIDF</v>
      </c>
      <c r="E1208" t="s">
        <v>1288</v>
      </c>
      <c r="F1208">
        <f t="shared" si="55"/>
        <v>0.59236400000000011</v>
      </c>
      <c r="G1208">
        <v>0.78620000000000001</v>
      </c>
      <c r="H1208">
        <v>0.85509999999999997</v>
      </c>
      <c r="I1208">
        <v>0.73160000000000003</v>
      </c>
      <c r="J1208">
        <v>0.45040000000000002</v>
      </c>
      <c r="K1208">
        <v>0.26279999999999998</v>
      </c>
      <c r="L1208">
        <v>0.46600000000000003</v>
      </c>
      <c r="M1208">
        <v>0.46289999999999998</v>
      </c>
      <c r="N1208">
        <v>0.59150000000000003</v>
      </c>
      <c r="O1208">
        <v>0.78510000000000002</v>
      </c>
      <c r="P1208">
        <v>0.85029999999999994</v>
      </c>
      <c r="Q1208">
        <v>0.56940000000000002</v>
      </c>
      <c r="R1208">
        <v>0.51370000000000005</v>
      </c>
      <c r="S1208">
        <v>0.64</v>
      </c>
      <c r="T1208">
        <v>0.83730000000000004</v>
      </c>
      <c r="U1208">
        <v>0.54039999999999999</v>
      </c>
      <c r="V1208">
        <v>0.59289999999999998</v>
      </c>
      <c r="W1208">
        <v>0.81040000000000001</v>
      </c>
      <c r="X1208">
        <v>0.58599999999999997</v>
      </c>
      <c r="Y1208">
        <v>0.54190000000000005</v>
      </c>
      <c r="Z1208">
        <v>0.72640000000000005</v>
      </c>
      <c r="AA1208">
        <v>0.48520000000000002</v>
      </c>
      <c r="AB1208">
        <v>0.47420000000000001</v>
      </c>
      <c r="AC1208">
        <v>0.60340000000000005</v>
      </c>
      <c r="AD1208">
        <v>0.46489999999999998</v>
      </c>
      <c r="AE1208">
        <v>0.62309999999999999</v>
      </c>
      <c r="AF1208">
        <v>0.61660000000000004</v>
      </c>
      <c r="AG1208">
        <v>0.4148</v>
      </c>
      <c r="AH1208">
        <v>0.24510000000000001</v>
      </c>
      <c r="AI1208">
        <v>0.82340000000000002</v>
      </c>
      <c r="AJ1208">
        <v>0.30299999999999999</v>
      </c>
      <c r="AK1208">
        <v>0.50239999999999996</v>
      </c>
      <c r="AL1208">
        <v>0.47620000000000001</v>
      </c>
      <c r="AM1208">
        <v>0.5968</v>
      </c>
      <c r="AN1208">
        <v>0.51180000000000003</v>
      </c>
      <c r="AO1208">
        <v>0.79010000000000002</v>
      </c>
      <c r="AP1208">
        <v>0.81950000000000001</v>
      </c>
      <c r="AQ1208">
        <v>0.62780000000000002</v>
      </c>
      <c r="AR1208">
        <v>0.53490000000000004</v>
      </c>
      <c r="AS1208">
        <v>0.40910000000000002</v>
      </c>
      <c r="AT1208">
        <v>0.46300000000000002</v>
      </c>
      <c r="AU1208">
        <v>0.4672</v>
      </c>
      <c r="AV1208">
        <v>0.51790000000000003</v>
      </c>
      <c r="AW1208">
        <v>0.62250000000000005</v>
      </c>
      <c r="AX1208">
        <v>0.54590000000000005</v>
      </c>
      <c r="AY1208">
        <v>0.82620000000000005</v>
      </c>
      <c r="AZ1208">
        <v>0.52029999999999998</v>
      </c>
      <c r="BA1208">
        <v>0.63939999999999997</v>
      </c>
      <c r="BB1208">
        <v>0.83809999999999996</v>
      </c>
      <c r="BC1208">
        <v>0.67789999999999995</v>
      </c>
      <c r="BD1208">
        <v>0.57720000000000005</v>
      </c>
    </row>
    <row r="1209" spans="1:56" hidden="1" x14ac:dyDescent="0.4">
      <c r="A1209">
        <v>137</v>
      </c>
      <c r="B1209" t="s">
        <v>1112</v>
      </c>
      <c r="C1209" t="s">
        <v>1257</v>
      </c>
      <c r="D1209" t="str">
        <f t="shared" si="54"/>
        <v>BM25</v>
      </c>
      <c r="E1209" t="s">
        <v>1289</v>
      </c>
      <c r="F1209">
        <f t="shared" si="55"/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</row>
    <row r="1210" spans="1:56" hidden="1" x14ac:dyDescent="0.4">
      <c r="A1210">
        <v>138</v>
      </c>
      <c r="B1210" t="s">
        <v>1112</v>
      </c>
      <c r="C1210" t="s">
        <v>1257</v>
      </c>
      <c r="D1210" t="str">
        <f t="shared" si="54"/>
        <v>SBERT</v>
      </c>
      <c r="E1210" t="s">
        <v>1290</v>
      </c>
      <c r="F1210">
        <f t="shared" si="55"/>
        <v>0.95513599999999999</v>
      </c>
      <c r="G1210">
        <v>0.98499999999999999</v>
      </c>
      <c r="H1210">
        <v>0.98619999999999997</v>
      </c>
      <c r="I1210">
        <v>0.99009999999999998</v>
      </c>
      <c r="J1210">
        <v>0.94710000000000005</v>
      </c>
      <c r="K1210">
        <v>0.93489999999999995</v>
      </c>
      <c r="L1210">
        <v>0.9768</v>
      </c>
      <c r="M1210">
        <v>0.93530000000000002</v>
      </c>
      <c r="N1210">
        <v>0.95250000000000001</v>
      </c>
      <c r="O1210">
        <v>0.9899</v>
      </c>
      <c r="P1210">
        <v>0.98880000000000001</v>
      </c>
      <c r="Q1210">
        <v>0.97150000000000003</v>
      </c>
      <c r="R1210">
        <v>0.96140000000000003</v>
      </c>
      <c r="S1210">
        <v>0.9556</v>
      </c>
      <c r="T1210">
        <v>0.99750000000000005</v>
      </c>
      <c r="U1210">
        <v>0.93379999999999996</v>
      </c>
      <c r="V1210">
        <v>0.9798</v>
      </c>
      <c r="W1210">
        <v>0.98919999999999997</v>
      </c>
      <c r="X1210">
        <v>0.95009999999999994</v>
      </c>
      <c r="Y1210">
        <v>0.93799999999999994</v>
      </c>
      <c r="Z1210">
        <v>0.97709999999999997</v>
      </c>
      <c r="AA1210">
        <v>0.96360000000000001</v>
      </c>
      <c r="AB1210">
        <v>0.97140000000000004</v>
      </c>
      <c r="AC1210">
        <v>0.97289999999999999</v>
      </c>
      <c r="AD1210">
        <v>0.9496</v>
      </c>
      <c r="AE1210">
        <v>0.95109999999999995</v>
      </c>
      <c r="AF1210">
        <v>0.96030000000000004</v>
      </c>
      <c r="AG1210">
        <v>0.91169999999999995</v>
      </c>
      <c r="AH1210">
        <v>0.86750000000000005</v>
      </c>
      <c r="AI1210">
        <v>0.9929</v>
      </c>
      <c r="AJ1210">
        <v>0.94669999999999999</v>
      </c>
      <c r="AK1210">
        <v>0.92279999999999995</v>
      </c>
      <c r="AL1210">
        <v>0.96120000000000005</v>
      </c>
      <c r="AM1210">
        <v>0.96530000000000005</v>
      </c>
      <c r="AN1210">
        <v>0.91830000000000001</v>
      </c>
      <c r="AO1210">
        <v>0.99260000000000004</v>
      </c>
      <c r="AP1210">
        <v>0.98699999999999999</v>
      </c>
      <c r="AQ1210">
        <v>0.97889999999999999</v>
      </c>
      <c r="AR1210">
        <v>0.9556</v>
      </c>
      <c r="AS1210">
        <v>0.88549999999999995</v>
      </c>
      <c r="AT1210">
        <v>0.93049999999999999</v>
      </c>
      <c r="AU1210">
        <v>0.89019999999999999</v>
      </c>
      <c r="AV1210">
        <v>0.96840000000000004</v>
      </c>
      <c r="AW1210">
        <v>0.91300000000000003</v>
      </c>
      <c r="AX1210">
        <v>0.92420000000000002</v>
      </c>
      <c r="AY1210">
        <v>0.97499999999999998</v>
      </c>
      <c r="AZ1210">
        <v>0.92530000000000001</v>
      </c>
      <c r="BA1210">
        <v>0.93859999999999999</v>
      </c>
      <c r="BB1210">
        <v>0.98970000000000002</v>
      </c>
      <c r="BC1210">
        <v>0.96550000000000002</v>
      </c>
      <c r="BD1210">
        <v>0.94089999999999996</v>
      </c>
    </row>
    <row r="1211" spans="1:56" hidden="1" x14ac:dyDescent="0.4">
      <c r="A1211">
        <v>139</v>
      </c>
      <c r="B1211" t="s">
        <v>1112</v>
      </c>
      <c r="C1211" t="s">
        <v>1257</v>
      </c>
      <c r="D1211" t="str">
        <f t="shared" si="54"/>
        <v>MEAN</v>
      </c>
      <c r="E1211" t="s">
        <v>1291</v>
      </c>
      <c r="F1211">
        <f t="shared" si="55"/>
        <v>0.55702600000000002</v>
      </c>
      <c r="G1211">
        <v>0.6694</v>
      </c>
      <c r="H1211">
        <v>0.67930000000000001</v>
      </c>
      <c r="I1211">
        <v>0.65810000000000002</v>
      </c>
      <c r="J1211">
        <v>0.50509999999999999</v>
      </c>
      <c r="K1211">
        <v>0.39100000000000001</v>
      </c>
      <c r="L1211">
        <v>0.49340000000000001</v>
      </c>
      <c r="M1211">
        <v>0.53049999999999997</v>
      </c>
      <c r="N1211">
        <v>0.60189999999999999</v>
      </c>
      <c r="O1211">
        <v>0.64229999999999998</v>
      </c>
      <c r="P1211">
        <v>0.72060000000000002</v>
      </c>
      <c r="Q1211">
        <v>0.59089999999999998</v>
      </c>
      <c r="R1211">
        <v>0.54490000000000005</v>
      </c>
      <c r="S1211">
        <v>0.58799999999999997</v>
      </c>
      <c r="T1211">
        <v>0.73670000000000002</v>
      </c>
      <c r="U1211">
        <v>0.48089999999999999</v>
      </c>
      <c r="V1211">
        <v>0.62439999999999996</v>
      </c>
      <c r="W1211">
        <v>0.70269999999999999</v>
      </c>
      <c r="X1211">
        <v>0.55000000000000004</v>
      </c>
      <c r="Y1211">
        <v>0.49459999999999998</v>
      </c>
      <c r="Z1211">
        <v>0.61270000000000002</v>
      </c>
      <c r="AA1211">
        <v>0.5232</v>
      </c>
      <c r="AB1211">
        <v>0.57689999999999997</v>
      </c>
      <c r="AC1211">
        <v>0.56269999999999998</v>
      </c>
      <c r="AD1211">
        <v>0.46550000000000002</v>
      </c>
      <c r="AE1211">
        <v>0.5151</v>
      </c>
      <c r="AF1211">
        <v>0.5978</v>
      </c>
      <c r="AG1211">
        <v>0.45219999999999999</v>
      </c>
      <c r="AH1211">
        <v>0.41880000000000001</v>
      </c>
      <c r="AI1211">
        <v>0.6925</v>
      </c>
      <c r="AJ1211">
        <v>0.4612</v>
      </c>
      <c r="AK1211">
        <v>0.4511</v>
      </c>
      <c r="AL1211">
        <v>0.47020000000000001</v>
      </c>
      <c r="AM1211">
        <v>0.5474</v>
      </c>
      <c r="AN1211">
        <v>0.44700000000000001</v>
      </c>
      <c r="AO1211">
        <v>0.66900000000000004</v>
      </c>
      <c r="AP1211">
        <v>0.67459999999999998</v>
      </c>
      <c r="AQ1211">
        <v>0.59119999999999995</v>
      </c>
      <c r="AR1211">
        <v>0.50570000000000004</v>
      </c>
      <c r="AS1211">
        <v>0.43180000000000002</v>
      </c>
      <c r="AT1211">
        <v>0.47020000000000001</v>
      </c>
      <c r="AU1211">
        <v>0.44850000000000001</v>
      </c>
      <c r="AV1211">
        <v>0.5151</v>
      </c>
      <c r="AW1211">
        <v>0.44679999999999997</v>
      </c>
      <c r="AX1211">
        <v>0.50560000000000005</v>
      </c>
      <c r="AY1211">
        <v>0.63990000000000002</v>
      </c>
      <c r="AZ1211">
        <v>0.51100000000000001</v>
      </c>
      <c r="BA1211">
        <v>0.60429999999999995</v>
      </c>
      <c r="BB1211">
        <v>0.75700000000000001</v>
      </c>
      <c r="BC1211">
        <v>0.57240000000000002</v>
      </c>
      <c r="BD1211">
        <v>0.50919999999999999</v>
      </c>
    </row>
    <row r="1212" spans="1:56" hidden="1" x14ac:dyDescent="0.4">
      <c r="A1212">
        <v>140</v>
      </c>
      <c r="B1212" t="s">
        <v>1112</v>
      </c>
      <c r="C1212" t="s">
        <v>1257</v>
      </c>
      <c r="D1212" t="str">
        <f t="shared" si="54"/>
        <v>Weighted</v>
      </c>
      <c r="E1212" t="s">
        <v>1292</v>
      </c>
      <c r="F1212">
        <f t="shared" si="55"/>
        <v>0.58263200000000004</v>
      </c>
      <c r="G1212">
        <v>0.72829999999999995</v>
      </c>
      <c r="H1212">
        <v>0.74390000000000001</v>
      </c>
      <c r="I1212">
        <v>0.7107</v>
      </c>
      <c r="J1212">
        <v>0.51180000000000003</v>
      </c>
      <c r="K1212">
        <v>0.36159999999999998</v>
      </c>
      <c r="L1212">
        <v>0.49349999999999999</v>
      </c>
      <c r="M1212">
        <v>0.54600000000000004</v>
      </c>
      <c r="N1212">
        <v>0.6391</v>
      </c>
      <c r="O1212">
        <v>0.69369999999999998</v>
      </c>
      <c r="P1212">
        <v>0.79490000000000005</v>
      </c>
      <c r="Q1212">
        <v>0.62129999999999996</v>
      </c>
      <c r="R1212">
        <v>0.56269999999999998</v>
      </c>
      <c r="S1212">
        <v>0.62370000000000003</v>
      </c>
      <c r="T1212">
        <v>0.81310000000000004</v>
      </c>
      <c r="U1212">
        <v>0.48799999999999999</v>
      </c>
      <c r="V1212">
        <v>0.66320000000000001</v>
      </c>
      <c r="W1212">
        <v>0.77049999999999996</v>
      </c>
      <c r="X1212">
        <v>0.57430000000000003</v>
      </c>
      <c r="Y1212">
        <v>0.50470000000000004</v>
      </c>
      <c r="Z1212">
        <v>0.65569999999999995</v>
      </c>
      <c r="AA1212">
        <v>0.53369999999999995</v>
      </c>
      <c r="AB1212">
        <v>0.59909999999999997</v>
      </c>
      <c r="AC1212">
        <v>0.58760000000000001</v>
      </c>
      <c r="AD1212">
        <v>0.4627</v>
      </c>
      <c r="AE1212">
        <v>0.53239999999999998</v>
      </c>
      <c r="AF1212">
        <v>0.6341</v>
      </c>
      <c r="AG1212">
        <v>0.44919999999999999</v>
      </c>
      <c r="AH1212">
        <v>0.40560000000000002</v>
      </c>
      <c r="AI1212">
        <v>0.75790000000000002</v>
      </c>
      <c r="AJ1212">
        <v>0.44969999999999999</v>
      </c>
      <c r="AK1212">
        <v>0.4506</v>
      </c>
      <c r="AL1212">
        <v>0.46729999999999999</v>
      </c>
      <c r="AM1212">
        <v>0.56930000000000003</v>
      </c>
      <c r="AN1212">
        <v>0.4466</v>
      </c>
      <c r="AO1212">
        <v>0.72689999999999999</v>
      </c>
      <c r="AP1212">
        <v>0.73619999999999997</v>
      </c>
      <c r="AQ1212">
        <v>0.62350000000000005</v>
      </c>
      <c r="AR1212">
        <v>0.51549999999999996</v>
      </c>
      <c r="AS1212">
        <v>0.4274</v>
      </c>
      <c r="AT1212">
        <v>0.4713</v>
      </c>
      <c r="AU1212">
        <v>0.45050000000000001</v>
      </c>
      <c r="AV1212">
        <v>0.52449999999999997</v>
      </c>
      <c r="AW1212">
        <v>0.45269999999999999</v>
      </c>
      <c r="AX1212">
        <v>0.52059999999999995</v>
      </c>
      <c r="AY1212">
        <v>0.69499999999999995</v>
      </c>
      <c r="AZ1212">
        <v>0.52600000000000002</v>
      </c>
      <c r="BA1212">
        <v>0.64649999999999996</v>
      </c>
      <c r="BB1212">
        <v>0.8397</v>
      </c>
      <c r="BC1212">
        <v>0.60460000000000003</v>
      </c>
      <c r="BD1212">
        <v>0.5242</v>
      </c>
    </row>
    <row r="1213" spans="1:56" hidden="1" x14ac:dyDescent="0.4">
      <c r="A1213">
        <v>92</v>
      </c>
      <c r="B1213" t="s">
        <v>1104</v>
      </c>
      <c r="C1213" t="s">
        <v>1257</v>
      </c>
      <c r="D1213" t="str">
        <f t="shared" si="54"/>
        <v>Jaccard</v>
      </c>
      <c r="E1213" t="s">
        <v>1293</v>
      </c>
      <c r="F1213">
        <f t="shared" si="55"/>
        <v>0.50086800000000009</v>
      </c>
      <c r="G1213">
        <v>0.51719999999999999</v>
      </c>
      <c r="H1213">
        <v>0.75</v>
      </c>
      <c r="I1213">
        <v>0.6875</v>
      </c>
      <c r="J1213">
        <v>0.42109999999999997</v>
      </c>
      <c r="K1213">
        <v>0.2727</v>
      </c>
      <c r="L1213">
        <v>0.3448</v>
      </c>
      <c r="M1213">
        <v>0.54049999999999998</v>
      </c>
      <c r="N1213">
        <v>0.7</v>
      </c>
      <c r="O1213">
        <v>0.625</v>
      </c>
      <c r="P1213">
        <v>0.76919999999999999</v>
      </c>
      <c r="Q1213">
        <v>0.68179999999999996</v>
      </c>
      <c r="R1213">
        <v>0.55000000000000004</v>
      </c>
      <c r="S1213">
        <v>0.51429999999999998</v>
      </c>
      <c r="T1213">
        <v>0.70830000000000004</v>
      </c>
      <c r="U1213">
        <v>0.37209999999999999</v>
      </c>
      <c r="V1213">
        <v>0.58819999999999995</v>
      </c>
      <c r="W1213">
        <v>0.7419</v>
      </c>
      <c r="X1213">
        <v>0.52380000000000004</v>
      </c>
      <c r="Y1213">
        <v>0.32500000000000001</v>
      </c>
      <c r="Z1213">
        <v>0.55169999999999997</v>
      </c>
      <c r="AA1213">
        <v>0.51280000000000003</v>
      </c>
      <c r="AB1213">
        <v>0.66669999999999996</v>
      </c>
      <c r="AC1213">
        <v>0.34379999999999999</v>
      </c>
      <c r="AD1213">
        <v>0.34</v>
      </c>
      <c r="AE1213">
        <v>0.40820000000000001</v>
      </c>
      <c r="AF1213">
        <v>0.60419999999999996</v>
      </c>
      <c r="AG1213">
        <v>0.59089999999999998</v>
      </c>
      <c r="AH1213">
        <v>0.44</v>
      </c>
      <c r="AI1213">
        <v>0.57689999999999997</v>
      </c>
      <c r="AJ1213">
        <v>0.375</v>
      </c>
      <c r="AK1213">
        <v>0.1961</v>
      </c>
      <c r="AL1213">
        <v>0.21740000000000001</v>
      </c>
      <c r="AM1213">
        <v>0.6</v>
      </c>
      <c r="AN1213">
        <v>0.3478</v>
      </c>
      <c r="AO1213">
        <v>0.7097</v>
      </c>
      <c r="AP1213">
        <v>0.31819999999999998</v>
      </c>
      <c r="AQ1213">
        <v>0.64290000000000003</v>
      </c>
      <c r="AR1213">
        <v>0.4</v>
      </c>
      <c r="AS1213">
        <v>0.37140000000000001</v>
      </c>
      <c r="AT1213">
        <v>0.29270000000000002</v>
      </c>
      <c r="AU1213">
        <v>0.4667</v>
      </c>
      <c r="AV1213">
        <v>0.42420000000000002</v>
      </c>
      <c r="AW1213">
        <v>0.23330000000000001</v>
      </c>
      <c r="AX1213">
        <v>0.4</v>
      </c>
      <c r="AY1213">
        <v>0.3448</v>
      </c>
      <c r="AZ1213">
        <v>0.55169999999999997</v>
      </c>
      <c r="BA1213">
        <v>0.76319999999999999</v>
      </c>
      <c r="BB1213">
        <v>0.8</v>
      </c>
      <c r="BC1213">
        <v>0.54759999999999998</v>
      </c>
      <c r="BD1213">
        <v>0.37209999999999999</v>
      </c>
    </row>
    <row r="1214" spans="1:56" hidden="1" x14ac:dyDescent="0.4">
      <c r="A1214">
        <v>93</v>
      </c>
      <c r="B1214" t="s">
        <v>1104</v>
      </c>
      <c r="C1214" t="s">
        <v>1257</v>
      </c>
      <c r="D1214" t="str">
        <f t="shared" si="54"/>
        <v>Levenshtein</v>
      </c>
      <c r="E1214" t="s">
        <v>1294</v>
      </c>
      <c r="F1214">
        <f t="shared" si="55"/>
        <v>0.69839799999999996</v>
      </c>
      <c r="G1214">
        <v>0.7591</v>
      </c>
      <c r="H1214">
        <v>0.82</v>
      </c>
      <c r="I1214">
        <v>0.88119999999999998</v>
      </c>
      <c r="J1214">
        <v>0.74929999999999997</v>
      </c>
      <c r="K1214">
        <v>0.47110000000000002</v>
      </c>
      <c r="L1214">
        <v>0.72119999999999995</v>
      </c>
      <c r="M1214">
        <v>0.68720000000000003</v>
      </c>
      <c r="N1214">
        <v>0.86399999999999999</v>
      </c>
      <c r="O1214">
        <v>0.80379999999999996</v>
      </c>
      <c r="P1214">
        <v>0.87160000000000004</v>
      </c>
      <c r="Q1214">
        <v>0.71099999999999997</v>
      </c>
      <c r="R1214">
        <v>0.70789999999999997</v>
      </c>
      <c r="S1214">
        <v>0.83040000000000003</v>
      </c>
      <c r="T1214">
        <v>0.81130000000000002</v>
      </c>
      <c r="U1214">
        <v>0.58520000000000005</v>
      </c>
      <c r="V1214">
        <v>0.74160000000000004</v>
      </c>
      <c r="W1214">
        <v>0.79369999999999996</v>
      </c>
      <c r="X1214">
        <v>0.69020000000000004</v>
      </c>
      <c r="Y1214">
        <v>0.68020000000000003</v>
      </c>
      <c r="Z1214">
        <v>0.78710000000000002</v>
      </c>
      <c r="AA1214">
        <v>0.65439999999999998</v>
      </c>
      <c r="AB1214">
        <v>0.77210000000000001</v>
      </c>
      <c r="AC1214">
        <v>0.71889999999999998</v>
      </c>
      <c r="AD1214">
        <v>0.57369999999999999</v>
      </c>
      <c r="AE1214">
        <v>0.59330000000000005</v>
      </c>
      <c r="AF1214">
        <v>0.66020000000000001</v>
      </c>
      <c r="AG1214">
        <v>0.71789999999999998</v>
      </c>
      <c r="AH1214">
        <v>0.71760000000000002</v>
      </c>
      <c r="AI1214">
        <v>0.67989999999999995</v>
      </c>
      <c r="AJ1214">
        <v>0.72450000000000003</v>
      </c>
      <c r="AK1214">
        <v>0.52300000000000002</v>
      </c>
      <c r="AL1214">
        <v>0.69599999999999995</v>
      </c>
      <c r="AM1214">
        <v>0.73199999999999998</v>
      </c>
      <c r="AN1214">
        <v>0.60419999999999996</v>
      </c>
      <c r="AO1214">
        <v>0.81920000000000004</v>
      </c>
      <c r="AP1214">
        <v>0.58020000000000005</v>
      </c>
      <c r="AQ1214">
        <v>0.7339</v>
      </c>
      <c r="AR1214">
        <v>0.63800000000000001</v>
      </c>
      <c r="AS1214">
        <v>0.52170000000000005</v>
      </c>
      <c r="AT1214">
        <v>0.5403</v>
      </c>
      <c r="AU1214">
        <v>0.61729999999999996</v>
      </c>
      <c r="AV1214">
        <v>0.66490000000000005</v>
      </c>
      <c r="AW1214">
        <v>0.58009999999999995</v>
      </c>
      <c r="AX1214">
        <v>0.59830000000000005</v>
      </c>
      <c r="AY1214">
        <v>0.56740000000000002</v>
      </c>
      <c r="AZ1214">
        <v>0.64880000000000004</v>
      </c>
      <c r="BA1214">
        <v>0.77300000000000002</v>
      </c>
      <c r="BB1214">
        <v>0.92390000000000005</v>
      </c>
      <c r="BC1214">
        <v>0.66900000000000004</v>
      </c>
      <c r="BD1214">
        <v>0.70909999999999995</v>
      </c>
    </row>
    <row r="1215" spans="1:56" hidden="1" x14ac:dyDescent="0.4">
      <c r="A1215">
        <v>94</v>
      </c>
      <c r="B1215" t="s">
        <v>1104</v>
      </c>
      <c r="C1215" t="s">
        <v>1257</v>
      </c>
      <c r="D1215" t="str">
        <f t="shared" si="54"/>
        <v>TFIDF</v>
      </c>
      <c r="E1215" t="s">
        <v>1295</v>
      </c>
      <c r="F1215">
        <f t="shared" si="55"/>
        <v>0.57873999999999992</v>
      </c>
      <c r="G1215">
        <v>0.59219999999999995</v>
      </c>
      <c r="H1215">
        <v>0.86429999999999996</v>
      </c>
      <c r="I1215">
        <v>0.73160000000000003</v>
      </c>
      <c r="J1215">
        <v>0.46</v>
      </c>
      <c r="K1215">
        <v>0.1996</v>
      </c>
      <c r="L1215">
        <v>0.51149999999999995</v>
      </c>
      <c r="M1215">
        <v>0.57940000000000003</v>
      </c>
      <c r="N1215">
        <v>0.73119999999999996</v>
      </c>
      <c r="O1215">
        <v>0.77659999999999996</v>
      </c>
      <c r="P1215">
        <v>0.85799999999999998</v>
      </c>
      <c r="Q1215">
        <v>0.56589999999999996</v>
      </c>
      <c r="R1215">
        <v>0.55620000000000003</v>
      </c>
      <c r="S1215">
        <v>0.64</v>
      </c>
      <c r="T1215">
        <v>0.6522</v>
      </c>
      <c r="U1215">
        <v>0.51719999999999999</v>
      </c>
      <c r="V1215">
        <v>0.56569999999999998</v>
      </c>
      <c r="W1215">
        <v>0.64490000000000003</v>
      </c>
      <c r="X1215">
        <v>0.58599999999999997</v>
      </c>
      <c r="Y1215">
        <v>0.53520000000000001</v>
      </c>
      <c r="Z1215">
        <v>0.753</v>
      </c>
      <c r="AA1215">
        <v>0.48520000000000002</v>
      </c>
      <c r="AB1215">
        <v>0.47420000000000001</v>
      </c>
      <c r="AC1215">
        <v>0.4728</v>
      </c>
      <c r="AD1215">
        <v>0.45350000000000001</v>
      </c>
      <c r="AE1215">
        <v>0.62309999999999999</v>
      </c>
      <c r="AF1215">
        <v>0.53979999999999995</v>
      </c>
      <c r="AG1215">
        <v>0.70299999999999996</v>
      </c>
      <c r="AH1215">
        <v>0.45700000000000002</v>
      </c>
      <c r="AI1215">
        <v>0.62229999999999996</v>
      </c>
      <c r="AJ1215">
        <v>0.35649999999999998</v>
      </c>
      <c r="AK1215">
        <v>0.4088</v>
      </c>
      <c r="AL1215">
        <v>0.47620000000000001</v>
      </c>
      <c r="AM1215">
        <v>0.70179999999999998</v>
      </c>
      <c r="AN1215">
        <v>0.56269999999999998</v>
      </c>
      <c r="AO1215">
        <v>0.75309999999999999</v>
      </c>
      <c r="AP1215">
        <v>0.54</v>
      </c>
      <c r="AQ1215">
        <v>0.52729999999999999</v>
      </c>
      <c r="AR1215">
        <v>0.53490000000000004</v>
      </c>
      <c r="AS1215">
        <v>0.4143</v>
      </c>
      <c r="AT1215">
        <v>0.40589999999999998</v>
      </c>
      <c r="AU1215">
        <v>0.6986</v>
      </c>
      <c r="AV1215">
        <v>0.51790000000000003</v>
      </c>
      <c r="AW1215">
        <v>0.64670000000000005</v>
      </c>
      <c r="AX1215">
        <v>0.42770000000000002</v>
      </c>
      <c r="AY1215">
        <v>0.47720000000000001</v>
      </c>
      <c r="AZ1215">
        <v>0.53069999999999995</v>
      </c>
      <c r="BA1215">
        <v>0.70689999999999997</v>
      </c>
      <c r="BB1215">
        <v>0.86509999999999998</v>
      </c>
      <c r="BC1215">
        <v>0.59730000000000005</v>
      </c>
      <c r="BD1215">
        <v>0.63580000000000003</v>
      </c>
    </row>
    <row r="1216" spans="1:56" hidden="1" x14ac:dyDescent="0.4">
      <c r="A1216">
        <v>95</v>
      </c>
      <c r="B1216" t="s">
        <v>1104</v>
      </c>
      <c r="C1216" t="s">
        <v>1257</v>
      </c>
      <c r="D1216" t="str">
        <f t="shared" si="54"/>
        <v>BM25</v>
      </c>
      <c r="E1216" t="s">
        <v>1296</v>
      </c>
      <c r="F1216">
        <f t="shared" si="55"/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</row>
    <row r="1217" spans="1:56" hidden="1" x14ac:dyDescent="0.4">
      <c r="A1217">
        <v>96</v>
      </c>
      <c r="B1217" t="s">
        <v>1104</v>
      </c>
      <c r="C1217" t="s">
        <v>1257</v>
      </c>
      <c r="D1217" t="str">
        <f t="shared" si="54"/>
        <v>SBERT</v>
      </c>
      <c r="E1217" t="s">
        <v>1297</v>
      </c>
      <c r="F1217">
        <f t="shared" si="55"/>
        <v>0.95564400000000016</v>
      </c>
      <c r="G1217">
        <v>0.94299999999999995</v>
      </c>
      <c r="H1217">
        <v>0.98419999999999996</v>
      </c>
      <c r="I1217">
        <v>0.99009999999999998</v>
      </c>
      <c r="J1217">
        <v>0.95940000000000003</v>
      </c>
      <c r="K1217">
        <v>0.9264</v>
      </c>
      <c r="L1217">
        <v>0.97960000000000003</v>
      </c>
      <c r="M1217">
        <v>0.97130000000000005</v>
      </c>
      <c r="N1217">
        <v>0.96340000000000003</v>
      </c>
      <c r="O1217">
        <v>0.98929999999999996</v>
      </c>
      <c r="P1217">
        <v>0.9899</v>
      </c>
      <c r="Q1217">
        <v>0.96660000000000001</v>
      </c>
      <c r="R1217">
        <v>0.95279999999999998</v>
      </c>
      <c r="S1217">
        <v>0.9556</v>
      </c>
      <c r="T1217">
        <v>0.98850000000000005</v>
      </c>
      <c r="U1217">
        <v>0.92330000000000001</v>
      </c>
      <c r="V1217">
        <v>0.94579999999999997</v>
      </c>
      <c r="W1217">
        <v>0.97599999999999998</v>
      </c>
      <c r="X1217">
        <v>0.95009999999999994</v>
      </c>
      <c r="Y1217">
        <v>0.93720000000000003</v>
      </c>
      <c r="Z1217">
        <v>0.98170000000000002</v>
      </c>
      <c r="AA1217">
        <v>0.96360000000000001</v>
      </c>
      <c r="AB1217">
        <v>0.97140000000000004</v>
      </c>
      <c r="AC1217">
        <v>0.92510000000000003</v>
      </c>
      <c r="AD1217">
        <v>0.94359999999999999</v>
      </c>
      <c r="AE1217">
        <v>0.95109999999999995</v>
      </c>
      <c r="AF1217">
        <v>0.96789999999999998</v>
      </c>
      <c r="AG1217">
        <v>0.97440000000000004</v>
      </c>
      <c r="AH1217">
        <v>0.94640000000000002</v>
      </c>
      <c r="AI1217">
        <v>0.9698</v>
      </c>
      <c r="AJ1217">
        <v>0.95499999999999996</v>
      </c>
      <c r="AK1217">
        <v>0.94989999999999997</v>
      </c>
      <c r="AL1217">
        <v>0.96120000000000005</v>
      </c>
      <c r="AM1217">
        <v>0.96919999999999995</v>
      </c>
      <c r="AN1217">
        <v>0.93230000000000002</v>
      </c>
      <c r="AO1217">
        <v>0.9859</v>
      </c>
      <c r="AP1217">
        <v>0.95699999999999996</v>
      </c>
      <c r="AQ1217">
        <v>0.98060000000000003</v>
      </c>
      <c r="AR1217">
        <v>0.9556</v>
      </c>
      <c r="AS1217">
        <v>0.88700000000000001</v>
      </c>
      <c r="AT1217">
        <v>0.92449999999999999</v>
      </c>
      <c r="AU1217">
        <v>0.96009999999999995</v>
      </c>
      <c r="AV1217">
        <v>0.96840000000000004</v>
      </c>
      <c r="AW1217">
        <v>0.90149999999999997</v>
      </c>
      <c r="AX1217">
        <v>0.91810000000000003</v>
      </c>
      <c r="AY1217">
        <v>0.91620000000000001</v>
      </c>
      <c r="AZ1217">
        <v>0.93330000000000002</v>
      </c>
      <c r="BA1217">
        <v>0.95889999999999997</v>
      </c>
      <c r="BB1217">
        <v>0.98529999999999995</v>
      </c>
      <c r="BC1217">
        <v>0.95169999999999999</v>
      </c>
      <c r="BD1217">
        <v>0.94299999999999995</v>
      </c>
    </row>
    <row r="1218" spans="1:56" hidden="1" x14ac:dyDescent="0.4">
      <c r="A1218">
        <v>97</v>
      </c>
      <c r="B1218" t="s">
        <v>1104</v>
      </c>
      <c r="C1218" t="s">
        <v>1257</v>
      </c>
      <c r="D1218" t="str">
        <f t="shared" ref="D1218:D1281" si="56">MID(E1218,15,16)</f>
        <v>MEAN</v>
      </c>
      <c r="E1218" t="s">
        <v>1298</v>
      </c>
      <c r="F1218">
        <f t="shared" ref="F1218:F1281" si="57">AVERAGE(G1218:BD1218)</f>
        <v>0.54673000000000005</v>
      </c>
      <c r="G1218">
        <v>0.56230000000000002</v>
      </c>
      <c r="H1218">
        <v>0.68369999999999997</v>
      </c>
      <c r="I1218">
        <v>0.65810000000000002</v>
      </c>
      <c r="J1218">
        <v>0.51800000000000002</v>
      </c>
      <c r="K1218">
        <v>0.374</v>
      </c>
      <c r="L1218">
        <v>0.51139999999999997</v>
      </c>
      <c r="M1218">
        <v>0.55569999999999997</v>
      </c>
      <c r="N1218">
        <v>0.65169999999999995</v>
      </c>
      <c r="O1218">
        <v>0.63890000000000002</v>
      </c>
      <c r="P1218">
        <v>0.69769999999999999</v>
      </c>
      <c r="Q1218">
        <v>0.58509999999999995</v>
      </c>
      <c r="R1218">
        <v>0.5534</v>
      </c>
      <c r="S1218">
        <v>0.58799999999999997</v>
      </c>
      <c r="T1218">
        <v>0.6321</v>
      </c>
      <c r="U1218">
        <v>0.47960000000000003</v>
      </c>
      <c r="V1218">
        <v>0.56830000000000003</v>
      </c>
      <c r="W1218">
        <v>0.63129999999999997</v>
      </c>
      <c r="X1218">
        <v>0.55000000000000004</v>
      </c>
      <c r="Y1218">
        <v>0.4955</v>
      </c>
      <c r="Z1218">
        <v>0.61470000000000002</v>
      </c>
      <c r="AA1218">
        <v>0.5232</v>
      </c>
      <c r="AB1218">
        <v>0.57689999999999997</v>
      </c>
      <c r="AC1218">
        <v>0.49209999999999998</v>
      </c>
      <c r="AD1218">
        <v>0.4622</v>
      </c>
      <c r="AE1218">
        <v>0.5151</v>
      </c>
      <c r="AF1218">
        <v>0.5544</v>
      </c>
      <c r="AG1218">
        <v>0.59719999999999995</v>
      </c>
      <c r="AH1218">
        <v>0.51219999999999999</v>
      </c>
      <c r="AI1218">
        <v>0.56979999999999997</v>
      </c>
      <c r="AJ1218">
        <v>0.48220000000000002</v>
      </c>
      <c r="AK1218">
        <v>0.41549999999999998</v>
      </c>
      <c r="AL1218">
        <v>0.47020000000000001</v>
      </c>
      <c r="AM1218">
        <v>0.60060000000000002</v>
      </c>
      <c r="AN1218">
        <v>0.4894</v>
      </c>
      <c r="AO1218">
        <v>0.65359999999999996</v>
      </c>
      <c r="AP1218">
        <v>0.47910000000000003</v>
      </c>
      <c r="AQ1218">
        <v>0.57689999999999997</v>
      </c>
      <c r="AR1218">
        <v>0.50570000000000004</v>
      </c>
      <c r="AS1218">
        <v>0.43890000000000001</v>
      </c>
      <c r="AT1218">
        <v>0.43269999999999997</v>
      </c>
      <c r="AU1218">
        <v>0.54849999999999999</v>
      </c>
      <c r="AV1218">
        <v>0.5151</v>
      </c>
      <c r="AW1218">
        <v>0.4723</v>
      </c>
      <c r="AX1218">
        <v>0.46879999999999999</v>
      </c>
      <c r="AY1218">
        <v>0.46110000000000001</v>
      </c>
      <c r="AZ1218">
        <v>0.53290000000000004</v>
      </c>
      <c r="BA1218">
        <v>0.64039999999999997</v>
      </c>
      <c r="BB1218">
        <v>0.71489999999999998</v>
      </c>
      <c r="BC1218">
        <v>0.55310000000000004</v>
      </c>
      <c r="BD1218">
        <v>0.53200000000000003</v>
      </c>
    </row>
    <row r="1219" spans="1:56" hidden="1" x14ac:dyDescent="0.4">
      <c r="A1219">
        <v>98</v>
      </c>
      <c r="B1219" t="s">
        <v>1104</v>
      </c>
      <c r="C1219" t="s">
        <v>1257</v>
      </c>
      <c r="D1219" t="str">
        <f t="shared" si="56"/>
        <v>Weighted</v>
      </c>
      <c r="E1219" t="s">
        <v>1299</v>
      </c>
      <c r="F1219">
        <f t="shared" si="57"/>
        <v>0.56900600000000001</v>
      </c>
      <c r="G1219">
        <v>0.59109999999999996</v>
      </c>
      <c r="H1219">
        <v>0.75019999999999998</v>
      </c>
      <c r="I1219">
        <v>0.7107</v>
      </c>
      <c r="J1219">
        <v>0.52649999999999997</v>
      </c>
      <c r="K1219">
        <v>0.33850000000000002</v>
      </c>
      <c r="L1219">
        <v>0.51790000000000003</v>
      </c>
      <c r="M1219">
        <v>0.57789999999999997</v>
      </c>
      <c r="N1219">
        <v>0.70669999999999999</v>
      </c>
      <c r="O1219">
        <v>0.68910000000000005</v>
      </c>
      <c r="P1219">
        <v>0.76659999999999995</v>
      </c>
      <c r="Q1219">
        <v>0.61460000000000004</v>
      </c>
      <c r="R1219">
        <v>0.5766</v>
      </c>
      <c r="S1219">
        <v>0.62370000000000003</v>
      </c>
      <c r="T1219">
        <v>0.6744</v>
      </c>
      <c r="U1219">
        <v>0.48680000000000001</v>
      </c>
      <c r="V1219">
        <v>0.59670000000000001</v>
      </c>
      <c r="W1219">
        <v>0.67500000000000004</v>
      </c>
      <c r="X1219">
        <v>0.57430000000000003</v>
      </c>
      <c r="Y1219">
        <v>0.50560000000000005</v>
      </c>
      <c r="Z1219">
        <v>0.65880000000000005</v>
      </c>
      <c r="AA1219">
        <v>0.53369999999999995</v>
      </c>
      <c r="AB1219">
        <v>0.59909999999999997</v>
      </c>
      <c r="AC1219">
        <v>0.5</v>
      </c>
      <c r="AD1219">
        <v>0.45879999999999999</v>
      </c>
      <c r="AE1219">
        <v>0.53239999999999998</v>
      </c>
      <c r="AF1219">
        <v>0.57479999999999998</v>
      </c>
      <c r="AG1219">
        <v>0.63549999999999995</v>
      </c>
      <c r="AH1219">
        <v>0.5212</v>
      </c>
      <c r="AI1219">
        <v>0.59789999999999999</v>
      </c>
      <c r="AJ1219">
        <v>0.4773</v>
      </c>
      <c r="AK1219">
        <v>0.39739999999999998</v>
      </c>
      <c r="AL1219">
        <v>0.46729999999999999</v>
      </c>
      <c r="AM1219">
        <v>0.64049999999999996</v>
      </c>
      <c r="AN1219">
        <v>0.50009999999999999</v>
      </c>
      <c r="AO1219">
        <v>0.70679999999999998</v>
      </c>
      <c r="AP1219">
        <v>0.48230000000000001</v>
      </c>
      <c r="AQ1219">
        <v>0.60040000000000004</v>
      </c>
      <c r="AR1219">
        <v>0.51549999999999996</v>
      </c>
      <c r="AS1219">
        <v>0.43630000000000002</v>
      </c>
      <c r="AT1219">
        <v>0.42249999999999999</v>
      </c>
      <c r="AU1219">
        <v>0.5766</v>
      </c>
      <c r="AV1219">
        <v>0.52449999999999997</v>
      </c>
      <c r="AW1219">
        <v>0.48749999999999999</v>
      </c>
      <c r="AX1219">
        <v>0.46970000000000001</v>
      </c>
      <c r="AY1219">
        <v>0.46279999999999999</v>
      </c>
      <c r="AZ1219">
        <v>0.55269999999999997</v>
      </c>
      <c r="BA1219">
        <v>0.69199999999999995</v>
      </c>
      <c r="BB1219">
        <v>0.78910000000000002</v>
      </c>
      <c r="BC1219">
        <v>0.57850000000000001</v>
      </c>
      <c r="BD1219">
        <v>0.5554</v>
      </c>
    </row>
    <row r="1220" spans="1:56" hidden="1" x14ac:dyDescent="0.4">
      <c r="A1220">
        <v>43</v>
      </c>
      <c r="B1220" t="s">
        <v>1103</v>
      </c>
      <c r="C1220" t="s">
        <v>1257</v>
      </c>
      <c r="D1220" t="str">
        <f t="shared" si="56"/>
        <v>Jaccard</v>
      </c>
      <c r="E1220" t="s">
        <v>1300</v>
      </c>
      <c r="F1220">
        <f t="shared" si="57"/>
        <v>0.53583400000000003</v>
      </c>
      <c r="G1220">
        <v>0.73909999999999998</v>
      </c>
      <c r="H1220">
        <v>0.75</v>
      </c>
      <c r="I1220">
        <v>0.47060000000000002</v>
      </c>
      <c r="J1220">
        <v>0.40539999999999998</v>
      </c>
      <c r="K1220">
        <v>0.30299999999999999</v>
      </c>
      <c r="L1220">
        <v>0.4138</v>
      </c>
      <c r="M1220">
        <v>0.53849999999999998</v>
      </c>
      <c r="N1220">
        <v>0.7</v>
      </c>
      <c r="O1220">
        <v>0.625</v>
      </c>
      <c r="P1220">
        <v>0.90910000000000002</v>
      </c>
      <c r="Q1220">
        <v>0.6522</v>
      </c>
      <c r="R1220">
        <v>0.57140000000000002</v>
      </c>
      <c r="S1220">
        <v>0.65620000000000001</v>
      </c>
      <c r="T1220">
        <v>0.70830000000000004</v>
      </c>
      <c r="U1220">
        <v>0.37209999999999999</v>
      </c>
      <c r="V1220">
        <v>0.56520000000000004</v>
      </c>
      <c r="W1220">
        <v>0.6875</v>
      </c>
      <c r="X1220">
        <v>0.52380000000000004</v>
      </c>
      <c r="Y1220">
        <v>0.57889999999999997</v>
      </c>
      <c r="Z1220">
        <v>0.5333</v>
      </c>
      <c r="AA1220">
        <v>0.51280000000000003</v>
      </c>
      <c r="AB1220">
        <v>0.64</v>
      </c>
      <c r="AC1220">
        <v>0.5</v>
      </c>
      <c r="AD1220">
        <v>0.38779999999999998</v>
      </c>
      <c r="AE1220">
        <v>0.39219999999999999</v>
      </c>
      <c r="AF1220">
        <v>0.61539999999999995</v>
      </c>
      <c r="AG1220">
        <v>0.5625</v>
      </c>
      <c r="AH1220">
        <v>0.44440000000000002</v>
      </c>
      <c r="AI1220">
        <v>0.53849999999999998</v>
      </c>
      <c r="AJ1220">
        <v>0.45450000000000002</v>
      </c>
      <c r="AK1220">
        <v>0.23530000000000001</v>
      </c>
      <c r="AL1220">
        <v>0.35709999999999997</v>
      </c>
      <c r="AM1220">
        <v>0.57889999999999997</v>
      </c>
      <c r="AN1220">
        <v>0.32690000000000002</v>
      </c>
      <c r="AO1220">
        <v>0.75</v>
      </c>
      <c r="AP1220">
        <v>0.36359999999999998</v>
      </c>
      <c r="AQ1220">
        <v>0.81820000000000004</v>
      </c>
      <c r="AR1220">
        <v>0.36109999999999998</v>
      </c>
      <c r="AS1220">
        <v>0.48480000000000001</v>
      </c>
      <c r="AT1220">
        <v>0.31580000000000003</v>
      </c>
      <c r="AU1220">
        <v>0.42499999999999999</v>
      </c>
      <c r="AV1220">
        <v>0.42420000000000002</v>
      </c>
      <c r="AW1220">
        <v>0.1429</v>
      </c>
      <c r="AX1220">
        <v>0.4667</v>
      </c>
      <c r="AY1220">
        <v>0.64</v>
      </c>
      <c r="AZ1220">
        <v>0.51519999999999999</v>
      </c>
      <c r="BA1220">
        <v>0.76319999999999999</v>
      </c>
      <c r="BB1220">
        <v>1</v>
      </c>
      <c r="BC1220">
        <v>0.60980000000000001</v>
      </c>
      <c r="BD1220">
        <v>0.46150000000000002</v>
      </c>
    </row>
    <row r="1221" spans="1:56" hidden="1" x14ac:dyDescent="0.4">
      <c r="A1221">
        <v>44</v>
      </c>
      <c r="B1221" t="s">
        <v>1103</v>
      </c>
      <c r="C1221" t="s">
        <v>1257</v>
      </c>
      <c r="D1221" t="str">
        <f t="shared" si="56"/>
        <v>Levenshtein</v>
      </c>
      <c r="E1221" t="s">
        <v>1301</v>
      </c>
      <c r="F1221">
        <f t="shared" si="57"/>
        <v>0.70425799999999994</v>
      </c>
      <c r="G1221">
        <v>0.83660000000000001</v>
      </c>
      <c r="H1221">
        <v>0.80500000000000005</v>
      </c>
      <c r="I1221">
        <v>0.85709999999999997</v>
      </c>
      <c r="J1221">
        <v>0.72260000000000002</v>
      </c>
      <c r="K1221">
        <v>0.4541</v>
      </c>
      <c r="L1221">
        <v>0.67030000000000001</v>
      </c>
      <c r="M1221">
        <v>0.71930000000000005</v>
      </c>
      <c r="N1221">
        <v>0.85599999999999998</v>
      </c>
      <c r="O1221">
        <v>0.80159999999999998</v>
      </c>
      <c r="P1221">
        <v>0.9829</v>
      </c>
      <c r="Q1221">
        <v>0.76290000000000002</v>
      </c>
      <c r="R1221">
        <v>0.70550000000000002</v>
      </c>
      <c r="S1221">
        <v>0.85980000000000001</v>
      </c>
      <c r="T1221">
        <v>0.81130000000000002</v>
      </c>
      <c r="U1221">
        <v>0.58220000000000005</v>
      </c>
      <c r="V1221">
        <v>0.71460000000000001</v>
      </c>
      <c r="W1221">
        <v>0.79300000000000004</v>
      </c>
      <c r="X1221">
        <v>0.69020000000000004</v>
      </c>
      <c r="Y1221">
        <v>0.82950000000000002</v>
      </c>
      <c r="Z1221">
        <v>0.82189999999999996</v>
      </c>
      <c r="AA1221">
        <v>0.65439999999999998</v>
      </c>
      <c r="AB1221">
        <v>0.67459999999999998</v>
      </c>
      <c r="AC1221">
        <v>0.78659999999999997</v>
      </c>
      <c r="AD1221">
        <v>0.5877</v>
      </c>
      <c r="AE1221">
        <v>0.58989999999999998</v>
      </c>
      <c r="AF1221">
        <v>0.72699999999999998</v>
      </c>
      <c r="AG1221">
        <v>0.55489999999999995</v>
      </c>
      <c r="AH1221">
        <v>0.68589999999999995</v>
      </c>
      <c r="AI1221">
        <v>0.68</v>
      </c>
      <c r="AJ1221">
        <v>0.71560000000000001</v>
      </c>
      <c r="AK1221">
        <v>0.54159999999999997</v>
      </c>
      <c r="AL1221">
        <v>0.64349999999999996</v>
      </c>
      <c r="AM1221">
        <v>0.67769999999999997</v>
      </c>
      <c r="AN1221">
        <v>0.54039999999999999</v>
      </c>
      <c r="AO1221">
        <v>0.8125</v>
      </c>
      <c r="AP1221">
        <v>0.60519999999999996</v>
      </c>
      <c r="AQ1221">
        <v>0.60899999999999999</v>
      </c>
      <c r="AR1221">
        <v>0.66459999999999997</v>
      </c>
      <c r="AS1221">
        <v>0.63380000000000003</v>
      </c>
      <c r="AT1221">
        <v>0.53069999999999995</v>
      </c>
      <c r="AU1221">
        <v>0.64259999999999995</v>
      </c>
      <c r="AV1221">
        <v>0.6552</v>
      </c>
      <c r="AW1221">
        <v>0.44929999999999998</v>
      </c>
      <c r="AX1221">
        <v>0.6099</v>
      </c>
      <c r="AY1221">
        <v>0.75860000000000005</v>
      </c>
      <c r="AZ1221">
        <v>0.59750000000000003</v>
      </c>
      <c r="BA1221">
        <v>0.77300000000000002</v>
      </c>
      <c r="BB1221">
        <v>0.9798</v>
      </c>
      <c r="BC1221">
        <v>0.76180000000000003</v>
      </c>
      <c r="BD1221">
        <v>0.79320000000000002</v>
      </c>
    </row>
    <row r="1222" spans="1:56" hidden="1" x14ac:dyDescent="0.4">
      <c r="A1222">
        <v>45</v>
      </c>
      <c r="B1222" t="s">
        <v>1103</v>
      </c>
      <c r="C1222" t="s">
        <v>1257</v>
      </c>
      <c r="D1222" t="str">
        <f t="shared" si="56"/>
        <v>TFIDF</v>
      </c>
      <c r="E1222" t="s">
        <v>1302</v>
      </c>
      <c r="F1222">
        <f t="shared" si="57"/>
        <v>0.59155199999999997</v>
      </c>
      <c r="G1222">
        <v>0.78620000000000001</v>
      </c>
      <c r="H1222">
        <v>0.85509999999999997</v>
      </c>
      <c r="I1222">
        <v>0.56569999999999998</v>
      </c>
      <c r="J1222">
        <v>0.45040000000000002</v>
      </c>
      <c r="K1222">
        <v>0.26279999999999998</v>
      </c>
      <c r="L1222">
        <v>0.58409999999999995</v>
      </c>
      <c r="M1222">
        <v>0.61699999999999999</v>
      </c>
      <c r="N1222">
        <v>0.73119999999999996</v>
      </c>
      <c r="O1222">
        <v>0.77659999999999996</v>
      </c>
      <c r="P1222">
        <v>0.95509999999999995</v>
      </c>
      <c r="Q1222">
        <v>0.56940000000000002</v>
      </c>
      <c r="R1222">
        <v>0.54749999999999999</v>
      </c>
      <c r="S1222">
        <v>0.74560000000000004</v>
      </c>
      <c r="T1222">
        <v>0.6522</v>
      </c>
      <c r="U1222">
        <v>0.51719999999999999</v>
      </c>
      <c r="V1222">
        <v>0.4783</v>
      </c>
      <c r="W1222">
        <v>0.63400000000000001</v>
      </c>
      <c r="X1222">
        <v>0.58599999999999997</v>
      </c>
      <c r="Y1222">
        <v>0.68120000000000003</v>
      </c>
      <c r="Z1222">
        <v>0.80110000000000003</v>
      </c>
      <c r="AA1222">
        <v>0.48520000000000002</v>
      </c>
      <c r="AB1222">
        <v>0.37469999999999998</v>
      </c>
      <c r="AC1222">
        <v>0.63900000000000001</v>
      </c>
      <c r="AD1222">
        <v>0.46889999999999998</v>
      </c>
      <c r="AE1222">
        <v>0.62229999999999996</v>
      </c>
      <c r="AF1222">
        <v>0.57779999999999998</v>
      </c>
      <c r="AG1222">
        <v>0.52610000000000001</v>
      </c>
      <c r="AH1222">
        <v>0.30869999999999997</v>
      </c>
      <c r="AI1222">
        <v>0.59889999999999999</v>
      </c>
      <c r="AJ1222">
        <v>0.3327</v>
      </c>
      <c r="AK1222">
        <v>0.45540000000000003</v>
      </c>
      <c r="AL1222">
        <v>0.50870000000000004</v>
      </c>
      <c r="AM1222">
        <v>0.63439999999999996</v>
      </c>
      <c r="AN1222">
        <v>0.46550000000000002</v>
      </c>
      <c r="AO1222">
        <v>0.79010000000000002</v>
      </c>
      <c r="AP1222">
        <v>0.57520000000000004</v>
      </c>
      <c r="AQ1222">
        <v>0.46160000000000001</v>
      </c>
      <c r="AR1222">
        <v>0.56120000000000003</v>
      </c>
      <c r="AS1222">
        <v>0.56430000000000002</v>
      </c>
      <c r="AT1222">
        <v>0.3201</v>
      </c>
      <c r="AU1222">
        <v>0.62919999999999998</v>
      </c>
      <c r="AV1222">
        <v>0.50829999999999997</v>
      </c>
      <c r="AW1222">
        <v>0.58079999999999998</v>
      </c>
      <c r="AX1222">
        <v>0.47049999999999997</v>
      </c>
      <c r="AY1222">
        <v>0.82620000000000005</v>
      </c>
      <c r="AZ1222">
        <v>0.51590000000000003</v>
      </c>
      <c r="BA1222">
        <v>0.70689999999999997</v>
      </c>
      <c r="BB1222">
        <v>0.92979999999999996</v>
      </c>
      <c r="BC1222">
        <v>0.67120000000000002</v>
      </c>
      <c r="BD1222">
        <v>0.67130000000000001</v>
      </c>
    </row>
    <row r="1223" spans="1:56" hidden="1" x14ac:dyDescent="0.4">
      <c r="A1223">
        <v>46</v>
      </c>
      <c r="B1223" t="s">
        <v>1103</v>
      </c>
      <c r="C1223" t="s">
        <v>1257</v>
      </c>
      <c r="D1223" t="str">
        <f t="shared" si="56"/>
        <v>BM25</v>
      </c>
      <c r="E1223" t="s">
        <v>1303</v>
      </c>
      <c r="F1223">
        <f t="shared" si="57"/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</row>
    <row r="1224" spans="1:56" hidden="1" x14ac:dyDescent="0.4">
      <c r="A1224">
        <v>47</v>
      </c>
      <c r="B1224" t="s">
        <v>1103</v>
      </c>
      <c r="C1224" t="s">
        <v>1257</v>
      </c>
      <c r="D1224" t="str">
        <f t="shared" si="56"/>
        <v>SBERT</v>
      </c>
      <c r="E1224" t="s">
        <v>1304</v>
      </c>
      <c r="F1224">
        <f t="shared" si="57"/>
        <v>0.95817400000000008</v>
      </c>
      <c r="G1224">
        <v>0.98499999999999999</v>
      </c>
      <c r="H1224">
        <v>0.98619999999999997</v>
      </c>
      <c r="I1224">
        <v>0.98540000000000005</v>
      </c>
      <c r="J1224">
        <v>0.94710000000000005</v>
      </c>
      <c r="K1224">
        <v>0.93489999999999995</v>
      </c>
      <c r="L1224">
        <v>0.98</v>
      </c>
      <c r="M1224">
        <v>0.97809999999999997</v>
      </c>
      <c r="N1224">
        <v>0.96340000000000003</v>
      </c>
      <c r="O1224">
        <v>0.98929999999999996</v>
      </c>
      <c r="P1224">
        <v>0.99250000000000005</v>
      </c>
      <c r="Q1224">
        <v>0.97150000000000003</v>
      </c>
      <c r="R1224">
        <v>0.96260000000000001</v>
      </c>
      <c r="S1224">
        <v>0.97389999999999999</v>
      </c>
      <c r="T1224">
        <v>0.98850000000000005</v>
      </c>
      <c r="U1224">
        <v>0.92410000000000003</v>
      </c>
      <c r="V1224">
        <v>0.97260000000000002</v>
      </c>
      <c r="W1224">
        <v>0.97829999999999995</v>
      </c>
      <c r="X1224">
        <v>0.95009999999999994</v>
      </c>
      <c r="Y1224">
        <v>0.97589999999999999</v>
      </c>
      <c r="Z1224">
        <v>0.98609999999999998</v>
      </c>
      <c r="AA1224">
        <v>0.96360000000000001</v>
      </c>
      <c r="AB1224">
        <v>0.94159999999999999</v>
      </c>
      <c r="AC1224">
        <v>0.98129999999999995</v>
      </c>
      <c r="AD1224">
        <v>0.94010000000000005</v>
      </c>
      <c r="AE1224">
        <v>0.94720000000000004</v>
      </c>
      <c r="AF1224">
        <v>0.9798</v>
      </c>
      <c r="AG1224">
        <v>0.91920000000000002</v>
      </c>
      <c r="AH1224">
        <v>0.91510000000000002</v>
      </c>
      <c r="AI1224">
        <v>0.95979999999999999</v>
      </c>
      <c r="AJ1224">
        <v>0.95020000000000004</v>
      </c>
      <c r="AK1224">
        <v>0.94410000000000005</v>
      </c>
      <c r="AL1224">
        <v>0.93489999999999995</v>
      </c>
      <c r="AM1224">
        <v>0.95330000000000004</v>
      </c>
      <c r="AN1224">
        <v>0.92830000000000001</v>
      </c>
      <c r="AO1224">
        <v>0.99260000000000004</v>
      </c>
      <c r="AP1224">
        <v>0.93459999999999999</v>
      </c>
      <c r="AQ1224">
        <v>0.9788</v>
      </c>
      <c r="AR1224">
        <v>0.96030000000000004</v>
      </c>
      <c r="AS1224">
        <v>0.95099999999999996</v>
      </c>
      <c r="AT1224">
        <v>0.91810000000000003</v>
      </c>
      <c r="AU1224">
        <v>0.94989999999999997</v>
      </c>
      <c r="AV1224">
        <v>0.96909999999999996</v>
      </c>
      <c r="AW1224">
        <v>0.89080000000000004</v>
      </c>
      <c r="AX1224">
        <v>0.9194</v>
      </c>
      <c r="AY1224">
        <v>0.97499999999999998</v>
      </c>
      <c r="AZ1224">
        <v>0.91090000000000004</v>
      </c>
      <c r="BA1224">
        <v>0.95889999999999997</v>
      </c>
      <c r="BB1224">
        <v>0.99839999999999995</v>
      </c>
      <c r="BC1224">
        <v>0.96199999999999997</v>
      </c>
      <c r="BD1224">
        <v>0.95489999999999997</v>
      </c>
    </row>
    <row r="1225" spans="1:56" hidden="1" x14ac:dyDescent="0.4">
      <c r="A1225">
        <v>48</v>
      </c>
      <c r="B1225" t="s">
        <v>1103</v>
      </c>
      <c r="C1225" t="s">
        <v>1257</v>
      </c>
      <c r="D1225" t="str">
        <f t="shared" si="56"/>
        <v>MEAN</v>
      </c>
      <c r="E1225" t="s">
        <v>1305</v>
      </c>
      <c r="F1225">
        <f t="shared" si="57"/>
        <v>0.55796400000000002</v>
      </c>
      <c r="G1225">
        <v>0.6694</v>
      </c>
      <c r="H1225">
        <v>0.67930000000000001</v>
      </c>
      <c r="I1225">
        <v>0.57569999999999999</v>
      </c>
      <c r="J1225">
        <v>0.50509999999999999</v>
      </c>
      <c r="K1225">
        <v>0.39100000000000001</v>
      </c>
      <c r="L1225">
        <v>0.52959999999999996</v>
      </c>
      <c r="M1225">
        <v>0.5706</v>
      </c>
      <c r="N1225">
        <v>0.65010000000000001</v>
      </c>
      <c r="O1225">
        <v>0.63849999999999996</v>
      </c>
      <c r="P1225">
        <v>0.76790000000000003</v>
      </c>
      <c r="Q1225">
        <v>0.59119999999999995</v>
      </c>
      <c r="R1225">
        <v>0.55740000000000001</v>
      </c>
      <c r="S1225">
        <v>0.64710000000000001</v>
      </c>
      <c r="T1225">
        <v>0.6321</v>
      </c>
      <c r="U1225">
        <v>0.47910000000000003</v>
      </c>
      <c r="V1225">
        <v>0.54620000000000002</v>
      </c>
      <c r="W1225">
        <v>0.61860000000000004</v>
      </c>
      <c r="X1225">
        <v>0.55000000000000004</v>
      </c>
      <c r="Y1225">
        <v>0.61309999999999998</v>
      </c>
      <c r="Z1225">
        <v>0.62849999999999995</v>
      </c>
      <c r="AA1225">
        <v>0.5232</v>
      </c>
      <c r="AB1225">
        <v>0.5262</v>
      </c>
      <c r="AC1225">
        <v>0.58140000000000003</v>
      </c>
      <c r="AD1225">
        <v>0.47689999999999999</v>
      </c>
      <c r="AE1225">
        <v>0.51029999999999998</v>
      </c>
      <c r="AF1225">
        <v>0.57999999999999996</v>
      </c>
      <c r="AG1225">
        <v>0.51249999999999996</v>
      </c>
      <c r="AH1225">
        <v>0.4708</v>
      </c>
      <c r="AI1225">
        <v>0.5554</v>
      </c>
      <c r="AJ1225">
        <v>0.49059999999999998</v>
      </c>
      <c r="AK1225">
        <v>0.43530000000000002</v>
      </c>
      <c r="AL1225">
        <v>0.4889</v>
      </c>
      <c r="AM1225">
        <v>0.56889999999999996</v>
      </c>
      <c r="AN1225">
        <v>0.45219999999999999</v>
      </c>
      <c r="AO1225">
        <v>0.66900000000000004</v>
      </c>
      <c r="AP1225">
        <v>0.49569999999999997</v>
      </c>
      <c r="AQ1225">
        <v>0.57350000000000001</v>
      </c>
      <c r="AR1225">
        <v>0.50939999999999996</v>
      </c>
      <c r="AS1225">
        <v>0.52680000000000005</v>
      </c>
      <c r="AT1225">
        <v>0.41699999999999998</v>
      </c>
      <c r="AU1225">
        <v>0.52929999999999999</v>
      </c>
      <c r="AV1225">
        <v>0.51139999999999997</v>
      </c>
      <c r="AW1225">
        <v>0.41270000000000001</v>
      </c>
      <c r="AX1225">
        <v>0.49330000000000002</v>
      </c>
      <c r="AY1225">
        <v>0.63990000000000002</v>
      </c>
      <c r="AZ1225">
        <v>0.50790000000000002</v>
      </c>
      <c r="BA1225">
        <v>0.64039999999999997</v>
      </c>
      <c r="BB1225">
        <v>0.78159999999999996</v>
      </c>
      <c r="BC1225">
        <v>0.60099999999999998</v>
      </c>
      <c r="BD1225">
        <v>0.57620000000000005</v>
      </c>
    </row>
    <row r="1226" spans="1:56" hidden="1" x14ac:dyDescent="0.4">
      <c r="A1226">
        <v>49</v>
      </c>
      <c r="B1226" t="s">
        <v>1103</v>
      </c>
      <c r="C1226" t="s">
        <v>1257</v>
      </c>
      <c r="D1226" t="str">
        <f t="shared" si="56"/>
        <v>Weighted</v>
      </c>
      <c r="E1226" t="s">
        <v>1306</v>
      </c>
      <c r="F1226">
        <f t="shared" si="57"/>
        <v>0.58330800000000005</v>
      </c>
      <c r="G1226">
        <v>0.72829999999999995</v>
      </c>
      <c r="H1226">
        <v>0.74390000000000001</v>
      </c>
      <c r="I1226">
        <v>0.60019999999999996</v>
      </c>
      <c r="J1226">
        <v>0.51180000000000003</v>
      </c>
      <c r="K1226">
        <v>0.36159999999999998</v>
      </c>
      <c r="L1226">
        <v>0.54430000000000001</v>
      </c>
      <c r="M1226">
        <v>0.59740000000000004</v>
      </c>
      <c r="N1226">
        <v>0.70469999999999999</v>
      </c>
      <c r="O1226">
        <v>0.68859999999999999</v>
      </c>
      <c r="P1226">
        <v>0.85880000000000001</v>
      </c>
      <c r="Q1226">
        <v>0.62170000000000003</v>
      </c>
      <c r="R1226">
        <v>0.57969999999999999</v>
      </c>
      <c r="S1226">
        <v>0.70009999999999994</v>
      </c>
      <c r="T1226">
        <v>0.6744</v>
      </c>
      <c r="U1226">
        <v>0.48609999999999998</v>
      </c>
      <c r="V1226">
        <v>0.56069999999999998</v>
      </c>
      <c r="W1226">
        <v>0.65820000000000001</v>
      </c>
      <c r="X1226">
        <v>0.57430000000000003</v>
      </c>
      <c r="Y1226">
        <v>0.65400000000000003</v>
      </c>
      <c r="Z1226">
        <v>0.67779999999999996</v>
      </c>
      <c r="AA1226">
        <v>0.53369999999999995</v>
      </c>
      <c r="AB1226">
        <v>0.53520000000000001</v>
      </c>
      <c r="AC1226">
        <v>0.61150000000000004</v>
      </c>
      <c r="AD1226">
        <v>0.47849999999999998</v>
      </c>
      <c r="AE1226">
        <v>0.52690000000000003</v>
      </c>
      <c r="AF1226">
        <v>0.6069</v>
      </c>
      <c r="AG1226">
        <v>0.52910000000000001</v>
      </c>
      <c r="AH1226">
        <v>0.4667</v>
      </c>
      <c r="AI1226">
        <v>0.58030000000000004</v>
      </c>
      <c r="AJ1226">
        <v>0.4874</v>
      </c>
      <c r="AK1226">
        <v>0.42530000000000001</v>
      </c>
      <c r="AL1226">
        <v>0.49630000000000002</v>
      </c>
      <c r="AM1226">
        <v>0.5998</v>
      </c>
      <c r="AN1226">
        <v>0.44929999999999998</v>
      </c>
      <c r="AO1226">
        <v>0.72689999999999999</v>
      </c>
      <c r="AP1226">
        <v>0.50819999999999999</v>
      </c>
      <c r="AQ1226">
        <v>0.59319999999999995</v>
      </c>
      <c r="AR1226">
        <v>0.52080000000000004</v>
      </c>
      <c r="AS1226">
        <v>0.54400000000000004</v>
      </c>
      <c r="AT1226">
        <v>0.39950000000000002</v>
      </c>
      <c r="AU1226">
        <v>0.55059999999999998</v>
      </c>
      <c r="AV1226">
        <v>0.51929999999999998</v>
      </c>
      <c r="AW1226">
        <v>0.41139999999999999</v>
      </c>
      <c r="AX1226">
        <v>0.50219999999999998</v>
      </c>
      <c r="AY1226">
        <v>0.69499999999999995</v>
      </c>
      <c r="AZ1226">
        <v>0.52400000000000002</v>
      </c>
      <c r="BA1226">
        <v>0.69199999999999995</v>
      </c>
      <c r="BB1226">
        <v>0.87370000000000003</v>
      </c>
      <c r="BC1226">
        <v>0.64049999999999996</v>
      </c>
      <c r="BD1226">
        <v>0.61060000000000003</v>
      </c>
    </row>
    <row r="1227" spans="1:56" hidden="1" x14ac:dyDescent="0.4">
      <c r="A1227">
        <v>246</v>
      </c>
      <c r="B1227" t="s">
        <v>1257</v>
      </c>
      <c r="C1227" t="s">
        <v>1307</v>
      </c>
      <c r="D1227" t="str">
        <f t="shared" si="56"/>
        <v>Jaccard</v>
      </c>
      <c r="E1227" t="s">
        <v>1308</v>
      </c>
      <c r="F1227">
        <f t="shared" si="57"/>
        <v>0.49126200000000003</v>
      </c>
      <c r="G1227">
        <v>0.63639999999999997</v>
      </c>
      <c r="H1227">
        <v>0.69230000000000003</v>
      </c>
      <c r="I1227">
        <v>0.61109999999999998</v>
      </c>
      <c r="J1227">
        <v>0.5</v>
      </c>
      <c r="K1227">
        <v>0.26469999999999999</v>
      </c>
      <c r="L1227">
        <v>0.5</v>
      </c>
      <c r="M1227">
        <v>0.48780000000000001</v>
      </c>
      <c r="N1227">
        <v>0.66669999999999996</v>
      </c>
      <c r="O1227">
        <v>0.57689999999999997</v>
      </c>
      <c r="P1227">
        <v>0.64290000000000003</v>
      </c>
      <c r="Q1227">
        <v>0.64290000000000003</v>
      </c>
      <c r="R1227">
        <v>0.58330000000000004</v>
      </c>
      <c r="S1227">
        <v>0.62070000000000003</v>
      </c>
      <c r="T1227">
        <v>0.68</v>
      </c>
      <c r="U1227">
        <v>0.35899999999999999</v>
      </c>
      <c r="V1227">
        <v>0.44230000000000003</v>
      </c>
      <c r="W1227">
        <v>0.64859999999999995</v>
      </c>
      <c r="X1227">
        <v>0.42859999999999998</v>
      </c>
      <c r="Y1227">
        <v>0.3659</v>
      </c>
      <c r="Z1227">
        <v>0.5484</v>
      </c>
      <c r="AA1227">
        <v>0.52629999999999999</v>
      </c>
      <c r="AB1227">
        <v>0.51849999999999996</v>
      </c>
      <c r="AC1227">
        <v>0.46429999999999999</v>
      </c>
      <c r="AD1227">
        <v>0.27660000000000001</v>
      </c>
      <c r="AE1227">
        <v>0.44679999999999997</v>
      </c>
      <c r="AF1227">
        <v>0.55359999999999998</v>
      </c>
      <c r="AG1227">
        <v>0.4375</v>
      </c>
      <c r="AH1227">
        <v>0.51849999999999996</v>
      </c>
      <c r="AI1227">
        <v>0.66669999999999996</v>
      </c>
      <c r="AJ1227">
        <v>0.4</v>
      </c>
      <c r="AK1227">
        <v>0.25530000000000003</v>
      </c>
      <c r="AL1227">
        <v>0.42309999999999998</v>
      </c>
      <c r="AM1227">
        <v>0.45829999999999999</v>
      </c>
      <c r="AN1227">
        <v>0.44190000000000002</v>
      </c>
      <c r="AO1227">
        <v>0.6875</v>
      </c>
      <c r="AP1227">
        <v>0.36840000000000001</v>
      </c>
      <c r="AQ1227">
        <v>0.6</v>
      </c>
      <c r="AR1227">
        <v>0.41670000000000001</v>
      </c>
      <c r="AS1227">
        <v>0.4103</v>
      </c>
      <c r="AT1227">
        <v>0.42859999999999998</v>
      </c>
      <c r="AU1227">
        <v>0.5</v>
      </c>
      <c r="AV1227">
        <v>0.34210000000000002</v>
      </c>
      <c r="AW1227">
        <v>0.2571</v>
      </c>
      <c r="AX1227">
        <v>0.22450000000000001</v>
      </c>
      <c r="AY1227">
        <v>0.44440000000000002</v>
      </c>
      <c r="AZ1227">
        <v>0.6552</v>
      </c>
      <c r="BA1227">
        <v>0.57140000000000002</v>
      </c>
      <c r="BB1227">
        <v>0.5333</v>
      </c>
      <c r="BC1227">
        <v>0.4889</v>
      </c>
      <c r="BD1227">
        <v>0.3488</v>
      </c>
    </row>
    <row r="1228" spans="1:56" hidden="1" x14ac:dyDescent="0.4">
      <c r="A1228">
        <v>247</v>
      </c>
      <c r="B1228" t="s">
        <v>1257</v>
      </c>
      <c r="C1228" t="s">
        <v>1307</v>
      </c>
      <c r="D1228" t="str">
        <f t="shared" si="56"/>
        <v>Levenshtein</v>
      </c>
      <c r="E1228" t="s">
        <v>1309</v>
      </c>
      <c r="F1228">
        <f t="shared" si="57"/>
        <v>0.6555399999999999</v>
      </c>
      <c r="G1228">
        <v>0.82669999999999999</v>
      </c>
      <c r="H1228">
        <v>0.59760000000000002</v>
      </c>
      <c r="I1228">
        <v>0.71360000000000001</v>
      </c>
      <c r="J1228">
        <v>0.79159999999999997</v>
      </c>
      <c r="K1228">
        <v>0.42120000000000002</v>
      </c>
      <c r="L1228">
        <v>0.71650000000000003</v>
      </c>
      <c r="M1228">
        <v>0.6331</v>
      </c>
      <c r="N1228">
        <v>0.85150000000000003</v>
      </c>
      <c r="O1228">
        <v>0.76200000000000001</v>
      </c>
      <c r="P1228">
        <v>0.81340000000000001</v>
      </c>
      <c r="Q1228">
        <v>0.70130000000000003</v>
      </c>
      <c r="R1228">
        <v>0.62190000000000001</v>
      </c>
      <c r="S1228">
        <v>0.84840000000000004</v>
      </c>
      <c r="T1228">
        <v>0.8468</v>
      </c>
      <c r="U1228">
        <v>0.53580000000000005</v>
      </c>
      <c r="V1228">
        <v>0.65469999999999995</v>
      </c>
      <c r="W1228">
        <v>0.66749999999999998</v>
      </c>
      <c r="X1228">
        <v>0.65449999999999997</v>
      </c>
      <c r="Y1228">
        <v>0.68340000000000001</v>
      </c>
      <c r="Z1228">
        <v>0.75290000000000001</v>
      </c>
      <c r="AA1228">
        <v>0.73019999999999996</v>
      </c>
      <c r="AB1228">
        <v>0.68130000000000002</v>
      </c>
      <c r="AC1228">
        <v>0.80700000000000005</v>
      </c>
      <c r="AD1228">
        <v>0.45779999999999998</v>
      </c>
      <c r="AE1228">
        <v>0.58579999999999999</v>
      </c>
      <c r="AF1228">
        <v>0.68359999999999999</v>
      </c>
      <c r="AG1228">
        <v>0.5</v>
      </c>
      <c r="AH1228">
        <v>0.67900000000000005</v>
      </c>
      <c r="AI1228">
        <v>0.8054</v>
      </c>
      <c r="AJ1228">
        <v>0.67049999999999998</v>
      </c>
      <c r="AK1228">
        <v>0.55149999999999999</v>
      </c>
      <c r="AL1228">
        <v>0.71289999999999998</v>
      </c>
      <c r="AM1228">
        <v>0.66669999999999996</v>
      </c>
      <c r="AN1228">
        <v>0.53069999999999995</v>
      </c>
      <c r="AO1228">
        <v>0.70569999999999999</v>
      </c>
      <c r="AP1228">
        <v>0.64959999999999996</v>
      </c>
      <c r="AQ1228">
        <v>0.59279999999999999</v>
      </c>
      <c r="AR1228">
        <v>0.62180000000000002</v>
      </c>
      <c r="AS1228">
        <v>0.56559999999999999</v>
      </c>
      <c r="AT1228">
        <v>0.60609999999999997</v>
      </c>
      <c r="AU1228">
        <v>0.36699999999999999</v>
      </c>
      <c r="AV1228">
        <v>0.65990000000000004</v>
      </c>
      <c r="AW1228">
        <v>0.55420000000000003</v>
      </c>
      <c r="AX1228">
        <v>0.49159999999999998</v>
      </c>
      <c r="AY1228">
        <v>0.68640000000000001</v>
      </c>
      <c r="AZ1228">
        <v>0.64190000000000003</v>
      </c>
      <c r="BA1228">
        <v>0.66810000000000003</v>
      </c>
      <c r="BB1228">
        <v>0.62039999999999995</v>
      </c>
      <c r="BC1228">
        <v>0.58299999999999996</v>
      </c>
      <c r="BD1228">
        <v>0.60609999999999997</v>
      </c>
    </row>
    <row r="1229" spans="1:56" hidden="1" x14ac:dyDescent="0.4">
      <c r="A1229">
        <v>248</v>
      </c>
      <c r="B1229" t="s">
        <v>1257</v>
      </c>
      <c r="C1229" t="s">
        <v>1307</v>
      </c>
      <c r="D1229" t="str">
        <f t="shared" si="56"/>
        <v>TFIDF</v>
      </c>
      <c r="E1229" t="s">
        <v>1310</v>
      </c>
      <c r="F1229">
        <f t="shared" si="57"/>
        <v>0.55520799999999992</v>
      </c>
      <c r="G1229">
        <v>0.77070000000000005</v>
      </c>
      <c r="H1229">
        <v>0.55049999999999999</v>
      </c>
      <c r="I1229">
        <v>0.61650000000000005</v>
      </c>
      <c r="J1229">
        <v>0.59279999999999999</v>
      </c>
      <c r="K1229">
        <v>0.24360000000000001</v>
      </c>
      <c r="L1229">
        <v>0.70609999999999995</v>
      </c>
      <c r="M1229">
        <v>0.54579999999999995</v>
      </c>
      <c r="N1229">
        <v>0.73619999999999997</v>
      </c>
      <c r="O1229">
        <v>0.71540000000000004</v>
      </c>
      <c r="P1229">
        <v>0.71179999999999999</v>
      </c>
      <c r="Q1229">
        <v>0.63170000000000004</v>
      </c>
      <c r="R1229">
        <v>0.434</v>
      </c>
      <c r="S1229">
        <v>0.66469999999999996</v>
      </c>
      <c r="T1229">
        <v>0.67390000000000005</v>
      </c>
      <c r="U1229">
        <v>0.55189999999999995</v>
      </c>
      <c r="V1229">
        <v>0.4027</v>
      </c>
      <c r="W1229">
        <v>0.50639999999999996</v>
      </c>
      <c r="X1229">
        <v>0.56899999999999995</v>
      </c>
      <c r="Y1229">
        <v>0.51849999999999996</v>
      </c>
      <c r="Z1229">
        <v>0.78749999999999998</v>
      </c>
      <c r="AA1229">
        <v>0.54900000000000004</v>
      </c>
      <c r="AB1229">
        <v>0.45379999999999998</v>
      </c>
      <c r="AC1229">
        <v>0.61429999999999996</v>
      </c>
      <c r="AD1229">
        <v>0.3856</v>
      </c>
      <c r="AE1229">
        <v>0.6048</v>
      </c>
      <c r="AF1229">
        <v>0.57620000000000005</v>
      </c>
      <c r="AG1229">
        <v>0.37609999999999999</v>
      </c>
      <c r="AH1229">
        <v>0.40050000000000002</v>
      </c>
      <c r="AI1229">
        <v>0.74480000000000002</v>
      </c>
      <c r="AJ1229">
        <v>0.51200000000000001</v>
      </c>
      <c r="AK1229">
        <v>0.45419999999999999</v>
      </c>
      <c r="AL1229">
        <v>0.50449999999999995</v>
      </c>
      <c r="AM1229">
        <v>0.55640000000000001</v>
      </c>
      <c r="AN1229">
        <v>0.61109999999999998</v>
      </c>
      <c r="AO1229">
        <v>0.64300000000000002</v>
      </c>
      <c r="AP1229">
        <v>0.54110000000000003</v>
      </c>
      <c r="AQ1229">
        <v>0.60980000000000001</v>
      </c>
      <c r="AR1229">
        <v>0.54600000000000004</v>
      </c>
      <c r="AS1229">
        <v>0.31609999999999999</v>
      </c>
      <c r="AT1229">
        <v>0.62309999999999999</v>
      </c>
      <c r="AU1229">
        <v>0.4899</v>
      </c>
      <c r="AV1229">
        <v>0.48459999999999998</v>
      </c>
      <c r="AW1229">
        <v>0.36770000000000003</v>
      </c>
      <c r="AX1229">
        <v>0.35439999999999999</v>
      </c>
      <c r="AY1229">
        <v>0.64990000000000003</v>
      </c>
      <c r="AZ1229">
        <v>0.62019999999999997</v>
      </c>
      <c r="BA1229">
        <v>0.67079999999999995</v>
      </c>
      <c r="BB1229">
        <v>0.5575</v>
      </c>
      <c r="BC1229">
        <v>0.53039999999999998</v>
      </c>
      <c r="BD1229">
        <v>0.4829</v>
      </c>
    </row>
    <row r="1230" spans="1:56" hidden="1" x14ac:dyDescent="0.4">
      <c r="A1230">
        <v>249</v>
      </c>
      <c r="B1230" t="s">
        <v>1257</v>
      </c>
      <c r="C1230" t="s">
        <v>1307</v>
      </c>
      <c r="D1230" t="str">
        <f t="shared" si="56"/>
        <v>BM25</v>
      </c>
      <c r="E1230" t="s">
        <v>1311</v>
      </c>
      <c r="F1230">
        <f t="shared" si="57"/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</row>
    <row r="1231" spans="1:56" hidden="1" x14ac:dyDescent="0.4">
      <c r="A1231">
        <v>250</v>
      </c>
      <c r="B1231" t="s">
        <v>1257</v>
      </c>
      <c r="C1231" t="s">
        <v>1307</v>
      </c>
      <c r="D1231" t="str">
        <f t="shared" si="56"/>
        <v>SBERT</v>
      </c>
      <c r="E1231" t="s">
        <v>1312</v>
      </c>
      <c r="F1231">
        <f t="shared" si="57"/>
        <v>0.94879399999999992</v>
      </c>
      <c r="G1231">
        <v>0.98</v>
      </c>
      <c r="H1231">
        <v>0.95289999999999997</v>
      </c>
      <c r="I1231">
        <v>0.97889999999999999</v>
      </c>
      <c r="J1231">
        <v>0.89159999999999995</v>
      </c>
      <c r="K1231">
        <v>0.93530000000000002</v>
      </c>
      <c r="L1231">
        <v>0.97850000000000004</v>
      </c>
      <c r="M1231">
        <v>0.94599999999999995</v>
      </c>
      <c r="N1231">
        <v>0.95609999999999995</v>
      </c>
      <c r="O1231">
        <v>0.98699999999999999</v>
      </c>
      <c r="P1231">
        <v>0.98140000000000005</v>
      </c>
      <c r="Q1231">
        <v>0.93479999999999996</v>
      </c>
      <c r="R1231">
        <v>0.96430000000000005</v>
      </c>
      <c r="S1231">
        <v>0.98560000000000003</v>
      </c>
      <c r="T1231">
        <v>0.9869</v>
      </c>
      <c r="U1231">
        <v>0.9254</v>
      </c>
      <c r="V1231">
        <v>0.96379999999999999</v>
      </c>
      <c r="W1231">
        <v>0.94950000000000001</v>
      </c>
      <c r="X1231">
        <v>0.92949999999999999</v>
      </c>
      <c r="Y1231">
        <v>0.95530000000000004</v>
      </c>
      <c r="Z1231">
        <v>0.9829</v>
      </c>
      <c r="AA1231">
        <v>0.97729999999999995</v>
      </c>
      <c r="AB1231">
        <v>0.92769999999999997</v>
      </c>
      <c r="AC1231">
        <v>0.98089999999999999</v>
      </c>
      <c r="AD1231">
        <v>0.9395</v>
      </c>
      <c r="AE1231">
        <v>0.95289999999999997</v>
      </c>
      <c r="AF1231">
        <v>0.9607</v>
      </c>
      <c r="AG1231">
        <v>0.90190000000000003</v>
      </c>
      <c r="AH1231">
        <v>0.93330000000000002</v>
      </c>
      <c r="AI1231">
        <v>0.99009999999999998</v>
      </c>
      <c r="AJ1231">
        <v>0.96489999999999998</v>
      </c>
      <c r="AK1231">
        <v>0.91869999999999996</v>
      </c>
      <c r="AL1231">
        <v>0.95409999999999995</v>
      </c>
      <c r="AM1231">
        <v>0.97709999999999997</v>
      </c>
      <c r="AN1231">
        <v>0.92589999999999995</v>
      </c>
      <c r="AO1231">
        <v>0.97809999999999997</v>
      </c>
      <c r="AP1231">
        <v>0.93940000000000001</v>
      </c>
      <c r="AQ1231">
        <v>0.97560000000000002</v>
      </c>
      <c r="AR1231">
        <v>0.95960000000000001</v>
      </c>
      <c r="AS1231">
        <v>0.89629999999999999</v>
      </c>
      <c r="AT1231">
        <v>0.94879999999999998</v>
      </c>
      <c r="AU1231">
        <v>0.89680000000000004</v>
      </c>
      <c r="AV1231">
        <v>0.96199999999999997</v>
      </c>
      <c r="AW1231">
        <v>0.83740000000000003</v>
      </c>
      <c r="AX1231">
        <v>0.8901</v>
      </c>
      <c r="AY1231">
        <v>0.95960000000000001</v>
      </c>
      <c r="AZ1231">
        <v>0.95320000000000005</v>
      </c>
      <c r="BA1231">
        <v>0.96799999999999997</v>
      </c>
      <c r="BB1231">
        <v>0.93979999999999997</v>
      </c>
      <c r="BC1231">
        <v>0.91239999999999999</v>
      </c>
      <c r="BD1231">
        <v>0.95189999999999997</v>
      </c>
    </row>
    <row r="1232" spans="1:56" hidden="1" x14ac:dyDescent="0.4">
      <c r="A1232">
        <v>251</v>
      </c>
      <c r="B1232" t="s">
        <v>1257</v>
      </c>
      <c r="C1232" t="s">
        <v>1307</v>
      </c>
      <c r="D1232" t="str">
        <f t="shared" si="56"/>
        <v>MEAN</v>
      </c>
      <c r="E1232" t="s">
        <v>1313</v>
      </c>
      <c r="F1232">
        <f t="shared" si="57"/>
        <v>0.5301579999999998</v>
      </c>
      <c r="G1232">
        <v>0.64280000000000004</v>
      </c>
      <c r="H1232">
        <v>0.55869999999999997</v>
      </c>
      <c r="I1232">
        <v>0.58399999999999996</v>
      </c>
      <c r="J1232">
        <v>0.55520000000000003</v>
      </c>
      <c r="K1232">
        <v>0.37290000000000001</v>
      </c>
      <c r="L1232">
        <v>0.58020000000000005</v>
      </c>
      <c r="M1232">
        <v>0.52249999999999996</v>
      </c>
      <c r="N1232">
        <v>0.6421</v>
      </c>
      <c r="O1232">
        <v>0.60829999999999995</v>
      </c>
      <c r="P1232">
        <v>0.62990000000000002</v>
      </c>
      <c r="Q1232">
        <v>0.58209999999999995</v>
      </c>
      <c r="R1232">
        <v>0.52070000000000005</v>
      </c>
      <c r="S1232">
        <v>0.62390000000000001</v>
      </c>
      <c r="T1232">
        <v>0.63749999999999996</v>
      </c>
      <c r="U1232">
        <v>0.47439999999999999</v>
      </c>
      <c r="V1232">
        <v>0.49270000000000003</v>
      </c>
      <c r="W1232">
        <v>0.5544</v>
      </c>
      <c r="X1232">
        <v>0.51629999999999998</v>
      </c>
      <c r="Y1232">
        <v>0.50460000000000005</v>
      </c>
      <c r="Z1232">
        <v>0.61439999999999995</v>
      </c>
      <c r="AA1232">
        <v>0.55659999999999998</v>
      </c>
      <c r="AB1232">
        <v>0.51619999999999999</v>
      </c>
      <c r="AC1232">
        <v>0.57330000000000003</v>
      </c>
      <c r="AD1232">
        <v>0.41189999999999999</v>
      </c>
      <c r="AE1232">
        <v>0.5181</v>
      </c>
      <c r="AF1232">
        <v>0.55479999999999996</v>
      </c>
      <c r="AG1232">
        <v>0.44309999999999999</v>
      </c>
      <c r="AH1232">
        <v>0.50629999999999997</v>
      </c>
      <c r="AI1232">
        <v>0.64139999999999997</v>
      </c>
      <c r="AJ1232">
        <v>0.50949999999999995</v>
      </c>
      <c r="AK1232">
        <v>0.436</v>
      </c>
      <c r="AL1232">
        <v>0.51890000000000003</v>
      </c>
      <c r="AM1232">
        <v>0.53169999999999995</v>
      </c>
      <c r="AN1232">
        <v>0.50190000000000001</v>
      </c>
      <c r="AO1232">
        <v>0.6028</v>
      </c>
      <c r="AP1232">
        <v>0.49969999999999998</v>
      </c>
      <c r="AQ1232">
        <v>0.55559999999999998</v>
      </c>
      <c r="AR1232">
        <v>0.50880000000000003</v>
      </c>
      <c r="AS1232">
        <v>0.43769999999999998</v>
      </c>
      <c r="AT1232">
        <v>0.52129999999999999</v>
      </c>
      <c r="AU1232">
        <v>0.45069999999999999</v>
      </c>
      <c r="AV1232">
        <v>0.48970000000000002</v>
      </c>
      <c r="AW1232">
        <v>0.40329999999999999</v>
      </c>
      <c r="AX1232">
        <v>0.3921</v>
      </c>
      <c r="AY1232">
        <v>0.54810000000000003</v>
      </c>
      <c r="AZ1232">
        <v>0.57410000000000005</v>
      </c>
      <c r="BA1232">
        <v>0.57569999999999999</v>
      </c>
      <c r="BB1232">
        <v>0.5302</v>
      </c>
      <c r="BC1232">
        <v>0.50290000000000001</v>
      </c>
      <c r="BD1232">
        <v>0.47789999999999999</v>
      </c>
    </row>
    <row r="1233" spans="1:56" x14ac:dyDescent="0.4">
      <c r="A1233">
        <v>252</v>
      </c>
      <c r="B1233" t="s">
        <v>1257</v>
      </c>
      <c r="C1233" t="s">
        <v>1307</v>
      </c>
      <c r="D1233" t="str">
        <f t="shared" si="56"/>
        <v>Weighted</v>
      </c>
      <c r="E1233" t="s">
        <v>1314</v>
      </c>
      <c r="F1233">
        <f t="shared" si="57"/>
        <v>0.54814200000000013</v>
      </c>
      <c r="G1233">
        <v>0.69499999999999995</v>
      </c>
      <c r="H1233">
        <v>0.58289999999999997</v>
      </c>
      <c r="I1233">
        <v>0.61399999999999999</v>
      </c>
      <c r="J1233">
        <v>0.58989999999999998</v>
      </c>
      <c r="K1233">
        <v>0.33810000000000001</v>
      </c>
      <c r="L1233">
        <v>0.61380000000000001</v>
      </c>
      <c r="M1233">
        <v>0.53859999999999997</v>
      </c>
      <c r="N1233">
        <v>0.69599999999999995</v>
      </c>
      <c r="O1233">
        <v>0.64810000000000001</v>
      </c>
      <c r="P1233">
        <v>0.67569999999999997</v>
      </c>
      <c r="Q1233">
        <v>0.61899999999999999</v>
      </c>
      <c r="R1233">
        <v>0.52790000000000004</v>
      </c>
      <c r="S1233">
        <v>0.66520000000000001</v>
      </c>
      <c r="T1233">
        <v>0.68259999999999998</v>
      </c>
      <c r="U1233">
        <v>0.48180000000000001</v>
      </c>
      <c r="V1233">
        <v>0.49149999999999999</v>
      </c>
      <c r="W1233">
        <v>0.57589999999999997</v>
      </c>
      <c r="X1233">
        <v>0.53439999999999999</v>
      </c>
      <c r="Y1233">
        <v>0.51339999999999997</v>
      </c>
      <c r="Z1233">
        <v>0.65990000000000004</v>
      </c>
      <c r="AA1233">
        <v>0.57650000000000001</v>
      </c>
      <c r="AB1233">
        <v>0.52880000000000005</v>
      </c>
      <c r="AC1233">
        <v>0.60019999999999996</v>
      </c>
      <c r="AD1233">
        <v>0.39319999999999999</v>
      </c>
      <c r="AE1233">
        <v>0.53490000000000004</v>
      </c>
      <c r="AF1233">
        <v>0.57820000000000005</v>
      </c>
      <c r="AG1233">
        <v>0.43740000000000001</v>
      </c>
      <c r="AH1233">
        <v>0.51290000000000002</v>
      </c>
      <c r="AI1233">
        <v>0.6905</v>
      </c>
      <c r="AJ1233">
        <v>0.51770000000000005</v>
      </c>
      <c r="AK1233">
        <v>0.42980000000000002</v>
      </c>
      <c r="AL1233">
        <v>0.53080000000000005</v>
      </c>
      <c r="AM1233">
        <v>0.54590000000000005</v>
      </c>
      <c r="AN1233">
        <v>0.51910000000000001</v>
      </c>
      <c r="AO1233">
        <v>0.63900000000000001</v>
      </c>
      <c r="AP1233">
        <v>0.51080000000000003</v>
      </c>
      <c r="AQ1233">
        <v>0.57869999999999999</v>
      </c>
      <c r="AR1233">
        <v>0.51939999999999997</v>
      </c>
      <c r="AS1233">
        <v>0.4284</v>
      </c>
      <c r="AT1233">
        <v>0.54049999999999998</v>
      </c>
      <c r="AU1233">
        <v>0.45340000000000003</v>
      </c>
      <c r="AV1233">
        <v>0.49209999999999998</v>
      </c>
      <c r="AW1233">
        <v>0.39689999999999998</v>
      </c>
      <c r="AX1233">
        <v>0.37440000000000001</v>
      </c>
      <c r="AY1233">
        <v>0.5736</v>
      </c>
      <c r="AZ1233">
        <v>0.60560000000000003</v>
      </c>
      <c r="BA1233">
        <v>0.6079</v>
      </c>
      <c r="BB1233">
        <v>0.54969999999999997</v>
      </c>
      <c r="BC1233">
        <v>0.51829999999999998</v>
      </c>
      <c r="BD1233">
        <v>0.4788</v>
      </c>
    </row>
    <row r="1234" spans="1:56" hidden="1" x14ac:dyDescent="0.4">
      <c r="A1234">
        <v>239</v>
      </c>
      <c r="B1234" t="s">
        <v>1214</v>
      </c>
      <c r="C1234" t="s">
        <v>1307</v>
      </c>
      <c r="D1234" t="str">
        <f t="shared" si="56"/>
        <v>Jaccard</v>
      </c>
      <c r="E1234" t="s">
        <v>1315</v>
      </c>
      <c r="F1234">
        <f t="shared" si="57"/>
        <v>0.45971800000000002</v>
      </c>
      <c r="G1234">
        <v>0.47370000000000001</v>
      </c>
      <c r="H1234">
        <v>0.53849999999999998</v>
      </c>
      <c r="I1234">
        <v>0.1852</v>
      </c>
      <c r="J1234">
        <v>0.4118</v>
      </c>
      <c r="K1234">
        <v>0.63639999999999997</v>
      </c>
      <c r="L1234">
        <v>0.19439999999999999</v>
      </c>
      <c r="M1234">
        <v>0.35420000000000001</v>
      </c>
      <c r="N1234">
        <v>0.5161</v>
      </c>
      <c r="O1234">
        <v>0.38240000000000002</v>
      </c>
      <c r="P1234">
        <v>0.66669999999999996</v>
      </c>
      <c r="Q1234">
        <v>0.42420000000000002</v>
      </c>
      <c r="R1234">
        <v>0.68</v>
      </c>
      <c r="S1234">
        <v>0.4375</v>
      </c>
      <c r="T1234">
        <v>0.30430000000000001</v>
      </c>
      <c r="U1234">
        <v>0.30299999999999999</v>
      </c>
      <c r="V1234">
        <v>0.3846</v>
      </c>
      <c r="W1234">
        <v>0.5</v>
      </c>
      <c r="X1234">
        <v>0.6</v>
      </c>
      <c r="Y1234">
        <v>0.35899999999999999</v>
      </c>
      <c r="Z1234">
        <v>0.48570000000000002</v>
      </c>
      <c r="AA1234">
        <v>0.625</v>
      </c>
      <c r="AB1234">
        <v>0.37040000000000001</v>
      </c>
      <c r="AC1234">
        <v>0.5484</v>
      </c>
      <c r="AD1234">
        <v>0.33329999999999999</v>
      </c>
      <c r="AE1234">
        <v>0.42220000000000002</v>
      </c>
      <c r="AF1234">
        <v>0.56899999999999995</v>
      </c>
      <c r="AG1234">
        <v>0.28260000000000002</v>
      </c>
      <c r="AH1234">
        <v>0.43330000000000002</v>
      </c>
      <c r="AI1234">
        <v>0.5</v>
      </c>
      <c r="AJ1234">
        <v>0.39290000000000003</v>
      </c>
      <c r="AK1234">
        <v>0.40620000000000001</v>
      </c>
      <c r="AL1234">
        <v>0.52</v>
      </c>
      <c r="AM1234">
        <v>0.47620000000000001</v>
      </c>
      <c r="AN1234">
        <v>0.27779999999999999</v>
      </c>
      <c r="AO1234">
        <v>0.68969999999999998</v>
      </c>
      <c r="AP1234">
        <v>0.39129999999999998</v>
      </c>
      <c r="AQ1234">
        <v>0.5625</v>
      </c>
      <c r="AR1234">
        <v>0.5484</v>
      </c>
      <c r="AS1234">
        <v>0.71430000000000005</v>
      </c>
      <c r="AT1234">
        <v>0.42859999999999998</v>
      </c>
      <c r="AU1234">
        <v>0.3871</v>
      </c>
      <c r="AV1234">
        <v>0.6774</v>
      </c>
      <c r="AW1234">
        <v>0.2</v>
      </c>
      <c r="AX1234">
        <v>0.3659</v>
      </c>
      <c r="AY1234">
        <v>0.82350000000000001</v>
      </c>
      <c r="AZ1234">
        <v>0.41860000000000003</v>
      </c>
      <c r="BA1234">
        <v>0.52780000000000005</v>
      </c>
      <c r="BB1234">
        <v>0.5</v>
      </c>
      <c r="BC1234">
        <v>0.37740000000000001</v>
      </c>
      <c r="BD1234">
        <v>0.37840000000000001</v>
      </c>
    </row>
    <row r="1235" spans="1:56" hidden="1" x14ac:dyDescent="0.4">
      <c r="A1235">
        <v>240</v>
      </c>
      <c r="B1235" t="s">
        <v>1214</v>
      </c>
      <c r="C1235" t="s">
        <v>1307</v>
      </c>
      <c r="D1235" t="str">
        <f t="shared" si="56"/>
        <v>Levenshtein</v>
      </c>
      <c r="E1235" t="s">
        <v>1316</v>
      </c>
      <c r="F1235">
        <f t="shared" si="57"/>
        <v>0.64613600000000004</v>
      </c>
      <c r="G1235">
        <v>0.86770000000000003</v>
      </c>
      <c r="H1235">
        <v>0.7611</v>
      </c>
      <c r="I1235">
        <v>0.61329999999999996</v>
      </c>
      <c r="J1235">
        <v>0.65269999999999995</v>
      </c>
      <c r="K1235">
        <v>0.69330000000000003</v>
      </c>
      <c r="L1235">
        <v>0.58499999999999996</v>
      </c>
      <c r="M1235">
        <v>0.62380000000000002</v>
      </c>
      <c r="N1235">
        <v>0.70050000000000001</v>
      </c>
      <c r="O1235">
        <v>0.57469999999999999</v>
      </c>
      <c r="P1235">
        <v>0.73450000000000004</v>
      </c>
      <c r="Q1235">
        <v>0.59089999999999998</v>
      </c>
      <c r="R1235">
        <v>0.51859999999999995</v>
      </c>
      <c r="S1235">
        <v>0.85809999999999997</v>
      </c>
      <c r="T1235">
        <v>0.72829999999999995</v>
      </c>
      <c r="U1235">
        <v>0.69710000000000005</v>
      </c>
      <c r="V1235">
        <v>0.5232</v>
      </c>
      <c r="W1235">
        <v>0.57750000000000001</v>
      </c>
      <c r="X1235">
        <v>0.79100000000000004</v>
      </c>
      <c r="Y1235">
        <v>0.72060000000000002</v>
      </c>
      <c r="Z1235">
        <v>0.63900000000000001</v>
      </c>
      <c r="AA1235">
        <v>0.64280000000000004</v>
      </c>
      <c r="AB1235">
        <v>0.57369999999999999</v>
      </c>
      <c r="AC1235">
        <v>0.70030000000000003</v>
      </c>
      <c r="AD1235">
        <v>0.54379999999999995</v>
      </c>
      <c r="AE1235">
        <v>0.61660000000000004</v>
      </c>
      <c r="AF1235">
        <v>0.61250000000000004</v>
      </c>
      <c r="AG1235">
        <v>0.53139999999999998</v>
      </c>
      <c r="AH1235">
        <v>0.65800000000000003</v>
      </c>
      <c r="AI1235">
        <v>0.75260000000000005</v>
      </c>
      <c r="AJ1235">
        <v>0.70250000000000001</v>
      </c>
      <c r="AK1235">
        <v>0.55349999999999999</v>
      </c>
      <c r="AL1235">
        <v>0.79659999999999997</v>
      </c>
      <c r="AM1235">
        <v>0.73119999999999996</v>
      </c>
      <c r="AN1235">
        <v>0.4592</v>
      </c>
      <c r="AO1235">
        <v>0.73009999999999997</v>
      </c>
      <c r="AP1235">
        <v>0.64970000000000006</v>
      </c>
      <c r="AQ1235">
        <v>0.50749999999999995</v>
      </c>
      <c r="AR1235">
        <v>0.58169999999999999</v>
      </c>
      <c r="AS1235">
        <v>0.73750000000000004</v>
      </c>
      <c r="AT1235">
        <v>0.59740000000000004</v>
      </c>
      <c r="AU1235">
        <v>0.42009999999999997</v>
      </c>
      <c r="AV1235">
        <v>0.86450000000000005</v>
      </c>
      <c r="AW1235">
        <v>0.47349999999999998</v>
      </c>
      <c r="AX1235">
        <v>0.58450000000000002</v>
      </c>
      <c r="AY1235">
        <v>0.875</v>
      </c>
      <c r="AZ1235">
        <v>0.53369999999999995</v>
      </c>
      <c r="BA1235">
        <v>0.61519999999999997</v>
      </c>
      <c r="BB1235">
        <v>0.57330000000000003</v>
      </c>
      <c r="BC1235">
        <v>0.57010000000000005</v>
      </c>
      <c r="BD1235">
        <v>0.66739999999999999</v>
      </c>
    </row>
    <row r="1236" spans="1:56" hidden="1" x14ac:dyDescent="0.4">
      <c r="A1236">
        <v>241</v>
      </c>
      <c r="B1236" t="s">
        <v>1214</v>
      </c>
      <c r="C1236" t="s">
        <v>1307</v>
      </c>
      <c r="D1236" t="str">
        <f t="shared" si="56"/>
        <v>TFIDF</v>
      </c>
      <c r="E1236" t="s">
        <v>1317</v>
      </c>
      <c r="F1236">
        <f t="shared" si="57"/>
        <v>0.51673999999999987</v>
      </c>
      <c r="G1236">
        <v>0.77010000000000001</v>
      </c>
      <c r="H1236">
        <v>0.51319999999999999</v>
      </c>
      <c r="I1236">
        <v>0.33079999999999998</v>
      </c>
      <c r="J1236">
        <v>0.43080000000000002</v>
      </c>
      <c r="K1236">
        <v>0.5494</v>
      </c>
      <c r="L1236">
        <v>0.44929999999999998</v>
      </c>
      <c r="M1236">
        <v>0.34989999999999999</v>
      </c>
      <c r="N1236">
        <v>0.49459999999999998</v>
      </c>
      <c r="O1236">
        <v>0.48970000000000002</v>
      </c>
      <c r="P1236">
        <v>0.66</v>
      </c>
      <c r="Q1236">
        <v>0.46810000000000002</v>
      </c>
      <c r="R1236">
        <v>0.40479999999999999</v>
      </c>
      <c r="S1236">
        <v>0.79979999999999996</v>
      </c>
      <c r="T1236">
        <v>0.43140000000000001</v>
      </c>
      <c r="U1236">
        <v>0.62690000000000001</v>
      </c>
      <c r="V1236">
        <v>0.32890000000000003</v>
      </c>
      <c r="W1236">
        <v>0.4007</v>
      </c>
      <c r="X1236">
        <v>0.73470000000000002</v>
      </c>
      <c r="Y1236">
        <v>0.54520000000000002</v>
      </c>
      <c r="Z1236">
        <v>0.67410000000000003</v>
      </c>
      <c r="AA1236">
        <v>0.59360000000000002</v>
      </c>
      <c r="AB1236">
        <v>0.31240000000000001</v>
      </c>
      <c r="AC1236">
        <v>0.57999999999999996</v>
      </c>
      <c r="AD1236">
        <v>0.42749999999999999</v>
      </c>
      <c r="AE1236">
        <v>0.53920000000000001</v>
      </c>
      <c r="AF1236">
        <v>0.53420000000000001</v>
      </c>
      <c r="AG1236">
        <v>0.44280000000000003</v>
      </c>
      <c r="AH1236">
        <v>0.3805</v>
      </c>
      <c r="AI1236">
        <v>0.59809999999999997</v>
      </c>
      <c r="AJ1236">
        <v>0.51580000000000004</v>
      </c>
      <c r="AK1236">
        <v>0.44319999999999998</v>
      </c>
      <c r="AL1236">
        <v>0.58979999999999999</v>
      </c>
      <c r="AM1236">
        <v>0.58799999999999997</v>
      </c>
      <c r="AN1236">
        <v>0.4138</v>
      </c>
      <c r="AO1236">
        <v>0.62139999999999995</v>
      </c>
      <c r="AP1236">
        <v>0.63590000000000002</v>
      </c>
      <c r="AQ1236">
        <v>0.39069999999999999</v>
      </c>
      <c r="AR1236">
        <v>0.65359999999999996</v>
      </c>
      <c r="AS1236">
        <v>0.46960000000000002</v>
      </c>
      <c r="AT1236">
        <v>0.3367</v>
      </c>
      <c r="AU1236">
        <v>0.46189999999999998</v>
      </c>
      <c r="AV1236">
        <v>0.78680000000000005</v>
      </c>
      <c r="AW1236">
        <v>0.3785</v>
      </c>
      <c r="AX1236">
        <v>0.39829999999999999</v>
      </c>
      <c r="AY1236">
        <v>0.73209999999999997</v>
      </c>
      <c r="AZ1236">
        <v>0.46989999999999998</v>
      </c>
      <c r="BA1236">
        <v>0.57689999999999997</v>
      </c>
      <c r="BB1236">
        <v>0.4869</v>
      </c>
      <c r="BC1236">
        <v>0.50839999999999996</v>
      </c>
      <c r="BD1236">
        <v>0.5181</v>
      </c>
    </row>
    <row r="1237" spans="1:56" hidden="1" x14ac:dyDescent="0.4">
      <c r="A1237">
        <v>242</v>
      </c>
      <c r="B1237" t="s">
        <v>1214</v>
      </c>
      <c r="C1237" t="s">
        <v>1307</v>
      </c>
      <c r="D1237" t="str">
        <f t="shared" si="56"/>
        <v>BM25</v>
      </c>
      <c r="E1237" t="s">
        <v>1318</v>
      </c>
      <c r="F1237">
        <f t="shared" si="57"/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</row>
    <row r="1238" spans="1:56" hidden="1" x14ac:dyDescent="0.4">
      <c r="A1238">
        <v>243</v>
      </c>
      <c r="B1238" t="s">
        <v>1214</v>
      </c>
      <c r="C1238" t="s">
        <v>1307</v>
      </c>
      <c r="D1238" t="str">
        <f t="shared" si="56"/>
        <v>SBERT</v>
      </c>
      <c r="E1238" t="s">
        <v>1319</v>
      </c>
      <c r="F1238">
        <f t="shared" si="57"/>
        <v>0.94743399999999989</v>
      </c>
      <c r="G1238">
        <v>0.98950000000000005</v>
      </c>
      <c r="H1238">
        <v>0.96689999999999998</v>
      </c>
      <c r="I1238">
        <v>0.96009999999999995</v>
      </c>
      <c r="J1238">
        <v>0.93389999999999995</v>
      </c>
      <c r="K1238">
        <v>0.98380000000000001</v>
      </c>
      <c r="L1238">
        <v>0.94689999999999996</v>
      </c>
      <c r="M1238">
        <v>0.92759999999999998</v>
      </c>
      <c r="N1238">
        <v>0.92969999999999997</v>
      </c>
      <c r="O1238">
        <v>0.97289999999999999</v>
      </c>
      <c r="P1238">
        <v>0.98240000000000005</v>
      </c>
      <c r="Q1238">
        <v>0.92649999999999999</v>
      </c>
      <c r="R1238">
        <v>0.94320000000000004</v>
      </c>
      <c r="S1238">
        <v>0.96519999999999995</v>
      </c>
      <c r="T1238">
        <v>0.96679999999999999</v>
      </c>
      <c r="U1238">
        <v>0.94320000000000004</v>
      </c>
      <c r="V1238">
        <v>0.86699999999999999</v>
      </c>
      <c r="W1238">
        <v>0.9335</v>
      </c>
      <c r="X1238">
        <v>0.95820000000000005</v>
      </c>
      <c r="Y1238">
        <v>0.97340000000000004</v>
      </c>
      <c r="Z1238">
        <v>0.97109999999999996</v>
      </c>
      <c r="AA1238">
        <v>0.96660000000000001</v>
      </c>
      <c r="AB1238">
        <v>0.92320000000000002</v>
      </c>
      <c r="AC1238">
        <v>0.9778</v>
      </c>
      <c r="AD1238">
        <v>0.94940000000000002</v>
      </c>
      <c r="AE1238">
        <v>0.96789999999999998</v>
      </c>
      <c r="AF1238">
        <v>0.9325</v>
      </c>
      <c r="AG1238">
        <v>0.93300000000000005</v>
      </c>
      <c r="AH1238">
        <v>0.92379999999999995</v>
      </c>
      <c r="AI1238">
        <v>0.97840000000000005</v>
      </c>
      <c r="AJ1238">
        <v>0.9798</v>
      </c>
      <c r="AK1238">
        <v>0.95220000000000005</v>
      </c>
      <c r="AL1238">
        <v>0.96089999999999998</v>
      </c>
      <c r="AM1238">
        <v>0.97540000000000004</v>
      </c>
      <c r="AN1238">
        <v>0.90549999999999997</v>
      </c>
      <c r="AO1238">
        <v>0.98719999999999997</v>
      </c>
      <c r="AP1238">
        <v>0.95679999999999998</v>
      </c>
      <c r="AQ1238">
        <v>0.96150000000000002</v>
      </c>
      <c r="AR1238">
        <v>0.95289999999999997</v>
      </c>
      <c r="AS1238">
        <v>0.94189999999999996</v>
      </c>
      <c r="AT1238">
        <v>0.94069999999999998</v>
      </c>
      <c r="AU1238">
        <v>0.89759999999999995</v>
      </c>
      <c r="AV1238">
        <v>0.98680000000000001</v>
      </c>
      <c r="AW1238">
        <v>0.84109999999999996</v>
      </c>
      <c r="AX1238">
        <v>0.89380000000000004</v>
      </c>
      <c r="AY1238">
        <v>0.98880000000000001</v>
      </c>
      <c r="AZ1238">
        <v>0.93089999999999995</v>
      </c>
      <c r="BA1238">
        <v>0.9325</v>
      </c>
      <c r="BB1238">
        <v>0.94179999999999997</v>
      </c>
      <c r="BC1238">
        <v>0.91159999999999997</v>
      </c>
      <c r="BD1238">
        <v>0.93759999999999999</v>
      </c>
    </row>
    <row r="1239" spans="1:56" hidden="1" x14ac:dyDescent="0.4">
      <c r="A1239">
        <v>244</v>
      </c>
      <c r="B1239" t="s">
        <v>1214</v>
      </c>
      <c r="C1239" t="s">
        <v>1307</v>
      </c>
      <c r="D1239" t="str">
        <f t="shared" si="56"/>
        <v>MEAN</v>
      </c>
      <c r="E1239" t="s">
        <v>1320</v>
      </c>
      <c r="F1239">
        <f t="shared" si="57"/>
        <v>0.51400200000000007</v>
      </c>
      <c r="G1239">
        <v>0.62019999999999997</v>
      </c>
      <c r="H1239">
        <v>0.55589999999999995</v>
      </c>
      <c r="I1239">
        <v>0.41789999999999999</v>
      </c>
      <c r="J1239">
        <v>0.48580000000000001</v>
      </c>
      <c r="K1239">
        <v>0.5726</v>
      </c>
      <c r="L1239">
        <v>0.43509999999999999</v>
      </c>
      <c r="M1239">
        <v>0.4511</v>
      </c>
      <c r="N1239">
        <v>0.5282</v>
      </c>
      <c r="O1239">
        <v>0.4839</v>
      </c>
      <c r="P1239">
        <v>0.60870000000000002</v>
      </c>
      <c r="Q1239">
        <v>0.4819</v>
      </c>
      <c r="R1239">
        <v>0.50929999999999997</v>
      </c>
      <c r="S1239">
        <v>0.61209999999999998</v>
      </c>
      <c r="T1239">
        <v>0.48620000000000002</v>
      </c>
      <c r="U1239">
        <v>0.5141</v>
      </c>
      <c r="V1239">
        <v>0.42070000000000002</v>
      </c>
      <c r="W1239">
        <v>0.48230000000000001</v>
      </c>
      <c r="X1239">
        <v>0.61680000000000001</v>
      </c>
      <c r="Y1239">
        <v>0.51959999999999995</v>
      </c>
      <c r="Z1239">
        <v>0.55400000000000005</v>
      </c>
      <c r="AA1239">
        <v>0.56559999999999999</v>
      </c>
      <c r="AB1239">
        <v>0.43590000000000001</v>
      </c>
      <c r="AC1239">
        <v>0.56130000000000002</v>
      </c>
      <c r="AD1239">
        <v>0.45079999999999998</v>
      </c>
      <c r="AE1239">
        <v>0.50919999999999999</v>
      </c>
      <c r="AF1239">
        <v>0.52959999999999996</v>
      </c>
      <c r="AG1239">
        <v>0.438</v>
      </c>
      <c r="AH1239">
        <v>0.47910000000000003</v>
      </c>
      <c r="AI1239">
        <v>0.56579999999999997</v>
      </c>
      <c r="AJ1239">
        <v>0.51819999999999999</v>
      </c>
      <c r="AK1239">
        <v>0.47099999999999997</v>
      </c>
      <c r="AL1239">
        <v>0.57350000000000001</v>
      </c>
      <c r="AM1239">
        <v>0.55420000000000003</v>
      </c>
      <c r="AN1239">
        <v>0.4113</v>
      </c>
      <c r="AO1239">
        <v>0.60570000000000002</v>
      </c>
      <c r="AP1239">
        <v>0.52669999999999995</v>
      </c>
      <c r="AQ1239">
        <v>0.4844</v>
      </c>
      <c r="AR1239">
        <v>0.54730000000000001</v>
      </c>
      <c r="AS1239">
        <v>0.57269999999999999</v>
      </c>
      <c r="AT1239">
        <v>0.4607</v>
      </c>
      <c r="AU1239">
        <v>0.43330000000000002</v>
      </c>
      <c r="AV1239">
        <v>0.66310000000000002</v>
      </c>
      <c r="AW1239">
        <v>0.37859999999999999</v>
      </c>
      <c r="AX1239">
        <v>0.44850000000000001</v>
      </c>
      <c r="AY1239">
        <v>0.68389999999999995</v>
      </c>
      <c r="AZ1239">
        <v>0.47060000000000002</v>
      </c>
      <c r="BA1239">
        <v>0.53049999999999997</v>
      </c>
      <c r="BB1239">
        <v>0.50039999999999996</v>
      </c>
      <c r="BC1239">
        <v>0.47349999999999998</v>
      </c>
      <c r="BD1239">
        <v>0.50029999999999997</v>
      </c>
    </row>
    <row r="1240" spans="1:56" x14ac:dyDescent="0.4">
      <c r="A1240">
        <v>245</v>
      </c>
      <c r="B1240" t="s">
        <v>1214</v>
      </c>
      <c r="C1240" t="s">
        <v>1307</v>
      </c>
      <c r="D1240" t="str">
        <f t="shared" si="56"/>
        <v>Weighted</v>
      </c>
      <c r="E1240" t="s">
        <v>1321</v>
      </c>
      <c r="F1240">
        <f t="shared" si="57"/>
        <v>0.52622800000000003</v>
      </c>
      <c r="G1240">
        <v>0.6653</v>
      </c>
      <c r="H1240">
        <v>0.57550000000000001</v>
      </c>
      <c r="I1240">
        <v>0.39489999999999997</v>
      </c>
      <c r="J1240">
        <v>0.48870000000000002</v>
      </c>
      <c r="K1240">
        <v>0.59560000000000002</v>
      </c>
      <c r="L1240">
        <v>0.4244</v>
      </c>
      <c r="M1240">
        <v>0.44219999999999998</v>
      </c>
      <c r="N1240">
        <v>0.54549999999999998</v>
      </c>
      <c r="O1240">
        <v>0.48349999999999999</v>
      </c>
      <c r="P1240">
        <v>0.64649999999999996</v>
      </c>
      <c r="Q1240">
        <v>0.48680000000000001</v>
      </c>
      <c r="R1240">
        <v>0.51539999999999997</v>
      </c>
      <c r="S1240">
        <v>0.66039999999999999</v>
      </c>
      <c r="T1240">
        <v>0.48430000000000001</v>
      </c>
      <c r="U1240">
        <v>0.53239999999999998</v>
      </c>
      <c r="V1240">
        <v>0.4123</v>
      </c>
      <c r="W1240">
        <v>0.4829</v>
      </c>
      <c r="X1240">
        <v>0.66400000000000003</v>
      </c>
      <c r="Y1240">
        <v>0.53080000000000005</v>
      </c>
      <c r="Z1240">
        <v>0.58050000000000002</v>
      </c>
      <c r="AA1240">
        <v>0.5917</v>
      </c>
      <c r="AB1240">
        <v>0.42209999999999998</v>
      </c>
      <c r="AC1240">
        <v>0.58399999999999996</v>
      </c>
      <c r="AD1240">
        <v>0.4425</v>
      </c>
      <c r="AE1240">
        <v>0.51829999999999998</v>
      </c>
      <c r="AF1240">
        <v>0.54890000000000005</v>
      </c>
      <c r="AG1240">
        <v>0.42970000000000003</v>
      </c>
      <c r="AH1240">
        <v>0.47939999999999999</v>
      </c>
      <c r="AI1240">
        <v>0.59040000000000004</v>
      </c>
      <c r="AJ1240">
        <v>0.52649999999999997</v>
      </c>
      <c r="AK1240">
        <v>0.46810000000000002</v>
      </c>
      <c r="AL1240">
        <v>0.60219999999999996</v>
      </c>
      <c r="AM1240">
        <v>0.57579999999999998</v>
      </c>
      <c r="AN1240">
        <v>0.39889999999999998</v>
      </c>
      <c r="AO1240">
        <v>0.6401</v>
      </c>
      <c r="AP1240">
        <v>0.54669999999999996</v>
      </c>
      <c r="AQ1240">
        <v>0.48089999999999999</v>
      </c>
      <c r="AR1240">
        <v>0.57389999999999997</v>
      </c>
      <c r="AS1240">
        <v>0.59799999999999998</v>
      </c>
      <c r="AT1240">
        <v>0.4516</v>
      </c>
      <c r="AU1240">
        <v>0.43009999999999998</v>
      </c>
      <c r="AV1240">
        <v>0.72019999999999995</v>
      </c>
      <c r="AW1240">
        <v>0.36599999999999999</v>
      </c>
      <c r="AX1240">
        <v>0.44650000000000001</v>
      </c>
      <c r="AY1240">
        <v>0.74309999999999998</v>
      </c>
      <c r="AZ1240">
        <v>0.47210000000000002</v>
      </c>
      <c r="BA1240">
        <v>0.55210000000000004</v>
      </c>
      <c r="BB1240">
        <v>0.50860000000000005</v>
      </c>
      <c r="BC1240">
        <v>0.48049999999999998</v>
      </c>
      <c r="BD1240">
        <v>0.51060000000000005</v>
      </c>
    </row>
    <row r="1241" spans="1:56" hidden="1" x14ac:dyDescent="0.4">
      <c r="A1241">
        <v>225</v>
      </c>
      <c r="B1241" t="s">
        <v>1178</v>
      </c>
      <c r="C1241" t="s">
        <v>1307</v>
      </c>
      <c r="D1241" t="str">
        <f t="shared" si="56"/>
        <v>Jaccard</v>
      </c>
      <c r="E1241" t="s">
        <v>1322</v>
      </c>
      <c r="F1241">
        <f t="shared" si="57"/>
        <v>0.49556200000000006</v>
      </c>
      <c r="G1241">
        <v>0.23080000000000001</v>
      </c>
      <c r="H1241">
        <v>0.5484</v>
      </c>
      <c r="I1241">
        <v>0.45450000000000002</v>
      </c>
      <c r="J1241">
        <v>0.26529999999999998</v>
      </c>
      <c r="K1241">
        <v>0.72219999999999995</v>
      </c>
      <c r="L1241">
        <v>0.54549999999999998</v>
      </c>
      <c r="M1241">
        <v>0.38300000000000001</v>
      </c>
      <c r="N1241">
        <v>0.56669999999999998</v>
      </c>
      <c r="O1241">
        <v>0.81479999999999997</v>
      </c>
      <c r="P1241">
        <v>0.66669999999999996</v>
      </c>
      <c r="Q1241">
        <v>0.65380000000000005</v>
      </c>
      <c r="R1241">
        <v>0.55169999999999997</v>
      </c>
      <c r="S1241">
        <v>0.63329999999999997</v>
      </c>
      <c r="T1241">
        <v>0.52170000000000005</v>
      </c>
      <c r="U1241">
        <v>0.57689999999999997</v>
      </c>
      <c r="V1241">
        <v>0.4894</v>
      </c>
      <c r="W1241">
        <v>0.41460000000000002</v>
      </c>
      <c r="X1241">
        <v>0.42859999999999998</v>
      </c>
      <c r="Y1241">
        <v>0.1951</v>
      </c>
      <c r="Z1241">
        <v>0.55169999999999997</v>
      </c>
      <c r="AA1241">
        <v>0.67569999999999997</v>
      </c>
      <c r="AB1241">
        <v>0.36</v>
      </c>
      <c r="AC1241">
        <v>0.48280000000000001</v>
      </c>
      <c r="AD1241">
        <v>0.33329999999999999</v>
      </c>
      <c r="AE1241">
        <v>0.64100000000000001</v>
      </c>
      <c r="AF1241">
        <v>0.70369999999999999</v>
      </c>
      <c r="AG1241">
        <v>0.48780000000000001</v>
      </c>
      <c r="AH1241">
        <v>0.5</v>
      </c>
      <c r="AI1241">
        <v>0.52170000000000005</v>
      </c>
      <c r="AJ1241">
        <v>0.59089999999999998</v>
      </c>
      <c r="AK1241">
        <v>0.2</v>
      </c>
      <c r="AL1241">
        <v>0.20830000000000001</v>
      </c>
      <c r="AM1241">
        <v>0.6</v>
      </c>
      <c r="AN1241">
        <v>0.26469999999999999</v>
      </c>
      <c r="AO1241">
        <v>0.82140000000000002</v>
      </c>
      <c r="AP1241">
        <v>0.30430000000000001</v>
      </c>
      <c r="AQ1241">
        <v>0.6875</v>
      </c>
      <c r="AR1241">
        <v>0.57140000000000002</v>
      </c>
      <c r="AS1241">
        <v>0.51160000000000005</v>
      </c>
      <c r="AT1241">
        <v>0.3659</v>
      </c>
      <c r="AU1241">
        <v>0.35</v>
      </c>
      <c r="AV1241">
        <v>0.6452</v>
      </c>
      <c r="AW1241">
        <v>0.1875</v>
      </c>
      <c r="AX1241">
        <v>0.2</v>
      </c>
      <c r="AY1241">
        <v>0.8125</v>
      </c>
      <c r="AZ1241">
        <v>0.56669999999999998</v>
      </c>
      <c r="BA1241">
        <v>0.52500000000000002</v>
      </c>
      <c r="BB1241">
        <v>0.4375</v>
      </c>
      <c r="BC1241">
        <v>0.46150000000000002</v>
      </c>
      <c r="BD1241">
        <v>0.54549999999999998</v>
      </c>
    </row>
    <row r="1242" spans="1:56" hidden="1" x14ac:dyDescent="0.4">
      <c r="A1242">
        <v>226</v>
      </c>
      <c r="B1242" t="s">
        <v>1178</v>
      </c>
      <c r="C1242" t="s">
        <v>1307</v>
      </c>
      <c r="D1242" t="str">
        <f t="shared" si="56"/>
        <v>Levenshtein</v>
      </c>
      <c r="E1242" t="s">
        <v>1323</v>
      </c>
      <c r="F1242">
        <f t="shared" si="57"/>
        <v>0.68591400000000025</v>
      </c>
      <c r="G1242">
        <v>0.63049999999999995</v>
      </c>
      <c r="H1242">
        <v>0.56100000000000005</v>
      </c>
      <c r="I1242">
        <v>0.66800000000000004</v>
      </c>
      <c r="J1242">
        <v>0.60419999999999996</v>
      </c>
      <c r="K1242">
        <v>0.84650000000000003</v>
      </c>
      <c r="L1242">
        <v>0.74019999999999997</v>
      </c>
      <c r="M1242">
        <v>0.63770000000000004</v>
      </c>
      <c r="N1242">
        <v>0.73170000000000002</v>
      </c>
      <c r="O1242">
        <v>0.93379999999999996</v>
      </c>
      <c r="P1242">
        <v>0.77290000000000003</v>
      </c>
      <c r="Q1242">
        <v>0.76490000000000002</v>
      </c>
      <c r="R1242">
        <v>0.4914</v>
      </c>
      <c r="S1242">
        <v>0.91400000000000003</v>
      </c>
      <c r="T1242">
        <v>0.73919999999999997</v>
      </c>
      <c r="U1242">
        <v>0.75800000000000001</v>
      </c>
      <c r="V1242">
        <v>0.66169999999999995</v>
      </c>
      <c r="W1242">
        <v>0.59789999999999999</v>
      </c>
      <c r="X1242">
        <v>0.6623</v>
      </c>
      <c r="Y1242">
        <v>0.57609999999999995</v>
      </c>
      <c r="Z1242">
        <v>0.58420000000000005</v>
      </c>
      <c r="AA1242">
        <v>0.74829999999999997</v>
      </c>
      <c r="AB1242">
        <v>0.54630000000000001</v>
      </c>
      <c r="AC1242">
        <v>0.72550000000000003</v>
      </c>
      <c r="AD1242">
        <v>0.53300000000000003</v>
      </c>
      <c r="AE1242">
        <v>0.84560000000000002</v>
      </c>
      <c r="AF1242">
        <v>0.72970000000000002</v>
      </c>
      <c r="AG1242">
        <v>0.73680000000000001</v>
      </c>
      <c r="AH1242">
        <v>0.74790000000000001</v>
      </c>
      <c r="AI1242">
        <v>0.80210000000000004</v>
      </c>
      <c r="AJ1242">
        <v>0.76090000000000002</v>
      </c>
      <c r="AK1242">
        <v>0.5252</v>
      </c>
      <c r="AL1242">
        <v>0.59140000000000004</v>
      </c>
      <c r="AM1242">
        <v>0.82640000000000002</v>
      </c>
      <c r="AN1242">
        <v>0.54820000000000002</v>
      </c>
      <c r="AO1242">
        <v>0.83730000000000004</v>
      </c>
      <c r="AP1242">
        <v>0.59179999999999999</v>
      </c>
      <c r="AQ1242">
        <v>0.71930000000000005</v>
      </c>
      <c r="AR1242">
        <v>0.81769999999999998</v>
      </c>
      <c r="AS1242">
        <v>0.63570000000000004</v>
      </c>
      <c r="AT1242">
        <v>0.60019999999999996</v>
      </c>
      <c r="AU1242">
        <v>0.47699999999999998</v>
      </c>
      <c r="AV1242">
        <v>0.86109999999999998</v>
      </c>
      <c r="AW1242">
        <v>0.58960000000000001</v>
      </c>
      <c r="AX1242">
        <v>0.56859999999999999</v>
      </c>
      <c r="AY1242">
        <v>0.85450000000000004</v>
      </c>
      <c r="AZ1242">
        <v>0.53049999999999997</v>
      </c>
      <c r="BA1242">
        <v>0.64670000000000005</v>
      </c>
      <c r="BB1242">
        <v>0.59619999999999995</v>
      </c>
      <c r="BC1242">
        <v>0.58589999999999998</v>
      </c>
      <c r="BD1242">
        <v>0.84009999999999996</v>
      </c>
    </row>
    <row r="1243" spans="1:56" hidden="1" x14ac:dyDescent="0.4">
      <c r="A1243">
        <v>227</v>
      </c>
      <c r="B1243" t="s">
        <v>1178</v>
      </c>
      <c r="C1243" t="s">
        <v>1307</v>
      </c>
      <c r="D1243" t="str">
        <f t="shared" si="56"/>
        <v>TFIDF</v>
      </c>
      <c r="E1243" t="s">
        <v>1324</v>
      </c>
      <c r="F1243">
        <f t="shared" si="57"/>
        <v>0.56853199999999982</v>
      </c>
      <c r="G1243">
        <v>0.56620000000000004</v>
      </c>
      <c r="H1243">
        <v>0.46970000000000001</v>
      </c>
      <c r="I1243">
        <v>0.4501</v>
      </c>
      <c r="J1243">
        <v>0.40439999999999998</v>
      </c>
      <c r="K1243">
        <v>0.7681</v>
      </c>
      <c r="L1243">
        <v>0.67869999999999997</v>
      </c>
      <c r="M1243">
        <v>0.4451</v>
      </c>
      <c r="N1243">
        <v>0.60299999999999998</v>
      </c>
      <c r="O1243">
        <v>0.87109999999999999</v>
      </c>
      <c r="P1243">
        <v>0.70640000000000003</v>
      </c>
      <c r="Q1243">
        <v>0.65049999999999997</v>
      </c>
      <c r="R1243">
        <v>0.39689999999999998</v>
      </c>
      <c r="S1243">
        <v>0.85289999999999999</v>
      </c>
      <c r="T1243">
        <v>0.55900000000000005</v>
      </c>
      <c r="U1243">
        <v>0.65959999999999996</v>
      </c>
      <c r="V1243">
        <v>0.45390000000000003</v>
      </c>
      <c r="W1243">
        <v>0.44900000000000001</v>
      </c>
      <c r="X1243">
        <v>0.61799999999999999</v>
      </c>
      <c r="Y1243">
        <v>0.41089999999999999</v>
      </c>
      <c r="Z1243">
        <v>0.60680000000000001</v>
      </c>
      <c r="AA1243">
        <v>0.61660000000000004</v>
      </c>
      <c r="AB1243">
        <v>0.33539999999999998</v>
      </c>
      <c r="AC1243">
        <v>0.54949999999999999</v>
      </c>
      <c r="AD1243">
        <v>0.40770000000000001</v>
      </c>
      <c r="AE1243">
        <v>0.68920000000000003</v>
      </c>
      <c r="AF1243">
        <v>0.69730000000000003</v>
      </c>
      <c r="AG1243">
        <v>0.54820000000000002</v>
      </c>
      <c r="AH1243">
        <v>0.50770000000000004</v>
      </c>
      <c r="AI1243">
        <v>0.63</v>
      </c>
      <c r="AJ1243">
        <v>0.61219999999999997</v>
      </c>
      <c r="AK1243">
        <v>0.46929999999999999</v>
      </c>
      <c r="AL1243">
        <v>0.3422</v>
      </c>
      <c r="AM1243">
        <v>0.69030000000000002</v>
      </c>
      <c r="AN1243">
        <v>0.40699999999999997</v>
      </c>
      <c r="AO1243">
        <v>0.8034</v>
      </c>
      <c r="AP1243">
        <v>0.51890000000000003</v>
      </c>
      <c r="AQ1243">
        <v>0.82879999999999998</v>
      </c>
      <c r="AR1243">
        <v>0.67930000000000001</v>
      </c>
      <c r="AS1243">
        <v>0.34010000000000001</v>
      </c>
      <c r="AT1243">
        <v>0.51590000000000003</v>
      </c>
      <c r="AU1243">
        <v>0.441</v>
      </c>
      <c r="AV1243">
        <v>0.76119999999999999</v>
      </c>
      <c r="AW1243">
        <v>0.41689999999999999</v>
      </c>
      <c r="AX1243">
        <v>0.31740000000000002</v>
      </c>
      <c r="AY1243">
        <v>0.75239999999999996</v>
      </c>
      <c r="AZ1243">
        <v>0.69230000000000003</v>
      </c>
      <c r="BA1243">
        <v>0.57989999999999997</v>
      </c>
      <c r="BB1243">
        <v>0.3911</v>
      </c>
      <c r="BC1243">
        <v>0.50070000000000003</v>
      </c>
      <c r="BD1243">
        <v>0.76439999999999997</v>
      </c>
    </row>
    <row r="1244" spans="1:56" hidden="1" x14ac:dyDescent="0.4">
      <c r="A1244">
        <v>228</v>
      </c>
      <c r="B1244" t="s">
        <v>1178</v>
      </c>
      <c r="C1244" t="s">
        <v>1307</v>
      </c>
      <c r="D1244" t="str">
        <f t="shared" si="56"/>
        <v>BM25</v>
      </c>
      <c r="E1244" t="s">
        <v>1325</v>
      </c>
      <c r="F1244">
        <f t="shared" si="57"/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</row>
    <row r="1245" spans="1:56" hidden="1" x14ac:dyDescent="0.4">
      <c r="A1245">
        <v>229</v>
      </c>
      <c r="B1245" t="s">
        <v>1178</v>
      </c>
      <c r="C1245" t="s">
        <v>1307</v>
      </c>
      <c r="D1245" t="str">
        <f t="shared" si="56"/>
        <v>SBERT</v>
      </c>
      <c r="E1245" t="s">
        <v>1326</v>
      </c>
      <c r="F1245">
        <f t="shared" si="57"/>
        <v>0.948824</v>
      </c>
      <c r="G1245">
        <v>0.92600000000000005</v>
      </c>
      <c r="H1245">
        <v>0.9577</v>
      </c>
      <c r="I1245">
        <v>0.95469999999999999</v>
      </c>
      <c r="J1245">
        <v>0.82150000000000001</v>
      </c>
      <c r="K1245">
        <v>0.98399999999999999</v>
      </c>
      <c r="L1245">
        <v>0.98470000000000002</v>
      </c>
      <c r="M1245">
        <v>0.92330000000000001</v>
      </c>
      <c r="N1245">
        <v>0.94259999999999999</v>
      </c>
      <c r="O1245">
        <v>0.997</v>
      </c>
      <c r="P1245">
        <v>0.98619999999999997</v>
      </c>
      <c r="Q1245">
        <v>0.93810000000000004</v>
      </c>
      <c r="R1245">
        <v>0.93159999999999998</v>
      </c>
      <c r="S1245">
        <v>0.99080000000000001</v>
      </c>
      <c r="T1245">
        <v>0.97109999999999996</v>
      </c>
      <c r="U1245">
        <v>0.98229999999999995</v>
      </c>
      <c r="V1245">
        <v>0.9647</v>
      </c>
      <c r="W1245">
        <v>0.93899999999999995</v>
      </c>
      <c r="X1245">
        <v>0.9617</v>
      </c>
      <c r="Y1245">
        <v>0.9093</v>
      </c>
      <c r="Z1245">
        <v>0.96889999999999998</v>
      </c>
      <c r="AA1245">
        <v>0.97950000000000004</v>
      </c>
      <c r="AB1245">
        <v>0.93110000000000004</v>
      </c>
      <c r="AC1245">
        <v>0.94450000000000001</v>
      </c>
      <c r="AD1245">
        <v>0.95499999999999996</v>
      </c>
      <c r="AE1245">
        <v>0.98699999999999999</v>
      </c>
      <c r="AF1245">
        <v>0.98719999999999997</v>
      </c>
      <c r="AG1245">
        <v>0.95450000000000002</v>
      </c>
      <c r="AH1245">
        <v>0.96519999999999995</v>
      </c>
      <c r="AI1245">
        <v>0.97350000000000003</v>
      </c>
      <c r="AJ1245">
        <v>0.98089999999999999</v>
      </c>
      <c r="AK1245">
        <v>0.92359999999999998</v>
      </c>
      <c r="AL1245">
        <v>0.92090000000000005</v>
      </c>
      <c r="AM1245">
        <v>0.97640000000000005</v>
      </c>
      <c r="AN1245">
        <v>0.89380000000000004</v>
      </c>
      <c r="AO1245">
        <v>0.99119999999999997</v>
      </c>
      <c r="AP1245">
        <v>0.94179999999999997</v>
      </c>
      <c r="AQ1245">
        <v>0.98350000000000004</v>
      </c>
      <c r="AR1245">
        <v>0.98209999999999997</v>
      </c>
      <c r="AS1245">
        <v>0.93569999999999998</v>
      </c>
      <c r="AT1245">
        <v>0.93979999999999997</v>
      </c>
      <c r="AU1245">
        <v>0.9194</v>
      </c>
      <c r="AV1245">
        <v>0.97709999999999997</v>
      </c>
      <c r="AW1245">
        <v>0.84819999999999995</v>
      </c>
      <c r="AX1245">
        <v>0.88519999999999999</v>
      </c>
      <c r="AY1245">
        <v>0.9778</v>
      </c>
      <c r="AZ1245">
        <v>0.94610000000000005</v>
      </c>
      <c r="BA1245">
        <v>0.94710000000000005</v>
      </c>
      <c r="BB1245">
        <v>0.87519999999999998</v>
      </c>
      <c r="BC1245">
        <v>0.90880000000000005</v>
      </c>
      <c r="BD1245">
        <v>0.97389999999999999</v>
      </c>
    </row>
    <row r="1246" spans="1:56" hidden="1" x14ac:dyDescent="0.4">
      <c r="A1246">
        <v>230</v>
      </c>
      <c r="B1246" t="s">
        <v>1178</v>
      </c>
      <c r="C1246" t="s">
        <v>1307</v>
      </c>
      <c r="D1246" t="str">
        <f t="shared" si="56"/>
        <v>MEAN</v>
      </c>
      <c r="E1246" t="s">
        <v>1327</v>
      </c>
      <c r="F1246">
        <f t="shared" si="57"/>
        <v>0.53977200000000003</v>
      </c>
      <c r="G1246">
        <v>0.47070000000000001</v>
      </c>
      <c r="H1246">
        <v>0.50729999999999997</v>
      </c>
      <c r="I1246">
        <v>0.50549999999999995</v>
      </c>
      <c r="J1246">
        <v>0.41909999999999997</v>
      </c>
      <c r="K1246">
        <v>0.66420000000000001</v>
      </c>
      <c r="L1246">
        <v>0.58979999999999999</v>
      </c>
      <c r="M1246">
        <v>0.4778</v>
      </c>
      <c r="N1246">
        <v>0.56879999999999997</v>
      </c>
      <c r="O1246">
        <v>0.72340000000000004</v>
      </c>
      <c r="P1246">
        <v>0.62639999999999996</v>
      </c>
      <c r="Q1246">
        <v>0.60150000000000003</v>
      </c>
      <c r="R1246">
        <v>0.4743</v>
      </c>
      <c r="S1246">
        <v>0.67820000000000003</v>
      </c>
      <c r="T1246">
        <v>0.55820000000000003</v>
      </c>
      <c r="U1246">
        <v>0.59540000000000004</v>
      </c>
      <c r="V1246">
        <v>0.51390000000000002</v>
      </c>
      <c r="W1246">
        <v>0.48010000000000003</v>
      </c>
      <c r="X1246">
        <v>0.53410000000000002</v>
      </c>
      <c r="Y1246">
        <v>0.41830000000000001</v>
      </c>
      <c r="Z1246">
        <v>0.5423</v>
      </c>
      <c r="AA1246">
        <v>0.60399999999999998</v>
      </c>
      <c r="AB1246">
        <v>0.43459999999999999</v>
      </c>
      <c r="AC1246">
        <v>0.54049999999999998</v>
      </c>
      <c r="AD1246">
        <v>0.44579999999999997</v>
      </c>
      <c r="AE1246">
        <v>0.63260000000000005</v>
      </c>
      <c r="AF1246">
        <v>0.62360000000000004</v>
      </c>
      <c r="AG1246">
        <v>0.54549999999999998</v>
      </c>
      <c r="AH1246">
        <v>0.54420000000000002</v>
      </c>
      <c r="AI1246">
        <v>0.58550000000000002</v>
      </c>
      <c r="AJ1246">
        <v>0.58899999999999997</v>
      </c>
      <c r="AK1246">
        <v>0.42359999999999998</v>
      </c>
      <c r="AL1246">
        <v>0.41260000000000002</v>
      </c>
      <c r="AM1246">
        <v>0.61860000000000004</v>
      </c>
      <c r="AN1246">
        <v>0.42270000000000002</v>
      </c>
      <c r="AO1246">
        <v>0.69059999999999999</v>
      </c>
      <c r="AP1246">
        <v>0.47139999999999999</v>
      </c>
      <c r="AQ1246">
        <v>0.64380000000000004</v>
      </c>
      <c r="AR1246">
        <v>0.61009999999999998</v>
      </c>
      <c r="AS1246">
        <v>0.48459999999999998</v>
      </c>
      <c r="AT1246">
        <v>0.48430000000000001</v>
      </c>
      <c r="AU1246">
        <v>0.4375</v>
      </c>
      <c r="AV1246">
        <v>0.64890000000000003</v>
      </c>
      <c r="AW1246">
        <v>0.40849999999999997</v>
      </c>
      <c r="AX1246">
        <v>0.39419999999999999</v>
      </c>
      <c r="AY1246">
        <v>0.67949999999999999</v>
      </c>
      <c r="AZ1246">
        <v>0.54710000000000003</v>
      </c>
      <c r="BA1246">
        <v>0.53979999999999995</v>
      </c>
      <c r="BB1246">
        <v>0.46</v>
      </c>
      <c r="BC1246">
        <v>0.4914</v>
      </c>
      <c r="BD1246">
        <v>0.62480000000000002</v>
      </c>
    </row>
    <row r="1247" spans="1:56" hidden="1" x14ac:dyDescent="0.4">
      <c r="A1247">
        <v>231</v>
      </c>
      <c r="B1247" t="s">
        <v>1178</v>
      </c>
      <c r="C1247" t="s">
        <v>1307</v>
      </c>
      <c r="D1247" t="str">
        <f t="shared" si="56"/>
        <v>Weighted</v>
      </c>
      <c r="E1247" t="s">
        <v>1328</v>
      </c>
      <c r="F1247">
        <f t="shared" si="57"/>
        <v>0.56080600000000003</v>
      </c>
      <c r="G1247">
        <v>0.4778</v>
      </c>
      <c r="H1247">
        <v>0.51400000000000001</v>
      </c>
      <c r="I1247">
        <v>0.5111</v>
      </c>
      <c r="J1247">
        <v>0.42080000000000001</v>
      </c>
      <c r="K1247">
        <v>0.72099999999999997</v>
      </c>
      <c r="L1247">
        <v>0.62350000000000005</v>
      </c>
      <c r="M1247">
        <v>0.48099999999999998</v>
      </c>
      <c r="N1247">
        <v>0.59970000000000001</v>
      </c>
      <c r="O1247">
        <v>0.79820000000000002</v>
      </c>
      <c r="P1247">
        <v>0.6704</v>
      </c>
      <c r="Q1247">
        <v>0.64359999999999995</v>
      </c>
      <c r="R1247">
        <v>0.47299999999999998</v>
      </c>
      <c r="S1247">
        <v>0.74180000000000001</v>
      </c>
      <c r="T1247">
        <v>0.57999999999999996</v>
      </c>
      <c r="U1247">
        <v>0.62980000000000003</v>
      </c>
      <c r="V1247">
        <v>0.52039999999999997</v>
      </c>
      <c r="W1247">
        <v>0.48170000000000002</v>
      </c>
      <c r="X1247">
        <v>0.55430000000000001</v>
      </c>
      <c r="Y1247">
        <v>0.40699999999999997</v>
      </c>
      <c r="Z1247">
        <v>0.56289999999999996</v>
      </c>
      <c r="AA1247">
        <v>0.63890000000000002</v>
      </c>
      <c r="AB1247">
        <v>0.42030000000000001</v>
      </c>
      <c r="AC1247">
        <v>0.56140000000000001</v>
      </c>
      <c r="AD1247">
        <v>0.43440000000000001</v>
      </c>
      <c r="AE1247">
        <v>0.67710000000000004</v>
      </c>
      <c r="AF1247">
        <v>0.66620000000000001</v>
      </c>
      <c r="AG1247">
        <v>0.56610000000000005</v>
      </c>
      <c r="AH1247">
        <v>0.56079999999999997</v>
      </c>
      <c r="AI1247">
        <v>0.61729999999999996</v>
      </c>
      <c r="AJ1247">
        <v>0.61970000000000003</v>
      </c>
      <c r="AK1247">
        <v>0.41439999999999999</v>
      </c>
      <c r="AL1247">
        <v>0.3947</v>
      </c>
      <c r="AM1247">
        <v>0.6613</v>
      </c>
      <c r="AN1247">
        <v>0.41470000000000001</v>
      </c>
      <c r="AO1247">
        <v>0.75480000000000003</v>
      </c>
      <c r="AP1247">
        <v>0.47389999999999999</v>
      </c>
      <c r="AQ1247">
        <v>0.69869999999999999</v>
      </c>
      <c r="AR1247">
        <v>0.64929999999999999</v>
      </c>
      <c r="AS1247">
        <v>0.4824</v>
      </c>
      <c r="AT1247">
        <v>0.49030000000000001</v>
      </c>
      <c r="AU1247">
        <v>0.43099999999999999</v>
      </c>
      <c r="AV1247">
        <v>0.7026</v>
      </c>
      <c r="AW1247">
        <v>0.4042</v>
      </c>
      <c r="AX1247">
        <v>0.37590000000000001</v>
      </c>
      <c r="AY1247">
        <v>0.74029999999999996</v>
      </c>
      <c r="AZ1247">
        <v>0.5766</v>
      </c>
      <c r="BA1247">
        <v>0.56159999999999999</v>
      </c>
      <c r="BB1247">
        <v>0.46329999999999999</v>
      </c>
      <c r="BC1247">
        <v>0.503</v>
      </c>
      <c r="BD1247">
        <v>0.67310000000000003</v>
      </c>
    </row>
    <row r="1248" spans="1:56" hidden="1" x14ac:dyDescent="0.4">
      <c r="A1248">
        <v>204</v>
      </c>
      <c r="B1248" t="s">
        <v>1149</v>
      </c>
      <c r="C1248" t="s">
        <v>1307</v>
      </c>
      <c r="D1248" t="str">
        <f t="shared" si="56"/>
        <v>Jaccard</v>
      </c>
      <c r="E1248" t="s">
        <v>1329</v>
      </c>
      <c r="F1248">
        <f t="shared" si="57"/>
        <v>0.48838000000000004</v>
      </c>
      <c r="G1248">
        <v>0.48</v>
      </c>
      <c r="H1248">
        <v>0.40739999999999998</v>
      </c>
      <c r="I1248">
        <v>0.52380000000000004</v>
      </c>
      <c r="J1248">
        <v>0.42499999999999999</v>
      </c>
      <c r="K1248">
        <v>0.77780000000000005</v>
      </c>
      <c r="L1248">
        <v>0.45829999999999999</v>
      </c>
      <c r="M1248">
        <v>0.40910000000000002</v>
      </c>
      <c r="N1248">
        <v>0.42420000000000002</v>
      </c>
      <c r="O1248">
        <v>0.74070000000000003</v>
      </c>
      <c r="P1248">
        <v>0.5625</v>
      </c>
      <c r="Q1248">
        <v>0.55559999999999998</v>
      </c>
      <c r="R1248">
        <v>0.57140000000000002</v>
      </c>
      <c r="S1248">
        <v>0.47060000000000002</v>
      </c>
      <c r="T1248">
        <v>0.60870000000000002</v>
      </c>
      <c r="U1248">
        <v>0.48280000000000001</v>
      </c>
      <c r="V1248">
        <v>0.45279999999999998</v>
      </c>
      <c r="W1248">
        <v>0.61109999999999998</v>
      </c>
      <c r="X1248">
        <v>0.5</v>
      </c>
      <c r="Y1248">
        <v>0.15</v>
      </c>
      <c r="Z1248">
        <v>0.62070000000000003</v>
      </c>
      <c r="AA1248">
        <v>0.64859999999999995</v>
      </c>
      <c r="AB1248">
        <v>0.57140000000000002</v>
      </c>
      <c r="AC1248">
        <v>0.48280000000000001</v>
      </c>
      <c r="AD1248">
        <v>0.32500000000000001</v>
      </c>
      <c r="AE1248">
        <v>0.42</v>
      </c>
      <c r="AF1248">
        <v>0.6</v>
      </c>
      <c r="AG1248">
        <v>0.31909999999999999</v>
      </c>
      <c r="AH1248">
        <v>0.56669999999999998</v>
      </c>
      <c r="AI1248">
        <v>0.4</v>
      </c>
      <c r="AJ1248">
        <v>0.52</v>
      </c>
      <c r="AK1248">
        <v>0.26190000000000002</v>
      </c>
      <c r="AL1248">
        <v>0.44</v>
      </c>
      <c r="AM1248">
        <v>0.61109999999999998</v>
      </c>
      <c r="AN1248">
        <v>0.37930000000000003</v>
      </c>
      <c r="AO1248">
        <v>0.75860000000000005</v>
      </c>
      <c r="AP1248">
        <v>0.22220000000000001</v>
      </c>
      <c r="AQ1248">
        <v>0.75</v>
      </c>
      <c r="AR1248">
        <v>0.25</v>
      </c>
      <c r="AS1248">
        <v>0.439</v>
      </c>
      <c r="AT1248">
        <v>0.39019999999999999</v>
      </c>
      <c r="AU1248">
        <v>0.51519999999999999</v>
      </c>
      <c r="AV1248">
        <v>0.6774</v>
      </c>
      <c r="AW1248">
        <v>0.25929999999999997</v>
      </c>
      <c r="AX1248">
        <v>0.33329999999999999</v>
      </c>
      <c r="AY1248">
        <v>0.5</v>
      </c>
      <c r="AZ1248">
        <v>0.55559999999999998</v>
      </c>
      <c r="BA1248">
        <v>0.56759999999999999</v>
      </c>
      <c r="BB1248">
        <v>0.5</v>
      </c>
      <c r="BC1248">
        <v>0.42220000000000002</v>
      </c>
      <c r="BD1248">
        <v>0.5</v>
      </c>
    </row>
    <row r="1249" spans="1:56" hidden="1" x14ac:dyDescent="0.4">
      <c r="A1249">
        <v>205</v>
      </c>
      <c r="B1249" t="s">
        <v>1149</v>
      </c>
      <c r="C1249" t="s">
        <v>1307</v>
      </c>
      <c r="D1249" t="str">
        <f t="shared" si="56"/>
        <v>Levenshtein</v>
      </c>
      <c r="E1249" t="s">
        <v>1330</v>
      </c>
      <c r="F1249">
        <f t="shared" si="57"/>
        <v>0.67924800000000018</v>
      </c>
      <c r="G1249">
        <v>0.81189999999999996</v>
      </c>
      <c r="H1249">
        <v>0.64</v>
      </c>
      <c r="I1249">
        <v>0.73360000000000003</v>
      </c>
      <c r="J1249">
        <v>0.67210000000000003</v>
      </c>
      <c r="K1249">
        <v>0.90100000000000002</v>
      </c>
      <c r="L1249">
        <v>0.73609999999999998</v>
      </c>
      <c r="M1249">
        <v>0.70250000000000001</v>
      </c>
      <c r="N1249">
        <v>0.65080000000000005</v>
      </c>
      <c r="O1249">
        <v>0.91779999999999995</v>
      </c>
      <c r="P1249">
        <v>0.66020000000000001</v>
      </c>
      <c r="Q1249">
        <v>0.73280000000000001</v>
      </c>
      <c r="R1249">
        <v>0.70240000000000002</v>
      </c>
      <c r="S1249">
        <v>0.73599999999999999</v>
      </c>
      <c r="T1249">
        <v>0.81079999999999997</v>
      </c>
      <c r="U1249">
        <v>0.75990000000000002</v>
      </c>
      <c r="V1249">
        <v>0.66839999999999999</v>
      </c>
      <c r="W1249">
        <v>0.68320000000000003</v>
      </c>
      <c r="X1249">
        <v>0.67269999999999996</v>
      </c>
      <c r="Y1249">
        <v>0.58909999999999996</v>
      </c>
      <c r="Z1249">
        <v>0.66039999999999999</v>
      </c>
      <c r="AA1249">
        <v>0.75800000000000001</v>
      </c>
      <c r="AB1249">
        <v>0.63600000000000001</v>
      </c>
      <c r="AC1249">
        <v>0.71379999999999999</v>
      </c>
      <c r="AD1249">
        <v>0.51690000000000003</v>
      </c>
      <c r="AE1249">
        <v>0.57879999999999998</v>
      </c>
      <c r="AF1249">
        <v>0.72160000000000002</v>
      </c>
      <c r="AG1249">
        <v>0.49070000000000003</v>
      </c>
      <c r="AH1249">
        <v>0.69789999999999996</v>
      </c>
      <c r="AI1249">
        <v>0.75360000000000005</v>
      </c>
      <c r="AJ1249">
        <v>0.68979999999999997</v>
      </c>
      <c r="AK1249">
        <v>0.52790000000000004</v>
      </c>
      <c r="AL1249">
        <v>0.74399999999999999</v>
      </c>
      <c r="AM1249">
        <v>0.8377</v>
      </c>
      <c r="AN1249">
        <v>0.59530000000000005</v>
      </c>
      <c r="AO1249">
        <v>0.81499999999999995</v>
      </c>
      <c r="AP1249">
        <v>0.61399999999999999</v>
      </c>
      <c r="AQ1249">
        <v>0.6885</v>
      </c>
      <c r="AR1249">
        <v>0.55920000000000003</v>
      </c>
      <c r="AS1249">
        <v>0.4481</v>
      </c>
      <c r="AT1249">
        <v>0.6381</v>
      </c>
      <c r="AU1249">
        <v>0.57650000000000001</v>
      </c>
      <c r="AV1249">
        <v>0.87239999999999995</v>
      </c>
      <c r="AW1249">
        <v>0.5968</v>
      </c>
      <c r="AX1249">
        <v>0.54620000000000002</v>
      </c>
      <c r="AY1249">
        <v>0.62390000000000001</v>
      </c>
      <c r="AZ1249">
        <v>0.70760000000000001</v>
      </c>
      <c r="BA1249">
        <v>0.72440000000000004</v>
      </c>
      <c r="BB1249">
        <v>0.55310000000000004</v>
      </c>
      <c r="BC1249">
        <v>0.60540000000000005</v>
      </c>
      <c r="BD1249">
        <v>0.6895</v>
      </c>
    </row>
    <row r="1250" spans="1:56" hidden="1" x14ac:dyDescent="0.4">
      <c r="A1250">
        <v>206</v>
      </c>
      <c r="B1250" t="s">
        <v>1149</v>
      </c>
      <c r="C1250" t="s">
        <v>1307</v>
      </c>
      <c r="D1250" t="str">
        <f t="shared" si="56"/>
        <v>TFIDF</v>
      </c>
      <c r="E1250" t="s">
        <v>1331</v>
      </c>
      <c r="F1250">
        <f t="shared" si="57"/>
        <v>0.55371399999999993</v>
      </c>
      <c r="G1250">
        <v>0.66769999999999996</v>
      </c>
      <c r="H1250">
        <v>0.2954</v>
      </c>
      <c r="I1250">
        <v>0.57089999999999996</v>
      </c>
      <c r="J1250">
        <v>0.439</v>
      </c>
      <c r="K1250">
        <v>0.82789999999999997</v>
      </c>
      <c r="L1250">
        <v>0.61560000000000004</v>
      </c>
      <c r="M1250">
        <v>0.52510000000000001</v>
      </c>
      <c r="N1250">
        <v>0.37819999999999998</v>
      </c>
      <c r="O1250">
        <v>0.86070000000000002</v>
      </c>
      <c r="P1250">
        <v>0.5847</v>
      </c>
      <c r="Q1250">
        <v>0.59050000000000002</v>
      </c>
      <c r="R1250">
        <v>0.46889999999999998</v>
      </c>
      <c r="S1250">
        <v>0.58889999999999998</v>
      </c>
      <c r="T1250">
        <v>0.61229999999999996</v>
      </c>
      <c r="U1250">
        <v>0.6401</v>
      </c>
      <c r="V1250">
        <v>0.4622</v>
      </c>
      <c r="W1250">
        <v>0.54110000000000003</v>
      </c>
      <c r="X1250">
        <v>0.62470000000000003</v>
      </c>
      <c r="Y1250">
        <v>0.42209999999999998</v>
      </c>
      <c r="Z1250">
        <v>0.66249999999999998</v>
      </c>
      <c r="AA1250">
        <v>0.55110000000000003</v>
      </c>
      <c r="AB1250">
        <v>0.51280000000000003</v>
      </c>
      <c r="AC1250">
        <v>0.50209999999999999</v>
      </c>
      <c r="AD1250">
        <v>0.46229999999999999</v>
      </c>
      <c r="AE1250">
        <v>0.54700000000000004</v>
      </c>
      <c r="AF1250">
        <v>0.6502</v>
      </c>
      <c r="AG1250">
        <v>0.44400000000000001</v>
      </c>
      <c r="AH1250">
        <v>0.41539999999999999</v>
      </c>
      <c r="AI1250">
        <v>0.55920000000000003</v>
      </c>
      <c r="AJ1250">
        <v>0.47839999999999999</v>
      </c>
      <c r="AK1250">
        <v>0.43819999999999998</v>
      </c>
      <c r="AL1250">
        <v>0.61450000000000005</v>
      </c>
      <c r="AM1250">
        <v>0.65429999999999999</v>
      </c>
      <c r="AN1250">
        <v>0.48920000000000002</v>
      </c>
      <c r="AO1250">
        <v>0.79790000000000005</v>
      </c>
      <c r="AP1250">
        <v>0.52190000000000003</v>
      </c>
      <c r="AQ1250">
        <v>0.71960000000000002</v>
      </c>
      <c r="AR1250">
        <v>0.43619999999999998</v>
      </c>
      <c r="AS1250">
        <v>0.26279999999999998</v>
      </c>
      <c r="AT1250">
        <v>0.50390000000000001</v>
      </c>
      <c r="AU1250">
        <v>0.4798</v>
      </c>
      <c r="AV1250">
        <v>0.81140000000000001</v>
      </c>
      <c r="AW1250">
        <v>0.4269</v>
      </c>
      <c r="AX1250">
        <v>0.47670000000000001</v>
      </c>
      <c r="AY1250">
        <v>0.56899999999999995</v>
      </c>
      <c r="AZ1250">
        <v>0.64510000000000001</v>
      </c>
      <c r="BA1250">
        <v>0.66779999999999995</v>
      </c>
      <c r="BB1250">
        <v>0.53149999999999997</v>
      </c>
      <c r="BC1250">
        <v>0.51590000000000003</v>
      </c>
      <c r="BD1250">
        <v>0.62209999999999999</v>
      </c>
    </row>
    <row r="1251" spans="1:56" hidden="1" x14ac:dyDescent="0.4">
      <c r="A1251">
        <v>207</v>
      </c>
      <c r="B1251" t="s">
        <v>1149</v>
      </c>
      <c r="C1251" t="s">
        <v>1307</v>
      </c>
      <c r="D1251" t="str">
        <f t="shared" si="56"/>
        <v>BM25</v>
      </c>
      <c r="E1251" t="s">
        <v>1332</v>
      </c>
      <c r="F1251">
        <f t="shared" si="57"/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</row>
    <row r="1252" spans="1:56" hidden="1" x14ac:dyDescent="0.4">
      <c r="A1252">
        <v>208</v>
      </c>
      <c r="B1252" t="s">
        <v>1149</v>
      </c>
      <c r="C1252" t="s">
        <v>1307</v>
      </c>
      <c r="D1252" t="str">
        <f t="shared" si="56"/>
        <v>SBERT</v>
      </c>
      <c r="E1252" t="s">
        <v>1333</v>
      </c>
      <c r="F1252">
        <f t="shared" si="57"/>
        <v>0.95072799999999957</v>
      </c>
      <c r="G1252">
        <v>0.96199999999999997</v>
      </c>
      <c r="H1252">
        <v>0.92620000000000002</v>
      </c>
      <c r="I1252">
        <v>0.96230000000000004</v>
      </c>
      <c r="J1252">
        <v>0.85019999999999996</v>
      </c>
      <c r="K1252">
        <v>0.98870000000000002</v>
      </c>
      <c r="L1252">
        <v>0.98340000000000005</v>
      </c>
      <c r="M1252">
        <v>0.93679999999999997</v>
      </c>
      <c r="N1252">
        <v>0.91690000000000005</v>
      </c>
      <c r="O1252">
        <v>0.99690000000000001</v>
      </c>
      <c r="P1252">
        <v>0.97550000000000003</v>
      </c>
      <c r="Q1252">
        <v>0.93920000000000003</v>
      </c>
      <c r="R1252">
        <v>0.97650000000000003</v>
      </c>
      <c r="S1252">
        <v>0.94930000000000003</v>
      </c>
      <c r="T1252">
        <v>0.98219999999999996</v>
      </c>
      <c r="U1252">
        <v>0.97560000000000002</v>
      </c>
      <c r="V1252">
        <v>0.97409999999999997</v>
      </c>
      <c r="W1252">
        <v>0.96279999999999999</v>
      </c>
      <c r="X1252">
        <v>0.96060000000000001</v>
      </c>
      <c r="Y1252">
        <v>0.90720000000000001</v>
      </c>
      <c r="Z1252">
        <v>0.97629999999999995</v>
      </c>
      <c r="AA1252">
        <v>0.98060000000000003</v>
      </c>
      <c r="AB1252">
        <v>0.95169999999999999</v>
      </c>
      <c r="AC1252">
        <v>0.97140000000000004</v>
      </c>
      <c r="AD1252">
        <v>0.96309999999999996</v>
      </c>
      <c r="AE1252">
        <v>0.95989999999999998</v>
      </c>
      <c r="AF1252">
        <v>0.95820000000000005</v>
      </c>
      <c r="AG1252">
        <v>0.91059999999999997</v>
      </c>
      <c r="AH1252">
        <v>0.92010000000000003</v>
      </c>
      <c r="AI1252">
        <v>0.96419999999999995</v>
      </c>
      <c r="AJ1252">
        <v>0.96809999999999996</v>
      </c>
      <c r="AK1252">
        <v>0.93110000000000004</v>
      </c>
      <c r="AL1252">
        <v>0.97140000000000004</v>
      </c>
      <c r="AM1252">
        <v>0.98229999999999995</v>
      </c>
      <c r="AN1252">
        <v>0.94350000000000001</v>
      </c>
      <c r="AO1252">
        <v>0.99160000000000004</v>
      </c>
      <c r="AP1252">
        <v>0.92169999999999996</v>
      </c>
      <c r="AQ1252">
        <v>0.97919999999999996</v>
      </c>
      <c r="AR1252">
        <v>0.90639999999999998</v>
      </c>
      <c r="AS1252">
        <v>0.8901</v>
      </c>
      <c r="AT1252">
        <v>0.94779999999999998</v>
      </c>
      <c r="AU1252">
        <v>0.95350000000000001</v>
      </c>
      <c r="AV1252">
        <v>0.98709999999999998</v>
      </c>
      <c r="AW1252">
        <v>0.85960000000000003</v>
      </c>
      <c r="AX1252">
        <v>0.92800000000000005</v>
      </c>
      <c r="AY1252">
        <v>0.93130000000000002</v>
      </c>
      <c r="AZ1252">
        <v>0.9486</v>
      </c>
      <c r="BA1252">
        <v>0.97150000000000003</v>
      </c>
      <c r="BB1252">
        <v>0.96550000000000002</v>
      </c>
      <c r="BC1252">
        <v>0.91159999999999997</v>
      </c>
      <c r="BD1252">
        <v>0.96399999999999997</v>
      </c>
    </row>
    <row r="1253" spans="1:56" hidden="1" x14ac:dyDescent="0.4">
      <c r="A1253">
        <v>209</v>
      </c>
      <c r="B1253" t="s">
        <v>1149</v>
      </c>
      <c r="C1253" t="s">
        <v>1307</v>
      </c>
      <c r="D1253" t="str">
        <f t="shared" si="56"/>
        <v>MEAN</v>
      </c>
      <c r="E1253" t="s">
        <v>1334</v>
      </c>
      <c r="F1253">
        <f t="shared" si="57"/>
        <v>0.534412</v>
      </c>
      <c r="G1253">
        <v>0.58430000000000004</v>
      </c>
      <c r="H1253">
        <v>0.45379999999999998</v>
      </c>
      <c r="I1253">
        <v>0.55810000000000004</v>
      </c>
      <c r="J1253">
        <v>0.4773</v>
      </c>
      <c r="K1253">
        <v>0.69910000000000005</v>
      </c>
      <c r="L1253">
        <v>0.55869999999999997</v>
      </c>
      <c r="M1253">
        <v>0.51470000000000005</v>
      </c>
      <c r="N1253">
        <v>0.47399999999999998</v>
      </c>
      <c r="O1253">
        <v>0.70320000000000005</v>
      </c>
      <c r="P1253">
        <v>0.55659999999999998</v>
      </c>
      <c r="Q1253">
        <v>0.56359999999999999</v>
      </c>
      <c r="R1253">
        <v>0.54379999999999995</v>
      </c>
      <c r="S1253">
        <v>0.54890000000000005</v>
      </c>
      <c r="T1253">
        <v>0.6028</v>
      </c>
      <c r="U1253">
        <v>0.57169999999999999</v>
      </c>
      <c r="V1253">
        <v>0.51149999999999995</v>
      </c>
      <c r="W1253">
        <v>0.55959999999999999</v>
      </c>
      <c r="X1253">
        <v>0.55159999999999998</v>
      </c>
      <c r="Y1253">
        <v>0.41370000000000001</v>
      </c>
      <c r="Z1253">
        <v>0.58399999999999996</v>
      </c>
      <c r="AA1253">
        <v>0.5877</v>
      </c>
      <c r="AB1253">
        <v>0.53439999999999999</v>
      </c>
      <c r="AC1253">
        <v>0.53400000000000003</v>
      </c>
      <c r="AD1253">
        <v>0.45340000000000003</v>
      </c>
      <c r="AE1253">
        <v>0.50109999999999999</v>
      </c>
      <c r="AF1253">
        <v>0.58599999999999997</v>
      </c>
      <c r="AG1253">
        <v>0.43290000000000001</v>
      </c>
      <c r="AH1253">
        <v>0.52</v>
      </c>
      <c r="AI1253">
        <v>0.53539999999999999</v>
      </c>
      <c r="AJ1253">
        <v>0.53120000000000001</v>
      </c>
      <c r="AK1253">
        <v>0.43180000000000002</v>
      </c>
      <c r="AL1253">
        <v>0.55400000000000005</v>
      </c>
      <c r="AM1253">
        <v>0.61709999999999998</v>
      </c>
      <c r="AN1253">
        <v>0.48149999999999998</v>
      </c>
      <c r="AO1253">
        <v>0.67259999999999998</v>
      </c>
      <c r="AP1253">
        <v>0.45600000000000002</v>
      </c>
      <c r="AQ1253">
        <v>0.62749999999999995</v>
      </c>
      <c r="AR1253">
        <v>0.4304</v>
      </c>
      <c r="AS1253">
        <v>0.40799999999999997</v>
      </c>
      <c r="AT1253">
        <v>0.496</v>
      </c>
      <c r="AU1253">
        <v>0.505</v>
      </c>
      <c r="AV1253">
        <v>0.66969999999999996</v>
      </c>
      <c r="AW1253">
        <v>0.42849999999999999</v>
      </c>
      <c r="AX1253">
        <v>0.45679999999999998</v>
      </c>
      <c r="AY1253">
        <v>0.52480000000000004</v>
      </c>
      <c r="AZ1253">
        <v>0.57140000000000002</v>
      </c>
      <c r="BA1253">
        <v>0.58630000000000004</v>
      </c>
      <c r="BB1253">
        <v>0.51</v>
      </c>
      <c r="BC1253">
        <v>0.49099999999999999</v>
      </c>
      <c r="BD1253">
        <v>0.55510000000000004</v>
      </c>
    </row>
    <row r="1254" spans="1:56" hidden="1" x14ac:dyDescent="0.4">
      <c r="A1254">
        <v>210</v>
      </c>
      <c r="B1254" t="s">
        <v>1149</v>
      </c>
      <c r="C1254" t="s">
        <v>1307</v>
      </c>
      <c r="D1254" t="str">
        <f t="shared" si="56"/>
        <v>Weighted</v>
      </c>
      <c r="E1254" t="s">
        <v>1335</v>
      </c>
      <c r="F1254">
        <f t="shared" si="57"/>
        <v>0.55310000000000015</v>
      </c>
      <c r="G1254">
        <v>0.61950000000000005</v>
      </c>
      <c r="H1254">
        <v>0.44309999999999999</v>
      </c>
      <c r="I1254">
        <v>0.58189999999999997</v>
      </c>
      <c r="J1254">
        <v>0.49099999999999999</v>
      </c>
      <c r="K1254">
        <v>0.76690000000000003</v>
      </c>
      <c r="L1254">
        <v>0.58169999999999999</v>
      </c>
      <c r="M1254">
        <v>0.52910000000000001</v>
      </c>
      <c r="N1254">
        <v>0.47389999999999999</v>
      </c>
      <c r="O1254">
        <v>0.77249999999999996</v>
      </c>
      <c r="P1254">
        <v>0.5786</v>
      </c>
      <c r="Q1254">
        <v>0.59319999999999995</v>
      </c>
      <c r="R1254">
        <v>0.55679999999999996</v>
      </c>
      <c r="S1254">
        <v>0.57320000000000004</v>
      </c>
      <c r="T1254">
        <v>0.63680000000000003</v>
      </c>
      <c r="U1254">
        <v>0.60029999999999994</v>
      </c>
      <c r="V1254">
        <v>0.51639999999999997</v>
      </c>
      <c r="W1254">
        <v>0.58220000000000005</v>
      </c>
      <c r="X1254">
        <v>0.5766</v>
      </c>
      <c r="Y1254">
        <v>0.40210000000000001</v>
      </c>
      <c r="Z1254">
        <v>0.61670000000000003</v>
      </c>
      <c r="AA1254">
        <v>0.61509999999999998</v>
      </c>
      <c r="AB1254">
        <v>0.55089999999999995</v>
      </c>
      <c r="AC1254">
        <v>0.54690000000000005</v>
      </c>
      <c r="AD1254">
        <v>0.44550000000000001</v>
      </c>
      <c r="AE1254">
        <v>0.50980000000000003</v>
      </c>
      <c r="AF1254">
        <v>0.62129999999999996</v>
      </c>
      <c r="AG1254">
        <v>0.42670000000000002</v>
      </c>
      <c r="AH1254">
        <v>0.53280000000000005</v>
      </c>
      <c r="AI1254">
        <v>0.55259999999999998</v>
      </c>
      <c r="AJ1254">
        <v>0.54279999999999995</v>
      </c>
      <c r="AK1254">
        <v>0.42199999999999999</v>
      </c>
      <c r="AL1254">
        <v>0.57750000000000001</v>
      </c>
      <c r="AM1254">
        <v>0.65669999999999995</v>
      </c>
      <c r="AN1254">
        <v>0.48480000000000001</v>
      </c>
      <c r="AO1254">
        <v>0.7319</v>
      </c>
      <c r="AP1254">
        <v>0.45779999999999998</v>
      </c>
      <c r="AQ1254">
        <v>0.6734</v>
      </c>
      <c r="AR1254">
        <v>0.42380000000000001</v>
      </c>
      <c r="AS1254">
        <v>0.3896</v>
      </c>
      <c r="AT1254">
        <v>0.503</v>
      </c>
      <c r="AU1254">
        <v>0.51219999999999999</v>
      </c>
      <c r="AV1254">
        <v>0.72960000000000003</v>
      </c>
      <c r="AW1254">
        <v>0.42809999999999998</v>
      </c>
      <c r="AX1254">
        <v>0.45569999999999999</v>
      </c>
      <c r="AY1254">
        <v>0.54479999999999995</v>
      </c>
      <c r="AZ1254">
        <v>0.60419999999999996</v>
      </c>
      <c r="BA1254">
        <v>0.62050000000000005</v>
      </c>
      <c r="BB1254">
        <v>0.51929999999999998</v>
      </c>
      <c r="BC1254">
        <v>0.50280000000000002</v>
      </c>
      <c r="BD1254">
        <v>0.58040000000000003</v>
      </c>
    </row>
    <row r="1255" spans="1:56" hidden="1" x14ac:dyDescent="0.4">
      <c r="A1255">
        <v>176</v>
      </c>
      <c r="B1255" t="s">
        <v>1127</v>
      </c>
      <c r="C1255" t="s">
        <v>1307</v>
      </c>
      <c r="D1255" t="str">
        <f t="shared" si="56"/>
        <v>Jaccard</v>
      </c>
      <c r="E1255" t="s">
        <v>1336</v>
      </c>
      <c r="F1255">
        <f t="shared" si="57"/>
        <v>0.50844600000000006</v>
      </c>
      <c r="G1255">
        <v>0.47620000000000001</v>
      </c>
      <c r="H1255">
        <v>0.8</v>
      </c>
      <c r="I1255">
        <v>0.47370000000000001</v>
      </c>
      <c r="J1255">
        <v>0.32350000000000001</v>
      </c>
      <c r="K1255">
        <v>0.68420000000000003</v>
      </c>
      <c r="L1255">
        <v>0.45829999999999999</v>
      </c>
      <c r="M1255">
        <v>0.34089999999999998</v>
      </c>
      <c r="N1255">
        <v>0.96</v>
      </c>
      <c r="O1255">
        <v>0.77780000000000005</v>
      </c>
      <c r="P1255">
        <v>0.62070000000000003</v>
      </c>
      <c r="Q1255">
        <v>0.60709999999999997</v>
      </c>
      <c r="R1255">
        <v>0.56520000000000004</v>
      </c>
      <c r="S1255">
        <v>0.46879999999999999</v>
      </c>
      <c r="T1255">
        <v>0.60870000000000002</v>
      </c>
      <c r="U1255">
        <v>0.5484</v>
      </c>
      <c r="V1255">
        <v>0.4259</v>
      </c>
      <c r="W1255">
        <v>0.61539999999999995</v>
      </c>
      <c r="X1255">
        <v>0.41670000000000001</v>
      </c>
      <c r="Y1255">
        <v>0.36109999999999998</v>
      </c>
      <c r="Z1255">
        <v>0.4194</v>
      </c>
      <c r="AA1255">
        <v>0.81079999999999997</v>
      </c>
      <c r="AB1255">
        <v>0.41670000000000001</v>
      </c>
      <c r="AC1255">
        <v>0.47060000000000002</v>
      </c>
      <c r="AD1255">
        <v>0.2059</v>
      </c>
      <c r="AE1255">
        <v>0.38890000000000002</v>
      </c>
      <c r="AF1255">
        <v>0.53569999999999995</v>
      </c>
      <c r="AG1255">
        <v>0.5</v>
      </c>
      <c r="AH1255">
        <v>0.5</v>
      </c>
      <c r="AI1255">
        <v>0.4</v>
      </c>
      <c r="AJ1255">
        <v>0.42859999999999998</v>
      </c>
      <c r="AK1255">
        <v>0.2432</v>
      </c>
      <c r="AL1255">
        <v>0.72729999999999995</v>
      </c>
      <c r="AM1255">
        <v>0.47370000000000001</v>
      </c>
      <c r="AN1255">
        <v>0.3226</v>
      </c>
      <c r="AO1255">
        <v>0.82140000000000002</v>
      </c>
      <c r="AP1255">
        <v>0.21429999999999999</v>
      </c>
      <c r="AQ1255">
        <v>0.66669999999999996</v>
      </c>
      <c r="AR1255">
        <v>0.64290000000000003</v>
      </c>
      <c r="AS1255">
        <v>0.57889999999999997</v>
      </c>
      <c r="AT1255">
        <v>0.43240000000000001</v>
      </c>
      <c r="AU1255">
        <v>0.31430000000000002</v>
      </c>
      <c r="AV1255">
        <v>0.63639999999999997</v>
      </c>
      <c r="AW1255">
        <v>0.17649999999999999</v>
      </c>
      <c r="AX1255">
        <v>0.4516</v>
      </c>
      <c r="AY1255">
        <v>0.3846</v>
      </c>
      <c r="AZ1255">
        <v>0.55169999999999997</v>
      </c>
      <c r="BA1255">
        <v>0.55559999999999998</v>
      </c>
      <c r="BB1255">
        <v>0.5333</v>
      </c>
      <c r="BC1255">
        <v>0.6</v>
      </c>
      <c r="BD1255">
        <v>0.48570000000000002</v>
      </c>
    </row>
    <row r="1256" spans="1:56" hidden="1" x14ac:dyDescent="0.4">
      <c r="A1256">
        <v>177</v>
      </c>
      <c r="B1256" t="s">
        <v>1127</v>
      </c>
      <c r="C1256" t="s">
        <v>1307</v>
      </c>
      <c r="D1256" t="str">
        <f t="shared" si="56"/>
        <v>Levenshtein</v>
      </c>
      <c r="E1256" t="s">
        <v>1337</v>
      </c>
      <c r="F1256">
        <f t="shared" si="57"/>
        <v>0.69343800000000011</v>
      </c>
      <c r="G1256">
        <v>0.75619999999999998</v>
      </c>
      <c r="H1256">
        <v>0.66290000000000004</v>
      </c>
      <c r="I1256">
        <v>0.67959999999999998</v>
      </c>
      <c r="J1256">
        <v>0.63290000000000002</v>
      </c>
      <c r="K1256">
        <v>0.87790000000000001</v>
      </c>
      <c r="L1256">
        <v>0.7208</v>
      </c>
      <c r="M1256">
        <v>0.7268</v>
      </c>
      <c r="N1256">
        <v>0.95609999999999995</v>
      </c>
      <c r="O1256">
        <v>0.92969999999999997</v>
      </c>
      <c r="P1256">
        <v>0.85629999999999995</v>
      </c>
      <c r="Q1256">
        <v>0.70240000000000002</v>
      </c>
      <c r="R1256">
        <v>0.66559999999999997</v>
      </c>
      <c r="S1256">
        <v>0.84670000000000001</v>
      </c>
      <c r="T1256">
        <v>0.87290000000000001</v>
      </c>
      <c r="U1256">
        <v>0.67700000000000005</v>
      </c>
      <c r="V1256">
        <v>0.63029999999999997</v>
      </c>
      <c r="W1256">
        <v>0.65429999999999999</v>
      </c>
      <c r="X1256">
        <v>0.61199999999999999</v>
      </c>
      <c r="Y1256">
        <v>0.65429999999999999</v>
      </c>
      <c r="Z1256">
        <v>0.56159999999999999</v>
      </c>
      <c r="AA1256">
        <v>0.81330000000000002</v>
      </c>
      <c r="AB1256">
        <v>0.67030000000000001</v>
      </c>
      <c r="AC1256">
        <v>0.65059999999999996</v>
      </c>
      <c r="AD1256">
        <v>0.57450000000000001</v>
      </c>
      <c r="AE1256">
        <v>0.57169999999999999</v>
      </c>
      <c r="AF1256">
        <v>0.54979999999999996</v>
      </c>
      <c r="AG1256">
        <v>0.50790000000000002</v>
      </c>
      <c r="AH1256">
        <v>0.74629999999999996</v>
      </c>
      <c r="AI1256">
        <v>0.73780000000000001</v>
      </c>
      <c r="AJ1256">
        <v>0.74209999999999998</v>
      </c>
      <c r="AK1256">
        <v>0.52270000000000005</v>
      </c>
      <c r="AL1256">
        <v>0.88170000000000004</v>
      </c>
      <c r="AM1256">
        <v>0.69140000000000001</v>
      </c>
      <c r="AN1256">
        <v>0.55940000000000001</v>
      </c>
      <c r="AO1256">
        <v>0.78600000000000003</v>
      </c>
      <c r="AP1256">
        <v>0.59630000000000005</v>
      </c>
      <c r="AQ1256">
        <v>0.67310000000000003</v>
      </c>
      <c r="AR1256">
        <v>0.85599999999999998</v>
      </c>
      <c r="AS1256">
        <v>0.6673</v>
      </c>
      <c r="AT1256">
        <v>0.68559999999999999</v>
      </c>
      <c r="AU1256">
        <v>0.48609999999999998</v>
      </c>
      <c r="AV1256">
        <v>0.8669</v>
      </c>
      <c r="AW1256">
        <v>0.59630000000000005</v>
      </c>
      <c r="AX1256">
        <v>0.69220000000000004</v>
      </c>
      <c r="AY1256">
        <v>0.6865</v>
      </c>
      <c r="AZ1256">
        <v>0.54749999999999999</v>
      </c>
      <c r="BA1256">
        <v>0.69</v>
      </c>
      <c r="BB1256">
        <v>0.62880000000000003</v>
      </c>
      <c r="BC1256">
        <v>0.63959999999999995</v>
      </c>
      <c r="BD1256">
        <v>0.67789999999999995</v>
      </c>
    </row>
    <row r="1257" spans="1:56" hidden="1" x14ac:dyDescent="0.4">
      <c r="A1257">
        <v>178</v>
      </c>
      <c r="B1257" t="s">
        <v>1127</v>
      </c>
      <c r="C1257" t="s">
        <v>1307</v>
      </c>
      <c r="D1257" t="str">
        <f t="shared" si="56"/>
        <v>TFIDF</v>
      </c>
      <c r="E1257" t="s">
        <v>1338</v>
      </c>
      <c r="F1257">
        <f t="shared" si="57"/>
        <v>0.58741799999999988</v>
      </c>
      <c r="G1257">
        <v>0.63849999999999996</v>
      </c>
      <c r="H1257">
        <v>0.58809999999999996</v>
      </c>
      <c r="I1257">
        <v>0.55249999999999999</v>
      </c>
      <c r="J1257">
        <v>0.53110000000000002</v>
      </c>
      <c r="K1257">
        <v>0.75229999999999997</v>
      </c>
      <c r="L1257">
        <v>0.72770000000000001</v>
      </c>
      <c r="M1257">
        <v>0.57609999999999995</v>
      </c>
      <c r="N1257">
        <v>0.93130000000000002</v>
      </c>
      <c r="O1257">
        <v>0.89490000000000003</v>
      </c>
      <c r="P1257">
        <v>0.74209999999999998</v>
      </c>
      <c r="Q1257">
        <v>0.58930000000000005</v>
      </c>
      <c r="R1257">
        <v>0.44640000000000002</v>
      </c>
      <c r="S1257">
        <v>0.7823</v>
      </c>
      <c r="T1257">
        <v>0.63700000000000001</v>
      </c>
      <c r="U1257">
        <v>0.63170000000000004</v>
      </c>
      <c r="V1257">
        <v>0.49049999999999999</v>
      </c>
      <c r="W1257">
        <v>0.45290000000000002</v>
      </c>
      <c r="X1257">
        <v>0.57250000000000001</v>
      </c>
      <c r="Y1257">
        <v>0.57120000000000004</v>
      </c>
      <c r="Z1257">
        <v>0.49349999999999999</v>
      </c>
      <c r="AA1257">
        <v>0.72709999999999997</v>
      </c>
      <c r="AB1257">
        <v>0.48020000000000002</v>
      </c>
      <c r="AC1257">
        <v>0.54400000000000004</v>
      </c>
      <c r="AD1257">
        <v>0.35859999999999997</v>
      </c>
      <c r="AE1257">
        <v>0.53290000000000004</v>
      </c>
      <c r="AF1257">
        <v>0.52429999999999999</v>
      </c>
      <c r="AG1257">
        <v>0.4602</v>
      </c>
      <c r="AH1257">
        <v>0.46189999999999998</v>
      </c>
      <c r="AI1257">
        <v>0.53790000000000004</v>
      </c>
      <c r="AJ1257">
        <v>0.51849999999999996</v>
      </c>
      <c r="AK1257">
        <v>0.42949999999999999</v>
      </c>
      <c r="AL1257">
        <v>0.81140000000000001</v>
      </c>
      <c r="AM1257">
        <v>0.5343</v>
      </c>
      <c r="AN1257">
        <v>0.4304</v>
      </c>
      <c r="AO1257">
        <v>0.78979999999999995</v>
      </c>
      <c r="AP1257">
        <v>0.58360000000000001</v>
      </c>
      <c r="AQ1257">
        <v>0.62890000000000001</v>
      </c>
      <c r="AR1257">
        <v>0.70950000000000002</v>
      </c>
      <c r="AS1257">
        <v>0.39229999999999998</v>
      </c>
      <c r="AT1257">
        <v>0.56340000000000001</v>
      </c>
      <c r="AU1257">
        <v>0.36880000000000002</v>
      </c>
      <c r="AV1257">
        <v>0.76949999999999996</v>
      </c>
      <c r="AW1257">
        <v>0.39760000000000001</v>
      </c>
      <c r="AX1257">
        <v>0.60129999999999995</v>
      </c>
      <c r="AY1257">
        <v>0.64170000000000005</v>
      </c>
      <c r="AZ1257">
        <v>0.55220000000000002</v>
      </c>
      <c r="BA1257">
        <v>0.68310000000000004</v>
      </c>
      <c r="BB1257">
        <v>0.5645</v>
      </c>
      <c r="BC1257">
        <v>0.57650000000000001</v>
      </c>
      <c r="BD1257">
        <v>0.59509999999999996</v>
      </c>
    </row>
    <row r="1258" spans="1:56" hidden="1" x14ac:dyDescent="0.4">
      <c r="A1258">
        <v>179</v>
      </c>
      <c r="B1258" t="s">
        <v>1127</v>
      </c>
      <c r="C1258" t="s">
        <v>1307</v>
      </c>
      <c r="D1258" t="str">
        <f t="shared" si="56"/>
        <v>BM25</v>
      </c>
      <c r="E1258" t="s">
        <v>1339</v>
      </c>
      <c r="F1258">
        <f t="shared" si="57"/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</row>
    <row r="1259" spans="1:56" hidden="1" x14ac:dyDescent="0.4">
      <c r="A1259">
        <v>180</v>
      </c>
      <c r="B1259" t="s">
        <v>1127</v>
      </c>
      <c r="C1259" t="s">
        <v>1307</v>
      </c>
      <c r="D1259" t="str">
        <f t="shared" si="56"/>
        <v>SBERT</v>
      </c>
      <c r="E1259" t="s">
        <v>1340</v>
      </c>
      <c r="F1259">
        <f t="shared" si="57"/>
        <v>0.95029799999999975</v>
      </c>
      <c r="G1259">
        <v>0.94179999999999997</v>
      </c>
      <c r="H1259">
        <v>0.97509999999999997</v>
      </c>
      <c r="I1259">
        <v>0.97040000000000004</v>
      </c>
      <c r="J1259">
        <v>0.90800000000000003</v>
      </c>
      <c r="K1259">
        <v>0.98150000000000004</v>
      </c>
      <c r="L1259">
        <v>0.98729999999999996</v>
      </c>
      <c r="M1259">
        <v>0.9415</v>
      </c>
      <c r="N1259">
        <v>0.99819999999999998</v>
      </c>
      <c r="O1259">
        <v>0.99470000000000003</v>
      </c>
      <c r="P1259">
        <v>0.99250000000000005</v>
      </c>
      <c r="Q1259">
        <v>0.9304</v>
      </c>
      <c r="R1259">
        <v>0.94699999999999995</v>
      </c>
      <c r="S1259">
        <v>0.97840000000000005</v>
      </c>
      <c r="T1259">
        <v>0.98560000000000003</v>
      </c>
      <c r="U1259">
        <v>0.95799999999999996</v>
      </c>
      <c r="V1259">
        <v>0.96450000000000002</v>
      </c>
      <c r="W1259">
        <v>0.93610000000000004</v>
      </c>
      <c r="X1259">
        <v>0.95040000000000002</v>
      </c>
      <c r="Y1259">
        <v>0.91830000000000001</v>
      </c>
      <c r="Z1259">
        <v>0.93700000000000006</v>
      </c>
      <c r="AA1259">
        <v>0.98629999999999995</v>
      </c>
      <c r="AB1259">
        <v>0.97150000000000003</v>
      </c>
      <c r="AC1259">
        <v>0.9274</v>
      </c>
      <c r="AD1259">
        <v>0.96260000000000001</v>
      </c>
      <c r="AE1259">
        <v>0.96740000000000004</v>
      </c>
      <c r="AF1259">
        <v>0.92</v>
      </c>
      <c r="AG1259">
        <v>0.95099999999999996</v>
      </c>
      <c r="AH1259">
        <v>0.95479999999999998</v>
      </c>
      <c r="AI1259">
        <v>0.96419999999999995</v>
      </c>
      <c r="AJ1259">
        <v>0.97609999999999997</v>
      </c>
      <c r="AK1259">
        <v>0.88780000000000003</v>
      </c>
      <c r="AL1259">
        <v>0.97660000000000002</v>
      </c>
      <c r="AM1259">
        <v>0.97109999999999996</v>
      </c>
      <c r="AN1259">
        <v>0.90349999999999997</v>
      </c>
      <c r="AO1259">
        <v>0.98370000000000002</v>
      </c>
      <c r="AP1259">
        <v>0.90910000000000002</v>
      </c>
      <c r="AQ1259">
        <v>0.96560000000000001</v>
      </c>
      <c r="AR1259">
        <v>0.97840000000000005</v>
      </c>
      <c r="AS1259">
        <v>0.93</v>
      </c>
      <c r="AT1259">
        <v>0.95</v>
      </c>
      <c r="AU1259">
        <v>0.91579999999999995</v>
      </c>
      <c r="AV1259">
        <v>0.98770000000000002</v>
      </c>
      <c r="AW1259">
        <v>0.85680000000000001</v>
      </c>
      <c r="AX1259">
        <v>0.93100000000000005</v>
      </c>
      <c r="AY1259">
        <v>0.91120000000000001</v>
      </c>
      <c r="AZ1259">
        <v>0.93300000000000005</v>
      </c>
      <c r="BA1259">
        <v>0.94840000000000002</v>
      </c>
      <c r="BB1259">
        <v>0.93899999999999995</v>
      </c>
      <c r="BC1259">
        <v>0.91279999999999994</v>
      </c>
      <c r="BD1259">
        <v>0.94540000000000002</v>
      </c>
    </row>
    <row r="1260" spans="1:56" hidden="1" x14ac:dyDescent="0.4">
      <c r="A1260">
        <v>181</v>
      </c>
      <c r="B1260" t="s">
        <v>1127</v>
      </c>
      <c r="C1260" t="s">
        <v>1307</v>
      </c>
      <c r="D1260" t="str">
        <f t="shared" si="56"/>
        <v>MEAN</v>
      </c>
      <c r="E1260" t="s">
        <v>1341</v>
      </c>
      <c r="F1260">
        <f t="shared" si="57"/>
        <v>0.54791800000000013</v>
      </c>
      <c r="G1260">
        <v>0.56259999999999999</v>
      </c>
      <c r="H1260">
        <v>0.60519999999999996</v>
      </c>
      <c r="I1260">
        <v>0.53520000000000001</v>
      </c>
      <c r="J1260">
        <v>0.47910000000000003</v>
      </c>
      <c r="K1260">
        <v>0.65920000000000001</v>
      </c>
      <c r="L1260">
        <v>0.57879999999999998</v>
      </c>
      <c r="M1260">
        <v>0.51700000000000002</v>
      </c>
      <c r="N1260">
        <v>0.76910000000000001</v>
      </c>
      <c r="O1260">
        <v>0.71940000000000004</v>
      </c>
      <c r="P1260">
        <v>0.64229999999999998</v>
      </c>
      <c r="Q1260">
        <v>0.56589999999999996</v>
      </c>
      <c r="R1260">
        <v>0.52490000000000003</v>
      </c>
      <c r="S1260">
        <v>0.61519999999999997</v>
      </c>
      <c r="T1260">
        <v>0.62080000000000002</v>
      </c>
      <c r="U1260">
        <v>0.56299999999999994</v>
      </c>
      <c r="V1260">
        <v>0.50219999999999998</v>
      </c>
      <c r="W1260">
        <v>0.53169999999999995</v>
      </c>
      <c r="X1260">
        <v>0.51029999999999998</v>
      </c>
      <c r="Y1260">
        <v>0.501</v>
      </c>
      <c r="Z1260">
        <v>0.48230000000000001</v>
      </c>
      <c r="AA1260">
        <v>0.66749999999999998</v>
      </c>
      <c r="AB1260">
        <v>0.50770000000000004</v>
      </c>
      <c r="AC1260">
        <v>0.51849999999999996</v>
      </c>
      <c r="AD1260">
        <v>0.42030000000000001</v>
      </c>
      <c r="AE1260">
        <v>0.49220000000000003</v>
      </c>
      <c r="AF1260">
        <v>0.50590000000000002</v>
      </c>
      <c r="AG1260">
        <v>0.48380000000000001</v>
      </c>
      <c r="AH1260">
        <v>0.53259999999999996</v>
      </c>
      <c r="AI1260">
        <v>0.52800000000000002</v>
      </c>
      <c r="AJ1260">
        <v>0.53310000000000002</v>
      </c>
      <c r="AK1260">
        <v>0.41670000000000001</v>
      </c>
      <c r="AL1260">
        <v>0.6794</v>
      </c>
      <c r="AM1260">
        <v>0.53410000000000002</v>
      </c>
      <c r="AN1260">
        <v>0.44319999999999998</v>
      </c>
      <c r="AO1260">
        <v>0.67620000000000002</v>
      </c>
      <c r="AP1260">
        <v>0.4607</v>
      </c>
      <c r="AQ1260">
        <v>0.58689999999999998</v>
      </c>
      <c r="AR1260">
        <v>0.63739999999999997</v>
      </c>
      <c r="AS1260">
        <v>0.51370000000000005</v>
      </c>
      <c r="AT1260">
        <v>0.52629999999999999</v>
      </c>
      <c r="AU1260">
        <v>0.41699999999999998</v>
      </c>
      <c r="AV1260">
        <v>0.65210000000000001</v>
      </c>
      <c r="AW1260">
        <v>0.40539999999999998</v>
      </c>
      <c r="AX1260">
        <v>0.53520000000000001</v>
      </c>
      <c r="AY1260">
        <v>0.52480000000000004</v>
      </c>
      <c r="AZ1260">
        <v>0.51690000000000003</v>
      </c>
      <c r="BA1260">
        <v>0.57540000000000002</v>
      </c>
      <c r="BB1260">
        <v>0.53310000000000002</v>
      </c>
      <c r="BC1260">
        <v>0.54579999999999995</v>
      </c>
      <c r="BD1260">
        <v>0.54079999999999995</v>
      </c>
    </row>
    <row r="1261" spans="1:56" hidden="1" x14ac:dyDescent="0.4">
      <c r="A1261">
        <v>182</v>
      </c>
      <c r="B1261" t="s">
        <v>1127</v>
      </c>
      <c r="C1261" t="s">
        <v>1307</v>
      </c>
      <c r="D1261" t="str">
        <f t="shared" si="56"/>
        <v>Weighted</v>
      </c>
      <c r="E1261" t="s">
        <v>1342</v>
      </c>
      <c r="F1261">
        <f t="shared" si="57"/>
        <v>0.57171800000000017</v>
      </c>
      <c r="G1261">
        <v>0.59379999999999999</v>
      </c>
      <c r="H1261">
        <v>0.63970000000000005</v>
      </c>
      <c r="I1261">
        <v>0.55110000000000003</v>
      </c>
      <c r="J1261">
        <v>0.48920000000000002</v>
      </c>
      <c r="K1261">
        <v>0.71440000000000003</v>
      </c>
      <c r="L1261">
        <v>0.61180000000000001</v>
      </c>
      <c r="M1261">
        <v>0.53390000000000004</v>
      </c>
      <c r="N1261">
        <v>0.85819999999999996</v>
      </c>
      <c r="O1261">
        <v>0.79479999999999995</v>
      </c>
      <c r="P1261">
        <v>0.69110000000000005</v>
      </c>
      <c r="Q1261">
        <v>0.59719999999999995</v>
      </c>
      <c r="R1261">
        <v>0.5363</v>
      </c>
      <c r="S1261">
        <v>0.66139999999999999</v>
      </c>
      <c r="T1261">
        <v>0.66</v>
      </c>
      <c r="U1261">
        <v>0.5917</v>
      </c>
      <c r="V1261">
        <v>0.50760000000000005</v>
      </c>
      <c r="W1261">
        <v>0.54690000000000005</v>
      </c>
      <c r="X1261">
        <v>0.52390000000000003</v>
      </c>
      <c r="Y1261">
        <v>0.5171</v>
      </c>
      <c r="Z1261">
        <v>0.48699999999999999</v>
      </c>
      <c r="AA1261">
        <v>0.7228</v>
      </c>
      <c r="AB1261">
        <v>0.51300000000000001</v>
      </c>
      <c r="AC1261">
        <v>0.53620000000000001</v>
      </c>
      <c r="AD1261">
        <v>0.39889999999999998</v>
      </c>
      <c r="AE1261">
        <v>0.49680000000000002</v>
      </c>
      <c r="AF1261">
        <v>0.52059999999999995</v>
      </c>
      <c r="AG1261">
        <v>0.48509999999999998</v>
      </c>
      <c r="AH1261">
        <v>0.54559999999999997</v>
      </c>
      <c r="AI1261">
        <v>0.5423</v>
      </c>
      <c r="AJ1261">
        <v>0.54579999999999995</v>
      </c>
      <c r="AK1261">
        <v>0.40910000000000002</v>
      </c>
      <c r="AL1261">
        <v>0.74329999999999996</v>
      </c>
      <c r="AM1261">
        <v>0.54869999999999997</v>
      </c>
      <c r="AN1261">
        <v>0.44</v>
      </c>
      <c r="AO1261">
        <v>0.73719999999999997</v>
      </c>
      <c r="AP1261">
        <v>0.46860000000000002</v>
      </c>
      <c r="AQ1261">
        <v>0.62019999999999997</v>
      </c>
      <c r="AR1261">
        <v>0.68540000000000001</v>
      </c>
      <c r="AS1261">
        <v>0.5222</v>
      </c>
      <c r="AT1261">
        <v>0.54349999999999998</v>
      </c>
      <c r="AU1261">
        <v>0.40229999999999999</v>
      </c>
      <c r="AV1261">
        <v>0.70540000000000003</v>
      </c>
      <c r="AW1261">
        <v>0.39810000000000001</v>
      </c>
      <c r="AX1261">
        <v>0.5595</v>
      </c>
      <c r="AY1261">
        <v>0.5514</v>
      </c>
      <c r="AZ1261">
        <v>0.53380000000000005</v>
      </c>
      <c r="BA1261">
        <v>0.61109999999999998</v>
      </c>
      <c r="BB1261">
        <v>0.55379999999999996</v>
      </c>
      <c r="BC1261">
        <v>0.57410000000000005</v>
      </c>
      <c r="BD1261">
        <v>0.56399999999999995</v>
      </c>
    </row>
    <row r="1262" spans="1:56" hidden="1" x14ac:dyDescent="0.4">
      <c r="A1262">
        <v>141</v>
      </c>
      <c r="B1262" t="s">
        <v>1112</v>
      </c>
      <c r="C1262" t="s">
        <v>1307</v>
      </c>
      <c r="D1262" t="str">
        <f t="shared" si="56"/>
        <v>Jaccard</v>
      </c>
      <c r="E1262" t="s">
        <v>1343</v>
      </c>
      <c r="F1262">
        <f t="shared" si="57"/>
        <v>0.550682</v>
      </c>
      <c r="G1262">
        <v>0.77780000000000005</v>
      </c>
      <c r="H1262">
        <v>0.69230000000000003</v>
      </c>
      <c r="I1262">
        <v>0.625</v>
      </c>
      <c r="J1262">
        <v>0.44119999999999998</v>
      </c>
      <c r="K1262">
        <v>0.77780000000000005</v>
      </c>
      <c r="L1262">
        <v>0.45829999999999999</v>
      </c>
      <c r="M1262">
        <v>0.57499999999999996</v>
      </c>
      <c r="N1262">
        <v>0.72409999999999997</v>
      </c>
      <c r="O1262">
        <v>0.77780000000000005</v>
      </c>
      <c r="P1262">
        <v>0.67859999999999998</v>
      </c>
      <c r="Q1262">
        <v>0.48149999999999998</v>
      </c>
      <c r="R1262">
        <v>0.56520000000000004</v>
      </c>
      <c r="S1262">
        <v>0.45450000000000002</v>
      </c>
      <c r="T1262">
        <v>0.64</v>
      </c>
      <c r="U1262">
        <v>0.51719999999999999</v>
      </c>
      <c r="V1262">
        <v>0.48980000000000001</v>
      </c>
      <c r="W1262">
        <v>0.67569999999999997</v>
      </c>
      <c r="X1262">
        <v>0.52939999999999998</v>
      </c>
      <c r="Y1262">
        <v>0.4375</v>
      </c>
      <c r="Z1262">
        <v>0.59379999999999999</v>
      </c>
      <c r="AA1262">
        <v>0.86109999999999998</v>
      </c>
      <c r="AB1262">
        <v>0.41670000000000001</v>
      </c>
      <c r="AC1262">
        <v>0.64290000000000003</v>
      </c>
      <c r="AD1262">
        <v>0.3095</v>
      </c>
      <c r="AE1262">
        <v>0.43180000000000002</v>
      </c>
      <c r="AF1262">
        <v>0.50939999999999996</v>
      </c>
      <c r="AG1262">
        <v>0.39129999999999998</v>
      </c>
      <c r="AH1262">
        <v>0.42859999999999998</v>
      </c>
      <c r="AI1262">
        <v>0.68179999999999996</v>
      </c>
      <c r="AJ1262">
        <v>0.48149999999999998</v>
      </c>
      <c r="AK1262">
        <v>0.42859999999999998</v>
      </c>
      <c r="AL1262">
        <v>0.20830000000000001</v>
      </c>
      <c r="AM1262">
        <v>0.52629999999999999</v>
      </c>
      <c r="AN1262">
        <v>0.54169999999999996</v>
      </c>
      <c r="AO1262">
        <v>0.7419</v>
      </c>
      <c r="AP1262">
        <v>0.3</v>
      </c>
      <c r="AQ1262">
        <v>0.72729999999999995</v>
      </c>
      <c r="AR1262">
        <v>0.57689999999999997</v>
      </c>
      <c r="AS1262">
        <v>0.47620000000000001</v>
      </c>
      <c r="AT1262">
        <v>0.42499999999999999</v>
      </c>
      <c r="AU1262">
        <v>0.64290000000000003</v>
      </c>
      <c r="AV1262">
        <v>0.6774</v>
      </c>
      <c r="AW1262">
        <v>0.32140000000000002</v>
      </c>
      <c r="AX1262">
        <v>0.37140000000000001</v>
      </c>
      <c r="AY1262">
        <v>0.54549999999999998</v>
      </c>
      <c r="AZ1262">
        <v>0.70369999999999999</v>
      </c>
      <c r="BA1262">
        <v>0.61109999999999998</v>
      </c>
      <c r="BB1262">
        <v>0.5333</v>
      </c>
      <c r="BC1262">
        <v>0.64859999999999995</v>
      </c>
      <c r="BD1262">
        <v>0.45950000000000002</v>
      </c>
    </row>
    <row r="1263" spans="1:56" hidden="1" x14ac:dyDescent="0.4">
      <c r="A1263">
        <v>142</v>
      </c>
      <c r="B1263" t="s">
        <v>1112</v>
      </c>
      <c r="C1263" t="s">
        <v>1307</v>
      </c>
      <c r="D1263" t="str">
        <f t="shared" si="56"/>
        <v>Levenshtein</v>
      </c>
      <c r="E1263" t="s">
        <v>1344</v>
      </c>
      <c r="F1263">
        <f t="shared" si="57"/>
        <v>0.70694000000000012</v>
      </c>
      <c r="G1263">
        <v>0.94910000000000005</v>
      </c>
      <c r="H1263">
        <v>0.65249999999999997</v>
      </c>
      <c r="I1263">
        <v>0.72250000000000003</v>
      </c>
      <c r="J1263">
        <v>0.65490000000000004</v>
      </c>
      <c r="K1263">
        <v>0.90100000000000002</v>
      </c>
      <c r="L1263">
        <v>0.64980000000000004</v>
      </c>
      <c r="M1263">
        <v>0.75690000000000002</v>
      </c>
      <c r="N1263">
        <v>0.82530000000000003</v>
      </c>
      <c r="O1263">
        <v>0.92500000000000004</v>
      </c>
      <c r="P1263">
        <v>0.85270000000000001</v>
      </c>
      <c r="Q1263">
        <v>0.64149999999999996</v>
      </c>
      <c r="R1263">
        <v>0.71540000000000004</v>
      </c>
      <c r="S1263">
        <v>0.84719999999999995</v>
      </c>
      <c r="T1263">
        <v>0.84130000000000005</v>
      </c>
      <c r="U1263">
        <v>0.81930000000000003</v>
      </c>
      <c r="V1263">
        <v>0.59570000000000001</v>
      </c>
      <c r="W1263">
        <v>0.7077</v>
      </c>
      <c r="X1263">
        <v>0.78769999999999996</v>
      </c>
      <c r="Y1263">
        <v>0.66739999999999999</v>
      </c>
      <c r="Z1263">
        <v>0.67500000000000004</v>
      </c>
      <c r="AA1263">
        <v>0.85660000000000003</v>
      </c>
      <c r="AB1263">
        <v>0.67069999999999996</v>
      </c>
      <c r="AC1263">
        <v>0.88200000000000001</v>
      </c>
      <c r="AD1263">
        <v>0.49930000000000002</v>
      </c>
      <c r="AE1263">
        <v>0.58140000000000003</v>
      </c>
      <c r="AF1263">
        <v>0.58630000000000004</v>
      </c>
      <c r="AG1263">
        <v>0.61019999999999996</v>
      </c>
      <c r="AH1263">
        <v>0.58260000000000001</v>
      </c>
      <c r="AI1263">
        <v>0.81259999999999999</v>
      </c>
      <c r="AJ1263">
        <v>0.71889999999999998</v>
      </c>
      <c r="AK1263">
        <v>0.61060000000000003</v>
      </c>
      <c r="AL1263">
        <v>0.59140000000000004</v>
      </c>
      <c r="AM1263">
        <v>0.65590000000000004</v>
      </c>
      <c r="AN1263">
        <v>0.63139999999999996</v>
      </c>
      <c r="AO1263">
        <v>0.76739999999999997</v>
      </c>
      <c r="AP1263">
        <v>0.63660000000000005</v>
      </c>
      <c r="AQ1263">
        <v>0.71740000000000004</v>
      </c>
      <c r="AR1263">
        <v>0.75490000000000002</v>
      </c>
      <c r="AS1263">
        <v>0.57830000000000004</v>
      </c>
      <c r="AT1263">
        <v>0.63670000000000004</v>
      </c>
      <c r="AU1263">
        <v>0.89990000000000003</v>
      </c>
      <c r="AV1263">
        <v>0.87439999999999996</v>
      </c>
      <c r="AW1263">
        <v>0.52290000000000003</v>
      </c>
      <c r="AX1263">
        <v>0.56699999999999995</v>
      </c>
      <c r="AY1263">
        <v>0.68210000000000004</v>
      </c>
      <c r="AZ1263">
        <v>0.64139999999999997</v>
      </c>
      <c r="BA1263">
        <v>0.69240000000000002</v>
      </c>
      <c r="BB1263">
        <v>0.62880000000000003</v>
      </c>
      <c r="BC1263">
        <v>0.66620000000000001</v>
      </c>
      <c r="BD1263">
        <v>0.6028</v>
      </c>
    </row>
    <row r="1264" spans="1:56" hidden="1" x14ac:dyDescent="0.4">
      <c r="A1264">
        <v>143</v>
      </c>
      <c r="B1264" t="s">
        <v>1112</v>
      </c>
      <c r="C1264" t="s">
        <v>1307</v>
      </c>
      <c r="D1264" t="str">
        <f t="shared" si="56"/>
        <v>TFIDF</v>
      </c>
      <c r="E1264" t="s">
        <v>1345</v>
      </c>
      <c r="F1264">
        <f t="shared" si="57"/>
        <v>0.60155599999999987</v>
      </c>
      <c r="G1264">
        <v>0.84560000000000002</v>
      </c>
      <c r="H1264">
        <v>0.54649999999999999</v>
      </c>
      <c r="I1264">
        <v>0.62990000000000002</v>
      </c>
      <c r="J1264">
        <v>0.42909999999999998</v>
      </c>
      <c r="K1264">
        <v>0.82789999999999997</v>
      </c>
      <c r="L1264">
        <v>0.61409999999999998</v>
      </c>
      <c r="M1264">
        <v>0.58589999999999998</v>
      </c>
      <c r="N1264">
        <v>0.65300000000000002</v>
      </c>
      <c r="O1264">
        <v>0.87309999999999999</v>
      </c>
      <c r="P1264">
        <v>0.74570000000000003</v>
      </c>
      <c r="Q1264">
        <v>0.48470000000000002</v>
      </c>
      <c r="R1264">
        <v>0.43140000000000001</v>
      </c>
      <c r="S1264">
        <v>0.78590000000000004</v>
      </c>
      <c r="T1264">
        <v>0.65680000000000005</v>
      </c>
      <c r="U1264">
        <v>0.72840000000000005</v>
      </c>
      <c r="V1264">
        <v>0.47599999999999998</v>
      </c>
      <c r="W1264">
        <v>0.52869999999999995</v>
      </c>
      <c r="X1264">
        <v>0.71430000000000005</v>
      </c>
      <c r="Y1264">
        <v>0.61260000000000003</v>
      </c>
      <c r="Z1264">
        <v>0.6613</v>
      </c>
      <c r="AA1264">
        <v>0.80740000000000001</v>
      </c>
      <c r="AB1264">
        <v>0.3488</v>
      </c>
      <c r="AC1264">
        <v>0.71879999999999999</v>
      </c>
      <c r="AD1264">
        <v>0.39340000000000003</v>
      </c>
      <c r="AE1264">
        <v>0.55279999999999996</v>
      </c>
      <c r="AF1264">
        <v>0.59719999999999995</v>
      </c>
      <c r="AG1264">
        <v>0.46079999999999999</v>
      </c>
      <c r="AH1264">
        <v>0.31430000000000002</v>
      </c>
      <c r="AI1264">
        <v>0.72370000000000001</v>
      </c>
      <c r="AJ1264">
        <v>0.49170000000000003</v>
      </c>
      <c r="AK1264">
        <v>0.56130000000000002</v>
      </c>
      <c r="AL1264">
        <v>0.3422</v>
      </c>
      <c r="AM1264">
        <v>0.6552</v>
      </c>
      <c r="AN1264">
        <v>0.54749999999999999</v>
      </c>
      <c r="AO1264">
        <v>0.70320000000000005</v>
      </c>
      <c r="AP1264">
        <v>0.62790000000000001</v>
      </c>
      <c r="AQ1264">
        <v>0.80830000000000002</v>
      </c>
      <c r="AR1264">
        <v>0.65439999999999998</v>
      </c>
      <c r="AS1264">
        <v>0.3574</v>
      </c>
      <c r="AT1264">
        <v>0.49759999999999999</v>
      </c>
      <c r="AU1264">
        <v>0.76490000000000002</v>
      </c>
      <c r="AV1264">
        <v>0.81169999999999998</v>
      </c>
      <c r="AW1264">
        <v>0.34329999999999999</v>
      </c>
      <c r="AX1264">
        <v>0.4607</v>
      </c>
      <c r="AY1264">
        <v>0.70230000000000004</v>
      </c>
      <c r="AZ1264">
        <v>0.66100000000000003</v>
      </c>
      <c r="BA1264">
        <v>0.51129999999999998</v>
      </c>
      <c r="BB1264">
        <v>0.5645</v>
      </c>
      <c r="BC1264">
        <v>0.64449999999999996</v>
      </c>
      <c r="BD1264">
        <v>0.61880000000000002</v>
      </c>
    </row>
    <row r="1265" spans="1:56" hidden="1" x14ac:dyDescent="0.4">
      <c r="A1265">
        <v>144</v>
      </c>
      <c r="B1265" t="s">
        <v>1112</v>
      </c>
      <c r="C1265" t="s">
        <v>1307</v>
      </c>
      <c r="D1265" t="str">
        <f t="shared" si="56"/>
        <v>BM25</v>
      </c>
      <c r="E1265" t="s">
        <v>1346</v>
      </c>
      <c r="F1265">
        <f t="shared" si="57"/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</row>
    <row r="1266" spans="1:56" hidden="1" x14ac:dyDescent="0.4">
      <c r="A1266">
        <v>145</v>
      </c>
      <c r="B1266" t="s">
        <v>1112</v>
      </c>
      <c r="C1266" t="s">
        <v>1307</v>
      </c>
      <c r="D1266" t="str">
        <f t="shared" si="56"/>
        <v>SBERT</v>
      </c>
      <c r="E1266" t="s">
        <v>1347</v>
      </c>
      <c r="F1266">
        <f t="shared" si="57"/>
        <v>0.95300200000000013</v>
      </c>
      <c r="G1266">
        <v>0.98899999999999999</v>
      </c>
      <c r="H1266">
        <v>0.97199999999999998</v>
      </c>
      <c r="I1266">
        <v>0.96789999999999998</v>
      </c>
      <c r="J1266">
        <v>0.82520000000000004</v>
      </c>
      <c r="K1266">
        <v>0.98870000000000002</v>
      </c>
      <c r="L1266">
        <v>0.9829</v>
      </c>
      <c r="M1266">
        <v>0.95579999999999998</v>
      </c>
      <c r="N1266">
        <v>0.95620000000000005</v>
      </c>
      <c r="O1266">
        <v>0.99450000000000005</v>
      </c>
      <c r="P1266">
        <v>0.9869</v>
      </c>
      <c r="Q1266">
        <v>0.92979999999999996</v>
      </c>
      <c r="R1266">
        <v>0.96519999999999995</v>
      </c>
      <c r="S1266">
        <v>0.96109999999999995</v>
      </c>
      <c r="T1266">
        <v>0.98540000000000005</v>
      </c>
      <c r="U1266">
        <v>0.98640000000000005</v>
      </c>
      <c r="V1266">
        <v>0.97340000000000004</v>
      </c>
      <c r="W1266">
        <v>0.96189999999999998</v>
      </c>
      <c r="X1266">
        <v>0.94910000000000005</v>
      </c>
      <c r="Y1266">
        <v>0.93459999999999999</v>
      </c>
      <c r="Z1266">
        <v>0.97699999999999998</v>
      </c>
      <c r="AA1266">
        <v>0.9889</v>
      </c>
      <c r="AB1266">
        <v>0.94340000000000002</v>
      </c>
      <c r="AC1266">
        <v>0.98089999999999999</v>
      </c>
      <c r="AD1266">
        <v>0.96309999999999996</v>
      </c>
      <c r="AE1266">
        <v>0.96950000000000003</v>
      </c>
      <c r="AF1266">
        <v>0.95079999999999998</v>
      </c>
      <c r="AG1266">
        <v>0.94330000000000003</v>
      </c>
      <c r="AH1266">
        <v>0.86799999999999999</v>
      </c>
      <c r="AI1266">
        <v>0.98740000000000006</v>
      </c>
      <c r="AJ1266">
        <v>0.96540000000000004</v>
      </c>
      <c r="AK1266">
        <v>0.96850000000000003</v>
      </c>
      <c r="AL1266">
        <v>0.92090000000000005</v>
      </c>
      <c r="AM1266">
        <v>0.9728</v>
      </c>
      <c r="AN1266">
        <v>0.92849999999999999</v>
      </c>
      <c r="AO1266">
        <v>0.98209999999999997</v>
      </c>
      <c r="AP1266">
        <v>0.93289999999999995</v>
      </c>
      <c r="AQ1266">
        <v>0.98119999999999996</v>
      </c>
      <c r="AR1266">
        <v>0.97909999999999997</v>
      </c>
      <c r="AS1266">
        <v>0.87370000000000003</v>
      </c>
      <c r="AT1266">
        <v>0.94399999999999995</v>
      </c>
      <c r="AU1266">
        <v>0.98170000000000002</v>
      </c>
      <c r="AV1266">
        <v>0.98809999999999998</v>
      </c>
      <c r="AW1266">
        <v>0.8448</v>
      </c>
      <c r="AX1266">
        <v>0.90720000000000001</v>
      </c>
      <c r="AY1266">
        <v>0.96589999999999998</v>
      </c>
      <c r="AZ1266">
        <v>0.96020000000000005</v>
      </c>
      <c r="BA1266">
        <v>0.92110000000000003</v>
      </c>
      <c r="BB1266">
        <v>0.93899999999999995</v>
      </c>
      <c r="BC1266">
        <v>0.91110000000000002</v>
      </c>
      <c r="BD1266">
        <v>0.94359999999999999</v>
      </c>
    </row>
    <row r="1267" spans="1:56" hidden="1" x14ac:dyDescent="0.4">
      <c r="A1267">
        <v>146</v>
      </c>
      <c r="B1267" t="s">
        <v>1112</v>
      </c>
      <c r="C1267" t="s">
        <v>1307</v>
      </c>
      <c r="D1267" t="str">
        <f t="shared" si="56"/>
        <v>MEAN</v>
      </c>
      <c r="E1267" t="s">
        <v>1348</v>
      </c>
      <c r="F1267">
        <f t="shared" si="57"/>
        <v>0.56244000000000016</v>
      </c>
      <c r="G1267">
        <v>0.71230000000000004</v>
      </c>
      <c r="H1267">
        <v>0.57269999999999999</v>
      </c>
      <c r="I1267">
        <v>0.58909999999999996</v>
      </c>
      <c r="J1267">
        <v>0.47010000000000002</v>
      </c>
      <c r="K1267">
        <v>0.69910000000000005</v>
      </c>
      <c r="L1267">
        <v>0.54100000000000004</v>
      </c>
      <c r="M1267">
        <v>0.57469999999999999</v>
      </c>
      <c r="N1267">
        <v>0.63170000000000004</v>
      </c>
      <c r="O1267">
        <v>0.71409999999999996</v>
      </c>
      <c r="P1267">
        <v>0.65280000000000005</v>
      </c>
      <c r="Q1267">
        <v>0.50749999999999995</v>
      </c>
      <c r="R1267">
        <v>0.53539999999999999</v>
      </c>
      <c r="S1267">
        <v>0.60980000000000001</v>
      </c>
      <c r="T1267">
        <v>0.62470000000000003</v>
      </c>
      <c r="U1267">
        <v>0.61029999999999995</v>
      </c>
      <c r="V1267">
        <v>0.50700000000000001</v>
      </c>
      <c r="W1267">
        <v>0.57479999999999998</v>
      </c>
      <c r="X1267">
        <v>0.59609999999999996</v>
      </c>
      <c r="Y1267">
        <v>0.53039999999999998</v>
      </c>
      <c r="Z1267">
        <v>0.58140000000000003</v>
      </c>
      <c r="AA1267">
        <v>0.70279999999999998</v>
      </c>
      <c r="AB1267">
        <v>0.47589999999999999</v>
      </c>
      <c r="AC1267">
        <v>0.64490000000000003</v>
      </c>
      <c r="AD1267">
        <v>0.43309999999999998</v>
      </c>
      <c r="AE1267">
        <v>0.5071</v>
      </c>
      <c r="AF1267">
        <v>0.52869999999999995</v>
      </c>
      <c r="AG1267">
        <v>0.48110000000000003</v>
      </c>
      <c r="AH1267">
        <v>0.43869999999999998</v>
      </c>
      <c r="AI1267">
        <v>0.6411</v>
      </c>
      <c r="AJ1267">
        <v>0.53149999999999997</v>
      </c>
      <c r="AK1267">
        <v>0.51380000000000003</v>
      </c>
      <c r="AL1267">
        <v>0.41260000000000002</v>
      </c>
      <c r="AM1267">
        <v>0.56200000000000006</v>
      </c>
      <c r="AN1267">
        <v>0.52980000000000005</v>
      </c>
      <c r="AO1267">
        <v>0.63890000000000002</v>
      </c>
      <c r="AP1267">
        <v>0.4995</v>
      </c>
      <c r="AQ1267">
        <v>0.64680000000000004</v>
      </c>
      <c r="AR1267">
        <v>0.59309999999999996</v>
      </c>
      <c r="AS1267">
        <v>0.45710000000000001</v>
      </c>
      <c r="AT1267">
        <v>0.50070000000000003</v>
      </c>
      <c r="AU1267">
        <v>0.65790000000000004</v>
      </c>
      <c r="AV1267">
        <v>0.67030000000000001</v>
      </c>
      <c r="AW1267">
        <v>0.40649999999999997</v>
      </c>
      <c r="AX1267">
        <v>0.46129999999999999</v>
      </c>
      <c r="AY1267">
        <v>0.57920000000000005</v>
      </c>
      <c r="AZ1267">
        <v>0.59330000000000005</v>
      </c>
      <c r="BA1267">
        <v>0.54720000000000002</v>
      </c>
      <c r="BB1267">
        <v>0.53310000000000002</v>
      </c>
      <c r="BC1267">
        <v>0.57410000000000005</v>
      </c>
      <c r="BD1267">
        <v>0.52490000000000003</v>
      </c>
    </row>
    <row r="1268" spans="1:56" hidden="1" x14ac:dyDescent="0.4">
      <c r="A1268">
        <v>147</v>
      </c>
      <c r="B1268" t="s">
        <v>1112</v>
      </c>
      <c r="C1268" t="s">
        <v>1307</v>
      </c>
      <c r="D1268" t="str">
        <f t="shared" si="56"/>
        <v>Weighted</v>
      </c>
      <c r="E1268" t="s">
        <v>1349</v>
      </c>
      <c r="F1268">
        <f t="shared" si="57"/>
        <v>0.59017599999999992</v>
      </c>
      <c r="G1268">
        <v>0.7843</v>
      </c>
      <c r="H1268">
        <v>0.59730000000000005</v>
      </c>
      <c r="I1268">
        <v>0.62270000000000003</v>
      </c>
      <c r="J1268">
        <v>0.48530000000000001</v>
      </c>
      <c r="K1268">
        <v>0.76690000000000003</v>
      </c>
      <c r="L1268">
        <v>0.5595</v>
      </c>
      <c r="M1268">
        <v>0.60429999999999995</v>
      </c>
      <c r="N1268">
        <v>0.67889999999999995</v>
      </c>
      <c r="O1268">
        <v>0.78710000000000002</v>
      </c>
      <c r="P1268">
        <v>0.70520000000000005</v>
      </c>
      <c r="Q1268">
        <v>0.51910000000000001</v>
      </c>
      <c r="R1268">
        <v>0.54610000000000003</v>
      </c>
      <c r="S1268">
        <v>0.6573</v>
      </c>
      <c r="T1268">
        <v>0.66590000000000005</v>
      </c>
      <c r="U1268">
        <v>0.65129999999999999</v>
      </c>
      <c r="V1268">
        <v>0.51149999999999995</v>
      </c>
      <c r="W1268">
        <v>0.60060000000000002</v>
      </c>
      <c r="X1268">
        <v>0.63849999999999996</v>
      </c>
      <c r="Y1268">
        <v>0.55349999999999999</v>
      </c>
      <c r="Z1268">
        <v>0.61329999999999996</v>
      </c>
      <c r="AA1268">
        <v>0.77049999999999996</v>
      </c>
      <c r="AB1268">
        <v>0.4708</v>
      </c>
      <c r="AC1268">
        <v>0.69489999999999996</v>
      </c>
      <c r="AD1268">
        <v>0.41660000000000003</v>
      </c>
      <c r="AE1268">
        <v>0.5161</v>
      </c>
      <c r="AF1268">
        <v>0.54820000000000002</v>
      </c>
      <c r="AG1268">
        <v>0.4829</v>
      </c>
      <c r="AH1268">
        <v>0.43390000000000001</v>
      </c>
      <c r="AI1268">
        <v>0.6895</v>
      </c>
      <c r="AJ1268">
        <v>0.54420000000000002</v>
      </c>
      <c r="AK1268">
        <v>0.52500000000000002</v>
      </c>
      <c r="AL1268">
        <v>0.3947</v>
      </c>
      <c r="AM1268">
        <v>0.58940000000000003</v>
      </c>
      <c r="AN1268">
        <v>0.5504</v>
      </c>
      <c r="AO1268">
        <v>0.6865</v>
      </c>
      <c r="AP1268">
        <v>0.51580000000000004</v>
      </c>
      <c r="AQ1268">
        <v>0.70179999999999998</v>
      </c>
      <c r="AR1268">
        <v>0.62719999999999998</v>
      </c>
      <c r="AS1268">
        <v>0.4582</v>
      </c>
      <c r="AT1268">
        <v>0.5091</v>
      </c>
      <c r="AU1268">
        <v>0.71330000000000005</v>
      </c>
      <c r="AV1268">
        <v>0.73029999999999995</v>
      </c>
      <c r="AW1268">
        <v>0.39860000000000001</v>
      </c>
      <c r="AX1268">
        <v>0.46350000000000002</v>
      </c>
      <c r="AY1268">
        <v>0.61419999999999997</v>
      </c>
      <c r="AZ1268">
        <v>0.63060000000000005</v>
      </c>
      <c r="BA1268">
        <v>0.57140000000000002</v>
      </c>
      <c r="BB1268">
        <v>0.55379999999999996</v>
      </c>
      <c r="BC1268">
        <v>0.61319999999999997</v>
      </c>
      <c r="BD1268">
        <v>0.54559999999999997</v>
      </c>
    </row>
    <row r="1269" spans="1:56" hidden="1" x14ac:dyDescent="0.4">
      <c r="A1269">
        <v>99</v>
      </c>
      <c r="B1269" t="s">
        <v>1104</v>
      </c>
      <c r="C1269" t="s">
        <v>1307</v>
      </c>
      <c r="D1269" t="str">
        <f t="shared" si="56"/>
        <v>Jaccard</v>
      </c>
      <c r="E1269" t="s">
        <v>1350</v>
      </c>
      <c r="F1269">
        <f t="shared" si="57"/>
        <v>0.52741799999999994</v>
      </c>
      <c r="G1269">
        <v>0.56520000000000004</v>
      </c>
      <c r="H1269">
        <v>0.76</v>
      </c>
      <c r="I1269">
        <v>0.625</v>
      </c>
      <c r="J1269">
        <v>0.5</v>
      </c>
      <c r="K1269">
        <v>0.72219999999999995</v>
      </c>
      <c r="L1269">
        <v>0.45829999999999999</v>
      </c>
      <c r="M1269">
        <v>0.41460000000000002</v>
      </c>
      <c r="N1269">
        <v>0.96</v>
      </c>
      <c r="O1269">
        <v>0.77780000000000005</v>
      </c>
      <c r="P1269">
        <v>0.66669999999999996</v>
      </c>
      <c r="Q1269">
        <v>0.5</v>
      </c>
      <c r="R1269">
        <v>0.57140000000000002</v>
      </c>
      <c r="S1269">
        <v>0.45450000000000002</v>
      </c>
      <c r="T1269">
        <v>0.68179999999999996</v>
      </c>
      <c r="U1269">
        <v>0.5333</v>
      </c>
      <c r="V1269">
        <v>0.40350000000000003</v>
      </c>
      <c r="W1269">
        <v>0.68569999999999998</v>
      </c>
      <c r="X1269">
        <v>0.52939999999999998</v>
      </c>
      <c r="Y1269">
        <v>0.44119999999999998</v>
      </c>
      <c r="Z1269">
        <v>0.48480000000000001</v>
      </c>
      <c r="AA1269">
        <v>0.86109999999999998</v>
      </c>
      <c r="AB1269">
        <v>0.41670000000000001</v>
      </c>
      <c r="AC1269">
        <v>0.4375</v>
      </c>
      <c r="AD1269">
        <v>0.3095</v>
      </c>
      <c r="AE1269">
        <v>0.43180000000000002</v>
      </c>
      <c r="AF1269">
        <v>0.58489999999999998</v>
      </c>
      <c r="AG1269">
        <v>0.34</v>
      </c>
      <c r="AH1269">
        <v>0.42309999999999998</v>
      </c>
      <c r="AI1269">
        <v>0.4</v>
      </c>
      <c r="AJ1269">
        <v>0.48149999999999998</v>
      </c>
      <c r="AK1269">
        <v>0.21049999999999999</v>
      </c>
      <c r="AL1269">
        <v>0.20830000000000001</v>
      </c>
      <c r="AM1269">
        <v>0.63160000000000005</v>
      </c>
      <c r="AN1269">
        <v>0.25</v>
      </c>
      <c r="AO1269">
        <v>0.82140000000000002</v>
      </c>
      <c r="AP1269">
        <v>0.47620000000000001</v>
      </c>
      <c r="AQ1269">
        <v>0.75</v>
      </c>
      <c r="AR1269">
        <v>0.57689999999999997</v>
      </c>
      <c r="AS1269">
        <v>0.439</v>
      </c>
      <c r="AT1269">
        <v>0.43240000000000001</v>
      </c>
      <c r="AU1269">
        <v>0.3</v>
      </c>
      <c r="AV1269">
        <v>0.6774</v>
      </c>
      <c r="AW1269">
        <v>0.25</v>
      </c>
      <c r="AX1269">
        <v>0.31430000000000002</v>
      </c>
      <c r="AY1269">
        <v>0.52380000000000004</v>
      </c>
      <c r="AZ1269">
        <v>0.79169999999999996</v>
      </c>
      <c r="BA1269">
        <v>0.63890000000000002</v>
      </c>
      <c r="BB1269">
        <v>0.5625</v>
      </c>
      <c r="BC1269">
        <v>0.64710000000000001</v>
      </c>
      <c r="BD1269">
        <v>0.44740000000000002</v>
      </c>
    </row>
    <row r="1270" spans="1:56" hidden="1" x14ac:dyDescent="0.4">
      <c r="A1270">
        <v>100</v>
      </c>
      <c r="B1270" t="s">
        <v>1104</v>
      </c>
      <c r="C1270" t="s">
        <v>1307</v>
      </c>
      <c r="D1270" t="str">
        <f t="shared" si="56"/>
        <v>Levenshtein</v>
      </c>
      <c r="E1270" t="s">
        <v>1351</v>
      </c>
      <c r="F1270">
        <f t="shared" si="57"/>
        <v>0.69888799999999984</v>
      </c>
      <c r="G1270">
        <v>0.81189999999999996</v>
      </c>
      <c r="H1270">
        <v>0.66669999999999996</v>
      </c>
      <c r="I1270">
        <v>0.72250000000000003</v>
      </c>
      <c r="J1270">
        <v>0.68320000000000003</v>
      </c>
      <c r="K1270">
        <v>0.84650000000000003</v>
      </c>
      <c r="L1270">
        <v>0.72909999999999997</v>
      </c>
      <c r="M1270">
        <v>0.69979999999999998</v>
      </c>
      <c r="N1270">
        <v>0.93330000000000002</v>
      </c>
      <c r="O1270">
        <v>0.93289999999999995</v>
      </c>
      <c r="P1270">
        <v>0.78049999999999997</v>
      </c>
      <c r="Q1270">
        <v>0.64190000000000003</v>
      </c>
      <c r="R1270">
        <v>0.68389999999999995</v>
      </c>
      <c r="S1270">
        <v>0.84719999999999995</v>
      </c>
      <c r="T1270">
        <v>0.85289999999999999</v>
      </c>
      <c r="U1270">
        <v>0.8</v>
      </c>
      <c r="V1270">
        <v>0.65159999999999996</v>
      </c>
      <c r="W1270">
        <v>0.74809999999999999</v>
      </c>
      <c r="X1270">
        <v>0.78769999999999996</v>
      </c>
      <c r="Y1270">
        <v>0.6794</v>
      </c>
      <c r="Z1270">
        <v>0.62890000000000001</v>
      </c>
      <c r="AA1270">
        <v>0.85660000000000003</v>
      </c>
      <c r="AB1270">
        <v>0.67069999999999996</v>
      </c>
      <c r="AC1270">
        <v>0.69920000000000004</v>
      </c>
      <c r="AD1270">
        <v>0.49730000000000002</v>
      </c>
      <c r="AE1270">
        <v>0.58140000000000003</v>
      </c>
      <c r="AF1270">
        <v>0.65039999999999998</v>
      </c>
      <c r="AG1270">
        <v>0.57789999999999997</v>
      </c>
      <c r="AH1270">
        <v>0.72250000000000003</v>
      </c>
      <c r="AI1270">
        <v>0.73780000000000001</v>
      </c>
      <c r="AJ1270">
        <v>0.74529999999999996</v>
      </c>
      <c r="AK1270">
        <v>0.53200000000000003</v>
      </c>
      <c r="AL1270">
        <v>0.59140000000000004</v>
      </c>
      <c r="AM1270">
        <v>0.68679999999999997</v>
      </c>
      <c r="AN1270">
        <v>0.5444</v>
      </c>
      <c r="AO1270">
        <v>0.84460000000000002</v>
      </c>
      <c r="AP1270">
        <v>0.68879999999999997</v>
      </c>
      <c r="AQ1270">
        <v>0.68059999999999998</v>
      </c>
      <c r="AR1270">
        <v>0.75490000000000002</v>
      </c>
      <c r="AS1270">
        <v>0.55920000000000003</v>
      </c>
      <c r="AT1270">
        <v>0.67279999999999995</v>
      </c>
      <c r="AU1270">
        <v>0.49640000000000001</v>
      </c>
      <c r="AV1270">
        <v>0.87439999999999996</v>
      </c>
      <c r="AW1270">
        <v>0.54079999999999995</v>
      </c>
      <c r="AX1270">
        <v>0.53459999999999996</v>
      </c>
      <c r="AY1270">
        <v>0.69920000000000004</v>
      </c>
      <c r="AZ1270">
        <v>0.70699999999999996</v>
      </c>
      <c r="BA1270">
        <v>0.72240000000000004</v>
      </c>
      <c r="BB1270">
        <v>0.65080000000000005</v>
      </c>
      <c r="BC1270">
        <v>0.68769999999999998</v>
      </c>
      <c r="BD1270">
        <v>0.60850000000000004</v>
      </c>
    </row>
    <row r="1271" spans="1:56" hidden="1" x14ac:dyDescent="0.4">
      <c r="A1271">
        <v>101</v>
      </c>
      <c r="B1271" t="s">
        <v>1104</v>
      </c>
      <c r="C1271" t="s">
        <v>1307</v>
      </c>
      <c r="D1271" t="str">
        <f t="shared" si="56"/>
        <v>TFIDF</v>
      </c>
      <c r="E1271" t="s">
        <v>1352</v>
      </c>
      <c r="F1271">
        <f t="shared" si="57"/>
        <v>0.58724399999999988</v>
      </c>
      <c r="G1271">
        <v>0.67910000000000004</v>
      </c>
      <c r="H1271">
        <v>0.55959999999999999</v>
      </c>
      <c r="I1271">
        <v>0.62990000000000002</v>
      </c>
      <c r="J1271">
        <v>0.47470000000000001</v>
      </c>
      <c r="K1271">
        <v>0.7681</v>
      </c>
      <c r="L1271">
        <v>0.72209999999999996</v>
      </c>
      <c r="M1271">
        <v>0.53820000000000001</v>
      </c>
      <c r="N1271">
        <v>0.90480000000000005</v>
      </c>
      <c r="O1271">
        <v>0.89490000000000003</v>
      </c>
      <c r="P1271">
        <v>0.71250000000000002</v>
      </c>
      <c r="Q1271">
        <v>0.45529999999999998</v>
      </c>
      <c r="R1271">
        <v>0.43480000000000002</v>
      </c>
      <c r="S1271">
        <v>0.78590000000000004</v>
      </c>
      <c r="T1271">
        <v>0.68240000000000001</v>
      </c>
      <c r="U1271">
        <v>0.71830000000000005</v>
      </c>
      <c r="V1271">
        <v>0.45629999999999998</v>
      </c>
      <c r="W1271">
        <v>0.61760000000000004</v>
      </c>
      <c r="X1271">
        <v>0.71430000000000005</v>
      </c>
      <c r="Y1271">
        <v>0.60360000000000003</v>
      </c>
      <c r="Z1271">
        <v>0.66690000000000005</v>
      </c>
      <c r="AA1271">
        <v>0.80740000000000001</v>
      </c>
      <c r="AB1271">
        <v>0.3488</v>
      </c>
      <c r="AC1271">
        <v>0.54749999999999999</v>
      </c>
      <c r="AD1271">
        <v>0.35149999999999998</v>
      </c>
      <c r="AE1271">
        <v>0.55279999999999996</v>
      </c>
      <c r="AF1271">
        <v>0.65369999999999995</v>
      </c>
      <c r="AG1271">
        <v>0.42409999999999998</v>
      </c>
      <c r="AH1271">
        <v>0.46250000000000002</v>
      </c>
      <c r="AI1271">
        <v>0.53790000000000004</v>
      </c>
      <c r="AJ1271">
        <v>0.5353</v>
      </c>
      <c r="AK1271">
        <v>0.42730000000000001</v>
      </c>
      <c r="AL1271">
        <v>0.3422</v>
      </c>
      <c r="AM1271">
        <v>0.62649999999999995</v>
      </c>
      <c r="AN1271">
        <v>0.42609999999999998</v>
      </c>
      <c r="AO1271">
        <v>0.82079999999999997</v>
      </c>
      <c r="AP1271">
        <v>0.64759999999999995</v>
      </c>
      <c r="AQ1271">
        <v>0.72989999999999999</v>
      </c>
      <c r="AR1271">
        <v>0.65439999999999998</v>
      </c>
      <c r="AS1271">
        <v>0.32650000000000001</v>
      </c>
      <c r="AT1271">
        <v>0.51319999999999999</v>
      </c>
      <c r="AU1271">
        <v>0.46700000000000003</v>
      </c>
      <c r="AV1271">
        <v>0.81169999999999998</v>
      </c>
      <c r="AW1271">
        <v>0.32019999999999998</v>
      </c>
      <c r="AX1271">
        <v>0.4037</v>
      </c>
      <c r="AY1271">
        <v>0.51629999999999998</v>
      </c>
      <c r="AZ1271">
        <v>0.69040000000000001</v>
      </c>
      <c r="BA1271">
        <v>0.64200000000000002</v>
      </c>
      <c r="BB1271">
        <v>0.56520000000000004</v>
      </c>
      <c r="BC1271">
        <v>0.61</v>
      </c>
      <c r="BD1271">
        <v>0.58040000000000003</v>
      </c>
    </row>
    <row r="1272" spans="1:56" hidden="1" x14ac:dyDescent="0.4">
      <c r="A1272">
        <v>102</v>
      </c>
      <c r="B1272" t="s">
        <v>1104</v>
      </c>
      <c r="C1272" t="s">
        <v>1307</v>
      </c>
      <c r="D1272" t="str">
        <f t="shared" si="56"/>
        <v>BM25</v>
      </c>
      <c r="E1272" t="s">
        <v>1353</v>
      </c>
      <c r="F1272">
        <f t="shared" si="57"/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</row>
    <row r="1273" spans="1:56" hidden="1" x14ac:dyDescent="0.4">
      <c r="A1273">
        <v>103</v>
      </c>
      <c r="B1273" t="s">
        <v>1104</v>
      </c>
      <c r="C1273" t="s">
        <v>1307</v>
      </c>
      <c r="D1273" t="str">
        <f t="shared" si="56"/>
        <v>SBERT</v>
      </c>
      <c r="E1273" t="s">
        <v>1354</v>
      </c>
      <c r="F1273">
        <f t="shared" si="57"/>
        <v>0.95044400000000007</v>
      </c>
      <c r="G1273">
        <v>0.95850000000000002</v>
      </c>
      <c r="H1273">
        <v>0.97409999999999997</v>
      </c>
      <c r="I1273">
        <v>0.96789999999999998</v>
      </c>
      <c r="J1273">
        <v>0.84660000000000002</v>
      </c>
      <c r="K1273">
        <v>0.98399999999999999</v>
      </c>
      <c r="L1273">
        <v>0.98650000000000004</v>
      </c>
      <c r="M1273">
        <v>0.94889999999999997</v>
      </c>
      <c r="N1273">
        <v>0.99539999999999995</v>
      </c>
      <c r="O1273">
        <v>0.99470000000000003</v>
      </c>
      <c r="P1273">
        <v>0.9849</v>
      </c>
      <c r="Q1273">
        <v>0.91720000000000002</v>
      </c>
      <c r="R1273">
        <v>0.9526</v>
      </c>
      <c r="S1273">
        <v>0.96109999999999995</v>
      </c>
      <c r="T1273">
        <v>0.9839</v>
      </c>
      <c r="U1273">
        <v>0.98919999999999997</v>
      </c>
      <c r="V1273">
        <v>0.9486</v>
      </c>
      <c r="W1273">
        <v>0.96460000000000001</v>
      </c>
      <c r="X1273">
        <v>0.94910000000000005</v>
      </c>
      <c r="Y1273">
        <v>0.94610000000000005</v>
      </c>
      <c r="Z1273">
        <v>0.97209999999999996</v>
      </c>
      <c r="AA1273">
        <v>0.9889</v>
      </c>
      <c r="AB1273">
        <v>0.94340000000000002</v>
      </c>
      <c r="AC1273">
        <v>0.9395</v>
      </c>
      <c r="AD1273">
        <v>0.95250000000000001</v>
      </c>
      <c r="AE1273">
        <v>0.96950000000000003</v>
      </c>
      <c r="AF1273">
        <v>0.94469999999999998</v>
      </c>
      <c r="AG1273">
        <v>0.90469999999999995</v>
      </c>
      <c r="AH1273">
        <v>0.95789999999999997</v>
      </c>
      <c r="AI1273">
        <v>0.96419999999999995</v>
      </c>
      <c r="AJ1273">
        <v>0.97489999999999999</v>
      </c>
      <c r="AK1273">
        <v>0.91620000000000001</v>
      </c>
      <c r="AL1273">
        <v>0.92090000000000005</v>
      </c>
      <c r="AM1273">
        <v>0.97260000000000002</v>
      </c>
      <c r="AN1273">
        <v>0.89280000000000004</v>
      </c>
      <c r="AO1273">
        <v>0.99270000000000003</v>
      </c>
      <c r="AP1273">
        <v>0.9698</v>
      </c>
      <c r="AQ1273">
        <v>0.98009999999999997</v>
      </c>
      <c r="AR1273">
        <v>0.97909999999999997</v>
      </c>
      <c r="AS1273">
        <v>0.86939999999999995</v>
      </c>
      <c r="AT1273">
        <v>0.94240000000000002</v>
      </c>
      <c r="AU1273">
        <v>0.9153</v>
      </c>
      <c r="AV1273">
        <v>0.98809999999999998</v>
      </c>
      <c r="AW1273">
        <v>0.83189999999999997</v>
      </c>
      <c r="AX1273">
        <v>0.89059999999999995</v>
      </c>
      <c r="AY1273">
        <v>0.94789999999999996</v>
      </c>
      <c r="AZ1273">
        <v>0.96840000000000004</v>
      </c>
      <c r="BA1273">
        <v>0.9617</v>
      </c>
      <c r="BB1273">
        <v>0.95479999999999998</v>
      </c>
      <c r="BC1273">
        <v>0.91720000000000002</v>
      </c>
      <c r="BD1273">
        <v>0.94410000000000005</v>
      </c>
    </row>
    <row r="1274" spans="1:56" hidden="1" x14ac:dyDescent="0.4">
      <c r="A1274">
        <v>104</v>
      </c>
      <c r="B1274" t="s">
        <v>1104</v>
      </c>
      <c r="C1274" t="s">
        <v>1307</v>
      </c>
      <c r="D1274" t="str">
        <f t="shared" si="56"/>
        <v>MEAN</v>
      </c>
      <c r="E1274" t="s">
        <v>1355</v>
      </c>
      <c r="F1274">
        <f t="shared" si="57"/>
        <v>0.5528019999999999</v>
      </c>
      <c r="G1274">
        <v>0.60299999999999998</v>
      </c>
      <c r="H1274">
        <v>0.59209999999999996</v>
      </c>
      <c r="I1274">
        <v>0.58909999999999996</v>
      </c>
      <c r="J1274">
        <v>0.50090000000000001</v>
      </c>
      <c r="K1274">
        <v>0.66420000000000001</v>
      </c>
      <c r="L1274">
        <v>0.57920000000000005</v>
      </c>
      <c r="M1274">
        <v>0.52029999999999998</v>
      </c>
      <c r="N1274">
        <v>0.75870000000000004</v>
      </c>
      <c r="O1274">
        <v>0.72</v>
      </c>
      <c r="P1274">
        <v>0.62890000000000001</v>
      </c>
      <c r="Q1274">
        <v>0.50290000000000001</v>
      </c>
      <c r="R1274">
        <v>0.52849999999999997</v>
      </c>
      <c r="S1274">
        <v>0.60980000000000001</v>
      </c>
      <c r="T1274">
        <v>0.64019999999999999</v>
      </c>
      <c r="U1274">
        <v>0.60819999999999996</v>
      </c>
      <c r="V1274">
        <v>0.49199999999999999</v>
      </c>
      <c r="W1274">
        <v>0.60319999999999996</v>
      </c>
      <c r="X1274">
        <v>0.59609999999999996</v>
      </c>
      <c r="Y1274">
        <v>0.53400000000000003</v>
      </c>
      <c r="Z1274">
        <v>0.55049999999999999</v>
      </c>
      <c r="AA1274">
        <v>0.70279999999999998</v>
      </c>
      <c r="AB1274">
        <v>0.47589999999999999</v>
      </c>
      <c r="AC1274">
        <v>0.52470000000000006</v>
      </c>
      <c r="AD1274">
        <v>0.42220000000000002</v>
      </c>
      <c r="AE1274">
        <v>0.5071</v>
      </c>
      <c r="AF1274">
        <v>0.56669999999999998</v>
      </c>
      <c r="AG1274">
        <v>0.44929999999999998</v>
      </c>
      <c r="AH1274">
        <v>0.51319999999999999</v>
      </c>
      <c r="AI1274">
        <v>0.52800000000000002</v>
      </c>
      <c r="AJ1274">
        <v>0.5474</v>
      </c>
      <c r="AK1274">
        <v>0.41720000000000002</v>
      </c>
      <c r="AL1274">
        <v>0.41260000000000002</v>
      </c>
      <c r="AM1274">
        <v>0.58350000000000002</v>
      </c>
      <c r="AN1274">
        <v>0.42270000000000002</v>
      </c>
      <c r="AO1274">
        <v>0.69589999999999996</v>
      </c>
      <c r="AP1274">
        <v>0.55649999999999999</v>
      </c>
      <c r="AQ1274">
        <v>0.62809999999999999</v>
      </c>
      <c r="AR1274">
        <v>0.59309999999999996</v>
      </c>
      <c r="AS1274">
        <v>0.43880000000000002</v>
      </c>
      <c r="AT1274">
        <v>0.51219999999999999</v>
      </c>
      <c r="AU1274">
        <v>0.43580000000000002</v>
      </c>
      <c r="AV1274">
        <v>0.67030000000000001</v>
      </c>
      <c r="AW1274">
        <v>0.3886</v>
      </c>
      <c r="AX1274">
        <v>0.42859999999999998</v>
      </c>
      <c r="AY1274">
        <v>0.53739999999999999</v>
      </c>
      <c r="AZ1274">
        <v>0.63149999999999995</v>
      </c>
      <c r="BA1274">
        <v>0.59299999999999997</v>
      </c>
      <c r="BB1274">
        <v>0.54669999999999996</v>
      </c>
      <c r="BC1274">
        <v>0.57240000000000002</v>
      </c>
      <c r="BD1274">
        <v>0.5161</v>
      </c>
    </row>
    <row r="1275" spans="1:56" hidden="1" x14ac:dyDescent="0.4">
      <c r="A1275">
        <v>105</v>
      </c>
      <c r="B1275" t="s">
        <v>1104</v>
      </c>
      <c r="C1275" t="s">
        <v>1307</v>
      </c>
      <c r="D1275" t="str">
        <f t="shared" si="56"/>
        <v>Weighted</v>
      </c>
      <c r="E1275" t="s">
        <v>1356</v>
      </c>
      <c r="F1275">
        <f t="shared" si="57"/>
        <v>0.57780000000000009</v>
      </c>
      <c r="G1275">
        <v>0.64390000000000003</v>
      </c>
      <c r="H1275">
        <v>0.622</v>
      </c>
      <c r="I1275">
        <v>0.62270000000000003</v>
      </c>
      <c r="J1275">
        <v>0.52290000000000003</v>
      </c>
      <c r="K1275">
        <v>0.72099999999999997</v>
      </c>
      <c r="L1275">
        <v>0.61219999999999997</v>
      </c>
      <c r="M1275">
        <v>0.53500000000000003</v>
      </c>
      <c r="N1275">
        <v>0.84430000000000005</v>
      </c>
      <c r="O1275">
        <v>0.79559999999999997</v>
      </c>
      <c r="P1275">
        <v>0.67400000000000004</v>
      </c>
      <c r="Q1275">
        <v>0.51380000000000003</v>
      </c>
      <c r="R1275">
        <v>0.53949999999999998</v>
      </c>
      <c r="S1275">
        <v>0.6573</v>
      </c>
      <c r="T1275">
        <v>0.68679999999999997</v>
      </c>
      <c r="U1275">
        <v>0.64770000000000005</v>
      </c>
      <c r="V1275">
        <v>0.4955</v>
      </c>
      <c r="W1275">
        <v>0.64019999999999999</v>
      </c>
      <c r="X1275">
        <v>0.63849999999999996</v>
      </c>
      <c r="Y1275">
        <v>0.55579999999999996</v>
      </c>
      <c r="Z1275">
        <v>0.57569999999999999</v>
      </c>
      <c r="AA1275">
        <v>0.77049999999999996</v>
      </c>
      <c r="AB1275">
        <v>0.4708</v>
      </c>
      <c r="AC1275">
        <v>0.54239999999999999</v>
      </c>
      <c r="AD1275">
        <v>0.40239999999999998</v>
      </c>
      <c r="AE1275">
        <v>0.5161</v>
      </c>
      <c r="AF1275">
        <v>0.59940000000000004</v>
      </c>
      <c r="AG1275">
        <v>0.44719999999999999</v>
      </c>
      <c r="AH1275">
        <v>0.52090000000000003</v>
      </c>
      <c r="AI1275">
        <v>0.5423</v>
      </c>
      <c r="AJ1275">
        <v>0.56479999999999997</v>
      </c>
      <c r="AK1275">
        <v>0.40550000000000003</v>
      </c>
      <c r="AL1275">
        <v>0.3947</v>
      </c>
      <c r="AM1275">
        <v>0.61480000000000001</v>
      </c>
      <c r="AN1275">
        <v>0.41570000000000001</v>
      </c>
      <c r="AO1275">
        <v>0.76200000000000001</v>
      </c>
      <c r="AP1275">
        <v>0.58250000000000002</v>
      </c>
      <c r="AQ1275">
        <v>0.67459999999999998</v>
      </c>
      <c r="AR1275">
        <v>0.62719999999999998</v>
      </c>
      <c r="AS1275">
        <v>0.4345</v>
      </c>
      <c r="AT1275">
        <v>0.52449999999999997</v>
      </c>
      <c r="AU1275">
        <v>0.43070000000000003</v>
      </c>
      <c r="AV1275">
        <v>0.73029999999999995</v>
      </c>
      <c r="AW1275">
        <v>0.377</v>
      </c>
      <c r="AX1275">
        <v>0.4224</v>
      </c>
      <c r="AY1275">
        <v>0.5554</v>
      </c>
      <c r="AZ1275">
        <v>0.67859999999999998</v>
      </c>
      <c r="BA1275">
        <v>0.62909999999999999</v>
      </c>
      <c r="BB1275">
        <v>0.56840000000000002</v>
      </c>
      <c r="BC1275">
        <v>0.60840000000000005</v>
      </c>
      <c r="BD1275">
        <v>0.53249999999999997</v>
      </c>
    </row>
    <row r="1276" spans="1:56" hidden="1" x14ac:dyDescent="0.4">
      <c r="A1276">
        <v>50</v>
      </c>
      <c r="B1276" t="s">
        <v>1103</v>
      </c>
      <c r="C1276" t="s">
        <v>1307</v>
      </c>
      <c r="D1276" t="str">
        <f t="shared" si="56"/>
        <v>Jaccard</v>
      </c>
      <c r="E1276" t="s">
        <v>1357</v>
      </c>
      <c r="F1276">
        <f t="shared" si="57"/>
        <v>0.55113199999999996</v>
      </c>
      <c r="G1276">
        <v>0.77780000000000005</v>
      </c>
      <c r="H1276">
        <v>0.69230000000000003</v>
      </c>
      <c r="I1276">
        <v>0.6</v>
      </c>
      <c r="J1276">
        <v>0.44119999999999998</v>
      </c>
      <c r="K1276">
        <v>0.77780000000000005</v>
      </c>
      <c r="L1276">
        <v>0.54169999999999996</v>
      </c>
      <c r="M1276">
        <v>0.38640000000000002</v>
      </c>
      <c r="N1276">
        <v>0.96</v>
      </c>
      <c r="O1276">
        <v>0.77780000000000005</v>
      </c>
      <c r="P1276">
        <v>0.70369999999999999</v>
      </c>
      <c r="Q1276">
        <v>0.48149999999999998</v>
      </c>
      <c r="R1276">
        <v>0.66669999999999996</v>
      </c>
      <c r="S1276">
        <v>0.4118</v>
      </c>
      <c r="T1276">
        <v>0.68179999999999996</v>
      </c>
      <c r="U1276">
        <v>0.58620000000000005</v>
      </c>
      <c r="V1276">
        <v>0.42</v>
      </c>
      <c r="W1276">
        <v>0.63890000000000002</v>
      </c>
      <c r="X1276">
        <v>0.52939999999999998</v>
      </c>
      <c r="Y1276">
        <v>0.43590000000000001</v>
      </c>
      <c r="Z1276">
        <v>0.51519999999999999</v>
      </c>
      <c r="AA1276">
        <v>0.86109999999999998</v>
      </c>
      <c r="AB1276">
        <v>0.48149999999999998</v>
      </c>
      <c r="AC1276">
        <v>0.66669999999999996</v>
      </c>
      <c r="AD1276">
        <v>0.30230000000000001</v>
      </c>
      <c r="AE1276">
        <v>0.41299999999999998</v>
      </c>
      <c r="AF1276">
        <v>0.59650000000000003</v>
      </c>
      <c r="AG1276">
        <v>0.44</v>
      </c>
      <c r="AH1276">
        <v>0.42859999999999998</v>
      </c>
      <c r="AI1276">
        <v>0.41670000000000001</v>
      </c>
      <c r="AJ1276">
        <v>0.56000000000000005</v>
      </c>
      <c r="AK1276">
        <v>0.23080000000000001</v>
      </c>
      <c r="AL1276">
        <v>0.69569999999999999</v>
      </c>
      <c r="AM1276">
        <v>0.52629999999999999</v>
      </c>
      <c r="AN1276">
        <v>0.34289999999999998</v>
      </c>
      <c r="AO1276">
        <v>0.7419</v>
      </c>
      <c r="AP1276">
        <v>0.39129999999999998</v>
      </c>
      <c r="AQ1276">
        <v>0.5625</v>
      </c>
      <c r="AR1276">
        <v>0.5484</v>
      </c>
      <c r="AS1276">
        <v>0.71430000000000005</v>
      </c>
      <c r="AT1276">
        <v>0.42859999999999998</v>
      </c>
      <c r="AU1276">
        <v>0.3871</v>
      </c>
      <c r="AV1276">
        <v>0.6774</v>
      </c>
      <c r="AW1276">
        <v>0.2</v>
      </c>
      <c r="AX1276">
        <v>0.3659</v>
      </c>
      <c r="AY1276">
        <v>0.54549999999999998</v>
      </c>
      <c r="AZ1276">
        <v>0.77780000000000005</v>
      </c>
      <c r="BA1276">
        <v>0.63890000000000002</v>
      </c>
      <c r="BB1276">
        <v>0.5333</v>
      </c>
      <c r="BC1276">
        <v>0.58330000000000004</v>
      </c>
      <c r="BD1276">
        <v>0.47220000000000001</v>
      </c>
    </row>
    <row r="1277" spans="1:56" hidden="1" x14ac:dyDescent="0.4">
      <c r="A1277">
        <v>51</v>
      </c>
      <c r="B1277" t="s">
        <v>1103</v>
      </c>
      <c r="C1277" t="s">
        <v>1307</v>
      </c>
      <c r="D1277" t="str">
        <f t="shared" si="56"/>
        <v>Levenshtein</v>
      </c>
      <c r="E1277" t="s">
        <v>1358</v>
      </c>
      <c r="F1277">
        <f t="shared" si="57"/>
        <v>0.70414999999999994</v>
      </c>
      <c r="G1277">
        <v>0.94910000000000005</v>
      </c>
      <c r="H1277">
        <v>0.65249999999999997</v>
      </c>
      <c r="I1277">
        <v>0.76390000000000002</v>
      </c>
      <c r="J1277">
        <v>0.65490000000000004</v>
      </c>
      <c r="K1277">
        <v>0.90100000000000002</v>
      </c>
      <c r="L1277">
        <v>0.73440000000000005</v>
      </c>
      <c r="M1277">
        <v>0.70730000000000004</v>
      </c>
      <c r="N1277">
        <v>0.94210000000000005</v>
      </c>
      <c r="O1277">
        <v>0.93610000000000004</v>
      </c>
      <c r="P1277">
        <v>0.81979999999999997</v>
      </c>
      <c r="Q1277">
        <v>0.64059999999999995</v>
      </c>
      <c r="R1277">
        <v>0.71679999999999999</v>
      </c>
      <c r="S1277">
        <v>0.84860000000000002</v>
      </c>
      <c r="T1277">
        <v>0.85289999999999999</v>
      </c>
      <c r="U1277">
        <v>0.79630000000000001</v>
      </c>
      <c r="V1277">
        <v>0.57120000000000004</v>
      </c>
      <c r="W1277">
        <v>0.76029999999999998</v>
      </c>
      <c r="X1277">
        <v>0.78769999999999996</v>
      </c>
      <c r="Y1277">
        <v>0.73509999999999998</v>
      </c>
      <c r="Z1277">
        <v>0.68630000000000002</v>
      </c>
      <c r="AA1277">
        <v>0.85660000000000003</v>
      </c>
      <c r="AB1277">
        <v>0.66349999999999998</v>
      </c>
      <c r="AC1277">
        <v>0.91379999999999995</v>
      </c>
      <c r="AD1277">
        <v>0.49530000000000002</v>
      </c>
      <c r="AE1277">
        <v>0.57140000000000002</v>
      </c>
      <c r="AF1277">
        <v>0.69679999999999997</v>
      </c>
      <c r="AG1277">
        <v>0.63080000000000003</v>
      </c>
      <c r="AH1277">
        <v>0.67100000000000004</v>
      </c>
      <c r="AI1277">
        <v>0.76049999999999995</v>
      </c>
      <c r="AJ1277">
        <v>0.74619999999999997</v>
      </c>
      <c r="AK1277">
        <v>0.54869999999999997</v>
      </c>
      <c r="AL1277">
        <v>0.87809999999999999</v>
      </c>
      <c r="AM1277">
        <v>0.64410000000000001</v>
      </c>
      <c r="AN1277">
        <v>0.51449999999999996</v>
      </c>
      <c r="AO1277">
        <v>0.76739999999999997</v>
      </c>
      <c r="AP1277">
        <v>0.64970000000000006</v>
      </c>
      <c r="AQ1277">
        <v>0.50749999999999995</v>
      </c>
      <c r="AR1277">
        <v>0.58169999999999999</v>
      </c>
      <c r="AS1277">
        <v>0.73750000000000004</v>
      </c>
      <c r="AT1277">
        <v>0.59740000000000004</v>
      </c>
      <c r="AU1277">
        <v>0.42009999999999997</v>
      </c>
      <c r="AV1277">
        <v>0.86450000000000005</v>
      </c>
      <c r="AW1277">
        <v>0.47349999999999998</v>
      </c>
      <c r="AX1277">
        <v>0.58450000000000002</v>
      </c>
      <c r="AY1277">
        <v>0.68210000000000004</v>
      </c>
      <c r="AZ1277">
        <v>0.63639999999999997</v>
      </c>
      <c r="BA1277">
        <v>0.72240000000000004</v>
      </c>
      <c r="BB1277">
        <v>0.63880000000000003</v>
      </c>
      <c r="BC1277">
        <v>0.62019999999999997</v>
      </c>
      <c r="BD1277">
        <v>0.67559999999999998</v>
      </c>
    </row>
    <row r="1278" spans="1:56" hidden="1" x14ac:dyDescent="0.4">
      <c r="A1278">
        <v>52</v>
      </c>
      <c r="B1278" t="s">
        <v>1103</v>
      </c>
      <c r="C1278" t="s">
        <v>1307</v>
      </c>
      <c r="D1278" t="str">
        <f t="shared" si="56"/>
        <v>TFIDF</v>
      </c>
      <c r="E1278" t="s">
        <v>1359</v>
      </c>
      <c r="F1278">
        <f t="shared" si="57"/>
        <v>0.6009199999999999</v>
      </c>
      <c r="G1278">
        <v>0.84560000000000002</v>
      </c>
      <c r="H1278">
        <v>0.54649999999999999</v>
      </c>
      <c r="I1278">
        <v>0.6542</v>
      </c>
      <c r="J1278">
        <v>0.42909999999999998</v>
      </c>
      <c r="K1278">
        <v>0.82789999999999997</v>
      </c>
      <c r="L1278">
        <v>0.70569999999999999</v>
      </c>
      <c r="M1278">
        <v>0.54469999999999996</v>
      </c>
      <c r="N1278">
        <v>0.90480000000000005</v>
      </c>
      <c r="O1278">
        <v>0.89490000000000003</v>
      </c>
      <c r="P1278">
        <v>0.73650000000000004</v>
      </c>
      <c r="Q1278">
        <v>0.48470000000000002</v>
      </c>
      <c r="R1278">
        <v>0.4698</v>
      </c>
      <c r="S1278">
        <v>0.76619999999999999</v>
      </c>
      <c r="T1278">
        <v>0.68240000000000001</v>
      </c>
      <c r="U1278">
        <v>0.73660000000000003</v>
      </c>
      <c r="V1278">
        <v>0.46679999999999999</v>
      </c>
      <c r="W1278">
        <v>0.61029999999999995</v>
      </c>
      <c r="X1278">
        <v>0.71430000000000005</v>
      </c>
      <c r="Y1278">
        <v>0.58189999999999997</v>
      </c>
      <c r="Z1278">
        <v>0.73709999999999998</v>
      </c>
      <c r="AA1278">
        <v>0.80740000000000001</v>
      </c>
      <c r="AB1278">
        <v>0.33729999999999999</v>
      </c>
      <c r="AC1278">
        <v>0.79820000000000002</v>
      </c>
      <c r="AD1278">
        <v>0.34289999999999998</v>
      </c>
      <c r="AE1278">
        <v>0.56440000000000001</v>
      </c>
      <c r="AF1278">
        <v>0.67049999999999998</v>
      </c>
      <c r="AG1278">
        <v>0.55189999999999995</v>
      </c>
      <c r="AH1278">
        <v>0.28060000000000002</v>
      </c>
      <c r="AI1278">
        <v>0.58499999999999996</v>
      </c>
      <c r="AJ1278">
        <v>0.52259999999999995</v>
      </c>
      <c r="AK1278">
        <v>0.43519999999999998</v>
      </c>
      <c r="AL1278">
        <v>0.77339999999999998</v>
      </c>
      <c r="AM1278">
        <v>0.55500000000000005</v>
      </c>
      <c r="AN1278">
        <v>0.47020000000000001</v>
      </c>
      <c r="AO1278">
        <v>0.70320000000000005</v>
      </c>
      <c r="AP1278">
        <v>0.63590000000000002</v>
      </c>
      <c r="AQ1278">
        <v>0.39069999999999999</v>
      </c>
      <c r="AR1278">
        <v>0.65359999999999996</v>
      </c>
      <c r="AS1278">
        <v>0.46960000000000002</v>
      </c>
      <c r="AT1278">
        <v>0.3367</v>
      </c>
      <c r="AU1278">
        <v>0.46189999999999998</v>
      </c>
      <c r="AV1278">
        <v>0.78680000000000005</v>
      </c>
      <c r="AW1278">
        <v>0.3785</v>
      </c>
      <c r="AX1278">
        <v>0.39829999999999999</v>
      </c>
      <c r="AY1278">
        <v>0.70230000000000004</v>
      </c>
      <c r="AZ1278">
        <v>0.67700000000000005</v>
      </c>
      <c r="BA1278">
        <v>0.64200000000000002</v>
      </c>
      <c r="BB1278">
        <v>0.60750000000000004</v>
      </c>
      <c r="BC1278">
        <v>0.63090000000000002</v>
      </c>
      <c r="BD1278">
        <v>0.53649999999999998</v>
      </c>
    </row>
    <row r="1279" spans="1:56" hidden="1" x14ac:dyDescent="0.4">
      <c r="A1279">
        <v>53</v>
      </c>
      <c r="B1279" t="s">
        <v>1103</v>
      </c>
      <c r="C1279" t="s">
        <v>1307</v>
      </c>
      <c r="D1279" t="str">
        <f t="shared" si="56"/>
        <v>BM25</v>
      </c>
      <c r="E1279" t="s">
        <v>1360</v>
      </c>
      <c r="F1279">
        <f t="shared" si="57"/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</row>
    <row r="1280" spans="1:56" hidden="1" x14ac:dyDescent="0.4">
      <c r="A1280">
        <v>54</v>
      </c>
      <c r="B1280" t="s">
        <v>1103</v>
      </c>
      <c r="C1280" t="s">
        <v>1307</v>
      </c>
      <c r="D1280" t="str">
        <f t="shared" si="56"/>
        <v>SBERT</v>
      </c>
      <c r="E1280" t="s">
        <v>1361</v>
      </c>
      <c r="F1280">
        <f t="shared" si="57"/>
        <v>0.95393799999999995</v>
      </c>
      <c r="G1280">
        <v>0.98899999999999999</v>
      </c>
      <c r="H1280">
        <v>0.97199999999999998</v>
      </c>
      <c r="I1280">
        <v>0.97299999999999998</v>
      </c>
      <c r="J1280">
        <v>0.82520000000000004</v>
      </c>
      <c r="K1280">
        <v>0.98870000000000002</v>
      </c>
      <c r="L1280">
        <v>0.9879</v>
      </c>
      <c r="M1280">
        <v>0.95030000000000003</v>
      </c>
      <c r="N1280">
        <v>0.99539999999999995</v>
      </c>
      <c r="O1280">
        <v>0.99470000000000003</v>
      </c>
      <c r="P1280">
        <v>0.98429999999999995</v>
      </c>
      <c r="Q1280">
        <v>0.92979999999999996</v>
      </c>
      <c r="R1280">
        <v>0.96550000000000002</v>
      </c>
      <c r="S1280">
        <v>0.96879999999999999</v>
      </c>
      <c r="T1280">
        <v>0.9839</v>
      </c>
      <c r="U1280">
        <v>0.99009999999999998</v>
      </c>
      <c r="V1280">
        <v>0.96840000000000004</v>
      </c>
      <c r="W1280">
        <v>0.96220000000000006</v>
      </c>
      <c r="X1280">
        <v>0.94910000000000005</v>
      </c>
      <c r="Y1280">
        <v>0.97170000000000001</v>
      </c>
      <c r="Z1280">
        <v>0.97799999999999998</v>
      </c>
      <c r="AA1280">
        <v>0.9889</v>
      </c>
      <c r="AB1280">
        <v>0.96399999999999997</v>
      </c>
      <c r="AC1280">
        <v>0.98740000000000006</v>
      </c>
      <c r="AD1280">
        <v>0.94810000000000005</v>
      </c>
      <c r="AE1280">
        <v>0.9677</v>
      </c>
      <c r="AF1280">
        <v>0.95899999999999996</v>
      </c>
      <c r="AG1280">
        <v>0.90939999999999999</v>
      </c>
      <c r="AH1280">
        <v>0.9153</v>
      </c>
      <c r="AI1280">
        <v>0.96440000000000003</v>
      </c>
      <c r="AJ1280">
        <v>0.96699999999999997</v>
      </c>
      <c r="AK1280">
        <v>0.93410000000000004</v>
      </c>
      <c r="AL1280">
        <v>0.9718</v>
      </c>
      <c r="AM1280">
        <v>0.9617</v>
      </c>
      <c r="AN1280">
        <v>0.91620000000000001</v>
      </c>
      <c r="AO1280">
        <v>0.98209999999999997</v>
      </c>
      <c r="AP1280">
        <v>0.95679999999999998</v>
      </c>
      <c r="AQ1280">
        <v>0.96150000000000002</v>
      </c>
      <c r="AR1280">
        <v>0.95289999999999997</v>
      </c>
      <c r="AS1280">
        <v>0.94189999999999996</v>
      </c>
      <c r="AT1280">
        <v>0.94069999999999998</v>
      </c>
      <c r="AU1280">
        <v>0.89759999999999995</v>
      </c>
      <c r="AV1280">
        <v>0.98680000000000001</v>
      </c>
      <c r="AW1280">
        <v>0.84109999999999996</v>
      </c>
      <c r="AX1280">
        <v>0.89380000000000004</v>
      </c>
      <c r="AY1280">
        <v>0.96589999999999998</v>
      </c>
      <c r="AZ1280">
        <v>0.94189999999999996</v>
      </c>
      <c r="BA1280">
        <v>0.9617</v>
      </c>
      <c r="BB1280">
        <v>0.94310000000000005</v>
      </c>
      <c r="BC1280">
        <v>0.9032</v>
      </c>
      <c r="BD1280">
        <v>0.94289999999999996</v>
      </c>
    </row>
    <row r="1281" spans="1:56" hidden="1" x14ac:dyDescent="0.4">
      <c r="A1281">
        <v>55</v>
      </c>
      <c r="B1281" t="s">
        <v>1103</v>
      </c>
      <c r="C1281" t="s">
        <v>1307</v>
      </c>
      <c r="D1281" t="str">
        <f t="shared" si="56"/>
        <v>MEAN</v>
      </c>
      <c r="E1281" t="s">
        <v>1362</v>
      </c>
      <c r="F1281">
        <f t="shared" si="57"/>
        <v>0.56202200000000002</v>
      </c>
      <c r="G1281">
        <v>0.71230000000000004</v>
      </c>
      <c r="H1281">
        <v>0.57269999999999999</v>
      </c>
      <c r="I1281">
        <v>0.59819999999999995</v>
      </c>
      <c r="J1281">
        <v>0.47010000000000002</v>
      </c>
      <c r="K1281">
        <v>0.69910000000000005</v>
      </c>
      <c r="L1281">
        <v>0.59389999999999998</v>
      </c>
      <c r="M1281">
        <v>0.51770000000000005</v>
      </c>
      <c r="N1281">
        <v>0.76049999999999995</v>
      </c>
      <c r="O1281">
        <v>0.72070000000000001</v>
      </c>
      <c r="P1281">
        <v>0.64890000000000003</v>
      </c>
      <c r="Q1281">
        <v>0.50729999999999997</v>
      </c>
      <c r="R1281">
        <v>0.56379999999999997</v>
      </c>
      <c r="S1281">
        <v>0.59909999999999997</v>
      </c>
      <c r="T1281">
        <v>0.64019999999999999</v>
      </c>
      <c r="U1281">
        <v>0.62180000000000002</v>
      </c>
      <c r="V1281">
        <v>0.48530000000000001</v>
      </c>
      <c r="W1281">
        <v>0.59430000000000005</v>
      </c>
      <c r="X1281">
        <v>0.59609999999999996</v>
      </c>
      <c r="Y1281">
        <v>0.54490000000000005</v>
      </c>
      <c r="Z1281">
        <v>0.58330000000000004</v>
      </c>
      <c r="AA1281">
        <v>0.70279999999999998</v>
      </c>
      <c r="AB1281">
        <v>0.48930000000000001</v>
      </c>
      <c r="AC1281">
        <v>0.67320000000000002</v>
      </c>
      <c r="AD1281">
        <v>0.41770000000000002</v>
      </c>
      <c r="AE1281">
        <v>0.50329999999999997</v>
      </c>
      <c r="AF1281">
        <v>0.58450000000000002</v>
      </c>
      <c r="AG1281">
        <v>0.50639999999999996</v>
      </c>
      <c r="AH1281">
        <v>0.45910000000000001</v>
      </c>
      <c r="AI1281">
        <v>0.54530000000000001</v>
      </c>
      <c r="AJ1281">
        <v>0.55910000000000004</v>
      </c>
      <c r="AK1281">
        <v>0.42970000000000003</v>
      </c>
      <c r="AL1281">
        <v>0.66379999999999995</v>
      </c>
      <c r="AM1281">
        <v>0.53739999999999999</v>
      </c>
      <c r="AN1281">
        <v>0.44879999999999998</v>
      </c>
      <c r="AO1281">
        <v>0.63890000000000002</v>
      </c>
      <c r="AP1281">
        <v>0.52669999999999995</v>
      </c>
      <c r="AQ1281">
        <v>0.4844</v>
      </c>
      <c r="AR1281">
        <v>0.54730000000000001</v>
      </c>
      <c r="AS1281">
        <v>0.57269999999999999</v>
      </c>
      <c r="AT1281">
        <v>0.4607</v>
      </c>
      <c r="AU1281">
        <v>0.43330000000000002</v>
      </c>
      <c r="AV1281">
        <v>0.66310000000000002</v>
      </c>
      <c r="AW1281">
        <v>0.37859999999999999</v>
      </c>
      <c r="AX1281">
        <v>0.44850000000000001</v>
      </c>
      <c r="AY1281">
        <v>0.57920000000000005</v>
      </c>
      <c r="AZ1281">
        <v>0.60660000000000003</v>
      </c>
      <c r="BA1281">
        <v>0.59299999999999997</v>
      </c>
      <c r="BB1281">
        <v>0.54449999999999998</v>
      </c>
      <c r="BC1281">
        <v>0.54749999999999999</v>
      </c>
      <c r="BD1281">
        <v>0.52549999999999997</v>
      </c>
    </row>
    <row r="1282" spans="1:56" hidden="1" x14ac:dyDescent="0.4">
      <c r="A1282">
        <v>56</v>
      </c>
      <c r="B1282" t="s">
        <v>1103</v>
      </c>
      <c r="C1282" t="s">
        <v>1307</v>
      </c>
      <c r="D1282" t="str">
        <f t="shared" ref="D1282:D1345" si="58">MID(E1282,15,16)</f>
        <v>Weighted</v>
      </c>
      <c r="E1282" t="s">
        <v>1363</v>
      </c>
      <c r="F1282">
        <f t="shared" ref="F1282:F1345" si="59">AVERAGE(G1282:BD1282)</f>
        <v>0.5894839999999999</v>
      </c>
      <c r="G1282">
        <v>0.7843</v>
      </c>
      <c r="H1282">
        <v>0.59730000000000005</v>
      </c>
      <c r="I1282">
        <v>0.63449999999999995</v>
      </c>
      <c r="J1282">
        <v>0.48530000000000001</v>
      </c>
      <c r="K1282">
        <v>0.76690000000000003</v>
      </c>
      <c r="L1282">
        <v>0.62949999999999995</v>
      </c>
      <c r="M1282">
        <v>0.53190000000000004</v>
      </c>
      <c r="N1282">
        <v>0.84650000000000003</v>
      </c>
      <c r="O1282">
        <v>0.7964</v>
      </c>
      <c r="P1282">
        <v>0.70020000000000004</v>
      </c>
      <c r="Q1282">
        <v>0.51890000000000003</v>
      </c>
      <c r="R1282">
        <v>0.58340000000000003</v>
      </c>
      <c r="S1282">
        <v>0.64180000000000004</v>
      </c>
      <c r="T1282">
        <v>0.68679999999999997</v>
      </c>
      <c r="U1282">
        <v>0.66559999999999997</v>
      </c>
      <c r="V1282">
        <v>0.48470000000000002</v>
      </c>
      <c r="W1282">
        <v>0.62909999999999999</v>
      </c>
      <c r="X1282">
        <v>0.63849999999999996</v>
      </c>
      <c r="Y1282">
        <v>0.5645</v>
      </c>
      <c r="Z1282">
        <v>0.61929999999999996</v>
      </c>
      <c r="AA1282">
        <v>0.77049999999999996</v>
      </c>
      <c r="AB1282">
        <v>0.48380000000000001</v>
      </c>
      <c r="AC1282">
        <v>0.73329999999999995</v>
      </c>
      <c r="AD1282">
        <v>0.39710000000000001</v>
      </c>
      <c r="AE1282">
        <v>0.51219999999999999</v>
      </c>
      <c r="AF1282">
        <v>0.62039999999999995</v>
      </c>
      <c r="AG1282">
        <v>0.5242</v>
      </c>
      <c r="AH1282">
        <v>0.4506</v>
      </c>
      <c r="AI1282">
        <v>0.56620000000000004</v>
      </c>
      <c r="AJ1282">
        <v>0.57999999999999996</v>
      </c>
      <c r="AK1282">
        <v>0.41880000000000001</v>
      </c>
      <c r="AL1282">
        <v>0.72260000000000002</v>
      </c>
      <c r="AM1282">
        <v>0.55530000000000002</v>
      </c>
      <c r="AN1282">
        <v>0.44700000000000001</v>
      </c>
      <c r="AO1282">
        <v>0.6865</v>
      </c>
      <c r="AP1282">
        <v>0.54669999999999996</v>
      </c>
      <c r="AQ1282">
        <v>0.48089999999999999</v>
      </c>
      <c r="AR1282">
        <v>0.57389999999999997</v>
      </c>
      <c r="AS1282">
        <v>0.59799999999999998</v>
      </c>
      <c r="AT1282">
        <v>0.4516</v>
      </c>
      <c r="AU1282">
        <v>0.43009999999999998</v>
      </c>
      <c r="AV1282">
        <v>0.72019999999999995</v>
      </c>
      <c r="AW1282">
        <v>0.36599999999999999</v>
      </c>
      <c r="AX1282">
        <v>0.44650000000000001</v>
      </c>
      <c r="AY1282">
        <v>0.61419999999999997</v>
      </c>
      <c r="AZ1282">
        <v>0.65080000000000005</v>
      </c>
      <c r="BA1282">
        <v>0.62909999999999999</v>
      </c>
      <c r="BB1282">
        <v>0.5696</v>
      </c>
      <c r="BC1282">
        <v>0.58050000000000002</v>
      </c>
      <c r="BD1282">
        <v>0.54220000000000002</v>
      </c>
    </row>
    <row r="1283" spans="1:56" hidden="1" x14ac:dyDescent="0.4">
      <c r="A1283">
        <v>1387</v>
      </c>
      <c r="B1283" t="str">
        <f t="shared" ref="B1283:B1346" si="60">LEFT(E1283,6)</f>
        <v>GPM091</v>
      </c>
      <c r="C1283" t="str">
        <f t="shared" ref="C1283:C1346" si="61">MID(E1283,8,6)</f>
        <v>GPM002</v>
      </c>
      <c r="D1283" t="str">
        <f t="shared" si="58"/>
        <v>Jaccard</v>
      </c>
      <c r="E1283" t="s">
        <v>1364</v>
      </c>
      <c r="F1283">
        <f t="shared" si="59"/>
        <v>0.35098200000000007</v>
      </c>
      <c r="G1283">
        <v>0.36620000000000003</v>
      </c>
      <c r="H1283">
        <v>0.34089999999999998</v>
      </c>
      <c r="I1283">
        <v>0.22770000000000001</v>
      </c>
      <c r="J1283">
        <v>0.38</v>
      </c>
      <c r="K1283">
        <v>0.31819999999999998</v>
      </c>
      <c r="L1283">
        <v>0.2</v>
      </c>
      <c r="M1283">
        <v>0.30969999999999998</v>
      </c>
      <c r="N1283">
        <v>0.47139999999999999</v>
      </c>
      <c r="O1283">
        <v>0.3977</v>
      </c>
      <c r="P1283">
        <v>0.4607</v>
      </c>
      <c r="Q1283">
        <v>0.28739999999999999</v>
      </c>
      <c r="R1283">
        <v>0.32140000000000002</v>
      </c>
      <c r="S1283">
        <v>6.3500000000000001E-2</v>
      </c>
      <c r="T1283">
        <v>0.27539999999999998</v>
      </c>
      <c r="U1283">
        <v>0.39800000000000002</v>
      </c>
      <c r="V1283">
        <v>0.36170000000000002</v>
      </c>
      <c r="W1283">
        <v>0.35920000000000002</v>
      </c>
      <c r="X1283">
        <v>0.25679999999999997</v>
      </c>
      <c r="Y1283">
        <v>0.4375</v>
      </c>
      <c r="Z1283">
        <v>0.6552</v>
      </c>
      <c r="AA1283">
        <v>0.28570000000000001</v>
      </c>
      <c r="AB1283">
        <v>0.35709999999999997</v>
      </c>
      <c r="AC1283">
        <v>0.35239999999999999</v>
      </c>
      <c r="AD1283">
        <v>0.3034</v>
      </c>
      <c r="AE1283">
        <v>0.38540000000000002</v>
      </c>
      <c r="AF1283">
        <v>0.5</v>
      </c>
      <c r="AG1283">
        <v>0.3125</v>
      </c>
      <c r="AH1283">
        <v>0.3286</v>
      </c>
      <c r="AI1283">
        <v>0.32840000000000003</v>
      </c>
      <c r="AJ1283">
        <v>0.39679999999999999</v>
      </c>
      <c r="AK1283">
        <v>0.31709999999999999</v>
      </c>
      <c r="AL1283">
        <v>0.36780000000000002</v>
      </c>
      <c r="AM1283">
        <v>0.33900000000000002</v>
      </c>
      <c r="AN1283">
        <v>0.3548</v>
      </c>
      <c r="AO1283">
        <v>0.42609999999999998</v>
      </c>
      <c r="AP1283">
        <v>0.28570000000000001</v>
      </c>
      <c r="AQ1283">
        <v>0.45610000000000001</v>
      </c>
      <c r="AR1283">
        <v>0.20749999999999999</v>
      </c>
      <c r="AS1283">
        <v>0.40739999999999998</v>
      </c>
      <c r="AT1283">
        <v>0.36070000000000002</v>
      </c>
      <c r="AU1283">
        <v>0.34289999999999998</v>
      </c>
      <c r="AV1283">
        <v>0.30509999999999998</v>
      </c>
      <c r="AW1283">
        <v>0.22339999999999999</v>
      </c>
      <c r="AX1283">
        <v>0.38529999999999998</v>
      </c>
      <c r="AY1283">
        <v>0.2833</v>
      </c>
      <c r="AZ1283">
        <v>0.40300000000000002</v>
      </c>
      <c r="BA1283">
        <v>0.41670000000000001</v>
      </c>
      <c r="BB1283">
        <v>0.42680000000000001</v>
      </c>
      <c r="BC1283">
        <v>0.40789999999999998</v>
      </c>
      <c r="BD1283">
        <v>0.39360000000000001</v>
      </c>
    </row>
    <row r="1284" spans="1:56" hidden="1" x14ac:dyDescent="0.4">
      <c r="A1284">
        <v>1388</v>
      </c>
      <c r="B1284" t="str">
        <f t="shared" si="60"/>
        <v>GPM091</v>
      </c>
      <c r="C1284" t="str">
        <f t="shared" si="61"/>
        <v>GPM002</v>
      </c>
      <c r="D1284" t="str">
        <f t="shared" si="58"/>
        <v>Levenshtein</v>
      </c>
      <c r="E1284" t="s">
        <v>1365</v>
      </c>
      <c r="F1284">
        <f t="shared" si="59"/>
        <v>0.52839999999999998</v>
      </c>
      <c r="G1284">
        <v>0.58440000000000003</v>
      </c>
      <c r="H1284">
        <v>0.54149999999999998</v>
      </c>
      <c r="I1284">
        <v>0.53320000000000001</v>
      </c>
      <c r="J1284">
        <v>0.5655</v>
      </c>
      <c r="K1284">
        <v>0.54700000000000004</v>
      </c>
      <c r="L1284">
        <v>0.43259999999999998</v>
      </c>
      <c r="M1284">
        <v>0.46750000000000003</v>
      </c>
      <c r="N1284">
        <v>0.6946</v>
      </c>
      <c r="O1284">
        <v>0.49180000000000001</v>
      </c>
      <c r="P1284">
        <v>0.50190000000000001</v>
      </c>
      <c r="Q1284">
        <v>0.54710000000000003</v>
      </c>
      <c r="R1284">
        <v>0.53439999999999999</v>
      </c>
      <c r="S1284">
        <v>0.39389999999999997</v>
      </c>
      <c r="T1284">
        <v>0.50770000000000004</v>
      </c>
      <c r="U1284">
        <v>0.49109999999999998</v>
      </c>
      <c r="V1284">
        <v>0.52370000000000005</v>
      </c>
      <c r="W1284">
        <v>0.44550000000000001</v>
      </c>
      <c r="X1284">
        <v>0.47460000000000002</v>
      </c>
      <c r="Y1284">
        <v>0.60250000000000004</v>
      </c>
      <c r="Z1284">
        <v>0.64870000000000005</v>
      </c>
      <c r="AA1284">
        <v>0.43709999999999999</v>
      </c>
      <c r="AB1284">
        <v>0.38750000000000001</v>
      </c>
      <c r="AC1284">
        <v>0.4869</v>
      </c>
      <c r="AD1284">
        <v>0.58209999999999995</v>
      </c>
      <c r="AE1284">
        <v>0.5605</v>
      </c>
      <c r="AF1284">
        <v>0.61539999999999995</v>
      </c>
      <c r="AG1284">
        <v>0.54090000000000005</v>
      </c>
      <c r="AH1284">
        <v>0.54159999999999997</v>
      </c>
      <c r="AI1284">
        <v>0.52400000000000002</v>
      </c>
      <c r="AJ1284">
        <v>0.70569999999999999</v>
      </c>
      <c r="AK1284">
        <v>0.53669999999999995</v>
      </c>
      <c r="AL1284">
        <v>0.4929</v>
      </c>
      <c r="AM1284">
        <v>0.56259999999999999</v>
      </c>
      <c r="AN1284">
        <v>0.5292</v>
      </c>
      <c r="AO1284">
        <v>0.57609999999999995</v>
      </c>
      <c r="AP1284">
        <v>0.45319999999999999</v>
      </c>
      <c r="AQ1284">
        <v>0.58740000000000003</v>
      </c>
      <c r="AR1284">
        <v>0.48959999999999998</v>
      </c>
      <c r="AS1284">
        <v>0.52059999999999995</v>
      </c>
      <c r="AT1284">
        <v>0.46260000000000001</v>
      </c>
      <c r="AU1284">
        <v>0.48459999999999998</v>
      </c>
      <c r="AV1284">
        <v>0.48039999999999999</v>
      </c>
      <c r="AW1284">
        <v>0.45229999999999998</v>
      </c>
      <c r="AX1284">
        <v>0.48909999999999998</v>
      </c>
      <c r="AY1284">
        <v>0.52449999999999997</v>
      </c>
      <c r="AZ1284">
        <v>0.498</v>
      </c>
      <c r="BA1284">
        <v>0.6341</v>
      </c>
      <c r="BB1284">
        <v>0.63749999999999996</v>
      </c>
      <c r="BC1284">
        <v>0.49980000000000002</v>
      </c>
      <c r="BD1284">
        <v>0.59789999999999999</v>
      </c>
    </row>
    <row r="1285" spans="1:56" hidden="1" x14ac:dyDescent="0.4">
      <c r="A1285">
        <v>1389</v>
      </c>
      <c r="B1285" t="str">
        <f t="shared" si="60"/>
        <v>GPM091</v>
      </c>
      <c r="C1285" t="str">
        <f t="shared" si="61"/>
        <v>GPM002</v>
      </c>
      <c r="D1285" t="str">
        <f t="shared" si="58"/>
        <v>TFIDF</v>
      </c>
      <c r="E1285" t="s">
        <v>1366</v>
      </c>
      <c r="F1285">
        <f t="shared" si="59"/>
        <v>0.537022</v>
      </c>
      <c r="G1285">
        <v>0.59440000000000004</v>
      </c>
      <c r="H1285">
        <v>0.67259999999999998</v>
      </c>
      <c r="I1285">
        <v>0.4415</v>
      </c>
      <c r="J1285">
        <v>0.56140000000000001</v>
      </c>
      <c r="K1285">
        <v>0.52210000000000001</v>
      </c>
      <c r="L1285">
        <v>0.39019999999999999</v>
      </c>
      <c r="M1285">
        <v>0.40239999999999998</v>
      </c>
      <c r="N1285">
        <v>0.60050000000000003</v>
      </c>
      <c r="O1285">
        <v>0.7268</v>
      </c>
      <c r="P1285">
        <v>0.5121</v>
      </c>
      <c r="Q1285">
        <v>0.4975</v>
      </c>
      <c r="R1285">
        <v>0.48480000000000001</v>
      </c>
      <c r="S1285">
        <v>0.49220000000000003</v>
      </c>
      <c r="T1285">
        <v>0.56179999999999997</v>
      </c>
      <c r="U1285">
        <v>0.50419999999999998</v>
      </c>
      <c r="V1285">
        <v>0.54420000000000002</v>
      </c>
      <c r="W1285">
        <v>0.36499999999999999</v>
      </c>
      <c r="X1285">
        <v>0.49459999999999998</v>
      </c>
      <c r="Y1285">
        <v>0.5403</v>
      </c>
      <c r="Z1285">
        <v>0.70409999999999995</v>
      </c>
      <c r="AA1285">
        <v>0.49199999999999999</v>
      </c>
      <c r="AB1285">
        <v>0.49740000000000001</v>
      </c>
      <c r="AC1285">
        <v>0.50360000000000005</v>
      </c>
      <c r="AD1285">
        <v>0.63249999999999995</v>
      </c>
      <c r="AE1285">
        <v>0.58579999999999999</v>
      </c>
      <c r="AF1285">
        <v>0.61040000000000005</v>
      </c>
      <c r="AG1285">
        <v>0.4798</v>
      </c>
      <c r="AH1285">
        <v>0.31900000000000001</v>
      </c>
      <c r="AI1285">
        <v>0.4844</v>
      </c>
      <c r="AJ1285">
        <v>0.6542</v>
      </c>
      <c r="AK1285">
        <v>0.58030000000000004</v>
      </c>
      <c r="AL1285">
        <v>0.56540000000000001</v>
      </c>
      <c r="AM1285">
        <v>0.69540000000000002</v>
      </c>
      <c r="AN1285">
        <v>0.49590000000000001</v>
      </c>
      <c r="AO1285">
        <v>0.64249999999999996</v>
      </c>
      <c r="AP1285">
        <v>0.55920000000000003</v>
      </c>
      <c r="AQ1285">
        <v>0.57299999999999995</v>
      </c>
      <c r="AR1285">
        <v>0.5716</v>
      </c>
      <c r="AS1285">
        <v>0.56100000000000005</v>
      </c>
      <c r="AT1285">
        <v>0.42420000000000002</v>
      </c>
      <c r="AU1285">
        <v>0.44030000000000002</v>
      </c>
      <c r="AV1285">
        <v>0.54690000000000005</v>
      </c>
      <c r="AW1285">
        <v>0.49709999999999999</v>
      </c>
      <c r="AX1285">
        <v>0.4995</v>
      </c>
      <c r="AY1285">
        <v>0.5696</v>
      </c>
      <c r="AZ1285">
        <v>0.45639999999999997</v>
      </c>
      <c r="BA1285">
        <v>0.65139999999999998</v>
      </c>
      <c r="BB1285">
        <v>0.6512</v>
      </c>
      <c r="BC1285">
        <v>0.47570000000000001</v>
      </c>
      <c r="BD1285">
        <v>0.52270000000000005</v>
      </c>
    </row>
    <row r="1286" spans="1:56" hidden="1" x14ac:dyDescent="0.4">
      <c r="A1286">
        <v>1390</v>
      </c>
      <c r="B1286" t="str">
        <f t="shared" si="60"/>
        <v>GPM091</v>
      </c>
      <c r="C1286" t="str">
        <f t="shared" si="61"/>
        <v>GPM002</v>
      </c>
      <c r="D1286" t="str">
        <f t="shared" si="58"/>
        <v>BM25</v>
      </c>
      <c r="E1286" t="s">
        <v>1367</v>
      </c>
      <c r="F1286">
        <f t="shared" si="59"/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</row>
    <row r="1287" spans="1:56" hidden="1" x14ac:dyDescent="0.4">
      <c r="A1287">
        <v>1391</v>
      </c>
      <c r="B1287" t="str">
        <f t="shared" si="60"/>
        <v>GPM091</v>
      </c>
      <c r="C1287" t="str">
        <f t="shared" si="61"/>
        <v>GPM002</v>
      </c>
      <c r="D1287" t="str">
        <f t="shared" si="58"/>
        <v>SBERT</v>
      </c>
      <c r="E1287" t="s">
        <v>1368</v>
      </c>
      <c r="F1287">
        <f t="shared" si="59"/>
        <v>0.92569199999999996</v>
      </c>
      <c r="G1287">
        <v>0.93430000000000002</v>
      </c>
      <c r="H1287">
        <v>0.92300000000000004</v>
      </c>
      <c r="I1287">
        <v>0.90500000000000003</v>
      </c>
      <c r="J1287">
        <v>0.96389999999999998</v>
      </c>
      <c r="K1287">
        <v>0.88039999999999996</v>
      </c>
      <c r="L1287">
        <v>0.90559999999999996</v>
      </c>
      <c r="M1287">
        <v>0.92559999999999998</v>
      </c>
      <c r="N1287">
        <v>0.96409999999999996</v>
      </c>
      <c r="O1287">
        <v>0.95850000000000002</v>
      </c>
      <c r="P1287">
        <v>0.95099999999999996</v>
      </c>
      <c r="Q1287">
        <v>0.92169999999999996</v>
      </c>
      <c r="R1287">
        <v>0.91269999999999996</v>
      </c>
      <c r="S1287">
        <v>0.88180000000000003</v>
      </c>
      <c r="T1287">
        <v>0.90339999999999998</v>
      </c>
      <c r="U1287">
        <v>0.94489999999999996</v>
      </c>
      <c r="V1287">
        <v>0.9214</v>
      </c>
      <c r="W1287">
        <v>0.91739999999999999</v>
      </c>
      <c r="X1287">
        <v>0.92430000000000001</v>
      </c>
      <c r="Y1287">
        <v>0.9163</v>
      </c>
      <c r="Z1287">
        <v>0.95940000000000003</v>
      </c>
      <c r="AA1287">
        <v>0.89549999999999996</v>
      </c>
      <c r="AB1287">
        <v>0.89129999999999998</v>
      </c>
      <c r="AC1287">
        <v>0.93149999999999999</v>
      </c>
      <c r="AD1287">
        <v>0.97089999999999999</v>
      </c>
      <c r="AE1287">
        <v>0.95799999999999996</v>
      </c>
      <c r="AF1287">
        <v>0.9728</v>
      </c>
      <c r="AG1287">
        <v>0.93869999999999998</v>
      </c>
      <c r="AH1287">
        <v>0.89510000000000001</v>
      </c>
      <c r="AI1287">
        <v>0.90029999999999999</v>
      </c>
      <c r="AJ1287">
        <v>0.96799999999999997</v>
      </c>
      <c r="AK1287">
        <v>0.90939999999999999</v>
      </c>
      <c r="AL1287">
        <v>0.88180000000000003</v>
      </c>
      <c r="AM1287">
        <v>0.9597</v>
      </c>
      <c r="AN1287">
        <v>0.94130000000000003</v>
      </c>
      <c r="AO1287">
        <v>0.95640000000000003</v>
      </c>
      <c r="AP1287">
        <v>0.90480000000000005</v>
      </c>
      <c r="AQ1287">
        <v>0.95950000000000002</v>
      </c>
      <c r="AR1287">
        <v>0.95930000000000004</v>
      </c>
      <c r="AS1287">
        <v>0.91839999999999999</v>
      </c>
      <c r="AT1287">
        <v>0.90349999999999997</v>
      </c>
      <c r="AU1287">
        <v>0.91739999999999999</v>
      </c>
      <c r="AV1287">
        <v>0.90329999999999999</v>
      </c>
      <c r="AW1287">
        <v>0.87109999999999999</v>
      </c>
      <c r="AX1287">
        <v>0.92290000000000005</v>
      </c>
      <c r="AY1287">
        <v>0.93089999999999995</v>
      </c>
      <c r="AZ1287">
        <v>0.89810000000000001</v>
      </c>
      <c r="BA1287">
        <v>0.90390000000000004</v>
      </c>
      <c r="BB1287">
        <v>0.95389999999999997</v>
      </c>
      <c r="BC1287">
        <v>0.91190000000000004</v>
      </c>
      <c r="BD1287">
        <v>0.94030000000000002</v>
      </c>
    </row>
    <row r="1288" spans="1:56" hidden="1" x14ac:dyDescent="0.4">
      <c r="A1288">
        <v>1392</v>
      </c>
      <c r="B1288" t="str">
        <f t="shared" si="60"/>
        <v>GPM091</v>
      </c>
      <c r="C1288" t="str">
        <f t="shared" si="61"/>
        <v>GPM002</v>
      </c>
      <c r="D1288" t="str">
        <f t="shared" si="58"/>
        <v>MEAN</v>
      </c>
      <c r="E1288" t="s">
        <v>1369</v>
      </c>
      <c r="F1288">
        <f t="shared" si="59"/>
        <v>0.46842399999999995</v>
      </c>
      <c r="G1288">
        <v>0.49590000000000001</v>
      </c>
      <c r="H1288">
        <v>0.49559999999999998</v>
      </c>
      <c r="I1288">
        <v>0.42149999999999999</v>
      </c>
      <c r="J1288">
        <v>0.49419999999999997</v>
      </c>
      <c r="K1288">
        <v>0.45350000000000001</v>
      </c>
      <c r="L1288">
        <v>0.38569999999999999</v>
      </c>
      <c r="M1288">
        <v>0.42099999999999999</v>
      </c>
      <c r="N1288">
        <v>0.54610000000000003</v>
      </c>
      <c r="O1288">
        <v>0.51500000000000001</v>
      </c>
      <c r="P1288">
        <v>0.48509999999999998</v>
      </c>
      <c r="Q1288">
        <v>0.45069999999999999</v>
      </c>
      <c r="R1288">
        <v>0.45069999999999999</v>
      </c>
      <c r="S1288">
        <v>0.36630000000000001</v>
      </c>
      <c r="T1288">
        <v>0.4496</v>
      </c>
      <c r="U1288">
        <v>0.46760000000000002</v>
      </c>
      <c r="V1288">
        <v>0.47020000000000001</v>
      </c>
      <c r="W1288">
        <v>0.41739999999999999</v>
      </c>
      <c r="X1288">
        <v>0.43009999999999998</v>
      </c>
      <c r="Y1288">
        <v>0.49930000000000002</v>
      </c>
      <c r="Z1288">
        <v>0.59350000000000003</v>
      </c>
      <c r="AA1288">
        <v>0.42209999999999998</v>
      </c>
      <c r="AB1288">
        <v>0.42670000000000002</v>
      </c>
      <c r="AC1288">
        <v>0.45490000000000003</v>
      </c>
      <c r="AD1288">
        <v>0.49780000000000002</v>
      </c>
      <c r="AE1288">
        <v>0.498</v>
      </c>
      <c r="AF1288">
        <v>0.53969999999999996</v>
      </c>
      <c r="AG1288">
        <v>0.45440000000000003</v>
      </c>
      <c r="AH1288">
        <v>0.41689999999999999</v>
      </c>
      <c r="AI1288">
        <v>0.44740000000000002</v>
      </c>
      <c r="AJ1288">
        <v>0.54500000000000004</v>
      </c>
      <c r="AK1288">
        <v>0.46870000000000001</v>
      </c>
      <c r="AL1288">
        <v>0.46160000000000001</v>
      </c>
      <c r="AM1288">
        <v>0.51129999999999998</v>
      </c>
      <c r="AN1288">
        <v>0.4642</v>
      </c>
      <c r="AO1288">
        <v>0.5202</v>
      </c>
      <c r="AP1288">
        <v>0.44059999999999999</v>
      </c>
      <c r="AQ1288">
        <v>0.51519999999999999</v>
      </c>
      <c r="AR1288">
        <v>0.4456</v>
      </c>
      <c r="AS1288">
        <v>0.48149999999999998</v>
      </c>
      <c r="AT1288">
        <v>0.43020000000000003</v>
      </c>
      <c r="AU1288">
        <v>0.437</v>
      </c>
      <c r="AV1288">
        <v>0.4471</v>
      </c>
      <c r="AW1288">
        <v>0.4088</v>
      </c>
      <c r="AX1288">
        <v>0.45939999999999998</v>
      </c>
      <c r="AY1288">
        <v>0.4617</v>
      </c>
      <c r="AZ1288">
        <v>0.4511</v>
      </c>
      <c r="BA1288">
        <v>0.5212</v>
      </c>
      <c r="BB1288">
        <v>0.53390000000000004</v>
      </c>
      <c r="BC1288">
        <v>0.45910000000000001</v>
      </c>
      <c r="BD1288">
        <v>0.4909</v>
      </c>
    </row>
    <row r="1289" spans="1:56" hidden="1" x14ac:dyDescent="0.4">
      <c r="A1289">
        <v>1393</v>
      </c>
      <c r="B1289" t="str">
        <f t="shared" si="60"/>
        <v>GPM091</v>
      </c>
      <c r="C1289" t="str">
        <f t="shared" si="61"/>
        <v>GPM002</v>
      </c>
      <c r="D1289" t="str">
        <f t="shared" si="58"/>
        <v>Weighted</v>
      </c>
      <c r="E1289" t="s">
        <v>1370</v>
      </c>
      <c r="F1289">
        <f t="shared" si="59"/>
        <v>0.47352800000000017</v>
      </c>
      <c r="G1289">
        <v>0.50939999999999996</v>
      </c>
      <c r="H1289">
        <v>0.51470000000000005</v>
      </c>
      <c r="I1289">
        <v>0.41320000000000001</v>
      </c>
      <c r="J1289">
        <v>0.50119999999999998</v>
      </c>
      <c r="K1289">
        <v>0.46100000000000002</v>
      </c>
      <c r="L1289">
        <v>0.36580000000000001</v>
      </c>
      <c r="M1289">
        <v>0.40760000000000002</v>
      </c>
      <c r="N1289">
        <v>0.56810000000000005</v>
      </c>
      <c r="O1289">
        <v>0.5363</v>
      </c>
      <c r="P1289">
        <v>0.4894</v>
      </c>
      <c r="Q1289">
        <v>0.45</v>
      </c>
      <c r="R1289">
        <v>0.45069999999999999</v>
      </c>
      <c r="S1289">
        <v>0.35020000000000001</v>
      </c>
      <c r="T1289">
        <v>0.4546</v>
      </c>
      <c r="U1289">
        <v>0.46800000000000003</v>
      </c>
      <c r="V1289">
        <v>0.4768</v>
      </c>
      <c r="W1289">
        <v>0.40239999999999998</v>
      </c>
      <c r="X1289">
        <v>0.42370000000000002</v>
      </c>
      <c r="Y1289">
        <v>0.51370000000000005</v>
      </c>
      <c r="Z1289">
        <v>0.63319999999999999</v>
      </c>
      <c r="AA1289">
        <v>0.4178</v>
      </c>
      <c r="AB1289">
        <v>0.42449999999999999</v>
      </c>
      <c r="AC1289">
        <v>0.45400000000000001</v>
      </c>
      <c r="AD1289">
        <v>0.50819999999999999</v>
      </c>
      <c r="AE1289">
        <v>0.50800000000000001</v>
      </c>
      <c r="AF1289">
        <v>0.55920000000000003</v>
      </c>
      <c r="AG1289">
        <v>0.45119999999999999</v>
      </c>
      <c r="AH1289">
        <v>0.40279999999999999</v>
      </c>
      <c r="AI1289">
        <v>0.44850000000000001</v>
      </c>
      <c r="AJ1289">
        <v>0.56869999999999998</v>
      </c>
      <c r="AK1289">
        <v>0.47849999999999998</v>
      </c>
      <c r="AL1289">
        <v>0.47299999999999998</v>
      </c>
      <c r="AM1289">
        <v>0.53</v>
      </c>
      <c r="AN1289">
        <v>0.46389999999999998</v>
      </c>
      <c r="AO1289">
        <v>0.53890000000000005</v>
      </c>
      <c r="AP1289">
        <v>0.443</v>
      </c>
      <c r="AQ1289">
        <v>0.52869999999999995</v>
      </c>
      <c r="AR1289">
        <v>0.44169999999999998</v>
      </c>
      <c r="AS1289">
        <v>0.49220000000000003</v>
      </c>
      <c r="AT1289">
        <v>0.4234</v>
      </c>
      <c r="AU1289">
        <v>0.43070000000000003</v>
      </c>
      <c r="AV1289">
        <v>0.45079999999999998</v>
      </c>
      <c r="AW1289">
        <v>0.4052</v>
      </c>
      <c r="AX1289">
        <v>0.46079999999999999</v>
      </c>
      <c r="AY1289">
        <v>0.46589999999999998</v>
      </c>
      <c r="AZ1289">
        <v>0.45200000000000001</v>
      </c>
      <c r="BA1289">
        <v>0.54849999999999999</v>
      </c>
      <c r="BB1289">
        <v>0.55679999999999996</v>
      </c>
      <c r="BC1289">
        <v>0.46079999999999999</v>
      </c>
      <c r="BD1289">
        <v>0.49869999999999998</v>
      </c>
    </row>
    <row r="1290" spans="1:56" hidden="1" x14ac:dyDescent="0.4">
      <c r="A1290">
        <v>1345</v>
      </c>
      <c r="B1290" t="str">
        <f t="shared" si="60"/>
        <v>GPM051</v>
      </c>
      <c r="C1290" t="str">
        <f t="shared" si="61"/>
        <v>GPM002</v>
      </c>
      <c r="D1290" t="str">
        <f t="shared" si="58"/>
        <v>Jaccard</v>
      </c>
      <c r="E1290" t="s">
        <v>1371</v>
      </c>
      <c r="F1290">
        <f t="shared" si="59"/>
        <v>0.39652399999999993</v>
      </c>
      <c r="G1290">
        <v>0.34720000000000001</v>
      </c>
      <c r="H1290">
        <v>0.5625</v>
      </c>
      <c r="I1290">
        <v>0.35959999999999998</v>
      </c>
      <c r="J1290">
        <v>0.375</v>
      </c>
      <c r="K1290">
        <v>0.3846</v>
      </c>
      <c r="L1290">
        <v>0.36730000000000002</v>
      </c>
      <c r="M1290">
        <v>0.4819</v>
      </c>
      <c r="N1290">
        <v>0.40960000000000002</v>
      </c>
      <c r="O1290">
        <v>0.44069999999999998</v>
      </c>
      <c r="P1290">
        <v>0.35780000000000001</v>
      </c>
      <c r="Q1290">
        <v>0.31680000000000003</v>
      </c>
      <c r="R1290">
        <v>0.27960000000000002</v>
      </c>
      <c r="S1290">
        <v>0.189</v>
      </c>
      <c r="T1290">
        <v>0.33329999999999999</v>
      </c>
      <c r="U1290">
        <v>0.39600000000000002</v>
      </c>
      <c r="V1290">
        <v>0.41760000000000003</v>
      </c>
      <c r="W1290">
        <v>0.32179999999999997</v>
      </c>
      <c r="X1290">
        <v>0.4521</v>
      </c>
      <c r="Y1290">
        <v>0.49330000000000002</v>
      </c>
      <c r="Z1290">
        <v>0.53449999999999998</v>
      </c>
      <c r="AA1290">
        <v>0.41099999999999998</v>
      </c>
      <c r="AB1290">
        <v>0.27960000000000002</v>
      </c>
      <c r="AC1290">
        <v>0.34379999999999999</v>
      </c>
      <c r="AD1290">
        <v>0.33329999999999999</v>
      </c>
      <c r="AE1290">
        <v>0.51849999999999996</v>
      </c>
      <c r="AF1290">
        <v>0.625</v>
      </c>
      <c r="AG1290">
        <v>0.45739999999999997</v>
      </c>
      <c r="AH1290">
        <v>0.3871</v>
      </c>
      <c r="AI1290">
        <v>0.43099999999999999</v>
      </c>
      <c r="AJ1290">
        <v>0.33800000000000002</v>
      </c>
      <c r="AK1290">
        <v>0.4526</v>
      </c>
      <c r="AL1290">
        <v>0.4133</v>
      </c>
      <c r="AM1290">
        <v>0.22220000000000001</v>
      </c>
      <c r="AN1290">
        <v>0.4</v>
      </c>
      <c r="AO1290">
        <v>0.46810000000000002</v>
      </c>
      <c r="AP1290">
        <v>0.25</v>
      </c>
      <c r="AQ1290">
        <v>0.46150000000000002</v>
      </c>
      <c r="AR1290">
        <v>0.30380000000000001</v>
      </c>
      <c r="AS1290">
        <v>0.52859999999999996</v>
      </c>
      <c r="AT1290">
        <v>0.33329999999999999</v>
      </c>
      <c r="AU1290">
        <v>0.43659999999999999</v>
      </c>
      <c r="AV1290">
        <v>0.2742</v>
      </c>
      <c r="AW1290">
        <v>0.25</v>
      </c>
      <c r="AX1290">
        <v>0.33929999999999999</v>
      </c>
      <c r="AY1290">
        <v>0.34210000000000002</v>
      </c>
      <c r="AZ1290">
        <v>0.33329999999999999</v>
      </c>
      <c r="BA1290">
        <v>0.40860000000000002</v>
      </c>
      <c r="BB1290">
        <v>0.72729999999999995</v>
      </c>
      <c r="BC1290">
        <v>0.51670000000000005</v>
      </c>
      <c r="BD1290">
        <v>0.41980000000000001</v>
      </c>
    </row>
    <row r="1291" spans="1:56" hidden="1" x14ac:dyDescent="0.4">
      <c r="A1291">
        <v>1346</v>
      </c>
      <c r="B1291" t="str">
        <f t="shared" si="60"/>
        <v>GPM051</v>
      </c>
      <c r="C1291" t="str">
        <f t="shared" si="61"/>
        <v>GPM002</v>
      </c>
      <c r="D1291" t="str">
        <f t="shared" si="58"/>
        <v>Levenshtein</v>
      </c>
      <c r="E1291" t="s">
        <v>1372</v>
      </c>
      <c r="F1291">
        <f t="shared" si="59"/>
        <v>0.57521600000000006</v>
      </c>
      <c r="G1291">
        <v>0.60109999999999997</v>
      </c>
      <c r="H1291">
        <v>0.73729999999999996</v>
      </c>
      <c r="I1291">
        <v>0.56879999999999997</v>
      </c>
      <c r="J1291">
        <v>0.56920000000000004</v>
      </c>
      <c r="K1291">
        <v>0.5917</v>
      </c>
      <c r="L1291">
        <v>0.60980000000000001</v>
      </c>
      <c r="M1291">
        <v>0.70179999999999998</v>
      </c>
      <c r="N1291">
        <v>0.66569999999999996</v>
      </c>
      <c r="O1291">
        <v>0.73529999999999995</v>
      </c>
      <c r="P1291">
        <v>0.56830000000000003</v>
      </c>
      <c r="Q1291">
        <v>0.50629999999999997</v>
      </c>
      <c r="R1291">
        <v>0.41830000000000001</v>
      </c>
      <c r="S1291">
        <v>0.32779999999999998</v>
      </c>
      <c r="T1291">
        <v>0.53769999999999996</v>
      </c>
      <c r="U1291">
        <v>0.49</v>
      </c>
      <c r="V1291">
        <v>0.55410000000000004</v>
      </c>
      <c r="W1291">
        <v>0.47589999999999999</v>
      </c>
      <c r="X1291">
        <v>0.52210000000000001</v>
      </c>
      <c r="Y1291">
        <v>0.63280000000000003</v>
      </c>
      <c r="Z1291">
        <v>0.6724</v>
      </c>
      <c r="AA1291">
        <v>0.57499999999999996</v>
      </c>
      <c r="AB1291">
        <v>0.53129999999999999</v>
      </c>
      <c r="AC1291">
        <v>0.51839999999999997</v>
      </c>
      <c r="AD1291">
        <v>0.49780000000000002</v>
      </c>
      <c r="AE1291">
        <v>0.629</v>
      </c>
      <c r="AF1291">
        <v>0.77729999999999999</v>
      </c>
      <c r="AG1291">
        <v>0.70020000000000004</v>
      </c>
      <c r="AH1291">
        <v>0.49869999999999998</v>
      </c>
      <c r="AI1291">
        <v>0.5292</v>
      </c>
      <c r="AJ1291">
        <v>0.63890000000000002</v>
      </c>
      <c r="AK1291">
        <v>0.56950000000000001</v>
      </c>
      <c r="AL1291">
        <v>0.61050000000000004</v>
      </c>
      <c r="AM1291">
        <v>0.49049999999999999</v>
      </c>
      <c r="AN1291">
        <v>0.62839999999999996</v>
      </c>
      <c r="AO1291">
        <v>0.53310000000000002</v>
      </c>
      <c r="AP1291">
        <v>0.46460000000000001</v>
      </c>
      <c r="AQ1291">
        <v>0.62470000000000003</v>
      </c>
      <c r="AR1291">
        <v>0.52700000000000002</v>
      </c>
      <c r="AS1291">
        <v>0.56469999999999998</v>
      </c>
      <c r="AT1291">
        <v>0.4698</v>
      </c>
      <c r="AU1291">
        <v>0.46100000000000002</v>
      </c>
      <c r="AV1291">
        <v>0.59260000000000002</v>
      </c>
      <c r="AW1291">
        <v>0.53920000000000001</v>
      </c>
      <c r="AX1291">
        <v>0.55100000000000005</v>
      </c>
      <c r="AY1291">
        <v>0.6159</v>
      </c>
      <c r="AZ1291">
        <v>0.55769999999999997</v>
      </c>
      <c r="BA1291">
        <v>0.66859999999999997</v>
      </c>
      <c r="BB1291">
        <v>0.74780000000000002</v>
      </c>
      <c r="BC1291">
        <v>0.58620000000000005</v>
      </c>
      <c r="BD1291">
        <v>0.57579999999999998</v>
      </c>
    </row>
    <row r="1292" spans="1:56" hidden="1" x14ac:dyDescent="0.4">
      <c r="A1292">
        <v>1347</v>
      </c>
      <c r="B1292" t="str">
        <f t="shared" si="60"/>
        <v>GPM051</v>
      </c>
      <c r="C1292" t="str">
        <f t="shared" si="61"/>
        <v>GPM002</v>
      </c>
      <c r="D1292" t="str">
        <f t="shared" si="58"/>
        <v>TFIDF</v>
      </c>
      <c r="E1292" t="s">
        <v>1373</v>
      </c>
      <c r="F1292">
        <f t="shared" si="59"/>
        <v>0.57887999999999984</v>
      </c>
      <c r="G1292">
        <v>0.58030000000000004</v>
      </c>
      <c r="H1292">
        <v>0.77339999999999998</v>
      </c>
      <c r="I1292">
        <v>0.53469999999999995</v>
      </c>
      <c r="J1292">
        <v>0.51239999999999997</v>
      </c>
      <c r="K1292">
        <v>0.48620000000000002</v>
      </c>
      <c r="L1292">
        <v>0.62460000000000004</v>
      </c>
      <c r="M1292">
        <v>0.61229999999999996</v>
      </c>
      <c r="N1292">
        <v>0.56140000000000001</v>
      </c>
      <c r="O1292">
        <v>0.78259999999999996</v>
      </c>
      <c r="P1292">
        <v>0.59950000000000003</v>
      </c>
      <c r="Q1292">
        <v>0.55359999999999998</v>
      </c>
      <c r="R1292">
        <v>0.48620000000000002</v>
      </c>
      <c r="S1292">
        <v>0.37769999999999998</v>
      </c>
      <c r="T1292">
        <v>0.58799999999999997</v>
      </c>
      <c r="U1292">
        <v>0.50060000000000004</v>
      </c>
      <c r="V1292">
        <v>0.56569999999999998</v>
      </c>
      <c r="W1292">
        <v>0.39040000000000002</v>
      </c>
      <c r="X1292">
        <v>0.65149999999999997</v>
      </c>
      <c r="Y1292">
        <v>0.51249999999999996</v>
      </c>
      <c r="Z1292">
        <v>0.78659999999999997</v>
      </c>
      <c r="AA1292">
        <v>0.49059999999999998</v>
      </c>
      <c r="AB1292">
        <v>0.48820000000000002</v>
      </c>
      <c r="AC1292">
        <v>0.54659999999999997</v>
      </c>
      <c r="AD1292">
        <v>0.56140000000000001</v>
      </c>
      <c r="AE1292">
        <v>0.59319999999999995</v>
      </c>
      <c r="AF1292">
        <v>0.75839999999999996</v>
      </c>
      <c r="AG1292">
        <v>0.75180000000000002</v>
      </c>
      <c r="AH1292">
        <v>0.39729999999999999</v>
      </c>
      <c r="AI1292">
        <v>0.49299999999999999</v>
      </c>
      <c r="AJ1292">
        <v>0.58069999999999999</v>
      </c>
      <c r="AK1292">
        <v>0.67430000000000001</v>
      </c>
      <c r="AL1292">
        <v>0.66059999999999997</v>
      </c>
      <c r="AM1292">
        <v>0.5595</v>
      </c>
      <c r="AN1292">
        <v>0.65280000000000005</v>
      </c>
      <c r="AO1292">
        <v>0.70779999999999998</v>
      </c>
      <c r="AP1292">
        <v>0.54549999999999998</v>
      </c>
      <c r="AQ1292">
        <v>0.58450000000000002</v>
      </c>
      <c r="AR1292">
        <v>0.55410000000000004</v>
      </c>
      <c r="AS1292">
        <v>0.54179999999999995</v>
      </c>
      <c r="AT1292">
        <v>0.4834</v>
      </c>
      <c r="AU1292">
        <v>0.49919999999999998</v>
      </c>
      <c r="AV1292">
        <v>0.67179999999999995</v>
      </c>
      <c r="AW1292">
        <v>0.57110000000000005</v>
      </c>
      <c r="AX1292">
        <v>0.53010000000000002</v>
      </c>
      <c r="AY1292">
        <v>0.52259999999999995</v>
      </c>
      <c r="AZ1292">
        <v>0.48599999999999999</v>
      </c>
      <c r="BA1292">
        <v>0.52210000000000001</v>
      </c>
      <c r="BB1292">
        <v>0.82230000000000003</v>
      </c>
      <c r="BC1292">
        <v>0.68759999999999999</v>
      </c>
      <c r="BD1292">
        <v>0.52549999999999997</v>
      </c>
    </row>
    <row r="1293" spans="1:56" hidden="1" x14ac:dyDescent="0.4">
      <c r="A1293">
        <v>1348</v>
      </c>
      <c r="B1293" t="str">
        <f t="shared" si="60"/>
        <v>GPM051</v>
      </c>
      <c r="C1293" t="str">
        <f t="shared" si="61"/>
        <v>GPM002</v>
      </c>
      <c r="D1293" t="str">
        <f t="shared" si="58"/>
        <v>BM25</v>
      </c>
      <c r="E1293" t="s">
        <v>1374</v>
      </c>
      <c r="F1293">
        <f t="shared" si="59"/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</row>
    <row r="1294" spans="1:56" hidden="1" x14ac:dyDescent="0.4">
      <c r="A1294">
        <v>1349</v>
      </c>
      <c r="B1294" t="str">
        <f t="shared" si="60"/>
        <v>GPM051</v>
      </c>
      <c r="C1294" t="str">
        <f t="shared" si="61"/>
        <v>GPM002</v>
      </c>
      <c r="D1294" t="str">
        <f t="shared" si="58"/>
        <v>SBERT</v>
      </c>
      <c r="E1294" t="s">
        <v>1375</v>
      </c>
      <c r="F1294">
        <f t="shared" si="59"/>
        <v>0.94159999999999966</v>
      </c>
      <c r="G1294">
        <v>0.95289999999999997</v>
      </c>
      <c r="H1294">
        <v>0.98229999999999995</v>
      </c>
      <c r="I1294">
        <v>0.94110000000000005</v>
      </c>
      <c r="J1294">
        <v>0.97409999999999997</v>
      </c>
      <c r="K1294">
        <v>0.89770000000000005</v>
      </c>
      <c r="L1294">
        <v>0.94910000000000005</v>
      </c>
      <c r="M1294">
        <v>0.96540000000000004</v>
      </c>
      <c r="N1294">
        <v>0.9476</v>
      </c>
      <c r="O1294">
        <v>0.96260000000000001</v>
      </c>
      <c r="P1294">
        <v>0.95979999999999999</v>
      </c>
      <c r="Q1294">
        <v>0.94889999999999997</v>
      </c>
      <c r="R1294">
        <v>0.91820000000000002</v>
      </c>
      <c r="S1294">
        <v>0.86870000000000003</v>
      </c>
      <c r="T1294">
        <v>0.91869999999999996</v>
      </c>
      <c r="U1294">
        <v>0.92130000000000001</v>
      </c>
      <c r="V1294">
        <v>0.93989999999999996</v>
      </c>
      <c r="W1294">
        <v>0.89800000000000002</v>
      </c>
      <c r="X1294">
        <v>0.94089999999999996</v>
      </c>
      <c r="Y1294">
        <v>0.9425</v>
      </c>
      <c r="Z1294">
        <v>0.96450000000000002</v>
      </c>
      <c r="AA1294">
        <v>0.95340000000000003</v>
      </c>
      <c r="AB1294">
        <v>0.95140000000000002</v>
      </c>
      <c r="AC1294">
        <v>0.93179999999999996</v>
      </c>
      <c r="AD1294">
        <v>0.96379999999999999</v>
      </c>
      <c r="AE1294">
        <v>0.93069999999999997</v>
      </c>
      <c r="AF1294">
        <v>0.98529999999999995</v>
      </c>
      <c r="AG1294">
        <v>0.96960000000000002</v>
      </c>
      <c r="AH1294">
        <v>0.90380000000000005</v>
      </c>
      <c r="AI1294">
        <v>0.91659999999999997</v>
      </c>
      <c r="AJ1294">
        <v>0.96389999999999998</v>
      </c>
      <c r="AK1294">
        <v>0.95099999999999996</v>
      </c>
      <c r="AL1294">
        <v>0.90139999999999998</v>
      </c>
      <c r="AM1294">
        <v>0.95189999999999997</v>
      </c>
      <c r="AN1294">
        <v>0.95760000000000001</v>
      </c>
      <c r="AO1294">
        <v>0.95499999999999996</v>
      </c>
      <c r="AP1294">
        <v>0.90959999999999996</v>
      </c>
      <c r="AQ1294">
        <v>0.96730000000000005</v>
      </c>
      <c r="AR1294">
        <v>0.94730000000000003</v>
      </c>
      <c r="AS1294">
        <v>0.91090000000000004</v>
      </c>
      <c r="AT1294">
        <v>0.91</v>
      </c>
      <c r="AU1294">
        <v>0.92679999999999996</v>
      </c>
      <c r="AV1294">
        <v>0.95499999999999996</v>
      </c>
      <c r="AW1294">
        <v>0.92569999999999997</v>
      </c>
      <c r="AX1294">
        <v>0.94430000000000003</v>
      </c>
      <c r="AY1294">
        <v>0.95089999999999997</v>
      </c>
      <c r="AZ1294">
        <v>0.93049999999999999</v>
      </c>
      <c r="BA1294">
        <v>0.93220000000000003</v>
      </c>
      <c r="BB1294">
        <v>0.98380000000000001</v>
      </c>
      <c r="BC1294">
        <v>0.94310000000000005</v>
      </c>
      <c r="BD1294">
        <v>0.96120000000000005</v>
      </c>
    </row>
    <row r="1295" spans="1:56" hidden="1" x14ac:dyDescent="0.4">
      <c r="A1295">
        <v>1350</v>
      </c>
      <c r="B1295" t="str">
        <f t="shared" si="60"/>
        <v>GPM051</v>
      </c>
      <c r="C1295" t="str">
        <f t="shared" si="61"/>
        <v>GPM002</v>
      </c>
      <c r="D1295" t="str">
        <f t="shared" si="58"/>
        <v>MEAN</v>
      </c>
      <c r="E1295" t="s">
        <v>1376</v>
      </c>
      <c r="F1295">
        <f t="shared" si="59"/>
        <v>0.498446</v>
      </c>
      <c r="G1295">
        <v>0.49630000000000002</v>
      </c>
      <c r="H1295">
        <v>0.61109999999999998</v>
      </c>
      <c r="I1295">
        <v>0.48089999999999999</v>
      </c>
      <c r="J1295">
        <v>0.48609999999999998</v>
      </c>
      <c r="K1295">
        <v>0.47199999999999998</v>
      </c>
      <c r="L1295">
        <v>0.51019999999999999</v>
      </c>
      <c r="M1295">
        <v>0.55230000000000001</v>
      </c>
      <c r="N1295">
        <v>0.51690000000000003</v>
      </c>
      <c r="O1295">
        <v>0.58420000000000005</v>
      </c>
      <c r="P1295">
        <v>0.49709999999999999</v>
      </c>
      <c r="Q1295">
        <v>0.46510000000000001</v>
      </c>
      <c r="R1295">
        <v>0.42049999999999998</v>
      </c>
      <c r="S1295">
        <v>0.35260000000000002</v>
      </c>
      <c r="T1295">
        <v>0.47560000000000002</v>
      </c>
      <c r="U1295">
        <v>0.46160000000000001</v>
      </c>
      <c r="V1295">
        <v>0.4955</v>
      </c>
      <c r="W1295">
        <v>0.41720000000000002</v>
      </c>
      <c r="X1295">
        <v>0.51329999999999998</v>
      </c>
      <c r="Y1295">
        <v>0.51619999999999999</v>
      </c>
      <c r="Z1295">
        <v>0.59160000000000001</v>
      </c>
      <c r="AA1295">
        <v>0.48599999999999999</v>
      </c>
      <c r="AB1295">
        <v>0.4501</v>
      </c>
      <c r="AC1295">
        <v>0.46810000000000002</v>
      </c>
      <c r="AD1295">
        <v>0.4713</v>
      </c>
      <c r="AE1295">
        <v>0.5343</v>
      </c>
      <c r="AF1295">
        <v>0.62919999999999998</v>
      </c>
      <c r="AG1295">
        <v>0.57579999999999998</v>
      </c>
      <c r="AH1295">
        <v>0.43740000000000001</v>
      </c>
      <c r="AI1295">
        <v>0.47399999999999998</v>
      </c>
      <c r="AJ1295">
        <v>0.50429999999999997</v>
      </c>
      <c r="AK1295">
        <v>0.52949999999999997</v>
      </c>
      <c r="AL1295">
        <v>0.51719999999999999</v>
      </c>
      <c r="AM1295">
        <v>0.44479999999999997</v>
      </c>
      <c r="AN1295">
        <v>0.52780000000000005</v>
      </c>
      <c r="AO1295">
        <v>0.53280000000000005</v>
      </c>
      <c r="AP1295">
        <v>0.43390000000000001</v>
      </c>
      <c r="AQ1295">
        <v>0.52759999999999996</v>
      </c>
      <c r="AR1295">
        <v>0.46639999999999998</v>
      </c>
      <c r="AS1295">
        <v>0.50919999999999999</v>
      </c>
      <c r="AT1295">
        <v>0.43930000000000002</v>
      </c>
      <c r="AU1295">
        <v>0.4647</v>
      </c>
      <c r="AV1295">
        <v>0.49869999999999998</v>
      </c>
      <c r="AW1295">
        <v>0.4572</v>
      </c>
      <c r="AX1295">
        <v>0.47299999999999998</v>
      </c>
      <c r="AY1295">
        <v>0.48630000000000001</v>
      </c>
      <c r="AZ1295">
        <v>0.46150000000000002</v>
      </c>
      <c r="BA1295">
        <v>0.50629999999999997</v>
      </c>
      <c r="BB1295">
        <v>0.65620000000000001</v>
      </c>
      <c r="BC1295">
        <v>0.54669999999999996</v>
      </c>
      <c r="BD1295">
        <v>0.49640000000000001</v>
      </c>
    </row>
    <row r="1296" spans="1:56" hidden="1" x14ac:dyDescent="0.4">
      <c r="A1296">
        <v>1351</v>
      </c>
      <c r="B1296" t="str">
        <f t="shared" si="60"/>
        <v>GPM051</v>
      </c>
      <c r="C1296" t="str">
        <f t="shared" si="61"/>
        <v>GPM002</v>
      </c>
      <c r="D1296" t="str">
        <f t="shared" si="58"/>
        <v>Weighted</v>
      </c>
      <c r="E1296" t="s">
        <v>1377</v>
      </c>
      <c r="F1296">
        <f t="shared" si="59"/>
        <v>0.51075999999999999</v>
      </c>
      <c r="G1296">
        <v>0.50649999999999995</v>
      </c>
      <c r="H1296">
        <v>0.6552</v>
      </c>
      <c r="I1296">
        <v>0.48659999999999998</v>
      </c>
      <c r="J1296">
        <v>0.48720000000000002</v>
      </c>
      <c r="K1296">
        <v>0.47970000000000002</v>
      </c>
      <c r="L1296">
        <v>0.52659999999999996</v>
      </c>
      <c r="M1296">
        <v>0.57620000000000005</v>
      </c>
      <c r="N1296">
        <v>0.53200000000000003</v>
      </c>
      <c r="O1296">
        <v>0.625</v>
      </c>
      <c r="P1296">
        <v>0.50729999999999997</v>
      </c>
      <c r="Q1296">
        <v>0.4667</v>
      </c>
      <c r="R1296">
        <v>0.41220000000000001</v>
      </c>
      <c r="S1296">
        <v>0.32940000000000003</v>
      </c>
      <c r="T1296">
        <v>0.48599999999999999</v>
      </c>
      <c r="U1296">
        <v>0.46379999999999999</v>
      </c>
      <c r="V1296">
        <v>0.50660000000000005</v>
      </c>
      <c r="W1296">
        <v>0.40639999999999998</v>
      </c>
      <c r="X1296">
        <v>0.53310000000000002</v>
      </c>
      <c r="Y1296">
        <v>0.52949999999999997</v>
      </c>
      <c r="Z1296">
        <v>0.63419999999999999</v>
      </c>
      <c r="AA1296">
        <v>0.48899999999999999</v>
      </c>
      <c r="AB1296">
        <v>0.44429999999999997</v>
      </c>
      <c r="AC1296">
        <v>0.47270000000000001</v>
      </c>
      <c r="AD1296">
        <v>0.47260000000000002</v>
      </c>
      <c r="AE1296">
        <v>0.55789999999999995</v>
      </c>
      <c r="AF1296">
        <v>0.67659999999999998</v>
      </c>
      <c r="AG1296">
        <v>0.6119</v>
      </c>
      <c r="AH1296">
        <v>0.43099999999999999</v>
      </c>
      <c r="AI1296">
        <v>0.47960000000000003</v>
      </c>
      <c r="AJ1296">
        <v>0.51480000000000004</v>
      </c>
      <c r="AK1296">
        <v>0.55289999999999995</v>
      </c>
      <c r="AL1296">
        <v>0.54430000000000001</v>
      </c>
      <c r="AM1296">
        <v>0.44119999999999998</v>
      </c>
      <c r="AN1296">
        <v>0.54869999999999997</v>
      </c>
      <c r="AO1296">
        <v>0.55810000000000004</v>
      </c>
      <c r="AP1296">
        <v>0.43330000000000002</v>
      </c>
      <c r="AQ1296">
        <v>0.54359999999999997</v>
      </c>
      <c r="AR1296">
        <v>0.46870000000000001</v>
      </c>
      <c r="AS1296">
        <v>0.52690000000000003</v>
      </c>
      <c r="AT1296">
        <v>0.43680000000000002</v>
      </c>
      <c r="AU1296">
        <v>0.46689999999999998</v>
      </c>
      <c r="AV1296">
        <v>0.51370000000000005</v>
      </c>
      <c r="AW1296">
        <v>0.4612</v>
      </c>
      <c r="AX1296">
        <v>0.47610000000000002</v>
      </c>
      <c r="AY1296">
        <v>0.4914</v>
      </c>
      <c r="AZ1296">
        <v>0.46160000000000001</v>
      </c>
      <c r="BA1296">
        <v>0.51919999999999999</v>
      </c>
      <c r="BB1296">
        <v>0.71379999999999999</v>
      </c>
      <c r="BC1296">
        <v>0.57630000000000003</v>
      </c>
      <c r="BD1296">
        <v>0.50270000000000004</v>
      </c>
    </row>
    <row r="1297" spans="1:56" hidden="1" x14ac:dyDescent="0.4">
      <c r="A1297">
        <v>1296</v>
      </c>
      <c r="B1297" t="str">
        <f t="shared" si="60"/>
        <v>GPM001</v>
      </c>
      <c r="C1297" t="str">
        <f t="shared" si="61"/>
        <v>GPM002</v>
      </c>
      <c r="D1297" t="str">
        <f t="shared" si="58"/>
        <v>Jaccard</v>
      </c>
      <c r="E1297" t="s">
        <v>1378</v>
      </c>
      <c r="F1297">
        <f t="shared" si="59"/>
        <v>0.47148000000000012</v>
      </c>
      <c r="G1297">
        <v>0.44579999999999997</v>
      </c>
      <c r="H1297">
        <v>0.67689999999999995</v>
      </c>
      <c r="I1297">
        <v>0.36780000000000002</v>
      </c>
      <c r="J1297">
        <v>0.40739999999999998</v>
      </c>
      <c r="K1297">
        <v>0.41770000000000002</v>
      </c>
      <c r="L1297">
        <v>0.43080000000000002</v>
      </c>
      <c r="M1297">
        <v>0.42699999999999999</v>
      </c>
      <c r="N1297">
        <v>0.42470000000000002</v>
      </c>
      <c r="O1297">
        <v>0.51519999999999999</v>
      </c>
      <c r="P1297">
        <v>0.46079999999999999</v>
      </c>
      <c r="Q1297">
        <v>0.34520000000000001</v>
      </c>
      <c r="R1297">
        <v>0.65310000000000001</v>
      </c>
      <c r="S1297">
        <v>0.62960000000000005</v>
      </c>
      <c r="T1297">
        <v>0.27379999999999999</v>
      </c>
      <c r="U1297">
        <v>0.35089999999999999</v>
      </c>
      <c r="V1297">
        <v>0.77049999999999996</v>
      </c>
      <c r="W1297">
        <v>0.32969999999999999</v>
      </c>
      <c r="X1297">
        <v>0.6119</v>
      </c>
      <c r="Y1297">
        <v>0.80600000000000005</v>
      </c>
      <c r="Z1297">
        <v>0.47460000000000002</v>
      </c>
      <c r="AA1297">
        <v>0.62709999999999999</v>
      </c>
      <c r="AB1297">
        <v>0.36359999999999998</v>
      </c>
      <c r="AC1297">
        <v>0.32979999999999998</v>
      </c>
      <c r="AD1297">
        <v>0.37630000000000002</v>
      </c>
      <c r="AE1297">
        <v>0.60560000000000003</v>
      </c>
      <c r="AF1297">
        <v>0.72599999999999998</v>
      </c>
      <c r="AG1297">
        <v>0.26469999999999999</v>
      </c>
      <c r="AH1297">
        <v>0.56599999999999995</v>
      </c>
      <c r="AI1297">
        <v>0.32890000000000003</v>
      </c>
      <c r="AJ1297">
        <v>0.46429999999999999</v>
      </c>
      <c r="AK1297">
        <v>0.39529999999999998</v>
      </c>
      <c r="AL1297">
        <v>0.57630000000000003</v>
      </c>
      <c r="AM1297">
        <v>0.3654</v>
      </c>
      <c r="AN1297">
        <v>0.36080000000000001</v>
      </c>
      <c r="AO1297">
        <v>0.61219999999999997</v>
      </c>
      <c r="AP1297">
        <v>0.42030000000000001</v>
      </c>
      <c r="AQ1297">
        <v>0.5091</v>
      </c>
      <c r="AR1297">
        <v>0.47460000000000002</v>
      </c>
      <c r="AS1297">
        <v>0.57969999999999999</v>
      </c>
      <c r="AT1297">
        <v>0.36359999999999998</v>
      </c>
      <c r="AU1297">
        <v>0.56920000000000004</v>
      </c>
      <c r="AV1297">
        <v>0.32769999999999999</v>
      </c>
      <c r="AW1297">
        <v>0.3871</v>
      </c>
      <c r="AX1297">
        <v>0.32079999999999997</v>
      </c>
      <c r="AY1297">
        <v>0.40300000000000002</v>
      </c>
      <c r="AZ1297">
        <v>0.45829999999999999</v>
      </c>
      <c r="BA1297">
        <v>0.42470000000000002</v>
      </c>
      <c r="BB1297">
        <v>0.49320000000000003</v>
      </c>
      <c r="BC1297">
        <v>0.50719999999999998</v>
      </c>
      <c r="BD1297">
        <v>0.55379999999999996</v>
      </c>
    </row>
    <row r="1298" spans="1:56" hidden="1" x14ac:dyDescent="0.4">
      <c r="A1298">
        <v>1297</v>
      </c>
      <c r="B1298" t="str">
        <f t="shared" si="60"/>
        <v>GPM001</v>
      </c>
      <c r="C1298" t="str">
        <f t="shared" si="61"/>
        <v>GPM002</v>
      </c>
      <c r="D1298" t="str">
        <f t="shared" si="58"/>
        <v>Levenshtein</v>
      </c>
      <c r="E1298" t="s">
        <v>1379</v>
      </c>
      <c r="F1298">
        <f t="shared" si="59"/>
        <v>0.63001000000000007</v>
      </c>
      <c r="G1298">
        <v>0.63070000000000004</v>
      </c>
      <c r="H1298">
        <v>0.79010000000000002</v>
      </c>
      <c r="I1298">
        <v>0.53169999999999995</v>
      </c>
      <c r="J1298">
        <v>0.66139999999999999</v>
      </c>
      <c r="K1298">
        <v>0.53439999999999999</v>
      </c>
      <c r="L1298">
        <v>0.60540000000000005</v>
      </c>
      <c r="M1298">
        <v>0.53180000000000005</v>
      </c>
      <c r="N1298">
        <v>0.64459999999999995</v>
      </c>
      <c r="O1298">
        <v>0.59619999999999995</v>
      </c>
      <c r="P1298">
        <v>0.59860000000000002</v>
      </c>
      <c r="Q1298">
        <v>0.57730000000000004</v>
      </c>
      <c r="R1298">
        <v>0.73440000000000005</v>
      </c>
      <c r="S1298">
        <v>0.83140000000000003</v>
      </c>
      <c r="T1298">
        <v>0.55700000000000005</v>
      </c>
      <c r="U1298">
        <v>0.54320000000000002</v>
      </c>
      <c r="V1298">
        <v>0.89910000000000001</v>
      </c>
      <c r="W1298">
        <v>0.51329999999999998</v>
      </c>
      <c r="X1298">
        <v>0.71319999999999995</v>
      </c>
      <c r="Y1298">
        <v>0.8679</v>
      </c>
      <c r="Z1298">
        <v>0.56499999999999995</v>
      </c>
      <c r="AA1298">
        <v>0.67200000000000004</v>
      </c>
      <c r="AB1298">
        <v>0.56920000000000004</v>
      </c>
      <c r="AC1298">
        <v>0.49919999999999998</v>
      </c>
      <c r="AD1298">
        <v>0.62080000000000002</v>
      </c>
      <c r="AE1298">
        <v>0.77929999999999999</v>
      </c>
      <c r="AF1298">
        <v>0.73519999999999996</v>
      </c>
      <c r="AG1298">
        <v>0.5363</v>
      </c>
      <c r="AH1298">
        <v>0.63849999999999996</v>
      </c>
      <c r="AI1298">
        <v>0.55169999999999997</v>
      </c>
      <c r="AJ1298">
        <v>0.753</v>
      </c>
      <c r="AK1298">
        <v>0.58169999999999999</v>
      </c>
      <c r="AL1298">
        <v>0.73880000000000001</v>
      </c>
      <c r="AM1298">
        <v>0.49830000000000002</v>
      </c>
      <c r="AN1298">
        <v>0.54500000000000004</v>
      </c>
      <c r="AO1298">
        <v>0.77239999999999998</v>
      </c>
      <c r="AP1298">
        <v>0.61119999999999997</v>
      </c>
      <c r="AQ1298">
        <v>0.65839999999999999</v>
      </c>
      <c r="AR1298">
        <v>0.63060000000000005</v>
      </c>
      <c r="AS1298">
        <v>0.67949999999999999</v>
      </c>
      <c r="AT1298">
        <v>0.48780000000000001</v>
      </c>
      <c r="AU1298">
        <v>0.61339999999999995</v>
      </c>
      <c r="AV1298">
        <v>0.58860000000000001</v>
      </c>
      <c r="AW1298">
        <v>0.46550000000000002</v>
      </c>
      <c r="AX1298">
        <v>0.55489999999999995</v>
      </c>
      <c r="AY1298">
        <v>0.66069999999999995</v>
      </c>
      <c r="AZ1298">
        <v>0.64780000000000004</v>
      </c>
      <c r="BA1298">
        <v>0.64470000000000005</v>
      </c>
      <c r="BB1298">
        <v>0.66300000000000003</v>
      </c>
      <c r="BC1298">
        <v>0.57689999999999997</v>
      </c>
      <c r="BD1298">
        <v>0.59940000000000004</v>
      </c>
    </row>
    <row r="1299" spans="1:56" hidden="1" x14ac:dyDescent="0.4">
      <c r="A1299">
        <v>1298</v>
      </c>
      <c r="B1299" t="str">
        <f t="shared" si="60"/>
        <v>GPM001</v>
      </c>
      <c r="C1299" t="str">
        <f t="shared" si="61"/>
        <v>GPM002</v>
      </c>
      <c r="D1299" t="str">
        <f t="shared" si="58"/>
        <v>TFIDF</v>
      </c>
      <c r="E1299" t="s">
        <v>1380</v>
      </c>
      <c r="F1299">
        <f t="shared" si="59"/>
        <v>0.63474400000000009</v>
      </c>
      <c r="G1299">
        <v>0.69520000000000004</v>
      </c>
      <c r="H1299">
        <v>0.84009999999999996</v>
      </c>
      <c r="I1299">
        <v>0.4713</v>
      </c>
      <c r="J1299">
        <v>0.65400000000000003</v>
      </c>
      <c r="K1299">
        <v>0.52659999999999996</v>
      </c>
      <c r="L1299">
        <v>0.66080000000000005</v>
      </c>
      <c r="M1299">
        <v>0.53120000000000001</v>
      </c>
      <c r="N1299">
        <v>0.61529999999999996</v>
      </c>
      <c r="O1299">
        <v>0.75700000000000001</v>
      </c>
      <c r="P1299">
        <v>0.66500000000000004</v>
      </c>
      <c r="Q1299">
        <v>0.59079999999999999</v>
      </c>
      <c r="R1299">
        <v>0.67610000000000003</v>
      </c>
      <c r="S1299">
        <v>0.80049999999999999</v>
      </c>
      <c r="T1299">
        <v>0.50560000000000005</v>
      </c>
      <c r="U1299">
        <v>0.57740000000000002</v>
      </c>
      <c r="V1299">
        <v>0.86350000000000005</v>
      </c>
      <c r="W1299">
        <v>0.34139999999999998</v>
      </c>
      <c r="X1299">
        <v>0.78320000000000001</v>
      </c>
      <c r="Y1299">
        <v>0.85660000000000003</v>
      </c>
      <c r="Z1299">
        <v>0.60960000000000003</v>
      </c>
      <c r="AA1299">
        <v>0.55810000000000004</v>
      </c>
      <c r="AB1299">
        <v>0.61070000000000002</v>
      </c>
      <c r="AC1299">
        <v>0.51180000000000003</v>
      </c>
      <c r="AD1299">
        <v>0.67010000000000003</v>
      </c>
      <c r="AE1299">
        <v>0.71340000000000003</v>
      </c>
      <c r="AF1299">
        <v>0.73140000000000005</v>
      </c>
      <c r="AG1299">
        <v>0.54020000000000001</v>
      </c>
      <c r="AH1299">
        <v>0.58140000000000003</v>
      </c>
      <c r="AI1299">
        <v>0.44940000000000002</v>
      </c>
      <c r="AJ1299">
        <v>0.60550000000000004</v>
      </c>
      <c r="AK1299">
        <v>0.68679999999999997</v>
      </c>
      <c r="AL1299">
        <v>0.75409999999999999</v>
      </c>
      <c r="AM1299">
        <v>0.60319999999999996</v>
      </c>
      <c r="AN1299">
        <v>0.66520000000000001</v>
      </c>
      <c r="AO1299">
        <v>0.77749999999999997</v>
      </c>
      <c r="AP1299">
        <v>0.64039999999999997</v>
      </c>
      <c r="AQ1299">
        <v>0.60189999999999999</v>
      </c>
      <c r="AR1299">
        <v>0.67059999999999997</v>
      </c>
      <c r="AS1299">
        <v>0.66139999999999999</v>
      </c>
      <c r="AT1299">
        <v>0.50700000000000001</v>
      </c>
      <c r="AU1299">
        <v>0.62339999999999995</v>
      </c>
      <c r="AV1299">
        <v>0.50600000000000001</v>
      </c>
      <c r="AW1299">
        <v>0.59350000000000003</v>
      </c>
      <c r="AX1299">
        <v>0.49280000000000002</v>
      </c>
      <c r="AY1299">
        <v>0.67020000000000002</v>
      </c>
      <c r="AZ1299">
        <v>0.59970000000000001</v>
      </c>
      <c r="BA1299">
        <v>0.65849999999999997</v>
      </c>
      <c r="BB1299">
        <v>0.73829999999999996</v>
      </c>
      <c r="BC1299">
        <v>0.67459999999999998</v>
      </c>
      <c r="BD1299">
        <v>0.61890000000000001</v>
      </c>
    </row>
    <row r="1300" spans="1:56" hidden="1" x14ac:dyDescent="0.4">
      <c r="A1300">
        <v>1299</v>
      </c>
      <c r="B1300" t="str">
        <f t="shared" si="60"/>
        <v>GPM001</v>
      </c>
      <c r="C1300" t="str">
        <f t="shared" si="61"/>
        <v>GPM002</v>
      </c>
      <c r="D1300" t="str">
        <f t="shared" si="58"/>
        <v>BM25</v>
      </c>
      <c r="E1300" t="s">
        <v>1381</v>
      </c>
      <c r="F1300">
        <f t="shared" si="59"/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</row>
    <row r="1301" spans="1:56" hidden="1" x14ac:dyDescent="0.4">
      <c r="A1301">
        <v>1300</v>
      </c>
      <c r="B1301" t="str">
        <f t="shared" si="60"/>
        <v>GPM001</v>
      </c>
      <c r="C1301" t="str">
        <f t="shared" si="61"/>
        <v>GPM002</v>
      </c>
      <c r="D1301" t="str">
        <f t="shared" si="58"/>
        <v>SBERT</v>
      </c>
      <c r="E1301" t="s">
        <v>1382</v>
      </c>
      <c r="F1301">
        <f t="shared" si="59"/>
        <v>0.95158399999999999</v>
      </c>
      <c r="G1301">
        <v>0.9728</v>
      </c>
      <c r="H1301">
        <v>0.98260000000000003</v>
      </c>
      <c r="I1301">
        <v>0.91979999999999995</v>
      </c>
      <c r="J1301">
        <v>0.97670000000000001</v>
      </c>
      <c r="K1301">
        <v>0.91879999999999995</v>
      </c>
      <c r="L1301">
        <v>0.93620000000000003</v>
      </c>
      <c r="M1301">
        <v>0.95299999999999996</v>
      </c>
      <c r="N1301">
        <v>0.94840000000000002</v>
      </c>
      <c r="O1301">
        <v>0.96940000000000004</v>
      </c>
      <c r="P1301">
        <v>0.96460000000000001</v>
      </c>
      <c r="Q1301">
        <v>0.94950000000000001</v>
      </c>
      <c r="R1301">
        <v>0.97519999999999996</v>
      </c>
      <c r="S1301">
        <v>0.97889999999999999</v>
      </c>
      <c r="T1301">
        <v>0.91800000000000004</v>
      </c>
      <c r="U1301">
        <v>0.93789999999999996</v>
      </c>
      <c r="V1301">
        <v>0.97729999999999995</v>
      </c>
      <c r="W1301">
        <v>0.92359999999999998</v>
      </c>
      <c r="X1301">
        <v>0.97840000000000005</v>
      </c>
      <c r="Y1301">
        <v>0.98219999999999996</v>
      </c>
      <c r="Z1301">
        <v>0.93259999999999998</v>
      </c>
      <c r="AA1301">
        <v>0.95269999999999999</v>
      </c>
      <c r="AB1301">
        <v>0.97330000000000005</v>
      </c>
      <c r="AC1301">
        <v>0.90669999999999995</v>
      </c>
      <c r="AD1301">
        <v>0.97540000000000004</v>
      </c>
      <c r="AE1301">
        <v>0.96689999999999998</v>
      </c>
      <c r="AF1301">
        <v>0.98399999999999999</v>
      </c>
      <c r="AG1301">
        <v>0.9516</v>
      </c>
      <c r="AH1301">
        <v>0.94889999999999997</v>
      </c>
      <c r="AI1301">
        <v>0.92549999999999999</v>
      </c>
      <c r="AJ1301">
        <v>0.9708</v>
      </c>
      <c r="AK1301">
        <v>0.95299999999999996</v>
      </c>
      <c r="AL1301">
        <v>0.95520000000000005</v>
      </c>
      <c r="AM1301">
        <v>0.9456</v>
      </c>
      <c r="AN1301">
        <v>0.95640000000000003</v>
      </c>
      <c r="AO1301">
        <v>0.97889999999999999</v>
      </c>
      <c r="AP1301">
        <v>0.96379999999999999</v>
      </c>
      <c r="AQ1301">
        <v>0.95269999999999999</v>
      </c>
      <c r="AR1301">
        <v>0.97450000000000003</v>
      </c>
      <c r="AS1301">
        <v>0.96440000000000003</v>
      </c>
      <c r="AT1301">
        <v>0.89300000000000002</v>
      </c>
      <c r="AU1301">
        <v>0.96450000000000002</v>
      </c>
      <c r="AV1301">
        <v>0.93340000000000001</v>
      </c>
      <c r="AW1301">
        <v>0.9123</v>
      </c>
      <c r="AX1301">
        <v>0.90890000000000004</v>
      </c>
      <c r="AY1301">
        <v>0.95809999999999995</v>
      </c>
      <c r="AZ1301">
        <v>0.94489999999999996</v>
      </c>
      <c r="BA1301">
        <v>0.91449999999999998</v>
      </c>
      <c r="BB1301">
        <v>0.95789999999999997</v>
      </c>
      <c r="BC1301">
        <v>0.92630000000000001</v>
      </c>
      <c r="BD1301">
        <v>0.96919999999999995</v>
      </c>
    </row>
    <row r="1302" spans="1:56" hidden="1" x14ac:dyDescent="0.4">
      <c r="A1302">
        <v>1301</v>
      </c>
      <c r="B1302" t="str">
        <f t="shared" si="60"/>
        <v>GPM001</v>
      </c>
      <c r="C1302" t="str">
        <f t="shared" si="61"/>
        <v>GPM002</v>
      </c>
      <c r="D1302" t="str">
        <f t="shared" si="58"/>
        <v>MEAN</v>
      </c>
      <c r="E1302" t="s">
        <v>1383</v>
      </c>
      <c r="F1302">
        <f t="shared" si="59"/>
        <v>0.53756999999999988</v>
      </c>
      <c r="G1302">
        <v>0.54890000000000005</v>
      </c>
      <c r="H1302">
        <v>0.65800000000000003</v>
      </c>
      <c r="I1302">
        <v>0.45810000000000001</v>
      </c>
      <c r="J1302">
        <v>0.53990000000000005</v>
      </c>
      <c r="K1302">
        <v>0.47949999999999998</v>
      </c>
      <c r="L1302">
        <v>0.52659999999999996</v>
      </c>
      <c r="M1302">
        <v>0.48859999999999998</v>
      </c>
      <c r="N1302">
        <v>0.52659999999999996</v>
      </c>
      <c r="O1302">
        <v>0.56759999999999999</v>
      </c>
      <c r="P1302">
        <v>0.53779999999999994</v>
      </c>
      <c r="Q1302">
        <v>0.49259999999999998</v>
      </c>
      <c r="R1302">
        <v>0.60780000000000001</v>
      </c>
      <c r="S1302">
        <v>0.64810000000000001</v>
      </c>
      <c r="T1302">
        <v>0.45090000000000002</v>
      </c>
      <c r="U1302">
        <v>0.4819</v>
      </c>
      <c r="V1302">
        <v>0.70209999999999995</v>
      </c>
      <c r="W1302">
        <v>0.42159999999999997</v>
      </c>
      <c r="X1302">
        <v>0.61729999999999996</v>
      </c>
      <c r="Y1302">
        <v>0.70250000000000001</v>
      </c>
      <c r="Z1302">
        <v>0.51639999999999997</v>
      </c>
      <c r="AA1302">
        <v>0.56200000000000006</v>
      </c>
      <c r="AB1302">
        <v>0.50339999999999996</v>
      </c>
      <c r="AC1302">
        <v>0.44950000000000001</v>
      </c>
      <c r="AD1302">
        <v>0.52849999999999997</v>
      </c>
      <c r="AE1302">
        <v>0.61299999999999999</v>
      </c>
      <c r="AF1302">
        <v>0.63529999999999998</v>
      </c>
      <c r="AG1302">
        <v>0.45860000000000001</v>
      </c>
      <c r="AH1302">
        <v>0.54700000000000004</v>
      </c>
      <c r="AI1302">
        <v>0.4511</v>
      </c>
      <c r="AJ1302">
        <v>0.55869999999999997</v>
      </c>
      <c r="AK1302">
        <v>0.52339999999999998</v>
      </c>
      <c r="AL1302">
        <v>0.60489999999999999</v>
      </c>
      <c r="AM1302">
        <v>0.48249999999999998</v>
      </c>
      <c r="AN1302">
        <v>0.50549999999999995</v>
      </c>
      <c r="AO1302">
        <v>0.62819999999999998</v>
      </c>
      <c r="AP1302">
        <v>0.52710000000000001</v>
      </c>
      <c r="AQ1302">
        <v>0.5444</v>
      </c>
      <c r="AR1302">
        <v>0.55010000000000003</v>
      </c>
      <c r="AS1302">
        <v>0.57699999999999996</v>
      </c>
      <c r="AT1302">
        <v>0.45029999999999998</v>
      </c>
      <c r="AU1302">
        <v>0.55410000000000004</v>
      </c>
      <c r="AV1302">
        <v>0.47110000000000002</v>
      </c>
      <c r="AW1302">
        <v>0.47170000000000001</v>
      </c>
      <c r="AX1302">
        <v>0.45550000000000002</v>
      </c>
      <c r="AY1302">
        <v>0.53839999999999999</v>
      </c>
      <c r="AZ1302">
        <v>0.53010000000000002</v>
      </c>
      <c r="BA1302">
        <v>0.52849999999999997</v>
      </c>
      <c r="BB1302">
        <v>0.57050000000000001</v>
      </c>
      <c r="BC1302">
        <v>0.53700000000000003</v>
      </c>
      <c r="BD1302">
        <v>0.54830000000000001</v>
      </c>
    </row>
    <row r="1303" spans="1:56" hidden="1" x14ac:dyDescent="0.4">
      <c r="A1303">
        <v>1302</v>
      </c>
      <c r="B1303" t="str">
        <f t="shared" si="60"/>
        <v>GPM001</v>
      </c>
      <c r="C1303" t="str">
        <f t="shared" si="61"/>
        <v>GPM002</v>
      </c>
      <c r="D1303" t="str">
        <f t="shared" si="58"/>
        <v>Weighted</v>
      </c>
      <c r="E1303" t="s">
        <v>1384</v>
      </c>
      <c r="F1303">
        <f t="shared" si="59"/>
        <v>0.56094799999999978</v>
      </c>
      <c r="G1303">
        <v>0.57499999999999996</v>
      </c>
      <c r="H1303">
        <v>0.71709999999999996</v>
      </c>
      <c r="I1303">
        <v>0.4582</v>
      </c>
      <c r="J1303">
        <v>0.56110000000000004</v>
      </c>
      <c r="K1303">
        <v>0.4879</v>
      </c>
      <c r="L1303">
        <v>0.55089999999999995</v>
      </c>
      <c r="M1303">
        <v>0.49430000000000002</v>
      </c>
      <c r="N1303">
        <v>0.54679999999999995</v>
      </c>
      <c r="O1303">
        <v>0.60189999999999999</v>
      </c>
      <c r="P1303">
        <v>0.56079999999999997</v>
      </c>
      <c r="Q1303">
        <v>0.50280000000000002</v>
      </c>
      <c r="R1303">
        <v>0.6472</v>
      </c>
      <c r="S1303">
        <v>0.70330000000000004</v>
      </c>
      <c r="T1303">
        <v>0.45119999999999999</v>
      </c>
      <c r="U1303">
        <v>0.49049999999999999</v>
      </c>
      <c r="V1303">
        <v>0.7742</v>
      </c>
      <c r="W1303">
        <v>0.40550000000000003</v>
      </c>
      <c r="X1303">
        <v>0.66410000000000002</v>
      </c>
      <c r="Y1303">
        <v>0.77370000000000005</v>
      </c>
      <c r="Z1303">
        <v>0.53600000000000003</v>
      </c>
      <c r="AA1303">
        <v>0.58750000000000002</v>
      </c>
      <c r="AB1303">
        <v>0.51380000000000003</v>
      </c>
      <c r="AC1303">
        <v>0.45140000000000002</v>
      </c>
      <c r="AD1303">
        <v>0.54779999999999995</v>
      </c>
      <c r="AE1303">
        <v>0.65690000000000004</v>
      </c>
      <c r="AF1303">
        <v>0.68310000000000004</v>
      </c>
      <c r="AG1303">
        <v>0.45750000000000002</v>
      </c>
      <c r="AH1303">
        <v>0.57040000000000002</v>
      </c>
      <c r="AI1303">
        <v>0.44750000000000001</v>
      </c>
      <c r="AJ1303">
        <v>0.58299999999999996</v>
      </c>
      <c r="AK1303">
        <v>0.54559999999999997</v>
      </c>
      <c r="AL1303">
        <v>0.65049999999999997</v>
      </c>
      <c r="AM1303">
        <v>0.49149999999999999</v>
      </c>
      <c r="AN1303">
        <v>0.52159999999999995</v>
      </c>
      <c r="AO1303">
        <v>0.67730000000000001</v>
      </c>
      <c r="AP1303">
        <v>0.5464</v>
      </c>
      <c r="AQ1303">
        <v>0.56769999999999998</v>
      </c>
      <c r="AR1303">
        <v>0.57489999999999997</v>
      </c>
      <c r="AS1303">
        <v>0.60970000000000002</v>
      </c>
      <c r="AT1303">
        <v>0.45429999999999998</v>
      </c>
      <c r="AU1303">
        <v>0.57909999999999995</v>
      </c>
      <c r="AV1303">
        <v>0.47420000000000001</v>
      </c>
      <c r="AW1303">
        <v>0.4824</v>
      </c>
      <c r="AX1303">
        <v>0.45760000000000001</v>
      </c>
      <c r="AY1303">
        <v>0.56279999999999997</v>
      </c>
      <c r="AZ1303">
        <v>0.55089999999999995</v>
      </c>
      <c r="BA1303">
        <v>0.55630000000000002</v>
      </c>
      <c r="BB1303">
        <v>0.60629999999999995</v>
      </c>
      <c r="BC1303">
        <v>0.56599999999999995</v>
      </c>
      <c r="BD1303">
        <v>0.57089999999999996</v>
      </c>
    </row>
    <row r="1304" spans="1:56" hidden="1" x14ac:dyDescent="0.4">
      <c r="A1304">
        <v>1492</v>
      </c>
      <c r="B1304" t="str">
        <f t="shared" si="60"/>
        <v>GPM092</v>
      </c>
      <c r="C1304" t="str">
        <f t="shared" si="61"/>
        <v>GPM003</v>
      </c>
      <c r="D1304" t="str">
        <f t="shared" si="58"/>
        <v>Jaccard</v>
      </c>
      <c r="E1304" t="s">
        <v>1385</v>
      </c>
      <c r="F1304">
        <f t="shared" si="59"/>
        <v>0.33545399999999992</v>
      </c>
      <c r="G1304">
        <v>0.30430000000000001</v>
      </c>
      <c r="H1304">
        <v>0.26790000000000003</v>
      </c>
      <c r="I1304">
        <v>0.2772</v>
      </c>
      <c r="J1304">
        <v>0.25740000000000002</v>
      </c>
      <c r="K1304">
        <v>0.28050000000000003</v>
      </c>
      <c r="L1304">
        <v>0.3291</v>
      </c>
      <c r="M1304">
        <v>0.37209999999999999</v>
      </c>
      <c r="N1304">
        <v>0.24709999999999999</v>
      </c>
      <c r="O1304">
        <v>0.21149999999999999</v>
      </c>
      <c r="P1304">
        <v>0.29249999999999998</v>
      </c>
      <c r="Q1304">
        <v>0.36559999999999998</v>
      </c>
      <c r="R1304">
        <v>0.32579999999999998</v>
      </c>
      <c r="S1304">
        <v>0.2437</v>
      </c>
      <c r="T1304">
        <v>0.44740000000000002</v>
      </c>
      <c r="U1304">
        <v>0.31819999999999998</v>
      </c>
      <c r="V1304">
        <v>0.4143</v>
      </c>
      <c r="W1304">
        <v>0.27479999999999999</v>
      </c>
      <c r="X1304">
        <v>0.35560000000000003</v>
      </c>
      <c r="Y1304">
        <v>0.34910000000000002</v>
      </c>
      <c r="Z1304">
        <v>0.37680000000000002</v>
      </c>
      <c r="AA1304">
        <v>0.4667</v>
      </c>
      <c r="AB1304">
        <v>0.375</v>
      </c>
      <c r="AC1304">
        <v>0.27929999999999999</v>
      </c>
      <c r="AD1304">
        <v>0.26190000000000002</v>
      </c>
      <c r="AE1304">
        <v>0.375</v>
      </c>
      <c r="AF1304">
        <v>0.4118</v>
      </c>
      <c r="AG1304">
        <v>0.2797</v>
      </c>
      <c r="AH1304">
        <v>0.39439999999999997</v>
      </c>
      <c r="AI1304">
        <v>0.47460000000000002</v>
      </c>
      <c r="AJ1304">
        <v>0.4</v>
      </c>
      <c r="AK1304">
        <v>0.34520000000000001</v>
      </c>
      <c r="AL1304">
        <v>0.25</v>
      </c>
      <c r="AM1304">
        <v>0.29820000000000002</v>
      </c>
      <c r="AN1304">
        <v>0.29470000000000002</v>
      </c>
      <c r="AO1304">
        <v>0.44119999999999998</v>
      </c>
      <c r="AP1304">
        <v>0.37180000000000002</v>
      </c>
      <c r="AQ1304">
        <v>0.4098</v>
      </c>
      <c r="AR1304">
        <v>0.34670000000000001</v>
      </c>
      <c r="AS1304">
        <v>0.40429999999999999</v>
      </c>
      <c r="AT1304">
        <v>0.33</v>
      </c>
      <c r="AU1304">
        <v>0.3115</v>
      </c>
      <c r="AV1304">
        <v>0.38979999999999998</v>
      </c>
      <c r="AW1304">
        <v>0.2</v>
      </c>
      <c r="AX1304">
        <v>0.28179999999999999</v>
      </c>
      <c r="AY1304">
        <v>0.3014</v>
      </c>
      <c r="AZ1304">
        <v>0.55259999999999998</v>
      </c>
      <c r="BA1304">
        <v>0.40739999999999998</v>
      </c>
      <c r="BB1304">
        <v>0.20930000000000001</v>
      </c>
      <c r="BC1304">
        <v>0.3261</v>
      </c>
      <c r="BD1304">
        <v>0.27160000000000001</v>
      </c>
    </row>
    <row r="1305" spans="1:56" hidden="1" x14ac:dyDescent="0.4">
      <c r="A1305">
        <v>1493</v>
      </c>
      <c r="B1305" t="str">
        <f t="shared" si="60"/>
        <v>GPM092</v>
      </c>
      <c r="C1305" t="str">
        <f t="shared" si="61"/>
        <v>GPM003</v>
      </c>
      <c r="D1305" t="str">
        <f t="shared" si="58"/>
        <v>Levenshtein</v>
      </c>
      <c r="E1305" t="s">
        <v>1386</v>
      </c>
      <c r="F1305">
        <f t="shared" si="59"/>
        <v>0.52451799999999993</v>
      </c>
      <c r="G1305">
        <v>0.58779999999999999</v>
      </c>
      <c r="H1305">
        <v>0.50490000000000002</v>
      </c>
      <c r="I1305">
        <v>0.49880000000000002</v>
      </c>
      <c r="J1305">
        <v>0.49959999999999999</v>
      </c>
      <c r="K1305">
        <v>0.51080000000000003</v>
      </c>
      <c r="L1305">
        <v>0.51959999999999995</v>
      </c>
      <c r="M1305">
        <v>0.55649999999999999</v>
      </c>
      <c r="N1305">
        <v>0.45639999999999997</v>
      </c>
      <c r="O1305">
        <v>0.47970000000000002</v>
      </c>
      <c r="P1305">
        <v>0.49759999999999999</v>
      </c>
      <c r="Q1305">
        <v>0.6361</v>
      </c>
      <c r="R1305">
        <v>0.54090000000000005</v>
      </c>
      <c r="S1305">
        <v>0.43440000000000001</v>
      </c>
      <c r="T1305">
        <v>0.52190000000000003</v>
      </c>
      <c r="U1305">
        <v>0.45490000000000003</v>
      </c>
      <c r="V1305">
        <v>0.5333</v>
      </c>
      <c r="W1305">
        <v>0.45290000000000002</v>
      </c>
      <c r="X1305">
        <v>0.47770000000000001</v>
      </c>
      <c r="Y1305">
        <v>0.50249999999999995</v>
      </c>
      <c r="Z1305">
        <v>0.54290000000000005</v>
      </c>
      <c r="AA1305">
        <v>0.60840000000000005</v>
      </c>
      <c r="AB1305">
        <v>0.52010000000000001</v>
      </c>
      <c r="AC1305">
        <v>0.53979999999999995</v>
      </c>
      <c r="AD1305">
        <v>0.50609999999999999</v>
      </c>
      <c r="AE1305">
        <v>0.58169999999999999</v>
      </c>
      <c r="AF1305">
        <v>0.54269999999999996</v>
      </c>
      <c r="AG1305">
        <v>0.51370000000000005</v>
      </c>
      <c r="AH1305">
        <v>0.5232</v>
      </c>
      <c r="AI1305">
        <v>0.63629999999999998</v>
      </c>
      <c r="AJ1305">
        <v>0.56499999999999995</v>
      </c>
      <c r="AK1305">
        <v>0.51580000000000004</v>
      </c>
      <c r="AL1305">
        <v>0.49630000000000002</v>
      </c>
      <c r="AM1305">
        <v>0.4894</v>
      </c>
      <c r="AN1305">
        <v>0.46100000000000002</v>
      </c>
      <c r="AO1305">
        <v>0.52729999999999999</v>
      </c>
      <c r="AP1305">
        <v>0.50070000000000003</v>
      </c>
      <c r="AQ1305">
        <v>0.60160000000000002</v>
      </c>
      <c r="AR1305">
        <v>0.58189999999999997</v>
      </c>
      <c r="AS1305">
        <v>0.51870000000000005</v>
      </c>
      <c r="AT1305">
        <v>0.52810000000000001</v>
      </c>
      <c r="AU1305">
        <v>0.44800000000000001</v>
      </c>
      <c r="AV1305">
        <v>0.60829999999999995</v>
      </c>
      <c r="AW1305">
        <v>0.4209</v>
      </c>
      <c r="AX1305">
        <v>0.4965</v>
      </c>
      <c r="AY1305">
        <v>0.55110000000000003</v>
      </c>
      <c r="AZ1305">
        <v>0.62860000000000005</v>
      </c>
      <c r="BA1305">
        <v>0.59440000000000004</v>
      </c>
      <c r="BB1305">
        <v>0.4778</v>
      </c>
      <c r="BC1305">
        <v>0.51990000000000003</v>
      </c>
      <c r="BD1305">
        <v>0.51339999999999997</v>
      </c>
    </row>
    <row r="1306" spans="1:56" hidden="1" x14ac:dyDescent="0.4">
      <c r="A1306">
        <v>1494</v>
      </c>
      <c r="B1306" t="str">
        <f t="shared" si="60"/>
        <v>GPM092</v>
      </c>
      <c r="C1306" t="str">
        <f t="shared" si="61"/>
        <v>GPM003</v>
      </c>
      <c r="D1306" t="str">
        <f t="shared" si="58"/>
        <v>TFIDF</v>
      </c>
      <c r="E1306" t="s">
        <v>1387</v>
      </c>
      <c r="F1306">
        <f t="shared" si="59"/>
        <v>0.5282380000000001</v>
      </c>
      <c r="G1306">
        <v>0.50149999999999995</v>
      </c>
      <c r="H1306">
        <v>0.53680000000000005</v>
      </c>
      <c r="I1306">
        <v>0.46629999999999999</v>
      </c>
      <c r="J1306">
        <v>0.40400000000000003</v>
      </c>
      <c r="K1306">
        <v>0.39960000000000001</v>
      </c>
      <c r="L1306">
        <v>0.55469999999999997</v>
      </c>
      <c r="M1306">
        <v>0.54110000000000003</v>
      </c>
      <c r="N1306">
        <v>0.40689999999999998</v>
      </c>
      <c r="O1306">
        <v>0.51329999999999998</v>
      </c>
      <c r="P1306">
        <v>0.51590000000000003</v>
      </c>
      <c r="Q1306">
        <v>0.64839999999999998</v>
      </c>
      <c r="R1306">
        <v>0.4778</v>
      </c>
      <c r="S1306">
        <v>0.35659999999999997</v>
      </c>
      <c r="T1306">
        <v>0.54820000000000002</v>
      </c>
      <c r="U1306">
        <v>0.47210000000000002</v>
      </c>
      <c r="V1306">
        <v>0.5373</v>
      </c>
      <c r="W1306">
        <v>0.46729999999999999</v>
      </c>
      <c r="X1306">
        <v>0.58179999999999998</v>
      </c>
      <c r="Y1306">
        <v>0.40510000000000002</v>
      </c>
      <c r="Z1306">
        <v>0.61229999999999996</v>
      </c>
      <c r="AA1306">
        <v>0.54239999999999999</v>
      </c>
      <c r="AB1306">
        <v>0.50560000000000005</v>
      </c>
      <c r="AC1306">
        <v>0.53759999999999997</v>
      </c>
      <c r="AD1306">
        <v>0.44950000000000001</v>
      </c>
      <c r="AE1306">
        <v>0.56069999999999998</v>
      </c>
      <c r="AF1306">
        <v>0.55620000000000003</v>
      </c>
      <c r="AG1306">
        <v>0.59040000000000004</v>
      </c>
      <c r="AH1306">
        <v>0.49890000000000001</v>
      </c>
      <c r="AI1306">
        <v>0.51700000000000002</v>
      </c>
      <c r="AJ1306">
        <v>0.71779999999999999</v>
      </c>
      <c r="AK1306">
        <v>0.61619999999999997</v>
      </c>
      <c r="AL1306">
        <v>0.46939999999999998</v>
      </c>
      <c r="AM1306">
        <v>0.51700000000000002</v>
      </c>
      <c r="AN1306">
        <v>0.58460000000000001</v>
      </c>
      <c r="AO1306">
        <v>0.63370000000000004</v>
      </c>
      <c r="AP1306">
        <v>0.65439999999999998</v>
      </c>
      <c r="AQ1306">
        <v>0.53590000000000004</v>
      </c>
      <c r="AR1306">
        <v>0.5242</v>
      </c>
      <c r="AS1306">
        <v>0.52790000000000004</v>
      </c>
      <c r="AT1306">
        <v>0.62019999999999997</v>
      </c>
      <c r="AU1306">
        <v>0.41710000000000003</v>
      </c>
      <c r="AV1306">
        <v>0.67179999999999995</v>
      </c>
      <c r="AW1306">
        <v>0.3921</v>
      </c>
      <c r="AX1306">
        <v>0.44640000000000002</v>
      </c>
      <c r="AY1306">
        <v>0.54469999999999996</v>
      </c>
      <c r="AZ1306">
        <v>0.56310000000000004</v>
      </c>
      <c r="BA1306">
        <v>0.64100000000000001</v>
      </c>
      <c r="BB1306">
        <v>0.62619999999999998</v>
      </c>
      <c r="BC1306">
        <v>0.48599999999999999</v>
      </c>
      <c r="BD1306">
        <v>0.51690000000000003</v>
      </c>
    </row>
    <row r="1307" spans="1:56" hidden="1" x14ac:dyDescent="0.4">
      <c r="A1307">
        <v>1495</v>
      </c>
      <c r="B1307" t="str">
        <f t="shared" si="60"/>
        <v>GPM092</v>
      </c>
      <c r="C1307" t="str">
        <f t="shared" si="61"/>
        <v>GPM003</v>
      </c>
      <c r="D1307" t="str">
        <f t="shared" si="58"/>
        <v>BM25</v>
      </c>
      <c r="E1307" t="s">
        <v>1388</v>
      </c>
      <c r="F1307">
        <f t="shared" si="59"/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</row>
    <row r="1308" spans="1:56" hidden="1" x14ac:dyDescent="0.4">
      <c r="A1308">
        <v>1496</v>
      </c>
      <c r="B1308" t="str">
        <f t="shared" si="60"/>
        <v>GPM092</v>
      </c>
      <c r="C1308" t="str">
        <f t="shared" si="61"/>
        <v>GPM003</v>
      </c>
      <c r="D1308" t="str">
        <f t="shared" si="58"/>
        <v>SBERT</v>
      </c>
      <c r="E1308" t="s">
        <v>1389</v>
      </c>
      <c r="F1308">
        <f t="shared" si="59"/>
        <v>0.92917400000000006</v>
      </c>
      <c r="G1308">
        <v>0.95320000000000005</v>
      </c>
      <c r="H1308">
        <v>0.90529999999999999</v>
      </c>
      <c r="I1308">
        <v>0.92459999999999998</v>
      </c>
      <c r="J1308">
        <v>0.94310000000000005</v>
      </c>
      <c r="K1308">
        <v>0.87239999999999995</v>
      </c>
      <c r="L1308">
        <v>0.94399999999999995</v>
      </c>
      <c r="M1308">
        <v>0.93440000000000001</v>
      </c>
      <c r="N1308">
        <v>0.94840000000000002</v>
      </c>
      <c r="O1308">
        <v>0.94540000000000002</v>
      </c>
      <c r="P1308">
        <v>0.92349999999999999</v>
      </c>
      <c r="Q1308">
        <v>0.95620000000000005</v>
      </c>
      <c r="R1308">
        <v>0.91410000000000002</v>
      </c>
      <c r="S1308">
        <v>0.86680000000000001</v>
      </c>
      <c r="T1308">
        <v>0.91139999999999999</v>
      </c>
      <c r="U1308">
        <v>0.91539999999999999</v>
      </c>
      <c r="V1308">
        <v>0.92190000000000005</v>
      </c>
      <c r="W1308">
        <v>0.91890000000000005</v>
      </c>
      <c r="X1308">
        <v>0.94669999999999999</v>
      </c>
      <c r="Y1308">
        <v>0.91469999999999996</v>
      </c>
      <c r="Z1308">
        <v>0.94969999999999999</v>
      </c>
      <c r="AA1308">
        <v>0.94710000000000005</v>
      </c>
      <c r="AB1308">
        <v>0.91579999999999995</v>
      </c>
      <c r="AC1308">
        <v>0.89780000000000004</v>
      </c>
      <c r="AD1308">
        <v>0.9476</v>
      </c>
      <c r="AE1308">
        <v>0.96870000000000001</v>
      </c>
      <c r="AF1308">
        <v>0.95120000000000005</v>
      </c>
      <c r="AG1308">
        <v>0.93430000000000002</v>
      </c>
      <c r="AH1308">
        <v>0.94940000000000002</v>
      </c>
      <c r="AI1308">
        <v>0.94269999999999998</v>
      </c>
      <c r="AJ1308">
        <v>0.96599999999999997</v>
      </c>
      <c r="AK1308">
        <v>0.94889999999999997</v>
      </c>
      <c r="AL1308">
        <v>0.89</v>
      </c>
      <c r="AM1308">
        <v>0.93340000000000001</v>
      </c>
      <c r="AN1308">
        <v>0.91120000000000001</v>
      </c>
      <c r="AO1308">
        <v>0.97529999999999994</v>
      </c>
      <c r="AP1308">
        <v>0.92959999999999998</v>
      </c>
      <c r="AQ1308">
        <v>0.95569999999999999</v>
      </c>
      <c r="AR1308">
        <v>0.95669999999999999</v>
      </c>
      <c r="AS1308">
        <v>0.8861</v>
      </c>
      <c r="AT1308">
        <v>0.93679999999999997</v>
      </c>
      <c r="AU1308">
        <v>0.92610000000000003</v>
      </c>
      <c r="AV1308">
        <v>0.94120000000000004</v>
      </c>
      <c r="AW1308">
        <v>0.85409999999999997</v>
      </c>
      <c r="AX1308">
        <v>0.93889999999999996</v>
      </c>
      <c r="AY1308">
        <v>0.87719999999999998</v>
      </c>
      <c r="AZ1308">
        <v>0.9556</v>
      </c>
      <c r="BA1308">
        <v>0.92920000000000003</v>
      </c>
      <c r="BB1308">
        <v>0.93030000000000002</v>
      </c>
      <c r="BC1308">
        <v>0.91500000000000004</v>
      </c>
      <c r="BD1308">
        <v>0.93669999999999998</v>
      </c>
    </row>
    <row r="1309" spans="1:56" hidden="1" x14ac:dyDescent="0.4">
      <c r="A1309">
        <v>1497</v>
      </c>
      <c r="B1309" t="str">
        <f t="shared" si="60"/>
        <v>GPM092</v>
      </c>
      <c r="C1309" t="str">
        <f t="shared" si="61"/>
        <v>GPM003</v>
      </c>
      <c r="D1309" t="str">
        <f t="shared" si="58"/>
        <v>MEAN</v>
      </c>
      <c r="E1309" t="s">
        <v>1390</v>
      </c>
      <c r="F1309">
        <f t="shared" si="59"/>
        <v>0.46347199999999994</v>
      </c>
      <c r="G1309">
        <v>0.46939999999999998</v>
      </c>
      <c r="H1309">
        <v>0.443</v>
      </c>
      <c r="I1309">
        <v>0.43340000000000001</v>
      </c>
      <c r="J1309">
        <v>0.42080000000000001</v>
      </c>
      <c r="K1309">
        <v>0.41260000000000002</v>
      </c>
      <c r="L1309">
        <v>0.46949999999999997</v>
      </c>
      <c r="M1309">
        <v>0.48080000000000001</v>
      </c>
      <c r="N1309">
        <v>0.41170000000000001</v>
      </c>
      <c r="O1309">
        <v>0.43</v>
      </c>
      <c r="P1309">
        <v>0.44590000000000002</v>
      </c>
      <c r="Q1309">
        <v>0.52129999999999999</v>
      </c>
      <c r="R1309">
        <v>0.45169999999999999</v>
      </c>
      <c r="S1309">
        <v>0.38030000000000003</v>
      </c>
      <c r="T1309">
        <v>0.48580000000000001</v>
      </c>
      <c r="U1309">
        <v>0.43209999999999998</v>
      </c>
      <c r="V1309">
        <v>0.48139999999999999</v>
      </c>
      <c r="W1309">
        <v>0.42280000000000001</v>
      </c>
      <c r="X1309">
        <v>0.4723</v>
      </c>
      <c r="Y1309">
        <v>0.43430000000000002</v>
      </c>
      <c r="Z1309">
        <v>0.49630000000000002</v>
      </c>
      <c r="AA1309">
        <v>0.51290000000000002</v>
      </c>
      <c r="AB1309">
        <v>0.46329999999999999</v>
      </c>
      <c r="AC1309">
        <v>0.45090000000000002</v>
      </c>
      <c r="AD1309">
        <v>0.433</v>
      </c>
      <c r="AE1309">
        <v>0.49719999999999998</v>
      </c>
      <c r="AF1309">
        <v>0.4924</v>
      </c>
      <c r="AG1309">
        <v>0.46360000000000001</v>
      </c>
      <c r="AH1309">
        <v>0.47320000000000001</v>
      </c>
      <c r="AI1309">
        <v>0.5141</v>
      </c>
      <c r="AJ1309">
        <v>0.52980000000000005</v>
      </c>
      <c r="AK1309">
        <v>0.48520000000000002</v>
      </c>
      <c r="AL1309">
        <v>0.42109999999999997</v>
      </c>
      <c r="AM1309">
        <v>0.4476</v>
      </c>
      <c r="AN1309">
        <v>0.45029999999999998</v>
      </c>
      <c r="AO1309">
        <v>0.51549999999999996</v>
      </c>
      <c r="AP1309">
        <v>0.49130000000000001</v>
      </c>
      <c r="AQ1309">
        <v>0.50060000000000004</v>
      </c>
      <c r="AR1309">
        <v>0.4819</v>
      </c>
      <c r="AS1309">
        <v>0.46739999999999998</v>
      </c>
      <c r="AT1309">
        <v>0.48299999999999998</v>
      </c>
      <c r="AU1309">
        <v>0.42049999999999998</v>
      </c>
      <c r="AV1309">
        <v>0.5222</v>
      </c>
      <c r="AW1309">
        <v>0.37340000000000001</v>
      </c>
      <c r="AX1309">
        <v>0.43269999999999997</v>
      </c>
      <c r="AY1309">
        <v>0.45490000000000003</v>
      </c>
      <c r="AZ1309">
        <v>0.54</v>
      </c>
      <c r="BA1309">
        <v>0.51439999999999997</v>
      </c>
      <c r="BB1309">
        <v>0.44869999999999999</v>
      </c>
      <c r="BC1309">
        <v>0.44940000000000002</v>
      </c>
      <c r="BD1309">
        <v>0.44769999999999999</v>
      </c>
    </row>
    <row r="1310" spans="1:56" hidden="1" x14ac:dyDescent="0.4">
      <c r="A1310">
        <v>1498</v>
      </c>
      <c r="B1310" t="str">
        <f t="shared" si="60"/>
        <v>GPM092</v>
      </c>
      <c r="C1310" t="str">
        <f t="shared" si="61"/>
        <v>GPM003</v>
      </c>
      <c r="D1310" t="str">
        <f t="shared" si="58"/>
        <v>Weighted</v>
      </c>
      <c r="E1310" t="s">
        <v>1391</v>
      </c>
      <c r="F1310">
        <f t="shared" si="59"/>
        <v>0.46638199999999991</v>
      </c>
      <c r="G1310">
        <v>0.46879999999999999</v>
      </c>
      <c r="H1310">
        <v>0.44479999999999997</v>
      </c>
      <c r="I1310">
        <v>0.4264</v>
      </c>
      <c r="J1310">
        <v>0.40479999999999999</v>
      </c>
      <c r="K1310">
        <v>0.40489999999999998</v>
      </c>
      <c r="L1310">
        <v>0.47299999999999998</v>
      </c>
      <c r="M1310">
        <v>0.4879</v>
      </c>
      <c r="N1310">
        <v>0.39279999999999998</v>
      </c>
      <c r="O1310">
        <v>0.42130000000000001</v>
      </c>
      <c r="P1310">
        <v>0.4446</v>
      </c>
      <c r="Q1310">
        <v>0.54059999999999997</v>
      </c>
      <c r="R1310">
        <v>0.45140000000000002</v>
      </c>
      <c r="S1310">
        <v>0.36320000000000002</v>
      </c>
      <c r="T1310">
        <v>0.49790000000000001</v>
      </c>
      <c r="U1310">
        <v>0.4264</v>
      </c>
      <c r="V1310">
        <v>0.49030000000000001</v>
      </c>
      <c r="W1310">
        <v>0.41399999999999998</v>
      </c>
      <c r="X1310">
        <v>0.47749999999999998</v>
      </c>
      <c r="Y1310">
        <v>0.4259</v>
      </c>
      <c r="Z1310">
        <v>0.50860000000000005</v>
      </c>
      <c r="AA1310">
        <v>0.5262</v>
      </c>
      <c r="AB1310">
        <v>0.46700000000000003</v>
      </c>
      <c r="AC1310">
        <v>0.45579999999999998</v>
      </c>
      <c r="AD1310">
        <v>0.42159999999999997</v>
      </c>
      <c r="AE1310">
        <v>0.50429999999999997</v>
      </c>
      <c r="AF1310">
        <v>0.50060000000000004</v>
      </c>
      <c r="AG1310">
        <v>0.46889999999999998</v>
      </c>
      <c r="AH1310">
        <v>0.47399999999999998</v>
      </c>
      <c r="AI1310">
        <v>0.52710000000000001</v>
      </c>
      <c r="AJ1310">
        <v>0.55320000000000003</v>
      </c>
      <c r="AK1310">
        <v>0.495</v>
      </c>
      <c r="AL1310">
        <v>0.41639999999999999</v>
      </c>
      <c r="AM1310">
        <v>0.44540000000000002</v>
      </c>
      <c r="AN1310">
        <v>0.45540000000000003</v>
      </c>
      <c r="AO1310">
        <v>0.52980000000000005</v>
      </c>
      <c r="AP1310">
        <v>0.50739999999999996</v>
      </c>
      <c r="AQ1310">
        <v>0.50919999999999999</v>
      </c>
      <c r="AR1310">
        <v>0.48509999999999998</v>
      </c>
      <c r="AS1310">
        <v>0.47770000000000001</v>
      </c>
      <c r="AT1310">
        <v>0.49430000000000002</v>
      </c>
      <c r="AU1310">
        <v>0.40760000000000002</v>
      </c>
      <c r="AV1310">
        <v>0.54520000000000002</v>
      </c>
      <c r="AW1310">
        <v>0.35820000000000002</v>
      </c>
      <c r="AX1310">
        <v>0.4224</v>
      </c>
      <c r="AY1310">
        <v>0.4642</v>
      </c>
      <c r="AZ1310">
        <v>0.55979999999999996</v>
      </c>
      <c r="BA1310">
        <v>0.53569999999999995</v>
      </c>
      <c r="BB1310">
        <v>0.45269999999999999</v>
      </c>
      <c r="BC1310">
        <v>0.44879999999999998</v>
      </c>
      <c r="BD1310">
        <v>0.44500000000000001</v>
      </c>
    </row>
    <row r="1311" spans="1:56" hidden="1" x14ac:dyDescent="0.4">
      <c r="A1311">
        <v>1408</v>
      </c>
      <c r="B1311" t="str">
        <f t="shared" si="60"/>
        <v>GPM091</v>
      </c>
      <c r="C1311" t="str">
        <f t="shared" si="61"/>
        <v>GPM003</v>
      </c>
      <c r="D1311" t="str">
        <f t="shared" si="58"/>
        <v>Jaccard</v>
      </c>
      <c r="E1311" t="s">
        <v>1392</v>
      </c>
      <c r="F1311">
        <f t="shared" si="59"/>
        <v>0.35307200000000011</v>
      </c>
      <c r="G1311">
        <v>0.33329999999999999</v>
      </c>
      <c r="H1311">
        <v>0.36049999999999999</v>
      </c>
      <c r="I1311">
        <v>0.31109999999999999</v>
      </c>
      <c r="J1311">
        <v>0.26040000000000002</v>
      </c>
      <c r="K1311">
        <v>0.42859999999999998</v>
      </c>
      <c r="L1311">
        <v>0.27779999999999999</v>
      </c>
      <c r="M1311">
        <v>0.27679999999999999</v>
      </c>
      <c r="N1311">
        <v>0.72219999999999995</v>
      </c>
      <c r="O1311">
        <v>0.32290000000000002</v>
      </c>
      <c r="P1311">
        <v>0.29289999999999999</v>
      </c>
      <c r="Q1311">
        <v>0.30430000000000001</v>
      </c>
      <c r="R1311">
        <v>0.4</v>
      </c>
      <c r="S1311">
        <v>4.41E-2</v>
      </c>
      <c r="T1311">
        <v>0.30990000000000001</v>
      </c>
      <c r="U1311">
        <v>0.37740000000000001</v>
      </c>
      <c r="V1311">
        <v>0.36359999999999998</v>
      </c>
      <c r="W1311">
        <v>0.30209999999999998</v>
      </c>
      <c r="X1311">
        <v>0.32729999999999998</v>
      </c>
      <c r="Y1311">
        <v>0.42859999999999998</v>
      </c>
      <c r="Z1311">
        <v>0.4194</v>
      </c>
      <c r="AA1311">
        <v>0.33939999999999998</v>
      </c>
      <c r="AB1311">
        <v>0.39560000000000001</v>
      </c>
      <c r="AC1311">
        <v>0.37109999999999999</v>
      </c>
      <c r="AD1311">
        <v>0.26740000000000003</v>
      </c>
      <c r="AE1311">
        <v>0.32350000000000001</v>
      </c>
      <c r="AF1311">
        <v>0.51249999999999996</v>
      </c>
      <c r="AG1311">
        <v>0.2727</v>
      </c>
      <c r="AH1311">
        <v>0.44579999999999997</v>
      </c>
      <c r="AI1311">
        <v>0.32840000000000003</v>
      </c>
      <c r="AJ1311">
        <v>0.40350000000000003</v>
      </c>
      <c r="AK1311">
        <v>0.3125</v>
      </c>
      <c r="AL1311">
        <v>0.30430000000000001</v>
      </c>
      <c r="AM1311">
        <v>0.2923</v>
      </c>
      <c r="AN1311">
        <v>0.35049999999999998</v>
      </c>
      <c r="AO1311">
        <v>0.37</v>
      </c>
      <c r="AP1311">
        <v>0.27839999999999998</v>
      </c>
      <c r="AQ1311">
        <v>0.4677</v>
      </c>
      <c r="AR1311">
        <v>0.32690000000000002</v>
      </c>
      <c r="AS1311">
        <v>0.45779999999999998</v>
      </c>
      <c r="AT1311">
        <v>0.29659999999999997</v>
      </c>
      <c r="AU1311">
        <v>0.53569999999999995</v>
      </c>
      <c r="AV1311">
        <v>0.29310000000000003</v>
      </c>
      <c r="AW1311">
        <v>0.2185</v>
      </c>
      <c r="AX1311">
        <v>0.35189999999999999</v>
      </c>
      <c r="AY1311">
        <v>0.2787</v>
      </c>
      <c r="AZ1311">
        <v>0.4118</v>
      </c>
      <c r="BA1311">
        <v>0.44590000000000002</v>
      </c>
      <c r="BB1311">
        <v>0.36259999999999998</v>
      </c>
      <c r="BC1311">
        <v>0.3977</v>
      </c>
      <c r="BD1311">
        <v>0.37759999999999999</v>
      </c>
    </row>
    <row r="1312" spans="1:56" hidden="1" x14ac:dyDescent="0.4">
      <c r="A1312">
        <v>1409</v>
      </c>
      <c r="B1312" t="str">
        <f t="shared" si="60"/>
        <v>GPM091</v>
      </c>
      <c r="C1312" t="str">
        <f t="shared" si="61"/>
        <v>GPM003</v>
      </c>
      <c r="D1312" t="str">
        <f t="shared" si="58"/>
        <v>Levenshtein</v>
      </c>
      <c r="E1312" t="s">
        <v>1393</v>
      </c>
      <c r="F1312">
        <f t="shared" si="59"/>
        <v>0.53805800000000004</v>
      </c>
      <c r="G1312">
        <v>0.52200000000000002</v>
      </c>
      <c r="H1312">
        <v>0.51819999999999999</v>
      </c>
      <c r="I1312">
        <v>0.53990000000000005</v>
      </c>
      <c r="J1312">
        <v>0.48649999999999999</v>
      </c>
      <c r="K1312">
        <v>0.62019999999999997</v>
      </c>
      <c r="L1312">
        <v>0.45079999999999998</v>
      </c>
      <c r="M1312">
        <v>0.4204</v>
      </c>
      <c r="N1312">
        <v>0.77549999999999997</v>
      </c>
      <c r="O1312">
        <v>0.5292</v>
      </c>
      <c r="P1312">
        <v>0.49380000000000002</v>
      </c>
      <c r="Q1312">
        <v>0.56330000000000002</v>
      </c>
      <c r="R1312">
        <v>0.56159999999999999</v>
      </c>
      <c r="S1312">
        <v>0.40620000000000001</v>
      </c>
      <c r="T1312">
        <v>0.60099999999999998</v>
      </c>
      <c r="U1312">
        <v>0.50260000000000005</v>
      </c>
      <c r="V1312">
        <v>0.52249999999999996</v>
      </c>
      <c r="W1312">
        <v>0.47789999999999999</v>
      </c>
      <c r="X1312">
        <v>0.3795</v>
      </c>
      <c r="Y1312">
        <v>0.67749999999999999</v>
      </c>
      <c r="Z1312">
        <v>0.59689999999999999</v>
      </c>
      <c r="AA1312">
        <v>0.45140000000000002</v>
      </c>
      <c r="AB1312">
        <v>0.44479999999999997</v>
      </c>
      <c r="AC1312">
        <v>0.56499999999999995</v>
      </c>
      <c r="AD1312">
        <v>0.57479999999999998</v>
      </c>
      <c r="AE1312">
        <v>0.58489999999999998</v>
      </c>
      <c r="AF1312">
        <v>0.69910000000000005</v>
      </c>
      <c r="AG1312">
        <v>0.53400000000000003</v>
      </c>
      <c r="AH1312">
        <v>0.62980000000000003</v>
      </c>
      <c r="AI1312">
        <v>0.52349999999999997</v>
      </c>
      <c r="AJ1312">
        <v>0.66749999999999998</v>
      </c>
      <c r="AK1312">
        <v>0.54200000000000004</v>
      </c>
      <c r="AL1312">
        <v>0.48399999999999999</v>
      </c>
      <c r="AM1312">
        <v>0.52370000000000005</v>
      </c>
      <c r="AN1312">
        <v>0.52459999999999996</v>
      </c>
      <c r="AO1312">
        <v>0.57869999999999999</v>
      </c>
      <c r="AP1312">
        <v>0.45169999999999999</v>
      </c>
      <c r="AQ1312">
        <v>0.66779999999999995</v>
      </c>
      <c r="AR1312">
        <v>0.50580000000000003</v>
      </c>
      <c r="AS1312">
        <v>0.56850000000000001</v>
      </c>
      <c r="AT1312">
        <v>0.49409999999999998</v>
      </c>
      <c r="AU1312">
        <v>0.48199999999999998</v>
      </c>
      <c r="AV1312">
        <v>0.49719999999999998</v>
      </c>
      <c r="AW1312">
        <v>0.38679999999999998</v>
      </c>
      <c r="AX1312">
        <v>0.54269999999999996</v>
      </c>
      <c r="AY1312">
        <v>0.54520000000000002</v>
      </c>
      <c r="AZ1312">
        <v>0.5494</v>
      </c>
      <c r="BA1312">
        <v>0.66169999999999995</v>
      </c>
      <c r="BB1312">
        <v>0.56669999999999998</v>
      </c>
      <c r="BC1312">
        <v>0.46760000000000002</v>
      </c>
      <c r="BD1312">
        <v>0.54239999999999999</v>
      </c>
    </row>
    <row r="1313" spans="1:56" hidden="1" x14ac:dyDescent="0.4">
      <c r="A1313">
        <v>1410</v>
      </c>
      <c r="B1313" t="str">
        <f t="shared" si="60"/>
        <v>GPM091</v>
      </c>
      <c r="C1313" t="str">
        <f t="shared" si="61"/>
        <v>GPM003</v>
      </c>
      <c r="D1313" t="str">
        <f t="shared" si="58"/>
        <v>TFIDF</v>
      </c>
      <c r="E1313" t="s">
        <v>1394</v>
      </c>
      <c r="F1313">
        <f t="shared" si="59"/>
        <v>0.54743399999999987</v>
      </c>
      <c r="G1313">
        <v>0.52529999999999999</v>
      </c>
      <c r="H1313">
        <v>0.63519999999999999</v>
      </c>
      <c r="I1313">
        <v>0.47260000000000002</v>
      </c>
      <c r="J1313">
        <v>0.42499999999999999</v>
      </c>
      <c r="K1313">
        <v>0.54500000000000004</v>
      </c>
      <c r="L1313">
        <v>0.40620000000000001</v>
      </c>
      <c r="M1313">
        <v>0.39879999999999999</v>
      </c>
      <c r="N1313">
        <v>0.72670000000000001</v>
      </c>
      <c r="O1313">
        <v>0.64300000000000002</v>
      </c>
      <c r="P1313">
        <v>0.50260000000000005</v>
      </c>
      <c r="Q1313">
        <v>0.46089999999999998</v>
      </c>
      <c r="R1313">
        <v>0.5111</v>
      </c>
      <c r="S1313">
        <v>0.47939999999999999</v>
      </c>
      <c r="T1313">
        <v>0.50649999999999995</v>
      </c>
      <c r="U1313">
        <v>0.49330000000000002</v>
      </c>
      <c r="V1313">
        <v>0.55310000000000004</v>
      </c>
      <c r="W1313">
        <v>0.4229</v>
      </c>
      <c r="X1313">
        <v>0.47139999999999999</v>
      </c>
      <c r="Y1313">
        <v>0.68620000000000003</v>
      </c>
      <c r="Z1313">
        <v>0.60950000000000004</v>
      </c>
      <c r="AA1313">
        <v>0.53310000000000002</v>
      </c>
      <c r="AB1313">
        <v>0.47699999999999998</v>
      </c>
      <c r="AC1313">
        <v>0.54849999999999999</v>
      </c>
      <c r="AD1313">
        <v>0.57720000000000005</v>
      </c>
      <c r="AE1313">
        <v>0.59330000000000005</v>
      </c>
      <c r="AF1313">
        <v>0.70279999999999998</v>
      </c>
      <c r="AG1313">
        <v>0.47370000000000001</v>
      </c>
      <c r="AH1313">
        <v>0.63700000000000001</v>
      </c>
      <c r="AI1313">
        <v>0.4844</v>
      </c>
      <c r="AJ1313">
        <v>0.7258</v>
      </c>
      <c r="AK1313">
        <v>0.59789999999999999</v>
      </c>
      <c r="AL1313">
        <v>0.52559999999999996</v>
      </c>
      <c r="AM1313">
        <v>0.66210000000000002</v>
      </c>
      <c r="AN1313">
        <v>0.48470000000000002</v>
      </c>
      <c r="AO1313">
        <v>0.64039999999999997</v>
      </c>
      <c r="AP1313">
        <v>0.5585</v>
      </c>
      <c r="AQ1313">
        <v>0.61860000000000004</v>
      </c>
      <c r="AR1313">
        <v>0.54790000000000005</v>
      </c>
      <c r="AS1313">
        <v>0.66820000000000002</v>
      </c>
      <c r="AT1313">
        <v>0.46010000000000001</v>
      </c>
      <c r="AU1313">
        <v>0.47299999999999998</v>
      </c>
      <c r="AV1313">
        <v>0.52539999999999998</v>
      </c>
      <c r="AW1313">
        <v>0.43480000000000002</v>
      </c>
      <c r="AX1313">
        <v>0.57630000000000003</v>
      </c>
      <c r="AY1313">
        <v>0.57320000000000004</v>
      </c>
      <c r="AZ1313">
        <v>0.51290000000000002</v>
      </c>
      <c r="BA1313">
        <v>0.67010000000000003</v>
      </c>
      <c r="BB1313">
        <v>0.5968</v>
      </c>
      <c r="BC1313">
        <v>0.4738</v>
      </c>
      <c r="BD1313">
        <v>0.54390000000000005</v>
      </c>
    </row>
    <row r="1314" spans="1:56" hidden="1" x14ac:dyDescent="0.4">
      <c r="A1314">
        <v>1411</v>
      </c>
      <c r="B1314" t="str">
        <f t="shared" si="60"/>
        <v>GPM091</v>
      </c>
      <c r="C1314" t="str">
        <f t="shared" si="61"/>
        <v>GPM003</v>
      </c>
      <c r="D1314" t="str">
        <f t="shared" si="58"/>
        <v>BM25</v>
      </c>
      <c r="E1314" t="s">
        <v>1395</v>
      </c>
      <c r="F1314">
        <f t="shared" si="59"/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</row>
    <row r="1315" spans="1:56" hidden="1" x14ac:dyDescent="0.4">
      <c r="A1315">
        <v>1412</v>
      </c>
      <c r="B1315" t="str">
        <f t="shared" si="60"/>
        <v>GPM091</v>
      </c>
      <c r="C1315" t="str">
        <f t="shared" si="61"/>
        <v>GPM003</v>
      </c>
      <c r="D1315" t="str">
        <f t="shared" si="58"/>
        <v>SBERT</v>
      </c>
      <c r="E1315" t="s">
        <v>1396</v>
      </c>
      <c r="F1315">
        <f t="shared" si="59"/>
        <v>0.92893799999999982</v>
      </c>
      <c r="G1315">
        <v>0.92369999999999997</v>
      </c>
      <c r="H1315">
        <v>0.90939999999999999</v>
      </c>
      <c r="I1315">
        <v>0.91620000000000001</v>
      </c>
      <c r="J1315">
        <v>0.94610000000000005</v>
      </c>
      <c r="K1315">
        <v>0.91590000000000005</v>
      </c>
      <c r="L1315">
        <v>0.91379999999999995</v>
      </c>
      <c r="M1315">
        <v>0.90390000000000004</v>
      </c>
      <c r="N1315">
        <v>0.98170000000000002</v>
      </c>
      <c r="O1315">
        <v>0.94650000000000001</v>
      </c>
      <c r="P1315">
        <v>0.91400000000000003</v>
      </c>
      <c r="Q1315">
        <v>0.94479999999999997</v>
      </c>
      <c r="R1315">
        <v>0.91239999999999999</v>
      </c>
      <c r="S1315">
        <v>0.89400000000000002</v>
      </c>
      <c r="T1315">
        <v>0.94</v>
      </c>
      <c r="U1315">
        <v>0.95489999999999997</v>
      </c>
      <c r="V1315">
        <v>0.92159999999999997</v>
      </c>
      <c r="W1315">
        <v>0.9173</v>
      </c>
      <c r="X1315">
        <v>0.89880000000000004</v>
      </c>
      <c r="Y1315">
        <v>0.94079999999999997</v>
      </c>
      <c r="Z1315">
        <v>0.96099999999999997</v>
      </c>
      <c r="AA1315">
        <v>0.92169999999999996</v>
      </c>
      <c r="AB1315">
        <v>0.88800000000000001</v>
      </c>
      <c r="AC1315">
        <v>0.9294</v>
      </c>
      <c r="AD1315">
        <v>0.96940000000000004</v>
      </c>
      <c r="AE1315">
        <v>0.93899999999999995</v>
      </c>
      <c r="AF1315">
        <v>0.97270000000000001</v>
      </c>
      <c r="AG1315">
        <v>0.94479999999999997</v>
      </c>
      <c r="AH1315">
        <v>0.94530000000000003</v>
      </c>
      <c r="AI1315">
        <v>0.90180000000000005</v>
      </c>
      <c r="AJ1315">
        <v>0.95569999999999999</v>
      </c>
      <c r="AK1315">
        <v>0.91679999999999995</v>
      </c>
      <c r="AL1315">
        <v>0.89229999999999998</v>
      </c>
      <c r="AM1315">
        <v>0.94189999999999996</v>
      </c>
      <c r="AN1315">
        <v>0.93469999999999998</v>
      </c>
      <c r="AO1315">
        <v>0.95030000000000003</v>
      </c>
      <c r="AP1315">
        <v>0.89349999999999996</v>
      </c>
      <c r="AQ1315">
        <v>0.96809999999999996</v>
      </c>
      <c r="AR1315">
        <v>0.96189999999999998</v>
      </c>
      <c r="AS1315">
        <v>0.91069999999999995</v>
      </c>
      <c r="AT1315">
        <v>0.91690000000000005</v>
      </c>
      <c r="AU1315">
        <v>0.93289999999999995</v>
      </c>
      <c r="AV1315">
        <v>0.89229999999999998</v>
      </c>
      <c r="AW1315">
        <v>0.89400000000000002</v>
      </c>
      <c r="AX1315">
        <v>0.95230000000000004</v>
      </c>
      <c r="AY1315">
        <v>0.89249999999999996</v>
      </c>
      <c r="AZ1315">
        <v>0.9385</v>
      </c>
      <c r="BA1315">
        <v>0.91759999999999997</v>
      </c>
      <c r="BB1315">
        <v>0.9506</v>
      </c>
      <c r="BC1315">
        <v>0.89810000000000001</v>
      </c>
      <c r="BD1315">
        <v>0.96640000000000004</v>
      </c>
    </row>
    <row r="1316" spans="1:56" hidden="1" x14ac:dyDescent="0.4">
      <c r="A1316">
        <v>1413</v>
      </c>
      <c r="B1316" t="str">
        <f t="shared" si="60"/>
        <v>GPM091</v>
      </c>
      <c r="C1316" t="str">
        <f t="shared" si="61"/>
        <v>GPM003</v>
      </c>
      <c r="D1316" t="str">
        <f t="shared" si="58"/>
        <v>MEAN</v>
      </c>
      <c r="E1316" t="s">
        <v>1397</v>
      </c>
      <c r="F1316">
        <f t="shared" si="59"/>
        <v>0.47349800000000003</v>
      </c>
      <c r="G1316">
        <v>0.46089999999999998</v>
      </c>
      <c r="H1316">
        <v>0.48470000000000002</v>
      </c>
      <c r="I1316">
        <v>0.44800000000000001</v>
      </c>
      <c r="J1316">
        <v>0.42359999999999998</v>
      </c>
      <c r="K1316">
        <v>0.50190000000000001</v>
      </c>
      <c r="L1316">
        <v>0.40970000000000001</v>
      </c>
      <c r="M1316">
        <v>0.4</v>
      </c>
      <c r="N1316">
        <v>0.64119999999999999</v>
      </c>
      <c r="O1316">
        <v>0.48830000000000001</v>
      </c>
      <c r="P1316">
        <v>0.44069999999999998</v>
      </c>
      <c r="Q1316">
        <v>0.45469999999999999</v>
      </c>
      <c r="R1316">
        <v>0.47699999999999998</v>
      </c>
      <c r="S1316">
        <v>0.36470000000000002</v>
      </c>
      <c r="T1316">
        <v>0.47149999999999997</v>
      </c>
      <c r="U1316">
        <v>0.46560000000000001</v>
      </c>
      <c r="V1316">
        <v>0.47220000000000001</v>
      </c>
      <c r="W1316">
        <v>0.42399999999999999</v>
      </c>
      <c r="X1316">
        <v>0.41539999999999999</v>
      </c>
      <c r="Y1316">
        <v>0.54659999999999997</v>
      </c>
      <c r="Z1316">
        <v>0.51729999999999998</v>
      </c>
      <c r="AA1316">
        <v>0.4491</v>
      </c>
      <c r="AB1316">
        <v>0.44109999999999999</v>
      </c>
      <c r="AC1316">
        <v>0.48280000000000001</v>
      </c>
      <c r="AD1316">
        <v>0.4778</v>
      </c>
      <c r="AE1316">
        <v>0.48809999999999998</v>
      </c>
      <c r="AF1316">
        <v>0.57740000000000002</v>
      </c>
      <c r="AG1316">
        <v>0.4451</v>
      </c>
      <c r="AH1316">
        <v>0.53159999999999996</v>
      </c>
      <c r="AI1316">
        <v>0.4476</v>
      </c>
      <c r="AJ1316">
        <v>0.55049999999999999</v>
      </c>
      <c r="AK1316">
        <v>0.4738</v>
      </c>
      <c r="AL1316">
        <v>0.44119999999999998</v>
      </c>
      <c r="AM1316">
        <v>0.48399999999999999</v>
      </c>
      <c r="AN1316">
        <v>0.45889999999999997</v>
      </c>
      <c r="AO1316">
        <v>0.50790000000000002</v>
      </c>
      <c r="AP1316">
        <v>0.43640000000000001</v>
      </c>
      <c r="AQ1316">
        <v>0.5444</v>
      </c>
      <c r="AR1316">
        <v>0.46850000000000003</v>
      </c>
      <c r="AS1316">
        <v>0.52110000000000001</v>
      </c>
      <c r="AT1316">
        <v>0.43359999999999999</v>
      </c>
      <c r="AU1316">
        <v>0.48470000000000002</v>
      </c>
      <c r="AV1316">
        <v>0.44159999999999999</v>
      </c>
      <c r="AW1316">
        <v>0.38679999999999998</v>
      </c>
      <c r="AX1316">
        <v>0.48459999999999998</v>
      </c>
      <c r="AY1316">
        <v>0.45789999999999997</v>
      </c>
      <c r="AZ1316">
        <v>0.48249999999999998</v>
      </c>
      <c r="BA1316">
        <v>0.53910000000000002</v>
      </c>
      <c r="BB1316">
        <v>0.49530000000000002</v>
      </c>
      <c r="BC1316">
        <v>0.44750000000000001</v>
      </c>
      <c r="BD1316">
        <v>0.48599999999999999</v>
      </c>
    </row>
    <row r="1317" spans="1:56" hidden="1" x14ac:dyDescent="0.4">
      <c r="A1317">
        <v>1414</v>
      </c>
      <c r="B1317" t="str">
        <f t="shared" si="60"/>
        <v>GPM091</v>
      </c>
      <c r="C1317" t="str">
        <f t="shared" si="61"/>
        <v>GPM003</v>
      </c>
      <c r="D1317" t="str">
        <f t="shared" si="58"/>
        <v>Weighted</v>
      </c>
      <c r="E1317" t="s">
        <v>1398</v>
      </c>
      <c r="F1317">
        <f t="shared" si="59"/>
        <v>0.47991400000000001</v>
      </c>
      <c r="G1317">
        <v>0.46379999999999999</v>
      </c>
      <c r="H1317">
        <v>0.50119999999999998</v>
      </c>
      <c r="I1317">
        <v>0.44619999999999999</v>
      </c>
      <c r="J1317">
        <v>0.40889999999999999</v>
      </c>
      <c r="K1317">
        <v>0.51729999999999998</v>
      </c>
      <c r="L1317">
        <v>0.39539999999999997</v>
      </c>
      <c r="M1317">
        <v>0.38429999999999997</v>
      </c>
      <c r="N1317">
        <v>0.69059999999999999</v>
      </c>
      <c r="O1317">
        <v>0.50060000000000004</v>
      </c>
      <c r="P1317">
        <v>0.43890000000000001</v>
      </c>
      <c r="Q1317">
        <v>0.44969999999999999</v>
      </c>
      <c r="R1317">
        <v>0.48499999999999999</v>
      </c>
      <c r="S1317">
        <v>0.3458</v>
      </c>
      <c r="T1317">
        <v>0.47360000000000002</v>
      </c>
      <c r="U1317">
        <v>0.46350000000000002</v>
      </c>
      <c r="V1317">
        <v>0.47960000000000003</v>
      </c>
      <c r="W1317">
        <v>0.41360000000000002</v>
      </c>
      <c r="X1317">
        <v>0.40799999999999997</v>
      </c>
      <c r="Y1317">
        <v>0.57650000000000001</v>
      </c>
      <c r="Z1317">
        <v>0.53300000000000003</v>
      </c>
      <c r="AA1317">
        <v>0.44979999999999998</v>
      </c>
      <c r="AB1317">
        <v>0.442</v>
      </c>
      <c r="AC1317">
        <v>0.49149999999999999</v>
      </c>
      <c r="AD1317">
        <v>0.48070000000000002</v>
      </c>
      <c r="AE1317">
        <v>0.499</v>
      </c>
      <c r="AF1317">
        <v>0.61099999999999999</v>
      </c>
      <c r="AG1317">
        <v>0.43830000000000002</v>
      </c>
      <c r="AH1317">
        <v>0.55449999999999999</v>
      </c>
      <c r="AI1317">
        <v>0.44850000000000001</v>
      </c>
      <c r="AJ1317">
        <v>0.58109999999999995</v>
      </c>
      <c r="AK1317">
        <v>0.48470000000000002</v>
      </c>
      <c r="AL1317">
        <v>0.44400000000000001</v>
      </c>
      <c r="AM1317">
        <v>0.49680000000000002</v>
      </c>
      <c r="AN1317">
        <v>0.4577</v>
      </c>
      <c r="AO1317">
        <v>0.52429999999999999</v>
      </c>
      <c r="AP1317">
        <v>0.43940000000000001</v>
      </c>
      <c r="AQ1317">
        <v>0.56630000000000003</v>
      </c>
      <c r="AR1317">
        <v>0.46870000000000001</v>
      </c>
      <c r="AS1317">
        <v>0.54810000000000003</v>
      </c>
      <c r="AT1317">
        <v>0.4274</v>
      </c>
      <c r="AU1317">
        <v>0.48959999999999998</v>
      </c>
      <c r="AV1317">
        <v>0.44440000000000002</v>
      </c>
      <c r="AW1317">
        <v>0.37119999999999997</v>
      </c>
      <c r="AX1317">
        <v>0.49180000000000001</v>
      </c>
      <c r="AY1317">
        <v>0.4672</v>
      </c>
      <c r="AZ1317">
        <v>0.48799999999999999</v>
      </c>
      <c r="BA1317">
        <v>0.56969999999999998</v>
      </c>
      <c r="BB1317">
        <v>0.50639999999999996</v>
      </c>
      <c r="BC1317">
        <v>0.44829999999999998</v>
      </c>
      <c r="BD1317">
        <v>0.48980000000000001</v>
      </c>
    </row>
    <row r="1318" spans="1:56" hidden="1" x14ac:dyDescent="0.4">
      <c r="A1318">
        <v>1471</v>
      </c>
      <c r="B1318" t="str">
        <f t="shared" si="60"/>
        <v>GPM052</v>
      </c>
      <c r="C1318" t="str">
        <f t="shared" si="61"/>
        <v>GPM003</v>
      </c>
      <c r="D1318" t="str">
        <f t="shared" si="58"/>
        <v>Jaccard</v>
      </c>
      <c r="E1318" t="s">
        <v>1399</v>
      </c>
      <c r="F1318">
        <f t="shared" si="59"/>
        <v>0.41222000000000003</v>
      </c>
      <c r="G1318">
        <v>0.2676</v>
      </c>
      <c r="H1318">
        <v>0.36459999999999998</v>
      </c>
      <c r="I1318">
        <v>0.35920000000000002</v>
      </c>
      <c r="J1318">
        <v>0.26169999999999999</v>
      </c>
      <c r="K1318">
        <v>0.3836</v>
      </c>
      <c r="L1318">
        <v>0.45450000000000002</v>
      </c>
      <c r="M1318">
        <v>0.50629999999999997</v>
      </c>
      <c r="N1318">
        <v>0.34939999999999999</v>
      </c>
      <c r="O1318">
        <v>0.32950000000000002</v>
      </c>
      <c r="P1318">
        <v>0.33629999999999999</v>
      </c>
      <c r="Q1318">
        <v>0.40679999999999999</v>
      </c>
      <c r="R1318">
        <v>0.3553</v>
      </c>
      <c r="S1318">
        <v>0.2979</v>
      </c>
      <c r="T1318">
        <v>0.3261</v>
      </c>
      <c r="U1318">
        <v>0.34449999999999997</v>
      </c>
      <c r="V1318">
        <v>0.43240000000000001</v>
      </c>
      <c r="W1318">
        <v>0.37780000000000002</v>
      </c>
      <c r="X1318">
        <v>0.41670000000000001</v>
      </c>
      <c r="Y1318">
        <v>0.44440000000000002</v>
      </c>
      <c r="Z1318">
        <v>0.59260000000000002</v>
      </c>
      <c r="AA1318">
        <v>0.53120000000000001</v>
      </c>
      <c r="AB1318">
        <v>0.35060000000000002</v>
      </c>
      <c r="AC1318">
        <v>0.34379999999999999</v>
      </c>
      <c r="AD1318">
        <v>0.29899999999999999</v>
      </c>
      <c r="AE1318">
        <v>0.36170000000000002</v>
      </c>
      <c r="AF1318">
        <v>0.55559999999999998</v>
      </c>
      <c r="AG1318">
        <v>0.4592</v>
      </c>
      <c r="AH1318">
        <v>0.58440000000000003</v>
      </c>
      <c r="AI1318">
        <v>0.66669999999999996</v>
      </c>
      <c r="AJ1318">
        <v>0.52729999999999999</v>
      </c>
      <c r="AK1318">
        <v>0.41049999999999998</v>
      </c>
      <c r="AL1318">
        <v>0.27400000000000002</v>
      </c>
      <c r="AM1318">
        <v>0.54549999999999998</v>
      </c>
      <c r="AN1318">
        <v>0.4471</v>
      </c>
      <c r="AO1318">
        <v>0.37930000000000003</v>
      </c>
      <c r="AP1318">
        <v>0.49249999999999999</v>
      </c>
      <c r="AQ1318">
        <v>0.55359999999999998</v>
      </c>
      <c r="AR1318">
        <v>0.32500000000000001</v>
      </c>
      <c r="AS1318">
        <v>0.43819999999999998</v>
      </c>
      <c r="AT1318">
        <v>0.38300000000000001</v>
      </c>
      <c r="AU1318">
        <v>0.3594</v>
      </c>
      <c r="AV1318">
        <v>0.51</v>
      </c>
      <c r="AW1318">
        <v>0.24579999999999999</v>
      </c>
      <c r="AX1318">
        <v>0.38679999999999998</v>
      </c>
      <c r="AY1318">
        <v>0.40539999999999998</v>
      </c>
      <c r="AZ1318">
        <v>0.41539999999999999</v>
      </c>
      <c r="BA1318">
        <v>0.4</v>
      </c>
      <c r="BB1318">
        <v>0.55259999999999998</v>
      </c>
      <c r="BC1318">
        <v>0.45979999999999999</v>
      </c>
      <c r="BD1318">
        <v>0.34039999999999998</v>
      </c>
    </row>
    <row r="1319" spans="1:56" hidden="1" x14ac:dyDescent="0.4">
      <c r="A1319">
        <v>1472</v>
      </c>
      <c r="B1319" t="str">
        <f t="shared" si="60"/>
        <v>GPM052</v>
      </c>
      <c r="C1319" t="str">
        <f t="shared" si="61"/>
        <v>GPM003</v>
      </c>
      <c r="D1319" t="str">
        <f t="shared" si="58"/>
        <v>Levenshtein</v>
      </c>
      <c r="E1319" t="s">
        <v>1400</v>
      </c>
      <c r="F1319">
        <f t="shared" si="59"/>
        <v>0.58243599999999995</v>
      </c>
      <c r="G1319">
        <v>0.55769999999999997</v>
      </c>
      <c r="H1319">
        <v>0.49070000000000003</v>
      </c>
      <c r="I1319">
        <v>0.62939999999999996</v>
      </c>
      <c r="J1319">
        <v>0.45440000000000003</v>
      </c>
      <c r="K1319">
        <v>0.62119999999999997</v>
      </c>
      <c r="L1319">
        <v>0.70399999999999996</v>
      </c>
      <c r="M1319">
        <v>0.66559999999999997</v>
      </c>
      <c r="N1319">
        <v>0.64949999999999997</v>
      </c>
      <c r="O1319">
        <v>0.5302</v>
      </c>
      <c r="P1319">
        <v>0.48159999999999997</v>
      </c>
      <c r="Q1319">
        <v>0.66669999999999996</v>
      </c>
      <c r="R1319">
        <v>0.5292</v>
      </c>
      <c r="S1319">
        <v>0.46760000000000002</v>
      </c>
      <c r="T1319">
        <v>0.54849999999999999</v>
      </c>
      <c r="U1319">
        <v>0.47470000000000001</v>
      </c>
      <c r="V1319">
        <v>0.54359999999999997</v>
      </c>
      <c r="W1319">
        <v>0.53539999999999999</v>
      </c>
      <c r="X1319">
        <v>0.64829999999999999</v>
      </c>
      <c r="Y1319">
        <v>0.6</v>
      </c>
      <c r="Z1319">
        <v>0.72209999999999996</v>
      </c>
      <c r="AA1319">
        <v>0.58530000000000004</v>
      </c>
      <c r="AB1319">
        <v>0.53280000000000005</v>
      </c>
      <c r="AC1319">
        <v>0.54569999999999996</v>
      </c>
      <c r="AD1319">
        <v>0.60470000000000002</v>
      </c>
      <c r="AE1319">
        <v>0.54979999999999996</v>
      </c>
      <c r="AF1319">
        <v>0.57140000000000002</v>
      </c>
      <c r="AG1319">
        <v>0.66769999999999996</v>
      </c>
      <c r="AH1319">
        <v>0.75119999999999998</v>
      </c>
      <c r="AI1319">
        <v>0.73170000000000002</v>
      </c>
      <c r="AJ1319">
        <v>0.62229999999999996</v>
      </c>
      <c r="AK1319">
        <v>0.58809999999999996</v>
      </c>
      <c r="AL1319">
        <v>0.50060000000000004</v>
      </c>
      <c r="AM1319">
        <v>0.56999999999999995</v>
      </c>
      <c r="AN1319">
        <v>0.6452</v>
      </c>
      <c r="AO1319">
        <v>0.57820000000000005</v>
      </c>
      <c r="AP1319">
        <v>0.60429999999999995</v>
      </c>
      <c r="AQ1319">
        <v>0.74609999999999999</v>
      </c>
      <c r="AR1319">
        <v>0.49230000000000002</v>
      </c>
      <c r="AS1319">
        <v>0.59399999999999997</v>
      </c>
      <c r="AT1319">
        <v>0.57599999999999996</v>
      </c>
      <c r="AU1319">
        <v>0.46949999999999997</v>
      </c>
      <c r="AV1319">
        <v>0.6371</v>
      </c>
      <c r="AW1319">
        <v>0.5302</v>
      </c>
      <c r="AX1319">
        <v>0.54720000000000002</v>
      </c>
      <c r="AY1319">
        <v>0.58930000000000005</v>
      </c>
      <c r="AZ1319">
        <v>0.56389999999999996</v>
      </c>
      <c r="BA1319">
        <v>0.55620000000000003</v>
      </c>
      <c r="BB1319">
        <v>0.66020000000000001</v>
      </c>
      <c r="BC1319">
        <v>0.49930000000000002</v>
      </c>
      <c r="BD1319">
        <v>0.49109999999999998</v>
      </c>
    </row>
    <row r="1320" spans="1:56" hidden="1" x14ac:dyDescent="0.4">
      <c r="A1320">
        <v>1473</v>
      </c>
      <c r="B1320" t="str">
        <f t="shared" si="60"/>
        <v>GPM052</v>
      </c>
      <c r="C1320" t="str">
        <f t="shared" si="61"/>
        <v>GPM003</v>
      </c>
      <c r="D1320" t="str">
        <f t="shared" si="58"/>
        <v>TFIDF</v>
      </c>
      <c r="E1320" t="s">
        <v>1401</v>
      </c>
      <c r="F1320">
        <f t="shared" si="59"/>
        <v>0.58871600000000013</v>
      </c>
      <c r="G1320">
        <v>0.52170000000000005</v>
      </c>
      <c r="H1320">
        <v>0.60950000000000004</v>
      </c>
      <c r="I1320">
        <v>0.58220000000000005</v>
      </c>
      <c r="J1320">
        <v>0.40710000000000002</v>
      </c>
      <c r="K1320">
        <v>0.49619999999999997</v>
      </c>
      <c r="L1320">
        <v>0.68930000000000002</v>
      </c>
      <c r="M1320">
        <v>0.58830000000000005</v>
      </c>
      <c r="N1320">
        <v>0.52270000000000005</v>
      </c>
      <c r="O1320">
        <v>0.60419999999999996</v>
      </c>
      <c r="P1320">
        <v>0.57199999999999995</v>
      </c>
      <c r="Q1320">
        <v>0.6452</v>
      </c>
      <c r="R1320">
        <v>0.4738</v>
      </c>
      <c r="S1320">
        <v>0.48230000000000001</v>
      </c>
      <c r="T1320">
        <v>0.48630000000000001</v>
      </c>
      <c r="U1320">
        <v>0.48599999999999999</v>
      </c>
      <c r="V1320">
        <v>0.52649999999999997</v>
      </c>
      <c r="W1320">
        <v>0.50760000000000005</v>
      </c>
      <c r="X1320">
        <v>0.65049999999999997</v>
      </c>
      <c r="Y1320">
        <v>0.62060000000000004</v>
      </c>
      <c r="Z1320">
        <v>0.8095</v>
      </c>
      <c r="AA1320">
        <v>0.49680000000000002</v>
      </c>
      <c r="AB1320">
        <v>0.51239999999999997</v>
      </c>
      <c r="AC1320">
        <v>0.59860000000000002</v>
      </c>
      <c r="AD1320">
        <v>0.63619999999999999</v>
      </c>
      <c r="AE1320">
        <v>0.58389999999999997</v>
      </c>
      <c r="AF1320">
        <v>0.60019999999999996</v>
      </c>
      <c r="AG1320">
        <v>0.69379999999999997</v>
      </c>
      <c r="AH1320">
        <v>0.71889999999999998</v>
      </c>
      <c r="AI1320">
        <v>0.67249999999999999</v>
      </c>
      <c r="AJ1320">
        <v>0.59630000000000005</v>
      </c>
      <c r="AK1320">
        <v>0.65949999999999998</v>
      </c>
      <c r="AL1320">
        <v>0.52380000000000004</v>
      </c>
      <c r="AM1320">
        <v>0.72089999999999999</v>
      </c>
      <c r="AN1320">
        <v>0.6391</v>
      </c>
      <c r="AO1320">
        <v>0.66400000000000003</v>
      </c>
      <c r="AP1320">
        <v>0.65480000000000005</v>
      </c>
      <c r="AQ1320">
        <v>0.66310000000000002</v>
      </c>
      <c r="AR1320">
        <v>0.57850000000000001</v>
      </c>
      <c r="AS1320">
        <v>0.65239999999999998</v>
      </c>
      <c r="AT1320">
        <v>0.58520000000000005</v>
      </c>
      <c r="AU1320">
        <v>0.51929999999999998</v>
      </c>
      <c r="AV1320">
        <v>0.68610000000000004</v>
      </c>
      <c r="AW1320">
        <v>0.4783</v>
      </c>
      <c r="AX1320">
        <v>0.48380000000000001</v>
      </c>
      <c r="AY1320">
        <v>0.6028</v>
      </c>
      <c r="AZ1320">
        <v>0.50760000000000005</v>
      </c>
      <c r="BA1320">
        <v>0.55000000000000004</v>
      </c>
      <c r="BB1320">
        <v>0.72299999999999998</v>
      </c>
      <c r="BC1320">
        <v>0.57050000000000001</v>
      </c>
      <c r="BD1320">
        <v>0.58199999999999996</v>
      </c>
    </row>
    <row r="1321" spans="1:56" hidden="1" x14ac:dyDescent="0.4">
      <c r="A1321">
        <v>1474</v>
      </c>
      <c r="B1321" t="str">
        <f t="shared" si="60"/>
        <v>GPM052</v>
      </c>
      <c r="C1321" t="str">
        <f t="shared" si="61"/>
        <v>GPM003</v>
      </c>
      <c r="D1321" t="str">
        <f t="shared" si="58"/>
        <v>BM25</v>
      </c>
      <c r="E1321" t="s">
        <v>1402</v>
      </c>
      <c r="F1321">
        <f t="shared" si="59"/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</row>
    <row r="1322" spans="1:56" hidden="1" x14ac:dyDescent="0.4">
      <c r="A1322">
        <v>1475</v>
      </c>
      <c r="B1322" t="str">
        <f t="shared" si="60"/>
        <v>GPM052</v>
      </c>
      <c r="C1322" t="str">
        <f t="shared" si="61"/>
        <v>GPM003</v>
      </c>
      <c r="D1322" t="str">
        <f t="shared" si="58"/>
        <v>SBERT</v>
      </c>
      <c r="E1322" t="s">
        <v>1403</v>
      </c>
      <c r="F1322">
        <f t="shared" si="59"/>
        <v>0.93963200000000013</v>
      </c>
      <c r="G1322">
        <v>0.89570000000000005</v>
      </c>
      <c r="H1322">
        <v>0.91539999999999999</v>
      </c>
      <c r="I1322">
        <v>0.96509999999999996</v>
      </c>
      <c r="J1322">
        <v>0.93089999999999995</v>
      </c>
      <c r="K1322">
        <v>0.89070000000000005</v>
      </c>
      <c r="L1322">
        <v>0.95679999999999998</v>
      </c>
      <c r="M1322">
        <v>0.95799999999999996</v>
      </c>
      <c r="N1322">
        <v>0.96130000000000004</v>
      </c>
      <c r="O1322">
        <v>0.95089999999999997</v>
      </c>
      <c r="P1322">
        <v>0.91110000000000002</v>
      </c>
      <c r="Q1322">
        <v>0.96660000000000001</v>
      </c>
      <c r="R1322">
        <v>0.92789999999999995</v>
      </c>
      <c r="S1322">
        <v>0.88239999999999996</v>
      </c>
      <c r="T1322">
        <v>0.93759999999999999</v>
      </c>
      <c r="U1322">
        <v>0.9204</v>
      </c>
      <c r="V1322">
        <v>0.94620000000000004</v>
      </c>
      <c r="W1322">
        <v>0.94879999999999998</v>
      </c>
      <c r="X1322">
        <v>0.95979999999999999</v>
      </c>
      <c r="Y1322">
        <v>0.92169999999999996</v>
      </c>
      <c r="Z1322">
        <v>0.97409999999999997</v>
      </c>
      <c r="AA1322">
        <v>0.97160000000000002</v>
      </c>
      <c r="AB1322">
        <v>0.88490000000000002</v>
      </c>
      <c r="AC1322">
        <v>0.89600000000000002</v>
      </c>
      <c r="AD1322">
        <v>0.96609999999999996</v>
      </c>
      <c r="AE1322">
        <v>0.94440000000000002</v>
      </c>
      <c r="AF1322">
        <v>0.95020000000000004</v>
      </c>
      <c r="AG1322">
        <v>0.96679999999999999</v>
      </c>
      <c r="AH1322">
        <v>0.97750000000000004</v>
      </c>
      <c r="AI1322">
        <v>0.95599999999999996</v>
      </c>
      <c r="AJ1322">
        <v>0.95569999999999999</v>
      </c>
      <c r="AK1322">
        <v>0.92620000000000002</v>
      </c>
      <c r="AL1322">
        <v>0.9123</v>
      </c>
      <c r="AM1322">
        <v>0.95209999999999995</v>
      </c>
      <c r="AN1322">
        <v>0.96630000000000005</v>
      </c>
      <c r="AO1322">
        <v>0.97209999999999996</v>
      </c>
      <c r="AP1322">
        <v>0.9405</v>
      </c>
      <c r="AQ1322">
        <v>0.98240000000000005</v>
      </c>
      <c r="AR1322">
        <v>0.95320000000000005</v>
      </c>
      <c r="AS1322">
        <v>0.91769999999999996</v>
      </c>
      <c r="AT1322">
        <v>0.94259999999999999</v>
      </c>
      <c r="AU1322">
        <v>0.93789999999999996</v>
      </c>
      <c r="AV1322">
        <v>0.9022</v>
      </c>
      <c r="AW1322">
        <v>0.94889999999999997</v>
      </c>
      <c r="AX1322">
        <v>0.93840000000000001</v>
      </c>
      <c r="AY1322">
        <v>0.88049999999999995</v>
      </c>
      <c r="AZ1322">
        <v>0.93410000000000004</v>
      </c>
      <c r="BA1322">
        <v>0.91679999999999995</v>
      </c>
      <c r="BB1322">
        <v>0.97550000000000003</v>
      </c>
      <c r="BC1322">
        <v>0.94130000000000003</v>
      </c>
      <c r="BD1322">
        <v>0.95</v>
      </c>
    </row>
    <row r="1323" spans="1:56" hidden="1" x14ac:dyDescent="0.4">
      <c r="A1323">
        <v>1476</v>
      </c>
      <c r="B1323" t="str">
        <f t="shared" si="60"/>
        <v>GPM052</v>
      </c>
      <c r="C1323" t="str">
        <f t="shared" si="61"/>
        <v>GPM003</v>
      </c>
      <c r="D1323" t="str">
        <f t="shared" si="58"/>
        <v>MEAN</v>
      </c>
      <c r="E1323" t="s">
        <v>1404</v>
      </c>
      <c r="F1323">
        <f t="shared" si="59"/>
        <v>0.50459999999999994</v>
      </c>
      <c r="G1323">
        <v>0.44850000000000001</v>
      </c>
      <c r="H1323">
        <v>0.47599999999999998</v>
      </c>
      <c r="I1323">
        <v>0.50719999999999998</v>
      </c>
      <c r="J1323">
        <v>0.4108</v>
      </c>
      <c r="K1323">
        <v>0.4783</v>
      </c>
      <c r="L1323">
        <v>0.56089999999999995</v>
      </c>
      <c r="M1323">
        <v>0.54369999999999996</v>
      </c>
      <c r="N1323">
        <v>0.49659999999999999</v>
      </c>
      <c r="O1323">
        <v>0.48299999999999998</v>
      </c>
      <c r="P1323">
        <v>0.4602</v>
      </c>
      <c r="Q1323">
        <v>0.53700000000000003</v>
      </c>
      <c r="R1323">
        <v>0.4572</v>
      </c>
      <c r="S1323">
        <v>0.42599999999999999</v>
      </c>
      <c r="T1323">
        <v>0.4597</v>
      </c>
      <c r="U1323">
        <v>0.4451</v>
      </c>
      <c r="V1323">
        <v>0.48980000000000001</v>
      </c>
      <c r="W1323">
        <v>0.47389999999999999</v>
      </c>
      <c r="X1323">
        <v>0.53510000000000002</v>
      </c>
      <c r="Y1323">
        <v>0.51729999999999998</v>
      </c>
      <c r="Z1323">
        <v>0.61960000000000004</v>
      </c>
      <c r="AA1323">
        <v>0.51700000000000002</v>
      </c>
      <c r="AB1323">
        <v>0.45619999999999999</v>
      </c>
      <c r="AC1323">
        <v>0.4768</v>
      </c>
      <c r="AD1323">
        <v>0.50119999999999998</v>
      </c>
      <c r="AE1323">
        <v>0.48799999999999999</v>
      </c>
      <c r="AF1323">
        <v>0.53549999999999998</v>
      </c>
      <c r="AG1323">
        <v>0.5575</v>
      </c>
      <c r="AH1323">
        <v>0.60640000000000005</v>
      </c>
      <c r="AI1323">
        <v>0.60540000000000005</v>
      </c>
      <c r="AJ1323">
        <v>0.5403</v>
      </c>
      <c r="AK1323">
        <v>0.51690000000000003</v>
      </c>
      <c r="AL1323">
        <v>0.44209999999999999</v>
      </c>
      <c r="AM1323">
        <v>0.55769999999999997</v>
      </c>
      <c r="AN1323">
        <v>0.53949999999999998</v>
      </c>
      <c r="AO1323">
        <v>0.51870000000000005</v>
      </c>
      <c r="AP1323">
        <v>0.53839999999999999</v>
      </c>
      <c r="AQ1323">
        <v>0.58899999999999997</v>
      </c>
      <c r="AR1323">
        <v>0.4698</v>
      </c>
      <c r="AS1323">
        <v>0.52049999999999996</v>
      </c>
      <c r="AT1323">
        <v>0.49740000000000001</v>
      </c>
      <c r="AU1323">
        <v>0.4572</v>
      </c>
      <c r="AV1323">
        <v>0.54710000000000003</v>
      </c>
      <c r="AW1323">
        <v>0.44059999999999999</v>
      </c>
      <c r="AX1323">
        <v>0.4713</v>
      </c>
      <c r="AY1323">
        <v>0.49559999999999998</v>
      </c>
      <c r="AZ1323">
        <v>0.48420000000000002</v>
      </c>
      <c r="BA1323">
        <v>0.48459999999999998</v>
      </c>
      <c r="BB1323">
        <v>0.58230000000000004</v>
      </c>
      <c r="BC1323">
        <v>0.49419999999999997</v>
      </c>
      <c r="BD1323">
        <v>0.47270000000000001</v>
      </c>
    </row>
    <row r="1324" spans="1:56" hidden="1" x14ac:dyDescent="0.4">
      <c r="A1324">
        <v>1477</v>
      </c>
      <c r="B1324" t="str">
        <f t="shared" si="60"/>
        <v>GPM052</v>
      </c>
      <c r="C1324" t="str">
        <f t="shared" si="61"/>
        <v>GPM003</v>
      </c>
      <c r="D1324" t="str">
        <f t="shared" si="58"/>
        <v>Weighted</v>
      </c>
      <c r="E1324" t="s">
        <v>1405</v>
      </c>
      <c r="F1324">
        <f t="shared" si="59"/>
        <v>0.51924399999999993</v>
      </c>
      <c r="G1324">
        <v>0.45240000000000002</v>
      </c>
      <c r="H1324">
        <v>0.48820000000000002</v>
      </c>
      <c r="I1324">
        <v>0.51829999999999998</v>
      </c>
      <c r="J1324">
        <v>0.39419999999999999</v>
      </c>
      <c r="K1324">
        <v>0.48909999999999998</v>
      </c>
      <c r="L1324">
        <v>0.59209999999999996</v>
      </c>
      <c r="M1324">
        <v>0.56530000000000002</v>
      </c>
      <c r="N1324">
        <v>0.50270000000000004</v>
      </c>
      <c r="O1324">
        <v>0.49130000000000001</v>
      </c>
      <c r="P1324">
        <v>0.4672</v>
      </c>
      <c r="Q1324">
        <v>0.55859999999999999</v>
      </c>
      <c r="R1324">
        <v>0.45610000000000001</v>
      </c>
      <c r="S1324">
        <v>0.42430000000000001</v>
      </c>
      <c r="T1324">
        <v>0.45829999999999999</v>
      </c>
      <c r="U1324">
        <v>0.44269999999999998</v>
      </c>
      <c r="V1324">
        <v>0.49659999999999999</v>
      </c>
      <c r="W1324">
        <v>0.47549999999999998</v>
      </c>
      <c r="X1324">
        <v>0.55740000000000001</v>
      </c>
      <c r="Y1324">
        <v>0.53949999999999998</v>
      </c>
      <c r="Z1324">
        <v>0.66890000000000005</v>
      </c>
      <c r="AA1324">
        <v>0.52529999999999999</v>
      </c>
      <c r="AB1324">
        <v>0.46310000000000001</v>
      </c>
      <c r="AC1324">
        <v>0.49149999999999999</v>
      </c>
      <c r="AD1324">
        <v>0.51339999999999997</v>
      </c>
      <c r="AE1324">
        <v>0.4975</v>
      </c>
      <c r="AF1324">
        <v>0.55679999999999996</v>
      </c>
      <c r="AG1324">
        <v>0.58650000000000002</v>
      </c>
      <c r="AH1324">
        <v>0.64729999999999999</v>
      </c>
      <c r="AI1324">
        <v>0.64700000000000002</v>
      </c>
      <c r="AJ1324">
        <v>0.56189999999999996</v>
      </c>
      <c r="AK1324">
        <v>0.54010000000000002</v>
      </c>
      <c r="AL1324">
        <v>0.442</v>
      </c>
      <c r="AM1324">
        <v>0.59030000000000005</v>
      </c>
      <c r="AN1324">
        <v>0.56140000000000001</v>
      </c>
      <c r="AO1324">
        <v>0.53580000000000005</v>
      </c>
      <c r="AP1324">
        <v>0.56469999999999998</v>
      </c>
      <c r="AQ1324">
        <v>0.62209999999999999</v>
      </c>
      <c r="AR1324">
        <v>0.47320000000000001</v>
      </c>
      <c r="AS1324">
        <v>0.54549999999999998</v>
      </c>
      <c r="AT1324">
        <v>0.50960000000000005</v>
      </c>
      <c r="AU1324">
        <v>0.45679999999999998</v>
      </c>
      <c r="AV1324">
        <v>0.58279999999999998</v>
      </c>
      <c r="AW1324">
        <v>0.43240000000000001</v>
      </c>
      <c r="AX1324">
        <v>0.47249999999999998</v>
      </c>
      <c r="AY1324">
        <v>0.51759999999999995</v>
      </c>
      <c r="AZ1324">
        <v>0.49049999999999999</v>
      </c>
      <c r="BA1324">
        <v>0.49569999999999997</v>
      </c>
      <c r="BB1324">
        <v>0.61770000000000003</v>
      </c>
      <c r="BC1324">
        <v>0.505</v>
      </c>
      <c r="BD1324">
        <v>0.47749999999999998</v>
      </c>
    </row>
    <row r="1325" spans="1:56" hidden="1" x14ac:dyDescent="0.4">
      <c r="A1325">
        <v>1366</v>
      </c>
      <c r="B1325" t="str">
        <f t="shared" si="60"/>
        <v>GPM051</v>
      </c>
      <c r="C1325" t="str">
        <f t="shared" si="61"/>
        <v>GPM003</v>
      </c>
      <c r="D1325" t="str">
        <f t="shared" si="58"/>
        <v>Jaccard</v>
      </c>
      <c r="E1325" t="s">
        <v>1406</v>
      </c>
      <c r="F1325">
        <f t="shared" si="59"/>
        <v>0.38263400000000003</v>
      </c>
      <c r="G1325">
        <v>0.33329999999999999</v>
      </c>
      <c r="H1325">
        <v>0.4143</v>
      </c>
      <c r="I1325">
        <v>0.36699999999999999</v>
      </c>
      <c r="J1325">
        <v>0.33329999999999999</v>
      </c>
      <c r="K1325">
        <v>0.34210000000000002</v>
      </c>
      <c r="L1325">
        <v>0.33929999999999999</v>
      </c>
      <c r="M1325">
        <v>0.35630000000000001</v>
      </c>
      <c r="N1325">
        <v>0.37180000000000002</v>
      </c>
      <c r="O1325">
        <v>0.32840000000000003</v>
      </c>
      <c r="P1325">
        <v>0.30359999999999998</v>
      </c>
      <c r="Q1325">
        <v>0.33729999999999999</v>
      </c>
      <c r="R1325">
        <v>0.34649999999999997</v>
      </c>
      <c r="S1325">
        <v>0.28100000000000003</v>
      </c>
      <c r="T1325">
        <v>0.375</v>
      </c>
      <c r="U1325">
        <v>0.47060000000000002</v>
      </c>
      <c r="V1325">
        <v>0.375</v>
      </c>
      <c r="W1325">
        <v>0.29870000000000002</v>
      </c>
      <c r="X1325">
        <v>0.43330000000000002</v>
      </c>
      <c r="Y1325">
        <v>0.45979999999999999</v>
      </c>
      <c r="Z1325">
        <v>0.47270000000000001</v>
      </c>
      <c r="AA1325">
        <v>0.4</v>
      </c>
      <c r="AB1325">
        <v>0.34520000000000001</v>
      </c>
      <c r="AC1325">
        <v>0.36359999999999998</v>
      </c>
      <c r="AD1325">
        <v>0.3765</v>
      </c>
      <c r="AE1325">
        <v>0.37359999999999999</v>
      </c>
      <c r="AF1325">
        <v>0.52049999999999996</v>
      </c>
      <c r="AG1325">
        <v>0.47310000000000002</v>
      </c>
      <c r="AH1325">
        <v>0.46750000000000003</v>
      </c>
      <c r="AI1325">
        <v>0.43099999999999999</v>
      </c>
      <c r="AJ1325">
        <v>0.47460000000000002</v>
      </c>
      <c r="AK1325">
        <v>0.35</v>
      </c>
      <c r="AL1325">
        <v>0.35439999999999999</v>
      </c>
      <c r="AM1325">
        <v>0.31480000000000002</v>
      </c>
      <c r="AN1325">
        <v>0.44440000000000002</v>
      </c>
      <c r="AO1325">
        <v>0.5</v>
      </c>
      <c r="AP1325">
        <v>0.25530000000000003</v>
      </c>
      <c r="AQ1325">
        <v>0.4</v>
      </c>
      <c r="AR1325">
        <v>0.314</v>
      </c>
      <c r="AS1325">
        <v>0.42499999999999999</v>
      </c>
      <c r="AT1325">
        <v>0.38550000000000001</v>
      </c>
      <c r="AU1325">
        <v>0.44619999999999999</v>
      </c>
      <c r="AV1325">
        <v>0.30509999999999998</v>
      </c>
      <c r="AW1325">
        <v>0.26129999999999998</v>
      </c>
      <c r="AX1325">
        <v>0.31819999999999998</v>
      </c>
      <c r="AY1325">
        <v>0.37330000000000002</v>
      </c>
      <c r="AZ1325">
        <v>0.3735</v>
      </c>
      <c r="BA1325">
        <v>0.37369999999999998</v>
      </c>
      <c r="BB1325">
        <v>0.45710000000000001</v>
      </c>
      <c r="BC1325">
        <v>0.44590000000000002</v>
      </c>
      <c r="BD1325">
        <v>0.46910000000000002</v>
      </c>
    </row>
    <row r="1326" spans="1:56" hidden="1" x14ac:dyDescent="0.4">
      <c r="A1326">
        <v>1367</v>
      </c>
      <c r="B1326" t="str">
        <f t="shared" si="60"/>
        <v>GPM051</v>
      </c>
      <c r="C1326" t="str">
        <f t="shared" si="61"/>
        <v>GPM003</v>
      </c>
      <c r="D1326" t="str">
        <f t="shared" si="58"/>
        <v>Levenshtein</v>
      </c>
      <c r="E1326" t="s">
        <v>1407</v>
      </c>
      <c r="F1326">
        <f t="shared" si="59"/>
        <v>0.56361799999999995</v>
      </c>
      <c r="G1326">
        <v>0.5887</v>
      </c>
      <c r="H1326">
        <v>0.63919999999999999</v>
      </c>
      <c r="I1326">
        <v>0.56599999999999995</v>
      </c>
      <c r="J1326">
        <v>0.59209999999999996</v>
      </c>
      <c r="K1326">
        <v>0.54630000000000001</v>
      </c>
      <c r="L1326">
        <v>0.58220000000000005</v>
      </c>
      <c r="M1326">
        <v>0.56689999999999996</v>
      </c>
      <c r="N1326">
        <v>0.66600000000000004</v>
      </c>
      <c r="O1326">
        <v>0.57130000000000003</v>
      </c>
      <c r="P1326">
        <v>0.47410000000000002</v>
      </c>
      <c r="Q1326">
        <v>0.53959999999999997</v>
      </c>
      <c r="R1326">
        <v>0.44519999999999998</v>
      </c>
      <c r="S1326">
        <v>0.33339999999999997</v>
      </c>
      <c r="T1326">
        <v>0.58650000000000002</v>
      </c>
      <c r="U1326">
        <v>0.54630000000000001</v>
      </c>
      <c r="V1326">
        <v>0.55669999999999997</v>
      </c>
      <c r="W1326">
        <v>0.51400000000000001</v>
      </c>
      <c r="X1326">
        <v>0.54749999999999999</v>
      </c>
      <c r="Y1326">
        <v>0.58589999999999998</v>
      </c>
      <c r="Z1326">
        <v>0.58169999999999999</v>
      </c>
      <c r="AA1326">
        <v>0.54569999999999996</v>
      </c>
      <c r="AB1326">
        <v>0.54020000000000001</v>
      </c>
      <c r="AC1326">
        <v>0.55689999999999995</v>
      </c>
      <c r="AD1326">
        <v>0.52980000000000005</v>
      </c>
      <c r="AE1326">
        <v>0.6149</v>
      </c>
      <c r="AF1326">
        <v>0.69410000000000005</v>
      </c>
      <c r="AG1326">
        <v>0.70630000000000004</v>
      </c>
      <c r="AH1326">
        <v>0.67059999999999997</v>
      </c>
      <c r="AI1326">
        <v>0.52980000000000005</v>
      </c>
      <c r="AJ1326">
        <v>0.64649999999999996</v>
      </c>
      <c r="AK1326">
        <v>0.55079999999999996</v>
      </c>
      <c r="AL1326">
        <v>0.5887</v>
      </c>
      <c r="AM1326">
        <v>0.50209999999999999</v>
      </c>
      <c r="AN1326">
        <v>0.61119999999999997</v>
      </c>
      <c r="AO1326">
        <v>0.5827</v>
      </c>
      <c r="AP1326">
        <v>0.4652</v>
      </c>
      <c r="AQ1326">
        <v>0.58720000000000006</v>
      </c>
      <c r="AR1326">
        <v>0.54020000000000001</v>
      </c>
      <c r="AS1326">
        <v>0.56669999999999998</v>
      </c>
      <c r="AT1326">
        <v>0.59560000000000002</v>
      </c>
      <c r="AU1326">
        <v>0.44090000000000001</v>
      </c>
      <c r="AV1326">
        <v>0.60619999999999996</v>
      </c>
      <c r="AW1326">
        <v>0.50760000000000005</v>
      </c>
      <c r="AX1326">
        <v>0.48870000000000002</v>
      </c>
      <c r="AY1326">
        <v>0.68469999999999998</v>
      </c>
      <c r="AZ1326">
        <v>0.5232</v>
      </c>
      <c r="BA1326">
        <v>0.59889999999999999</v>
      </c>
      <c r="BB1326">
        <v>0.57369999999999999</v>
      </c>
      <c r="BC1326">
        <v>0.57789999999999997</v>
      </c>
      <c r="BD1326">
        <v>0.52429999999999999</v>
      </c>
    </row>
    <row r="1327" spans="1:56" hidden="1" x14ac:dyDescent="0.4">
      <c r="A1327">
        <v>1368</v>
      </c>
      <c r="B1327" t="str">
        <f t="shared" si="60"/>
        <v>GPM051</v>
      </c>
      <c r="C1327" t="str">
        <f t="shared" si="61"/>
        <v>GPM003</v>
      </c>
      <c r="D1327" t="str">
        <f t="shared" si="58"/>
        <v>TFIDF</v>
      </c>
      <c r="E1327" t="s">
        <v>1408</v>
      </c>
      <c r="F1327">
        <f t="shared" si="59"/>
        <v>0.56901600000000008</v>
      </c>
      <c r="G1327">
        <v>0.57310000000000005</v>
      </c>
      <c r="H1327">
        <v>0.65400000000000003</v>
      </c>
      <c r="I1327">
        <v>0.56910000000000005</v>
      </c>
      <c r="J1327">
        <v>0.52080000000000004</v>
      </c>
      <c r="K1327">
        <v>0.37819999999999998</v>
      </c>
      <c r="L1327">
        <v>0.57840000000000003</v>
      </c>
      <c r="M1327">
        <v>0.52969999999999995</v>
      </c>
      <c r="N1327">
        <v>0.49059999999999998</v>
      </c>
      <c r="O1327">
        <v>0.71109999999999995</v>
      </c>
      <c r="P1327">
        <v>0.56869999999999998</v>
      </c>
      <c r="Q1327">
        <v>0.52600000000000002</v>
      </c>
      <c r="R1327">
        <v>0.51990000000000003</v>
      </c>
      <c r="S1327">
        <v>0.35360000000000003</v>
      </c>
      <c r="T1327">
        <v>0.51719999999999999</v>
      </c>
      <c r="U1327">
        <v>0.60840000000000005</v>
      </c>
      <c r="V1327">
        <v>0.56540000000000001</v>
      </c>
      <c r="W1327">
        <v>0.38269999999999998</v>
      </c>
      <c r="X1327">
        <v>0.57299999999999995</v>
      </c>
      <c r="Y1327">
        <v>0.56310000000000004</v>
      </c>
      <c r="Z1327">
        <v>0.66849999999999998</v>
      </c>
      <c r="AA1327">
        <v>0.4743</v>
      </c>
      <c r="AB1327">
        <v>0.37240000000000001</v>
      </c>
      <c r="AC1327">
        <v>0.55710000000000004</v>
      </c>
      <c r="AD1327">
        <v>0.58540000000000003</v>
      </c>
      <c r="AE1327">
        <v>0.64400000000000002</v>
      </c>
      <c r="AF1327">
        <v>0.69130000000000003</v>
      </c>
      <c r="AG1327">
        <v>0.76790000000000003</v>
      </c>
      <c r="AH1327">
        <v>0.63019999999999998</v>
      </c>
      <c r="AI1327">
        <v>0.49299999999999999</v>
      </c>
      <c r="AJ1327">
        <v>0.70989999999999998</v>
      </c>
      <c r="AK1327">
        <v>0.64870000000000005</v>
      </c>
      <c r="AL1327">
        <v>0.63590000000000002</v>
      </c>
      <c r="AM1327">
        <v>0.57799999999999996</v>
      </c>
      <c r="AN1327">
        <v>0.66020000000000001</v>
      </c>
      <c r="AO1327">
        <v>0.73</v>
      </c>
      <c r="AP1327">
        <v>0.53939999999999999</v>
      </c>
      <c r="AQ1327">
        <v>0.56989999999999996</v>
      </c>
      <c r="AR1327">
        <v>0.51480000000000004</v>
      </c>
      <c r="AS1327">
        <v>0.59589999999999999</v>
      </c>
      <c r="AT1327">
        <v>0.61829999999999996</v>
      </c>
      <c r="AU1327">
        <v>0.44040000000000001</v>
      </c>
      <c r="AV1327">
        <v>0.63549999999999995</v>
      </c>
      <c r="AW1327">
        <v>0.57199999999999995</v>
      </c>
      <c r="AX1327">
        <v>0.47610000000000002</v>
      </c>
      <c r="AY1327">
        <v>0.65820000000000001</v>
      </c>
      <c r="AZ1327">
        <v>0.46339999999999998</v>
      </c>
      <c r="BA1327">
        <v>0.50339999999999996</v>
      </c>
      <c r="BB1327">
        <v>0.74680000000000002</v>
      </c>
      <c r="BC1327">
        <v>0.4793</v>
      </c>
      <c r="BD1327">
        <v>0.60760000000000003</v>
      </c>
    </row>
    <row r="1328" spans="1:56" hidden="1" x14ac:dyDescent="0.4">
      <c r="A1328">
        <v>1369</v>
      </c>
      <c r="B1328" t="str">
        <f t="shared" si="60"/>
        <v>GPM051</v>
      </c>
      <c r="C1328" t="str">
        <f t="shared" si="61"/>
        <v>GPM003</v>
      </c>
      <c r="D1328" t="str">
        <f t="shared" si="58"/>
        <v>BM25</v>
      </c>
      <c r="E1328" t="s">
        <v>1409</v>
      </c>
      <c r="F1328">
        <f t="shared" si="59"/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</row>
    <row r="1329" spans="1:56" hidden="1" x14ac:dyDescent="0.4">
      <c r="A1329">
        <v>1370</v>
      </c>
      <c r="B1329" t="str">
        <f t="shared" si="60"/>
        <v>GPM051</v>
      </c>
      <c r="C1329" t="str">
        <f t="shared" si="61"/>
        <v>GPM003</v>
      </c>
      <c r="D1329" t="str">
        <f t="shared" si="58"/>
        <v>SBERT</v>
      </c>
      <c r="E1329" t="s">
        <v>1410</v>
      </c>
      <c r="F1329">
        <f t="shared" si="59"/>
        <v>0.94153400000000009</v>
      </c>
      <c r="G1329">
        <v>0.94879999999999998</v>
      </c>
      <c r="H1329">
        <v>0.94910000000000005</v>
      </c>
      <c r="I1329">
        <v>0.94320000000000004</v>
      </c>
      <c r="J1329">
        <v>0.96479999999999999</v>
      </c>
      <c r="K1329">
        <v>0.88529999999999998</v>
      </c>
      <c r="L1329">
        <v>0.94089999999999996</v>
      </c>
      <c r="M1329">
        <v>0.94750000000000001</v>
      </c>
      <c r="N1329">
        <v>0.97289999999999999</v>
      </c>
      <c r="O1329">
        <v>0.9476</v>
      </c>
      <c r="P1329">
        <v>0.90390000000000004</v>
      </c>
      <c r="Q1329">
        <v>0.93469999999999998</v>
      </c>
      <c r="R1329">
        <v>0.91700000000000004</v>
      </c>
      <c r="S1329">
        <v>0.89680000000000004</v>
      </c>
      <c r="T1329">
        <v>0.95220000000000005</v>
      </c>
      <c r="U1329">
        <v>0.91479999999999995</v>
      </c>
      <c r="V1329">
        <v>0.94</v>
      </c>
      <c r="W1329">
        <v>0.93210000000000004</v>
      </c>
      <c r="X1329">
        <v>0.93500000000000005</v>
      </c>
      <c r="Y1329">
        <v>0.92920000000000003</v>
      </c>
      <c r="Z1329">
        <v>0.95989999999999998</v>
      </c>
      <c r="AA1329">
        <v>0.96260000000000001</v>
      </c>
      <c r="AB1329">
        <v>0.9073</v>
      </c>
      <c r="AC1329">
        <v>0.91879999999999995</v>
      </c>
      <c r="AD1329">
        <v>0.9738</v>
      </c>
      <c r="AE1329">
        <v>0.95589999999999997</v>
      </c>
      <c r="AF1329">
        <v>0.98029999999999995</v>
      </c>
      <c r="AG1329">
        <v>0.97209999999999996</v>
      </c>
      <c r="AH1329">
        <v>0.95650000000000002</v>
      </c>
      <c r="AI1329">
        <v>0.9173</v>
      </c>
      <c r="AJ1329">
        <v>0.95669999999999999</v>
      </c>
      <c r="AK1329">
        <v>0.95320000000000005</v>
      </c>
      <c r="AL1329">
        <v>0.91239999999999999</v>
      </c>
      <c r="AM1329">
        <v>0.95279999999999998</v>
      </c>
      <c r="AN1329">
        <v>0.95779999999999998</v>
      </c>
      <c r="AO1329">
        <v>0.96640000000000004</v>
      </c>
      <c r="AP1329">
        <v>0.90569999999999995</v>
      </c>
      <c r="AQ1329">
        <v>0.96379999999999999</v>
      </c>
      <c r="AR1329">
        <v>0.95089999999999997</v>
      </c>
      <c r="AS1329">
        <v>0.91639999999999999</v>
      </c>
      <c r="AT1329">
        <v>0.95450000000000002</v>
      </c>
      <c r="AU1329">
        <v>0.91479999999999995</v>
      </c>
      <c r="AV1329">
        <v>0.95809999999999995</v>
      </c>
      <c r="AW1329">
        <v>0.94489999999999996</v>
      </c>
      <c r="AX1329">
        <v>0.94410000000000005</v>
      </c>
      <c r="AY1329">
        <v>0.95540000000000003</v>
      </c>
      <c r="AZ1329">
        <v>0.92420000000000002</v>
      </c>
      <c r="BA1329">
        <v>0.92400000000000004</v>
      </c>
      <c r="BB1329">
        <v>0.95620000000000005</v>
      </c>
      <c r="BC1329">
        <v>0.94540000000000002</v>
      </c>
      <c r="BD1329">
        <v>0.9587</v>
      </c>
    </row>
    <row r="1330" spans="1:56" hidden="1" x14ac:dyDescent="0.4">
      <c r="A1330">
        <v>1371</v>
      </c>
      <c r="B1330" t="str">
        <f t="shared" si="60"/>
        <v>GPM051</v>
      </c>
      <c r="C1330" t="str">
        <f t="shared" si="61"/>
        <v>GPM003</v>
      </c>
      <c r="D1330" t="str">
        <f t="shared" si="58"/>
        <v>MEAN</v>
      </c>
      <c r="E1330" t="s">
        <v>1411</v>
      </c>
      <c r="F1330">
        <f t="shared" si="59"/>
        <v>0.49136400000000002</v>
      </c>
      <c r="G1330">
        <v>0.48880000000000001</v>
      </c>
      <c r="H1330">
        <v>0.53129999999999999</v>
      </c>
      <c r="I1330">
        <v>0.48899999999999999</v>
      </c>
      <c r="J1330">
        <v>0.48220000000000002</v>
      </c>
      <c r="K1330">
        <v>0.4304</v>
      </c>
      <c r="L1330">
        <v>0.48820000000000002</v>
      </c>
      <c r="M1330">
        <v>0.48010000000000003</v>
      </c>
      <c r="N1330">
        <v>0.50029999999999997</v>
      </c>
      <c r="O1330">
        <v>0.51170000000000004</v>
      </c>
      <c r="P1330">
        <v>0.45</v>
      </c>
      <c r="Q1330">
        <v>0.46750000000000003</v>
      </c>
      <c r="R1330">
        <v>0.44569999999999999</v>
      </c>
      <c r="S1330">
        <v>0.373</v>
      </c>
      <c r="T1330">
        <v>0.48620000000000002</v>
      </c>
      <c r="U1330">
        <v>0.50800000000000001</v>
      </c>
      <c r="V1330">
        <v>0.4874</v>
      </c>
      <c r="W1330">
        <v>0.42549999999999999</v>
      </c>
      <c r="X1330">
        <v>0.49780000000000002</v>
      </c>
      <c r="Y1330">
        <v>0.50760000000000005</v>
      </c>
      <c r="Z1330">
        <v>0.53659999999999997</v>
      </c>
      <c r="AA1330">
        <v>0.47649999999999998</v>
      </c>
      <c r="AB1330">
        <v>0.433</v>
      </c>
      <c r="AC1330">
        <v>0.4793</v>
      </c>
      <c r="AD1330">
        <v>0.49309999999999998</v>
      </c>
      <c r="AE1330">
        <v>0.51770000000000005</v>
      </c>
      <c r="AF1330">
        <v>0.57720000000000005</v>
      </c>
      <c r="AG1330">
        <v>0.58389999999999997</v>
      </c>
      <c r="AH1330">
        <v>0.54500000000000004</v>
      </c>
      <c r="AI1330">
        <v>0.47420000000000001</v>
      </c>
      <c r="AJ1330">
        <v>0.5575</v>
      </c>
      <c r="AK1330">
        <v>0.50049999999999994</v>
      </c>
      <c r="AL1330">
        <v>0.49830000000000002</v>
      </c>
      <c r="AM1330">
        <v>0.46949999999999997</v>
      </c>
      <c r="AN1330">
        <v>0.53469999999999995</v>
      </c>
      <c r="AO1330">
        <v>0.55579999999999996</v>
      </c>
      <c r="AP1330">
        <v>0.43309999999999998</v>
      </c>
      <c r="AQ1330">
        <v>0.50419999999999998</v>
      </c>
      <c r="AR1330">
        <v>0.46400000000000002</v>
      </c>
      <c r="AS1330">
        <v>0.50080000000000002</v>
      </c>
      <c r="AT1330">
        <v>0.51080000000000003</v>
      </c>
      <c r="AU1330">
        <v>0.44850000000000001</v>
      </c>
      <c r="AV1330">
        <v>0.501</v>
      </c>
      <c r="AW1330">
        <v>0.4572</v>
      </c>
      <c r="AX1330">
        <v>0.44540000000000002</v>
      </c>
      <c r="AY1330">
        <v>0.5343</v>
      </c>
      <c r="AZ1330">
        <v>0.45689999999999997</v>
      </c>
      <c r="BA1330">
        <v>0.48</v>
      </c>
      <c r="BB1330">
        <v>0.54679999999999995</v>
      </c>
      <c r="BC1330">
        <v>0.48970000000000002</v>
      </c>
      <c r="BD1330">
        <v>0.51200000000000001</v>
      </c>
    </row>
    <row r="1331" spans="1:56" hidden="1" x14ac:dyDescent="0.4">
      <c r="A1331">
        <v>1372</v>
      </c>
      <c r="B1331" t="str">
        <f t="shared" si="60"/>
        <v>GPM051</v>
      </c>
      <c r="C1331" t="str">
        <f t="shared" si="61"/>
        <v>GPM003</v>
      </c>
      <c r="D1331" t="str">
        <f t="shared" si="58"/>
        <v>Weighted</v>
      </c>
      <c r="E1331" t="s">
        <v>1412</v>
      </c>
      <c r="F1331">
        <f t="shared" si="59"/>
        <v>0.50142600000000004</v>
      </c>
      <c r="G1331">
        <v>0.49730000000000002</v>
      </c>
      <c r="H1331">
        <v>0.55449999999999999</v>
      </c>
      <c r="I1331">
        <v>0.49830000000000002</v>
      </c>
      <c r="J1331">
        <v>0.48409999999999997</v>
      </c>
      <c r="K1331">
        <v>0.42409999999999998</v>
      </c>
      <c r="L1331">
        <v>0.498</v>
      </c>
      <c r="M1331">
        <v>0.48449999999999999</v>
      </c>
      <c r="N1331">
        <v>0.50390000000000001</v>
      </c>
      <c r="O1331">
        <v>0.53300000000000003</v>
      </c>
      <c r="P1331">
        <v>0.45540000000000003</v>
      </c>
      <c r="Q1331">
        <v>0.47049999999999997</v>
      </c>
      <c r="R1331">
        <v>0.4456</v>
      </c>
      <c r="S1331">
        <v>0.34939999999999999</v>
      </c>
      <c r="T1331">
        <v>0.49070000000000003</v>
      </c>
      <c r="U1331">
        <v>0.5282</v>
      </c>
      <c r="V1331">
        <v>0.4965</v>
      </c>
      <c r="W1331">
        <v>0.41120000000000001</v>
      </c>
      <c r="X1331">
        <v>0.51060000000000005</v>
      </c>
      <c r="Y1331">
        <v>0.52329999999999999</v>
      </c>
      <c r="Z1331">
        <v>0.56020000000000003</v>
      </c>
      <c r="AA1331">
        <v>0.47499999999999998</v>
      </c>
      <c r="AB1331">
        <v>0.42380000000000001</v>
      </c>
      <c r="AC1331">
        <v>0.48909999999999998</v>
      </c>
      <c r="AD1331">
        <v>0.49959999999999999</v>
      </c>
      <c r="AE1331">
        <v>0.53590000000000004</v>
      </c>
      <c r="AF1331">
        <v>0.60909999999999997</v>
      </c>
      <c r="AG1331">
        <v>0.62239999999999995</v>
      </c>
      <c r="AH1331">
        <v>0.56930000000000003</v>
      </c>
      <c r="AI1331">
        <v>0.47989999999999999</v>
      </c>
      <c r="AJ1331">
        <v>0.58889999999999998</v>
      </c>
      <c r="AK1331">
        <v>0.5151</v>
      </c>
      <c r="AL1331">
        <v>0.51780000000000004</v>
      </c>
      <c r="AM1331">
        <v>0.47289999999999999</v>
      </c>
      <c r="AN1331">
        <v>0.55779999999999996</v>
      </c>
      <c r="AO1331">
        <v>0.58630000000000004</v>
      </c>
      <c r="AP1331">
        <v>0.4325</v>
      </c>
      <c r="AQ1331">
        <v>0.5141</v>
      </c>
      <c r="AR1331">
        <v>0.46310000000000001</v>
      </c>
      <c r="AS1331">
        <v>0.51829999999999998</v>
      </c>
      <c r="AT1331">
        <v>0.5262</v>
      </c>
      <c r="AU1331">
        <v>0.44540000000000002</v>
      </c>
      <c r="AV1331">
        <v>0.51429999999999998</v>
      </c>
      <c r="AW1331">
        <v>0.45829999999999999</v>
      </c>
      <c r="AX1331">
        <v>0.439</v>
      </c>
      <c r="AY1331">
        <v>0.5575</v>
      </c>
      <c r="AZ1331">
        <v>0.4556</v>
      </c>
      <c r="BA1331">
        <v>0.48659999999999998</v>
      </c>
      <c r="BB1331">
        <v>0.57740000000000002</v>
      </c>
      <c r="BC1331">
        <v>0.49430000000000002</v>
      </c>
      <c r="BD1331">
        <v>0.52649999999999997</v>
      </c>
    </row>
    <row r="1332" spans="1:56" hidden="1" x14ac:dyDescent="0.4">
      <c r="A1332">
        <v>1443</v>
      </c>
      <c r="B1332" t="str">
        <f t="shared" si="60"/>
        <v>GPM002</v>
      </c>
      <c r="C1332" t="str">
        <f t="shared" si="61"/>
        <v>GPM003</v>
      </c>
      <c r="D1332" t="str">
        <f t="shared" si="58"/>
        <v>Jaccard</v>
      </c>
      <c r="E1332" t="s">
        <v>1413</v>
      </c>
      <c r="F1332">
        <f t="shared" si="59"/>
        <v>0.5083359999999999</v>
      </c>
      <c r="G1332">
        <v>0.47889999999999999</v>
      </c>
      <c r="H1332">
        <v>0.45069999999999999</v>
      </c>
      <c r="I1332">
        <v>0.73170000000000002</v>
      </c>
      <c r="J1332">
        <v>0.35289999999999999</v>
      </c>
      <c r="K1332">
        <v>0.35139999999999999</v>
      </c>
      <c r="L1332">
        <v>0.64</v>
      </c>
      <c r="M1332">
        <v>0.40239999999999998</v>
      </c>
      <c r="N1332">
        <v>0.5484</v>
      </c>
      <c r="O1332">
        <v>0.42030000000000001</v>
      </c>
      <c r="P1332">
        <v>0.37040000000000001</v>
      </c>
      <c r="Q1332">
        <v>0.47499999999999998</v>
      </c>
      <c r="R1332">
        <v>0.55359999999999998</v>
      </c>
      <c r="S1332">
        <v>0.42220000000000002</v>
      </c>
      <c r="T1332">
        <v>0.43840000000000001</v>
      </c>
      <c r="U1332">
        <v>0.37959999999999999</v>
      </c>
      <c r="V1332">
        <v>0.7288</v>
      </c>
      <c r="W1332">
        <v>0.35110000000000002</v>
      </c>
      <c r="X1332">
        <v>0.4627</v>
      </c>
      <c r="Y1332">
        <v>0.57469999999999999</v>
      </c>
      <c r="Z1332">
        <v>0.50819999999999999</v>
      </c>
      <c r="AA1332">
        <v>0.55879999999999996</v>
      </c>
      <c r="AB1332">
        <v>0.45450000000000002</v>
      </c>
      <c r="AC1332">
        <v>0.57320000000000004</v>
      </c>
      <c r="AD1332">
        <v>0.36049999999999999</v>
      </c>
      <c r="AE1332">
        <v>0.4</v>
      </c>
      <c r="AF1332">
        <v>0.78259999999999996</v>
      </c>
      <c r="AG1332">
        <v>0.5</v>
      </c>
      <c r="AH1332">
        <v>0.41789999999999999</v>
      </c>
      <c r="AI1332">
        <v>0.95650000000000002</v>
      </c>
      <c r="AJ1332">
        <v>0.35589999999999999</v>
      </c>
      <c r="AK1332">
        <v>0.66669999999999996</v>
      </c>
      <c r="AL1332">
        <v>0.5</v>
      </c>
      <c r="AM1332">
        <v>0.44900000000000001</v>
      </c>
      <c r="AN1332">
        <v>0.78259999999999996</v>
      </c>
      <c r="AO1332">
        <v>0.55169999999999997</v>
      </c>
      <c r="AP1332">
        <v>0.95740000000000003</v>
      </c>
      <c r="AQ1332">
        <v>0.57689999999999997</v>
      </c>
      <c r="AR1332">
        <v>0.27779999999999999</v>
      </c>
      <c r="AS1332">
        <v>0.56579999999999997</v>
      </c>
      <c r="AT1332">
        <v>0.47420000000000001</v>
      </c>
      <c r="AU1332">
        <v>0.52380000000000004</v>
      </c>
      <c r="AV1332">
        <v>0.54779999999999995</v>
      </c>
      <c r="AW1332">
        <v>0.28710000000000002</v>
      </c>
      <c r="AX1332">
        <v>0.27679999999999999</v>
      </c>
      <c r="AY1332">
        <v>0.48330000000000001</v>
      </c>
      <c r="AZ1332">
        <v>0.43659999999999999</v>
      </c>
      <c r="BA1332">
        <v>0.61019999999999996</v>
      </c>
      <c r="BB1332">
        <v>0.5</v>
      </c>
      <c r="BC1332">
        <v>0.45450000000000002</v>
      </c>
      <c r="BD1332">
        <v>0.49330000000000002</v>
      </c>
    </row>
    <row r="1333" spans="1:56" hidden="1" x14ac:dyDescent="0.4">
      <c r="A1333">
        <v>1444</v>
      </c>
      <c r="B1333" t="str">
        <f t="shared" si="60"/>
        <v>GPM002</v>
      </c>
      <c r="C1333" t="str">
        <f t="shared" si="61"/>
        <v>GPM003</v>
      </c>
      <c r="D1333" t="str">
        <f t="shared" si="58"/>
        <v>Levenshtein</v>
      </c>
      <c r="E1333" t="s">
        <v>1414</v>
      </c>
      <c r="F1333">
        <f t="shared" si="59"/>
        <v>0.66897599999999979</v>
      </c>
      <c r="G1333">
        <v>0.68920000000000003</v>
      </c>
      <c r="H1333">
        <v>0.61860000000000004</v>
      </c>
      <c r="I1333">
        <v>0.87509999999999999</v>
      </c>
      <c r="J1333">
        <v>0.59419999999999995</v>
      </c>
      <c r="K1333">
        <v>0.59399999999999997</v>
      </c>
      <c r="L1333">
        <v>0.85660000000000003</v>
      </c>
      <c r="M1333">
        <v>0.58809999999999996</v>
      </c>
      <c r="N1333">
        <v>0.82789999999999997</v>
      </c>
      <c r="O1333">
        <v>0.58860000000000001</v>
      </c>
      <c r="P1333">
        <v>0.52139999999999997</v>
      </c>
      <c r="Q1333">
        <v>0.64800000000000002</v>
      </c>
      <c r="R1333">
        <v>0.72130000000000005</v>
      </c>
      <c r="S1333">
        <v>0.60829999999999995</v>
      </c>
      <c r="T1333">
        <v>0.55520000000000003</v>
      </c>
      <c r="U1333">
        <v>0.54959999999999998</v>
      </c>
      <c r="V1333">
        <v>0.9264</v>
      </c>
      <c r="W1333">
        <v>0.50060000000000004</v>
      </c>
      <c r="X1333">
        <v>0.60240000000000005</v>
      </c>
      <c r="Y1333">
        <v>0.70960000000000001</v>
      </c>
      <c r="Z1333">
        <v>0.58430000000000004</v>
      </c>
      <c r="AA1333">
        <v>0.67379999999999995</v>
      </c>
      <c r="AB1333">
        <v>0.54049999999999998</v>
      </c>
      <c r="AC1333">
        <v>0.69199999999999995</v>
      </c>
      <c r="AD1333">
        <v>0.59789999999999999</v>
      </c>
      <c r="AE1333">
        <v>0.59209999999999996</v>
      </c>
      <c r="AF1333">
        <v>0.82189999999999996</v>
      </c>
      <c r="AG1333">
        <v>0.72629999999999995</v>
      </c>
      <c r="AH1333">
        <v>0.50800000000000001</v>
      </c>
      <c r="AI1333">
        <v>0.99670000000000003</v>
      </c>
      <c r="AJ1333">
        <v>0.62709999999999999</v>
      </c>
      <c r="AK1333">
        <v>0.91710000000000003</v>
      </c>
      <c r="AL1333">
        <v>0.76870000000000005</v>
      </c>
      <c r="AM1333">
        <v>0.6794</v>
      </c>
      <c r="AN1333">
        <v>0.89059999999999995</v>
      </c>
      <c r="AO1333">
        <v>0.70040000000000002</v>
      </c>
      <c r="AP1333">
        <v>0.96230000000000004</v>
      </c>
      <c r="AQ1333">
        <v>0.74939999999999996</v>
      </c>
      <c r="AR1333">
        <v>0.50329999999999997</v>
      </c>
      <c r="AS1333">
        <v>0.67520000000000002</v>
      </c>
      <c r="AT1333">
        <v>0.55189999999999995</v>
      </c>
      <c r="AU1333">
        <v>0.62450000000000006</v>
      </c>
      <c r="AV1333">
        <v>0.6976</v>
      </c>
      <c r="AW1333">
        <v>0.47949999999999998</v>
      </c>
      <c r="AX1333">
        <v>0.52070000000000005</v>
      </c>
      <c r="AY1333">
        <v>0.69750000000000001</v>
      </c>
      <c r="AZ1333">
        <v>0.65590000000000004</v>
      </c>
      <c r="BA1333">
        <v>0.73499999999999999</v>
      </c>
      <c r="BB1333">
        <v>0.63739999999999997</v>
      </c>
      <c r="BC1333">
        <v>0.46329999999999999</v>
      </c>
      <c r="BD1333">
        <v>0.60340000000000005</v>
      </c>
    </row>
    <row r="1334" spans="1:56" hidden="1" x14ac:dyDescent="0.4">
      <c r="A1334">
        <v>1445</v>
      </c>
      <c r="B1334" t="str">
        <f t="shared" si="60"/>
        <v>GPM002</v>
      </c>
      <c r="C1334" t="str">
        <f t="shared" si="61"/>
        <v>GPM003</v>
      </c>
      <c r="D1334" t="str">
        <f t="shared" si="58"/>
        <v>TFIDF</v>
      </c>
      <c r="E1334" t="s">
        <v>1415</v>
      </c>
      <c r="F1334">
        <f t="shared" si="59"/>
        <v>0.66837399999999991</v>
      </c>
      <c r="G1334">
        <v>0.66320000000000001</v>
      </c>
      <c r="H1334">
        <v>0.62190000000000001</v>
      </c>
      <c r="I1334">
        <v>0.8931</v>
      </c>
      <c r="J1334">
        <v>0.48230000000000001</v>
      </c>
      <c r="K1334">
        <v>0.45429999999999998</v>
      </c>
      <c r="L1334">
        <v>0.79720000000000002</v>
      </c>
      <c r="M1334">
        <v>0.52880000000000005</v>
      </c>
      <c r="N1334">
        <v>0.74470000000000003</v>
      </c>
      <c r="O1334">
        <v>0.66259999999999997</v>
      </c>
      <c r="P1334">
        <v>0.59740000000000004</v>
      </c>
      <c r="Q1334">
        <v>0.70289999999999997</v>
      </c>
      <c r="R1334">
        <v>0.67630000000000001</v>
      </c>
      <c r="S1334">
        <v>0.50009999999999999</v>
      </c>
      <c r="T1334">
        <v>0.56159999999999999</v>
      </c>
      <c r="U1334">
        <v>0.5383</v>
      </c>
      <c r="V1334">
        <v>0.88560000000000005</v>
      </c>
      <c r="W1334">
        <v>0.37909999999999999</v>
      </c>
      <c r="X1334">
        <v>0.68559999999999999</v>
      </c>
      <c r="Y1334">
        <v>0.72629999999999995</v>
      </c>
      <c r="Z1334">
        <v>0.67689999999999995</v>
      </c>
      <c r="AA1334">
        <v>0.57479999999999998</v>
      </c>
      <c r="AB1334">
        <v>0.55979999999999996</v>
      </c>
      <c r="AC1334">
        <v>0.70879999999999999</v>
      </c>
      <c r="AD1334">
        <v>0.63990000000000002</v>
      </c>
      <c r="AE1334">
        <v>0.64249999999999996</v>
      </c>
      <c r="AF1334">
        <v>0.80659999999999998</v>
      </c>
      <c r="AG1334">
        <v>0.75719999999999998</v>
      </c>
      <c r="AH1334">
        <v>0.372</v>
      </c>
      <c r="AI1334">
        <v>0.98950000000000005</v>
      </c>
      <c r="AJ1334">
        <v>0.56999999999999995</v>
      </c>
      <c r="AK1334">
        <v>0.90290000000000004</v>
      </c>
      <c r="AL1334">
        <v>0.70779999999999998</v>
      </c>
      <c r="AM1334">
        <v>0.73780000000000001</v>
      </c>
      <c r="AN1334">
        <v>0.86919999999999997</v>
      </c>
      <c r="AO1334">
        <v>0.77569999999999995</v>
      </c>
      <c r="AP1334">
        <v>0.96919999999999995</v>
      </c>
      <c r="AQ1334">
        <v>0.67889999999999995</v>
      </c>
      <c r="AR1334">
        <v>0.55449999999999999</v>
      </c>
      <c r="AS1334">
        <v>0.71040000000000003</v>
      </c>
      <c r="AT1334">
        <v>0.62539999999999996</v>
      </c>
      <c r="AU1334">
        <v>0.62549999999999994</v>
      </c>
      <c r="AV1334">
        <v>0.69359999999999999</v>
      </c>
      <c r="AW1334">
        <v>0.50729999999999997</v>
      </c>
      <c r="AX1334">
        <v>0.4869</v>
      </c>
      <c r="AY1334">
        <v>0.68389999999999995</v>
      </c>
      <c r="AZ1334">
        <v>0.62470000000000003</v>
      </c>
      <c r="BA1334">
        <v>0.84919999999999995</v>
      </c>
      <c r="BB1334">
        <v>0.78510000000000002</v>
      </c>
      <c r="BC1334">
        <v>0.59899999999999998</v>
      </c>
      <c r="BD1334">
        <v>0.63239999999999996</v>
      </c>
    </row>
    <row r="1335" spans="1:56" hidden="1" x14ac:dyDescent="0.4">
      <c r="A1335">
        <v>1446</v>
      </c>
      <c r="B1335" t="str">
        <f t="shared" si="60"/>
        <v>GPM002</v>
      </c>
      <c r="C1335" t="str">
        <f t="shared" si="61"/>
        <v>GPM003</v>
      </c>
      <c r="D1335" t="str">
        <f t="shared" si="58"/>
        <v>BM25</v>
      </c>
      <c r="E1335" t="s">
        <v>1416</v>
      </c>
      <c r="F1335">
        <f t="shared" si="59"/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</row>
    <row r="1336" spans="1:56" hidden="1" x14ac:dyDescent="0.4">
      <c r="A1336">
        <v>1447</v>
      </c>
      <c r="B1336" t="str">
        <f t="shared" si="60"/>
        <v>GPM002</v>
      </c>
      <c r="C1336" t="str">
        <f t="shared" si="61"/>
        <v>GPM003</v>
      </c>
      <c r="D1336" t="str">
        <f t="shared" si="58"/>
        <v>SBERT</v>
      </c>
      <c r="E1336" t="s">
        <v>1417</v>
      </c>
      <c r="F1336">
        <f t="shared" si="59"/>
        <v>0.95556599999999992</v>
      </c>
      <c r="G1336">
        <v>0.97030000000000005</v>
      </c>
      <c r="H1336">
        <v>0.95669999999999999</v>
      </c>
      <c r="I1336">
        <v>0.99029999999999996</v>
      </c>
      <c r="J1336">
        <v>0.97130000000000005</v>
      </c>
      <c r="K1336">
        <v>0.877</v>
      </c>
      <c r="L1336">
        <v>0.97250000000000003</v>
      </c>
      <c r="M1336">
        <v>0.94499999999999995</v>
      </c>
      <c r="N1336">
        <v>0.95889999999999997</v>
      </c>
      <c r="O1336">
        <v>0.96150000000000002</v>
      </c>
      <c r="P1336">
        <v>0.90200000000000002</v>
      </c>
      <c r="Q1336">
        <v>0.96189999999999998</v>
      </c>
      <c r="R1336">
        <v>0.97270000000000001</v>
      </c>
      <c r="S1336">
        <v>0.94489999999999996</v>
      </c>
      <c r="T1336">
        <v>0.90100000000000002</v>
      </c>
      <c r="U1336">
        <v>0.92159999999999997</v>
      </c>
      <c r="V1336">
        <v>0.98699999999999999</v>
      </c>
      <c r="W1336">
        <v>0.93149999999999999</v>
      </c>
      <c r="X1336">
        <v>0.93810000000000004</v>
      </c>
      <c r="Y1336">
        <v>0.91979999999999995</v>
      </c>
      <c r="Z1336">
        <v>0.95109999999999995</v>
      </c>
      <c r="AA1336">
        <v>0.9698</v>
      </c>
      <c r="AB1336">
        <v>0.91959999999999997</v>
      </c>
      <c r="AC1336">
        <v>0.95940000000000003</v>
      </c>
      <c r="AD1336">
        <v>0.97140000000000004</v>
      </c>
      <c r="AE1336">
        <v>0.93959999999999999</v>
      </c>
      <c r="AF1336">
        <v>0.98809999999999998</v>
      </c>
      <c r="AG1336">
        <v>0.97040000000000004</v>
      </c>
      <c r="AH1336">
        <v>0.93220000000000003</v>
      </c>
      <c r="AI1336">
        <v>0.99829999999999997</v>
      </c>
      <c r="AJ1336">
        <v>0.9476</v>
      </c>
      <c r="AK1336">
        <v>0.99570000000000003</v>
      </c>
      <c r="AL1336">
        <v>0.96519999999999995</v>
      </c>
      <c r="AM1336">
        <v>0.98040000000000005</v>
      </c>
      <c r="AN1336">
        <v>0.98229999999999995</v>
      </c>
      <c r="AO1336">
        <v>0.98170000000000002</v>
      </c>
      <c r="AP1336">
        <v>0.99590000000000001</v>
      </c>
      <c r="AQ1336">
        <v>0.97489999999999999</v>
      </c>
      <c r="AR1336">
        <v>0.95199999999999996</v>
      </c>
      <c r="AS1336">
        <v>0.94950000000000001</v>
      </c>
      <c r="AT1336">
        <v>0.92530000000000001</v>
      </c>
      <c r="AU1336">
        <v>0.95920000000000005</v>
      </c>
      <c r="AV1336">
        <v>0.97570000000000001</v>
      </c>
      <c r="AW1336">
        <v>0.94259999999999999</v>
      </c>
      <c r="AX1336">
        <v>0.92530000000000001</v>
      </c>
      <c r="AY1336">
        <v>0.9667</v>
      </c>
      <c r="AZ1336">
        <v>0.94310000000000005</v>
      </c>
      <c r="BA1336">
        <v>0.9446</v>
      </c>
      <c r="BB1336">
        <v>0.96960000000000002</v>
      </c>
      <c r="BC1336">
        <v>0.95330000000000004</v>
      </c>
      <c r="BD1336">
        <v>0.96379999999999999</v>
      </c>
    </row>
    <row r="1337" spans="1:56" hidden="1" x14ac:dyDescent="0.4">
      <c r="A1337">
        <v>1448</v>
      </c>
      <c r="B1337" t="str">
        <f t="shared" si="60"/>
        <v>GPM002</v>
      </c>
      <c r="C1337" t="str">
        <f t="shared" si="61"/>
        <v>GPM003</v>
      </c>
      <c r="D1337" t="str">
        <f t="shared" si="58"/>
        <v>MEAN</v>
      </c>
      <c r="E1337" t="s">
        <v>1418</v>
      </c>
      <c r="F1337">
        <f t="shared" si="59"/>
        <v>0.56024399999999996</v>
      </c>
      <c r="G1337">
        <v>0.56030000000000002</v>
      </c>
      <c r="H1337">
        <v>0.52959999999999996</v>
      </c>
      <c r="I1337">
        <v>0.69799999999999995</v>
      </c>
      <c r="J1337">
        <v>0.48010000000000003</v>
      </c>
      <c r="K1337">
        <v>0.45529999999999998</v>
      </c>
      <c r="L1337">
        <v>0.65329999999999999</v>
      </c>
      <c r="M1337">
        <v>0.4929</v>
      </c>
      <c r="N1337">
        <v>0.61599999999999999</v>
      </c>
      <c r="O1337">
        <v>0.52659999999999996</v>
      </c>
      <c r="P1337">
        <v>0.47820000000000001</v>
      </c>
      <c r="Q1337">
        <v>0.5575</v>
      </c>
      <c r="R1337">
        <v>0.58479999999999999</v>
      </c>
      <c r="S1337">
        <v>0.49509999999999998</v>
      </c>
      <c r="T1337">
        <v>0.49120000000000003</v>
      </c>
      <c r="U1337">
        <v>0.4778</v>
      </c>
      <c r="V1337">
        <v>0.7056</v>
      </c>
      <c r="W1337">
        <v>0.43240000000000001</v>
      </c>
      <c r="X1337">
        <v>0.53779999999999994</v>
      </c>
      <c r="Y1337">
        <v>0.58609999999999995</v>
      </c>
      <c r="Z1337">
        <v>0.54410000000000003</v>
      </c>
      <c r="AA1337">
        <v>0.55549999999999999</v>
      </c>
      <c r="AB1337">
        <v>0.49490000000000001</v>
      </c>
      <c r="AC1337">
        <v>0.5867</v>
      </c>
      <c r="AD1337">
        <v>0.51390000000000002</v>
      </c>
      <c r="AE1337">
        <v>0.51480000000000004</v>
      </c>
      <c r="AF1337">
        <v>0.67979999999999996</v>
      </c>
      <c r="AG1337">
        <v>0.59079999999999999</v>
      </c>
      <c r="AH1337">
        <v>0.44600000000000001</v>
      </c>
      <c r="AI1337">
        <v>0.78820000000000001</v>
      </c>
      <c r="AJ1337">
        <v>0.50009999999999999</v>
      </c>
      <c r="AK1337">
        <v>0.69650000000000001</v>
      </c>
      <c r="AL1337">
        <v>0.58830000000000005</v>
      </c>
      <c r="AM1337">
        <v>0.56930000000000003</v>
      </c>
      <c r="AN1337">
        <v>0.70489999999999997</v>
      </c>
      <c r="AO1337">
        <v>0.60189999999999999</v>
      </c>
      <c r="AP1337">
        <v>0.77700000000000002</v>
      </c>
      <c r="AQ1337">
        <v>0.59599999999999997</v>
      </c>
      <c r="AR1337">
        <v>0.45750000000000002</v>
      </c>
      <c r="AS1337">
        <v>0.58020000000000005</v>
      </c>
      <c r="AT1337">
        <v>0.51539999999999997</v>
      </c>
      <c r="AU1337">
        <v>0.54659999999999997</v>
      </c>
      <c r="AV1337">
        <v>0.58289999999999997</v>
      </c>
      <c r="AW1337">
        <v>0.44330000000000003</v>
      </c>
      <c r="AX1337">
        <v>0.44190000000000002</v>
      </c>
      <c r="AY1337">
        <v>0.56630000000000003</v>
      </c>
      <c r="AZ1337">
        <v>0.53200000000000003</v>
      </c>
      <c r="BA1337">
        <v>0.62780000000000002</v>
      </c>
      <c r="BB1337">
        <v>0.57840000000000003</v>
      </c>
      <c r="BC1337">
        <v>0.49399999999999999</v>
      </c>
      <c r="BD1337">
        <v>0.53859999999999997</v>
      </c>
    </row>
    <row r="1338" spans="1:56" hidden="1" x14ac:dyDescent="0.4">
      <c r="A1338">
        <v>1449</v>
      </c>
      <c r="B1338" t="str">
        <f t="shared" si="60"/>
        <v>GPM002</v>
      </c>
      <c r="C1338" t="str">
        <f t="shared" si="61"/>
        <v>GPM003</v>
      </c>
      <c r="D1338" t="str">
        <f t="shared" si="58"/>
        <v>Weighted</v>
      </c>
      <c r="E1338" t="s">
        <v>1419</v>
      </c>
      <c r="F1338">
        <f t="shared" si="59"/>
        <v>0.59039600000000025</v>
      </c>
      <c r="G1338">
        <v>0.58799999999999997</v>
      </c>
      <c r="H1338">
        <v>0.54959999999999998</v>
      </c>
      <c r="I1338">
        <v>0.76859999999999995</v>
      </c>
      <c r="J1338">
        <v>0.47860000000000003</v>
      </c>
      <c r="K1338">
        <v>0.46029999999999999</v>
      </c>
      <c r="L1338">
        <v>0.71050000000000002</v>
      </c>
      <c r="M1338">
        <v>0.50080000000000002</v>
      </c>
      <c r="N1338">
        <v>0.66339999999999999</v>
      </c>
      <c r="O1338">
        <v>0.54710000000000003</v>
      </c>
      <c r="P1338">
        <v>0.4924</v>
      </c>
      <c r="Q1338">
        <v>0.58779999999999999</v>
      </c>
      <c r="R1338">
        <v>0.61890000000000001</v>
      </c>
      <c r="S1338">
        <v>0.50219999999999998</v>
      </c>
      <c r="T1338">
        <v>0.50700000000000001</v>
      </c>
      <c r="U1338">
        <v>0.48599999999999999</v>
      </c>
      <c r="V1338">
        <v>0.7782</v>
      </c>
      <c r="W1338">
        <v>0.41980000000000001</v>
      </c>
      <c r="X1338">
        <v>0.56579999999999997</v>
      </c>
      <c r="Y1338">
        <v>0.63090000000000002</v>
      </c>
      <c r="Z1338">
        <v>0.57130000000000003</v>
      </c>
      <c r="AA1338">
        <v>0.5776</v>
      </c>
      <c r="AB1338">
        <v>0.50860000000000005</v>
      </c>
      <c r="AC1338">
        <v>0.62490000000000001</v>
      </c>
      <c r="AD1338">
        <v>0.52869999999999995</v>
      </c>
      <c r="AE1338">
        <v>0.53469999999999995</v>
      </c>
      <c r="AF1338">
        <v>0.7419</v>
      </c>
      <c r="AG1338">
        <v>0.63080000000000003</v>
      </c>
      <c r="AH1338">
        <v>0.43630000000000002</v>
      </c>
      <c r="AI1338">
        <v>0.88500000000000001</v>
      </c>
      <c r="AJ1338">
        <v>0.51149999999999995</v>
      </c>
      <c r="AK1338">
        <v>0.76639999999999997</v>
      </c>
      <c r="AL1338">
        <v>0.626</v>
      </c>
      <c r="AM1338">
        <v>0.60150000000000003</v>
      </c>
      <c r="AN1338">
        <v>0.77729999999999999</v>
      </c>
      <c r="AO1338">
        <v>0.64390000000000003</v>
      </c>
      <c r="AP1338">
        <v>0.87029999999999996</v>
      </c>
      <c r="AQ1338">
        <v>0.63270000000000004</v>
      </c>
      <c r="AR1338">
        <v>0.45679999999999998</v>
      </c>
      <c r="AS1338">
        <v>0.61829999999999996</v>
      </c>
      <c r="AT1338">
        <v>0.53669999999999995</v>
      </c>
      <c r="AU1338">
        <v>0.5706</v>
      </c>
      <c r="AV1338">
        <v>0.61699999999999999</v>
      </c>
      <c r="AW1338">
        <v>0.43809999999999999</v>
      </c>
      <c r="AX1338">
        <v>0.438</v>
      </c>
      <c r="AY1338">
        <v>0.59709999999999996</v>
      </c>
      <c r="AZ1338">
        <v>0.55479999999999996</v>
      </c>
      <c r="BA1338">
        <v>0.6855</v>
      </c>
      <c r="BB1338">
        <v>0.61680000000000001</v>
      </c>
      <c r="BC1338">
        <v>0.50449999999999995</v>
      </c>
      <c r="BD1338">
        <v>0.56030000000000002</v>
      </c>
    </row>
    <row r="1339" spans="1:56" hidden="1" x14ac:dyDescent="0.4">
      <c r="A1339">
        <v>1317</v>
      </c>
      <c r="B1339" t="str">
        <f t="shared" si="60"/>
        <v>GPM001</v>
      </c>
      <c r="C1339" t="str">
        <f t="shared" si="61"/>
        <v>GPM003</v>
      </c>
      <c r="D1339" t="str">
        <f t="shared" si="58"/>
        <v>Jaccard</v>
      </c>
      <c r="E1339" t="s">
        <v>1420</v>
      </c>
      <c r="F1339">
        <f t="shared" si="59"/>
        <v>0.47848599999999997</v>
      </c>
      <c r="G1339">
        <v>0.76190000000000002</v>
      </c>
      <c r="H1339">
        <v>0.42109999999999997</v>
      </c>
      <c r="I1339">
        <v>0.39510000000000001</v>
      </c>
      <c r="J1339">
        <v>0.32879999999999998</v>
      </c>
      <c r="K1339">
        <v>0.53620000000000001</v>
      </c>
      <c r="L1339">
        <v>0.50749999999999995</v>
      </c>
      <c r="M1339">
        <v>0.50619999999999998</v>
      </c>
      <c r="N1339">
        <v>0.44619999999999999</v>
      </c>
      <c r="O1339">
        <v>0.52939999999999998</v>
      </c>
      <c r="P1339">
        <v>0.33639999999999998</v>
      </c>
      <c r="Q1339">
        <v>0.51670000000000005</v>
      </c>
      <c r="R1339">
        <v>0.78180000000000005</v>
      </c>
      <c r="S1339">
        <v>0.40210000000000001</v>
      </c>
      <c r="T1339">
        <v>0.30230000000000001</v>
      </c>
      <c r="U1339">
        <v>0.49540000000000001</v>
      </c>
      <c r="V1339">
        <v>0.78569999999999995</v>
      </c>
      <c r="W1339">
        <v>0.55879999999999996</v>
      </c>
      <c r="X1339">
        <v>0.51719999999999999</v>
      </c>
      <c r="Y1339">
        <v>0.52810000000000001</v>
      </c>
      <c r="Z1339">
        <v>0.57999999999999996</v>
      </c>
      <c r="AA1339">
        <v>0.55559999999999998</v>
      </c>
      <c r="AB1339">
        <v>0.42499999999999999</v>
      </c>
      <c r="AC1339">
        <v>0.2747</v>
      </c>
      <c r="AD1339">
        <v>0.45779999999999998</v>
      </c>
      <c r="AE1339">
        <v>0.36470000000000002</v>
      </c>
      <c r="AF1339">
        <v>0.66249999999999998</v>
      </c>
      <c r="AG1339">
        <v>0.28999999999999998</v>
      </c>
      <c r="AH1339">
        <v>0.42859999999999998</v>
      </c>
      <c r="AI1339">
        <v>0.32890000000000003</v>
      </c>
      <c r="AJ1339">
        <v>0.48</v>
      </c>
      <c r="AK1339">
        <v>0.3448</v>
      </c>
      <c r="AL1339">
        <v>0.36230000000000001</v>
      </c>
      <c r="AM1339">
        <v>0.38179999999999997</v>
      </c>
      <c r="AN1339">
        <v>0.35639999999999999</v>
      </c>
      <c r="AO1339">
        <v>0.43959999999999999</v>
      </c>
      <c r="AP1339">
        <v>0.43280000000000002</v>
      </c>
      <c r="AQ1339">
        <v>0.71699999999999997</v>
      </c>
      <c r="AR1339">
        <v>0.31080000000000002</v>
      </c>
      <c r="AS1339">
        <v>0.50649999999999995</v>
      </c>
      <c r="AT1339">
        <v>0.45240000000000002</v>
      </c>
      <c r="AU1339">
        <v>0.44619999999999999</v>
      </c>
      <c r="AV1339">
        <v>0.4</v>
      </c>
      <c r="AW1339">
        <v>0.35899999999999999</v>
      </c>
      <c r="AX1339">
        <v>0.37759999999999999</v>
      </c>
      <c r="AY1339">
        <v>0.43940000000000001</v>
      </c>
      <c r="AZ1339">
        <v>0.81359999999999999</v>
      </c>
      <c r="BA1339">
        <v>0.49320000000000003</v>
      </c>
      <c r="BB1339">
        <v>0.50649999999999995</v>
      </c>
      <c r="BC1339">
        <v>0.55840000000000001</v>
      </c>
      <c r="BD1339">
        <v>0.72130000000000005</v>
      </c>
    </row>
    <row r="1340" spans="1:56" hidden="1" x14ac:dyDescent="0.4">
      <c r="A1340">
        <v>1318</v>
      </c>
      <c r="B1340" t="str">
        <f t="shared" si="60"/>
        <v>GPM001</v>
      </c>
      <c r="C1340" t="str">
        <f t="shared" si="61"/>
        <v>GPM003</v>
      </c>
      <c r="D1340" t="str">
        <f t="shared" si="58"/>
        <v>Levenshtein</v>
      </c>
      <c r="E1340" t="s">
        <v>1421</v>
      </c>
      <c r="F1340">
        <f t="shared" si="59"/>
        <v>0.65164200000000005</v>
      </c>
      <c r="G1340">
        <v>0.8478</v>
      </c>
      <c r="H1340">
        <v>0.62570000000000003</v>
      </c>
      <c r="I1340">
        <v>0.55249999999999999</v>
      </c>
      <c r="J1340">
        <v>0.54159999999999997</v>
      </c>
      <c r="K1340">
        <v>0.68540000000000001</v>
      </c>
      <c r="L1340">
        <v>0.63790000000000002</v>
      </c>
      <c r="M1340">
        <v>0.61199999999999999</v>
      </c>
      <c r="N1340">
        <v>0.65390000000000004</v>
      </c>
      <c r="O1340">
        <v>0.77769999999999995</v>
      </c>
      <c r="P1340">
        <v>0.51780000000000004</v>
      </c>
      <c r="Q1340">
        <v>0.65610000000000002</v>
      </c>
      <c r="R1340">
        <v>0.93540000000000001</v>
      </c>
      <c r="S1340">
        <v>0.59509999999999996</v>
      </c>
      <c r="T1340">
        <v>0.57630000000000003</v>
      </c>
      <c r="U1340">
        <v>0.60219999999999996</v>
      </c>
      <c r="V1340">
        <v>0.90159999999999996</v>
      </c>
      <c r="W1340">
        <v>0.77149999999999996</v>
      </c>
      <c r="X1340">
        <v>0.71599999999999997</v>
      </c>
      <c r="Y1340">
        <v>0.71940000000000004</v>
      </c>
      <c r="Z1340">
        <v>0.71220000000000006</v>
      </c>
      <c r="AA1340">
        <v>0.68930000000000002</v>
      </c>
      <c r="AB1340">
        <v>0.54920000000000002</v>
      </c>
      <c r="AC1340">
        <v>0.51470000000000005</v>
      </c>
      <c r="AD1340">
        <v>0.68269999999999997</v>
      </c>
      <c r="AE1340">
        <v>0.58720000000000006</v>
      </c>
      <c r="AF1340">
        <v>0.69630000000000003</v>
      </c>
      <c r="AG1340">
        <v>0.5474</v>
      </c>
      <c r="AH1340">
        <v>0.56599999999999995</v>
      </c>
      <c r="AI1340">
        <v>0.55120000000000002</v>
      </c>
      <c r="AJ1340">
        <v>0.7571</v>
      </c>
      <c r="AK1340">
        <v>0.58069999999999999</v>
      </c>
      <c r="AL1340">
        <v>0.66390000000000005</v>
      </c>
      <c r="AM1340">
        <v>0.48149999999999998</v>
      </c>
      <c r="AN1340">
        <v>0.53300000000000003</v>
      </c>
      <c r="AO1340">
        <v>0.62860000000000005</v>
      </c>
      <c r="AP1340">
        <v>0.61819999999999997</v>
      </c>
      <c r="AQ1340">
        <v>0.85209999999999997</v>
      </c>
      <c r="AR1340">
        <v>0.51819999999999999</v>
      </c>
      <c r="AS1340">
        <v>0.61770000000000003</v>
      </c>
      <c r="AT1340">
        <v>0.62260000000000004</v>
      </c>
      <c r="AU1340">
        <v>0.53720000000000001</v>
      </c>
      <c r="AV1340">
        <v>0.623</v>
      </c>
      <c r="AW1340">
        <v>0.42909999999999998</v>
      </c>
      <c r="AX1340">
        <v>0.57420000000000004</v>
      </c>
      <c r="AY1340">
        <v>0.64700000000000002</v>
      </c>
      <c r="AZ1340">
        <v>0.81879999999999997</v>
      </c>
      <c r="BA1340">
        <v>0.71130000000000004</v>
      </c>
      <c r="BB1340">
        <v>0.79430000000000001</v>
      </c>
      <c r="BC1340">
        <v>0.72350000000000003</v>
      </c>
      <c r="BD1340">
        <v>0.82799999999999996</v>
      </c>
    </row>
    <row r="1341" spans="1:56" hidden="1" x14ac:dyDescent="0.4">
      <c r="A1341">
        <v>1319</v>
      </c>
      <c r="B1341" t="str">
        <f t="shared" si="60"/>
        <v>GPM001</v>
      </c>
      <c r="C1341" t="str">
        <f t="shared" si="61"/>
        <v>GPM003</v>
      </c>
      <c r="D1341" t="str">
        <f t="shared" si="58"/>
        <v>TFIDF</v>
      </c>
      <c r="E1341" t="s">
        <v>1422</v>
      </c>
      <c r="F1341">
        <f t="shared" si="59"/>
        <v>0.64497799999999983</v>
      </c>
      <c r="G1341">
        <v>0.89529999999999998</v>
      </c>
      <c r="H1341">
        <v>0.6875</v>
      </c>
      <c r="I1341">
        <v>0.50760000000000005</v>
      </c>
      <c r="J1341">
        <v>0.49490000000000001</v>
      </c>
      <c r="K1341">
        <v>0.5887</v>
      </c>
      <c r="L1341">
        <v>0.66949999999999998</v>
      </c>
      <c r="M1341">
        <v>0.62439999999999996</v>
      </c>
      <c r="N1341">
        <v>0.62150000000000005</v>
      </c>
      <c r="O1341">
        <v>0.78239999999999998</v>
      </c>
      <c r="P1341">
        <v>0.54759999999999998</v>
      </c>
      <c r="Q1341">
        <v>0.63980000000000004</v>
      </c>
      <c r="R1341">
        <v>0.84650000000000003</v>
      </c>
      <c r="S1341">
        <v>0.49380000000000002</v>
      </c>
      <c r="T1341">
        <v>0.45760000000000001</v>
      </c>
      <c r="U1341">
        <v>0.65210000000000001</v>
      </c>
      <c r="V1341">
        <v>0.89859999999999995</v>
      </c>
      <c r="W1341">
        <v>0.70720000000000005</v>
      </c>
      <c r="X1341">
        <v>0.68020000000000003</v>
      </c>
      <c r="Y1341">
        <v>0.73519999999999996</v>
      </c>
      <c r="Z1341">
        <v>0.77700000000000002</v>
      </c>
      <c r="AA1341">
        <v>0.57779999999999998</v>
      </c>
      <c r="AB1341">
        <v>0.54679999999999995</v>
      </c>
      <c r="AC1341">
        <v>0.5323</v>
      </c>
      <c r="AD1341">
        <v>0.73050000000000004</v>
      </c>
      <c r="AE1341">
        <v>0.57379999999999998</v>
      </c>
      <c r="AF1341">
        <v>0.69479999999999997</v>
      </c>
      <c r="AG1341">
        <v>0.56200000000000006</v>
      </c>
      <c r="AH1341">
        <v>0.46339999999999998</v>
      </c>
      <c r="AI1341">
        <v>0.44940000000000002</v>
      </c>
      <c r="AJ1341">
        <v>0.81730000000000003</v>
      </c>
      <c r="AK1341">
        <v>0.68089999999999995</v>
      </c>
      <c r="AL1341">
        <v>0.61550000000000005</v>
      </c>
      <c r="AM1341">
        <v>0.59019999999999995</v>
      </c>
      <c r="AN1341">
        <v>0.66220000000000001</v>
      </c>
      <c r="AO1341">
        <v>0.69279999999999997</v>
      </c>
      <c r="AP1341">
        <v>0.63780000000000003</v>
      </c>
      <c r="AQ1341">
        <v>0.82630000000000003</v>
      </c>
      <c r="AR1341">
        <v>0.56430000000000002</v>
      </c>
      <c r="AS1341">
        <v>0.64359999999999995</v>
      </c>
      <c r="AT1341">
        <v>0.55979999999999996</v>
      </c>
      <c r="AU1341">
        <v>0.51190000000000002</v>
      </c>
      <c r="AV1341">
        <v>0.53759999999999997</v>
      </c>
      <c r="AW1341">
        <v>0.55110000000000003</v>
      </c>
      <c r="AX1341">
        <v>0.54910000000000003</v>
      </c>
      <c r="AY1341">
        <v>0.66200000000000003</v>
      </c>
      <c r="AZ1341">
        <v>0.80449999999999999</v>
      </c>
      <c r="BA1341">
        <v>0.73670000000000002</v>
      </c>
      <c r="BB1341">
        <v>0.7742</v>
      </c>
      <c r="BC1341">
        <v>0.57199999999999995</v>
      </c>
      <c r="BD1341">
        <v>0.82089999999999996</v>
      </c>
    </row>
    <row r="1342" spans="1:56" hidden="1" x14ac:dyDescent="0.4">
      <c r="A1342">
        <v>1320</v>
      </c>
      <c r="B1342" t="str">
        <f t="shared" si="60"/>
        <v>GPM001</v>
      </c>
      <c r="C1342" t="str">
        <f t="shared" si="61"/>
        <v>GPM003</v>
      </c>
      <c r="D1342" t="str">
        <f t="shared" si="58"/>
        <v>BM25</v>
      </c>
      <c r="E1342" t="s">
        <v>1423</v>
      </c>
      <c r="F1342">
        <f t="shared" si="59"/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</row>
    <row r="1343" spans="1:56" hidden="1" x14ac:dyDescent="0.4">
      <c r="A1343">
        <v>1321</v>
      </c>
      <c r="B1343" t="str">
        <f t="shared" si="60"/>
        <v>GPM001</v>
      </c>
      <c r="C1343" t="str">
        <f t="shared" si="61"/>
        <v>GPM003</v>
      </c>
      <c r="D1343" t="str">
        <f t="shared" si="58"/>
        <v>SBERT</v>
      </c>
      <c r="E1343" t="s">
        <v>1424</v>
      </c>
      <c r="F1343">
        <f t="shared" si="59"/>
        <v>0.95457000000000036</v>
      </c>
      <c r="G1343">
        <v>0.98119999999999996</v>
      </c>
      <c r="H1343">
        <v>0.96209999999999996</v>
      </c>
      <c r="I1343">
        <v>0.93010000000000004</v>
      </c>
      <c r="J1343">
        <v>0.97009999999999996</v>
      </c>
      <c r="K1343">
        <v>0.91310000000000002</v>
      </c>
      <c r="L1343">
        <v>0.92689999999999995</v>
      </c>
      <c r="M1343">
        <v>0.95940000000000003</v>
      </c>
      <c r="N1343">
        <v>0.96489999999999998</v>
      </c>
      <c r="O1343">
        <v>0.98180000000000001</v>
      </c>
      <c r="P1343">
        <v>0.90749999999999997</v>
      </c>
      <c r="Q1343">
        <v>0.97309999999999997</v>
      </c>
      <c r="R1343">
        <v>0.97950000000000004</v>
      </c>
      <c r="S1343">
        <v>0.9577</v>
      </c>
      <c r="T1343">
        <v>0.9466</v>
      </c>
      <c r="U1343">
        <v>0.95030000000000003</v>
      </c>
      <c r="V1343">
        <v>0.98629999999999995</v>
      </c>
      <c r="W1343">
        <v>0.97440000000000004</v>
      </c>
      <c r="X1343">
        <v>0.96020000000000005</v>
      </c>
      <c r="Y1343">
        <v>0.92300000000000004</v>
      </c>
      <c r="Z1343">
        <v>0.97240000000000004</v>
      </c>
      <c r="AA1343">
        <v>0.96960000000000002</v>
      </c>
      <c r="AB1343">
        <v>0.90480000000000005</v>
      </c>
      <c r="AC1343">
        <v>0.91400000000000003</v>
      </c>
      <c r="AD1343">
        <v>0.97909999999999997</v>
      </c>
      <c r="AE1343">
        <v>0.94730000000000003</v>
      </c>
      <c r="AF1343">
        <v>0.98629999999999995</v>
      </c>
      <c r="AG1343">
        <v>0.95389999999999997</v>
      </c>
      <c r="AH1343">
        <v>0.93569999999999998</v>
      </c>
      <c r="AI1343">
        <v>0.92759999999999998</v>
      </c>
      <c r="AJ1343">
        <v>0.97629999999999995</v>
      </c>
      <c r="AK1343">
        <v>0.95530000000000004</v>
      </c>
      <c r="AL1343">
        <v>0.94340000000000002</v>
      </c>
      <c r="AM1343">
        <v>0.92920000000000003</v>
      </c>
      <c r="AN1343">
        <v>0.95069999999999999</v>
      </c>
      <c r="AO1343">
        <v>0.97729999999999995</v>
      </c>
      <c r="AP1343">
        <v>0.96199999999999997</v>
      </c>
      <c r="AQ1343">
        <v>0.97430000000000005</v>
      </c>
      <c r="AR1343">
        <v>0.95520000000000005</v>
      </c>
      <c r="AS1343">
        <v>0.94640000000000002</v>
      </c>
      <c r="AT1343">
        <v>0.96689999999999998</v>
      </c>
      <c r="AU1343">
        <v>0.96220000000000006</v>
      </c>
      <c r="AV1343">
        <v>0.94330000000000003</v>
      </c>
      <c r="AW1343">
        <v>0.92779999999999996</v>
      </c>
      <c r="AX1343">
        <v>0.93179999999999996</v>
      </c>
      <c r="AY1343">
        <v>0.93140000000000001</v>
      </c>
      <c r="AZ1343">
        <v>0.97589999999999999</v>
      </c>
      <c r="BA1343">
        <v>0.95399999999999996</v>
      </c>
      <c r="BB1343">
        <v>0.97629999999999995</v>
      </c>
      <c r="BC1343">
        <v>0.9647</v>
      </c>
      <c r="BD1343">
        <v>0.98519999999999996</v>
      </c>
    </row>
    <row r="1344" spans="1:56" hidden="1" x14ac:dyDescent="0.4">
      <c r="A1344">
        <v>1322</v>
      </c>
      <c r="B1344" t="str">
        <f t="shared" si="60"/>
        <v>GPM001</v>
      </c>
      <c r="C1344" t="str">
        <f t="shared" si="61"/>
        <v>GPM003</v>
      </c>
      <c r="D1344" t="str">
        <f t="shared" si="58"/>
        <v>MEAN</v>
      </c>
      <c r="E1344" t="s">
        <v>1425</v>
      </c>
      <c r="F1344">
        <f t="shared" si="59"/>
        <v>0.54593399999999992</v>
      </c>
      <c r="G1344">
        <v>0.69720000000000004</v>
      </c>
      <c r="H1344">
        <v>0.5393</v>
      </c>
      <c r="I1344">
        <v>0.47699999999999998</v>
      </c>
      <c r="J1344">
        <v>0.46710000000000002</v>
      </c>
      <c r="K1344">
        <v>0.54469999999999996</v>
      </c>
      <c r="L1344">
        <v>0.5484</v>
      </c>
      <c r="M1344">
        <v>0.54039999999999999</v>
      </c>
      <c r="N1344">
        <v>0.5373</v>
      </c>
      <c r="O1344">
        <v>0.61429999999999996</v>
      </c>
      <c r="P1344">
        <v>0.46179999999999999</v>
      </c>
      <c r="Q1344">
        <v>0.55710000000000004</v>
      </c>
      <c r="R1344">
        <v>0.7087</v>
      </c>
      <c r="S1344">
        <v>0.48970000000000002</v>
      </c>
      <c r="T1344">
        <v>0.45660000000000001</v>
      </c>
      <c r="U1344">
        <v>0.54</v>
      </c>
      <c r="V1344">
        <v>0.71450000000000002</v>
      </c>
      <c r="W1344">
        <v>0.60240000000000005</v>
      </c>
      <c r="X1344">
        <v>0.57469999999999999</v>
      </c>
      <c r="Y1344">
        <v>0.58109999999999995</v>
      </c>
      <c r="Z1344">
        <v>0.60829999999999995</v>
      </c>
      <c r="AA1344">
        <v>0.55840000000000001</v>
      </c>
      <c r="AB1344">
        <v>0.48520000000000002</v>
      </c>
      <c r="AC1344">
        <v>0.4471</v>
      </c>
      <c r="AD1344">
        <v>0.56999999999999995</v>
      </c>
      <c r="AE1344">
        <v>0.49459999999999998</v>
      </c>
      <c r="AF1344">
        <v>0.60799999999999998</v>
      </c>
      <c r="AG1344">
        <v>0.47070000000000001</v>
      </c>
      <c r="AH1344">
        <v>0.47870000000000001</v>
      </c>
      <c r="AI1344">
        <v>0.45140000000000002</v>
      </c>
      <c r="AJ1344">
        <v>0.60609999999999997</v>
      </c>
      <c r="AK1344">
        <v>0.51239999999999997</v>
      </c>
      <c r="AL1344">
        <v>0.51700000000000002</v>
      </c>
      <c r="AM1344">
        <v>0.47660000000000002</v>
      </c>
      <c r="AN1344">
        <v>0.50049999999999994</v>
      </c>
      <c r="AO1344">
        <v>0.54769999999999996</v>
      </c>
      <c r="AP1344">
        <v>0.5302</v>
      </c>
      <c r="AQ1344">
        <v>0.67390000000000005</v>
      </c>
      <c r="AR1344">
        <v>0.46970000000000001</v>
      </c>
      <c r="AS1344">
        <v>0.54279999999999995</v>
      </c>
      <c r="AT1344">
        <v>0.52029999999999998</v>
      </c>
      <c r="AU1344">
        <v>0.49149999999999999</v>
      </c>
      <c r="AV1344">
        <v>0.50080000000000002</v>
      </c>
      <c r="AW1344">
        <v>0.45340000000000003</v>
      </c>
      <c r="AX1344">
        <v>0.48649999999999999</v>
      </c>
      <c r="AY1344">
        <v>0.53600000000000003</v>
      </c>
      <c r="AZ1344">
        <v>0.6825</v>
      </c>
      <c r="BA1344">
        <v>0.57899999999999996</v>
      </c>
      <c r="BB1344">
        <v>0.61029999999999995</v>
      </c>
      <c r="BC1344">
        <v>0.56369999999999998</v>
      </c>
      <c r="BD1344">
        <v>0.67110000000000003</v>
      </c>
    </row>
    <row r="1345" spans="1:56" hidden="1" x14ac:dyDescent="0.4">
      <c r="A1345">
        <v>1323</v>
      </c>
      <c r="B1345" t="str">
        <f t="shared" si="60"/>
        <v>GPM001</v>
      </c>
      <c r="C1345" t="str">
        <f t="shared" si="61"/>
        <v>GPM003</v>
      </c>
      <c r="D1345" t="str">
        <f t="shared" si="58"/>
        <v>Weighted</v>
      </c>
      <c r="E1345" t="s">
        <v>1426</v>
      </c>
      <c r="F1345">
        <f t="shared" si="59"/>
        <v>0.5714800000000001</v>
      </c>
      <c r="G1345">
        <v>0.76910000000000001</v>
      </c>
      <c r="H1345">
        <v>0.56420000000000003</v>
      </c>
      <c r="I1345">
        <v>0.48220000000000002</v>
      </c>
      <c r="J1345">
        <v>0.46310000000000001</v>
      </c>
      <c r="K1345">
        <v>0.57330000000000003</v>
      </c>
      <c r="L1345">
        <v>0.57989999999999997</v>
      </c>
      <c r="M1345">
        <v>0.56279999999999997</v>
      </c>
      <c r="N1345">
        <v>0.55789999999999995</v>
      </c>
      <c r="O1345">
        <v>0.65969999999999995</v>
      </c>
      <c r="P1345">
        <v>0.46860000000000002</v>
      </c>
      <c r="Q1345">
        <v>0.58240000000000003</v>
      </c>
      <c r="R1345">
        <v>0.78120000000000001</v>
      </c>
      <c r="S1345">
        <v>0.49320000000000003</v>
      </c>
      <c r="T1345">
        <v>0.4516</v>
      </c>
      <c r="U1345">
        <v>0.56510000000000005</v>
      </c>
      <c r="V1345">
        <v>0.79010000000000002</v>
      </c>
      <c r="W1345">
        <v>0.64219999999999999</v>
      </c>
      <c r="X1345">
        <v>0.60840000000000005</v>
      </c>
      <c r="Y1345">
        <v>0.62470000000000003</v>
      </c>
      <c r="Z1345">
        <v>0.65339999999999998</v>
      </c>
      <c r="AA1345">
        <v>0.58150000000000002</v>
      </c>
      <c r="AB1345">
        <v>0.49809999999999999</v>
      </c>
      <c r="AC1345">
        <v>0.44840000000000002</v>
      </c>
      <c r="AD1345">
        <v>0.60219999999999996</v>
      </c>
      <c r="AE1345">
        <v>0.50480000000000003</v>
      </c>
      <c r="AF1345">
        <v>0.64680000000000004</v>
      </c>
      <c r="AG1345">
        <v>0.4733</v>
      </c>
      <c r="AH1345">
        <v>0.48120000000000002</v>
      </c>
      <c r="AI1345">
        <v>0.4476</v>
      </c>
      <c r="AJ1345">
        <v>0.65210000000000001</v>
      </c>
      <c r="AK1345">
        <v>0.53120000000000001</v>
      </c>
      <c r="AL1345">
        <v>0.53549999999999998</v>
      </c>
      <c r="AM1345">
        <v>0.48580000000000001</v>
      </c>
      <c r="AN1345">
        <v>0.5161</v>
      </c>
      <c r="AO1345">
        <v>0.5726</v>
      </c>
      <c r="AP1345">
        <v>0.55030000000000001</v>
      </c>
      <c r="AQ1345">
        <v>0.73760000000000003</v>
      </c>
      <c r="AR1345">
        <v>0.47210000000000002</v>
      </c>
      <c r="AS1345">
        <v>0.56879999999999997</v>
      </c>
      <c r="AT1345">
        <v>0.53339999999999999</v>
      </c>
      <c r="AU1345">
        <v>0.49559999999999998</v>
      </c>
      <c r="AV1345">
        <v>0.51139999999999997</v>
      </c>
      <c r="AW1345">
        <v>0.4551</v>
      </c>
      <c r="AX1345">
        <v>0.49580000000000002</v>
      </c>
      <c r="AY1345">
        <v>0.56340000000000001</v>
      </c>
      <c r="AZ1345">
        <v>0.747</v>
      </c>
      <c r="BA1345">
        <v>0.61750000000000005</v>
      </c>
      <c r="BB1345">
        <v>0.65510000000000002</v>
      </c>
      <c r="BC1345">
        <v>0.58850000000000002</v>
      </c>
      <c r="BD1345">
        <v>0.73209999999999997</v>
      </c>
    </row>
    <row r="1346" spans="1:56" hidden="1" x14ac:dyDescent="0.4">
      <c r="A1346">
        <v>1282</v>
      </c>
      <c r="B1346" t="str">
        <f t="shared" si="60"/>
        <v>GPM001</v>
      </c>
      <c r="C1346" t="str">
        <f t="shared" si="61"/>
        <v>GPM051</v>
      </c>
      <c r="D1346" t="str">
        <f t="shared" ref="D1346:D1409" si="62">MID(E1346,15,16)</f>
        <v>Jaccard</v>
      </c>
      <c r="E1346" t="s">
        <v>1427</v>
      </c>
      <c r="F1346">
        <f t="shared" ref="F1346:F1409" si="63">AVERAGE(G1346:BD1346)</f>
        <v>0.401868</v>
      </c>
      <c r="G1346">
        <v>0.3377</v>
      </c>
      <c r="H1346">
        <v>0.54410000000000003</v>
      </c>
      <c r="I1346">
        <v>0.28570000000000001</v>
      </c>
      <c r="J1346">
        <v>0.37330000000000002</v>
      </c>
      <c r="K1346">
        <v>0.3735</v>
      </c>
      <c r="L1346">
        <v>0.3871</v>
      </c>
      <c r="M1346">
        <v>0.42859999999999998</v>
      </c>
      <c r="N1346">
        <v>0.47439999999999999</v>
      </c>
      <c r="O1346">
        <v>0.37880000000000003</v>
      </c>
      <c r="P1346">
        <v>0.42720000000000002</v>
      </c>
      <c r="Q1346">
        <v>0.27710000000000001</v>
      </c>
      <c r="R1346">
        <v>0.32650000000000001</v>
      </c>
      <c r="S1346">
        <v>0.22309999999999999</v>
      </c>
      <c r="T1346">
        <v>0.29470000000000002</v>
      </c>
      <c r="U1346">
        <v>0.38390000000000002</v>
      </c>
      <c r="V1346">
        <v>0.39560000000000001</v>
      </c>
      <c r="W1346">
        <v>0.32390000000000002</v>
      </c>
      <c r="X1346">
        <v>0.39129999999999998</v>
      </c>
      <c r="Y1346">
        <v>0.46050000000000002</v>
      </c>
      <c r="Z1346">
        <v>0.49020000000000002</v>
      </c>
      <c r="AA1346">
        <v>0.37680000000000002</v>
      </c>
      <c r="AB1346">
        <v>0.32969999999999999</v>
      </c>
      <c r="AC1346">
        <v>0.56759999999999999</v>
      </c>
      <c r="AD1346">
        <v>0.36170000000000002</v>
      </c>
      <c r="AE1346">
        <v>0.45979999999999999</v>
      </c>
      <c r="AF1346">
        <v>0.5</v>
      </c>
      <c r="AG1346">
        <v>0.25490000000000002</v>
      </c>
      <c r="AH1346">
        <v>0.3836</v>
      </c>
      <c r="AI1346">
        <v>0.36230000000000001</v>
      </c>
      <c r="AJ1346">
        <v>0.3906</v>
      </c>
      <c r="AK1346">
        <v>0.30840000000000001</v>
      </c>
      <c r="AL1346">
        <v>0.42670000000000002</v>
      </c>
      <c r="AM1346">
        <v>0.3654</v>
      </c>
      <c r="AN1346">
        <v>0.34039999999999998</v>
      </c>
      <c r="AO1346">
        <v>0.4889</v>
      </c>
      <c r="AP1346">
        <v>0.31909999999999999</v>
      </c>
      <c r="AQ1346">
        <v>0.44069999999999998</v>
      </c>
      <c r="AR1346">
        <v>0.40260000000000001</v>
      </c>
      <c r="AS1346">
        <v>0.57579999999999998</v>
      </c>
      <c r="AT1346">
        <v>0.40789999999999998</v>
      </c>
      <c r="AU1346">
        <v>0.5625</v>
      </c>
      <c r="AV1346">
        <v>0.41049999999999998</v>
      </c>
      <c r="AW1346">
        <v>0.40400000000000003</v>
      </c>
      <c r="AX1346">
        <v>0.44900000000000001</v>
      </c>
      <c r="AY1346">
        <v>0.30120000000000002</v>
      </c>
      <c r="AZ1346">
        <v>0.42680000000000001</v>
      </c>
      <c r="BA1346">
        <v>0.45</v>
      </c>
      <c r="BB1346">
        <v>0.44929999999999998</v>
      </c>
      <c r="BC1346">
        <v>0.5</v>
      </c>
      <c r="BD1346">
        <v>0.5</v>
      </c>
    </row>
    <row r="1347" spans="1:56" hidden="1" x14ac:dyDescent="0.4">
      <c r="A1347">
        <v>1283</v>
      </c>
      <c r="B1347" t="str">
        <f t="shared" ref="B1347:B1410" si="64">LEFT(E1347,6)</f>
        <v>GPM001</v>
      </c>
      <c r="C1347" t="str">
        <f t="shared" ref="C1347:C1410" si="65">MID(E1347,8,6)</f>
        <v>GPM051</v>
      </c>
      <c r="D1347" t="str">
        <f t="shared" si="62"/>
        <v>Levenshtein</v>
      </c>
      <c r="E1347" t="s">
        <v>1428</v>
      </c>
      <c r="F1347">
        <f t="shared" si="63"/>
        <v>0.56830199999999986</v>
      </c>
      <c r="G1347">
        <v>0.52729999999999999</v>
      </c>
      <c r="H1347">
        <v>0.83040000000000003</v>
      </c>
      <c r="I1347">
        <v>0.49059999999999998</v>
      </c>
      <c r="J1347">
        <v>0.55420000000000003</v>
      </c>
      <c r="K1347">
        <v>0.5524</v>
      </c>
      <c r="L1347">
        <v>0.47349999999999998</v>
      </c>
      <c r="M1347">
        <v>0.57379999999999998</v>
      </c>
      <c r="N1347">
        <v>0.59819999999999995</v>
      </c>
      <c r="O1347">
        <v>0.5907</v>
      </c>
      <c r="P1347">
        <v>0.59240000000000004</v>
      </c>
      <c r="Q1347">
        <v>0.49320000000000003</v>
      </c>
      <c r="R1347">
        <v>0.4415</v>
      </c>
      <c r="S1347">
        <v>0.34689999999999999</v>
      </c>
      <c r="T1347">
        <v>0.61060000000000003</v>
      </c>
      <c r="U1347">
        <v>0.502</v>
      </c>
      <c r="V1347">
        <v>0.54949999999999999</v>
      </c>
      <c r="W1347">
        <v>0.49440000000000001</v>
      </c>
      <c r="X1347">
        <v>0.5292</v>
      </c>
      <c r="Y1347">
        <v>0.64129999999999998</v>
      </c>
      <c r="Z1347">
        <v>0.56320000000000003</v>
      </c>
      <c r="AA1347">
        <v>0.53810000000000002</v>
      </c>
      <c r="AB1347">
        <v>0.5423</v>
      </c>
      <c r="AC1347">
        <v>0.6008</v>
      </c>
      <c r="AD1347">
        <v>0.52990000000000004</v>
      </c>
      <c r="AE1347">
        <v>0.64139999999999997</v>
      </c>
      <c r="AF1347">
        <v>0.63790000000000002</v>
      </c>
      <c r="AG1347">
        <v>0.54890000000000005</v>
      </c>
      <c r="AH1347">
        <v>0.58989999999999998</v>
      </c>
      <c r="AI1347">
        <v>0.55930000000000002</v>
      </c>
      <c r="AJ1347">
        <v>0.69469999999999998</v>
      </c>
      <c r="AK1347">
        <v>0.50490000000000002</v>
      </c>
      <c r="AL1347">
        <v>0.69779999999999998</v>
      </c>
      <c r="AM1347">
        <v>0.61129999999999995</v>
      </c>
      <c r="AN1347">
        <v>0.52549999999999997</v>
      </c>
      <c r="AO1347">
        <v>0.52100000000000002</v>
      </c>
      <c r="AP1347">
        <v>0.50490000000000002</v>
      </c>
      <c r="AQ1347">
        <v>0.56179999999999997</v>
      </c>
      <c r="AR1347">
        <v>0.63660000000000005</v>
      </c>
      <c r="AS1347">
        <v>0.60560000000000003</v>
      </c>
      <c r="AT1347">
        <v>0.61309999999999998</v>
      </c>
      <c r="AU1347">
        <v>0.56389999999999996</v>
      </c>
      <c r="AV1347">
        <v>0.5827</v>
      </c>
      <c r="AW1347">
        <v>0.53159999999999996</v>
      </c>
      <c r="AX1347">
        <v>0.60599999999999998</v>
      </c>
      <c r="AY1347">
        <v>0.60650000000000004</v>
      </c>
      <c r="AZ1347">
        <v>0.56589999999999996</v>
      </c>
      <c r="BA1347">
        <v>0.55559999999999998</v>
      </c>
      <c r="BB1347">
        <v>0.56310000000000004</v>
      </c>
      <c r="BC1347">
        <v>0.69410000000000005</v>
      </c>
      <c r="BD1347">
        <v>0.52470000000000006</v>
      </c>
    </row>
    <row r="1348" spans="1:56" hidden="1" x14ac:dyDescent="0.4">
      <c r="A1348">
        <v>1284</v>
      </c>
      <c r="B1348" t="str">
        <f t="shared" si="64"/>
        <v>GPM001</v>
      </c>
      <c r="C1348" t="str">
        <f t="shared" si="65"/>
        <v>GPM051</v>
      </c>
      <c r="D1348" t="str">
        <f t="shared" si="62"/>
        <v>TFIDF</v>
      </c>
      <c r="E1348" t="s">
        <v>1429</v>
      </c>
      <c r="F1348">
        <f t="shared" si="63"/>
        <v>0.58138200000000007</v>
      </c>
      <c r="G1348">
        <v>0.59340000000000004</v>
      </c>
      <c r="H1348">
        <v>0.79920000000000002</v>
      </c>
      <c r="I1348">
        <v>0.52290000000000003</v>
      </c>
      <c r="J1348">
        <v>0.61719999999999997</v>
      </c>
      <c r="K1348">
        <v>0.46310000000000001</v>
      </c>
      <c r="L1348">
        <v>0.48010000000000003</v>
      </c>
      <c r="M1348">
        <v>0.53459999999999996</v>
      </c>
      <c r="N1348">
        <v>0.53100000000000003</v>
      </c>
      <c r="O1348">
        <v>0.7601</v>
      </c>
      <c r="P1348">
        <v>0.59419999999999995</v>
      </c>
      <c r="Q1348">
        <v>0.498</v>
      </c>
      <c r="R1348">
        <v>0.51370000000000005</v>
      </c>
      <c r="S1348">
        <v>0.4027</v>
      </c>
      <c r="T1348">
        <v>0.58169999999999999</v>
      </c>
      <c r="U1348">
        <v>0.51990000000000003</v>
      </c>
      <c r="V1348">
        <v>0.57210000000000005</v>
      </c>
      <c r="W1348">
        <v>0.35489999999999999</v>
      </c>
      <c r="X1348">
        <v>0.60289999999999999</v>
      </c>
      <c r="Y1348">
        <v>0.53129999999999999</v>
      </c>
      <c r="Z1348">
        <v>0.59789999999999999</v>
      </c>
      <c r="AA1348">
        <v>0.54820000000000002</v>
      </c>
      <c r="AB1348">
        <v>0.54220000000000002</v>
      </c>
      <c r="AC1348">
        <v>0.6139</v>
      </c>
      <c r="AD1348">
        <v>0.64249999999999996</v>
      </c>
      <c r="AE1348">
        <v>0.54469999999999996</v>
      </c>
      <c r="AF1348">
        <v>0.61119999999999997</v>
      </c>
      <c r="AG1348">
        <v>0.5423</v>
      </c>
      <c r="AH1348">
        <v>0.43180000000000002</v>
      </c>
      <c r="AI1348">
        <v>0.5091</v>
      </c>
      <c r="AJ1348">
        <v>0.7329</v>
      </c>
      <c r="AK1348">
        <v>0.57030000000000003</v>
      </c>
      <c r="AL1348">
        <v>0.72419999999999995</v>
      </c>
      <c r="AM1348">
        <v>0.57099999999999995</v>
      </c>
      <c r="AN1348">
        <v>0.63800000000000001</v>
      </c>
      <c r="AO1348">
        <v>0.67900000000000005</v>
      </c>
      <c r="AP1348">
        <v>0.54390000000000005</v>
      </c>
      <c r="AQ1348">
        <v>0.56200000000000006</v>
      </c>
      <c r="AR1348">
        <v>0.66300000000000003</v>
      </c>
      <c r="AS1348">
        <v>0.64019999999999999</v>
      </c>
      <c r="AT1348">
        <v>0.62060000000000004</v>
      </c>
      <c r="AU1348">
        <v>0.57599999999999996</v>
      </c>
      <c r="AV1348">
        <v>0.54879999999999995</v>
      </c>
      <c r="AW1348">
        <v>0.69179999999999997</v>
      </c>
      <c r="AX1348">
        <v>0.66100000000000003</v>
      </c>
      <c r="AY1348">
        <v>0.51290000000000002</v>
      </c>
      <c r="AZ1348">
        <v>0.5151</v>
      </c>
      <c r="BA1348">
        <v>0.57640000000000002</v>
      </c>
      <c r="BB1348">
        <v>0.69359999999999999</v>
      </c>
      <c r="BC1348">
        <v>0.70820000000000005</v>
      </c>
      <c r="BD1348">
        <v>0.58340000000000003</v>
      </c>
    </row>
    <row r="1349" spans="1:56" hidden="1" x14ac:dyDescent="0.4">
      <c r="A1349">
        <v>1285</v>
      </c>
      <c r="B1349" t="str">
        <f t="shared" si="64"/>
        <v>GPM001</v>
      </c>
      <c r="C1349" t="str">
        <f t="shared" si="65"/>
        <v>GPM051</v>
      </c>
      <c r="D1349" t="str">
        <f t="shared" si="62"/>
        <v>BM25</v>
      </c>
      <c r="E1349" t="s">
        <v>1430</v>
      </c>
      <c r="F1349">
        <f t="shared" si="63"/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</row>
    <row r="1350" spans="1:56" hidden="1" x14ac:dyDescent="0.4">
      <c r="A1350">
        <v>1286</v>
      </c>
      <c r="B1350" t="str">
        <f t="shared" si="64"/>
        <v>GPM001</v>
      </c>
      <c r="C1350" t="str">
        <f t="shared" si="65"/>
        <v>GPM051</v>
      </c>
      <c r="D1350" t="str">
        <f t="shared" si="62"/>
        <v>SBERT</v>
      </c>
      <c r="E1350" t="s">
        <v>1431</v>
      </c>
      <c r="F1350">
        <f t="shared" si="63"/>
        <v>0.94478399999999996</v>
      </c>
      <c r="G1350">
        <v>0.93820000000000003</v>
      </c>
      <c r="H1350">
        <v>0.98309999999999997</v>
      </c>
      <c r="I1350">
        <v>0.9224</v>
      </c>
      <c r="J1350">
        <v>0.97560000000000002</v>
      </c>
      <c r="K1350">
        <v>0.94359999999999999</v>
      </c>
      <c r="L1350">
        <v>0.90910000000000002</v>
      </c>
      <c r="M1350">
        <v>0.95660000000000001</v>
      </c>
      <c r="N1350">
        <v>0.97409999999999997</v>
      </c>
      <c r="O1350">
        <v>0.95540000000000003</v>
      </c>
      <c r="P1350">
        <v>0.97750000000000004</v>
      </c>
      <c r="Q1350">
        <v>0.93369999999999997</v>
      </c>
      <c r="R1350">
        <v>0.91820000000000002</v>
      </c>
      <c r="S1350">
        <v>0.88400000000000001</v>
      </c>
      <c r="T1350">
        <v>0.96</v>
      </c>
      <c r="U1350">
        <v>0.90129999999999999</v>
      </c>
      <c r="V1350">
        <v>0.94359999999999999</v>
      </c>
      <c r="W1350">
        <v>0.93469999999999998</v>
      </c>
      <c r="X1350">
        <v>0.94110000000000005</v>
      </c>
      <c r="Y1350">
        <v>0.95030000000000003</v>
      </c>
      <c r="Z1350">
        <v>0.94940000000000002</v>
      </c>
      <c r="AA1350">
        <v>0.94259999999999999</v>
      </c>
      <c r="AB1350">
        <v>0.94950000000000001</v>
      </c>
      <c r="AC1350">
        <v>0.92220000000000002</v>
      </c>
      <c r="AD1350">
        <v>0.97440000000000004</v>
      </c>
      <c r="AE1350">
        <v>0.93130000000000002</v>
      </c>
      <c r="AF1350">
        <v>0.98</v>
      </c>
      <c r="AG1350">
        <v>0.9587</v>
      </c>
      <c r="AH1350">
        <v>0.94189999999999996</v>
      </c>
      <c r="AI1350">
        <v>0.93030000000000002</v>
      </c>
      <c r="AJ1350">
        <v>0.96840000000000004</v>
      </c>
      <c r="AK1350">
        <v>0.93969999999999998</v>
      </c>
      <c r="AL1350">
        <v>0.90659999999999996</v>
      </c>
      <c r="AM1350">
        <v>0.96830000000000005</v>
      </c>
      <c r="AN1350">
        <v>0.94030000000000002</v>
      </c>
      <c r="AO1350">
        <v>0.96789999999999998</v>
      </c>
      <c r="AP1350">
        <v>0.94020000000000004</v>
      </c>
      <c r="AQ1350">
        <v>0.96150000000000002</v>
      </c>
      <c r="AR1350">
        <v>0.96309999999999996</v>
      </c>
      <c r="AS1350">
        <v>0.91200000000000003</v>
      </c>
      <c r="AT1350">
        <v>0.96260000000000001</v>
      </c>
      <c r="AU1350">
        <v>0.94059999999999999</v>
      </c>
      <c r="AV1350">
        <v>0.95130000000000003</v>
      </c>
      <c r="AW1350">
        <v>0.92120000000000002</v>
      </c>
      <c r="AX1350">
        <v>0.94269999999999998</v>
      </c>
      <c r="AY1350">
        <v>0.94989999999999997</v>
      </c>
      <c r="AZ1350">
        <v>0.93200000000000005</v>
      </c>
      <c r="BA1350">
        <v>0.92820000000000003</v>
      </c>
      <c r="BB1350">
        <v>0.94740000000000002</v>
      </c>
      <c r="BC1350">
        <v>0.95350000000000001</v>
      </c>
      <c r="BD1350">
        <v>0.95899999999999996</v>
      </c>
    </row>
    <row r="1351" spans="1:56" hidden="1" x14ac:dyDescent="0.4">
      <c r="A1351">
        <v>1287</v>
      </c>
      <c r="B1351" t="str">
        <f t="shared" si="64"/>
        <v>GPM001</v>
      </c>
      <c r="C1351" t="str">
        <f t="shared" si="65"/>
        <v>GPM051</v>
      </c>
      <c r="D1351" t="str">
        <f t="shared" si="62"/>
        <v>MEAN</v>
      </c>
      <c r="E1351" t="s">
        <v>1432</v>
      </c>
      <c r="F1351">
        <f t="shared" si="63"/>
        <v>0.49926400000000015</v>
      </c>
      <c r="G1351">
        <v>0.4793</v>
      </c>
      <c r="H1351">
        <v>0.63139999999999996</v>
      </c>
      <c r="I1351">
        <v>0.44429999999999997</v>
      </c>
      <c r="J1351">
        <v>0.50409999999999999</v>
      </c>
      <c r="K1351">
        <v>0.46650000000000003</v>
      </c>
      <c r="L1351">
        <v>0.45</v>
      </c>
      <c r="M1351">
        <v>0.49869999999999998</v>
      </c>
      <c r="N1351">
        <v>0.51549999999999996</v>
      </c>
      <c r="O1351">
        <v>0.53700000000000003</v>
      </c>
      <c r="P1351">
        <v>0.51829999999999998</v>
      </c>
      <c r="Q1351">
        <v>0.44040000000000001</v>
      </c>
      <c r="R1351">
        <v>0.44</v>
      </c>
      <c r="S1351">
        <v>0.37130000000000002</v>
      </c>
      <c r="T1351">
        <v>0.4894</v>
      </c>
      <c r="U1351">
        <v>0.46139999999999998</v>
      </c>
      <c r="V1351">
        <v>0.49220000000000003</v>
      </c>
      <c r="W1351">
        <v>0.42159999999999997</v>
      </c>
      <c r="X1351">
        <v>0.4929</v>
      </c>
      <c r="Y1351">
        <v>0.51670000000000005</v>
      </c>
      <c r="Z1351">
        <v>0.52010000000000001</v>
      </c>
      <c r="AA1351">
        <v>0.48110000000000003</v>
      </c>
      <c r="AB1351">
        <v>0.47270000000000001</v>
      </c>
      <c r="AC1351">
        <v>0.54090000000000005</v>
      </c>
      <c r="AD1351">
        <v>0.50170000000000003</v>
      </c>
      <c r="AE1351">
        <v>0.51539999999999997</v>
      </c>
      <c r="AF1351">
        <v>0.54579999999999995</v>
      </c>
      <c r="AG1351">
        <v>0.46100000000000002</v>
      </c>
      <c r="AH1351">
        <v>0.46939999999999998</v>
      </c>
      <c r="AI1351">
        <v>0.47220000000000001</v>
      </c>
      <c r="AJ1351">
        <v>0.55730000000000002</v>
      </c>
      <c r="AK1351">
        <v>0.4647</v>
      </c>
      <c r="AL1351">
        <v>0.55110000000000003</v>
      </c>
      <c r="AM1351">
        <v>0.50319999999999998</v>
      </c>
      <c r="AN1351">
        <v>0.48880000000000001</v>
      </c>
      <c r="AO1351">
        <v>0.53139999999999998</v>
      </c>
      <c r="AP1351">
        <v>0.46160000000000001</v>
      </c>
      <c r="AQ1351">
        <v>0.50519999999999998</v>
      </c>
      <c r="AR1351">
        <v>0.53310000000000002</v>
      </c>
      <c r="AS1351">
        <v>0.54669999999999996</v>
      </c>
      <c r="AT1351">
        <v>0.52080000000000004</v>
      </c>
      <c r="AU1351">
        <v>0.52859999999999996</v>
      </c>
      <c r="AV1351">
        <v>0.49859999999999999</v>
      </c>
      <c r="AW1351">
        <v>0.50970000000000004</v>
      </c>
      <c r="AX1351">
        <v>0.53169999999999995</v>
      </c>
      <c r="AY1351">
        <v>0.47410000000000002</v>
      </c>
      <c r="AZ1351">
        <v>0.48799999999999999</v>
      </c>
      <c r="BA1351">
        <v>0.502</v>
      </c>
      <c r="BB1351">
        <v>0.53069999999999995</v>
      </c>
      <c r="BC1351">
        <v>0.57120000000000004</v>
      </c>
      <c r="BD1351">
        <v>0.51339999999999997</v>
      </c>
    </row>
    <row r="1352" spans="1:56" hidden="1" x14ac:dyDescent="0.4">
      <c r="A1352">
        <v>1288</v>
      </c>
      <c r="B1352" t="str">
        <f t="shared" si="64"/>
        <v>GPM001</v>
      </c>
      <c r="C1352" t="str">
        <f t="shared" si="65"/>
        <v>GPM051</v>
      </c>
      <c r="D1352" t="str">
        <f t="shared" si="62"/>
        <v>Weighted</v>
      </c>
      <c r="E1352" t="s">
        <v>1433</v>
      </c>
      <c r="F1352">
        <f t="shared" si="63"/>
        <v>0.51143800000000006</v>
      </c>
      <c r="G1352">
        <v>0.48809999999999998</v>
      </c>
      <c r="H1352">
        <v>0.68169999999999997</v>
      </c>
      <c r="I1352">
        <v>0.44319999999999998</v>
      </c>
      <c r="J1352">
        <v>0.51459999999999995</v>
      </c>
      <c r="K1352">
        <v>0.46479999999999999</v>
      </c>
      <c r="L1352">
        <v>0.4501</v>
      </c>
      <c r="M1352">
        <v>0.50660000000000005</v>
      </c>
      <c r="N1352">
        <v>0.52490000000000003</v>
      </c>
      <c r="O1352">
        <v>0.56589999999999996</v>
      </c>
      <c r="P1352">
        <v>0.53090000000000004</v>
      </c>
      <c r="Q1352">
        <v>0.43540000000000001</v>
      </c>
      <c r="R1352">
        <v>0.43790000000000001</v>
      </c>
      <c r="S1352">
        <v>0.35170000000000001</v>
      </c>
      <c r="T1352">
        <v>0.49680000000000002</v>
      </c>
      <c r="U1352">
        <v>0.46760000000000002</v>
      </c>
      <c r="V1352">
        <v>0.50229999999999997</v>
      </c>
      <c r="W1352">
        <v>0.40450000000000003</v>
      </c>
      <c r="X1352">
        <v>0.50509999999999999</v>
      </c>
      <c r="Y1352">
        <v>0.52990000000000004</v>
      </c>
      <c r="Z1352">
        <v>0.53769999999999996</v>
      </c>
      <c r="AA1352">
        <v>0.4874</v>
      </c>
      <c r="AB1352">
        <v>0.47560000000000002</v>
      </c>
      <c r="AC1352">
        <v>0.56850000000000001</v>
      </c>
      <c r="AD1352">
        <v>0.5131</v>
      </c>
      <c r="AE1352">
        <v>0.53180000000000005</v>
      </c>
      <c r="AF1352">
        <v>0.56579999999999997</v>
      </c>
      <c r="AG1352">
        <v>0.45950000000000002</v>
      </c>
      <c r="AH1352">
        <v>0.46710000000000002</v>
      </c>
      <c r="AI1352">
        <v>0.47620000000000001</v>
      </c>
      <c r="AJ1352">
        <v>0.58809999999999996</v>
      </c>
      <c r="AK1352">
        <v>0.46839999999999998</v>
      </c>
      <c r="AL1352">
        <v>0.58899999999999997</v>
      </c>
      <c r="AM1352">
        <v>0.51229999999999998</v>
      </c>
      <c r="AN1352">
        <v>0.50190000000000001</v>
      </c>
      <c r="AO1352">
        <v>0.55300000000000005</v>
      </c>
      <c r="AP1352">
        <v>0.4632</v>
      </c>
      <c r="AQ1352">
        <v>0.51539999999999997</v>
      </c>
      <c r="AR1352">
        <v>0.55500000000000005</v>
      </c>
      <c r="AS1352">
        <v>0.5786</v>
      </c>
      <c r="AT1352">
        <v>0.53769999999999996</v>
      </c>
      <c r="AU1352">
        <v>0.54849999999999999</v>
      </c>
      <c r="AV1352">
        <v>0.5081</v>
      </c>
      <c r="AW1352">
        <v>0.53359999999999996</v>
      </c>
      <c r="AX1352">
        <v>0.55630000000000002</v>
      </c>
      <c r="AY1352">
        <v>0.4758</v>
      </c>
      <c r="AZ1352">
        <v>0.49590000000000001</v>
      </c>
      <c r="BA1352">
        <v>0.5171</v>
      </c>
      <c r="BB1352">
        <v>0.55589999999999995</v>
      </c>
      <c r="BC1352">
        <v>0.60629999999999995</v>
      </c>
      <c r="BD1352">
        <v>0.52710000000000001</v>
      </c>
    </row>
    <row r="1353" spans="1:56" hidden="1" x14ac:dyDescent="0.4">
      <c r="A1353">
        <v>1394</v>
      </c>
      <c r="B1353" t="str">
        <f t="shared" si="64"/>
        <v>GPM091</v>
      </c>
      <c r="C1353" t="str">
        <f t="shared" si="65"/>
        <v>GPM052</v>
      </c>
      <c r="D1353" t="str">
        <f t="shared" si="62"/>
        <v>Jaccard</v>
      </c>
      <c r="E1353" t="s">
        <v>1434</v>
      </c>
      <c r="F1353">
        <f t="shared" si="63"/>
        <v>0.35011600000000009</v>
      </c>
      <c r="G1353">
        <v>0.30159999999999998</v>
      </c>
      <c r="H1353">
        <v>0.33939999999999998</v>
      </c>
      <c r="I1353">
        <v>0.31180000000000002</v>
      </c>
      <c r="J1353">
        <v>0.38600000000000001</v>
      </c>
      <c r="K1353">
        <v>0.31459999999999999</v>
      </c>
      <c r="L1353">
        <v>0.30669999999999997</v>
      </c>
      <c r="M1353">
        <v>0.26669999999999999</v>
      </c>
      <c r="N1353">
        <v>0.38369999999999999</v>
      </c>
      <c r="O1353">
        <v>0.37859999999999999</v>
      </c>
      <c r="P1353">
        <v>0.41489999999999999</v>
      </c>
      <c r="Q1353">
        <v>0.54</v>
      </c>
      <c r="R1353">
        <v>0.28570000000000001</v>
      </c>
      <c r="S1353">
        <v>3.39E-2</v>
      </c>
      <c r="T1353">
        <v>0.28050000000000003</v>
      </c>
      <c r="U1353">
        <v>0.40949999999999998</v>
      </c>
      <c r="V1353">
        <v>0.40429999999999999</v>
      </c>
      <c r="W1353">
        <v>0.3301</v>
      </c>
      <c r="X1353">
        <v>0.28570000000000001</v>
      </c>
      <c r="Y1353">
        <v>0.44</v>
      </c>
      <c r="Z1353">
        <v>0.42859999999999998</v>
      </c>
      <c r="AA1353">
        <v>0.37369999999999998</v>
      </c>
      <c r="AB1353">
        <v>0.35870000000000002</v>
      </c>
      <c r="AC1353">
        <v>0.35239999999999999</v>
      </c>
      <c r="AD1353">
        <v>0.31580000000000003</v>
      </c>
      <c r="AE1353">
        <v>0.36699999999999999</v>
      </c>
      <c r="AF1353">
        <v>0.40860000000000002</v>
      </c>
      <c r="AG1353">
        <v>0.37890000000000001</v>
      </c>
      <c r="AH1353">
        <v>0.37930000000000003</v>
      </c>
      <c r="AI1353">
        <v>0.4</v>
      </c>
      <c r="AJ1353">
        <v>0.37309999999999999</v>
      </c>
      <c r="AK1353">
        <v>0.25740000000000002</v>
      </c>
      <c r="AL1353">
        <v>0.43369999999999997</v>
      </c>
      <c r="AM1353">
        <v>0.40739999999999998</v>
      </c>
      <c r="AN1353">
        <v>0.36959999999999998</v>
      </c>
      <c r="AO1353">
        <v>0.34229999999999999</v>
      </c>
      <c r="AP1353">
        <v>0.26419999999999999</v>
      </c>
      <c r="AQ1353">
        <v>0.4194</v>
      </c>
      <c r="AR1353">
        <v>0.30280000000000001</v>
      </c>
      <c r="AS1353">
        <v>0.3085</v>
      </c>
      <c r="AT1353">
        <v>0.41670000000000001</v>
      </c>
      <c r="AU1353">
        <v>0.30769999999999997</v>
      </c>
      <c r="AV1353">
        <v>0.36559999999999998</v>
      </c>
      <c r="AW1353">
        <v>0.14779999999999999</v>
      </c>
      <c r="AX1353">
        <v>0.42199999999999999</v>
      </c>
      <c r="AY1353">
        <v>0.33329999999999999</v>
      </c>
      <c r="AZ1353">
        <v>0.3548</v>
      </c>
      <c r="BA1353">
        <v>0.32429999999999998</v>
      </c>
      <c r="BB1353">
        <v>0.44190000000000002</v>
      </c>
      <c r="BC1353">
        <v>0.35560000000000003</v>
      </c>
      <c r="BD1353">
        <v>0.38100000000000001</v>
      </c>
    </row>
    <row r="1354" spans="1:56" hidden="1" x14ac:dyDescent="0.4">
      <c r="A1354">
        <v>1395</v>
      </c>
      <c r="B1354" t="str">
        <f t="shared" si="64"/>
        <v>GPM091</v>
      </c>
      <c r="C1354" t="str">
        <f t="shared" si="65"/>
        <v>GPM052</v>
      </c>
      <c r="D1354" t="str">
        <f t="shared" si="62"/>
        <v>Levenshtein</v>
      </c>
      <c r="E1354" t="s">
        <v>1435</v>
      </c>
      <c r="F1354">
        <f t="shared" si="63"/>
        <v>0.53365399999999985</v>
      </c>
      <c r="G1354">
        <v>0.56020000000000003</v>
      </c>
      <c r="H1354">
        <v>0.51539999999999997</v>
      </c>
      <c r="I1354">
        <v>0.53820000000000001</v>
      </c>
      <c r="J1354">
        <v>0.57310000000000005</v>
      </c>
      <c r="K1354">
        <v>0.51629999999999998</v>
      </c>
      <c r="L1354">
        <v>0.49780000000000002</v>
      </c>
      <c r="M1354">
        <v>0.4219</v>
      </c>
      <c r="N1354">
        <v>0.62619999999999998</v>
      </c>
      <c r="O1354">
        <v>0.4733</v>
      </c>
      <c r="P1354">
        <v>0.52100000000000002</v>
      </c>
      <c r="Q1354">
        <v>0.63949999999999996</v>
      </c>
      <c r="R1354">
        <v>0.51619999999999999</v>
      </c>
      <c r="S1354">
        <v>0.44640000000000002</v>
      </c>
      <c r="T1354">
        <v>0.54659999999999997</v>
      </c>
      <c r="U1354">
        <v>0.4859</v>
      </c>
      <c r="V1354">
        <v>0.58179999999999998</v>
      </c>
      <c r="W1354">
        <v>0.48880000000000001</v>
      </c>
      <c r="X1354">
        <v>0.45610000000000001</v>
      </c>
      <c r="Y1354">
        <v>0.58940000000000003</v>
      </c>
      <c r="Z1354">
        <v>0.61399999999999999</v>
      </c>
      <c r="AA1354">
        <v>0.48520000000000002</v>
      </c>
      <c r="AB1354">
        <v>0.42620000000000002</v>
      </c>
      <c r="AC1354">
        <v>0.503</v>
      </c>
      <c r="AD1354">
        <v>0.52910000000000001</v>
      </c>
      <c r="AE1354">
        <v>0.51700000000000002</v>
      </c>
      <c r="AF1354">
        <v>0.53369999999999995</v>
      </c>
      <c r="AG1354">
        <v>0.60299999999999998</v>
      </c>
      <c r="AH1354">
        <v>0.61350000000000005</v>
      </c>
      <c r="AI1354">
        <v>0.53500000000000003</v>
      </c>
      <c r="AJ1354">
        <v>0.65429999999999999</v>
      </c>
      <c r="AK1354">
        <v>0.5151</v>
      </c>
      <c r="AL1354">
        <v>0.59619999999999995</v>
      </c>
      <c r="AM1354">
        <v>0.5766</v>
      </c>
      <c r="AN1354">
        <v>0.51800000000000002</v>
      </c>
      <c r="AO1354">
        <v>0.58140000000000003</v>
      </c>
      <c r="AP1354">
        <v>0.48699999999999999</v>
      </c>
      <c r="AQ1354">
        <v>0.57530000000000003</v>
      </c>
      <c r="AR1354">
        <v>0.50519999999999998</v>
      </c>
      <c r="AS1354">
        <v>0.49440000000000001</v>
      </c>
      <c r="AT1354">
        <v>0.62050000000000005</v>
      </c>
      <c r="AU1354">
        <v>0.53569999999999995</v>
      </c>
      <c r="AV1354">
        <v>0.48139999999999999</v>
      </c>
      <c r="AW1354">
        <v>0.40550000000000003</v>
      </c>
      <c r="AX1354">
        <v>0.505</v>
      </c>
      <c r="AY1354">
        <v>0.58160000000000001</v>
      </c>
      <c r="AZ1354">
        <v>0.50280000000000002</v>
      </c>
      <c r="BA1354">
        <v>0.50590000000000002</v>
      </c>
      <c r="BB1354">
        <v>0.66180000000000005</v>
      </c>
      <c r="BC1354">
        <v>0.52239999999999998</v>
      </c>
      <c r="BD1354">
        <v>0.50280000000000002</v>
      </c>
    </row>
    <row r="1355" spans="1:56" hidden="1" x14ac:dyDescent="0.4">
      <c r="A1355">
        <v>1396</v>
      </c>
      <c r="B1355" t="str">
        <f t="shared" si="64"/>
        <v>GPM091</v>
      </c>
      <c r="C1355" t="str">
        <f t="shared" si="65"/>
        <v>GPM052</v>
      </c>
      <c r="D1355" t="str">
        <f t="shared" si="62"/>
        <v>TFIDF</v>
      </c>
      <c r="E1355" t="s">
        <v>1436</v>
      </c>
      <c r="F1355">
        <f t="shared" si="63"/>
        <v>0.53933600000000004</v>
      </c>
      <c r="G1355">
        <v>0.5575</v>
      </c>
      <c r="H1355">
        <v>0.71750000000000003</v>
      </c>
      <c r="I1355">
        <v>0.52710000000000001</v>
      </c>
      <c r="J1355">
        <v>0.65010000000000001</v>
      </c>
      <c r="K1355">
        <v>0.50690000000000002</v>
      </c>
      <c r="L1355">
        <v>0.4093</v>
      </c>
      <c r="M1355">
        <v>0.33200000000000002</v>
      </c>
      <c r="N1355">
        <v>0.52569999999999995</v>
      </c>
      <c r="O1355">
        <v>0.72689999999999999</v>
      </c>
      <c r="P1355">
        <v>0.46650000000000003</v>
      </c>
      <c r="Q1355">
        <v>0.59240000000000004</v>
      </c>
      <c r="R1355">
        <v>0.47089999999999999</v>
      </c>
      <c r="S1355">
        <v>0.54310000000000003</v>
      </c>
      <c r="T1355">
        <v>0.51690000000000003</v>
      </c>
      <c r="U1355">
        <v>0.59230000000000005</v>
      </c>
      <c r="V1355">
        <v>0.54039999999999999</v>
      </c>
      <c r="W1355">
        <v>0.47699999999999998</v>
      </c>
      <c r="X1355">
        <v>0.42620000000000002</v>
      </c>
      <c r="Y1355">
        <v>0.56110000000000004</v>
      </c>
      <c r="Z1355">
        <v>0.6381</v>
      </c>
      <c r="AA1355">
        <v>0.53890000000000005</v>
      </c>
      <c r="AB1355">
        <v>0.50290000000000001</v>
      </c>
      <c r="AC1355">
        <v>0.54410000000000003</v>
      </c>
      <c r="AD1355">
        <v>0.62809999999999999</v>
      </c>
      <c r="AE1355">
        <v>0.51039999999999996</v>
      </c>
      <c r="AF1355">
        <v>0.46300000000000002</v>
      </c>
      <c r="AG1355">
        <v>0.63</v>
      </c>
      <c r="AH1355">
        <v>0.58689999999999998</v>
      </c>
      <c r="AI1355">
        <v>0.48409999999999997</v>
      </c>
      <c r="AJ1355">
        <v>0.5827</v>
      </c>
      <c r="AK1355">
        <v>0.58179999999999998</v>
      </c>
      <c r="AL1355">
        <v>0.59830000000000005</v>
      </c>
      <c r="AM1355">
        <v>0.66390000000000005</v>
      </c>
      <c r="AN1355">
        <v>0.45729999999999998</v>
      </c>
      <c r="AO1355">
        <v>0.66490000000000005</v>
      </c>
      <c r="AP1355">
        <v>0.5978</v>
      </c>
      <c r="AQ1355">
        <v>0.54390000000000005</v>
      </c>
      <c r="AR1355">
        <v>0.56889999999999996</v>
      </c>
      <c r="AS1355">
        <v>0.55479999999999996</v>
      </c>
      <c r="AT1355">
        <v>0.55679999999999996</v>
      </c>
      <c r="AU1355">
        <v>0.52639999999999998</v>
      </c>
      <c r="AV1355">
        <v>0.58209999999999995</v>
      </c>
      <c r="AW1355">
        <v>0.2888</v>
      </c>
      <c r="AX1355">
        <v>0.42580000000000001</v>
      </c>
      <c r="AY1355">
        <v>0.61850000000000005</v>
      </c>
      <c r="AZ1355">
        <v>0.36559999999999998</v>
      </c>
      <c r="BA1355">
        <v>0.46239999999999998</v>
      </c>
      <c r="BB1355">
        <v>0.66249999999999998</v>
      </c>
      <c r="BC1355">
        <v>0.46739999999999998</v>
      </c>
      <c r="BD1355">
        <v>0.52990000000000004</v>
      </c>
    </row>
    <row r="1356" spans="1:56" hidden="1" x14ac:dyDescent="0.4">
      <c r="A1356">
        <v>1397</v>
      </c>
      <c r="B1356" t="str">
        <f t="shared" si="64"/>
        <v>GPM091</v>
      </c>
      <c r="C1356" t="str">
        <f t="shared" si="65"/>
        <v>GPM052</v>
      </c>
      <c r="D1356" t="str">
        <f t="shared" si="62"/>
        <v>BM25</v>
      </c>
      <c r="E1356" t="s">
        <v>1437</v>
      </c>
      <c r="F1356">
        <f t="shared" si="63"/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</row>
    <row r="1357" spans="1:56" hidden="1" x14ac:dyDescent="0.4">
      <c r="A1357">
        <v>1398</v>
      </c>
      <c r="B1357" t="str">
        <f t="shared" si="64"/>
        <v>GPM091</v>
      </c>
      <c r="C1357" t="str">
        <f t="shared" si="65"/>
        <v>GPM052</v>
      </c>
      <c r="D1357" t="str">
        <f t="shared" si="62"/>
        <v>SBERT</v>
      </c>
      <c r="E1357" t="s">
        <v>1438</v>
      </c>
      <c r="F1357">
        <f t="shared" si="63"/>
        <v>0.92975399999999997</v>
      </c>
      <c r="G1357">
        <v>0.92789999999999995</v>
      </c>
      <c r="H1357">
        <v>0.93110000000000004</v>
      </c>
      <c r="I1357">
        <v>0.93610000000000004</v>
      </c>
      <c r="J1357">
        <v>0.96750000000000003</v>
      </c>
      <c r="K1357">
        <v>0.89300000000000002</v>
      </c>
      <c r="L1357">
        <v>0.92359999999999998</v>
      </c>
      <c r="M1357">
        <v>0.90029999999999999</v>
      </c>
      <c r="N1357">
        <v>0.96109999999999995</v>
      </c>
      <c r="O1357">
        <v>0.94879999999999998</v>
      </c>
      <c r="P1357">
        <v>0.95440000000000003</v>
      </c>
      <c r="Q1357">
        <v>0.94479999999999997</v>
      </c>
      <c r="R1357">
        <v>0.94420000000000004</v>
      </c>
      <c r="S1357">
        <v>0.9335</v>
      </c>
      <c r="T1357">
        <v>0.95430000000000004</v>
      </c>
      <c r="U1357">
        <v>0.94440000000000002</v>
      </c>
      <c r="V1357">
        <v>0.91920000000000002</v>
      </c>
      <c r="W1357">
        <v>0.94199999999999995</v>
      </c>
      <c r="X1357">
        <v>0.90449999999999997</v>
      </c>
      <c r="Y1357">
        <v>0.91059999999999997</v>
      </c>
      <c r="Z1357">
        <v>0.96619999999999995</v>
      </c>
      <c r="AA1357">
        <v>0.91390000000000005</v>
      </c>
      <c r="AB1357">
        <v>0.89190000000000003</v>
      </c>
      <c r="AC1357">
        <v>0.91479999999999995</v>
      </c>
      <c r="AD1357">
        <v>0.96550000000000002</v>
      </c>
      <c r="AE1357">
        <v>0.93200000000000005</v>
      </c>
      <c r="AF1357">
        <v>0.93010000000000004</v>
      </c>
      <c r="AG1357">
        <v>0.96850000000000003</v>
      </c>
      <c r="AH1357">
        <v>0.94369999999999998</v>
      </c>
      <c r="AI1357">
        <v>0.90200000000000002</v>
      </c>
      <c r="AJ1357">
        <v>0.94099999999999995</v>
      </c>
      <c r="AK1357">
        <v>0.94869999999999999</v>
      </c>
      <c r="AL1357">
        <v>0.94779999999999998</v>
      </c>
      <c r="AM1357">
        <v>0.96870000000000001</v>
      </c>
      <c r="AN1357">
        <v>0.92430000000000001</v>
      </c>
      <c r="AO1357">
        <v>0.93879999999999997</v>
      </c>
      <c r="AP1357">
        <v>0.9204</v>
      </c>
      <c r="AQ1357">
        <v>0.96220000000000006</v>
      </c>
      <c r="AR1357">
        <v>0.94720000000000004</v>
      </c>
      <c r="AS1357">
        <v>0.86140000000000005</v>
      </c>
      <c r="AT1357">
        <v>0.95489999999999997</v>
      </c>
      <c r="AU1357">
        <v>0.95409999999999995</v>
      </c>
      <c r="AV1357">
        <v>0.88839999999999997</v>
      </c>
      <c r="AW1357">
        <v>0.84850000000000003</v>
      </c>
      <c r="AX1357">
        <v>0.91020000000000001</v>
      </c>
      <c r="AY1357">
        <v>0.95650000000000002</v>
      </c>
      <c r="AZ1357">
        <v>0.87450000000000006</v>
      </c>
      <c r="BA1357">
        <v>0.88100000000000001</v>
      </c>
      <c r="BB1357">
        <v>0.95569999999999999</v>
      </c>
      <c r="BC1357">
        <v>0.89219999999999999</v>
      </c>
      <c r="BD1357">
        <v>0.94130000000000003</v>
      </c>
    </row>
    <row r="1358" spans="1:56" hidden="1" x14ac:dyDescent="0.4">
      <c r="A1358">
        <v>1399</v>
      </c>
      <c r="B1358" t="str">
        <f t="shared" si="64"/>
        <v>GPM091</v>
      </c>
      <c r="C1358" t="str">
        <f t="shared" si="65"/>
        <v>GPM052</v>
      </c>
      <c r="D1358" t="str">
        <f t="shared" si="62"/>
        <v>MEAN</v>
      </c>
      <c r="E1358" t="s">
        <v>1439</v>
      </c>
      <c r="F1358">
        <f t="shared" si="63"/>
        <v>0.47056800000000004</v>
      </c>
      <c r="G1358">
        <v>0.46939999999999998</v>
      </c>
      <c r="H1358">
        <v>0.50070000000000003</v>
      </c>
      <c r="I1358">
        <v>0.46260000000000001</v>
      </c>
      <c r="J1358">
        <v>0.51529999999999998</v>
      </c>
      <c r="K1358">
        <v>0.4461</v>
      </c>
      <c r="L1358">
        <v>0.42749999999999999</v>
      </c>
      <c r="M1358">
        <v>0.38419999999999999</v>
      </c>
      <c r="N1358">
        <v>0.49930000000000002</v>
      </c>
      <c r="O1358">
        <v>0.50549999999999995</v>
      </c>
      <c r="P1358">
        <v>0.47139999999999999</v>
      </c>
      <c r="Q1358">
        <v>0.54330000000000001</v>
      </c>
      <c r="R1358">
        <v>0.44340000000000002</v>
      </c>
      <c r="S1358">
        <v>0.39140000000000003</v>
      </c>
      <c r="T1358">
        <v>0.4597</v>
      </c>
      <c r="U1358">
        <v>0.4864</v>
      </c>
      <c r="V1358">
        <v>0.48909999999999998</v>
      </c>
      <c r="W1358">
        <v>0.4476</v>
      </c>
      <c r="X1358">
        <v>0.41449999999999998</v>
      </c>
      <c r="Y1358">
        <v>0.50019999999999998</v>
      </c>
      <c r="Z1358">
        <v>0.52939999999999998</v>
      </c>
      <c r="AA1358">
        <v>0.46229999999999999</v>
      </c>
      <c r="AB1358">
        <v>0.43590000000000001</v>
      </c>
      <c r="AC1358">
        <v>0.46289999999999998</v>
      </c>
      <c r="AD1358">
        <v>0.48770000000000002</v>
      </c>
      <c r="AE1358">
        <v>0.46529999999999999</v>
      </c>
      <c r="AF1358">
        <v>0.46710000000000002</v>
      </c>
      <c r="AG1358">
        <v>0.5161</v>
      </c>
      <c r="AH1358">
        <v>0.50470000000000004</v>
      </c>
      <c r="AI1358">
        <v>0.4642</v>
      </c>
      <c r="AJ1358">
        <v>0.51019999999999999</v>
      </c>
      <c r="AK1358">
        <v>0.46060000000000001</v>
      </c>
      <c r="AL1358">
        <v>0.51519999999999999</v>
      </c>
      <c r="AM1358">
        <v>0.52329999999999999</v>
      </c>
      <c r="AN1358">
        <v>0.45379999999999998</v>
      </c>
      <c r="AO1358">
        <v>0.50549999999999995</v>
      </c>
      <c r="AP1358">
        <v>0.45390000000000003</v>
      </c>
      <c r="AQ1358">
        <v>0.50009999999999999</v>
      </c>
      <c r="AR1358">
        <v>0.46479999999999999</v>
      </c>
      <c r="AS1358">
        <v>0.44379999999999997</v>
      </c>
      <c r="AT1358">
        <v>0.50980000000000003</v>
      </c>
      <c r="AU1358">
        <v>0.46479999999999999</v>
      </c>
      <c r="AV1358">
        <v>0.46350000000000002</v>
      </c>
      <c r="AW1358">
        <v>0.33810000000000001</v>
      </c>
      <c r="AX1358">
        <v>0.4526</v>
      </c>
      <c r="AY1358">
        <v>0.498</v>
      </c>
      <c r="AZ1358">
        <v>0.41959999999999997</v>
      </c>
      <c r="BA1358">
        <v>0.43469999999999998</v>
      </c>
      <c r="BB1358">
        <v>0.5444</v>
      </c>
      <c r="BC1358">
        <v>0.44750000000000001</v>
      </c>
      <c r="BD1358">
        <v>0.47099999999999997</v>
      </c>
    </row>
    <row r="1359" spans="1:56" hidden="1" x14ac:dyDescent="0.4">
      <c r="A1359">
        <v>1400</v>
      </c>
      <c r="B1359" t="str">
        <f t="shared" si="64"/>
        <v>GPM091</v>
      </c>
      <c r="C1359" t="str">
        <f t="shared" si="65"/>
        <v>GPM052</v>
      </c>
      <c r="D1359" t="str">
        <f t="shared" si="62"/>
        <v>Weighted</v>
      </c>
      <c r="E1359" t="s">
        <v>1440</v>
      </c>
      <c r="F1359">
        <f t="shared" si="63"/>
        <v>0.47572400000000009</v>
      </c>
      <c r="G1359">
        <v>0.47549999999999998</v>
      </c>
      <c r="H1359">
        <v>0.52210000000000001</v>
      </c>
      <c r="I1359">
        <v>0.46429999999999999</v>
      </c>
      <c r="J1359">
        <v>0.53149999999999997</v>
      </c>
      <c r="K1359">
        <v>0.4491</v>
      </c>
      <c r="L1359">
        <v>0.41620000000000001</v>
      </c>
      <c r="M1359">
        <v>0.36180000000000001</v>
      </c>
      <c r="N1359">
        <v>0.50629999999999997</v>
      </c>
      <c r="O1359">
        <v>0.52590000000000003</v>
      </c>
      <c r="P1359">
        <v>0.46939999999999998</v>
      </c>
      <c r="Q1359">
        <v>0.56710000000000005</v>
      </c>
      <c r="R1359">
        <v>0.43619999999999998</v>
      </c>
      <c r="S1359">
        <v>0.37640000000000001</v>
      </c>
      <c r="T1359">
        <v>0.45729999999999998</v>
      </c>
      <c r="U1359">
        <v>0.496</v>
      </c>
      <c r="V1359">
        <v>0.50060000000000004</v>
      </c>
      <c r="W1359">
        <v>0.442</v>
      </c>
      <c r="X1359">
        <v>0.40379999999999999</v>
      </c>
      <c r="Y1359">
        <v>0.51670000000000005</v>
      </c>
      <c r="Z1359">
        <v>0.54869999999999997</v>
      </c>
      <c r="AA1359">
        <v>0.46779999999999999</v>
      </c>
      <c r="AB1359">
        <v>0.43630000000000002</v>
      </c>
      <c r="AC1359">
        <v>0.46860000000000002</v>
      </c>
      <c r="AD1359">
        <v>0.49619999999999997</v>
      </c>
      <c r="AE1359">
        <v>0.46729999999999999</v>
      </c>
      <c r="AF1359">
        <v>0.46750000000000003</v>
      </c>
      <c r="AG1359">
        <v>0.53139999999999998</v>
      </c>
      <c r="AH1359">
        <v>0.51859999999999995</v>
      </c>
      <c r="AI1359">
        <v>0.46920000000000001</v>
      </c>
      <c r="AJ1359">
        <v>0.52580000000000005</v>
      </c>
      <c r="AK1359">
        <v>0.46250000000000002</v>
      </c>
      <c r="AL1359">
        <v>0.53180000000000005</v>
      </c>
      <c r="AM1359">
        <v>0.54210000000000003</v>
      </c>
      <c r="AN1359">
        <v>0.45150000000000001</v>
      </c>
      <c r="AO1359">
        <v>0.52429999999999999</v>
      </c>
      <c r="AP1359">
        <v>0.4592</v>
      </c>
      <c r="AQ1359">
        <v>0.50800000000000001</v>
      </c>
      <c r="AR1359">
        <v>0.46739999999999998</v>
      </c>
      <c r="AS1359">
        <v>0.45329999999999998</v>
      </c>
      <c r="AT1359">
        <v>0.52180000000000004</v>
      </c>
      <c r="AU1359">
        <v>0.4642</v>
      </c>
      <c r="AV1359">
        <v>0.47520000000000001</v>
      </c>
      <c r="AW1359">
        <v>0.30980000000000002</v>
      </c>
      <c r="AX1359">
        <v>0.45050000000000001</v>
      </c>
      <c r="AY1359">
        <v>0.50990000000000002</v>
      </c>
      <c r="AZ1359">
        <v>0.41160000000000002</v>
      </c>
      <c r="BA1359">
        <v>0.43440000000000001</v>
      </c>
      <c r="BB1359">
        <v>0.57020000000000004</v>
      </c>
      <c r="BC1359">
        <v>0.44890000000000002</v>
      </c>
      <c r="BD1359">
        <v>0.47399999999999998</v>
      </c>
    </row>
    <row r="1360" spans="1:56" hidden="1" x14ac:dyDescent="0.4">
      <c r="A1360">
        <v>1352</v>
      </c>
      <c r="B1360" t="str">
        <f t="shared" si="64"/>
        <v>GPM051</v>
      </c>
      <c r="C1360" t="str">
        <f t="shared" si="65"/>
        <v>GPM052</v>
      </c>
      <c r="D1360" t="str">
        <f t="shared" si="62"/>
        <v>Jaccard</v>
      </c>
      <c r="E1360" t="s">
        <v>1441</v>
      </c>
      <c r="F1360">
        <f t="shared" si="63"/>
        <v>0.3883100000000001</v>
      </c>
      <c r="G1360">
        <v>0.70830000000000004</v>
      </c>
      <c r="H1360">
        <v>0.34739999999999999</v>
      </c>
      <c r="I1360">
        <v>0.33040000000000003</v>
      </c>
      <c r="J1360">
        <v>0.39600000000000002</v>
      </c>
      <c r="K1360">
        <v>0.34570000000000001</v>
      </c>
      <c r="L1360">
        <v>0.35</v>
      </c>
      <c r="M1360">
        <v>0.2828</v>
      </c>
      <c r="N1360">
        <v>0.4778</v>
      </c>
      <c r="O1360">
        <v>0.3165</v>
      </c>
      <c r="P1360">
        <v>0.2797</v>
      </c>
      <c r="Q1360">
        <v>0.25640000000000002</v>
      </c>
      <c r="R1360">
        <v>0.36359999999999998</v>
      </c>
      <c r="S1360">
        <v>0.31819999999999998</v>
      </c>
      <c r="T1360">
        <v>0.31680000000000003</v>
      </c>
      <c r="U1360">
        <v>0.36940000000000001</v>
      </c>
      <c r="V1360">
        <v>0.43009999999999998</v>
      </c>
      <c r="W1360">
        <v>0.4</v>
      </c>
      <c r="X1360">
        <v>0.434</v>
      </c>
      <c r="Y1360">
        <v>0.52170000000000005</v>
      </c>
      <c r="Z1360">
        <v>0.5091</v>
      </c>
      <c r="AA1360">
        <v>0.58330000000000004</v>
      </c>
      <c r="AB1360">
        <v>0.29070000000000001</v>
      </c>
      <c r="AC1360">
        <v>0.37230000000000002</v>
      </c>
      <c r="AD1360">
        <v>0.41489999999999999</v>
      </c>
      <c r="AE1360">
        <v>0.44790000000000002</v>
      </c>
      <c r="AF1360">
        <v>0.4405</v>
      </c>
      <c r="AG1360">
        <v>0.37859999999999999</v>
      </c>
      <c r="AH1360">
        <v>0.4304</v>
      </c>
      <c r="AI1360">
        <v>0.56000000000000005</v>
      </c>
      <c r="AJ1360">
        <v>0.375</v>
      </c>
      <c r="AK1360">
        <v>0.42730000000000001</v>
      </c>
      <c r="AL1360">
        <v>0.43240000000000001</v>
      </c>
      <c r="AM1360">
        <v>0.34039999999999998</v>
      </c>
      <c r="AN1360">
        <v>0.41770000000000002</v>
      </c>
      <c r="AO1360">
        <v>0.4138</v>
      </c>
      <c r="AP1360">
        <v>0.28000000000000003</v>
      </c>
      <c r="AQ1360">
        <v>0.5</v>
      </c>
      <c r="AR1360">
        <v>0.2717</v>
      </c>
      <c r="AS1360">
        <v>0.3488</v>
      </c>
      <c r="AT1360">
        <v>0.3372</v>
      </c>
      <c r="AU1360">
        <v>0.3478</v>
      </c>
      <c r="AV1360">
        <v>0.37890000000000001</v>
      </c>
      <c r="AW1360">
        <v>0.27</v>
      </c>
      <c r="AX1360">
        <v>0.35089999999999999</v>
      </c>
      <c r="AY1360">
        <v>0.3</v>
      </c>
      <c r="AZ1360">
        <v>0.39729999999999999</v>
      </c>
      <c r="BA1360">
        <v>0.32290000000000002</v>
      </c>
      <c r="BB1360">
        <v>0.4783</v>
      </c>
      <c r="BC1360">
        <v>0.3947</v>
      </c>
      <c r="BD1360">
        <v>0.3579</v>
      </c>
    </row>
    <row r="1361" spans="1:56" hidden="1" x14ac:dyDescent="0.4">
      <c r="A1361">
        <v>1353</v>
      </c>
      <c r="B1361" t="str">
        <f t="shared" si="64"/>
        <v>GPM051</v>
      </c>
      <c r="C1361" t="str">
        <f t="shared" si="65"/>
        <v>GPM052</v>
      </c>
      <c r="D1361" t="str">
        <f t="shared" si="62"/>
        <v>Levenshtein</v>
      </c>
      <c r="E1361" t="s">
        <v>1442</v>
      </c>
      <c r="F1361">
        <f t="shared" si="63"/>
        <v>0.55487999999999993</v>
      </c>
      <c r="G1361">
        <v>0.72419999999999995</v>
      </c>
      <c r="H1361">
        <v>0.46810000000000002</v>
      </c>
      <c r="I1361">
        <v>0.54410000000000003</v>
      </c>
      <c r="J1361">
        <v>0.50770000000000004</v>
      </c>
      <c r="K1361">
        <v>0.52729999999999999</v>
      </c>
      <c r="L1361">
        <v>0.57110000000000005</v>
      </c>
      <c r="M1361">
        <v>0.59509999999999996</v>
      </c>
      <c r="N1361">
        <v>0.62339999999999995</v>
      </c>
      <c r="O1361">
        <v>0.47839999999999999</v>
      </c>
      <c r="P1361">
        <v>0.49490000000000001</v>
      </c>
      <c r="Q1361">
        <v>0.50029999999999997</v>
      </c>
      <c r="R1361">
        <v>0.45679999999999998</v>
      </c>
      <c r="S1361">
        <v>0.47349999999999998</v>
      </c>
      <c r="T1361">
        <v>0.56830000000000003</v>
      </c>
      <c r="U1361">
        <v>0.52480000000000004</v>
      </c>
      <c r="V1361">
        <v>0.53800000000000003</v>
      </c>
      <c r="W1361">
        <v>0.54139999999999999</v>
      </c>
      <c r="X1361">
        <v>0.55120000000000002</v>
      </c>
      <c r="Y1361">
        <v>0.66190000000000004</v>
      </c>
      <c r="Z1361">
        <v>0.50080000000000002</v>
      </c>
      <c r="AA1361">
        <v>0.56930000000000003</v>
      </c>
      <c r="AB1361">
        <v>0.51239999999999997</v>
      </c>
      <c r="AC1361">
        <v>0.55710000000000004</v>
      </c>
      <c r="AD1361">
        <v>0.52449999999999997</v>
      </c>
      <c r="AE1361">
        <v>0.61129999999999995</v>
      </c>
      <c r="AF1361">
        <v>0.54349999999999998</v>
      </c>
      <c r="AG1361">
        <v>0.62549999999999994</v>
      </c>
      <c r="AH1361">
        <v>0.66490000000000005</v>
      </c>
      <c r="AI1361">
        <v>0.63980000000000004</v>
      </c>
      <c r="AJ1361">
        <v>0.62109999999999999</v>
      </c>
      <c r="AK1361">
        <v>0.54690000000000005</v>
      </c>
      <c r="AL1361">
        <v>0.6331</v>
      </c>
      <c r="AM1361">
        <v>0.55089999999999995</v>
      </c>
      <c r="AN1361">
        <v>0.67710000000000004</v>
      </c>
      <c r="AO1361">
        <v>0.55289999999999995</v>
      </c>
      <c r="AP1361">
        <v>0.54690000000000005</v>
      </c>
      <c r="AQ1361">
        <v>0.63880000000000003</v>
      </c>
      <c r="AR1361">
        <v>0.51859999999999995</v>
      </c>
      <c r="AS1361">
        <v>0.57609999999999995</v>
      </c>
      <c r="AT1361">
        <v>0.58930000000000005</v>
      </c>
      <c r="AU1361">
        <v>0.47710000000000002</v>
      </c>
      <c r="AV1361">
        <v>0.54590000000000005</v>
      </c>
      <c r="AW1361">
        <v>0.5383</v>
      </c>
      <c r="AX1361">
        <v>0.4894</v>
      </c>
      <c r="AY1361">
        <v>0.54149999999999998</v>
      </c>
      <c r="AZ1361">
        <v>0.50519999999999998</v>
      </c>
      <c r="BA1361">
        <v>0.48659999999999998</v>
      </c>
      <c r="BB1361">
        <v>0.62270000000000003</v>
      </c>
      <c r="BC1361">
        <v>0.54700000000000004</v>
      </c>
      <c r="BD1361">
        <v>0.439</v>
      </c>
    </row>
    <row r="1362" spans="1:56" hidden="1" x14ac:dyDescent="0.4">
      <c r="A1362">
        <v>1354</v>
      </c>
      <c r="B1362" t="str">
        <f t="shared" si="64"/>
        <v>GPM051</v>
      </c>
      <c r="C1362" t="str">
        <f t="shared" si="65"/>
        <v>GPM052</v>
      </c>
      <c r="D1362" t="str">
        <f t="shared" si="62"/>
        <v>TFIDF</v>
      </c>
      <c r="E1362" t="s">
        <v>1443</v>
      </c>
      <c r="F1362">
        <f t="shared" si="63"/>
        <v>0.56897399999999976</v>
      </c>
      <c r="G1362">
        <v>0.70399999999999996</v>
      </c>
      <c r="H1362">
        <v>0.624</v>
      </c>
      <c r="I1362">
        <v>0.56210000000000004</v>
      </c>
      <c r="J1362">
        <v>0.59650000000000003</v>
      </c>
      <c r="K1362">
        <v>0.48180000000000001</v>
      </c>
      <c r="L1362">
        <v>0.64910000000000001</v>
      </c>
      <c r="M1362">
        <v>0.45750000000000002</v>
      </c>
      <c r="N1362">
        <v>0.59030000000000005</v>
      </c>
      <c r="O1362">
        <v>0.70079999999999998</v>
      </c>
      <c r="P1362">
        <v>0.54190000000000005</v>
      </c>
      <c r="Q1362">
        <v>0.50960000000000005</v>
      </c>
      <c r="R1362">
        <v>0.61899999999999999</v>
      </c>
      <c r="S1362">
        <v>0.4904</v>
      </c>
      <c r="T1362">
        <v>0.52859999999999996</v>
      </c>
      <c r="U1362">
        <v>0.52010000000000001</v>
      </c>
      <c r="V1362">
        <v>0.48</v>
      </c>
      <c r="W1362">
        <v>0.52439999999999998</v>
      </c>
      <c r="X1362">
        <v>0.53310000000000002</v>
      </c>
      <c r="Y1362">
        <v>0.65810000000000002</v>
      </c>
      <c r="Z1362">
        <v>0.68769999999999998</v>
      </c>
      <c r="AA1362">
        <v>0.62</v>
      </c>
      <c r="AB1362">
        <v>0.4738</v>
      </c>
      <c r="AC1362">
        <v>0.58530000000000004</v>
      </c>
      <c r="AD1362">
        <v>0.50380000000000003</v>
      </c>
      <c r="AE1362">
        <v>0.62429999999999997</v>
      </c>
      <c r="AF1362">
        <v>0.48630000000000001</v>
      </c>
      <c r="AG1362">
        <v>0.66569999999999996</v>
      </c>
      <c r="AH1362">
        <v>0.60750000000000004</v>
      </c>
      <c r="AI1362">
        <v>0.53469999999999995</v>
      </c>
      <c r="AJ1362">
        <v>0.59179999999999999</v>
      </c>
      <c r="AK1362">
        <v>0.68410000000000004</v>
      </c>
      <c r="AL1362">
        <v>0.60240000000000005</v>
      </c>
      <c r="AM1362">
        <v>0.58350000000000002</v>
      </c>
      <c r="AN1362">
        <v>0.66900000000000004</v>
      </c>
      <c r="AO1362">
        <v>0.65700000000000003</v>
      </c>
      <c r="AP1362">
        <v>0.61509999999999998</v>
      </c>
      <c r="AQ1362">
        <v>0.59519999999999995</v>
      </c>
      <c r="AR1362">
        <v>0.55479999999999996</v>
      </c>
      <c r="AS1362">
        <v>0.56679999999999997</v>
      </c>
      <c r="AT1362">
        <v>0.59509999999999996</v>
      </c>
      <c r="AU1362">
        <v>0.53539999999999999</v>
      </c>
      <c r="AV1362">
        <v>0.63390000000000002</v>
      </c>
      <c r="AW1362">
        <v>0.43159999999999998</v>
      </c>
      <c r="AX1362">
        <v>0.4042</v>
      </c>
      <c r="AY1362">
        <v>0.48970000000000002</v>
      </c>
      <c r="AZ1362">
        <v>0.42899999999999999</v>
      </c>
      <c r="BA1362">
        <v>0.46410000000000001</v>
      </c>
      <c r="BB1362">
        <v>0.71679999999999999</v>
      </c>
      <c r="BC1362">
        <v>0.56379999999999997</v>
      </c>
      <c r="BD1362">
        <v>0.505</v>
      </c>
    </row>
    <row r="1363" spans="1:56" hidden="1" x14ac:dyDescent="0.4">
      <c r="A1363">
        <v>1355</v>
      </c>
      <c r="B1363" t="str">
        <f t="shared" si="64"/>
        <v>GPM051</v>
      </c>
      <c r="C1363" t="str">
        <f t="shared" si="65"/>
        <v>GPM052</v>
      </c>
      <c r="D1363" t="str">
        <f t="shared" si="62"/>
        <v>BM25</v>
      </c>
      <c r="E1363" t="s">
        <v>1444</v>
      </c>
      <c r="F1363">
        <f t="shared" si="63"/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</row>
    <row r="1364" spans="1:56" hidden="1" x14ac:dyDescent="0.4">
      <c r="A1364">
        <v>1356</v>
      </c>
      <c r="B1364" t="str">
        <f t="shared" si="64"/>
        <v>GPM051</v>
      </c>
      <c r="C1364" t="str">
        <f t="shared" si="65"/>
        <v>GPM052</v>
      </c>
      <c r="D1364" t="str">
        <f t="shared" si="62"/>
        <v>SBERT</v>
      </c>
      <c r="E1364" t="s">
        <v>1445</v>
      </c>
      <c r="F1364">
        <f t="shared" si="63"/>
        <v>0.94128800000000001</v>
      </c>
      <c r="G1364">
        <v>0.93010000000000004</v>
      </c>
      <c r="H1364">
        <v>0.91059999999999997</v>
      </c>
      <c r="I1364">
        <v>0.94750000000000001</v>
      </c>
      <c r="J1364">
        <v>0.96609999999999996</v>
      </c>
      <c r="K1364">
        <v>0.90739999999999998</v>
      </c>
      <c r="L1364">
        <v>0.95640000000000003</v>
      </c>
      <c r="M1364">
        <v>0.94499999999999995</v>
      </c>
      <c r="N1364">
        <v>0.97150000000000003</v>
      </c>
      <c r="O1364">
        <v>0.93289999999999995</v>
      </c>
      <c r="P1364">
        <v>0.94599999999999995</v>
      </c>
      <c r="Q1364">
        <v>0.93469999999999998</v>
      </c>
      <c r="R1364">
        <v>0.93659999999999999</v>
      </c>
      <c r="S1364">
        <v>0.92959999999999998</v>
      </c>
      <c r="T1364">
        <v>0.94169999999999998</v>
      </c>
      <c r="U1364">
        <v>0.96120000000000005</v>
      </c>
      <c r="V1364">
        <v>0.92749999999999999</v>
      </c>
      <c r="W1364">
        <v>0.93869999999999998</v>
      </c>
      <c r="X1364">
        <v>0.94589999999999996</v>
      </c>
      <c r="Y1364">
        <v>0.9587</v>
      </c>
      <c r="Z1364">
        <v>0.96579999999999999</v>
      </c>
      <c r="AA1364">
        <v>0.95630000000000004</v>
      </c>
      <c r="AB1364">
        <v>0.94330000000000003</v>
      </c>
      <c r="AC1364">
        <v>0.91400000000000003</v>
      </c>
      <c r="AD1364">
        <v>0.95789999999999997</v>
      </c>
      <c r="AE1364">
        <v>0.95199999999999996</v>
      </c>
      <c r="AF1364">
        <v>0.94389999999999996</v>
      </c>
      <c r="AG1364">
        <v>0.96130000000000004</v>
      </c>
      <c r="AH1364">
        <v>0.9667</v>
      </c>
      <c r="AI1364">
        <v>0.92410000000000003</v>
      </c>
      <c r="AJ1364">
        <v>0.9345</v>
      </c>
      <c r="AK1364">
        <v>0.95099999999999996</v>
      </c>
      <c r="AL1364">
        <v>0.95679999999999998</v>
      </c>
      <c r="AM1364">
        <v>0.9718</v>
      </c>
      <c r="AN1364">
        <v>0.96109999999999995</v>
      </c>
      <c r="AO1364">
        <v>0.95379999999999998</v>
      </c>
      <c r="AP1364">
        <v>0.92030000000000001</v>
      </c>
      <c r="AQ1364">
        <v>0.97340000000000004</v>
      </c>
      <c r="AR1364">
        <v>0.94369999999999998</v>
      </c>
      <c r="AS1364">
        <v>0.90300000000000002</v>
      </c>
      <c r="AT1364">
        <v>0.96730000000000005</v>
      </c>
      <c r="AU1364">
        <v>0.92710000000000004</v>
      </c>
      <c r="AV1364">
        <v>0.90239999999999998</v>
      </c>
      <c r="AW1364">
        <v>0.93100000000000005</v>
      </c>
      <c r="AX1364">
        <v>0.93859999999999999</v>
      </c>
      <c r="AY1364">
        <v>0.88400000000000001</v>
      </c>
      <c r="AZ1364">
        <v>0.93169999999999997</v>
      </c>
      <c r="BA1364">
        <v>0.9052</v>
      </c>
      <c r="BB1364">
        <v>0.96719999999999995</v>
      </c>
      <c r="BC1364">
        <v>0.94489999999999996</v>
      </c>
      <c r="BD1364">
        <v>0.92220000000000002</v>
      </c>
    </row>
    <row r="1365" spans="1:56" hidden="1" x14ac:dyDescent="0.4">
      <c r="A1365">
        <v>1357</v>
      </c>
      <c r="B1365" t="str">
        <f t="shared" si="64"/>
        <v>GPM051</v>
      </c>
      <c r="C1365" t="str">
        <f t="shared" si="65"/>
        <v>GPM052</v>
      </c>
      <c r="D1365" t="str">
        <f t="shared" si="62"/>
        <v>MEAN</v>
      </c>
      <c r="E1365" t="s">
        <v>1446</v>
      </c>
      <c r="F1365">
        <f t="shared" si="63"/>
        <v>0.49068600000000001</v>
      </c>
      <c r="G1365">
        <v>0.61329999999999996</v>
      </c>
      <c r="H1365">
        <v>0.47</v>
      </c>
      <c r="I1365">
        <v>0.4768</v>
      </c>
      <c r="J1365">
        <v>0.49330000000000002</v>
      </c>
      <c r="K1365">
        <v>0.45240000000000002</v>
      </c>
      <c r="L1365">
        <v>0.50529999999999997</v>
      </c>
      <c r="M1365">
        <v>0.45610000000000001</v>
      </c>
      <c r="N1365">
        <v>0.53259999999999996</v>
      </c>
      <c r="O1365">
        <v>0.48570000000000002</v>
      </c>
      <c r="P1365">
        <v>0.45250000000000001</v>
      </c>
      <c r="Q1365">
        <v>0.44019999999999998</v>
      </c>
      <c r="R1365">
        <v>0.47520000000000001</v>
      </c>
      <c r="S1365">
        <v>0.44230000000000003</v>
      </c>
      <c r="T1365">
        <v>0.47110000000000002</v>
      </c>
      <c r="U1365">
        <v>0.47510000000000002</v>
      </c>
      <c r="V1365">
        <v>0.47510000000000002</v>
      </c>
      <c r="W1365">
        <v>0.48089999999999999</v>
      </c>
      <c r="X1365">
        <v>0.49280000000000002</v>
      </c>
      <c r="Y1365">
        <v>0.56010000000000004</v>
      </c>
      <c r="Z1365">
        <v>0.53269999999999995</v>
      </c>
      <c r="AA1365">
        <v>0.54579999999999995</v>
      </c>
      <c r="AB1365">
        <v>0.44400000000000001</v>
      </c>
      <c r="AC1365">
        <v>0.48570000000000002</v>
      </c>
      <c r="AD1365">
        <v>0.48020000000000002</v>
      </c>
      <c r="AE1365">
        <v>0.52710000000000001</v>
      </c>
      <c r="AF1365">
        <v>0.48280000000000001</v>
      </c>
      <c r="AG1365">
        <v>0.5262</v>
      </c>
      <c r="AH1365">
        <v>0.53390000000000004</v>
      </c>
      <c r="AI1365">
        <v>0.53169999999999995</v>
      </c>
      <c r="AJ1365">
        <v>0.50449999999999995</v>
      </c>
      <c r="AK1365">
        <v>0.52190000000000003</v>
      </c>
      <c r="AL1365">
        <v>0.52490000000000003</v>
      </c>
      <c r="AM1365">
        <v>0.48930000000000001</v>
      </c>
      <c r="AN1365">
        <v>0.54500000000000004</v>
      </c>
      <c r="AO1365">
        <v>0.51549999999999996</v>
      </c>
      <c r="AP1365">
        <v>0.47239999999999999</v>
      </c>
      <c r="AQ1365">
        <v>0.54149999999999998</v>
      </c>
      <c r="AR1365">
        <v>0.45779999999999998</v>
      </c>
      <c r="AS1365">
        <v>0.47889999999999999</v>
      </c>
      <c r="AT1365">
        <v>0.49780000000000002</v>
      </c>
      <c r="AU1365">
        <v>0.45750000000000002</v>
      </c>
      <c r="AV1365">
        <v>0.49220000000000003</v>
      </c>
      <c r="AW1365">
        <v>0.43419999999999997</v>
      </c>
      <c r="AX1365">
        <v>0.43659999999999999</v>
      </c>
      <c r="AY1365">
        <v>0.44309999999999999</v>
      </c>
      <c r="AZ1365">
        <v>0.4526</v>
      </c>
      <c r="BA1365">
        <v>0.43580000000000002</v>
      </c>
      <c r="BB1365">
        <v>0.55700000000000005</v>
      </c>
      <c r="BC1365">
        <v>0.49009999999999998</v>
      </c>
      <c r="BD1365">
        <v>0.44479999999999997</v>
      </c>
    </row>
    <row r="1366" spans="1:56" hidden="1" x14ac:dyDescent="0.4">
      <c r="A1366">
        <v>1358</v>
      </c>
      <c r="B1366" t="str">
        <f t="shared" si="64"/>
        <v>GPM051</v>
      </c>
      <c r="C1366" t="str">
        <f t="shared" si="65"/>
        <v>GPM052</v>
      </c>
      <c r="D1366" t="str">
        <f t="shared" si="62"/>
        <v>Weighted</v>
      </c>
      <c r="E1366" t="s">
        <v>1447</v>
      </c>
      <c r="F1366">
        <f t="shared" si="63"/>
        <v>0.50062400000000007</v>
      </c>
      <c r="G1366">
        <v>0.66239999999999999</v>
      </c>
      <c r="H1366">
        <v>0.48209999999999997</v>
      </c>
      <c r="I1366">
        <v>0.48199999999999998</v>
      </c>
      <c r="J1366">
        <v>0.50149999999999995</v>
      </c>
      <c r="K1366">
        <v>0.45350000000000001</v>
      </c>
      <c r="L1366">
        <v>0.52059999999999995</v>
      </c>
      <c r="M1366">
        <v>0.45119999999999999</v>
      </c>
      <c r="N1366">
        <v>0.54949999999999999</v>
      </c>
      <c r="O1366">
        <v>0.50219999999999998</v>
      </c>
      <c r="P1366">
        <v>0.45079999999999998</v>
      </c>
      <c r="Q1366">
        <v>0.4355</v>
      </c>
      <c r="R1366">
        <v>0.48449999999999999</v>
      </c>
      <c r="S1366">
        <v>0.438</v>
      </c>
      <c r="T1366">
        <v>0.47399999999999998</v>
      </c>
      <c r="U1366">
        <v>0.47570000000000001</v>
      </c>
      <c r="V1366">
        <v>0.4788</v>
      </c>
      <c r="W1366">
        <v>0.48649999999999999</v>
      </c>
      <c r="X1366">
        <v>0.50080000000000002</v>
      </c>
      <c r="Y1366">
        <v>0.58919999999999995</v>
      </c>
      <c r="Z1366">
        <v>0.5554</v>
      </c>
      <c r="AA1366">
        <v>0.56979999999999997</v>
      </c>
      <c r="AB1366">
        <v>0.43730000000000002</v>
      </c>
      <c r="AC1366">
        <v>0.49940000000000001</v>
      </c>
      <c r="AD1366">
        <v>0.48180000000000001</v>
      </c>
      <c r="AE1366">
        <v>0.54730000000000001</v>
      </c>
      <c r="AF1366">
        <v>0.48630000000000001</v>
      </c>
      <c r="AG1366">
        <v>0.54690000000000005</v>
      </c>
      <c r="AH1366">
        <v>0.55269999999999997</v>
      </c>
      <c r="AI1366">
        <v>0.55279999999999996</v>
      </c>
      <c r="AJ1366">
        <v>0.52</v>
      </c>
      <c r="AK1366">
        <v>0.54390000000000005</v>
      </c>
      <c r="AL1366">
        <v>0.54279999999999995</v>
      </c>
      <c r="AM1366">
        <v>0.49509999999999998</v>
      </c>
      <c r="AN1366">
        <v>0.57050000000000001</v>
      </c>
      <c r="AO1366">
        <v>0.53420000000000001</v>
      </c>
      <c r="AP1366">
        <v>0.48330000000000001</v>
      </c>
      <c r="AQ1366">
        <v>0.56059999999999999</v>
      </c>
      <c r="AR1366">
        <v>0.45839999999999997</v>
      </c>
      <c r="AS1366">
        <v>0.49159999999999998</v>
      </c>
      <c r="AT1366">
        <v>0.50690000000000002</v>
      </c>
      <c r="AU1366">
        <v>0.45960000000000001</v>
      </c>
      <c r="AV1366">
        <v>0.51160000000000005</v>
      </c>
      <c r="AW1366">
        <v>0.42459999999999998</v>
      </c>
      <c r="AX1366">
        <v>0.42520000000000002</v>
      </c>
      <c r="AY1366">
        <v>0.44569999999999999</v>
      </c>
      <c r="AZ1366">
        <v>0.44750000000000001</v>
      </c>
      <c r="BA1366">
        <v>0.43209999999999998</v>
      </c>
      <c r="BB1366">
        <v>0.58699999999999997</v>
      </c>
      <c r="BC1366">
        <v>0.49909999999999999</v>
      </c>
      <c r="BD1366">
        <v>0.443</v>
      </c>
    </row>
    <row r="1367" spans="1:56" hidden="1" x14ac:dyDescent="0.4">
      <c r="A1367">
        <v>1429</v>
      </c>
      <c r="B1367" t="str">
        <f t="shared" si="64"/>
        <v>GPM002</v>
      </c>
      <c r="C1367" t="str">
        <f t="shared" si="65"/>
        <v>GPM052</v>
      </c>
      <c r="D1367" t="str">
        <f t="shared" si="62"/>
        <v>Jaccard</v>
      </c>
      <c r="E1367" t="s">
        <v>1448</v>
      </c>
      <c r="F1367">
        <f t="shared" si="63"/>
        <v>0.41445199999999988</v>
      </c>
      <c r="G1367">
        <v>0.33779999999999999</v>
      </c>
      <c r="H1367">
        <v>0.375</v>
      </c>
      <c r="I1367">
        <v>0.33939999999999998</v>
      </c>
      <c r="J1367">
        <v>0.39450000000000002</v>
      </c>
      <c r="K1367">
        <v>0.46579999999999999</v>
      </c>
      <c r="L1367">
        <v>0.4194</v>
      </c>
      <c r="M1367">
        <v>0.33329999999999999</v>
      </c>
      <c r="N1367">
        <v>0.3407</v>
      </c>
      <c r="O1367">
        <v>0.4304</v>
      </c>
      <c r="P1367">
        <v>0.33040000000000003</v>
      </c>
      <c r="Q1367">
        <v>0.36359999999999998</v>
      </c>
      <c r="R1367">
        <v>0.34379999999999999</v>
      </c>
      <c r="S1367">
        <v>0.19189999999999999</v>
      </c>
      <c r="T1367">
        <v>0.3</v>
      </c>
      <c r="U1367">
        <v>0.42449999999999999</v>
      </c>
      <c r="V1367">
        <v>0.42499999999999999</v>
      </c>
      <c r="W1367">
        <v>0.36270000000000002</v>
      </c>
      <c r="X1367">
        <v>0.44259999999999999</v>
      </c>
      <c r="Y1367">
        <v>0.55410000000000004</v>
      </c>
      <c r="Z1367">
        <v>0.49209999999999998</v>
      </c>
      <c r="AA1367">
        <v>0.5484</v>
      </c>
      <c r="AB1367">
        <v>0.375</v>
      </c>
      <c r="AC1367">
        <v>0.39389999999999997</v>
      </c>
      <c r="AD1367">
        <v>0.33</v>
      </c>
      <c r="AE1367">
        <v>0.4824</v>
      </c>
      <c r="AF1367">
        <v>0.49440000000000001</v>
      </c>
      <c r="AG1367">
        <v>0.48959999999999998</v>
      </c>
      <c r="AH1367">
        <v>0.37680000000000002</v>
      </c>
      <c r="AI1367">
        <v>0.66669999999999996</v>
      </c>
      <c r="AJ1367">
        <v>0.41539999999999999</v>
      </c>
      <c r="AK1367">
        <v>0.5222</v>
      </c>
      <c r="AL1367">
        <v>0.22670000000000001</v>
      </c>
      <c r="AM1367">
        <v>0.5</v>
      </c>
      <c r="AN1367">
        <v>0.45679999999999998</v>
      </c>
      <c r="AO1367">
        <v>0.41349999999999998</v>
      </c>
      <c r="AP1367">
        <v>0.5</v>
      </c>
      <c r="AQ1367">
        <v>0.71740000000000004</v>
      </c>
      <c r="AR1367">
        <v>0.37140000000000001</v>
      </c>
      <c r="AS1367">
        <v>0.4405</v>
      </c>
      <c r="AT1367">
        <v>0.47420000000000001</v>
      </c>
      <c r="AU1367">
        <v>0.41789999999999999</v>
      </c>
      <c r="AV1367">
        <v>0.42199999999999999</v>
      </c>
      <c r="AW1367">
        <v>0.19389999999999999</v>
      </c>
      <c r="AX1367">
        <v>0.40739999999999998</v>
      </c>
      <c r="AY1367">
        <v>0.30380000000000001</v>
      </c>
      <c r="AZ1367">
        <v>0.42859999999999998</v>
      </c>
      <c r="BA1367">
        <v>0.34379999999999999</v>
      </c>
      <c r="BB1367">
        <v>0.54169999999999996</v>
      </c>
      <c r="BC1367">
        <v>0.46050000000000002</v>
      </c>
      <c r="BD1367">
        <v>0.3407</v>
      </c>
    </row>
    <row r="1368" spans="1:56" hidden="1" x14ac:dyDescent="0.4">
      <c r="A1368">
        <v>1430</v>
      </c>
      <c r="B1368" t="str">
        <f t="shared" si="64"/>
        <v>GPM002</v>
      </c>
      <c r="C1368" t="str">
        <f t="shared" si="65"/>
        <v>GPM052</v>
      </c>
      <c r="D1368" t="str">
        <f t="shared" si="62"/>
        <v>Levenshtein</v>
      </c>
      <c r="E1368" t="s">
        <v>1449</v>
      </c>
      <c r="F1368">
        <f t="shared" si="63"/>
        <v>0.57442000000000004</v>
      </c>
      <c r="G1368">
        <v>0.57199999999999995</v>
      </c>
      <c r="H1368">
        <v>0.48520000000000002</v>
      </c>
      <c r="I1368">
        <v>0.61080000000000001</v>
      </c>
      <c r="J1368">
        <v>0.51900000000000002</v>
      </c>
      <c r="K1368">
        <v>0.65080000000000005</v>
      </c>
      <c r="L1368">
        <v>0.65090000000000003</v>
      </c>
      <c r="M1368">
        <v>0.58809999999999996</v>
      </c>
      <c r="N1368">
        <v>0.65439999999999998</v>
      </c>
      <c r="O1368">
        <v>0.44119999999999998</v>
      </c>
      <c r="P1368">
        <v>0.50900000000000001</v>
      </c>
      <c r="Q1368">
        <v>0.59589999999999999</v>
      </c>
      <c r="R1368">
        <v>0.51639999999999997</v>
      </c>
      <c r="S1368">
        <v>0.4325</v>
      </c>
      <c r="T1368">
        <v>0.5222</v>
      </c>
      <c r="U1368">
        <v>0.45419999999999999</v>
      </c>
      <c r="V1368">
        <v>0.55289999999999995</v>
      </c>
      <c r="W1368">
        <v>0.4854</v>
      </c>
      <c r="X1368">
        <v>0.6149</v>
      </c>
      <c r="Y1368">
        <v>0.66810000000000003</v>
      </c>
      <c r="Z1368">
        <v>0.56689999999999996</v>
      </c>
      <c r="AA1368">
        <v>0.58579999999999999</v>
      </c>
      <c r="AB1368">
        <v>0.54339999999999999</v>
      </c>
      <c r="AC1368">
        <v>0.49790000000000001</v>
      </c>
      <c r="AD1368">
        <v>0.55559999999999998</v>
      </c>
      <c r="AE1368">
        <v>0.56850000000000001</v>
      </c>
      <c r="AF1368">
        <v>0.55610000000000004</v>
      </c>
      <c r="AG1368">
        <v>0.69650000000000001</v>
      </c>
      <c r="AH1368">
        <v>0.57430000000000003</v>
      </c>
      <c r="AI1368">
        <v>0.73329999999999995</v>
      </c>
      <c r="AJ1368">
        <v>0.61409999999999998</v>
      </c>
      <c r="AK1368">
        <v>0.58389999999999997</v>
      </c>
      <c r="AL1368">
        <v>0.48949999999999999</v>
      </c>
      <c r="AM1368">
        <v>0.55879999999999996</v>
      </c>
      <c r="AN1368">
        <v>0.65200000000000002</v>
      </c>
      <c r="AO1368">
        <v>0.60129999999999995</v>
      </c>
      <c r="AP1368">
        <v>0.59830000000000005</v>
      </c>
      <c r="AQ1368">
        <v>0.85760000000000003</v>
      </c>
      <c r="AR1368">
        <v>0.59550000000000003</v>
      </c>
      <c r="AS1368">
        <v>0.57179999999999997</v>
      </c>
      <c r="AT1368">
        <v>0.52349999999999997</v>
      </c>
      <c r="AU1368">
        <v>0.5292</v>
      </c>
      <c r="AV1368">
        <v>0.62760000000000005</v>
      </c>
      <c r="AW1368">
        <v>0.50290000000000001</v>
      </c>
      <c r="AX1368">
        <v>0.53639999999999999</v>
      </c>
      <c r="AY1368">
        <v>0.54569999999999996</v>
      </c>
      <c r="AZ1368">
        <v>0.58289999999999997</v>
      </c>
      <c r="BA1368">
        <v>0.52810000000000001</v>
      </c>
      <c r="BB1368">
        <v>0.73750000000000004</v>
      </c>
      <c r="BC1368">
        <v>0.53480000000000005</v>
      </c>
      <c r="BD1368">
        <v>0.5474</v>
      </c>
    </row>
    <row r="1369" spans="1:56" hidden="1" x14ac:dyDescent="0.4">
      <c r="A1369">
        <v>1431</v>
      </c>
      <c r="B1369" t="str">
        <f t="shared" si="64"/>
        <v>GPM002</v>
      </c>
      <c r="C1369" t="str">
        <f t="shared" si="65"/>
        <v>GPM052</v>
      </c>
      <c r="D1369" t="str">
        <f t="shared" si="62"/>
        <v>TFIDF</v>
      </c>
      <c r="E1369" t="s">
        <v>1450</v>
      </c>
      <c r="F1369">
        <f t="shared" si="63"/>
        <v>0.59302599999999994</v>
      </c>
      <c r="G1369">
        <v>0.56240000000000001</v>
      </c>
      <c r="H1369">
        <v>0.66190000000000004</v>
      </c>
      <c r="I1369">
        <v>0.5575</v>
      </c>
      <c r="J1369">
        <v>0.57869999999999999</v>
      </c>
      <c r="K1369">
        <v>0.61150000000000004</v>
      </c>
      <c r="L1369">
        <v>0.67589999999999995</v>
      </c>
      <c r="M1369">
        <v>0.4481</v>
      </c>
      <c r="N1369">
        <v>0.61270000000000002</v>
      </c>
      <c r="O1369">
        <v>0.68359999999999999</v>
      </c>
      <c r="P1369">
        <v>0.5534</v>
      </c>
      <c r="Q1369">
        <v>0.60680000000000001</v>
      </c>
      <c r="R1369">
        <v>0.41189999999999999</v>
      </c>
      <c r="S1369">
        <v>0.41570000000000001</v>
      </c>
      <c r="T1369">
        <v>0.53520000000000001</v>
      </c>
      <c r="U1369">
        <v>0.56599999999999995</v>
      </c>
      <c r="V1369">
        <v>0.53349999999999997</v>
      </c>
      <c r="W1369">
        <v>0.44209999999999999</v>
      </c>
      <c r="X1369">
        <v>0.65290000000000004</v>
      </c>
      <c r="Y1369">
        <v>0.58560000000000001</v>
      </c>
      <c r="Z1369">
        <v>0.6915</v>
      </c>
      <c r="AA1369">
        <v>0.52929999999999999</v>
      </c>
      <c r="AB1369">
        <v>0.59379999999999999</v>
      </c>
      <c r="AC1369">
        <v>0.62529999999999997</v>
      </c>
      <c r="AD1369">
        <v>0.68210000000000004</v>
      </c>
      <c r="AE1369">
        <v>0.57220000000000004</v>
      </c>
      <c r="AF1369">
        <v>0.57889999999999997</v>
      </c>
      <c r="AG1369">
        <v>0.70979999999999999</v>
      </c>
      <c r="AH1369">
        <v>0.38090000000000002</v>
      </c>
      <c r="AI1369">
        <v>0.67249999999999999</v>
      </c>
      <c r="AJ1369">
        <v>0.56530000000000002</v>
      </c>
      <c r="AK1369">
        <v>0.71089999999999998</v>
      </c>
      <c r="AL1369">
        <v>0.49990000000000001</v>
      </c>
      <c r="AM1369">
        <v>0.70279999999999998</v>
      </c>
      <c r="AN1369">
        <v>0.62770000000000004</v>
      </c>
      <c r="AO1369">
        <v>0.73029999999999995</v>
      </c>
      <c r="AP1369">
        <v>0.66869999999999996</v>
      </c>
      <c r="AQ1369">
        <v>0.79559999999999997</v>
      </c>
      <c r="AR1369">
        <v>0.66410000000000002</v>
      </c>
      <c r="AS1369">
        <v>0.60229999999999995</v>
      </c>
      <c r="AT1369">
        <v>0.50339999999999996</v>
      </c>
      <c r="AU1369">
        <v>0.55010000000000003</v>
      </c>
      <c r="AV1369">
        <v>0.76300000000000001</v>
      </c>
      <c r="AW1369">
        <v>0.36259999999999998</v>
      </c>
      <c r="AX1369">
        <v>0.4829</v>
      </c>
      <c r="AY1369">
        <v>0.65680000000000005</v>
      </c>
      <c r="AZ1369">
        <v>0.58609999999999995</v>
      </c>
      <c r="BA1369">
        <v>0.54730000000000001</v>
      </c>
      <c r="BB1369">
        <v>0.75670000000000004</v>
      </c>
      <c r="BC1369">
        <v>0.60699999999999998</v>
      </c>
      <c r="BD1369">
        <v>0.53610000000000002</v>
      </c>
    </row>
    <row r="1370" spans="1:56" hidden="1" x14ac:dyDescent="0.4">
      <c r="A1370">
        <v>1432</v>
      </c>
      <c r="B1370" t="str">
        <f t="shared" si="64"/>
        <v>GPM002</v>
      </c>
      <c r="C1370" t="str">
        <f t="shared" si="65"/>
        <v>GPM052</v>
      </c>
      <c r="D1370" t="str">
        <f t="shared" si="62"/>
        <v>BM25</v>
      </c>
      <c r="E1370" t="s">
        <v>1451</v>
      </c>
      <c r="F1370">
        <f t="shared" si="63"/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</row>
    <row r="1371" spans="1:56" hidden="1" x14ac:dyDescent="0.4">
      <c r="A1371">
        <v>1433</v>
      </c>
      <c r="B1371" t="str">
        <f t="shared" si="64"/>
        <v>GPM002</v>
      </c>
      <c r="C1371" t="str">
        <f t="shared" si="65"/>
        <v>GPM052</v>
      </c>
      <c r="D1371" t="str">
        <f t="shared" si="62"/>
        <v>SBERT</v>
      </c>
      <c r="E1371" t="s">
        <v>1452</v>
      </c>
      <c r="F1371">
        <f t="shared" si="63"/>
        <v>0.94221400000000022</v>
      </c>
      <c r="G1371">
        <v>0.91069999999999995</v>
      </c>
      <c r="H1371">
        <v>0.92630000000000001</v>
      </c>
      <c r="I1371">
        <v>0.95879999999999999</v>
      </c>
      <c r="J1371">
        <v>0.95660000000000001</v>
      </c>
      <c r="K1371">
        <v>0.96379999999999999</v>
      </c>
      <c r="L1371">
        <v>0.95820000000000005</v>
      </c>
      <c r="M1371">
        <v>0.93169999999999997</v>
      </c>
      <c r="N1371">
        <v>0.94979999999999998</v>
      </c>
      <c r="O1371">
        <v>0.95469999999999999</v>
      </c>
      <c r="P1371">
        <v>0.96220000000000006</v>
      </c>
      <c r="Q1371">
        <v>0.94650000000000001</v>
      </c>
      <c r="R1371">
        <v>0.93340000000000001</v>
      </c>
      <c r="S1371">
        <v>0.85360000000000003</v>
      </c>
      <c r="T1371">
        <v>0.92100000000000004</v>
      </c>
      <c r="U1371">
        <v>0.91410000000000002</v>
      </c>
      <c r="V1371">
        <v>0.94810000000000005</v>
      </c>
      <c r="W1371">
        <v>0.93820000000000003</v>
      </c>
      <c r="X1371">
        <v>0.96730000000000005</v>
      </c>
      <c r="Y1371">
        <v>0.95179999999999998</v>
      </c>
      <c r="Z1371">
        <v>0.95520000000000005</v>
      </c>
      <c r="AA1371">
        <v>0.95979999999999999</v>
      </c>
      <c r="AB1371">
        <v>0.96709999999999996</v>
      </c>
      <c r="AC1371">
        <v>0.92700000000000005</v>
      </c>
      <c r="AD1371">
        <v>0.96509999999999996</v>
      </c>
      <c r="AE1371">
        <v>0.92559999999999998</v>
      </c>
      <c r="AF1371">
        <v>0.94879999999999998</v>
      </c>
      <c r="AG1371">
        <v>0.97270000000000001</v>
      </c>
      <c r="AH1371">
        <v>0.93630000000000002</v>
      </c>
      <c r="AI1371">
        <v>0.95720000000000005</v>
      </c>
      <c r="AJ1371">
        <v>0.93410000000000004</v>
      </c>
      <c r="AK1371">
        <v>0.9264</v>
      </c>
      <c r="AL1371">
        <v>0.89419999999999999</v>
      </c>
      <c r="AM1371">
        <v>0.95760000000000001</v>
      </c>
      <c r="AN1371">
        <v>0.96319999999999995</v>
      </c>
      <c r="AO1371">
        <v>0.97499999999999998</v>
      </c>
      <c r="AP1371">
        <v>0.9506</v>
      </c>
      <c r="AQ1371">
        <v>0.99039999999999995</v>
      </c>
      <c r="AR1371">
        <v>0.9718</v>
      </c>
      <c r="AS1371">
        <v>0.94240000000000002</v>
      </c>
      <c r="AT1371">
        <v>0.91959999999999997</v>
      </c>
      <c r="AU1371">
        <v>0.93330000000000002</v>
      </c>
      <c r="AV1371">
        <v>0.91110000000000002</v>
      </c>
      <c r="AW1371">
        <v>0.92059999999999997</v>
      </c>
      <c r="AX1371">
        <v>0.92030000000000001</v>
      </c>
      <c r="AY1371">
        <v>0.92190000000000005</v>
      </c>
      <c r="AZ1371">
        <v>0.93689999999999996</v>
      </c>
      <c r="BA1371">
        <v>0.90249999999999997</v>
      </c>
      <c r="BB1371">
        <v>0.97870000000000001</v>
      </c>
      <c r="BC1371">
        <v>0.95630000000000004</v>
      </c>
      <c r="BD1371">
        <v>0.94220000000000004</v>
      </c>
    </row>
    <row r="1372" spans="1:56" hidden="1" x14ac:dyDescent="0.4">
      <c r="A1372">
        <v>1434</v>
      </c>
      <c r="B1372" t="str">
        <f t="shared" si="64"/>
        <v>GPM002</v>
      </c>
      <c r="C1372" t="str">
        <f t="shared" si="65"/>
        <v>GPM052</v>
      </c>
      <c r="D1372" t="str">
        <f t="shared" si="62"/>
        <v>MEAN</v>
      </c>
      <c r="E1372" t="s">
        <v>1453</v>
      </c>
      <c r="F1372">
        <f t="shared" si="63"/>
        <v>0.50481800000000021</v>
      </c>
      <c r="G1372">
        <v>0.47660000000000002</v>
      </c>
      <c r="H1372">
        <v>0.48970000000000002</v>
      </c>
      <c r="I1372">
        <v>0.49330000000000002</v>
      </c>
      <c r="J1372">
        <v>0.48980000000000001</v>
      </c>
      <c r="K1372">
        <v>0.53839999999999999</v>
      </c>
      <c r="L1372">
        <v>0.54090000000000005</v>
      </c>
      <c r="M1372">
        <v>0.46029999999999999</v>
      </c>
      <c r="N1372">
        <v>0.51149999999999995</v>
      </c>
      <c r="O1372">
        <v>0.502</v>
      </c>
      <c r="P1372">
        <v>0.47099999999999997</v>
      </c>
      <c r="Q1372">
        <v>0.50260000000000005</v>
      </c>
      <c r="R1372">
        <v>0.44109999999999999</v>
      </c>
      <c r="S1372">
        <v>0.37869999999999998</v>
      </c>
      <c r="T1372">
        <v>0.45569999999999999</v>
      </c>
      <c r="U1372">
        <v>0.4718</v>
      </c>
      <c r="V1372">
        <v>0.4919</v>
      </c>
      <c r="W1372">
        <v>0.44569999999999999</v>
      </c>
      <c r="X1372">
        <v>0.53549999999999998</v>
      </c>
      <c r="Y1372">
        <v>0.55189999999999995</v>
      </c>
      <c r="Z1372">
        <v>0.54110000000000003</v>
      </c>
      <c r="AA1372">
        <v>0.52470000000000006</v>
      </c>
      <c r="AB1372">
        <v>0.49580000000000002</v>
      </c>
      <c r="AC1372">
        <v>0.48880000000000001</v>
      </c>
      <c r="AD1372">
        <v>0.50660000000000005</v>
      </c>
      <c r="AE1372">
        <v>0.50970000000000004</v>
      </c>
      <c r="AF1372">
        <v>0.51559999999999995</v>
      </c>
      <c r="AG1372">
        <v>0.57369999999999999</v>
      </c>
      <c r="AH1372">
        <v>0.4536</v>
      </c>
      <c r="AI1372">
        <v>0.60589999999999999</v>
      </c>
      <c r="AJ1372">
        <v>0.50580000000000003</v>
      </c>
      <c r="AK1372">
        <v>0.54869999999999997</v>
      </c>
      <c r="AL1372">
        <v>0.42209999999999998</v>
      </c>
      <c r="AM1372">
        <v>0.54379999999999995</v>
      </c>
      <c r="AN1372">
        <v>0.53990000000000005</v>
      </c>
      <c r="AO1372">
        <v>0.54400000000000004</v>
      </c>
      <c r="AP1372">
        <v>0.54349999999999998</v>
      </c>
      <c r="AQ1372">
        <v>0.67220000000000002</v>
      </c>
      <c r="AR1372">
        <v>0.52059999999999995</v>
      </c>
      <c r="AS1372">
        <v>0.51139999999999997</v>
      </c>
      <c r="AT1372">
        <v>0.48409999999999997</v>
      </c>
      <c r="AU1372">
        <v>0.48609999999999998</v>
      </c>
      <c r="AV1372">
        <v>0.54469999999999996</v>
      </c>
      <c r="AW1372">
        <v>0.39600000000000002</v>
      </c>
      <c r="AX1372">
        <v>0.46939999999999998</v>
      </c>
      <c r="AY1372">
        <v>0.48559999999999998</v>
      </c>
      <c r="AZ1372">
        <v>0.50690000000000002</v>
      </c>
      <c r="BA1372">
        <v>0.46429999999999999</v>
      </c>
      <c r="BB1372">
        <v>0.60289999999999999</v>
      </c>
      <c r="BC1372">
        <v>0.51170000000000004</v>
      </c>
      <c r="BD1372">
        <v>0.4733</v>
      </c>
    </row>
    <row r="1373" spans="1:56" hidden="1" x14ac:dyDescent="0.4">
      <c r="A1373">
        <v>1435</v>
      </c>
      <c r="B1373" t="str">
        <f t="shared" si="64"/>
        <v>GPM002</v>
      </c>
      <c r="C1373" t="str">
        <f t="shared" si="65"/>
        <v>GPM052</v>
      </c>
      <c r="D1373" t="str">
        <f t="shared" si="62"/>
        <v>Weighted</v>
      </c>
      <c r="E1373" t="s">
        <v>1454</v>
      </c>
      <c r="F1373">
        <f t="shared" si="63"/>
        <v>0.51934399999999992</v>
      </c>
      <c r="G1373">
        <v>0.48720000000000002</v>
      </c>
      <c r="H1373">
        <v>0.50629999999999997</v>
      </c>
      <c r="I1373">
        <v>0.50070000000000003</v>
      </c>
      <c r="J1373">
        <v>0.49769999999999998</v>
      </c>
      <c r="K1373">
        <v>0.55900000000000005</v>
      </c>
      <c r="L1373">
        <v>0.56620000000000004</v>
      </c>
      <c r="M1373">
        <v>0.45800000000000002</v>
      </c>
      <c r="N1373">
        <v>0.52749999999999997</v>
      </c>
      <c r="O1373">
        <v>0.51839999999999997</v>
      </c>
      <c r="P1373">
        <v>0.47210000000000002</v>
      </c>
      <c r="Q1373">
        <v>0.51659999999999995</v>
      </c>
      <c r="R1373">
        <v>0.43190000000000001</v>
      </c>
      <c r="S1373">
        <v>0.36620000000000003</v>
      </c>
      <c r="T1373">
        <v>0.4582</v>
      </c>
      <c r="U1373">
        <v>0.48089999999999999</v>
      </c>
      <c r="V1373">
        <v>0.49930000000000002</v>
      </c>
      <c r="W1373">
        <v>0.4385</v>
      </c>
      <c r="X1373">
        <v>0.55700000000000005</v>
      </c>
      <c r="Y1373">
        <v>0.57640000000000002</v>
      </c>
      <c r="Z1373">
        <v>0.56769999999999998</v>
      </c>
      <c r="AA1373">
        <v>0.5383</v>
      </c>
      <c r="AB1373">
        <v>0.50439999999999996</v>
      </c>
      <c r="AC1373">
        <v>0.50329999999999997</v>
      </c>
      <c r="AD1373">
        <v>0.52249999999999996</v>
      </c>
      <c r="AE1373">
        <v>0.52690000000000003</v>
      </c>
      <c r="AF1373">
        <v>0.53120000000000001</v>
      </c>
      <c r="AG1373">
        <v>0.60670000000000002</v>
      </c>
      <c r="AH1373">
        <v>0.44569999999999999</v>
      </c>
      <c r="AI1373">
        <v>0.64749999999999996</v>
      </c>
      <c r="AJ1373">
        <v>0.52039999999999997</v>
      </c>
      <c r="AK1373">
        <v>0.58240000000000003</v>
      </c>
      <c r="AL1373">
        <v>0.41839999999999999</v>
      </c>
      <c r="AM1373">
        <v>0.57130000000000003</v>
      </c>
      <c r="AN1373">
        <v>0.56179999999999997</v>
      </c>
      <c r="AO1373">
        <v>0.57030000000000003</v>
      </c>
      <c r="AP1373">
        <v>0.57020000000000004</v>
      </c>
      <c r="AQ1373">
        <v>0.73150000000000004</v>
      </c>
      <c r="AR1373">
        <v>0.53810000000000002</v>
      </c>
      <c r="AS1373">
        <v>0.52800000000000002</v>
      </c>
      <c r="AT1373">
        <v>0.4924</v>
      </c>
      <c r="AU1373">
        <v>0.49509999999999998</v>
      </c>
      <c r="AV1373">
        <v>0.58240000000000003</v>
      </c>
      <c r="AW1373">
        <v>0.375</v>
      </c>
      <c r="AX1373">
        <v>0.4728</v>
      </c>
      <c r="AY1373">
        <v>0.50160000000000005</v>
      </c>
      <c r="AZ1373">
        <v>0.52239999999999998</v>
      </c>
      <c r="BA1373">
        <v>0.47239999999999999</v>
      </c>
      <c r="BB1373">
        <v>0.64470000000000005</v>
      </c>
      <c r="BC1373">
        <v>0.52659999999999996</v>
      </c>
      <c r="BD1373">
        <v>0.47710000000000002</v>
      </c>
    </row>
    <row r="1374" spans="1:56" hidden="1" x14ac:dyDescent="0.4">
      <c r="A1374">
        <v>1303</v>
      </c>
      <c r="B1374" t="str">
        <f t="shared" si="64"/>
        <v>GPM001</v>
      </c>
      <c r="C1374" t="str">
        <f t="shared" si="65"/>
        <v>GPM052</v>
      </c>
      <c r="D1374" t="str">
        <f t="shared" si="62"/>
        <v>Jaccard</v>
      </c>
      <c r="E1374" t="s">
        <v>1455</v>
      </c>
      <c r="F1374">
        <f t="shared" si="63"/>
        <v>0.39225399999999994</v>
      </c>
      <c r="G1374">
        <v>0.28050000000000003</v>
      </c>
      <c r="H1374">
        <v>0.3301</v>
      </c>
      <c r="I1374">
        <v>0.32950000000000002</v>
      </c>
      <c r="J1374">
        <v>0.30099999999999999</v>
      </c>
      <c r="K1374">
        <v>0.4304</v>
      </c>
      <c r="L1374">
        <v>0.37180000000000002</v>
      </c>
      <c r="M1374">
        <v>0.40860000000000002</v>
      </c>
      <c r="N1374">
        <v>0.36359999999999998</v>
      </c>
      <c r="O1374">
        <v>0.41670000000000001</v>
      </c>
      <c r="P1374">
        <v>0.31030000000000002</v>
      </c>
      <c r="Q1374">
        <v>0.5</v>
      </c>
      <c r="R1374">
        <v>0.38569999999999999</v>
      </c>
      <c r="S1374">
        <v>0.2475</v>
      </c>
      <c r="T1374">
        <v>0.37780000000000002</v>
      </c>
      <c r="U1374">
        <v>0.36359999999999998</v>
      </c>
      <c r="V1374">
        <v>0.4</v>
      </c>
      <c r="W1374">
        <v>0.31109999999999999</v>
      </c>
      <c r="X1374">
        <v>0.44440000000000002</v>
      </c>
      <c r="Y1374">
        <v>0.5</v>
      </c>
      <c r="Z1374">
        <v>0.47270000000000001</v>
      </c>
      <c r="AA1374">
        <v>0.54390000000000005</v>
      </c>
      <c r="AB1374">
        <v>0.41770000000000002</v>
      </c>
      <c r="AC1374">
        <v>0.31580000000000003</v>
      </c>
      <c r="AD1374">
        <v>0.31730000000000003</v>
      </c>
      <c r="AE1374">
        <v>0.39779999999999999</v>
      </c>
      <c r="AF1374">
        <v>0.4592</v>
      </c>
      <c r="AG1374">
        <v>0.34</v>
      </c>
      <c r="AH1374">
        <v>0.44740000000000002</v>
      </c>
      <c r="AI1374">
        <v>0.37140000000000001</v>
      </c>
      <c r="AJ1374">
        <v>0.34379999999999999</v>
      </c>
      <c r="AK1374">
        <v>0.31130000000000002</v>
      </c>
      <c r="AL1374">
        <v>0.27400000000000002</v>
      </c>
      <c r="AM1374">
        <v>0.4783</v>
      </c>
      <c r="AN1374">
        <v>0.36080000000000001</v>
      </c>
      <c r="AO1374">
        <v>0.38829999999999998</v>
      </c>
      <c r="AP1374">
        <v>0.37659999999999999</v>
      </c>
      <c r="AQ1374">
        <v>0.49149999999999999</v>
      </c>
      <c r="AR1374">
        <v>0.44290000000000002</v>
      </c>
      <c r="AS1374">
        <v>0.47499999999999998</v>
      </c>
      <c r="AT1374">
        <v>0.37080000000000002</v>
      </c>
      <c r="AU1374">
        <v>0.30990000000000001</v>
      </c>
      <c r="AV1374">
        <v>0.47189999999999999</v>
      </c>
      <c r="AW1374">
        <v>0.29199999999999998</v>
      </c>
      <c r="AX1374">
        <v>0.3211</v>
      </c>
      <c r="AY1374">
        <v>0.37969999999999998</v>
      </c>
      <c r="AZ1374">
        <v>0.37680000000000002</v>
      </c>
      <c r="BA1374">
        <v>0.47060000000000002</v>
      </c>
      <c r="BB1374">
        <v>0.68120000000000003</v>
      </c>
      <c r="BC1374">
        <v>0.48749999999999999</v>
      </c>
      <c r="BD1374">
        <v>0.35289999999999999</v>
      </c>
    </row>
    <row r="1375" spans="1:56" hidden="1" x14ac:dyDescent="0.4">
      <c r="A1375">
        <v>1304</v>
      </c>
      <c r="B1375" t="str">
        <f t="shared" si="64"/>
        <v>GPM001</v>
      </c>
      <c r="C1375" t="str">
        <f t="shared" si="65"/>
        <v>GPM052</v>
      </c>
      <c r="D1375" t="str">
        <f t="shared" si="62"/>
        <v>Levenshtein</v>
      </c>
      <c r="E1375" t="s">
        <v>1456</v>
      </c>
      <c r="F1375">
        <f t="shared" si="63"/>
        <v>0.56566000000000005</v>
      </c>
      <c r="G1375">
        <v>0.5121</v>
      </c>
      <c r="H1375">
        <v>0.48259999999999997</v>
      </c>
      <c r="I1375">
        <v>0.52270000000000005</v>
      </c>
      <c r="J1375">
        <v>0.55489999999999995</v>
      </c>
      <c r="K1375">
        <v>0.53620000000000001</v>
      </c>
      <c r="L1375">
        <v>0.59640000000000004</v>
      </c>
      <c r="M1375">
        <v>0.55300000000000005</v>
      </c>
      <c r="N1375">
        <v>0.67310000000000003</v>
      </c>
      <c r="O1375">
        <v>0.5262</v>
      </c>
      <c r="P1375">
        <v>0.49859999999999999</v>
      </c>
      <c r="Q1375">
        <v>0.67779999999999996</v>
      </c>
      <c r="R1375">
        <v>0.54020000000000001</v>
      </c>
      <c r="S1375">
        <v>0.44400000000000001</v>
      </c>
      <c r="T1375">
        <v>0.67879999999999996</v>
      </c>
      <c r="U1375">
        <v>0.505</v>
      </c>
      <c r="V1375">
        <v>0.53129999999999999</v>
      </c>
      <c r="W1375">
        <v>0.52090000000000003</v>
      </c>
      <c r="X1375">
        <v>0.65349999999999997</v>
      </c>
      <c r="Y1375">
        <v>0.64800000000000002</v>
      </c>
      <c r="Z1375">
        <v>0.66</v>
      </c>
      <c r="AA1375">
        <v>0.64480000000000004</v>
      </c>
      <c r="AB1375">
        <v>0.56830000000000003</v>
      </c>
      <c r="AC1375">
        <v>0.44629999999999997</v>
      </c>
      <c r="AD1375">
        <v>0.59730000000000005</v>
      </c>
      <c r="AE1375">
        <v>0.55530000000000002</v>
      </c>
      <c r="AF1375">
        <v>0.51780000000000004</v>
      </c>
      <c r="AG1375">
        <v>0.57310000000000005</v>
      </c>
      <c r="AH1375">
        <v>0.6361</v>
      </c>
      <c r="AI1375">
        <v>0.57779999999999998</v>
      </c>
      <c r="AJ1375">
        <v>0.60870000000000002</v>
      </c>
      <c r="AK1375">
        <v>0.53290000000000004</v>
      </c>
      <c r="AL1375">
        <v>0.51160000000000005</v>
      </c>
      <c r="AM1375">
        <v>0.60209999999999997</v>
      </c>
      <c r="AN1375">
        <v>0.51280000000000003</v>
      </c>
      <c r="AO1375">
        <v>0.53839999999999999</v>
      </c>
      <c r="AP1375">
        <v>0.58579999999999999</v>
      </c>
      <c r="AQ1375">
        <v>0.6633</v>
      </c>
      <c r="AR1375">
        <v>0.63129999999999997</v>
      </c>
      <c r="AS1375">
        <v>0.58130000000000004</v>
      </c>
      <c r="AT1375">
        <v>0.57879999999999998</v>
      </c>
      <c r="AU1375">
        <v>0.54020000000000001</v>
      </c>
      <c r="AV1375">
        <v>0.52900000000000003</v>
      </c>
      <c r="AW1375">
        <v>0.44850000000000001</v>
      </c>
      <c r="AX1375">
        <v>0.50780000000000003</v>
      </c>
      <c r="AY1375">
        <v>0.61680000000000001</v>
      </c>
      <c r="AZ1375">
        <v>0.55569999999999997</v>
      </c>
      <c r="BA1375">
        <v>0.63419999999999999</v>
      </c>
      <c r="BB1375">
        <v>0.68100000000000005</v>
      </c>
      <c r="BC1375">
        <v>0.50319999999999998</v>
      </c>
      <c r="BD1375">
        <v>0.48749999999999999</v>
      </c>
    </row>
    <row r="1376" spans="1:56" hidden="1" x14ac:dyDescent="0.4">
      <c r="A1376">
        <v>1305</v>
      </c>
      <c r="B1376" t="str">
        <f t="shared" si="64"/>
        <v>GPM001</v>
      </c>
      <c r="C1376" t="str">
        <f t="shared" si="65"/>
        <v>GPM052</v>
      </c>
      <c r="D1376" t="str">
        <f t="shared" si="62"/>
        <v>TFIDF</v>
      </c>
      <c r="E1376" t="s">
        <v>1457</v>
      </c>
      <c r="F1376">
        <f t="shared" si="63"/>
        <v>0.57295000000000018</v>
      </c>
      <c r="G1376">
        <v>0.52939999999999998</v>
      </c>
      <c r="H1376">
        <v>0.6613</v>
      </c>
      <c r="I1376">
        <v>0.51819999999999999</v>
      </c>
      <c r="J1376">
        <v>0.6069</v>
      </c>
      <c r="K1376">
        <v>0.52300000000000002</v>
      </c>
      <c r="L1376">
        <v>0.62609999999999999</v>
      </c>
      <c r="M1376">
        <v>0.48859999999999998</v>
      </c>
      <c r="N1376">
        <v>0.51900000000000002</v>
      </c>
      <c r="O1376">
        <v>0.67020000000000002</v>
      </c>
      <c r="P1376">
        <v>0.51719999999999999</v>
      </c>
      <c r="Q1376">
        <v>0.65620000000000001</v>
      </c>
      <c r="R1376">
        <v>0.49130000000000001</v>
      </c>
      <c r="S1376">
        <v>0.45129999999999998</v>
      </c>
      <c r="T1376">
        <v>0.64359999999999995</v>
      </c>
      <c r="U1376">
        <v>0.51900000000000002</v>
      </c>
      <c r="V1376">
        <v>0.52529999999999999</v>
      </c>
      <c r="W1376">
        <v>0.46029999999999999</v>
      </c>
      <c r="X1376">
        <v>0.65720000000000001</v>
      </c>
      <c r="Y1376">
        <v>0.60429999999999995</v>
      </c>
      <c r="Z1376">
        <v>0.72540000000000004</v>
      </c>
      <c r="AA1376">
        <v>0.63</v>
      </c>
      <c r="AB1376">
        <v>0.63500000000000001</v>
      </c>
      <c r="AC1376">
        <v>0.50600000000000001</v>
      </c>
      <c r="AD1376">
        <v>0.62280000000000002</v>
      </c>
      <c r="AE1376">
        <v>0.56569999999999998</v>
      </c>
      <c r="AF1376">
        <v>0.55059999999999998</v>
      </c>
      <c r="AG1376">
        <v>0.52859999999999996</v>
      </c>
      <c r="AH1376">
        <v>0.47699999999999998</v>
      </c>
      <c r="AI1376">
        <v>0.50090000000000001</v>
      </c>
      <c r="AJ1376">
        <v>0.56059999999999999</v>
      </c>
      <c r="AK1376">
        <v>0.55300000000000005</v>
      </c>
      <c r="AL1376">
        <v>0.50119999999999998</v>
      </c>
      <c r="AM1376">
        <v>0.6573</v>
      </c>
      <c r="AN1376">
        <v>0.58330000000000004</v>
      </c>
      <c r="AO1376">
        <v>0.62260000000000004</v>
      </c>
      <c r="AP1376">
        <v>0.63339999999999996</v>
      </c>
      <c r="AQ1376">
        <v>0.58979999999999999</v>
      </c>
      <c r="AR1376">
        <v>0.67969999999999997</v>
      </c>
      <c r="AS1376">
        <v>0.62270000000000003</v>
      </c>
      <c r="AT1376">
        <v>0.58640000000000003</v>
      </c>
      <c r="AU1376">
        <v>0.59250000000000003</v>
      </c>
      <c r="AV1376">
        <v>0.505</v>
      </c>
      <c r="AW1376">
        <v>0.4476</v>
      </c>
      <c r="AX1376">
        <v>0.41399999999999998</v>
      </c>
      <c r="AY1376">
        <v>0.62439999999999996</v>
      </c>
      <c r="AZ1376">
        <v>0.50960000000000005</v>
      </c>
      <c r="BA1376">
        <v>0.62190000000000001</v>
      </c>
      <c r="BB1376">
        <v>0.74570000000000003</v>
      </c>
      <c r="BC1376">
        <v>0.57340000000000002</v>
      </c>
      <c r="BD1376">
        <v>0.61299999999999999</v>
      </c>
    </row>
    <row r="1377" spans="1:56" hidden="1" x14ac:dyDescent="0.4">
      <c r="A1377">
        <v>1306</v>
      </c>
      <c r="B1377" t="str">
        <f t="shared" si="64"/>
        <v>GPM001</v>
      </c>
      <c r="C1377" t="str">
        <f t="shared" si="65"/>
        <v>GPM052</v>
      </c>
      <c r="D1377" t="str">
        <f t="shared" si="62"/>
        <v>BM25</v>
      </c>
      <c r="E1377" t="s">
        <v>1458</v>
      </c>
      <c r="F1377">
        <f t="shared" si="63"/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</row>
    <row r="1378" spans="1:56" hidden="1" x14ac:dyDescent="0.4">
      <c r="A1378">
        <v>1307</v>
      </c>
      <c r="B1378" t="str">
        <f t="shared" si="64"/>
        <v>GPM001</v>
      </c>
      <c r="C1378" t="str">
        <f t="shared" si="65"/>
        <v>GPM052</v>
      </c>
      <c r="D1378" t="str">
        <f t="shared" si="62"/>
        <v>SBERT</v>
      </c>
      <c r="E1378" t="s">
        <v>1459</v>
      </c>
      <c r="F1378">
        <f t="shared" si="63"/>
        <v>0.94049800000000017</v>
      </c>
      <c r="G1378">
        <v>0.89939999999999998</v>
      </c>
      <c r="H1378">
        <v>0.9093</v>
      </c>
      <c r="I1378">
        <v>0.93759999999999999</v>
      </c>
      <c r="J1378">
        <v>0.95789999999999997</v>
      </c>
      <c r="K1378">
        <v>0.93440000000000001</v>
      </c>
      <c r="L1378">
        <v>0.93510000000000004</v>
      </c>
      <c r="M1378">
        <v>0.94499999999999995</v>
      </c>
      <c r="N1378">
        <v>0.96550000000000002</v>
      </c>
      <c r="O1378">
        <v>0.95209999999999995</v>
      </c>
      <c r="P1378">
        <v>0.95830000000000004</v>
      </c>
      <c r="Q1378">
        <v>0.98199999999999998</v>
      </c>
      <c r="R1378">
        <v>0.94599999999999995</v>
      </c>
      <c r="S1378">
        <v>0.87150000000000005</v>
      </c>
      <c r="T1378">
        <v>0.94779999999999998</v>
      </c>
      <c r="U1378">
        <v>0.8962</v>
      </c>
      <c r="V1378">
        <v>0.93889999999999996</v>
      </c>
      <c r="W1378">
        <v>0.95350000000000001</v>
      </c>
      <c r="X1378">
        <v>0.96619999999999995</v>
      </c>
      <c r="Y1378">
        <v>0.95950000000000002</v>
      </c>
      <c r="Z1378">
        <v>0.96889999999999998</v>
      </c>
      <c r="AA1378">
        <v>0.96499999999999997</v>
      </c>
      <c r="AB1378">
        <v>0.97240000000000004</v>
      </c>
      <c r="AC1378">
        <v>0.88370000000000004</v>
      </c>
      <c r="AD1378">
        <v>0.9708</v>
      </c>
      <c r="AE1378">
        <v>0.9375</v>
      </c>
      <c r="AF1378">
        <v>0.94089999999999996</v>
      </c>
      <c r="AG1378">
        <v>0.9627</v>
      </c>
      <c r="AH1378">
        <v>0.95520000000000005</v>
      </c>
      <c r="AI1378">
        <v>0.92230000000000001</v>
      </c>
      <c r="AJ1378">
        <v>0.94159999999999999</v>
      </c>
      <c r="AK1378">
        <v>0.91090000000000004</v>
      </c>
      <c r="AL1378">
        <v>0.89410000000000001</v>
      </c>
      <c r="AM1378">
        <v>0.96630000000000005</v>
      </c>
      <c r="AN1378">
        <v>0.93779999999999997</v>
      </c>
      <c r="AO1378">
        <v>0.96299999999999997</v>
      </c>
      <c r="AP1378">
        <v>0.96460000000000001</v>
      </c>
      <c r="AQ1378">
        <v>0.95979999999999999</v>
      </c>
      <c r="AR1378">
        <v>0.96640000000000004</v>
      </c>
      <c r="AS1378">
        <v>0.93559999999999999</v>
      </c>
      <c r="AT1378">
        <v>0.96130000000000004</v>
      </c>
      <c r="AU1378">
        <v>0.9425</v>
      </c>
      <c r="AV1378">
        <v>0.88660000000000005</v>
      </c>
      <c r="AW1378">
        <v>0.88719999999999999</v>
      </c>
      <c r="AX1378">
        <v>0.91520000000000001</v>
      </c>
      <c r="AY1378">
        <v>0.92300000000000004</v>
      </c>
      <c r="AZ1378">
        <v>0.93789999999999996</v>
      </c>
      <c r="BA1378">
        <v>0.96109999999999995</v>
      </c>
      <c r="BB1378">
        <v>0.96879999999999999</v>
      </c>
      <c r="BC1378">
        <v>0.92079999999999995</v>
      </c>
      <c r="BD1378">
        <v>0.94479999999999997</v>
      </c>
    </row>
    <row r="1379" spans="1:56" hidden="1" x14ac:dyDescent="0.4">
      <c r="A1379">
        <v>1308</v>
      </c>
      <c r="B1379" t="str">
        <f t="shared" si="64"/>
        <v>GPM001</v>
      </c>
      <c r="C1379" t="str">
        <f t="shared" si="65"/>
        <v>GPM052</v>
      </c>
      <c r="D1379" t="str">
        <f t="shared" si="62"/>
        <v>MEAN</v>
      </c>
      <c r="E1379" t="s">
        <v>1460</v>
      </c>
      <c r="F1379">
        <f t="shared" si="63"/>
        <v>0.49427600000000022</v>
      </c>
      <c r="G1379">
        <v>0.44429999999999997</v>
      </c>
      <c r="H1379">
        <v>0.47660000000000002</v>
      </c>
      <c r="I1379">
        <v>0.46160000000000001</v>
      </c>
      <c r="J1379">
        <v>0.48409999999999997</v>
      </c>
      <c r="K1379">
        <v>0.48480000000000001</v>
      </c>
      <c r="L1379">
        <v>0.50590000000000002</v>
      </c>
      <c r="M1379">
        <v>0.47899999999999998</v>
      </c>
      <c r="N1379">
        <v>0.50429999999999997</v>
      </c>
      <c r="O1379">
        <v>0.51300000000000001</v>
      </c>
      <c r="P1379">
        <v>0.45689999999999997</v>
      </c>
      <c r="Q1379">
        <v>0.56320000000000003</v>
      </c>
      <c r="R1379">
        <v>0.47260000000000002</v>
      </c>
      <c r="S1379">
        <v>0.40289999999999998</v>
      </c>
      <c r="T1379">
        <v>0.52959999999999996</v>
      </c>
      <c r="U1379">
        <v>0.45679999999999998</v>
      </c>
      <c r="V1379">
        <v>0.47910000000000003</v>
      </c>
      <c r="W1379">
        <v>0.4491</v>
      </c>
      <c r="X1379">
        <v>0.54430000000000001</v>
      </c>
      <c r="Y1379">
        <v>0.54239999999999999</v>
      </c>
      <c r="Z1379">
        <v>0.56540000000000001</v>
      </c>
      <c r="AA1379">
        <v>0.55669999999999997</v>
      </c>
      <c r="AB1379">
        <v>0.51870000000000005</v>
      </c>
      <c r="AC1379">
        <v>0.4304</v>
      </c>
      <c r="AD1379">
        <v>0.50160000000000005</v>
      </c>
      <c r="AE1379">
        <v>0.49130000000000001</v>
      </c>
      <c r="AF1379">
        <v>0.49370000000000003</v>
      </c>
      <c r="AG1379">
        <v>0.48089999999999999</v>
      </c>
      <c r="AH1379">
        <v>0.50309999999999999</v>
      </c>
      <c r="AI1379">
        <v>0.47449999999999998</v>
      </c>
      <c r="AJ1379">
        <v>0.4909</v>
      </c>
      <c r="AK1379">
        <v>0.46160000000000001</v>
      </c>
      <c r="AL1379">
        <v>0.43619999999999998</v>
      </c>
      <c r="AM1379">
        <v>0.54079999999999995</v>
      </c>
      <c r="AN1379">
        <v>0.47889999999999999</v>
      </c>
      <c r="AO1379">
        <v>0.50249999999999995</v>
      </c>
      <c r="AP1379">
        <v>0.5121</v>
      </c>
      <c r="AQ1379">
        <v>0.54090000000000005</v>
      </c>
      <c r="AR1379">
        <v>0.54410000000000003</v>
      </c>
      <c r="AS1379">
        <v>0.52290000000000003</v>
      </c>
      <c r="AT1379">
        <v>0.4995</v>
      </c>
      <c r="AU1379">
        <v>0.47699999999999998</v>
      </c>
      <c r="AV1379">
        <v>0.47849999999999998</v>
      </c>
      <c r="AW1379">
        <v>0.41510000000000002</v>
      </c>
      <c r="AX1379">
        <v>0.43159999999999998</v>
      </c>
      <c r="AY1379">
        <v>0.50880000000000003</v>
      </c>
      <c r="AZ1379">
        <v>0.47599999999999998</v>
      </c>
      <c r="BA1379">
        <v>0.53759999999999997</v>
      </c>
      <c r="BB1379">
        <v>0.61529999999999996</v>
      </c>
      <c r="BC1379">
        <v>0.497</v>
      </c>
      <c r="BD1379">
        <v>0.47970000000000002</v>
      </c>
    </row>
    <row r="1380" spans="1:56" hidden="1" x14ac:dyDescent="0.4">
      <c r="A1380">
        <v>1309</v>
      </c>
      <c r="B1380" t="str">
        <f t="shared" si="64"/>
        <v>GPM001</v>
      </c>
      <c r="C1380" t="str">
        <f t="shared" si="65"/>
        <v>GPM052</v>
      </c>
      <c r="D1380" t="str">
        <f t="shared" si="62"/>
        <v>Weighted</v>
      </c>
      <c r="E1380" t="s">
        <v>1461</v>
      </c>
      <c r="F1380">
        <f t="shared" si="63"/>
        <v>0.50541400000000003</v>
      </c>
      <c r="G1380">
        <v>0.44690000000000002</v>
      </c>
      <c r="H1380">
        <v>0.49249999999999999</v>
      </c>
      <c r="I1380">
        <v>0.46229999999999999</v>
      </c>
      <c r="J1380">
        <v>0.49180000000000001</v>
      </c>
      <c r="K1380">
        <v>0.49199999999999999</v>
      </c>
      <c r="L1380">
        <v>0.52339999999999998</v>
      </c>
      <c r="M1380">
        <v>0.48149999999999998</v>
      </c>
      <c r="N1380">
        <v>0.51139999999999997</v>
      </c>
      <c r="O1380">
        <v>0.53200000000000003</v>
      </c>
      <c r="P1380">
        <v>0.45319999999999999</v>
      </c>
      <c r="Q1380">
        <v>0.58950000000000002</v>
      </c>
      <c r="R1380">
        <v>0.47349999999999998</v>
      </c>
      <c r="S1380">
        <v>0.39539999999999997</v>
      </c>
      <c r="T1380">
        <v>0.55200000000000005</v>
      </c>
      <c r="U1380">
        <v>0.46250000000000002</v>
      </c>
      <c r="V1380">
        <v>0.48430000000000001</v>
      </c>
      <c r="W1380">
        <v>0.44140000000000001</v>
      </c>
      <c r="X1380">
        <v>0.56830000000000003</v>
      </c>
      <c r="Y1380">
        <v>0.56430000000000002</v>
      </c>
      <c r="Z1380">
        <v>0.59770000000000001</v>
      </c>
      <c r="AA1380">
        <v>0.5827</v>
      </c>
      <c r="AB1380">
        <v>0.53420000000000001</v>
      </c>
      <c r="AC1380">
        <v>0.43070000000000003</v>
      </c>
      <c r="AD1380">
        <v>0.51259999999999994</v>
      </c>
      <c r="AE1380">
        <v>0.50170000000000003</v>
      </c>
      <c r="AF1380">
        <v>0.50349999999999995</v>
      </c>
      <c r="AG1380">
        <v>0.48309999999999997</v>
      </c>
      <c r="AH1380">
        <v>0.50949999999999995</v>
      </c>
      <c r="AI1380">
        <v>0.4798</v>
      </c>
      <c r="AJ1380">
        <v>0.50049999999999994</v>
      </c>
      <c r="AK1380">
        <v>0.46800000000000003</v>
      </c>
      <c r="AL1380">
        <v>0.43619999999999998</v>
      </c>
      <c r="AM1380">
        <v>0.56389999999999996</v>
      </c>
      <c r="AN1380">
        <v>0.48720000000000002</v>
      </c>
      <c r="AO1380">
        <v>0.51480000000000004</v>
      </c>
      <c r="AP1380">
        <v>0.52710000000000001</v>
      </c>
      <c r="AQ1380">
        <v>0.56159999999999999</v>
      </c>
      <c r="AR1380">
        <v>0.56910000000000005</v>
      </c>
      <c r="AS1380">
        <v>0.54449999999999998</v>
      </c>
      <c r="AT1380">
        <v>0.50939999999999996</v>
      </c>
      <c r="AU1380">
        <v>0.48449999999999999</v>
      </c>
      <c r="AV1380">
        <v>0.4904</v>
      </c>
      <c r="AW1380">
        <v>0.40810000000000002</v>
      </c>
      <c r="AX1380">
        <v>0.4229</v>
      </c>
      <c r="AY1380">
        <v>0.52869999999999995</v>
      </c>
      <c r="AZ1380">
        <v>0.4798</v>
      </c>
      <c r="BA1380">
        <v>0.55889999999999995</v>
      </c>
      <c r="BB1380">
        <v>0.66110000000000002</v>
      </c>
      <c r="BC1380">
        <v>0.51180000000000003</v>
      </c>
      <c r="BD1380">
        <v>0.48849999999999999</v>
      </c>
    </row>
    <row r="1381" spans="1:56" hidden="1" x14ac:dyDescent="0.4">
      <c r="A1381">
        <v>1499</v>
      </c>
      <c r="B1381" t="str">
        <f t="shared" si="64"/>
        <v>GPM092</v>
      </c>
      <c r="C1381" t="str">
        <f t="shared" si="65"/>
        <v>GPM053</v>
      </c>
      <c r="D1381" t="str">
        <f t="shared" si="62"/>
        <v>Jaccard</v>
      </c>
      <c r="E1381" t="s">
        <v>1462</v>
      </c>
      <c r="F1381">
        <f t="shared" si="63"/>
        <v>0.3306260000000002</v>
      </c>
      <c r="G1381">
        <v>0.4219</v>
      </c>
      <c r="H1381">
        <v>0.27200000000000002</v>
      </c>
      <c r="I1381">
        <v>0.25769999999999998</v>
      </c>
      <c r="J1381">
        <v>0.26469999999999999</v>
      </c>
      <c r="K1381">
        <v>0.32469999999999999</v>
      </c>
      <c r="L1381">
        <v>0.29409999999999997</v>
      </c>
      <c r="M1381">
        <v>0.35420000000000001</v>
      </c>
      <c r="N1381">
        <v>0.30299999999999999</v>
      </c>
      <c r="O1381">
        <v>0.2661</v>
      </c>
      <c r="P1381">
        <v>0.33329999999999999</v>
      </c>
      <c r="Q1381">
        <v>0.37230000000000002</v>
      </c>
      <c r="R1381">
        <v>0.3659</v>
      </c>
      <c r="S1381">
        <v>0.26319999999999999</v>
      </c>
      <c r="T1381">
        <v>0.45119999999999999</v>
      </c>
      <c r="U1381">
        <v>0.3548</v>
      </c>
      <c r="V1381">
        <v>0.39760000000000001</v>
      </c>
      <c r="W1381">
        <v>0.35920000000000002</v>
      </c>
      <c r="X1381">
        <v>0.21790000000000001</v>
      </c>
      <c r="Y1381">
        <v>0.34089999999999998</v>
      </c>
      <c r="Z1381">
        <v>0.39710000000000001</v>
      </c>
      <c r="AA1381">
        <v>0.51280000000000003</v>
      </c>
      <c r="AB1381">
        <v>0.30470000000000003</v>
      </c>
      <c r="AC1381">
        <v>0.32629999999999998</v>
      </c>
      <c r="AD1381">
        <v>0.3125</v>
      </c>
      <c r="AE1381">
        <v>0.3458</v>
      </c>
      <c r="AF1381">
        <v>0.42270000000000002</v>
      </c>
      <c r="AG1381">
        <v>0.29199999999999998</v>
      </c>
      <c r="AH1381">
        <v>0.3483</v>
      </c>
      <c r="AI1381">
        <v>0.4143</v>
      </c>
      <c r="AJ1381">
        <v>0.31709999999999999</v>
      </c>
      <c r="AK1381">
        <v>0.30099999999999999</v>
      </c>
      <c r="AL1381">
        <v>0.29170000000000001</v>
      </c>
      <c r="AM1381">
        <v>0.29089999999999999</v>
      </c>
      <c r="AN1381">
        <v>0.3</v>
      </c>
      <c r="AO1381">
        <v>0.38159999999999999</v>
      </c>
      <c r="AP1381">
        <v>0.28920000000000001</v>
      </c>
      <c r="AQ1381">
        <v>0.40739999999999998</v>
      </c>
      <c r="AR1381">
        <v>0.3</v>
      </c>
      <c r="AS1381">
        <v>0.32219999999999999</v>
      </c>
      <c r="AT1381">
        <v>0.34379999999999999</v>
      </c>
      <c r="AU1381">
        <v>0.254</v>
      </c>
      <c r="AV1381">
        <v>0.3458</v>
      </c>
      <c r="AW1381">
        <v>0.12959999999999999</v>
      </c>
      <c r="AX1381">
        <v>0.3362</v>
      </c>
      <c r="AY1381">
        <v>0.35560000000000003</v>
      </c>
      <c r="AZ1381">
        <v>0.44869999999999999</v>
      </c>
      <c r="BA1381">
        <v>0.39079999999999998</v>
      </c>
      <c r="BB1381">
        <v>0.2069</v>
      </c>
      <c r="BC1381">
        <v>0.29820000000000002</v>
      </c>
      <c r="BD1381">
        <v>0.32940000000000003</v>
      </c>
    </row>
    <row r="1382" spans="1:56" hidden="1" x14ac:dyDescent="0.4">
      <c r="A1382">
        <v>1500</v>
      </c>
      <c r="B1382" t="str">
        <f t="shared" si="64"/>
        <v>GPM092</v>
      </c>
      <c r="C1382" t="str">
        <f t="shared" si="65"/>
        <v>GPM053</v>
      </c>
      <c r="D1382" t="str">
        <f t="shared" si="62"/>
        <v>Levenshtein</v>
      </c>
      <c r="E1382" t="s">
        <v>1463</v>
      </c>
      <c r="F1382">
        <f t="shared" si="63"/>
        <v>0.52337400000000001</v>
      </c>
      <c r="G1382">
        <v>0.69620000000000004</v>
      </c>
      <c r="H1382">
        <v>0.48959999999999998</v>
      </c>
      <c r="I1382">
        <v>0.52380000000000004</v>
      </c>
      <c r="J1382">
        <v>0.53639999999999999</v>
      </c>
      <c r="K1382">
        <v>0.50209999999999999</v>
      </c>
      <c r="L1382">
        <v>0.4587</v>
      </c>
      <c r="M1382">
        <v>0.57220000000000004</v>
      </c>
      <c r="N1382">
        <v>0.42770000000000002</v>
      </c>
      <c r="O1382">
        <v>0.52769999999999995</v>
      </c>
      <c r="P1382">
        <v>0.51019999999999999</v>
      </c>
      <c r="Q1382">
        <v>0.61450000000000005</v>
      </c>
      <c r="R1382">
        <v>0.56510000000000005</v>
      </c>
      <c r="S1382">
        <v>0.4904</v>
      </c>
      <c r="T1382">
        <v>0.58030000000000004</v>
      </c>
      <c r="U1382">
        <v>0.49270000000000003</v>
      </c>
      <c r="V1382">
        <v>0.48549999999999999</v>
      </c>
      <c r="W1382">
        <v>0.43659999999999999</v>
      </c>
      <c r="X1382">
        <v>0.43390000000000001</v>
      </c>
      <c r="Y1382">
        <v>0.46610000000000001</v>
      </c>
      <c r="Z1382">
        <v>0.48709999999999998</v>
      </c>
      <c r="AA1382">
        <v>0.60219999999999996</v>
      </c>
      <c r="AB1382">
        <v>0.50619999999999998</v>
      </c>
      <c r="AC1382">
        <v>0.52629999999999999</v>
      </c>
      <c r="AD1382">
        <v>0.501</v>
      </c>
      <c r="AE1382">
        <v>0.53710000000000002</v>
      </c>
      <c r="AF1382">
        <v>0.54800000000000004</v>
      </c>
      <c r="AG1382">
        <v>0.53469999999999995</v>
      </c>
      <c r="AH1382">
        <v>0.55959999999999999</v>
      </c>
      <c r="AI1382">
        <v>0.52500000000000002</v>
      </c>
      <c r="AJ1382">
        <v>0.54159999999999997</v>
      </c>
      <c r="AK1382">
        <v>0.51629999999999998</v>
      </c>
      <c r="AL1382">
        <v>0.52690000000000003</v>
      </c>
      <c r="AM1382">
        <v>0.55179999999999996</v>
      </c>
      <c r="AN1382">
        <v>0.48799999999999999</v>
      </c>
      <c r="AO1382">
        <v>0.58609999999999995</v>
      </c>
      <c r="AP1382">
        <v>0.55389999999999995</v>
      </c>
      <c r="AQ1382">
        <v>0.52859999999999996</v>
      </c>
      <c r="AR1382">
        <v>0.53039999999999998</v>
      </c>
      <c r="AS1382">
        <v>0.46100000000000002</v>
      </c>
      <c r="AT1382">
        <v>0.53220000000000001</v>
      </c>
      <c r="AU1382">
        <v>0.54920000000000002</v>
      </c>
      <c r="AV1382">
        <v>0.56499999999999995</v>
      </c>
      <c r="AW1382">
        <v>0.43919999999999998</v>
      </c>
      <c r="AX1382">
        <v>0.52669999999999995</v>
      </c>
      <c r="AY1382">
        <v>0.6371</v>
      </c>
      <c r="AZ1382">
        <v>0.59289999999999998</v>
      </c>
      <c r="BA1382">
        <v>0.47139999999999999</v>
      </c>
      <c r="BB1382">
        <v>0.44979999999999998</v>
      </c>
      <c r="BC1382">
        <v>0.44829999999999998</v>
      </c>
      <c r="BD1382">
        <v>0.53539999999999999</v>
      </c>
    </row>
    <row r="1383" spans="1:56" hidden="1" x14ac:dyDescent="0.4">
      <c r="A1383">
        <v>1501</v>
      </c>
      <c r="B1383" t="str">
        <f t="shared" si="64"/>
        <v>GPM092</v>
      </c>
      <c r="C1383" t="str">
        <f t="shared" si="65"/>
        <v>GPM053</v>
      </c>
      <c r="D1383" t="str">
        <f t="shared" si="62"/>
        <v>TFIDF</v>
      </c>
      <c r="E1383" t="s">
        <v>1464</v>
      </c>
      <c r="F1383">
        <f t="shared" si="63"/>
        <v>0.52762799999999987</v>
      </c>
      <c r="G1383">
        <v>0.6008</v>
      </c>
      <c r="H1383">
        <v>0.6119</v>
      </c>
      <c r="I1383">
        <v>0.50229999999999997</v>
      </c>
      <c r="J1383">
        <v>0.4274</v>
      </c>
      <c r="K1383">
        <v>0.45350000000000001</v>
      </c>
      <c r="L1383">
        <v>0.5242</v>
      </c>
      <c r="M1383">
        <v>0.57520000000000004</v>
      </c>
      <c r="N1383">
        <v>0.39660000000000001</v>
      </c>
      <c r="O1383">
        <v>0.58750000000000002</v>
      </c>
      <c r="P1383">
        <v>0.51780000000000004</v>
      </c>
      <c r="Q1383">
        <v>0.64500000000000002</v>
      </c>
      <c r="R1383">
        <v>0.58479999999999999</v>
      </c>
      <c r="S1383">
        <v>0.46289999999999998</v>
      </c>
      <c r="T1383">
        <v>0.62380000000000002</v>
      </c>
      <c r="U1383">
        <v>0.50870000000000004</v>
      </c>
      <c r="V1383">
        <v>0.50749999999999995</v>
      </c>
      <c r="W1383">
        <v>0.4672</v>
      </c>
      <c r="X1383">
        <v>0.51259999999999994</v>
      </c>
      <c r="Y1383">
        <v>0.42209999999999998</v>
      </c>
      <c r="Z1383">
        <v>0.54220000000000002</v>
      </c>
      <c r="AA1383">
        <v>0.57940000000000003</v>
      </c>
      <c r="AB1383">
        <v>0.47970000000000002</v>
      </c>
      <c r="AC1383">
        <v>0.49930000000000002</v>
      </c>
      <c r="AD1383">
        <v>0.45369999999999999</v>
      </c>
      <c r="AE1383">
        <v>0.49299999999999999</v>
      </c>
      <c r="AF1383">
        <v>0.53339999999999999</v>
      </c>
      <c r="AG1383">
        <v>0.62719999999999998</v>
      </c>
      <c r="AH1383">
        <v>0.49049999999999999</v>
      </c>
      <c r="AI1383">
        <v>0.48849999999999999</v>
      </c>
      <c r="AJ1383">
        <v>0.60089999999999999</v>
      </c>
      <c r="AK1383">
        <v>0.57740000000000002</v>
      </c>
      <c r="AL1383">
        <v>0.49659999999999999</v>
      </c>
      <c r="AM1383">
        <v>0.55059999999999998</v>
      </c>
      <c r="AN1383">
        <v>0.57399999999999995</v>
      </c>
      <c r="AO1383">
        <v>0.5857</v>
      </c>
      <c r="AP1383">
        <v>0.62690000000000001</v>
      </c>
      <c r="AQ1383">
        <v>0.51500000000000001</v>
      </c>
      <c r="AR1383">
        <v>0.58250000000000002</v>
      </c>
      <c r="AS1383">
        <v>0.48580000000000001</v>
      </c>
      <c r="AT1383">
        <v>0.55679999999999996</v>
      </c>
      <c r="AU1383">
        <v>0.47689999999999999</v>
      </c>
      <c r="AV1383">
        <v>0.63180000000000003</v>
      </c>
      <c r="AW1383">
        <v>0.26250000000000001</v>
      </c>
      <c r="AX1383">
        <v>0.40160000000000001</v>
      </c>
      <c r="AY1383">
        <v>0.64029999999999998</v>
      </c>
      <c r="AZ1383">
        <v>0.59389999999999998</v>
      </c>
      <c r="BA1383">
        <v>0.52559999999999996</v>
      </c>
      <c r="BB1383">
        <v>0.54949999999999999</v>
      </c>
      <c r="BC1383">
        <v>0.52270000000000005</v>
      </c>
      <c r="BD1383">
        <v>0.50570000000000004</v>
      </c>
    </row>
    <row r="1384" spans="1:56" hidden="1" x14ac:dyDescent="0.4">
      <c r="A1384">
        <v>1502</v>
      </c>
      <c r="B1384" t="str">
        <f t="shared" si="64"/>
        <v>GPM092</v>
      </c>
      <c r="C1384" t="str">
        <f t="shared" si="65"/>
        <v>GPM053</v>
      </c>
      <c r="D1384" t="str">
        <f t="shared" si="62"/>
        <v>BM25</v>
      </c>
      <c r="E1384" t="s">
        <v>1465</v>
      </c>
      <c r="F1384">
        <f t="shared" si="63"/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</row>
    <row r="1385" spans="1:56" hidden="1" x14ac:dyDescent="0.4">
      <c r="A1385">
        <v>1503</v>
      </c>
      <c r="B1385" t="str">
        <f t="shared" si="64"/>
        <v>GPM092</v>
      </c>
      <c r="C1385" t="str">
        <f t="shared" si="65"/>
        <v>GPM053</v>
      </c>
      <c r="D1385" t="str">
        <f t="shared" si="62"/>
        <v>SBERT</v>
      </c>
      <c r="E1385" t="s">
        <v>1466</v>
      </c>
      <c r="F1385">
        <f t="shared" si="63"/>
        <v>0.92368400000000006</v>
      </c>
      <c r="G1385">
        <v>0.97399999999999998</v>
      </c>
      <c r="H1385">
        <v>0.90820000000000001</v>
      </c>
      <c r="I1385">
        <v>0.92120000000000002</v>
      </c>
      <c r="J1385">
        <v>0.94489999999999996</v>
      </c>
      <c r="K1385">
        <v>0.86170000000000002</v>
      </c>
      <c r="L1385">
        <v>0.92610000000000003</v>
      </c>
      <c r="M1385">
        <v>0.9496</v>
      </c>
      <c r="N1385">
        <v>0.91579999999999995</v>
      </c>
      <c r="O1385">
        <v>0.95099999999999996</v>
      </c>
      <c r="P1385">
        <v>0.96589999999999998</v>
      </c>
      <c r="Q1385">
        <v>0.96179999999999999</v>
      </c>
      <c r="R1385">
        <v>0.9224</v>
      </c>
      <c r="S1385">
        <v>0.93710000000000004</v>
      </c>
      <c r="T1385">
        <v>0.95409999999999995</v>
      </c>
      <c r="U1385">
        <v>0.91820000000000002</v>
      </c>
      <c r="V1385">
        <v>0.872</v>
      </c>
      <c r="W1385">
        <v>0.9163</v>
      </c>
      <c r="X1385">
        <v>0.91490000000000005</v>
      </c>
      <c r="Y1385">
        <v>0.87419999999999998</v>
      </c>
      <c r="Z1385">
        <v>0.93640000000000001</v>
      </c>
      <c r="AA1385">
        <v>0.91180000000000005</v>
      </c>
      <c r="AB1385">
        <v>0.92610000000000003</v>
      </c>
      <c r="AC1385">
        <v>0.90600000000000003</v>
      </c>
      <c r="AD1385">
        <v>0.93559999999999999</v>
      </c>
      <c r="AE1385">
        <v>0.9536</v>
      </c>
      <c r="AF1385">
        <v>0.94430000000000003</v>
      </c>
      <c r="AG1385">
        <v>0.93230000000000002</v>
      </c>
      <c r="AH1385">
        <v>0.96450000000000002</v>
      </c>
      <c r="AI1385">
        <v>0.90700000000000003</v>
      </c>
      <c r="AJ1385">
        <v>0.95009999999999994</v>
      </c>
      <c r="AK1385">
        <v>0.94879999999999998</v>
      </c>
      <c r="AL1385">
        <v>0.89690000000000003</v>
      </c>
      <c r="AM1385">
        <v>0.92700000000000005</v>
      </c>
      <c r="AN1385">
        <v>0.92510000000000003</v>
      </c>
      <c r="AO1385">
        <v>0.97</v>
      </c>
      <c r="AP1385">
        <v>0.94540000000000002</v>
      </c>
      <c r="AQ1385">
        <v>0.94610000000000005</v>
      </c>
      <c r="AR1385">
        <v>0.96020000000000005</v>
      </c>
      <c r="AS1385">
        <v>0.83819999999999995</v>
      </c>
      <c r="AT1385">
        <v>0.94259999999999999</v>
      </c>
      <c r="AU1385">
        <v>0.91839999999999999</v>
      </c>
      <c r="AV1385">
        <v>0.91600000000000004</v>
      </c>
      <c r="AW1385">
        <v>0.75829999999999997</v>
      </c>
      <c r="AX1385">
        <v>0.90559999999999996</v>
      </c>
      <c r="AY1385">
        <v>0.92130000000000001</v>
      </c>
      <c r="AZ1385">
        <v>0.95169999999999999</v>
      </c>
      <c r="BA1385">
        <v>0.92379999999999995</v>
      </c>
      <c r="BB1385">
        <v>0.91339999999999999</v>
      </c>
      <c r="BC1385">
        <v>0.90700000000000003</v>
      </c>
      <c r="BD1385">
        <v>0.9113</v>
      </c>
    </row>
    <row r="1386" spans="1:56" hidden="1" x14ac:dyDescent="0.4">
      <c r="A1386">
        <v>1504</v>
      </c>
      <c r="B1386" t="str">
        <f t="shared" si="64"/>
        <v>GPM092</v>
      </c>
      <c r="C1386" t="str">
        <f t="shared" si="65"/>
        <v>GPM053</v>
      </c>
      <c r="D1386" t="str">
        <f t="shared" si="62"/>
        <v>MEAN</v>
      </c>
      <c r="E1386" t="s">
        <v>1467</v>
      </c>
      <c r="F1386">
        <f t="shared" si="63"/>
        <v>0.46105999999999997</v>
      </c>
      <c r="G1386">
        <v>0.53859999999999997</v>
      </c>
      <c r="H1386">
        <v>0.45639999999999997</v>
      </c>
      <c r="I1386">
        <v>0.441</v>
      </c>
      <c r="J1386">
        <v>0.43469999999999998</v>
      </c>
      <c r="K1386">
        <v>0.4284</v>
      </c>
      <c r="L1386">
        <v>0.44059999999999999</v>
      </c>
      <c r="M1386">
        <v>0.49020000000000002</v>
      </c>
      <c r="N1386">
        <v>0.40860000000000002</v>
      </c>
      <c r="O1386">
        <v>0.46639999999999998</v>
      </c>
      <c r="P1386">
        <v>0.46550000000000002</v>
      </c>
      <c r="Q1386">
        <v>0.51870000000000005</v>
      </c>
      <c r="R1386">
        <v>0.48759999999999998</v>
      </c>
      <c r="S1386">
        <v>0.43070000000000003</v>
      </c>
      <c r="T1386">
        <v>0.52190000000000003</v>
      </c>
      <c r="U1386">
        <v>0.45490000000000003</v>
      </c>
      <c r="V1386">
        <v>0.45250000000000001</v>
      </c>
      <c r="W1386">
        <v>0.43580000000000002</v>
      </c>
      <c r="X1386">
        <v>0.41589999999999999</v>
      </c>
      <c r="Y1386">
        <v>0.42059999999999997</v>
      </c>
      <c r="Z1386">
        <v>0.47260000000000002</v>
      </c>
      <c r="AA1386">
        <v>0.5212</v>
      </c>
      <c r="AB1386">
        <v>0.44340000000000002</v>
      </c>
      <c r="AC1386">
        <v>0.4516</v>
      </c>
      <c r="AD1386">
        <v>0.44059999999999999</v>
      </c>
      <c r="AE1386">
        <v>0.46589999999999998</v>
      </c>
      <c r="AF1386">
        <v>0.48970000000000002</v>
      </c>
      <c r="AG1386">
        <v>0.47720000000000001</v>
      </c>
      <c r="AH1386">
        <v>0.47260000000000002</v>
      </c>
      <c r="AI1386">
        <v>0.46700000000000003</v>
      </c>
      <c r="AJ1386">
        <v>0.4819</v>
      </c>
      <c r="AK1386">
        <v>0.46870000000000001</v>
      </c>
      <c r="AL1386">
        <v>0.44240000000000002</v>
      </c>
      <c r="AM1386">
        <v>0.46410000000000001</v>
      </c>
      <c r="AN1386">
        <v>0.45739999999999997</v>
      </c>
      <c r="AO1386">
        <v>0.50470000000000004</v>
      </c>
      <c r="AP1386">
        <v>0.48309999999999997</v>
      </c>
      <c r="AQ1386">
        <v>0.47939999999999999</v>
      </c>
      <c r="AR1386">
        <v>0.47460000000000002</v>
      </c>
      <c r="AS1386">
        <v>0.42149999999999999</v>
      </c>
      <c r="AT1386">
        <v>0.47510000000000002</v>
      </c>
      <c r="AU1386">
        <v>0.43969999999999998</v>
      </c>
      <c r="AV1386">
        <v>0.49170000000000003</v>
      </c>
      <c r="AW1386">
        <v>0.31790000000000002</v>
      </c>
      <c r="AX1386">
        <v>0.434</v>
      </c>
      <c r="AY1386">
        <v>0.51080000000000003</v>
      </c>
      <c r="AZ1386">
        <v>0.51749999999999996</v>
      </c>
      <c r="BA1386">
        <v>0.46229999999999999</v>
      </c>
      <c r="BB1386">
        <v>0.4239</v>
      </c>
      <c r="BC1386">
        <v>0.43519999999999998</v>
      </c>
      <c r="BD1386">
        <v>0.45629999999999998</v>
      </c>
    </row>
    <row r="1387" spans="1:56" hidden="1" x14ac:dyDescent="0.4">
      <c r="A1387">
        <v>1505</v>
      </c>
      <c r="B1387" t="str">
        <f t="shared" si="64"/>
        <v>GPM092</v>
      </c>
      <c r="C1387" t="str">
        <f t="shared" si="65"/>
        <v>GPM053</v>
      </c>
      <c r="D1387" t="str">
        <f t="shared" si="62"/>
        <v>Weighted</v>
      </c>
      <c r="E1387" t="s">
        <v>1468</v>
      </c>
      <c r="F1387">
        <f t="shared" si="63"/>
        <v>0.46416000000000002</v>
      </c>
      <c r="G1387">
        <v>0.55720000000000003</v>
      </c>
      <c r="H1387">
        <v>0.46479999999999999</v>
      </c>
      <c r="I1387">
        <v>0.43819999999999998</v>
      </c>
      <c r="J1387">
        <v>0.42299999999999999</v>
      </c>
      <c r="K1387">
        <v>0.4289</v>
      </c>
      <c r="L1387">
        <v>0.43809999999999999</v>
      </c>
      <c r="M1387">
        <v>0.49909999999999999</v>
      </c>
      <c r="N1387">
        <v>0.39319999999999999</v>
      </c>
      <c r="O1387">
        <v>0.4698</v>
      </c>
      <c r="P1387">
        <v>0.46279999999999999</v>
      </c>
      <c r="Q1387">
        <v>0.53639999999999999</v>
      </c>
      <c r="R1387">
        <v>0.50039999999999996</v>
      </c>
      <c r="S1387">
        <v>0.42099999999999999</v>
      </c>
      <c r="T1387">
        <v>0.54039999999999999</v>
      </c>
      <c r="U1387">
        <v>0.45629999999999998</v>
      </c>
      <c r="V1387">
        <v>0.4602</v>
      </c>
      <c r="W1387">
        <v>0.43070000000000003</v>
      </c>
      <c r="X1387">
        <v>0.40820000000000001</v>
      </c>
      <c r="Y1387">
        <v>0.4158</v>
      </c>
      <c r="Z1387">
        <v>0.47739999999999999</v>
      </c>
      <c r="AA1387">
        <v>0.54369999999999996</v>
      </c>
      <c r="AB1387">
        <v>0.43930000000000002</v>
      </c>
      <c r="AC1387">
        <v>0.45350000000000001</v>
      </c>
      <c r="AD1387">
        <v>0.43309999999999998</v>
      </c>
      <c r="AE1387">
        <v>0.46400000000000002</v>
      </c>
      <c r="AF1387">
        <v>0.49709999999999999</v>
      </c>
      <c r="AG1387">
        <v>0.48809999999999998</v>
      </c>
      <c r="AH1387">
        <v>0.47060000000000002</v>
      </c>
      <c r="AI1387">
        <v>0.47210000000000002</v>
      </c>
      <c r="AJ1387">
        <v>0.49</v>
      </c>
      <c r="AK1387">
        <v>0.47239999999999999</v>
      </c>
      <c r="AL1387">
        <v>0.44330000000000003</v>
      </c>
      <c r="AM1387">
        <v>0.46860000000000002</v>
      </c>
      <c r="AN1387">
        <v>0.4617</v>
      </c>
      <c r="AO1387">
        <v>0.51459999999999995</v>
      </c>
      <c r="AP1387">
        <v>0.49340000000000001</v>
      </c>
      <c r="AQ1387">
        <v>0.48309999999999997</v>
      </c>
      <c r="AR1387">
        <v>0.47839999999999999</v>
      </c>
      <c r="AS1387">
        <v>0.4254</v>
      </c>
      <c r="AT1387">
        <v>0.4803</v>
      </c>
      <c r="AU1387">
        <v>0.43569999999999998</v>
      </c>
      <c r="AV1387">
        <v>0.50880000000000003</v>
      </c>
      <c r="AW1387">
        <v>0.29680000000000001</v>
      </c>
      <c r="AX1387">
        <v>0.42680000000000001</v>
      </c>
      <c r="AY1387">
        <v>0.53239999999999998</v>
      </c>
      <c r="AZ1387">
        <v>0.53380000000000005</v>
      </c>
      <c r="BA1387">
        <v>0.46560000000000001</v>
      </c>
      <c r="BB1387">
        <v>0.4204</v>
      </c>
      <c r="BC1387">
        <v>0.43409999999999999</v>
      </c>
      <c r="BD1387">
        <v>0.45900000000000002</v>
      </c>
    </row>
    <row r="1388" spans="1:56" hidden="1" x14ac:dyDescent="0.4">
      <c r="A1388">
        <v>1415</v>
      </c>
      <c r="B1388" t="str">
        <f t="shared" si="64"/>
        <v>GPM091</v>
      </c>
      <c r="C1388" t="str">
        <f t="shared" si="65"/>
        <v>GPM053</v>
      </c>
      <c r="D1388" t="str">
        <f t="shared" si="62"/>
        <v>Jaccard</v>
      </c>
      <c r="E1388" t="s">
        <v>1469</v>
      </c>
      <c r="F1388">
        <f t="shared" si="63"/>
        <v>0.33895800000000004</v>
      </c>
      <c r="G1388">
        <v>0.30880000000000002</v>
      </c>
      <c r="H1388">
        <v>0.35349999999999998</v>
      </c>
      <c r="I1388">
        <v>0.30590000000000001</v>
      </c>
      <c r="J1388">
        <v>0.29470000000000002</v>
      </c>
      <c r="K1388">
        <v>0.32100000000000001</v>
      </c>
      <c r="L1388">
        <v>0.29330000000000001</v>
      </c>
      <c r="M1388">
        <v>0.31359999999999999</v>
      </c>
      <c r="N1388">
        <v>0.39760000000000001</v>
      </c>
      <c r="O1388">
        <v>0.33650000000000002</v>
      </c>
      <c r="P1388">
        <v>0.35110000000000002</v>
      </c>
      <c r="Q1388">
        <v>0.27779999999999999</v>
      </c>
      <c r="R1388">
        <v>0.46550000000000002</v>
      </c>
      <c r="S1388">
        <v>6.3500000000000001E-2</v>
      </c>
      <c r="T1388">
        <v>0.24390000000000001</v>
      </c>
      <c r="U1388">
        <v>0.36559999999999998</v>
      </c>
      <c r="V1388">
        <v>0.37</v>
      </c>
      <c r="W1388">
        <v>0.37269999999999998</v>
      </c>
      <c r="X1388">
        <v>0.22989999999999999</v>
      </c>
      <c r="Y1388">
        <v>0.47889999999999999</v>
      </c>
      <c r="Z1388">
        <v>0.4667</v>
      </c>
      <c r="AA1388">
        <v>0.36280000000000001</v>
      </c>
      <c r="AB1388">
        <v>0.40870000000000001</v>
      </c>
      <c r="AC1388">
        <v>0.32950000000000002</v>
      </c>
      <c r="AD1388">
        <v>0.35</v>
      </c>
      <c r="AE1388">
        <v>0.36</v>
      </c>
      <c r="AF1388">
        <v>0.51319999999999999</v>
      </c>
      <c r="AG1388">
        <v>0.34439999999999998</v>
      </c>
      <c r="AH1388">
        <v>0.38240000000000002</v>
      </c>
      <c r="AI1388">
        <v>0.3836</v>
      </c>
      <c r="AJ1388">
        <v>0.34329999999999999</v>
      </c>
      <c r="AK1388">
        <v>0.26</v>
      </c>
      <c r="AL1388">
        <v>0.33700000000000002</v>
      </c>
      <c r="AM1388">
        <v>0.35</v>
      </c>
      <c r="AN1388">
        <v>0.36630000000000001</v>
      </c>
      <c r="AO1388">
        <v>0.3458</v>
      </c>
      <c r="AP1388">
        <v>0.2157</v>
      </c>
      <c r="AQ1388">
        <v>0.44640000000000002</v>
      </c>
      <c r="AR1388">
        <v>0.23080000000000001</v>
      </c>
      <c r="AS1388">
        <v>0.45950000000000002</v>
      </c>
      <c r="AT1388">
        <v>0.29570000000000002</v>
      </c>
      <c r="AU1388">
        <v>0.3281</v>
      </c>
      <c r="AV1388">
        <v>0.32650000000000001</v>
      </c>
      <c r="AW1388">
        <v>0.1067</v>
      </c>
      <c r="AX1388">
        <v>0.30080000000000001</v>
      </c>
      <c r="AY1388">
        <v>0.25</v>
      </c>
      <c r="AZ1388">
        <v>0.44440000000000002</v>
      </c>
      <c r="BA1388">
        <v>0.40739999999999998</v>
      </c>
      <c r="BB1388">
        <v>0.37359999999999999</v>
      </c>
      <c r="BC1388">
        <v>0.307</v>
      </c>
      <c r="BD1388">
        <v>0.4078</v>
      </c>
    </row>
    <row r="1389" spans="1:56" hidden="1" x14ac:dyDescent="0.4">
      <c r="A1389">
        <v>1416</v>
      </c>
      <c r="B1389" t="str">
        <f t="shared" si="64"/>
        <v>GPM091</v>
      </c>
      <c r="C1389" t="str">
        <f t="shared" si="65"/>
        <v>GPM053</v>
      </c>
      <c r="D1389" t="str">
        <f t="shared" si="62"/>
        <v>Levenshtein</v>
      </c>
      <c r="E1389" t="s">
        <v>1470</v>
      </c>
      <c r="F1389">
        <f t="shared" si="63"/>
        <v>0.53308399999999989</v>
      </c>
      <c r="G1389">
        <v>0.50660000000000005</v>
      </c>
      <c r="H1389">
        <v>0.58819999999999995</v>
      </c>
      <c r="I1389">
        <v>0.52410000000000001</v>
      </c>
      <c r="J1389">
        <v>0.55349999999999999</v>
      </c>
      <c r="K1389">
        <v>0.50860000000000005</v>
      </c>
      <c r="L1389">
        <v>0.44259999999999999</v>
      </c>
      <c r="M1389">
        <v>0.42170000000000002</v>
      </c>
      <c r="N1389">
        <v>0.56710000000000005</v>
      </c>
      <c r="O1389">
        <v>0.51559999999999995</v>
      </c>
      <c r="P1389">
        <v>0.48060000000000003</v>
      </c>
      <c r="Q1389">
        <v>0.57399999999999995</v>
      </c>
      <c r="R1389">
        <v>0.57140000000000002</v>
      </c>
      <c r="S1389">
        <v>0.49130000000000001</v>
      </c>
      <c r="T1389">
        <v>0.56289999999999996</v>
      </c>
      <c r="U1389">
        <v>0.49680000000000002</v>
      </c>
      <c r="V1389">
        <v>0.49780000000000002</v>
      </c>
      <c r="W1389">
        <v>0.50019999999999998</v>
      </c>
      <c r="X1389">
        <v>0.47260000000000002</v>
      </c>
      <c r="Y1389">
        <v>0.68169999999999997</v>
      </c>
      <c r="Z1389">
        <v>0.53659999999999997</v>
      </c>
      <c r="AA1389">
        <v>0.53539999999999999</v>
      </c>
      <c r="AB1389">
        <v>0.49940000000000001</v>
      </c>
      <c r="AC1389">
        <v>0.45579999999999998</v>
      </c>
      <c r="AD1389">
        <v>0.54330000000000001</v>
      </c>
      <c r="AE1389">
        <v>0.5554</v>
      </c>
      <c r="AF1389">
        <v>0.63280000000000003</v>
      </c>
      <c r="AG1389">
        <v>0.56040000000000001</v>
      </c>
      <c r="AH1389">
        <v>0.54900000000000004</v>
      </c>
      <c r="AI1389">
        <v>0.6321</v>
      </c>
      <c r="AJ1389">
        <v>0.67230000000000001</v>
      </c>
      <c r="AK1389">
        <v>0.46360000000000001</v>
      </c>
      <c r="AL1389">
        <v>0.53820000000000001</v>
      </c>
      <c r="AM1389">
        <v>0.57430000000000003</v>
      </c>
      <c r="AN1389">
        <v>0.54600000000000004</v>
      </c>
      <c r="AO1389">
        <v>0.55059999999999998</v>
      </c>
      <c r="AP1389">
        <v>0.48609999999999998</v>
      </c>
      <c r="AQ1389">
        <v>0.55879999999999996</v>
      </c>
      <c r="AR1389">
        <v>0.50729999999999997</v>
      </c>
      <c r="AS1389">
        <v>0.63849999999999996</v>
      </c>
      <c r="AT1389">
        <v>0.53580000000000005</v>
      </c>
      <c r="AU1389">
        <v>0.53900000000000003</v>
      </c>
      <c r="AV1389">
        <v>0.48630000000000001</v>
      </c>
      <c r="AW1389">
        <v>0.40089999999999998</v>
      </c>
      <c r="AX1389">
        <v>0.53090000000000004</v>
      </c>
      <c r="AY1389">
        <v>0.54869999999999997</v>
      </c>
      <c r="AZ1389">
        <v>0.56240000000000001</v>
      </c>
      <c r="BA1389">
        <v>0.57089999999999996</v>
      </c>
      <c r="BB1389">
        <v>0.51090000000000002</v>
      </c>
      <c r="BC1389">
        <v>0.4531</v>
      </c>
      <c r="BD1389">
        <v>0.52210000000000001</v>
      </c>
    </row>
    <row r="1390" spans="1:56" hidden="1" x14ac:dyDescent="0.4">
      <c r="A1390">
        <v>1417</v>
      </c>
      <c r="B1390" t="str">
        <f t="shared" si="64"/>
        <v>GPM091</v>
      </c>
      <c r="C1390" t="str">
        <f t="shared" si="65"/>
        <v>GPM053</v>
      </c>
      <c r="D1390" t="str">
        <f t="shared" si="62"/>
        <v>TFIDF</v>
      </c>
      <c r="E1390" t="s">
        <v>1471</v>
      </c>
      <c r="F1390">
        <f t="shared" si="63"/>
        <v>0.5381680000000002</v>
      </c>
      <c r="G1390">
        <v>0.48039999999999999</v>
      </c>
      <c r="H1390">
        <v>0.71309999999999996</v>
      </c>
      <c r="I1390">
        <v>0.46479999999999999</v>
      </c>
      <c r="J1390">
        <v>0.44209999999999999</v>
      </c>
      <c r="K1390">
        <v>0.47799999999999998</v>
      </c>
      <c r="L1390">
        <v>0.42130000000000001</v>
      </c>
      <c r="M1390">
        <v>0.43909999999999999</v>
      </c>
      <c r="N1390">
        <v>0.52329999999999999</v>
      </c>
      <c r="O1390">
        <v>0.71889999999999998</v>
      </c>
      <c r="P1390">
        <v>0.48089999999999999</v>
      </c>
      <c r="Q1390">
        <v>0.46039999999999998</v>
      </c>
      <c r="R1390">
        <v>0.65890000000000004</v>
      </c>
      <c r="S1390">
        <v>0.64200000000000002</v>
      </c>
      <c r="T1390">
        <v>0.63019999999999998</v>
      </c>
      <c r="U1390">
        <v>0.52259999999999995</v>
      </c>
      <c r="V1390">
        <v>0.55859999999999999</v>
      </c>
      <c r="W1390">
        <v>0.46100000000000002</v>
      </c>
      <c r="X1390">
        <v>0.46510000000000001</v>
      </c>
      <c r="Y1390">
        <v>0.61599999999999999</v>
      </c>
      <c r="Z1390">
        <v>0.60629999999999995</v>
      </c>
      <c r="AA1390">
        <v>0.50609999999999999</v>
      </c>
      <c r="AB1390">
        <v>0.502</v>
      </c>
      <c r="AC1390">
        <v>0.46039999999999998</v>
      </c>
      <c r="AD1390">
        <v>0.52610000000000001</v>
      </c>
      <c r="AE1390">
        <v>0.58230000000000004</v>
      </c>
      <c r="AF1390">
        <v>0.63460000000000005</v>
      </c>
      <c r="AG1390">
        <v>0.56510000000000005</v>
      </c>
      <c r="AH1390">
        <v>0.49919999999999998</v>
      </c>
      <c r="AI1390">
        <v>0.59060000000000001</v>
      </c>
      <c r="AJ1390">
        <v>0.6341</v>
      </c>
      <c r="AK1390">
        <v>0.54290000000000005</v>
      </c>
      <c r="AL1390">
        <v>0.61550000000000005</v>
      </c>
      <c r="AM1390">
        <v>0.73180000000000001</v>
      </c>
      <c r="AN1390">
        <v>0.4995</v>
      </c>
      <c r="AO1390">
        <v>0.57499999999999996</v>
      </c>
      <c r="AP1390">
        <v>0.5393</v>
      </c>
      <c r="AQ1390">
        <v>0.57620000000000005</v>
      </c>
      <c r="AR1390">
        <v>0.60009999999999997</v>
      </c>
      <c r="AS1390">
        <v>0.59560000000000002</v>
      </c>
      <c r="AT1390">
        <v>0.48110000000000003</v>
      </c>
      <c r="AU1390">
        <v>0.44779999999999998</v>
      </c>
      <c r="AV1390">
        <v>0.48249999999999998</v>
      </c>
      <c r="AW1390">
        <v>0.24970000000000001</v>
      </c>
      <c r="AX1390">
        <v>0.4773</v>
      </c>
      <c r="AY1390">
        <v>0.58379999999999999</v>
      </c>
      <c r="AZ1390">
        <v>0.49659999999999999</v>
      </c>
      <c r="BA1390">
        <v>0.49049999999999999</v>
      </c>
      <c r="BB1390">
        <v>0.53490000000000004</v>
      </c>
      <c r="BC1390">
        <v>0.52270000000000005</v>
      </c>
      <c r="BD1390">
        <v>0.58209999999999995</v>
      </c>
    </row>
    <row r="1391" spans="1:56" hidden="1" x14ac:dyDescent="0.4">
      <c r="A1391">
        <v>1418</v>
      </c>
      <c r="B1391" t="str">
        <f t="shared" si="64"/>
        <v>GPM091</v>
      </c>
      <c r="C1391" t="str">
        <f t="shared" si="65"/>
        <v>GPM053</v>
      </c>
      <c r="D1391" t="str">
        <f t="shared" si="62"/>
        <v>BM25</v>
      </c>
      <c r="E1391" t="s">
        <v>1472</v>
      </c>
      <c r="F1391">
        <f t="shared" si="63"/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</row>
    <row r="1392" spans="1:56" hidden="1" x14ac:dyDescent="0.4">
      <c r="A1392">
        <v>1419</v>
      </c>
      <c r="B1392" t="str">
        <f t="shared" si="64"/>
        <v>GPM091</v>
      </c>
      <c r="C1392" t="str">
        <f t="shared" si="65"/>
        <v>GPM053</v>
      </c>
      <c r="D1392" t="str">
        <f t="shared" si="62"/>
        <v>SBERT</v>
      </c>
      <c r="E1392" t="s">
        <v>1473</v>
      </c>
      <c r="F1392">
        <f t="shared" si="63"/>
        <v>0.9278740000000002</v>
      </c>
      <c r="G1392">
        <v>0.92210000000000003</v>
      </c>
      <c r="H1392">
        <v>0.91900000000000004</v>
      </c>
      <c r="I1392">
        <v>0.91259999999999997</v>
      </c>
      <c r="J1392">
        <v>0.95279999999999998</v>
      </c>
      <c r="K1392">
        <v>0.92</v>
      </c>
      <c r="L1392">
        <v>0.93110000000000004</v>
      </c>
      <c r="M1392">
        <v>0.89610000000000001</v>
      </c>
      <c r="N1392">
        <v>0.94279999999999997</v>
      </c>
      <c r="O1392">
        <v>0.9476</v>
      </c>
      <c r="P1392">
        <v>0.95479999999999998</v>
      </c>
      <c r="Q1392">
        <v>0.94120000000000004</v>
      </c>
      <c r="R1392">
        <v>0.93289999999999995</v>
      </c>
      <c r="S1392">
        <v>0.94830000000000003</v>
      </c>
      <c r="T1392">
        <v>0.94869999999999999</v>
      </c>
      <c r="U1392">
        <v>0.93799999999999994</v>
      </c>
      <c r="V1392">
        <v>0.93510000000000004</v>
      </c>
      <c r="W1392">
        <v>0.93879999999999997</v>
      </c>
      <c r="X1392">
        <v>0.91710000000000003</v>
      </c>
      <c r="Y1392">
        <v>0.93940000000000001</v>
      </c>
      <c r="Z1392">
        <v>0.9506</v>
      </c>
      <c r="AA1392">
        <v>0.89019999999999999</v>
      </c>
      <c r="AB1392">
        <v>0.88149999999999995</v>
      </c>
      <c r="AC1392">
        <v>0.8972</v>
      </c>
      <c r="AD1392">
        <v>0.97109999999999996</v>
      </c>
      <c r="AE1392">
        <v>0.95820000000000005</v>
      </c>
      <c r="AF1392">
        <v>0.96630000000000005</v>
      </c>
      <c r="AG1392">
        <v>0.95450000000000002</v>
      </c>
      <c r="AH1392">
        <v>0.91969999999999996</v>
      </c>
      <c r="AI1392">
        <v>0.94369999999999998</v>
      </c>
      <c r="AJ1392">
        <v>0.9627</v>
      </c>
      <c r="AK1392">
        <v>0.89349999999999996</v>
      </c>
      <c r="AL1392">
        <v>0.88919999999999999</v>
      </c>
      <c r="AM1392">
        <v>0.97450000000000003</v>
      </c>
      <c r="AN1392">
        <v>0.91639999999999999</v>
      </c>
      <c r="AO1392">
        <v>0.95240000000000002</v>
      </c>
      <c r="AP1392">
        <v>0.91510000000000002</v>
      </c>
      <c r="AQ1392">
        <v>0.95589999999999997</v>
      </c>
      <c r="AR1392">
        <v>0.95279999999999998</v>
      </c>
      <c r="AS1392">
        <v>0.94579999999999997</v>
      </c>
      <c r="AT1392">
        <v>0.95679999999999998</v>
      </c>
      <c r="AU1392">
        <v>0.92800000000000005</v>
      </c>
      <c r="AV1392">
        <v>0.87109999999999999</v>
      </c>
      <c r="AW1392">
        <v>0.7873</v>
      </c>
      <c r="AX1392">
        <v>0.89</v>
      </c>
      <c r="AY1392">
        <v>0.93610000000000004</v>
      </c>
      <c r="AZ1392">
        <v>0.92320000000000002</v>
      </c>
      <c r="BA1392">
        <v>0.90680000000000005</v>
      </c>
      <c r="BB1392">
        <v>0.93799999999999994</v>
      </c>
      <c r="BC1392">
        <v>0.89200000000000002</v>
      </c>
      <c r="BD1392">
        <v>0.93469999999999998</v>
      </c>
    </row>
    <row r="1393" spans="1:56" hidden="1" x14ac:dyDescent="0.4">
      <c r="A1393">
        <v>1420</v>
      </c>
      <c r="B1393" t="str">
        <f t="shared" si="64"/>
        <v>GPM091</v>
      </c>
      <c r="C1393" t="str">
        <f t="shared" si="65"/>
        <v>GPM053</v>
      </c>
      <c r="D1393" t="str">
        <f t="shared" si="62"/>
        <v>MEAN</v>
      </c>
      <c r="E1393" t="s">
        <v>1474</v>
      </c>
      <c r="F1393">
        <f t="shared" si="63"/>
        <v>0.46762399999999993</v>
      </c>
      <c r="G1393">
        <v>0.44359999999999999</v>
      </c>
      <c r="H1393">
        <v>0.51480000000000004</v>
      </c>
      <c r="I1393">
        <v>0.4415</v>
      </c>
      <c r="J1393">
        <v>0.44869999999999999</v>
      </c>
      <c r="K1393">
        <v>0.44550000000000001</v>
      </c>
      <c r="L1393">
        <v>0.41770000000000002</v>
      </c>
      <c r="M1393">
        <v>0.41410000000000002</v>
      </c>
      <c r="N1393">
        <v>0.48620000000000002</v>
      </c>
      <c r="O1393">
        <v>0.50370000000000004</v>
      </c>
      <c r="P1393">
        <v>0.45350000000000001</v>
      </c>
      <c r="Q1393">
        <v>0.45069999999999999</v>
      </c>
      <c r="R1393">
        <v>0.52569999999999995</v>
      </c>
      <c r="S1393">
        <v>0.42899999999999999</v>
      </c>
      <c r="T1393">
        <v>0.47710000000000002</v>
      </c>
      <c r="U1393">
        <v>0.46460000000000001</v>
      </c>
      <c r="V1393">
        <v>0.4723</v>
      </c>
      <c r="W1393">
        <v>0.4546</v>
      </c>
      <c r="X1393">
        <v>0.41689999999999999</v>
      </c>
      <c r="Y1393">
        <v>0.54320000000000002</v>
      </c>
      <c r="Z1393">
        <v>0.51200000000000001</v>
      </c>
      <c r="AA1393">
        <v>0.45889999999999997</v>
      </c>
      <c r="AB1393">
        <v>0.45829999999999999</v>
      </c>
      <c r="AC1393">
        <v>0.42859999999999998</v>
      </c>
      <c r="AD1393">
        <v>0.47810000000000002</v>
      </c>
      <c r="AE1393">
        <v>0.49120000000000003</v>
      </c>
      <c r="AF1393">
        <v>0.5494</v>
      </c>
      <c r="AG1393">
        <v>0.4849</v>
      </c>
      <c r="AH1393">
        <v>0.47010000000000002</v>
      </c>
      <c r="AI1393">
        <v>0.51</v>
      </c>
      <c r="AJ1393">
        <v>0.52249999999999996</v>
      </c>
      <c r="AK1393">
        <v>0.432</v>
      </c>
      <c r="AL1393">
        <v>0.47599999999999998</v>
      </c>
      <c r="AM1393">
        <v>0.52610000000000001</v>
      </c>
      <c r="AN1393">
        <v>0.46560000000000001</v>
      </c>
      <c r="AO1393">
        <v>0.48480000000000001</v>
      </c>
      <c r="AP1393">
        <v>0.43130000000000002</v>
      </c>
      <c r="AQ1393">
        <v>0.50749999999999995</v>
      </c>
      <c r="AR1393">
        <v>0.4582</v>
      </c>
      <c r="AS1393">
        <v>0.52790000000000004</v>
      </c>
      <c r="AT1393">
        <v>0.45390000000000003</v>
      </c>
      <c r="AU1393">
        <v>0.4486</v>
      </c>
      <c r="AV1393">
        <v>0.43330000000000002</v>
      </c>
      <c r="AW1393">
        <v>0.30890000000000001</v>
      </c>
      <c r="AX1393">
        <v>0.43980000000000002</v>
      </c>
      <c r="AY1393">
        <v>0.4637</v>
      </c>
      <c r="AZ1393">
        <v>0.48530000000000001</v>
      </c>
      <c r="BA1393">
        <v>0.47510000000000002</v>
      </c>
      <c r="BB1393">
        <v>0.47149999999999997</v>
      </c>
      <c r="BC1393">
        <v>0.435</v>
      </c>
      <c r="BD1393">
        <v>0.48930000000000001</v>
      </c>
    </row>
    <row r="1394" spans="1:56" hidden="1" x14ac:dyDescent="0.4">
      <c r="A1394">
        <v>1421</v>
      </c>
      <c r="B1394" t="str">
        <f t="shared" si="64"/>
        <v>GPM091</v>
      </c>
      <c r="C1394" t="str">
        <f t="shared" si="65"/>
        <v>GPM053</v>
      </c>
      <c r="D1394" t="str">
        <f t="shared" si="62"/>
        <v>Weighted</v>
      </c>
      <c r="E1394" t="s">
        <v>1475</v>
      </c>
      <c r="F1394">
        <f t="shared" si="63"/>
        <v>0.47225799999999984</v>
      </c>
      <c r="G1394">
        <v>0.44019999999999998</v>
      </c>
      <c r="H1394">
        <v>0.5413</v>
      </c>
      <c r="I1394">
        <v>0.43819999999999998</v>
      </c>
      <c r="J1394">
        <v>0.44</v>
      </c>
      <c r="K1394">
        <v>0.44280000000000003</v>
      </c>
      <c r="L1394">
        <v>0.40350000000000003</v>
      </c>
      <c r="M1394">
        <v>0.40510000000000002</v>
      </c>
      <c r="N1394">
        <v>0.49249999999999999</v>
      </c>
      <c r="O1394">
        <v>0.52349999999999997</v>
      </c>
      <c r="P1394">
        <v>0.4476</v>
      </c>
      <c r="Q1394">
        <v>0.44519999999999998</v>
      </c>
      <c r="R1394">
        <v>0.55020000000000002</v>
      </c>
      <c r="S1394">
        <v>0.42620000000000002</v>
      </c>
      <c r="T1394">
        <v>0.48559999999999998</v>
      </c>
      <c r="U1394">
        <v>0.4662</v>
      </c>
      <c r="V1394">
        <v>0.47799999999999998</v>
      </c>
      <c r="W1394">
        <v>0.45040000000000002</v>
      </c>
      <c r="X1394">
        <v>0.40689999999999998</v>
      </c>
      <c r="Y1394">
        <v>0.56889999999999996</v>
      </c>
      <c r="Z1394">
        <v>0.52780000000000005</v>
      </c>
      <c r="AA1394">
        <v>0.46539999999999998</v>
      </c>
      <c r="AB1394">
        <v>0.46579999999999999</v>
      </c>
      <c r="AC1394">
        <v>0.42420000000000002</v>
      </c>
      <c r="AD1394">
        <v>0.4783</v>
      </c>
      <c r="AE1394">
        <v>0.49940000000000001</v>
      </c>
      <c r="AF1394">
        <v>0.57350000000000001</v>
      </c>
      <c r="AG1394">
        <v>0.49120000000000003</v>
      </c>
      <c r="AH1394">
        <v>0.47460000000000002</v>
      </c>
      <c r="AI1394">
        <v>0.52549999999999997</v>
      </c>
      <c r="AJ1394">
        <v>0.54039999999999999</v>
      </c>
      <c r="AK1394">
        <v>0.43309999999999998</v>
      </c>
      <c r="AL1394">
        <v>0.4924</v>
      </c>
      <c r="AM1394">
        <v>0.54810000000000003</v>
      </c>
      <c r="AN1394">
        <v>0.46960000000000002</v>
      </c>
      <c r="AO1394">
        <v>0.49180000000000001</v>
      </c>
      <c r="AP1394">
        <v>0.42880000000000001</v>
      </c>
      <c r="AQ1394">
        <v>0.51980000000000004</v>
      </c>
      <c r="AR1394">
        <v>0.45979999999999999</v>
      </c>
      <c r="AS1394">
        <v>0.54779999999999995</v>
      </c>
      <c r="AT1394">
        <v>0.44790000000000002</v>
      </c>
      <c r="AU1394">
        <v>0.44390000000000002</v>
      </c>
      <c r="AV1394">
        <v>0.43509999999999999</v>
      </c>
      <c r="AW1394">
        <v>0.28050000000000003</v>
      </c>
      <c r="AX1394">
        <v>0.44009999999999999</v>
      </c>
      <c r="AY1394">
        <v>0.46839999999999998</v>
      </c>
      <c r="AZ1394">
        <v>0.49299999999999999</v>
      </c>
      <c r="BA1394">
        <v>0.4824</v>
      </c>
      <c r="BB1394">
        <v>0.47539999999999999</v>
      </c>
      <c r="BC1394">
        <v>0.436</v>
      </c>
      <c r="BD1394">
        <v>0.50060000000000004</v>
      </c>
    </row>
    <row r="1395" spans="1:56" hidden="1" x14ac:dyDescent="0.4">
      <c r="A1395">
        <v>1478</v>
      </c>
      <c r="B1395" t="str">
        <f t="shared" si="64"/>
        <v>GPM052</v>
      </c>
      <c r="C1395" t="str">
        <f t="shared" si="65"/>
        <v>GPM053</v>
      </c>
      <c r="D1395" t="str">
        <f t="shared" si="62"/>
        <v>Jaccard</v>
      </c>
      <c r="E1395" t="s">
        <v>1476</v>
      </c>
      <c r="F1395">
        <f t="shared" si="63"/>
        <v>0.39098799999999995</v>
      </c>
      <c r="G1395">
        <v>0.4677</v>
      </c>
      <c r="H1395">
        <v>0.30969999999999998</v>
      </c>
      <c r="I1395">
        <v>0.31680000000000003</v>
      </c>
      <c r="J1395">
        <v>0.35639999999999999</v>
      </c>
      <c r="K1395">
        <v>0.4627</v>
      </c>
      <c r="L1395">
        <v>0.31169999999999998</v>
      </c>
      <c r="M1395">
        <v>0.3367</v>
      </c>
      <c r="N1395">
        <v>0.39179999999999998</v>
      </c>
      <c r="O1395">
        <v>0.31630000000000003</v>
      </c>
      <c r="P1395">
        <v>0.41510000000000002</v>
      </c>
      <c r="Q1395">
        <v>0.30769999999999997</v>
      </c>
      <c r="R1395">
        <v>0.34720000000000001</v>
      </c>
      <c r="S1395">
        <v>0.29670000000000002</v>
      </c>
      <c r="T1395">
        <v>0.31</v>
      </c>
      <c r="U1395">
        <v>0.42420000000000002</v>
      </c>
      <c r="V1395">
        <v>0.36670000000000003</v>
      </c>
      <c r="W1395">
        <v>0.37609999999999999</v>
      </c>
      <c r="X1395">
        <v>0.37840000000000001</v>
      </c>
      <c r="Y1395">
        <v>0.66669999999999996</v>
      </c>
      <c r="Z1395">
        <v>0.48280000000000001</v>
      </c>
      <c r="AA1395">
        <v>0.47220000000000001</v>
      </c>
      <c r="AB1395">
        <v>0.31130000000000002</v>
      </c>
      <c r="AC1395">
        <v>0.378</v>
      </c>
      <c r="AD1395">
        <v>0.32979999999999998</v>
      </c>
      <c r="AE1395">
        <v>0.41760000000000003</v>
      </c>
      <c r="AF1395">
        <v>0.54020000000000001</v>
      </c>
      <c r="AG1395">
        <v>0.46810000000000002</v>
      </c>
      <c r="AH1395">
        <v>0.43</v>
      </c>
      <c r="AI1395">
        <v>0.42649999999999999</v>
      </c>
      <c r="AJ1395">
        <v>0.36230000000000001</v>
      </c>
      <c r="AK1395">
        <v>0.28100000000000003</v>
      </c>
      <c r="AL1395">
        <v>0.28000000000000003</v>
      </c>
      <c r="AM1395">
        <v>0.4773</v>
      </c>
      <c r="AN1395">
        <v>0.38300000000000001</v>
      </c>
      <c r="AO1395">
        <v>0.30930000000000002</v>
      </c>
      <c r="AP1395">
        <v>0.42859999999999998</v>
      </c>
      <c r="AQ1395">
        <v>0.60419999999999996</v>
      </c>
      <c r="AR1395">
        <v>0.35210000000000002</v>
      </c>
      <c r="AS1395">
        <v>0.32179999999999997</v>
      </c>
      <c r="AT1395">
        <v>0.34039999999999998</v>
      </c>
      <c r="AU1395">
        <v>0.30299999999999999</v>
      </c>
      <c r="AV1395">
        <v>0.4556</v>
      </c>
      <c r="AW1395">
        <v>0.2923</v>
      </c>
      <c r="AX1395">
        <v>0.3644</v>
      </c>
      <c r="AY1395">
        <v>0.35049999999999998</v>
      </c>
      <c r="AZ1395">
        <v>0.55359999999999998</v>
      </c>
      <c r="BA1395">
        <v>0.44119999999999998</v>
      </c>
      <c r="BB1395">
        <v>0.46910000000000002</v>
      </c>
      <c r="BC1395">
        <v>0.39090000000000003</v>
      </c>
      <c r="BD1395">
        <v>0.37369999999999998</v>
      </c>
    </row>
    <row r="1396" spans="1:56" hidden="1" x14ac:dyDescent="0.4">
      <c r="A1396">
        <v>1479</v>
      </c>
      <c r="B1396" t="str">
        <f t="shared" si="64"/>
        <v>GPM052</v>
      </c>
      <c r="C1396" t="str">
        <f t="shared" si="65"/>
        <v>GPM053</v>
      </c>
      <c r="D1396" t="str">
        <f t="shared" si="62"/>
        <v>Levenshtein</v>
      </c>
      <c r="E1396" t="s">
        <v>1477</v>
      </c>
      <c r="F1396">
        <f t="shared" si="63"/>
        <v>0.57199800000000001</v>
      </c>
      <c r="G1396">
        <v>0.68069999999999997</v>
      </c>
      <c r="H1396">
        <v>0.45669999999999999</v>
      </c>
      <c r="I1396">
        <v>0.59809999999999997</v>
      </c>
      <c r="J1396">
        <v>0.52149999999999996</v>
      </c>
      <c r="K1396">
        <v>0.57099999999999995</v>
      </c>
      <c r="L1396">
        <v>0.52869999999999995</v>
      </c>
      <c r="M1396">
        <v>0.57650000000000001</v>
      </c>
      <c r="N1396">
        <v>0.58050000000000002</v>
      </c>
      <c r="O1396">
        <v>0.4521</v>
      </c>
      <c r="P1396">
        <v>0.5746</v>
      </c>
      <c r="Q1396">
        <v>0.68159999999999998</v>
      </c>
      <c r="R1396">
        <v>0.55020000000000002</v>
      </c>
      <c r="S1396">
        <v>0.53549999999999998</v>
      </c>
      <c r="T1396">
        <v>0.52280000000000004</v>
      </c>
      <c r="U1396">
        <v>0.53620000000000001</v>
      </c>
      <c r="V1396">
        <v>0.51280000000000003</v>
      </c>
      <c r="W1396">
        <v>0.54159999999999997</v>
      </c>
      <c r="X1396">
        <v>0.65039999999999998</v>
      </c>
      <c r="Y1396">
        <v>0.71450000000000002</v>
      </c>
      <c r="Z1396">
        <v>0.62370000000000003</v>
      </c>
      <c r="AA1396">
        <v>0.5605</v>
      </c>
      <c r="AB1396">
        <v>0.54410000000000003</v>
      </c>
      <c r="AC1396">
        <v>0.49340000000000001</v>
      </c>
      <c r="AD1396">
        <v>0.53149999999999997</v>
      </c>
      <c r="AE1396">
        <v>0.61380000000000001</v>
      </c>
      <c r="AF1396">
        <v>0.58020000000000005</v>
      </c>
      <c r="AG1396">
        <v>0.64710000000000001</v>
      </c>
      <c r="AH1396">
        <v>0.63329999999999997</v>
      </c>
      <c r="AI1396">
        <v>0.50549999999999995</v>
      </c>
      <c r="AJ1396">
        <v>0.64149999999999996</v>
      </c>
      <c r="AK1396">
        <v>0.48309999999999997</v>
      </c>
      <c r="AL1396">
        <v>0.51949999999999996</v>
      </c>
      <c r="AM1396">
        <v>0.64259999999999995</v>
      </c>
      <c r="AN1396">
        <v>0.60140000000000005</v>
      </c>
      <c r="AO1396">
        <v>0.49669999999999997</v>
      </c>
      <c r="AP1396">
        <v>0.65739999999999998</v>
      </c>
      <c r="AQ1396">
        <v>0.65959999999999996</v>
      </c>
      <c r="AR1396">
        <v>0.60199999999999998</v>
      </c>
      <c r="AS1396">
        <v>0.4516</v>
      </c>
      <c r="AT1396">
        <v>0.57379999999999998</v>
      </c>
      <c r="AU1396">
        <v>0.56120000000000003</v>
      </c>
      <c r="AV1396">
        <v>0.63500000000000001</v>
      </c>
      <c r="AW1396">
        <v>0.5131</v>
      </c>
      <c r="AX1396">
        <v>0.53749999999999998</v>
      </c>
      <c r="AY1396">
        <v>0.6149</v>
      </c>
      <c r="AZ1396">
        <v>0.64239999999999997</v>
      </c>
      <c r="BA1396">
        <v>0.65900000000000003</v>
      </c>
      <c r="BB1396">
        <v>0.60809999999999997</v>
      </c>
      <c r="BC1396">
        <v>0.48830000000000001</v>
      </c>
      <c r="BD1396">
        <v>0.49209999999999998</v>
      </c>
    </row>
    <row r="1397" spans="1:56" hidden="1" x14ac:dyDescent="0.4">
      <c r="A1397">
        <v>1480</v>
      </c>
      <c r="B1397" t="str">
        <f t="shared" si="64"/>
        <v>GPM052</v>
      </c>
      <c r="C1397" t="str">
        <f t="shared" si="65"/>
        <v>GPM053</v>
      </c>
      <c r="D1397" t="str">
        <f t="shared" si="62"/>
        <v>TFIDF</v>
      </c>
      <c r="E1397" t="s">
        <v>1478</v>
      </c>
      <c r="F1397">
        <f t="shared" si="63"/>
        <v>0.59423199999999998</v>
      </c>
      <c r="G1397">
        <v>0.59940000000000004</v>
      </c>
      <c r="H1397">
        <v>0.63790000000000002</v>
      </c>
      <c r="I1397">
        <v>0.54979999999999996</v>
      </c>
      <c r="J1397">
        <v>0.4662</v>
      </c>
      <c r="K1397">
        <v>0.48749999999999999</v>
      </c>
      <c r="L1397">
        <v>0.52649999999999997</v>
      </c>
      <c r="M1397">
        <v>0.45250000000000001</v>
      </c>
      <c r="N1397">
        <v>0.60409999999999997</v>
      </c>
      <c r="O1397">
        <v>0.69920000000000004</v>
      </c>
      <c r="P1397">
        <v>0.65769999999999995</v>
      </c>
      <c r="Q1397">
        <v>0.61560000000000004</v>
      </c>
      <c r="R1397">
        <v>0.55920000000000003</v>
      </c>
      <c r="S1397">
        <v>0.55210000000000004</v>
      </c>
      <c r="T1397">
        <v>0.58230000000000004</v>
      </c>
      <c r="U1397">
        <v>0.70450000000000002</v>
      </c>
      <c r="V1397">
        <v>0.5544</v>
      </c>
      <c r="W1397">
        <v>0.56499999999999995</v>
      </c>
      <c r="X1397">
        <v>0.67720000000000002</v>
      </c>
      <c r="Y1397">
        <v>0.72909999999999997</v>
      </c>
      <c r="Z1397">
        <v>0.64690000000000003</v>
      </c>
      <c r="AA1397">
        <v>0.56399999999999995</v>
      </c>
      <c r="AB1397">
        <v>0.628</v>
      </c>
      <c r="AC1397">
        <v>0.54239999999999999</v>
      </c>
      <c r="AD1397">
        <v>0.60629999999999995</v>
      </c>
      <c r="AE1397">
        <v>0.62409999999999999</v>
      </c>
      <c r="AF1397">
        <v>0.61109999999999998</v>
      </c>
      <c r="AG1397">
        <v>0.71079999999999999</v>
      </c>
      <c r="AH1397">
        <v>0.62580000000000002</v>
      </c>
      <c r="AI1397">
        <v>0.50270000000000004</v>
      </c>
      <c r="AJ1397">
        <v>0.56269999999999998</v>
      </c>
      <c r="AK1397">
        <v>0.63329999999999997</v>
      </c>
      <c r="AL1397">
        <v>0.53690000000000004</v>
      </c>
      <c r="AM1397">
        <v>0.71879999999999999</v>
      </c>
      <c r="AN1397">
        <v>0.62350000000000005</v>
      </c>
      <c r="AO1397">
        <v>0.55679999999999996</v>
      </c>
      <c r="AP1397">
        <v>0.55079999999999996</v>
      </c>
      <c r="AQ1397">
        <v>0.63100000000000001</v>
      </c>
      <c r="AR1397">
        <v>0.72619999999999996</v>
      </c>
      <c r="AS1397">
        <v>0.52229999999999999</v>
      </c>
      <c r="AT1397">
        <v>0.53</v>
      </c>
      <c r="AU1397">
        <v>0.57730000000000004</v>
      </c>
      <c r="AV1397">
        <v>0.70389999999999997</v>
      </c>
      <c r="AW1397">
        <v>0.49559999999999998</v>
      </c>
      <c r="AX1397">
        <v>0.50980000000000003</v>
      </c>
      <c r="AY1397">
        <v>0.61609999999999998</v>
      </c>
      <c r="AZ1397">
        <v>0.53620000000000001</v>
      </c>
      <c r="BA1397">
        <v>0.58909999999999996</v>
      </c>
      <c r="BB1397">
        <v>0.63219999999999998</v>
      </c>
      <c r="BC1397">
        <v>0.59619999999999995</v>
      </c>
      <c r="BD1397">
        <v>0.5806</v>
      </c>
    </row>
    <row r="1398" spans="1:56" hidden="1" x14ac:dyDescent="0.4">
      <c r="A1398">
        <v>1481</v>
      </c>
      <c r="B1398" t="str">
        <f t="shared" si="64"/>
        <v>GPM052</v>
      </c>
      <c r="C1398" t="str">
        <f t="shared" si="65"/>
        <v>GPM053</v>
      </c>
      <c r="D1398" t="str">
        <f t="shared" si="62"/>
        <v>BM25</v>
      </c>
      <c r="E1398" t="s">
        <v>1479</v>
      </c>
      <c r="F1398">
        <f t="shared" si="63"/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</row>
    <row r="1399" spans="1:56" hidden="1" x14ac:dyDescent="0.4">
      <c r="A1399">
        <v>1482</v>
      </c>
      <c r="B1399" t="str">
        <f t="shared" si="64"/>
        <v>GPM052</v>
      </c>
      <c r="C1399" t="str">
        <f t="shared" si="65"/>
        <v>GPM053</v>
      </c>
      <c r="D1399" t="str">
        <f t="shared" si="62"/>
        <v>SBERT</v>
      </c>
      <c r="E1399" t="s">
        <v>1480</v>
      </c>
      <c r="F1399">
        <f t="shared" si="63"/>
        <v>0.938994</v>
      </c>
      <c r="G1399">
        <v>0.91859999999999997</v>
      </c>
      <c r="H1399">
        <v>0.89529999999999998</v>
      </c>
      <c r="I1399">
        <v>0.95579999999999998</v>
      </c>
      <c r="J1399">
        <v>0.94640000000000002</v>
      </c>
      <c r="K1399">
        <v>0.90880000000000005</v>
      </c>
      <c r="L1399">
        <v>0.93010000000000004</v>
      </c>
      <c r="M1399">
        <v>0.92869999999999997</v>
      </c>
      <c r="N1399">
        <v>0.94520000000000004</v>
      </c>
      <c r="O1399">
        <v>0.94430000000000003</v>
      </c>
      <c r="P1399">
        <v>0.96030000000000004</v>
      </c>
      <c r="Q1399">
        <v>0.95320000000000005</v>
      </c>
      <c r="R1399">
        <v>0.94240000000000002</v>
      </c>
      <c r="S1399">
        <v>0.90110000000000001</v>
      </c>
      <c r="T1399">
        <v>0.94040000000000001</v>
      </c>
      <c r="U1399">
        <v>0.93010000000000004</v>
      </c>
      <c r="V1399">
        <v>0.91300000000000003</v>
      </c>
      <c r="W1399">
        <v>0.94750000000000001</v>
      </c>
      <c r="X1399">
        <v>0.93689999999999996</v>
      </c>
      <c r="Y1399">
        <v>0.9647</v>
      </c>
      <c r="Z1399">
        <v>0.9456</v>
      </c>
      <c r="AA1399">
        <v>0.92330000000000001</v>
      </c>
      <c r="AB1399">
        <v>0.95820000000000005</v>
      </c>
      <c r="AC1399">
        <v>0.90780000000000005</v>
      </c>
      <c r="AD1399">
        <v>0.95699999999999996</v>
      </c>
      <c r="AE1399">
        <v>0.95399999999999996</v>
      </c>
      <c r="AF1399">
        <v>0.9425</v>
      </c>
      <c r="AG1399">
        <v>0.95669999999999999</v>
      </c>
      <c r="AH1399">
        <v>0.95550000000000002</v>
      </c>
      <c r="AI1399">
        <v>0.90239999999999998</v>
      </c>
      <c r="AJ1399">
        <v>0.9335</v>
      </c>
      <c r="AK1399">
        <v>0.90439999999999998</v>
      </c>
      <c r="AL1399">
        <v>0.91120000000000001</v>
      </c>
      <c r="AM1399">
        <v>0.96</v>
      </c>
      <c r="AN1399">
        <v>0.95669999999999999</v>
      </c>
      <c r="AO1399">
        <v>0.96020000000000005</v>
      </c>
      <c r="AP1399">
        <v>0.95330000000000004</v>
      </c>
      <c r="AQ1399">
        <v>0.97529999999999994</v>
      </c>
      <c r="AR1399">
        <v>0.96560000000000001</v>
      </c>
      <c r="AS1399">
        <v>0.85589999999999999</v>
      </c>
      <c r="AT1399">
        <v>0.96160000000000001</v>
      </c>
      <c r="AU1399">
        <v>0.95789999999999997</v>
      </c>
      <c r="AV1399">
        <v>0.94499999999999995</v>
      </c>
      <c r="AW1399">
        <v>0.93169999999999997</v>
      </c>
      <c r="AX1399">
        <v>0.95760000000000001</v>
      </c>
      <c r="AY1399">
        <v>0.9355</v>
      </c>
      <c r="AZ1399">
        <v>0.94779999999999998</v>
      </c>
      <c r="BA1399">
        <v>0.95189999999999997</v>
      </c>
      <c r="BB1399">
        <v>0.95730000000000004</v>
      </c>
      <c r="BC1399">
        <v>0.92469999999999997</v>
      </c>
      <c r="BD1399">
        <v>0.93679999999999997</v>
      </c>
    </row>
    <row r="1400" spans="1:56" hidden="1" x14ac:dyDescent="0.4">
      <c r="A1400">
        <v>1483</v>
      </c>
      <c r="B1400" t="str">
        <f t="shared" si="64"/>
        <v>GPM052</v>
      </c>
      <c r="C1400" t="str">
        <f t="shared" si="65"/>
        <v>GPM053</v>
      </c>
      <c r="D1400" t="str">
        <f t="shared" si="62"/>
        <v>MEAN</v>
      </c>
      <c r="E1400" t="s">
        <v>1481</v>
      </c>
      <c r="F1400">
        <f t="shared" si="63"/>
        <v>0.49924200000000013</v>
      </c>
      <c r="G1400">
        <v>0.5333</v>
      </c>
      <c r="H1400">
        <v>0.45989999999999998</v>
      </c>
      <c r="I1400">
        <v>0.48409999999999997</v>
      </c>
      <c r="J1400">
        <v>0.45810000000000001</v>
      </c>
      <c r="K1400">
        <v>0.48599999999999999</v>
      </c>
      <c r="L1400">
        <v>0.45939999999999998</v>
      </c>
      <c r="M1400">
        <v>0.45889999999999997</v>
      </c>
      <c r="N1400">
        <v>0.50429999999999997</v>
      </c>
      <c r="O1400">
        <v>0.4824</v>
      </c>
      <c r="P1400">
        <v>0.52149999999999996</v>
      </c>
      <c r="Q1400">
        <v>0.51160000000000005</v>
      </c>
      <c r="R1400">
        <v>0.4798</v>
      </c>
      <c r="S1400">
        <v>0.45710000000000001</v>
      </c>
      <c r="T1400">
        <v>0.47110000000000002</v>
      </c>
      <c r="U1400">
        <v>0.51900000000000002</v>
      </c>
      <c r="V1400">
        <v>0.46939999999999998</v>
      </c>
      <c r="W1400">
        <v>0.48609999999999998</v>
      </c>
      <c r="X1400">
        <v>0.52859999999999996</v>
      </c>
      <c r="Y1400">
        <v>0.61499999999999999</v>
      </c>
      <c r="Z1400">
        <v>0.53979999999999995</v>
      </c>
      <c r="AA1400">
        <v>0.504</v>
      </c>
      <c r="AB1400">
        <v>0.48830000000000001</v>
      </c>
      <c r="AC1400">
        <v>0.46429999999999999</v>
      </c>
      <c r="AD1400">
        <v>0.4849</v>
      </c>
      <c r="AE1400">
        <v>0.52190000000000003</v>
      </c>
      <c r="AF1400">
        <v>0.53480000000000005</v>
      </c>
      <c r="AG1400">
        <v>0.55659999999999998</v>
      </c>
      <c r="AH1400">
        <v>0.52890000000000004</v>
      </c>
      <c r="AI1400">
        <v>0.46739999999999998</v>
      </c>
      <c r="AJ1400">
        <v>0.5</v>
      </c>
      <c r="AK1400">
        <v>0.46029999999999999</v>
      </c>
      <c r="AL1400">
        <v>0.44950000000000001</v>
      </c>
      <c r="AM1400">
        <v>0.55969999999999998</v>
      </c>
      <c r="AN1400">
        <v>0.51290000000000002</v>
      </c>
      <c r="AO1400">
        <v>0.46460000000000001</v>
      </c>
      <c r="AP1400">
        <v>0.51800000000000002</v>
      </c>
      <c r="AQ1400">
        <v>0.57399999999999995</v>
      </c>
      <c r="AR1400">
        <v>0.5292</v>
      </c>
      <c r="AS1400">
        <v>0.43030000000000002</v>
      </c>
      <c r="AT1400">
        <v>0.48120000000000002</v>
      </c>
      <c r="AU1400">
        <v>0.47989999999999999</v>
      </c>
      <c r="AV1400">
        <v>0.54790000000000005</v>
      </c>
      <c r="AW1400">
        <v>0.44650000000000001</v>
      </c>
      <c r="AX1400">
        <v>0.47389999999999999</v>
      </c>
      <c r="AY1400">
        <v>0.50339999999999996</v>
      </c>
      <c r="AZ1400">
        <v>0.53600000000000003</v>
      </c>
      <c r="BA1400">
        <v>0.52829999999999999</v>
      </c>
      <c r="BB1400">
        <v>0.53339999999999999</v>
      </c>
      <c r="BC1400">
        <v>0.48</v>
      </c>
      <c r="BD1400">
        <v>0.47660000000000002</v>
      </c>
    </row>
    <row r="1401" spans="1:56" hidden="1" x14ac:dyDescent="0.4">
      <c r="A1401">
        <v>1484</v>
      </c>
      <c r="B1401" t="str">
        <f t="shared" si="64"/>
        <v>GPM052</v>
      </c>
      <c r="C1401" t="str">
        <f t="shared" si="65"/>
        <v>GPM053</v>
      </c>
      <c r="D1401" t="str">
        <f t="shared" si="62"/>
        <v>Weighted</v>
      </c>
      <c r="E1401" t="s">
        <v>1482</v>
      </c>
      <c r="F1401">
        <f t="shared" si="63"/>
        <v>0.51291600000000004</v>
      </c>
      <c r="G1401">
        <v>0.55879999999999996</v>
      </c>
      <c r="H1401">
        <v>0.47249999999999998</v>
      </c>
      <c r="I1401">
        <v>0.48930000000000001</v>
      </c>
      <c r="J1401">
        <v>0.45400000000000001</v>
      </c>
      <c r="K1401">
        <v>0.49559999999999998</v>
      </c>
      <c r="L1401">
        <v>0.46100000000000002</v>
      </c>
      <c r="M1401">
        <v>0.45689999999999997</v>
      </c>
      <c r="N1401">
        <v>0.51880000000000004</v>
      </c>
      <c r="O1401">
        <v>0.49630000000000002</v>
      </c>
      <c r="P1401">
        <v>0.54069999999999996</v>
      </c>
      <c r="Q1401">
        <v>0.52729999999999999</v>
      </c>
      <c r="R1401">
        <v>0.4864</v>
      </c>
      <c r="S1401">
        <v>0.46379999999999999</v>
      </c>
      <c r="T1401">
        <v>0.47689999999999999</v>
      </c>
      <c r="U1401">
        <v>0.54449999999999998</v>
      </c>
      <c r="V1401">
        <v>0.47749999999999998</v>
      </c>
      <c r="W1401">
        <v>0.49370000000000003</v>
      </c>
      <c r="X1401">
        <v>0.55400000000000005</v>
      </c>
      <c r="Y1401">
        <v>0.66049999999999998</v>
      </c>
      <c r="Z1401">
        <v>0.56530000000000002</v>
      </c>
      <c r="AA1401">
        <v>0.51970000000000005</v>
      </c>
      <c r="AB1401">
        <v>0.49809999999999999</v>
      </c>
      <c r="AC1401">
        <v>0.47139999999999999</v>
      </c>
      <c r="AD1401">
        <v>0.4929</v>
      </c>
      <c r="AE1401">
        <v>0.54049999999999998</v>
      </c>
      <c r="AF1401">
        <v>0.55769999999999997</v>
      </c>
      <c r="AG1401">
        <v>0.5877</v>
      </c>
      <c r="AH1401">
        <v>0.54910000000000003</v>
      </c>
      <c r="AI1401">
        <v>0.47410000000000002</v>
      </c>
      <c r="AJ1401">
        <v>0.5131</v>
      </c>
      <c r="AK1401">
        <v>0.47139999999999999</v>
      </c>
      <c r="AL1401">
        <v>0.4521</v>
      </c>
      <c r="AM1401">
        <v>0.59160000000000001</v>
      </c>
      <c r="AN1401">
        <v>0.52880000000000005</v>
      </c>
      <c r="AO1401">
        <v>0.46450000000000002</v>
      </c>
      <c r="AP1401">
        <v>0.53210000000000002</v>
      </c>
      <c r="AQ1401">
        <v>0.6028</v>
      </c>
      <c r="AR1401">
        <v>0.55289999999999995</v>
      </c>
      <c r="AS1401">
        <v>0.43559999999999999</v>
      </c>
      <c r="AT1401">
        <v>0.48370000000000002</v>
      </c>
      <c r="AU1401">
        <v>0.48509999999999998</v>
      </c>
      <c r="AV1401">
        <v>0.57830000000000004</v>
      </c>
      <c r="AW1401">
        <v>0.44319999999999998</v>
      </c>
      <c r="AX1401">
        <v>0.47420000000000001</v>
      </c>
      <c r="AY1401">
        <v>0.51970000000000005</v>
      </c>
      <c r="AZ1401">
        <v>0.55459999999999998</v>
      </c>
      <c r="BA1401">
        <v>0.54700000000000004</v>
      </c>
      <c r="BB1401">
        <v>0.55469999999999997</v>
      </c>
      <c r="BC1401">
        <v>0.49109999999999998</v>
      </c>
      <c r="BD1401">
        <v>0.48430000000000001</v>
      </c>
    </row>
    <row r="1402" spans="1:56" hidden="1" x14ac:dyDescent="0.4">
      <c r="A1402">
        <v>1373</v>
      </c>
      <c r="B1402" t="str">
        <f t="shared" si="64"/>
        <v>GPM051</v>
      </c>
      <c r="C1402" t="str">
        <f t="shared" si="65"/>
        <v>GPM053</v>
      </c>
      <c r="D1402" t="str">
        <f t="shared" si="62"/>
        <v>Jaccard</v>
      </c>
      <c r="E1402" t="s">
        <v>1483</v>
      </c>
      <c r="F1402">
        <f t="shared" si="63"/>
        <v>0.37608199999999992</v>
      </c>
      <c r="G1402">
        <v>0.50849999999999995</v>
      </c>
      <c r="H1402">
        <v>0.28889999999999999</v>
      </c>
      <c r="I1402">
        <v>0.37859999999999999</v>
      </c>
      <c r="J1402">
        <v>0.29270000000000002</v>
      </c>
      <c r="K1402">
        <v>0.375</v>
      </c>
      <c r="L1402">
        <v>0.35589999999999999</v>
      </c>
      <c r="M1402">
        <v>0.35420000000000001</v>
      </c>
      <c r="N1402">
        <v>0.39779999999999999</v>
      </c>
      <c r="O1402">
        <v>0.31169999999999998</v>
      </c>
      <c r="P1402">
        <v>0.27189999999999998</v>
      </c>
      <c r="Q1402">
        <v>0.39510000000000001</v>
      </c>
      <c r="R1402">
        <v>0.3402</v>
      </c>
      <c r="S1402">
        <v>0.24790000000000001</v>
      </c>
      <c r="T1402">
        <v>0.39779999999999999</v>
      </c>
      <c r="U1402">
        <v>0.37890000000000001</v>
      </c>
      <c r="V1402">
        <v>0.38</v>
      </c>
      <c r="W1402">
        <v>0.34039999999999998</v>
      </c>
      <c r="X1402">
        <v>0.3483</v>
      </c>
      <c r="Y1402">
        <v>0.6452</v>
      </c>
      <c r="Z1402">
        <v>0.47270000000000001</v>
      </c>
      <c r="AA1402">
        <v>0.46750000000000003</v>
      </c>
      <c r="AB1402">
        <v>0.26500000000000001</v>
      </c>
      <c r="AC1402">
        <v>0.46479999999999999</v>
      </c>
      <c r="AD1402">
        <v>0.31819999999999998</v>
      </c>
      <c r="AE1402">
        <v>0.44829999999999998</v>
      </c>
      <c r="AF1402">
        <v>0.54410000000000003</v>
      </c>
      <c r="AG1402">
        <v>0.33329999999999999</v>
      </c>
      <c r="AH1402">
        <v>0.39579999999999999</v>
      </c>
      <c r="AI1402">
        <v>0.41789999999999999</v>
      </c>
      <c r="AJ1402">
        <v>0.38569999999999999</v>
      </c>
      <c r="AK1402">
        <v>0.32200000000000001</v>
      </c>
      <c r="AL1402">
        <v>0.4103</v>
      </c>
      <c r="AM1402">
        <v>0.36</v>
      </c>
      <c r="AN1402">
        <v>0.36259999999999998</v>
      </c>
      <c r="AO1402">
        <v>0.42170000000000002</v>
      </c>
      <c r="AP1402">
        <v>0.28260000000000002</v>
      </c>
      <c r="AQ1402">
        <v>0.48</v>
      </c>
      <c r="AR1402">
        <v>0.30380000000000001</v>
      </c>
      <c r="AS1402">
        <v>0.46379999999999999</v>
      </c>
      <c r="AT1402">
        <v>0.33729999999999999</v>
      </c>
      <c r="AU1402">
        <v>0.4531</v>
      </c>
      <c r="AV1402">
        <v>0.39579999999999999</v>
      </c>
      <c r="AW1402">
        <v>0.16669999999999999</v>
      </c>
      <c r="AX1402">
        <v>0.2823</v>
      </c>
      <c r="AY1402">
        <v>0.28710000000000002</v>
      </c>
      <c r="AZ1402">
        <v>0.39739999999999998</v>
      </c>
      <c r="BA1402">
        <v>0.4158</v>
      </c>
      <c r="BB1402">
        <v>0.39190000000000003</v>
      </c>
      <c r="BC1402">
        <v>0.33</v>
      </c>
      <c r="BD1402">
        <v>0.41760000000000003</v>
      </c>
    </row>
    <row r="1403" spans="1:56" hidden="1" x14ac:dyDescent="0.4">
      <c r="A1403">
        <v>1374</v>
      </c>
      <c r="B1403" t="str">
        <f t="shared" si="64"/>
        <v>GPM051</v>
      </c>
      <c r="C1403" t="str">
        <f t="shared" si="65"/>
        <v>GPM053</v>
      </c>
      <c r="D1403" t="str">
        <f t="shared" si="62"/>
        <v>Levenshtein</v>
      </c>
      <c r="E1403" t="s">
        <v>1484</v>
      </c>
      <c r="F1403">
        <f t="shared" si="63"/>
        <v>0.56036200000000003</v>
      </c>
      <c r="G1403">
        <v>0.70899999999999996</v>
      </c>
      <c r="H1403">
        <v>0.49480000000000002</v>
      </c>
      <c r="I1403">
        <v>0.59360000000000002</v>
      </c>
      <c r="J1403">
        <v>0.51890000000000003</v>
      </c>
      <c r="K1403">
        <v>0.51580000000000004</v>
      </c>
      <c r="L1403">
        <v>0.49969999999999998</v>
      </c>
      <c r="M1403">
        <v>0.58030000000000004</v>
      </c>
      <c r="N1403">
        <v>0.56499999999999995</v>
      </c>
      <c r="O1403">
        <v>0.71330000000000005</v>
      </c>
      <c r="P1403">
        <v>0.51100000000000001</v>
      </c>
      <c r="Q1403">
        <v>0.56530000000000002</v>
      </c>
      <c r="R1403">
        <v>0.49819999999999998</v>
      </c>
      <c r="S1403">
        <v>0.4582</v>
      </c>
      <c r="T1403">
        <v>0.5907</v>
      </c>
      <c r="U1403">
        <v>0.49709999999999999</v>
      </c>
      <c r="V1403">
        <v>0.5252</v>
      </c>
      <c r="W1403">
        <v>0.6069</v>
      </c>
      <c r="X1403">
        <v>0.4945</v>
      </c>
      <c r="Y1403">
        <v>0.69440000000000002</v>
      </c>
      <c r="Z1403">
        <v>0.52129999999999999</v>
      </c>
      <c r="AA1403">
        <v>0.56000000000000005</v>
      </c>
      <c r="AB1403">
        <v>0.52569999999999995</v>
      </c>
      <c r="AC1403">
        <v>0.53739999999999999</v>
      </c>
      <c r="AD1403">
        <v>0.47570000000000001</v>
      </c>
      <c r="AE1403">
        <v>0.70530000000000004</v>
      </c>
      <c r="AF1403">
        <v>0.74070000000000003</v>
      </c>
      <c r="AG1403">
        <v>0.60019999999999996</v>
      </c>
      <c r="AH1403">
        <v>0.57579999999999998</v>
      </c>
      <c r="AI1403">
        <v>0.5585</v>
      </c>
      <c r="AJ1403">
        <v>0.66920000000000002</v>
      </c>
      <c r="AK1403">
        <v>0.52380000000000004</v>
      </c>
      <c r="AL1403">
        <v>0.65480000000000005</v>
      </c>
      <c r="AM1403">
        <v>0.51470000000000005</v>
      </c>
      <c r="AN1403">
        <v>0.55089999999999995</v>
      </c>
      <c r="AO1403">
        <v>0.61129999999999995</v>
      </c>
      <c r="AP1403">
        <v>0.54369999999999996</v>
      </c>
      <c r="AQ1403">
        <v>0.5766</v>
      </c>
      <c r="AR1403">
        <v>0.59260000000000002</v>
      </c>
      <c r="AS1403">
        <v>0.5161</v>
      </c>
      <c r="AT1403">
        <v>0.61060000000000003</v>
      </c>
      <c r="AU1403">
        <v>0.51549999999999996</v>
      </c>
      <c r="AV1403">
        <v>0.50080000000000002</v>
      </c>
      <c r="AW1403">
        <v>0.49609999999999999</v>
      </c>
      <c r="AX1403">
        <v>0.52090000000000003</v>
      </c>
      <c r="AY1403">
        <v>0.51939999999999997</v>
      </c>
      <c r="AZ1403">
        <v>0.55220000000000002</v>
      </c>
      <c r="BA1403">
        <v>0.56559999999999999</v>
      </c>
      <c r="BB1403">
        <v>0.58160000000000001</v>
      </c>
      <c r="BC1403">
        <v>0.48549999999999999</v>
      </c>
      <c r="BD1403">
        <v>0.48370000000000002</v>
      </c>
    </row>
    <row r="1404" spans="1:56" hidden="1" x14ac:dyDescent="0.4">
      <c r="A1404">
        <v>1375</v>
      </c>
      <c r="B1404" t="str">
        <f t="shared" si="64"/>
        <v>GPM051</v>
      </c>
      <c r="C1404" t="str">
        <f t="shared" si="65"/>
        <v>GPM053</v>
      </c>
      <c r="D1404" t="str">
        <f t="shared" si="62"/>
        <v>TFIDF</v>
      </c>
      <c r="E1404" t="s">
        <v>1485</v>
      </c>
      <c r="F1404">
        <f t="shared" si="63"/>
        <v>0.57482800000000012</v>
      </c>
      <c r="G1404">
        <v>0.61809999999999998</v>
      </c>
      <c r="H1404">
        <v>0.60009999999999997</v>
      </c>
      <c r="I1404">
        <v>0.63239999999999996</v>
      </c>
      <c r="J1404">
        <v>0.49709999999999999</v>
      </c>
      <c r="K1404">
        <v>0.35709999999999997</v>
      </c>
      <c r="L1404">
        <v>0.57809999999999995</v>
      </c>
      <c r="M1404">
        <v>0.58909999999999996</v>
      </c>
      <c r="N1404">
        <v>0.50070000000000003</v>
      </c>
      <c r="O1404">
        <v>0.77710000000000001</v>
      </c>
      <c r="P1404">
        <v>0.55900000000000005</v>
      </c>
      <c r="Q1404">
        <v>0.58440000000000003</v>
      </c>
      <c r="R1404">
        <v>0.68500000000000005</v>
      </c>
      <c r="S1404">
        <v>0.51910000000000001</v>
      </c>
      <c r="T1404">
        <v>0.63590000000000002</v>
      </c>
      <c r="U1404">
        <v>0.50890000000000002</v>
      </c>
      <c r="V1404">
        <v>0.504</v>
      </c>
      <c r="W1404">
        <v>0.52359999999999995</v>
      </c>
      <c r="X1404">
        <v>0.5827</v>
      </c>
      <c r="Y1404">
        <v>0.69579999999999997</v>
      </c>
      <c r="Z1404">
        <v>0.57520000000000004</v>
      </c>
      <c r="AA1404">
        <v>0.56630000000000003</v>
      </c>
      <c r="AB1404">
        <v>0.42030000000000001</v>
      </c>
      <c r="AC1404">
        <v>0.59409999999999996</v>
      </c>
      <c r="AD1404">
        <v>0.47639999999999999</v>
      </c>
      <c r="AE1404">
        <v>0.61209999999999998</v>
      </c>
      <c r="AF1404">
        <v>0.6633</v>
      </c>
      <c r="AG1404">
        <v>0.61439999999999995</v>
      </c>
      <c r="AH1404">
        <v>0.5121</v>
      </c>
      <c r="AI1404">
        <v>0.56440000000000001</v>
      </c>
      <c r="AJ1404">
        <v>0.6411</v>
      </c>
      <c r="AK1404">
        <v>0.63280000000000003</v>
      </c>
      <c r="AL1404">
        <v>0.70109999999999995</v>
      </c>
      <c r="AM1404">
        <v>0.58309999999999995</v>
      </c>
      <c r="AN1404">
        <v>0.63959999999999995</v>
      </c>
      <c r="AO1404">
        <v>0.68640000000000001</v>
      </c>
      <c r="AP1404">
        <v>0.54700000000000004</v>
      </c>
      <c r="AQ1404">
        <v>0.6169</v>
      </c>
      <c r="AR1404">
        <v>0.60880000000000001</v>
      </c>
      <c r="AS1404">
        <v>0.56979999999999997</v>
      </c>
      <c r="AT1404">
        <v>0.61260000000000003</v>
      </c>
      <c r="AU1404">
        <v>0.53539999999999999</v>
      </c>
      <c r="AV1404">
        <v>0.5897</v>
      </c>
      <c r="AW1404">
        <v>0.39429999999999998</v>
      </c>
      <c r="AX1404">
        <v>0.4723</v>
      </c>
      <c r="AY1404">
        <v>0.47649999999999998</v>
      </c>
      <c r="AZ1404">
        <v>0.50580000000000003</v>
      </c>
      <c r="BA1404">
        <v>0.58399999999999996</v>
      </c>
      <c r="BB1404">
        <v>0.61870000000000003</v>
      </c>
      <c r="BC1404">
        <v>0.6048</v>
      </c>
      <c r="BD1404">
        <v>0.57389999999999997</v>
      </c>
    </row>
    <row r="1405" spans="1:56" hidden="1" x14ac:dyDescent="0.4">
      <c r="A1405">
        <v>1376</v>
      </c>
      <c r="B1405" t="str">
        <f t="shared" si="64"/>
        <v>GPM051</v>
      </c>
      <c r="C1405" t="str">
        <f t="shared" si="65"/>
        <v>GPM053</v>
      </c>
      <c r="D1405" t="str">
        <f t="shared" si="62"/>
        <v>BM25</v>
      </c>
      <c r="E1405" t="s">
        <v>1486</v>
      </c>
      <c r="F1405">
        <f t="shared" si="63"/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</row>
    <row r="1406" spans="1:56" hidden="1" x14ac:dyDescent="0.4">
      <c r="A1406">
        <v>1377</v>
      </c>
      <c r="B1406" t="str">
        <f t="shared" si="64"/>
        <v>GPM051</v>
      </c>
      <c r="C1406" t="str">
        <f t="shared" si="65"/>
        <v>GPM053</v>
      </c>
      <c r="D1406" t="str">
        <f t="shared" si="62"/>
        <v>SBERT</v>
      </c>
      <c r="E1406" t="s">
        <v>1487</v>
      </c>
      <c r="F1406">
        <f t="shared" si="63"/>
        <v>0.93881999999999988</v>
      </c>
      <c r="G1406">
        <v>0.96899999999999997</v>
      </c>
      <c r="H1406">
        <v>0.88400000000000001</v>
      </c>
      <c r="I1406">
        <v>0.97130000000000005</v>
      </c>
      <c r="J1406">
        <v>0.96220000000000006</v>
      </c>
      <c r="K1406">
        <v>0.88170000000000004</v>
      </c>
      <c r="L1406">
        <v>0.93579999999999997</v>
      </c>
      <c r="M1406">
        <v>0.9647</v>
      </c>
      <c r="N1406">
        <v>0.93159999999999998</v>
      </c>
      <c r="O1406">
        <v>0.97950000000000004</v>
      </c>
      <c r="P1406">
        <v>0.96640000000000004</v>
      </c>
      <c r="Q1406">
        <v>0.93020000000000003</v>
      </c>
      <c r="R1406">
        <v>0.90139999999999998</v>
      </c>
      <c r="S1406">
        <v>0.89600000000000002</v>
      </c>
      <c r="T1406">
        <v>0.95520000000000005</v>
      </c>
      <c r="U1406">
        <v>0.92049999999999998</v>
      </c>
      <c r="V1406">
        <v>0.9224</v>
      </c>
      <c r="W1406">
        <v>0.92889999999999995</v>
      </c>
      <c r="X1406">
        <v>0.92610000000000003</v>
      </c>
      <c r="Y1406">
        <v>0.97389999999999999</v>
      </c>
      <c r="Z1406">
        <v>0.94889999999999997</v>
      </c>
      <c r="AA1406">
        <v>0.94850000000000001</v>
      </c>
      <c r="AB1406">
        <v>0.92049999999999998</v>
      </c>
      <c r="AC1406">
        <v>0.9375</v>
      </c>
      <c r="AD1406">
        <v>0.95120000000000005</v>
      </c>
      <c r="AE1406">
        <v>0.95430000000000004</v>
      </c>
      <c r="AF1406">
        <v>0.98260000000000003</v>
      </c>
      <c r="AG1406">
        <v>0.94279999999999997</v>
      </c>
      <c r="AH1406">
        <v>0.93659999999999999</v>
      </c>
      <c r="AI1406">
        <v>0.93179999999999996</v>
      </c>
      <c r="AJ1406">
        <v>0.95430000000000004</v>
      </c>
      <c r="AK1406">
        <v>0.92720000000000002</v>
      </c>
      <c r="AL1406">
        <v>0.91200000000000003</v>
      </c>
      <c r="AM1406">
        <v>0.95450000000000002</v>
      </c>
      <c r="AN1406">
        <v>0.95599999999999996</v>
      </c>
      <c r="AO1406">
        <v>0.96099999999999997</v>
      </c>
      <c r="AP1406">
        <v>0.92630000000000001</v>
      </c>
      <c r="AQ1406">
        <v>0.96989999999999998</v>
      </c>
      <c r="AR1406">
        <v>0.95350000000000001</v>
      </c>
      <c r="AS1406">
        <v>0.89680000000000004</v>
      </c>
      <c r="AT1406">
        <v>0.9718</v>
      </c>
      <c r="AU1406">
        <v>0.93810000000000004</v>
      </c>
      <c r="AV1406">
        <v>0.91990000000000005</v>
      </c>
      <c r="AW1406">
        <v>0.89770000000000005</v>
      </c>
      <c r="AX1406">
        <v>0.92979999999999996</v>
      </c>
      <c r="AY1406">
        <v>0.92569999999999997</v>
      </c>
      <c r="AZ1406">
        <v>0.94220000000000004</v>
      </c>
      <c r="BA1406">
        <v>0.93489999999999995</v>
      </c>
      <c r="BB1406">
        <v>0.94589999999999996</v>
      </c>
      <c r="BC1406">
        <v>0.93779999999999997</v>
      </c>
      <c r="BD1406">
        <v>0.93020000000000003</v>
      </c>
    </row>
    <row r="1407" spans="1:56" hidden="1" x14ac:dyDescent="0.4">
      <c r="A1407">
        <v>1378</v>
      </c>
      <c r="B1407" t="str">
        <f t="shared" si="64"/>
        <v>GPM051</v>
      </c>
      <c r="C1407" t="str">
        <f t="shared" si="65"/>
        <v>GPM053</v>
      </c>
      <c r="D1407" t="str">
        <f t="shared" si="62"/>
        <v>MEAN</v>
      </c>
      <c r="E1407" t="s">
        <v>1488</v>
      </c>
      <c r="F1407">
        <f t="shared" si="63"/>
        <v>0.49002000000000012</v>
      </c>
      <c r="G1407">
        <v>0.56089999999999995</v>
      </c>
      <c r="H1407">
        <v>0.4536</v>
      </c>
      <c r="I1407">
        <v>0.51519999999999999</v>
      </c>
      <c r="J1407">
        <v>0.45419999999999999</v>
      </c>
      <c r="K1407">
        <v>0.4259</v>
      </c>
      <c r="L1407">
        <v>0.47389999999999999</v>
      </c>
      <c r="M1407">
        <v>0.49759999999999999</v>
      </c>
      <c r="N1407">
        <v>0.47899999999999998</v>
      </c>
      <c r="O1407">
        <v>0.55630000000000002</v>
      </c>
      <c r="P1407">
        <v>0.4617</v>
      </c>
      <c r="Q1407">
        <v>0.495</v>
      </c>
      <c r="R1407">
        <v>0.48499999999999999</v>
      </c>
      <c r="S1407">
        <v>0.42420000000000002</v>
      </c>
      <c r="T1407">
        <v>0.51590000000000003</v>
      </c>
      <c r="U1407">
        <v>0.46110000000000001</v>
      </c>
      <c r="V1407">
        <v>0.46629999999999999</v>
      </c>
      <c r="W1407">
        <v>0.48</v>
      </c>
      <c r="X1407">
        <v>0.4703</v>
      </c>
      <c r="Y1407">
        <v>0.60189999999999999</v>
      </c>
      <c r="Z1407">
        <v>0.50360000000000005</v>
      </c>
      <c r="AA1407">
        <v>0.50849999999999995</v>
      </c>
      <c r="AB1407">
        <v>0.42630000000000001</v>
      </c>
      <c r="AC1407">
        <v>0.50680000000000003</v>
      </c>
      <c r="AD1407">
        <v>0.44429999999999997</v>
      </c>
      <c r="AE1407">
        <v>0.54400000000000004</v>
      </c>
      <c r="AF1407">
        <v>0.58620000000000005</v>
      </c>
      <c r="AG1407">
        <v>0.49809999999999999</v>
      </c>
      <c r="AH1407">
        <v>0.48409999999999997</v>
      </c>
      <c r="AI1407">
        <v>0.4945</v>
      </c>
      <c r="AJ1407">
        <v>0.53010000000000002</v>
      </c>
      <c r="AK1407">
        <v>0.48120000000000002</v>
      </c>
      <c r="AL1407">
        <v>0.53559999999999997</v>
      </c>
      <c r="AM1407">
        <v>0.48249999999999998</v>
      </c>
      <c r="AN1407">
        <v>0.50180000000000002</v>
      </c>
      <c r="AO1407">
        <v>0.53610000000000002</v>
      </c>
      <c r="AP1407">
        <v>0.45989999999999998</v>
      </c>
      <c r="AQ1407">
        <v>0.52869999999999995</v>
      </c>
      <c r="AR1407">
        <v>0.49170000000000003</v>
      </c>
      <c r="AS1407">
        <v>0.48930000000000001</v>
      </c>
      <c r="AT1407">
        <v>0.50649999999999995</v>
      </c>
      <c r="AU1407">
        <v>0.4884</v>
      </c>
      <c r="AV1407">
        <v>0.48120000000000002</v>
      </c>
      <c r="AW1407">
        <v>0.39100000000000001</v>
      </c>
      <c r="AX1407">
        <v>0.441</v>
      </c>
      <c r="AY1407">
        <v>0.44169999999999998</v>
      </c>
      <c r="AZ1407">
        <v>0.47949999999999998</v>
      </c>
      <c r="BA1407">
        <v>0.50009999999999999</v>
      </c>
      <c r="BB1407">
        <v>0.50760000000000005</v>
      </c>
      <c r="BC1407">
        <v>0.47160000000000002</v>
      </c>
      <c r="BD1407">
        <v>0.48110000000000003</v>
      </c>
    </row>
    <row r="1408" spans="1:56" hidden="1" x14ac:dyDescent="0.4">
      <c r="A1408">
        <v>1379</v>
      </c>
      <c r="B1408" t="str">
        <f t="shared" si="64"/>
        <v>GPM051</v>
      </c>
      <c r="C1408" t="str">
        <f t="shared" si="65"/>
        <v>GPM053</v>
      </c>
      <c r="D1408" t="str">
        <f t="shared" si="62"/>
        <v>Weighted</v>
      </c>
      <c r="E1408" t="s">
        <v>1489</v>
      </c>
      <c r="F1408">
        <f t="shared" si="63"/>
        <v>0.50044199999999994</v>
      </c>
      <c r="G1408">
        <v>0.5867</v>
      </c>
      <c r="H1408">
        <v>0.46439999999999998</v>
      </c>
      <c r="I1408">
        <v>0.52990000000000004</v>
      </c>
      <c r="J1408">
        <v>0.44829999999999998</v>
      </c>
      <c r="K1408">
        <v>0.41799999999999998</v>
      </c>
      <c r="L1408">
        <v>0.48089999999999999</v>
      </c>
      <c r="M1408">
        <v>0.50680000000000003</v>
      </c>
      <c r="N1408">
        <v>0.48409999999999997</v>
      </c>
      <c r="O1408">
        <v>0.58730000000000004</v>
      </c>
      <c r="P1408">
        <v>0.46010000000000001</v>
      </c>
      <c r="Q1408">
        <v>0.50839999999999996</v>
      </c>
      <c r="R1408">
        <v>0.50519999999999998</v>
      </c>
      <c r="S1408">
        <v>0.4219</v>
      </c>
      <c r="T1408">
        <v>0.53339999999999999</v>
      </c>
      <c r="U1408">
        <v>0.4637</v>
      </c>
      <c r="V1408">
        <v>0.46970000000000001</v>
      </c>
      <c r="W1408">
        <v>0.48680000000000001</v>
      </c>
      <c r="X1408">
        <v>0.47810000000000002</v>
      </c>
      <c r="Y1408">
        <v>0.64100000000000001</v>
      </c>
      <c r="Z1408">
        <v>0.51590000000000003</v>
      </c>
      <c r="AA1408">
        <v>0.52159999999999995</v>
      </c>
      <c r="AB1408">
        <v>0.4158</v>
      </c>
      <c r="AC1408">
        <v>0.52249999999999996</v>
      </c>
      <c r="AD1408">
        <v>0.4365</v>
      </c>
      <c r="AE1408">
        <v>0.56740000000000002</v>
      </c>
      <c r="AF1408">
        <v>0.61850000000000005</v>
      </c>
      <c r="AG1408">
        <v>0.51200000000000001</v>
      </c>
      <c r="AH1408">
        <v>0.49020000000000002</v>
      </c>
      <c r="AI1408">
        <v>0.50660000000000005</v>
      </c>
      <c r="AJ1408">
        <v>0.55149999999999999</v>
      </c>
      <c r="AK1408">
        <v>0.49399999999999999</v>
      </c>
      <c r="AL1408">
        <v>0.56779999999999997</v>
      </c>
      <c r="AM1408">
        <v>0.48909999999999998</v>
      </c>
      <c r="AN1408">
        <v>0.51590000000000003</v>
      </c>
      <c r="AO1408">
        <v>0.56030000000000002</v>
      </c>
      <c r="AP1408">
        <v>0.46329999999999999</v>
      </c>
      <c r="AQ1408">
        <v>0.54620000000000002</v>
      </c>
      <c r="AR1408">
        <v>0.50209999999999999</v>
      </c>
      <c r="AS1408">
        <v>0.50560000000000005</v>
      </c>
      <c r="AT1408">
        <v>0.51790000000000003</v>
      </c>
      <c r="AU1408">
        <v>0.49659999999999999</v>
      </c>
      <c r="AV1408">
        <v>0.49309999999999998</v>
      </c>
      <c r="AW1408">
        <v>0.37380000000000002</v>
      </c>
      <c r="AX1408">
        <v>0.43540000000000001</v>
      </c>
      <c r="AY1408">
        <v>0.43709999999999999</v>
      </c>
      <c r="AZ1408">
        <v>0.4834</v>
      </c>
      <c r="BA1408">
        <v>0.5141</v>
      </c>
      <c r="BB1408">
        <v>0.52359999999999995</v>
      </c>
      <c r="BC1408">
        <v>0.47910000000000003</v>
      </c>
      <c r="BD1408">
        <v>0.49049999999999999</v>
      </c>
    </row>
    <row r="1409" spans="1:56" hidden="1" x14ac:dyDescent="0.4">
      <c r="A1409">
        <v>1513</v>
      </c>
      <c r="B1409" t="str">
        <f t="shared" si="64"/>
        <v>GPM003</v>
      </c>
      <c r="C1409" t="str">
        <f t="shared" si="65"/>
        <v>GPM053</v>
      </c>
      <c r="D1409" t="str">
        <f t="shared" si="62"/>
        <v>Jaccard</v>
      </c>
      <c r="E1409" t="s">
        <v>1490</v>
      </c>
      <c r="F1409">
        <f t="shared" si="63"/>
        <v>0.40245400000000003</v>
      </c>
      <c r="G1409">
        <v>0.34720000000000001</v>
      </c>
      <c r="H1409">
        <v>0.43369999999999997</v>
      </c>
      <c r="I1409">
        <v>0.4022</v>
      </c>
      <c r="J1409">
        <v>0.38890000000000002</v>
      </c>
      <c r="K1409">
        <v>0.4</v>
      </c>
      <c r="L1409">
        <v>0.33800000000000002</v>
      </c>
      <c r="M1409">
        <v>0.45240000000000002</v>
      </c>
      <c r="N1409">
        <v>0.43419999999999997</v>
      </c>
      <c r="O1409">
        <v>0.29549999999999998</v>
      </c>
      <c r="P1409">
        <v>0.3679</v>
      </c>
      <c r="Q1409">
        <v>0.48480000000000001</v>
      </c>
      <c r="R1409">
        <v>0.36109999999999998</v>
      </c>
      <c r="S1409">
        <v>0.36170000000000002</v>
      </c>
      <c r="T1409">
        <v>0.38369999999999999</v>
      </c>
      <c r="U1409">
        <v>0.34949999999999998</v>
      </c>
      <c r="V1409">
        <v>0.38750000000000001</v>
      </c>
      <c r="W1409">
        <v>0.3019</v>
      </c>
      <c r="X1409">
        <v>0.41770000000000002</v>
      </c>
      <c r="Y1409">
        <v>0.53010000000000002</v>
      </c>
      <c r="Z1409">
        <v>0.42370000000000002</v>
      </c>
      <c r="AA1409">
        <v>0.43209999999999998</v>
      </c>
      <c r="AB1409">
        <v>0.30559999999999998</v>
      </c>
      <c r="AC1409">
        <v>0.35060000000000002</v>
      </c>
      <c r="AD1409">
        <v>0.34570000000000001</v>
      </c>
      <c r="AE1409">
        <v>0.36899999999999999</v>
      </c>
      <c r="AF1409">
        <v>0.72219999999999995</v>
      </c>
      <c r="AG1409">
        <v>0.37109999999999999</v>
      </c>
      <c r="AH1409">
        <v>0.43</v>
      </c>
      <c r="AI1409">
        <v>0.43659999999999999</v>
      </c>
      <c r="AJ1409">
        <v>0.43859999999999999</v>
      </c>
      <c r="AK1409">
        <v>0.27879999999999999</v>
      </c>
      <c r="AL1409">
        <v>0.38569999999999999</v>
      </c>
      <c r="AM1409">
        <v>0.43140000000000001</v>
      </c>
      <c r="AN1409">
        <v>0.4516</v>
      </c>
      <c r="AO1409">
        <v>0.38550000000000001</v>
      </c>
      <c r="AP1409">
        <v>0.52539999999999998</v>
      </c>
      <c r="AQ1409">
        <v>0.63270000000000004</v>
      </c>
      <c r="AR1409">
        <v>0.26029999999999998</v>
      </c>
      <c r="AS1409">
        <v>0.41249999999999998</v>
      </c>
      <c r="AT1409">
        <v>0.3846</v>
      </c>
      <c r="AU1409">
        <v>0.3594</v>
      </c>
      <c r="AV1409">
        <v>0.35089999999999999</v>
      </c>
      <c r="AW1409">
        <v>0.25690000000000002</v>
      </c>
      <c r="AX1409">
        <v>0.33329999999999999</v>
      </c>
      <c r="AY1409">
        <v>0.36049999999999999</v>
      </c>
      <c r="AZ1409">
        <v>0.52310000000000001</v>
      </c>
      <c r="BA1409">
        <v>0.48609999999999998</v>
      </c>
      <c r="BB1409">
        <v>0.43369999999999997</v>
      </c>
      <c r="BC1409">
        <v>0.4667</v>
      </c>
      <c r="BD1409">
        <v>0.34039999999999998</v>
      </c>
    </row>
    <row r="1410" spans="1:56" hidden="1" x14ac:dyDescent="0.4">
      <c r="A1410">
        <v>1514</v>
      </c>
      <c r="B1410" t="str">
        <f t="shared" si="64"/>
        <v>GPM003</v>
      </c>
      <c r="C1410" t="str">
        <f t="shared" si="65"/>
        <v>GPM053</v>
      </c>
      <c r="D1410" t="str">
        <f t="shared" ref="D1410:D1473" si="66">MID(E1410,15,16)</f>
        <v>Levenshtein</v>
      </c>
      <c r="E1410" t="s">
        <v>1491</v>
      </c>
      <c r="F1410">
        <f t="shared" ref="F1410:F1473" si="67">AVERAGE(G1410:BD1410)</f>
        <v>0.57932199999999989</v>
      </c>
      <c r="G1410">
        <v>0.58089999999999997</v>
      </c>
      <c r="H1410">
        <v>0.4975</v>
      </c>
      <c r="I1410">
        <v>0.6149</v>
      </c>
      <c r="J1410">
        <v>0.501</v>
      </c>
      <c r="K1410">
        <v>0.52470000000000006</v>
      </c>
      <c r="L1410">
        <v>0.53779999999999994</v>
      </c>
      <c r="M1410">
        <v>0.64610000000000001</v>
      </c>
      <c r="N1410">
        <v>0.59160000000000001</v>
      </c>
      <c r="O1410">
        <v>0.51859999999999995</v>
      </c>
      <c r="P1410">
        <v>0.5655</v>
      </c>
      <c r="Q1410">
        <v>0.75580000000000003</v>
      </c>
      <c r="R1410">
        <v>0.50780000000000003</v>
      </c>
      <c r="S1410">
        <v>0.44209999999999999</v>
      </c>
      <c r="T1410">
        <v>0.56310000000000004</v>
      </c>
      <c r="U1410">
        <v>0.49919999999999998</v>
      </c>
      <c r="V1410">
        <v>0.4874</v>
      </c>
      <c r="W1410">
        <v>0.54110000000000003</v>
      </c>
      <c r="X1410">
        <v>0.53520000000000001</v>
      </c>
      <c r="Y1410">
        <v>0.66769999999999996</v>
      </c>
      <c r="Z1410">
        <v>0.58679999999999999</v>
      </c>
      <c r="AA1410">
        <v>0.58360000000000001</v>
      </c>
      <c r="AB1410">
        <v>0.48420000000000002</v>
      </c>
      <c r="AC1410">
        <v>0.56489999999999996</v>
      </c>
      <c r="AD1410">
        <v>0.56950000000000001</v>
      </c>
      <c r="AE1410">
        <v>0.60950000000000004</v>
      </c>
      <c r="AF1410">
        <v>0.77339999999999998</v>
      </c>
      <c r="AG1410">
        <v>0.61280000000000001</v>
      </c>
      <c r="AH1410">
        <v>0.62339999999999995</v>
      </c>
      <c r="AI1410">
        <v>0.53380000000000005</v>
      </c>
      <c r="AJ1410">
        <v>0.61219999999999997</v>
      </c>
      <c r="AK1410">
        <v>0.54490000000000005</v>
      </c>
      <c r="AL1410">
        <v>0.66959999999999997</v>
      </c>
      <c r="AM1410">
        <v>0.5333</v>
      </c>
      <c r="AN1410">
        <v>0.66600000000000004</v>
      </c>
      <c r="AO1410">
        <v>0.57020000000000004</v>
      </c>
      <c r="AP1410">
        <v>0.66069999999999995</v>
      </c>
      <c r="AQ1410">
        <v>0.69769999999999999</v>
      </c>
      <c r="AR1410">
        <v>0.53280000000000005</v>
      </c>
      <c r="AS1410">
        <v>0.50480000000000003</v>
      </c>
      <c r="AT1410">
        <v>0.63019999999999998</v>
      </c>
      <c r="AU1410">
        <v>0.51590000000000003</v>
      </c>
      <c r="AV1410">
        <v>0.5393</v>
      </c>
      <c r="AW1410">
        <v>0.49680000000000002</v>
      </c>
      <c r="AX1410">
        <v>0.58250000000000002</v>
      </c>
      <c r="AY1410">
        <v>0.62549999999999994</v>
      </c>
      <c r="AZ1410">
        <v>0.68820000000000003</v>
      </c>
      <c r="BA1410">
        <v>0.63339999999999996</v>
      </c>
      <c r="BB1410">
        <v>0.70920000000000005</v>
      </c>
      <c r="BC1410">
        <v>0.5413</v>
      </c>
      <c r="BD1410">
        <v>0.49170000000000003</v>
      </c>
    </row>
    <row r="1411" spans="1:56" hidden="1" x14ac:dyDescent="0.4">
      <c r="A1411">
        <v>1515</v>
      </c>
      <c r="B1411" t="str">
        <f t="shared" ref="B1411:B1474" si="68">LEFT(E1411,6)</f>
        <v>GPM003</v>
      </c>
      <c r="C1411" t="str">
        <f t="shared" ref="C1411:C1474" si="69">MID(E1411,8,6)</f>
        <v>GPM053</v>
      </c>
      <c r="D1411" t="str">
        <f t="shared" si="66"/>
        <v>TFIDF</v>
      </c>
      <c r="E1411" t="s">
        <v>1492</v>
      </c>
      <c r="F1411">
        <f t="shared" si="67"/>
        <v>0.59184799999999982</v>
      </c>
      <c r="G1411">
        <v>0.57299999999999995</v>
      </c>
      <c r="H1411">
        <v>0.6321</v>
      </c>
      <c r="I1411">
        <v>0.58250000000000002</v>
      </c>
      <c r="J1411">
        <v>0.46339999999999998</v>
      </c>
      <c r="K1411">
        <v>0.4839</v>
      </c>
      <c r="L1411">
        <v>0.51429999999999998</v>
      </c>
      <c r="M1411">
        <v>0.60580000000000001</v>
      </c>
      <c r="N1411">
        <v>0.51790000000000003</v>
      </c>
      <c r="O1411">
        <v>0.62629999999999997</v>
      </c>
      <c r="P1411">
        <v>0.6522</v>
      </c>
      <c r="Q1411">
        <v>0.69079999999999997</v>
      </c>
      <c r="R1411">
        <v>0.48060000000000003</v>
      </c>
      <c r="S1411">
        <v>0.48630000000000001</v>
      </c>
      <c r="T1411">
        <v>0.55689999999999995</v>
      </c>
      <c r="U1411">
        <v>0.49359999999999998</v>
      </c>
      <c r="V1411">
        <v>0.53690000000000004</v>
      </c>
      <c r="W1411">
        <v>0.41649999999999998</v>
      </c>
      <c r="X1411">
        <v>0.64810000000000001</v>
      </c>
      <c r="Y1411">
        <v>0.68389999999999995</v>
      </c>
      <c r="Z1411">
        <v>0.67349999999999999</v>
      </c>
      <c r="AA1411">
        <v>0.48780000000000001</v>
      </c>
      <c r="AB1411">
        <v>0.54210000000000003</v>
      </c>
      <c r="AC1411">
        <v>0.50480000000000003</v>
      </c>
      <c r="AD1411">
        <v>0.59499999999999997</v>
      </c>
      <c r="AE1411">
        <v>0.62970000000000004</v>
      </c>
      <c r="AF1411">
        <v>0.76080000000000003</v>
      </c>
      <c r="AG1411">
        <v>0.64649999999999996</v>
      </c>
      <c r="AH1411">
        <v>0.61770000000000003</v>
      </c>
      <c r="AI1411">
        <v>0.50460000000000005</v>
      </c>
      <c r="AJ1411">
        <v>0.62590000000000001</v>
      </c>
      <c r="AK1411">
        <v>0.60519999999999996</v>
      </c>
      <c r="AL1411">
        <v>0.67359999999999998</v>
      </c>
      <c r="AM1411">
        <v>0.72070000000000001</v>
      </c>
      <c r="AN1411">
        <v>0.68779999999999997</v>
      </c>
      <c r="AO1411">
        <v>0.6462</v>
      </c>
      <c r="AP1411">
        <v>0.62150000000000005</v>
      </c>
      <c r="AQ1411">
        <v>0.66120000000000001</v>
      </c>
      <c r="AR1411">
        <v>0.61960000000000004</v>
      </c>
      <c r="AS1411">
        <v>0.54690000000000005</v>
      </c>
      <c r="AT1411">
        <v>0.62419999999999998</v>
      </c>
      <c r="AU1411">
        <v>0.4758</v>
      </c>
      <c r="AV1411">
        <v>0.55710000000000004</v>
      </c>
      <c r="AW1411">
        <v>0.56399999999999995</v>
      </c>
      <c r="AX1411">
        <v>0.57789999999999997</v>
      </c>
      <c r="AY1411">
        <v>0.60219999999999996</v>
      </c>
      <c r="AZ1411">
        <v>0.6653</v>
      </c>
      <c r="BA1411">
        <v>0.56330000000000002</v>
      </c>
      <c r="BB1411">
        <v>0.6986</v>
      </c>
      <c r="BC1411">
        <v>0.63900000000000001</v>
      </c>
      <c r="BD1411">
        <v>0.6089</v>
      </c>
    </row>
    <row r="1412" spans="1:56" hidden="1" x14ac:dyDescent="0.4">
      <c r="A1412">
        <v>1516</v>
      </c>
      <c r="B1412" t="str">
        <f t="shared" si="68"/>
        <v>GPM003</v>
      </c>
      <c r="C1412" t="str">
        <f t="shared" si="69"/>
        <v>GPM053</v>
      </c>
      <c r="D1412" t="str">
        <f t="shared" si="66"/>
        <v>BM25</v>
      </c>
      <c r="E1412" t="s">
        <v>1493</v>
      </c>
      <c r="F1412">
        <f t="shared" si="67"/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</row>
    <row r="1413" spans="1:56" hidden="1" x14ac:dyDescent="0.4">
      <c r="A1413">
        <v>1517</v>
      </c>
      <c r="B1413" t="str">
        <f t="shared" si="68"/>
        <v>GPM003</v>
      </c>
      <c r="C1413" t="str">
        <f t="shared" si="69"/>
        <v>GPM053</v>
      </c>
      <c r="D1413" t="str">
        <f t="shared" si="66"/>
        <v>SBERT</v>
      </c>
      <c r="E1413" t="s">
        <v>1494</v>
      </c>
      <c r="F1413">
        <f t="shared" si="67"/>
        <v>0.93680799999999975</v>
      </c>
      <c r="G1413">
        <v>0.9446</v>
      </c>
      <c r="H1413">
        <v>0.89870000000000005</v>
      </c>
      <c r="I1413">
        <v>0.95530000000000004</v>
      </c>
      <c r="J1413">
        <v>0.96460000000000001</v>
      </c>
      <c r="K1413">
        <v>0.8952</v>
      </c>
      <c r="L1413">
        <v>0.92530000000000001</v>
      </c>
      <c r="M1413">
        <v>0.94310000000000005</v>
      </c>
      <c r="N1413">
        <v>0.94189999999999996</v>
      </c>
      <c r="O1413">
        <v>0.95750000000000002</v>
      </c>
      <c r="P1413">
        <v>0.92600000000000005</v>
      </c>
      <c r="Q1413">
        <v>0.9698</v>
      </c>
      <c r="R1413">
        <v>0.88619999999999999</v>
      </c>
      <c r="S1413">
        <v>0.90810000000000002</v>
      </c>
      <c r="T1413">
        <v>0.9385</v>
      </c>
      <c r="U1413">
        <v>0.9284</v>
      </c>
      <c r="V1413">
        <v>0.89849999999999997</v>
      </c>
      <c r="W1413">
        <v>0.92100000000000004</v>
      </c>
      <c r="X1413">
        <v>0.91479999999999995</v>
      </c>
      <c r="Y1413">
        <v>0.92330000000000001</v>
      </c>
      <c r="Z1413">
        <v>0.94930000000000003</v>
      </c>
      <c r="AA1413">
        <v>0.93500000000000005</v>
      </c>
      <c r="AB1413">
        <v>0.8629</v>
      </c>
      <c r="AC1413">
        <v>0.91930000000000001</v>
      </c>
      <c r="AD1413">
        <v>0.96319999999999995</v>
      </c>
      <c r="AE1413">
        <v>0.96440000000000003</v>
      </c>
      <c r="AF1413">
        <v>0.98680000000000001</v>
      </c>
      <c r="AG1413">
        <v>0.94369999999999998</v>
      </c>
      <c r="AH1413">
        <v>0.94310000000000005</v>
      </c>
      <c r="AI1413">
        <v>0.90169999999999995</v>
      </c>
      <c r="AJ1413">
        <v>0.9617</v>
      </c>
      <c r="AK1413">
        <v>0.94450000000000001</v>
      </c>
      <c r="AL1413">
        <v>0.93440000000000001</v>
      </c>
      <c r="AM1413">
        <v>0.92849999999999999</v>
      </c>
      <c r="AN1413">
        <v>0.96379999999999999</v>
      </c>
      <c r="AO1413">
        <v>0.96930000000000005</v>
      </c>
      <c r="AP1413">
        <v>0.96830000000000005</v>
      </c>
      <c r="AQ1413">
        <v>0.97470000000000001</v>
      </c>
      <c r="AR1413">
        <v>0.95520000000000005</v>
      </c>
      <c r="AS1413">
        <v>0.90890000000000004</v>
      </c>
      <c r="AT1413">
        <v>0.9546</v>
      </c>
      <c r="AU1413">
        <v>0.92589999999999995</v>
      </c>
      <c r="AV1413">
        <v>0.90529999999999999</v>
      </c>
      <c r="AW1413">
        <v>0.91959999999999997</v>
      </c>
      <c r="AX1413">
        <v>0.91020000000000001</v>
      </c>
      <c r="AY1413">
        <v>0.92949999999999999</v>
      </c>
      <c r="AZ1413">
        <v>0.95960000000000001</v>
      </c>
      <c r="BA1413">
        <v>0.96079999999999999</v>
      </c>
      <c r="BB1413">
        <v>0.9627</v>
      </c>
      <c r="BC1413">
        <v>0.96020000000000005</v>
      </c>
      <c r="BD1413">
        <v>0.9325</v>
      </c>
    </row>
    <row r="1414" spans="1:56" hidden="1" x14ac:dyDescent="0.4">
      <c r="A1414">
        <v>1518</v>
      </c>
      <c r="B1414" t="str">
        <f t="shared" si="68"/>
        <v>GPM003</v>
      </c>
      <c r="C1414" t="str">
        <f t="shared" si="69"/>
        <v>GPM053</v>
      </c>
      <c r="D1414" t="str">
        <f t="shared" si="66"/>
        <v>MEAN</v>
      </c>
      <c r="E1414" t="s">
        <v>1495</v>
      </c>
      <c r="F1414">
        <f t="shared" si="67"/>
        <v>0.50208799999999987</v>
      </c>
      <c r="G1414">
        <v>0.48909999999999998</v>
      </c>
      <c r="H1414">
        <v>0.4924</v>
      </c>
      <c r="I1414">
        <v>0.51100000000000001</v>
      </c>
      <c r="J1414">
        <v>0.46360000000000001</v>
      </c>
      <c r="K1414">
        <v>0.46079999999999999</v>
      </c>
      <c r="L1414">
        <v>0.46310000000000001</v>
      </c>
      <c r="M1414">
        <v>0.52949999999999997</v>
      </c>
      <c r="N1414">
        <v>0.49709999999999999</v>
      </c>
      <c r="O1414">
        <v>0.47960000000000003</v>
      </c>
      <c r="P1414">
        <v>0.50229999999999997</v>
      </c>
      <c r="Q1414">
        <v>0.58020000000000005</v>
      </c>
      <c r="R1414">
        <v>0.4471</v>
      </c>
      <c r="S1414">
        <v>0.43969999999999998</v>
      </c>
      <c r="T1414">
        <v>0.48849999999999999</v>
      </c>
      <c r="U1414">
        <v>0.4541</v>
      </c>
      <c r="V1414">
        <v>0.46210000000000001</v>
      </c>
      <c r="W1414">
        <v>0.43609999999999999</v>
      </c>
      <c r="X1414">
        <v>0.50319999999999998</v>
      </c>
      <c r="Y1414">
        <v>0.56100000000000005</v>
      </c>
      <c r="Z1414">
        <v>0.52669999999999995</v>
      </c>
      <c r="AA1414">
        <v>0.48770000000000002</v>
      </c>
      <c r="AB1414">
        <v>0.43890000000000001</v>
      </c>
      <c r="AC1414">
        <v>0.46789999999999998</v>
      </c>
      <c r="AD1414">
        <v>0.49469999999999997</v>
      </c>
      <c r="AE1414">
        <v>0.51449999999999996</v>
      </c>
      <c r="AF1414">
        <v>0.64859999999999995</v>
      </c>
      <c r="AG1414">
        <v>0.51480000000000004</v>
      </c>
      <c r="AH1414">
        <v>0.52280000000000004</v>
      </c>
      <c r="AI1414">
        <v>0.4753</v>
      </c>
      <c r="AJ1414">
        <v>0.52769999999999995</v>
      </c>
      <c r="AK1414">
        <v>0.47470000000000001</v>
      </c>
      <c r="AL1414">
        <v>0.53269999999999995</v>
      </c>
      <c r="AM1414">
        <v>0.52280000000000004</v>
      </c>
      <c r="AN1414">
        <v>0.55379999999999996</v>
      </c>
      <c r="AO1414">
        <v>0.51429999999999998</v>
      </c>
      <c r="AP1414">
        <v>0.55520000000000003</v>
      </c>
      <c r="AQ1414">
        <v>0.59330000000000005</v>
      </c>
      <c r="AR1414">
        <v>0.47360000000000002</v>
      </c>
      <c r="AS1414">
        <v>0.47460000000000002</v>
      </c>
      <c r="AT1414">
        <v>0.51870000000000005</v>
      </c>
      <c r="AU1414">
        <v>0.45540000000000003</v>
      </c>
      <c r="AV1414">
        <v>0.47049999999999997</v>
      </c>
      <c r="AW1414">
        <v>0.44750000000000001</v>
      </c>
      <c r="AX1414">
        <v>0.48080000000000001</v>
      </c>
      <c r="AY1414">
        <v>0.50349999999999995</v>
      </c>
      <c r="AZ1414">
        <v>0.56720000000000004</v>
      </c>
      <c r="BA1414">
        <v>0.52869999999999995</v>
      </c>
      <c r="BB1414">
        <v>0.56089999999999995</v>
      </c>
      <c r="BC1414">
        <v>0.52139999999999997</v>
      </c>
      <c r="BD1414">
        <v>0.47470000000000001</v>
      </c>
    </row>
    <row r="1415" spans="1:56" hidden="1" x14ac:dyDescent="0.4">
      <c r="A1415">
        <v>1519</v>
      </c>
      <c r="B1415" t="str">
        <f t="shared" si="68"/>
        <v>GPM003</v>
      </c>
      <c r="C1415" t="str">
        <f t="shared" si="69"/>
        <v>GPM053</v>
      </c>
      <c r="D1415" t="str">
        <f t="shared" si="66"/>
        <v>Weighted</v>
      </c>
      <c r="E1415" t="s">
        <v>1496</v>
      </c>
      <c r="F1415">
        <f t="shared" si="67"/>
        <v>0.51668199999999997</v>
      </c>
      <c r="G1415">
        <v>0.49840000000000001</v>
      </c>
      <c r="H1415">
        <v>0.51229999999999998</v>
      </c>
      <c r="I1415">
        <v>0.52449999999999997</v>
      </c>
      <c r="J1415">
        <v>0.45789999999999997</v>
      </c>
      <c r="K1415">
        <v>0.46589999999999998</v>
      </c>
      <c r="L1415">
        <v>0.46579999999999999</v>
      </c>
      <c r="M1415">
        <v>0.55069999999999997</v>
      </c>
      <c r="N1415">
        <v>0.50600000000000001</v>
      </c>
      <c r="O1415">
        <v>0.48720000000000002</v>
      </c>
      <c r="P1415">
        <v>0.52159999999999995</v>
      </c>
      <c r="Q1415">
        <v>0.61439999999999995</v>
      </c>
      <c r="R1415">
        <v>0.45</v>
      </c>
      <c r="S1415">
        <v>0.43769999999999998</v>
      </c>
      <c r="T1415">
        <v>0.49759999999999999</v>
      </c>
      <c r="U1415">
        <v>0.4531</v>
      </c>
      <c r="V1415">
        <v>0.46970000000000001</v>
      </c>
      <c r="W1415">
        <v>0.42780000000000001</v>
      </c>
      <c r="X1415">
        <v>0.52410000000000001</v>
      </c>
      <c r="Y1415">
        <v>0.59699999999999998</v>
      </c>
      <c r="Z1415">
        <v>0.54959999999999998</v>
      </c>
      <c r="AA1415">
        <v>0.49380000000000002</v>
      </c>
      <c r="AB1415">
        <v>0.44629999999999997</v>
      </c>
      <c r="AC1415">
        <v>0.4723</v>
      </c>
      <c r="AD1415">
        <v>0.50360000000000005</v>
      </c>
      <c r="AE1415">
        <v>0.53</v>
      </c>
      <c r="AF1415">
        <v>0.70079999999999998</v>
      </c>
      <c r="AG1415">
        <v>0.5343</v>
      </c>
      <c r="AH1415">
        <v>0.54300000000000004</v>
      </c>
      <c r="AI1415">
        <v>0.48409999999999997</v>
      </c>
      <c r="AJ1415">
        <v>0.54659999999999997</v>
      </c>
      <c r="AK1415">
        <v>0.48199999999999998</v>
      </c>
      <c r="AL1415">
        <v>0.55940000000000001</v>
      </c>
      <c r="AM1415">
        <v>0.55020000000000002</v>
      </c>
      <c r="AN1415">
        <v>0.58209999999999995</v>
      </c>
      <c r="AO1415">
        <v>0.52969999999999995</v>
      </c>
      <c r="AP1415">
        <v>0.57979999999999998</v>
      </c>
      <c r="AQ1415">
        <v>0.62839999999999996</v>
      </c>
      <c r="AR1415">
        <v>0.47970000000000002</v>
      </c>
      <c r="AS1415">
        <v>0.48430000000000001</v>
      </c>
      <c r="AT1415">
        <v>0.53639999999999999</v>
      </c>
      <c r="AU1415">
        <v>0.45419999999999999</v>
      </c>
      <c r="AV1415">
        <v>0.48020000000000002</v>
      </c>
      <c r="AW1415">
        <v>0.4496</v>
      </c>
      <c r="AX1415">
        <v>0.49330000000000002</v>
      </c>
      <c r="AY1415">
        <v>0.52010000000000001</v>
      </c>
      <c r="AZ1415">
        <v>0.59840000000000004</v>
      </c>
      <c r="BA1415">
        <v>0.54500000000000004</v>
      </c>
      <c r="BB1415">
        <v>0.59160000000000001</v>
      </c>
      <c r="BC1415">
        <v>0.53969999999999996</v>
      </c>
      <c r="BD1415">
        <v>0.4839</v>
      </c>
    </row>
    <row r="1416" spans="1:56" hidden="1" x14ac:dyDescent="0.4">
      <c r="A1416">
        <v>1450</v>
      </c>
      <c r="B1416" t="str">
        <f t="shared" si="68"/>
        <v>GPM002</v>
      </c>
      <c r="C1416" t="str">
        <f t="shared" si="69"/>
        <v>GPM053</v>
      </c>
      <c r="D1416" t="str">
        <f t="shared" si="66"/>
        <v>Jaccard</v>
      </c>
      <c r="E1416" t="s">
        <v>1497</v>
      </c>
      <c r="F1416">
        <f t="shared" si="67"/>
        <v>0.4085379999999999</v>
      </c>
      <c r="G1416">
        <v>0.35899999999999999</v>
      </c>
      <c r="H1416">
        <v>0.3483</v>
      </c>
      <c r="I1416">
        <v>0.37759999999999999</v>
      </c>
      <c r="J1416">
        <v>0.2717</v>
      </c>
      <c r="K1416">
        <v>0.40579999999999999</v>
      </c>
      <c r="L1416">
        <v>0.33850000000000002</v>
      </c>
      <c r="M1416">
        <v>0.39560000000000001</v>
      </c>
      <c r="N1416">
        <v>0.3523</v>
      </c>
      <c r="O1416">
        <v>0.44740000000000002</v>
      </c>
      <c r="P1416">
        <v>0.34860000000000002</v>
      </c>
      <c r="Q1416">
        <v>0.36359999999999998</v>
      </c>
      <c r="R1416">
        <v>0.32790000000000002</v>
      </c>
      <c r="S1416">
        <v>0.39329999999999998</v>
      </c>
      <c r="T1416">
        <v>0.35709999999999997</v>
      </c>
      <c r="U1416">
        <v>0.44440000000000002</v>
      </c>
      <c r="V1416">
        <v>0.3523</v>
      </c>
      <c r="W1416">
        <v>0.36609999999999998</v>
      </c>
      <c r="X1416">
        <v>0.5</v>
      </c>
      <c r="Y1416">
        <v>0.57750000000000001</v>
      </c>
      <c r="Z1416">
        <v>0.5333</v>
      </c>
      <c r="AA1416">
        <v>0.52</v>
      </c>
      <c r="AB1416">
        <v>0.34860000000000002</v>
      </c>
      <c r="AC1416">
        <v>0.378</v>
      </c>
      <c r="AD1416">
        <v>0.31819999999999998</v>
      </c>
      <c r="AE1416">
        <v>0.61429999999999996</v>
      </c>
      <c r="AF1416">
        <v>0.77270000000000005</v>
      </c>
      <c r="AG1416">
        <v>0.4</v>
      </c>
      <c r="AH1416">
        <v>0.3034</v>
      </c>
      <c r="AI1416">
        <v>0.43659999999999999</v>
      </c>
      <c r="AJ1416">
        <v>0.47539999999999999</v>
      </c>
      <c r="AK1416">
        <v>0.33329999999999999</v>
      </c>
      <c r="AL1416">
        <v>0.45450000000000002</v>
      </c>
      <c r="AM1416">
        <v>0.38779999999999998</v>
      </c>
      <c r="AN1416">
        <v>0.4607</v>
      </c>
      <c r="AO1416">
        <v>0.44900000000000001</v>
      </c>
      <c r="AP1416">
        <v>0.50819999999999999</v>
      </c>
      <c r="AQ1416">
        <v>0.6</v>
      </c>
      <c r="AR1416">
        <v>0.4138</v>
      </c>
      <c r="AS1416">
        <v>0.43240000000000001</v>
      </c>
      <c r="AT1416">
        <v>0.37619999999999998</v>
      </c>
      <c r="AU1416">
        <v>0.37680000000000002</v>
      </c>
      <c r="AV1416">
        <v>0.38600000000000001</v>
      </c>
      <c r="AW1416">
        <v>0.1615</v>
      </c>
      <c r="AX1416">
        <v>0.36520000000000002</v>
      </c>
      <c r="AY1416">
        <v>0.31819999999999998</v>
      </c>
      <c r="AZ1416">
        <v>0.44779999999999998</v>
      </c>
      <c r="BA1416">
        <v>0.41670000000000001</v>
      </c>
      <c r="BB1416">
        <v>0.41770000000000002</v>
      </c>
      <c r="BC1416">
        <v>0.35289999999999999</v>
      </c>
      <c r="BD1416">
        <v>0.3407</v>
      </c>
    </row>
    <row r="1417" spans="1:56" hidden="1" x14ac:dyDescent="0.4">
      <c r="A1417">
        <v>1451</v>
      </c>
      <c r="B1417" t="str">
        <f t="shared" si="68"/>
        <v>GPM002</v>
      </c>
      <c r="C1417" t="str">
        <f t="shared" si="69"/>
        <v>GPM053</v>
      </c>
      <c r="D1417" t="str">
        <f t="shared" si="66"/>
        <v>Levenshtein</v>
      </c>
      <c r="E1417" t="s">
        <v>1498</v>
      </c>
      <c r="F1417">
        <f t="shared" si="67"/>
        <v>0.57523599999999986</v>
      </c>
      <c r="G1417">
        <v>0.60840000000000005</v>
      </c>
      <c r="H1417">
        <v>0.48920000000000002</v>
      </c>
      <c r="I1417">
        <v>0.61929999999999996</v>
      </c>
      <c r="J1417">
        <v>0.53659999999999997</v>
      </c>
      <c r="K1417">
        <v>0.59740000000000004</v>
      </c>
      <c r="L1417">
        <v>0.52529999999999999</v>
      </c>
      <c r="M1417">
        <v>0.60660000000000003</v>
      </c>
      <c r="N1417">
        <v>0.57979999999999998</v>
      </c>
      <c r="O1417">
        <v>0.7409</v>
      </c>
      <c r="P1417">
        <v>0.4929</v>
      </c>
      <c r="Q1417">
        <v>0.62290000000000001</v>
      </c>
      <c r="R1417">
        <v>0.49530000000000002</v>
      </c>
      <c r="S1417">
        <v>0.46129999999999999</v>
      </c>
      <c r="T1417">
        <v>0.55769999999999997</v>
      </c>
      <c r="U1417">
        <v>0.5595</v>
      </c>
      <c r="V1417">
        <v>0.49120000000000003</v>
      </c>
      <c r="W1417">
        <v>0.47739999999999999</v>
      </c>
      <c r="X1417">
        <v>0.6179</v>
      </c>
      <c r="Y1417">
        <v>0.72230000000000005</v>
      </c>
      <c r="Z1417">
        <v>0.56110000000000004</v>
      </c>
      <c r="AA1417">
        <v>0.55879999999999996</v>
      </c>
      <c r="AB1417">
        <v>0.51380000000000003</v>
      </c>
      <c r="AC1417">
        <v>0.53769999999999996</v>
      </c>
      <c r="AD1417">
        <v>0.52790000000000004</v>
      </c>
      <c r="AE1417">
        <v>0.76070000000000004</v>
      </c>
      <c r="AF1417">
        <v>0.80359999999999998</v>
      </c>
      <c r="AG1417">
        <v>0.6119</v>
      </c>
      <c r="AH1417">
        <v>0.49740000000000001</v>
      </c>
      <c r="AI1417">
        <v>0.53420000000000001</v>
      </c>
      <c r="AJ1417">
        <v>0.79730000000000001</v>
      </c>
      <c r="AK1417">
        <v>0.55840000000000001</v>
      </c>
      <c r="AL1417">
        <v>0.6784</v>
      </c>
      <c r="AM1417">
        <v>0.52780000000000005</v>
      </c>
      <c r="AN1417">
        <v>0.65710000000000002</v>
      </c>
      <c r="AO1417">
        <v>0.52649999999999997</v>
      </c>
      <c r="AP1417">
        <v>0.65449999999999997</v>
      </c>
      <c r="AQ1417">
        <v>0.62239999999999995</v>
      </c>
      <c r="AR1417">
        <v>0.56359999999999999</v>
      </c>
      <c r="AS1417">
        <v>0.47549999999999998</v>
      </c>
      <c r="AT1417">
        <v>0.49180000000000001</v>
      </c>
      <c r="AU1417">
        <v>0.53910000000000002</v>
      </c>
      <c r="AV1417">
        <v>0.56840000000000002</v>
      </c>
      <c r="AW1417">
        <v>0.45900000000000002</v>
      </c>
      <c r="AX1417">
        <v>0.52300000000000002</v>
      </c>
      <c r="AY1417">
        <v>0.61760000000000004</v>
      </c>
      <c r="AZ1417">
        <v>0.56840000000000002</v>
      </c>
      <c r="BA1417">
        <v>0.59199999999999997</v>
      </c>
      <c r="BB1417">
        <v>0.57069999999999999</v>
      </c>
      <c r="BC1417">
        <v>0.51900000000000002</v>
      </c>
      <c r="BD1417">
        <v>0.5423</v>
      </c>
    </row>
    <row r="1418" spans="1:56" hidden="1" x14ac:dyDescent="0.4">
      <c r="A1418">
        <v>1452</v>
      </c>
      <c r="B1418" t="str">
        <f t="shared" si="68"/>
        <v>GPM002</v>
      </c>
      <c r="C1418" t="str">
        <f t="shared" si="69"/>
        <v>GPM053</v>
      </c>
      <c r="D1418" t="str">
        <f t="shared" si="66"/>
        <v>TFIDF</v>
      </c>
      <c r="E1418" t="s">
        <v>1499</v>
      </c>
      <c r="F1418">
        <f t="shared" si="67"/>
        <v>0.58510400000000007</v>
      </c>
      <c r="G1418">
        <v>0.53920000000000001</v>
      </c>
      <c r="H1418">
        <v>0.61419999999999997</v>
      </c>
      <c r="I1418">
        <v>0.56399999999999995</v>
      </c>
      <c r="J1418">
        <v>0.50309999999999999</v>
      </c>
      <c r="K1418">
        <v>0.48680000000000001</v>
      </c>
      <c r="L1418">
        <v>0.53200000000000003</v>
      </c>
      <c r="M1418">
        <v>0.62450000000000006</v>
      </c>
      <c r="N1418">
        <v>0.53890000000000005</v>
      </c>
      <c r="O1418">
        <v>0.76659999999999995</v>
      </c>
      <c r="P1418">
        <v>0.62180000000000002</v>
      </c>
      <c r="Q1418">
        <v>0.66390000000000005</v>
      </c>
      <c r="R1418">
        <v>0.44779999999999998</v>
      </c>
      <c r="S1418">
        <v>0.55659999999999998</v>
      </c>
      <c r="T1418">
        <v>0.63660000000000005</v>
      </c>
      <c r="U1418">
        <v>0.58150000000000002</v>
      </c>
      <c r="V1418">
        <v>0.53939999999999999</v>
      </c>
      <c r="W1418">
        <v>0.34399999999999997</v>
      </c>
      <c r="X1418">
        <v>0.72640000000000005</v>
      </c>
      <c r="Y1418">
        <v>0.57530000000000003</v>
      </c>
      <c r="Z1418">
        <v>0.60699999999999998</v>
      </c>
      <c r="AA1418">
        <v>0.51639999999999997</v>
      </c>
      <c r="AB1418">
        <v>0.61129999999999995</v>
      </c>
      <c r="AC1418">
        <v>0.502</v>
      </c>
      <c r="AD1418">
        <v>0.56369999999999998</v>
      </c>
      <c r="AE1418">
        <v>0.77880000000000005</v>
      </c>
      <c r="AF1418">
        <v>0.77880000000000005</v>
      </c>
      <c r="AG1418">
        <v>0.66</v>
      </c>
      <c r="AH1418">
        <v>0.37819999999999998</v>
      </c>
      <c r="AI1418">
        <v>0.50460000000000005</v>
      </c>
      <c r="AJ1418">
        <v>0.67279999999999995</v>
      </c>
      <c r="AK1418">
        <v>0.6421</v>
      </c>
      <c r="AL1418">
        <v>0.68710000000000004</v>
      </c>
      <c r="AM1418">
        <v>0.74929999999999997</v>
      </c>
      <c r="AN1418">
        <v>0.67149999999999999</v>
      </c>
      <c r="AO1418">
        <v>0.67179999999999995</v>
      </c>
      <c r="AP1418">
        <v>0.62380000000000002</v>
      </c>
      <c r="AQ1418">
        <v>0.61599999999999999</v>
      </c>
      <c r="AR1418">
        <v>0.65059999999999996</v>
      </c>
      <c r="AS1418">
        <v>0.45319999999999999</v>
      </c>
      <c r="AT1418">
        <v>0.49580000000000002</v>
      </c>
      <c r="AU1418">
        <v>0.5121</v>
      </c>
      <c r="AV1418">
        <v>0.69910000000000005</v>
      </c>
      <c r="AW1418">
        <v>0.38009999999999999</v>
      </c>
      <c r="AX1418">
        <v>0.52710000000000001</v>
      </c>
      <c r="AY1418">
        <v>0.58209999999999995</v>
      </c>
      <c r="AZ1418">
        <v>0.57110000000000005</v>
      </c>
      <c r="BA1418">
        <v>0.52500000000000002</v>
      </c>
      <c r="BB1418">
        <v>0.61850000000000005</v>
      </c>
      <c r="BC1418">
        <v>0.6089</v>
      </c>
      <c r="BD1418">
        <v>0.53380000000000005</v>
      </c>
    </row>
    <row r="1419" spans="1:56" hidden="1" x14ac:dyDescent="0.4">
      <c r="A1419">
        <v>1453</v>
      </c>
      <c r="B1419" t="str">
        <f t="shared" si="68"/>
        <v>GPM002</v>
      </c>
      <c r="C1419" t="str">
        <f t="shared" si="69"/>
        <v>GPM053</v>
      </c>
      <c r="D1419" t="str">
        <f t="shared" si="66"/>
        <v>BM25</v>
      </c>
      <c r="E1419" t="s">
        <v>1500</v>
      </c>
      <c r="F1419">
        <f t="shared" si="67"/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</row>
    <row r="1420" spans="1:56" hidden="1" x14ac:dyDescent="0.4">
      <c r="A1420">
        <v>1454</v>
      </c>
      <c r="B1420" t="str">
        <f t="shared" si="68"/>
        <v>GPM002</v>
      </c>
      <c r="C1420" t="str">
        <f t="shared" si="69"/>
        <v>GPM053</v>
      </c>
      <c r="D1420" t="str">
        <f t="shared" si="66"/>
        <v>SBERT</v>
      </c>
      <c r="E1420" t="s">
        <v>1501</v>
      </c>
      <c r="F1420">
        <f t="shared" si="67"/>
        <v>0.93852600000000008</v>
      </c>
      <c r="G1420">
        <v>0.94420000000000004</v>
      </c>
      <c r="H1420">
        <v>0.89549999999999996</v>
      </c>
      <c r="I1420">
        <v>0.95579999999999998</v>
      </c>
      <c r="J1420">
        <v>0.97119999999999995</v>
      </c>
      <c r="K1420">
        <v>0.91749999999999998</v>
      </c>
      <c r="L1420">
        <v>0.92530000000000001</v>
      </c>
      <c r="M1420">
        <v>0.95240000000000002</v>
      </c>
      <c r="N1420">
        <v>0.9244</v>
      </c>
      <c r="O1420">
        <v>0.97119999999999995</v>
      </c>
      <c r="P1420">
        <v>0.95679999999999998</v>
      </c>
      <c r="Q1420">
        <v>0.95509999999999995</v>
      </c>
      <c r="R1420">
        <v>0.89190000000000003</v>
      </c>
      <c r="S1420">
        <v>0.90980000000000005</v>
      </c>
      <c r="T1420">
        <v>0.94430000000000003</v>
      </c>
      <c r="U1420">
        <v>0.95130000000000003</v>
      </c>
      <c r="V1420">
        <v>0.90069999999999995</v>
      </c>
      <c r="W1420">
        <v>0.90580000000000005</v>
      </c>
      <c r="X1420">
        <v>0.94950000000000001</v>
      </c>
      <c r="Y1420">
        <v>0.94920000000000004</v>
      </c>
      <c r="Z1420">
        <v>0.93149999999999999</v>
      </c>
      <c r="AA1420">
        <v>0.94110000000000005</v>
      </c>
      <c r="AB1420">
        <v>0.94840000000000002</v>
      </c>
      <c r="AC1420">
        <v>0.90839999999999999</v>
      </c>
      <c r="AD1420">
        <v>0.96430000000000005</v>
      </c>
      <c r="AE1420">
        <v>0.97150000000000003</v>
      </c>
      <c r="AF1420">
        <v>0.98780000000000001</v>
      </c>
      <c r="AG1420">
        <v>0.94310000000000005</v>
      </c>
      <c r="AH1420">
        <v>0.89970000000000006</v>
      </c>
      <c r="AI1420">
        <v>0.8992</v>
      </c>
      <c r="AJ1420">
        <v>0.98319999999999996</v>
      </c>
      <c r="AK1420">
        <v>0.94369999999999998</v>
      </c>
      <c r="AL1420">
        <v>0.92</v>
      </c>
      <c r="AM1420">
        <v>0.94720000000000004</v>
      </c>
      <c r="AN1420">
        <v>0.95269999999999999</v>
      </c>
      <c r="AO1420">
        <v>0.96419999999999995</v>
      </c>
      <c r="AP1420">
        <v>0.97340000000000004</v>
      </c>
      <c r="AQ1420">
        <v>0.96899999999999997</v>
      </c>
      <c r="AR1420">
        <v>0.97109999999999996</v>
      </c>
      <c r="AS1420">
        <v>0.91410000000000002</v>
      </c>
      <c r="AT1420">
        <v>0.9335</v>
      </c>
      <c r="AU1420">
        <v>0.92769999999999997</v>
      </c>
      <c r="AV1420">
        <v>0.91059999999999997</v>
      </c>
      <c r="AW1420">
        <v>0.87360000000000004</v>
      </c>
      <c r="AX1420">
        <v>0.91279999999999994</v>
      </c>
      <c r="AY1420">
        <v>0.95540000000000003</v>
      </c>
      <c r="AZ1420">
        <v>0.94240000000000002</v>
      </c>
      <c r="BA1420">
        <v>0.95320000000000005</v>
      </c>
      <c r="BB1420">
        <v>0.9506</v>
      </c>
      <c r="BC1420">
        <v>0.92649999999999999</v>
      </c>
      <c r="BD1420">
        <v>0.9345</v>
      </c>
    </row>
    <row r="1421" spans="1:56" hidden="1" x14ac:dyDescent="0.4">
      <c r="A1421">
        <v>1455</v>
      </c>
      <c r="B1421" t="str">
        <f t="shared" si="68"/>
        <v>GPM002</v>
      </c>
      <c r="C1421" t="str">
        <f t="shared" si="69"/>
        <v>GPM053</v>
      </c>
      <c r="D1421" t="str">
        <f t="shared" si="66"/>
        <v>MEAN</v>
      </c>
      <c r="E1421" t="s">
        <v>1502</v>
      </c>
      <c r="F1421">
        <f t="shared" si="67"/>
        <v>0.50147799999999998</v>
      </c>
      <c r="G1421">
        <v>0.49020000000000002</v>
      </c>
      <c r="H1421">
        <v>0.46939999999999998</v>
      </c>
      <c r="I1421">
        <v>0.50329999999999997</v>
      </c>
      <c r="J1421">
        <v>0.45650000000000002</v>
      </c>
      <c r="K1421">
        <v>0.48149999999999998</v>
      </c>
      <c r="L1421">
        <v>0.4642</v>
      </c>
      <c r="M1421">
        <v>0.51580000000000004</v>
      </c>
      <c r="N1421">
        <v>0.47910000000000003</v>
      </c>
      <c r="O1421">
        <v>0.58520000000000005</v>
      </c>
      <c r="P1421">
        <v>0.48399999999999999</v>
      </c>
      <c r="Q1421">
        <v>0.52110000000000001</v>
      </c>
      <c r="R1421">
        <v>0.43259999999999998</v>
      </c>
      <c r="S1421">
        <v>0.4642</v>
      </c>
      <c r="T1421">
        <v>0.49919999999999998</v>
      </c>
      <c r="U1421">
        <v>0.50739999999999996</v>
      </c>
      <c r="V1421">
        <v>0.45669999999999999</v>
      </c>
      <c r="W1421">
        <v>0.41860000000000003</v>
      </c>
      <c r="X1421">
        <v>0.55879999999999996</v>
      </c>
      <c r="Y1421">
        <v>0.56479999999999997</v>
      </c>
      <c r="Z1421">
        <v>0.52659999999999996</v>
      </c>
      <c r="AA1421">
        <v>0.50719999999999998</v>
      </c>
      <c r="AB1421">
        <v>0.4844</v>
      </c>
      <c r="AC1421">
        <v>0.4652</v>
      </c>
      <c r="AD1421">
        <v>0.4748</v>
      </c>
      <c r="AE1421">
        <v>0.62509999999999999</v>
      </c>
      <c r="AF1421">
        <v>0.66859999999999997</v>
      </c>
      <c r="AG1421">
        <v>0.52300000000000002</v>
      </c>
      <c r="AH1421">
        <v>0.4158</v>
      </c>
      <c r="AI1421">
        <v>0.47489999999999999</v>
      </c>
      <c r="AJ1421">
        <v>0.5857</v>
      </c>
      <c r="AK1421">
        <v>0.4955</v>
      </c>
      <c r="AL1421">
        <v>0.54800000000000004</v>
      </c>
      <c r="AM1421">
        <v>0.52239999999999998</v>
      </c>
      <c r="AN1421">
        <v>0.5484</v>
      </c>
      <c r="AO1421">
        <v>0.52229999999999999</v>
      </c>
      <c r="AP1421">
        <v>0.55200000000000005</v>
      </c>
      <c r="AQ1421">
        <v>0.5615</v>
      </c>
      <c r="AR1421">
        <v>0.51980000000000004</v>
      </c>
      <c r="AS1421">
        <v>0.4551</v>
      </c>
      <c r="AT1421">
        <v>0.45950000000000002</v>
      </c>
      <c r="AU1421">
        <v>0.47110000000000002</v>
      </c>
      <c r="AV1421">
        <v>0.51280000000000003</v>
      </c>
      <c r="AW1421">
        <v>0.37480000000000002</v>
      </c>
      <c r="AX1421">
        <v>0.46560000000000001</v>
      </c>
      <c r="AY1421">
        <v>0.49469999999999997</v>
      </c>
      <c r="AZ1421">
        <v>0.50590000000000002</v>
      </c>
      <c r="BA1421">
        <v>0.49740000000000001</v>
      </c>
      <c r="BB1421">
        <v>0.51149999999999995</v>
      </c>
      <c r="BC1421">
        <v>0.48149999999999998</v>
      </c>
      <c r="BD1421">
        <v>0.47020000000000001</v>
      </c>
    </row>
    <row r="1422" spans="1:56" hidden="1" x14ac:dyDescent="0.4">
      <c r="A1422">
        <v>1456</v>
      </c>
      <c r="B1422" t="str">
        <f t="shared" si="68"/>
        <v>GPM002</v>
      </c>
      <c r="C1422" t="str">
        <f t="shared" si="69"/>
        <v>GPM053</v>
      </c>
      <c r="D1422" t="str">
        <f t="shared" si="66"/>
        <v>Weighted</v>
      </c>
      <c r="E1422" t="s">
        <v>1503</v>
      </c>
      <c r="F1422">
        <f t="shared" si="67"/>
        <v>0.5153279999999999</v>
      </c>
      <c r="G1422">
        <v>0.498</v>
      </c>
      <c r="H1422">
        <v>0.48320000000000002</v>
      </c>
      <c r="I1422">
        <v>0.51400000000000001</v>
      </c>
      <c r="J1422">
        <v>0.45019999999999999</v>
      </c>
      <c r="K1422">
        <v>0.48859999999999998</v>
      </c>
      <c r="L1422">
        <v>0.46810000000000002</v>
      </c>
      <c r="M1422">
        <v>0.53310000000000002</v>
      </c>
      <c r="N1422">
        <v>0.48709999999999998</v>
      </c>
      <c r="O1422">
        <v>0.62419999999999998</v>
      </c>
      <c r="P1422">
        <v>0.49259999999999998</v>
      </c>
      <c r="Q1422">
        <v>0.5413</v>
      </c>
      <c r="R1422">
        <v>0.42930000000000001</v>
      </c>
      <c r="S1422">
        <v>0.47160000000000002</v>
      </c>
      <c r="T1422">
        <v>0.5141</v>
      </c>
      <c r="U1422">
        <v>0.52059999999999995</v>
      </c>
      <c r="V1422">
        <v>0.46279999999999999</v>
      </c>
      <c r="W1422">
        <v>0.40460000000000002</v>
      </c>
      <c r="X1422">
        <v>0.59240000000000004</v>
      </c>
      <c r="Y1422">
        <v>0.59240000000000004</v>
      </c>
      <c r="Z1422">
        <v>0.54879999999999995</v>
      </c>
      <c r="AA1422">
        <v>0.51870000000000005</v>
      </c>
      <c r="AB1422">
        <v>0.49380000000000002</v>
      </c>
      <c r="AC1422">
        <v>0.47039999999999998</v>
      </c>
      <c r="AD1422">
        <v>0.47710000000000002</v>
      </c>
      <c r="AE1422">
        <v>0.67449999999999999</v>
      </c>
      <c r="AF1422">
        <v>0.72650000000000003</v>
      </c>
      <c r="AG1422">
        <v>0.54530000000000001</v>
      </c>
      <c r="AH1422">
        <v>0.40360000000000001</v>
      </c>
      <c r="AI1422">
        <v>0.48399999999999999</v>
      </c>
      <c r="AJ1422">
        <v>0.61829999999999996</v>
      </c>
      <c r="AK1422">
        <v>0.50990000000000002</v>
      </c>
      <c r="AL1422">
        <v>0.58140000000000003</v>
      </c>
      <c r="AM1422">
        <v>0.5484</v>
      </c>
      <c r="AN1422">
        <v>0.57620000000000005</v>
      </c>
      <c r="AO1422">
        <v>0.54179999999999995</v>
      </c>
      <c r="AP1422">
        <v>0.57520000000000004</v>
      </c>
      <c r="AQ1422">
        <v>0.58730000000000004</v>
      </c>
      <c r="AR1422">
        <v>0.53669999999999995</v>
      </c>
      <c r="AS1422">
        <v>0.45440000000000003</v>
      </c>
      <c r="AT1422">
        <v>0.45910000000000001</v>
      </c>
      <c r="AU1422">
        <v>0.47539999999999999</v>
      </c>
      <c r="AV1422">
        <v>0.53939999999999999</v>
      </c>
      <c r="AW1422">
        <v>0.35649999999999998</v>
      </c>
      <c r="AX1422">
        <v>0.47149999999999997</v>
      </c>
      <c r="AY1422">
        <v>0.50409999999999999</v>
      </c>
      <c r="AZ1422">
        <v>0.51959999999999995</v>
      </c>
      <c r="BA1422">
        <v>0.505</v>
      </c>
      <c r="BB1422">
        <v>0.52769999999999995</v>
      </c>
      <c r="BC1422">
        <v>0.49330000000000002</v>
      </c>
      <c r="BD1422">
        <v>0.4743</v>
      </c>
    </row>
    <row r="1423" spans="1:56" hidden="1" x14ac:dyDescent="0.4">
      <c r="A1423">
        <v>1324</v>
      </c>
      <c r="B1423" t="str">
        <f t="shared" si="68"/>
        <v>GPM001</v>
      </c>
      <c r="C1423" t="str">
        <f t="shared" si="69"/>
        <v>GPM053</v>
      </c>
      <c r="D1423" t="str">
        <f t="shared" si="66"/>
        <v>Jaccard</v>
      </c>
      <c r="E1423" t="s">
        <v>1504</v>
      </c>
      <c r="F1423">
        <f t="shared" si="67"/>
        <v>0.40916399999999986</v>
      </c>
      <c r="G1423">
        <v>0.3659</v>
      </c>
      <c r="H1423">
        <v>0.31580000000000003</v>
      </c>
      <c r="I1423">
        <v>0.32500000000000001</v>
      </c>
      <c r="J1423">
        <v>0.375</v>
      </c>
      <c r="K1423">
        <v>0.37330000000000002</v>
      </c>
      <c r="L1423">
        <v>0.34179999999999999</v>
      </c>
      <c r="M1423">
        <v>0.54020000000000001</v>
      </c>
      <c r="N1423">
        <v>0.40960000000000002</v>
      </c>
      <c r="O1423">
        <v>0.31819999999999998</v>
      </c>
      <c r="P1423">
        <v>0.35189999999999999</v>
      </c>
      <c r="Q1423">
        <v>0.36759999999999998</v>
      </c>
      <c r="R1423">
        <v>0.39389999999999997</v>
      </c>
      <c r="S1423">
        <v>0.375</v>
      </c>
      <c r="T1423">
        <v>0.30109999999999998</v>
      </c>
      <c r="U1423">
        <v>0.3211</v>
      </c>
      <c r="V1423">
        <v>0.39290000000000003</v>
      </c>
      <c r="W1423">
        <v>0.29409999999999997</v>
      </c>
      <c r="X1423">
        <v>0.50619999999999998</v>
      </c>
      <c r="Y1423">
        <v>0.56340000000000001</v>
      </c>
      <c r="Z1423">
        <v>0.51919999999999999</v>
      </c>
      <c r="AA1423">
        <v>0.47220000000000001</v>
      </c>
      <c r="AB1423">
        <v>0.34229999999999999</v>
      </c>
      <c r="AC1423">
        <v>0.49249999999999999</v>
      </c>
      <c r="AD1423">
        <v>0.30430000000000001</v>
      </c>
      <c r="AE1423">
        <v>0.58109999999999995</v>
      </c>
      <c r="AF1423">
        <v>0.62819999999999998</v>
      </c>
      <c r="AG1423">
        <v>0.29170000000000001</v>
      </c>
      <c r="AH1423">
        <v>0.39360000000000001</v>
      </c>
      <c r="AI1423">
        <v>0.28410000000000002</v>
      </c>
      <c r="AJ1423">
        <v>0.5</v>
      </c>
      <c r="AK1423">
        <v>0.36630000000000001</v>
      </c>
      <c r="AL1423">
        <v>0.44779999999999998</v>
      </c>
      <c r="AM1423">
        <v>0.40379999999999999</v>
      </c>
      <c r="AN1423">
        <v>0.3458</v>
      </c>
      <c r="AO1423">
        <v>0.38</v>
      </c>
      <c r="AP1423">
        <v>0.4118</v>
      </c>
      <c r="AQ1423">
        <v>0.65310000000000001</v>
      </c>
      <c r="AR1423">
        <v>0.4032</v>
      </c>
      <c r="AS1423">
        <v>0.47139999999999999</v>
      </c>
      <c r="AT1423">
        <v>0.38819999999999999</v>
      </c>
      <c r="AU1423">
        <v>0.4531</v>
      </c>
      <c r="AV1423">
        <v>0.41049999999999998</v>
      </c>
      <c r="AW1423">
        <v>0.25</v>
      </c>
      <c r="AX1423">
        <v>0.39250000000000002</v>
      </c>
      <c r="AY1423">
        <v>0.38640000000000002</v>
      </c>
      <c r="AZ1423">
        <v>0.4783</v>
      </c>
      <c r="BA1423">
        <v>0.46839999999999998</v>
      </c>
      <c r="BB1423">
        <v>0.56000000000000005</v>
      </c>
      <c r="BC1423">
        <v>0.37740000000000001</v>
      </c>
      <c r="BD1423">
        <v>0.36899999999999999</v>
      </c>
    </row>
    <row r="1424" spans="1:56" hidden="1" x14ac:dyDescent="0.4">
      <c r="A1424">
        <v>1325</v>
      </c>
      <c r="B1424" t="str">
        <f t="shared" si="68"/>
        <v>GPM001</v>
      </c>
      <c r="C1424" t="str">
        <f t="shared" si="69"/>
        <v>GPM053</v>
      </c>
      <c r="D1424" t="str">
        <f t="shared" si="66"/>
        <v>Levenshtein</v>
      </c>
      <c r="E1424" t="s">
        <v>1505</v>
      </c>
      <c r="F1424">
        <f t="shared" si="67"/>
        <v>0.58404999999999996</v>
      </c>
      <c r="G1424">
        <v>0.53500000000000003</v>
      </c>
      <c r="H1424">
        <v>0.49020000000000002</v>
      </c>
      <c r="I1424">
        <v>0.60870000000000002</v>
      </c>
      <c r="J1424">
        <v>0.60770000000000002</v>
      </c>
      <c r="K1424">
        <v>0.48980000000000001</v>
      </c>
      <c r="L1424">
        <v>0.51529999999999998</v>
      </c>
      <c r="M1424">
        <v>0.59689999999999999</v>
      </c>
      <c r="N1424">
        <v>0.52600000000000002</v>
      </c>
      <c r="O1424">
        <v>0.52880000000000005</v>
      </c>
      <c r="P1424">
        <v>0.50560000000000005</v>
      </c>
      <c r="Q1424">
        <v>0.62919999999999998</v>
      </c>
      <c r="R1424">
        <v>0.50990000000000002</v>
      </c>
      <c r="S1424">
        <v>0.47460000000000002</v>
      </c>
      <c r="T1424">
        <v>0.57850000000000001</v>
      </c>
      <c r="U1424">
        <v>0.5252</v>
      </c>
      <c r="V1424">
        <v>0.50170000000000003</v>
      </c>
      <c r="W1424">
        <v>0.52149999999999996</v>
      </c>
      <c r="X1424">
        <v>0.67530000000000001</v>
      </c>
      <c r="Y1424">
        <v>0.80100000000000005</v>
      </c>
      <c r="Z1424">
        <v>0.61529999999999996</v>
      </c>
      <c r="AA1424">
        <v>0.55579999999999996</v>
      </c>
      <c r="AB1424">
        <v>0.49440000000000001</v>
      </c>
      <c r="AC1424">
        <v>0.59</v>
      </c>
      <c r="AD1424">
        <v>0.58299999999999996</v>
      </c>
      <c r="AE1424">
        <v>0.78269999999999995</v>
      </c>
      <c r="AF1424">
        <v>0.66320000000000001</v>
      </c>
      <c r="AG1424">
        <v>0.55569999999999997</v>
      </c>
      <c r="AH1424">
        <v>0.54420000000000002</v>
      </c>
      <c r="AI1424">
        <v>0.501</v>
      </c>
      <c r="AJ1424">
        <v>0.74939999999999996</v>
      </c>
      <c r="AK1424">
        <v>0.51900000000000002</v>
      </c>
      <c r="AL1424">
        <v>0.70599999999999996</v>
      </c>
      <c r="AM1424">
        <v>0.62029999999999996</v>
      </c>
      <c r="AN1424">
        <v>0.56510000000000005</v>
      </c>
      <c r="AO1424">
        <v>0.52790000000000004</v>
      </c>
      <c r="AP1424">
        <v>0.64480000000000004</v>
      </c>
      <c r="AQ1424">
        <v>0.70109999999999995</v>
      </c>
      <c r="AR1424">
        <v>0.69020000000000004</v>
      </c>
      <c r="AS1424">
        <v>0.52610000000000001</v>
      </c>
      <c r="AT1424">
        <v>0.62109999999999999</v>
      </c>
      <c r="AU1424">
        <v>0.62690000000000001</v>
      </c>
      <c r="AV1424">
        <v>0.50849999999999995</v>
      </c>
      <c r="AW1424">
        <v>0.45169999999999999</v>
      </c>
      <c r="AX1424">
        <v>0.56630000000000003</v>
      </c>
      <c r="AY1424">
        <v>0.63790000000000002</v>
      </c>
      <c r="AZ1424">
        <v>0.6532</v>
      </c>
      <c r="BA1424">
        <v>0.64190000000000003</v>
      </c>
      <c r="BB1424">
        <v>0.71660000000000001</v>
      </c>
      <c r="BC1424">
        <v>0.54620000000000002</v>
      </c>
      <c r="BD1424">
        <v>0.47610000000000002</v>
      </c>
    </row>
    <row r="1425" spans="1:56" hidden="1" x14ac:dyDescent="0.4">
      <c r="A1425">
        <v>1326</v>
      </c>
      <c r="B1425" t="str">
        <f t="shared" si="68"/>
        <v>GPM001</v>
      </c>
      <c r="C1425" t="str">
        <f t="shared" si="69"/>
        <v>GPM053</v>
      </c>
      <c r="D1425" t="str">
        <f t="shared" si="66"/>
        <v>TFIDF</v>
      </c>
      <c r="E1425" t="s">
        <v>1506</v>
      </c>
      <c r="F1425">
        <f t="shared" si="67"/>
        <v>0.58655400000000013</v>
      </c>
      <c r="G1425">
        <v>0.5665</v>
      </c>
      <c r="H1425">
        <v>0.627</v>
      </c>
      <c r="I1425">
        <v>0.59760000000000002</v>
      </c>
      <c r="J1425">
        <v>0.55110000000000003</v>
      </c>
      <c r="K1425">
        <v>0.443</v>
      </c>
      <c r="L1425">
        <v>0.46550000000000002</v>
      </c>
      <c r="M1425">
        <v>0.62849999999999995</v>
      </c>
      <c r="N1425">
        <v>0.46239999999999998</v>
      </c>
      <c r="O1425">
        <v>0.68230000000000002</v>
      </c>
      <c r="P1425">
        <v>0.56730000000000003</v>
      </c>
      <c r="Q1425">
        <v>0.59360000000000002</v>
      </c>
      <c r="R1425">
        <v>0.46410000000000001</v>
      </c>
      <c r="S1425">
        <v>0.57089999999999996</v>
      </c>
      <c r="T1425">
        <v>0.59650000000000003</v>
      </c>
      <c r="U1425">
        <v>0.54510000000000003</v>
      </c>
      <c r="V1425">
        <v>0.54959999999999998</v>
      </c>
      <c r="W1425">
        <v>0.38979999999999998</v>
      </c>
      <c r="X1425">
        <v>0.76</v>
      </c>
      <c r="Y1425">
        <v>0.63260000000000005</v>
      </c>
      <c r="Z1425">
        <v>0.70169999999999999</v>
      </c>
      <c r="AA1425">
        <v>0.58150000000000002</v>
      </c>
      <c r="AB1425">
        <v>0.59030000000000005</v>
      </c>
      <c r="AC1425">
        <v>0.5665</v>
      </c>
      <c r="AD1425">
        <v>0.55940000000000001</v>
      </c>
      <c r="AE1425">
        <v>0.75749999999999995</v>
      </c>
      <c r="AF1425">
        <v>0.68459999999999999</v>
      </c>
      <c r="AG1425">
        <v>0.57010000000000005</v>
      </c>
      <c r="AH1425">
        <v>0.47739999999999999</v>
      </c>
      <c r="AI1425">
        <v>0.54649999999999999</v>
      </c>
      <c r="AJ1425">
        <v>0.67649999999999999</v>
      </c>
      <c r="AK1425">
        <v>0.54390000000000005</v>
      </c>
      <c r="AL1425">
        <v>0.69179999999999997</v>
      </c>
      <c r="AM1425">
        <v>0.65049999999999997</v>
      </c>
      <c r="AN1425">
        <v>0.63890000000000002</v>
      </c>
      <c r="AO1425">
        <v>0.65539999999999998</v>
      </c>
      <c r="AP1425">
        <v>0.64580000000000004</v>
      </c>
      <c r="AQ1425">
        <v>0.64939999999999998</v>
      </c>
      <c r="AR1425">
        <v>0.6734</v>
      </c>
      <c r="AS1425">
        <v>0.5504</v>
      </c>
      <c r="AT1425">
        <v>0.57399999999999995</v>
      </c>
      <c r="AU1425">
        <v>0.54420000000000002</v>
      </c>
      <c r="AV1425">
        <v>0.44219999999999998</v>
      </c>
      <c r="AW1425">
        <v>0.39069999999999999</v>
      </c>
      <c r="AX1425">
        <v>0.58120000000000005</v>
      </c>
      <c r="AY1425">
        <v>0.60740000000000005</v>
      </c>
      <c r="AZ1425">
        <v>0.62309999999999999</v>
      </c>
      <c r="BA1425">
        <v>0.57820000000000005</v>
      </c>
      <c r="BB1425">
        <v>0.69650000000000001</v>
      </c>
      <c r="BC1425">
        <v>0.59609999999999996</v>
      </c>
      <c r="BD1425">
        <v>0.58919999999999995</v>
      </c>
    </row>
    <row r="1426" spans="1:56" hidden="1" x14ac:dyDescent="0.4">
      <c r="A1426">
        <v>1327</v>
      </c>
      <c r="B1426" t="str">
        <f t="shared" si="68"/>
        <v>GPM001</v>
      </c>
      <c r="C1426" t="str">
        <f t="shared" si="69"/>
        <v>GPM053</v>
      </c>
      <c r="D1426" t="str">
        <f t="shared" si="66"/>
        <v>BM25</v>
      </c>
      <c r="E1426" t="s">
        <v>1507</v>
      </c>
      <c r="F1426">
        <f t="shared" si="67"/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</row>
    <row r="1427" spans="1:56" hidden="1" x14ac:dyDescent="0.4">
      <c r="A1427">
        <v>1328</v>
      </c>
      <c r="B1427" t="str">
        <f t="shared" si="68"/>
        <v>GPM001</v>
      </c>
      <c r="C1427" t="str">
        <f t="shared" si="69"/>
        <v>GPM053</v>
      </c>
      <c r="D1427" t="str">
        <f t="shared" si="66"/>
        <v>SBERT</v>
      </c>
      <c r="E1427" t="s">
        <v>1508</v>
      </c>
      <c r="F1427">
        <f t="shared" si="67"/>
        <v>0.94172600000000006</v>
      </c>
      <c r="G1427">
        <v>0.94720000000000004</v>
      </c>
      <c r="H1427">
        <v>0.87970000000000004</v>
      </c>
      <c r="I1427">
        <v>0.92269999999999996</v>
      </c>
      <c r="J1427">
        <v>0.97409999999999997</v>
      </c>
      <c r="K1427">
        <v>0.90400000000000003</v>
      </c>
      <c r="L1427">
        <v>0.91369999999999996</v>
      </c>
      <c r="M1427">
        <v>0.95979999999999999</v>
      </c>
      <c r="N1427">
        <v>0.92979999999999996</v>
      </c>
      <c r="O1427">
        <v>0.95479999999999998</v>
      </c>
      <c r="P1427">
        <v>0.96619999999999995</v>
      </c>
      <c r="Q1427">
        <v>0.9627</v>
      </c>
      <c r="R1427">
        <v>0.88980000000000004</v>
      </c>
      <c r="S1427">
        <v>0.92049999999999998</v>
      </c>
      <c r="T1427">
        <v>0.96130000000000004</v>
      </c>
      <c r="U1427">
        <v>0.92279999999999995</v>
      </c>
      <c r="V1427">
        <v>0.90039999999999998</v>
      </c>
      <c r="W1427">
        <v>0.93799999999999994</v>
      </c>
      <c r="X1427">
        <v>0.95199999999999996</v>
      </c>
      <c r="Y1427">
        <v>0.96250000000000002</v>
      </c>
      <c r="Z1427">
        <v>0.96130000000000004</v>
      </c>
      <c r="AA1427">
        <v>0.92400000000000004</v>
      </c>
      <c r="AB1427">
        <v>0.95299999999999996</v>
      </c>
      <c r="AC1427">
        <v>0.92500000000000004</v>
      </c>
      <c r="AD1427">
        <v>0.9667</v>
      </c>
      <c r="AE1427">
        <v>0.9778</v>
      </c>
      <c r="AF1427">
        <v>0.98470000000000002</v>
      </c>
      <c r="AG1427">
        <v>0.95530000000000004</v>
      </c>
      <c r="AH1427">
        <v>0.93440000000000001</v>
      </c>
      <c r="AI1427">
        <v>0.94099999999999995</v>
      </c>
      <c r="AJ1427">
        <v>0.97470000000000001</v>
      </c>
      <c r="AK1427">
        <v>0.94910000000000005</v>
      </c>
      <c r="AL1427">
        <v>0.95069999999999999</v>
      </c>
      <c r="AM1427">
        <v>0.97709999999999997</v>
      </c>
      <c r="AN1427">
        <v>0.95640000000000003</v>
      </c>
      <c r="AO1427">
        <v>0.97130000000000005</v>
      </c>
      <c r="AP1427">
        <v>0.9758</v>
      </c>
      <c r="AQ1427">
        <v>0.96489999999999998</v>
      </c>
      <c r="AR1427">
        <v>0.96230000000000004</v>
      </c>
      <c r="AS1427">
        <v>0.89780000000000004</v>
      </c>
      <c r="AT1427">
        <v>0.95120000000000005</v>
      </c>
      <c r="AU1427">
        <v>0.94389999999999996</v>
      </c>
      <c r="AV1427">
        <v>0.88560000000000005</v>
      </c>
      <c r="AW1427">
        <v>0.8327</v>
      </c>
      <c r="AX1427">
        <v>0.91959999999999997</v>
      </c>
      <c r="AY1427">
        <v>0.93930000000000002</v>
      </c>
      <c r="AZ1427">
        <v>0.95799999999999996</v>
      </c>
      <c r="BA1427">
        <v>0.95130000000000003</v>
      </c>
      <c r="BB1427">
        <v>0.9728</v>
      </c>
      <c r="BC1427">
        <v>0.94089999999999996</v>
      </c>
      <c r="BD1427">
        <v>0.92569999999999997</v>
      </c>
    </row>
    <row r="1428" spans="1:56" hidden="1" x14ac:dyDescent="0.4">
      <c r="A1428">
        <v>1329</v>
      </c>
      <c r="B1428" t="str">
        <f t="shared" si="68"/>
        <v>GPM001</v>
      </c>
      <c r="C1428" t="str">
        <f t="shared" si="69"/>
        <v>GPM053</v>
      </c>
      <c r="D1428" t="str">
        <f t="shared" si="66"/>
        <v>MEAN</v>
      </c>
      <c r="E1428" t="s">
        <v>1509</v>
      </c>
      <c r="F1428">
        <f t="shared" si="67"/>
        <v>0.50429600000000008</v>
      </c>
      <c r="G1428">
        <v>0.4829</v>
      </c>
      <c r="H1428">
        <v>0.46250000000000002</v>
      </c>
      <c r="I1428">
        <v>0.49080000000000001</v>
      </c>
      <c r="J1428">
        <v>0.50160000000000005</v>
      </c>
      <c r="K1428">
        <v>0.442</v>
      </c>
      <c r="L1428">
        <v>0.44729999999999998</v>
      </c>
      <c r="M1428">
        <v>0.54510000000000003</v>
      </c>
      <c r="N1428">
        <v>0.46560000000000001</v>
      </c>
      <c r="O1428">
        <v>0.49680000000000002</v>
      </c>
      <c r="P1428">
        <v>0.47820000000000001</v>
      </c>
      <c r="Q1428">
        <v>0.51060000000000005</v>
      </c>
      <c r="R1428">
        <v>0.45150000000000001</v>
      </c>
      <c r="S1428">
        <v>0.46820000000000001</v>
      </c>
      <c r="T1428">
        <v>0.48749999999999999</v>
      </c>
      <c r="U1428">
        <v>0.46279999999999999</v>
      </c>
      <c r="V1428">
        <v>0.46889999999999998</v>
      </c>
      <c r="W1428">
        <v>0.42870000000000003</v>
      </c>
      <c r="X1428">
        <v>0.57869999999999999</v>
      </c>
      <c r="Y1428">
        <v>0.59189999999999998</v>
      </c>
      <c r="Z1428">
        <v>0.5595</v>
      </c>
      <c r="AA1428">
        <v>0.50670000000000004</v>
      </c>
      <c r="AB1428">
        <v>0.47599999999999998</v>
      </c>
      <c r="AC1428">
        <v>0.51480000000000004</v>
      </c>
      <c r="AD1428">
        <v>0.48270000000000002</v>
      </c>
      <c r="AE1428">
        <v>0.61980000000000002</v>
      </c>
      <c r="AF1428">
        <v>0.59209999999999996</v>
      </c>
      <c r="AG1428">
        <v>0.47449999999999998</v>
      </c>
      <c r="AH1428">
        <v>0.46989999999999998</v>
      </c>
      <c r="AI1428">
        <v>0.45450000000000002</v>
      </c>
      <c r="AJ1428">
        <v>0.58009999999999995</v>
      </c>
      <c r="AK1428">
        <v>0.47570000000000001</v>
      </c>
      <c r="AL1428">
        <v>0.55930000000000002</v>
      </c>
      <c r="AM1428">
        <v>0.53039999999999998</v>
      </c>
      <c r="AN1428">
        <v>0.50129999999999997</v>
      </c>
      <c r="AO1428">
        <v>0.50690000000000002</v>
      </c>
      <c r="AP1428">
        <v>0.53559999999999997</v>
      </c>
      <c r="AQ1428">
        <v>0.59370000000000001</v>
      </c>
      <c r="AR1428">
        <v>0.54579999999999995</v>
      </c>
      <c r="AS1428">
        <v>0.48909999999999998</v>
      </c>
      <c r="AT1428">
        <v>0.50690000000000002</v>
      </c>
      <c r="AU1428">
        <v>0.51359999999999995</v>
      </c>
      <c r="AV1428">
        <v>0.44940000000000002</v>
      </c>
      <c r="AW1428">
        <v>0.38500000000000001</v>
      </c>
      <c r="AX1428">
        <v>0.4919</v>
      </c>
      <c r="AY1428">
        <v>0.51419999999999999</v>
      </c>
      <c r="AZ1428">
        <v>0.54249999999999998</v>
      </c>
      <c r="BA1428">
        <v>0.52800000000000002</v>
      </c>
      <c r="BB1428">
        <v>0.58919999999999995</v>
      </c>
      <c r="BC1428">
        <v>0.49209999999999998</v>
      </c>
      <c r="BD1428">
        <v>0.47199999999999998</v>
      </c>
    </row>
    <row r="1429" spans="1:56" hidden="1" x14ac:dyDescent="0.4">
      <c r="A1429">
        <v>1330</v>
      </c>
      <c r="B1429" t="str">
        <f t="shared" si="68"/>
        <v>GPM001</v>
      </c>
      <c r="C1429" t="str">
        <f t="shared" si="69"/>
        <v>GPM053</v>
      </c>
      <c r="D1429" t="str">
        <f t="shared" si="66"/>
        <v>Weighted</v>
      </c>
      <c r="E1429" t="s">
        <v>1510</v>
      </c>
      <c r="F1429">
        <f t="shared" si="67"/>
        <v>0.51844999999999997</v>
      </c>
      <c r="G1429">
        <v>0.4899</v>
      </c>
      <c r="H1429">
        <v>0.47760000000000002</v>
      </c>
      <c r="I1429">
        <v>0.505</v>
      </c>
      <c r="J1429">
        <v>0.50839999999999996</v>
      </c>
      <c r="K1429">
        <v>0.43909999999999999</v>
      </c>
      <c r="L1429">
        <v>0.44529999999999997</v>
      </c>
      <c r="M1429">
        <v>0.56879999999999997</v>
      </c>
      <c r="N1429">
        <v>0.46560000000000001</v>
      </c>
      <c r="O1429">
        <v>0.51190000000000002</v>
      </c>
      <c r="P1429">
        <v>0.48120000000000002</v>
      </c>
      <c r="Q1429">
        <v>0.52359999999999995</v>
      </c>
      <c r="R1429">
        <v>0.45419999999999999</v>
      </c>
      <c r="S1429">
        <v>0.47570000000000001</v>
      </c>
      <c r="T1429">
        <v>0.495</v>
      </c>
      <c r="U1429">
        <v>0.46739999999999998</v>
      </c>
      <c r="V1429">
        <v>0.47860000000000003</v>
      </c>
      <c r="W1429">
        <v>0.41460000000000002</v>
      </c>
      <c r="X1429">
        <v>0.61860000000000004</v>
      </c>
      <c r="Y1429">
        <v>0.62709999999999999</v>
      </c>
      <c r="Z1429">
        <v>0.59030000000000005</v>
      </c>
      <c r="AA1429">
        <v>0.52390000000000003</v>
      </c>
      <c r="AB1429">
        <v>0.48159999999999997</v>
      </c>
      <c r="AC1429">
        <v>0.53310000000000002</v>
      </c>
      <c r="AD1429">
        <v>0.48630000000000001</v>
      </c>
      <c r="AE1429">
        <v>0.66600000000000004</v>
      </c>
      <c r="AF1429">
        <v>0.62670000000000003</v>
      </c>
      <c r="AG1429">
        <v>0.47839999999999999</v>
      </c>
      <c r="AH1429">
        <v>0.47110000000000002</v>
      </c>
      <c r="AI1429">
        <v>0.45429999999999998</v>
      </c>
      <c r="AJ1429">
        <v>0.61280000000000001</v>
      </c>
      <c r="AK1429">
        <v>0.47939999999999999</v>
      </c>
      <c r="AL1429">
        <v>0.59099999999999997</v>
      </c>
      <c r="AM1429">
        <v>0.54890000000000005</v>
      </c>
      <c r="AN1429">
        <v>0.5151</v>
      </c>
      <c r="AO1429">
        <v>0.52070000000000005</v>
      </c>
      <c r="AP1429">
        <v>0.55549999999999999</v>
      </c>
      <c r="AQ1429">
        <v>0.62980000000000003</v>
      </c>
      <c r="AR1429">
        <v>0.5716</v>
      </c>
      <c r="AS1429">
        <v>0.50429999999999997</v>
      </c>
      <c r="AT1429">
        <v>0.51970000000000005</v>
      </c>
      <c r="AU1429">
        <v>0.52769999999999995</v>
      </c>
      <c r="AV1429">
        <v>0.45100000000000001</v>
      </c>
      <c r="AW1429">
        <v>0.37590000000000001</v>
      </c>
      <c r="AX1429">
        <v>0.50600000000000001</v>
      </c>
      <c r="AY1429">
        <v>0.53220000000000001</v>
      </c>
      <c r="AZ1429">
        <v>0.56559999999999999</v>
      </c>
      <c r="BA1429">
        <v>0.54620000000000002</v>
      </c>
      <c r="BB1429">
        <v>0.62539999999999996</v>
      </c>
      <c r="BC1429">
        <v>0.50380000000000003</v>
      </c>
      <c r="BD1429">
        <v>0.48060000000000003</v>
      </c>
    </row>
    <row r="1430" spans="1:56" hidden="1" x14ac:dyDescent="0.4">
      <c r="A1430">
        <v>1338</v>
      </c>
      <c r="B1430" t="str">
        <f t="shared" si="68"/>
        <v>GPM051</v>
      </c>
      <c r="C1430" t="str">
        <f t="shared" si="69"/>
        <v>GPM091</v>
      </c>
      <c r="D1430" t="str">
        <f t="shared" si="66"/>
        <v>Jaccard</v>
      </c>
      <c r="E1430" t="s">
        <v>1511</v>
      </c>
      <c r="F1430">
        <f t="shared" si="67"/>
        <v>0.33926599999999996</v>
      </c>
      <c r="G1430">
        <v>0.33329999999999999</v>
      </c>
      <c r="H1430">
        <v>0.3256</v>
      </c>
      <c r="I1430">
        <v>0.23580000000000001</v>
      </c>
      <c r="J1430">
        <v>0.33679999999999999</v>
      </c>
      <c r="K1430">
        <v>0.35630000000000001</v>
      </c>
      <c r="L1430">
        <v>0.2419</v>
      </c>
      <c r="M1430">
        <v>0.3246</v>
      </c>
      <c r="N1430">
        <v>0.42499999999999999</v>
      </c>
      <c r="O1430">
        <v>0.31030000000000002</v>
      </c>
      <c r="P1430">
        <v>0.3196</v>
      </c>
      <c r="Q1430">
        <v>0.25</v>
      </c>
      <c r="R1430">
        <v>0.26800000000000002</v>
      </c>
      <c r="S1430">
        <v>3.3000000000000002E-2</v>
      </c>
      <c r="T1430">
        <v>0.253</v>
      </c>
      <c r="U1430">
        <v>0.4375</v>
      </c>
      <c r="V1430">
        <v>0.34860000000000002</v>
      </c>
      <c r="W1430">
        <v>0.2989</v>
      </c>
      <c r="X1430">
        <v>0.28570000000000001</v>
      </c>
      <c r="Y1430">
        <v>0.41889999999999999</v>
      </c>
      <c r="Z1430">
        <v>0.44069999999999998</v>
      </c>
      <c r="AA1430">
        <v>0.3241</v>
      </c>
      <c r="AB1430">
        <v>0.31369999999999998</v>
      </c>
      <c r="AC1430">
        <v>0.31680000000000003</v>
      </c>
      <c r="AD1430">
        <v>0.31819999999999998</v>
      </c>
      <c r="AE1430">
        <v>0.37740000000000001</v>
      </c>
      <c r="AF1430">
        <v>0.52239999999999998</v>
      </c>
      <c r="AG1430">
        <v>0.30209999999999998</v>
      </c>
      <c r="AH1430">
        <v>0.35370000000000001</v>
      </c>
      <c r="AI1430">
        <v>0.46429999999999999</v>
      </c>
      <c r="AJ1430">
        <v>0.39710000000000001</v>
      </c>
      <c r="AK1430">
        <v>0.26729999999999998</v>
      </c>
      <c r="AL1430">
        <v>0.46150000000000002</v>
      </c>
      <c r="AM1430">
        <v>0.2742</v>
      </c>
      <c r="AN1430">
        <v>0.31869999999999998</v>
      </c>
      <c r="AO1430">
        <v>0.41410000000000002</v>
      </c>
      <c r="AP1430">
        <v>0.23580000000000001</v>
      </c>
      <c r="AQ1430">
        <v>0.39340000000000003</v>
      </c>
      <c r="AR1430">
        <v>0.33040000000000003</v>
      </c>
      <c r="AS1430">
        <v>0.51390000000000002</v>
      </c>
      <c r="AT1430">
        <v>0.2661</v>
      </c>
      <c r="AU1430">
        <v>0.41539999999999999</v>
      </c>
      <c r="AV1430">
        <v>0.2621</v>
      </c>
      <c r="AW1430">
        <v>0.30209999999999998</v>
      </c>
      <c r="AX1430">
        <v>0.41670000000000001</v>
      </c>
      <c r="AY1430">
        <v>0.3</v>
      </c>
      <c r="AZ1430">
        <v>0.32500000000000001</v>
      </c>
      <c r="BA1430">
        <v>0.375</v>
      </c>
      <c r="BB1430">
        <v>0.36709999999999998</v>
      </c>
      <c r="BC1430">
        <v>0.39729999999999999</v>
      </c>
      <c r="BD1430">
        <v>0.39389999999999997</v>
      </c>
    </row>
    <row r="1431" spans="1:56" hidden="1" x14ac:dyDescent="0.4">
      <c r="A1431">
        <v>1339</v>
      </c>
      <c r="B1431" t="str">
        <f t="shared" si="68"/>
        <v>GPM051</v>
      </c>
      <c r="C1431" t="str">
        <f t="shared" si="69"/>
        <v>GPM091</v>
      </c>
      <c r="D1431" t="str">
        <f t="shared" si="66"/>
        <v>Levenshtein</v>
      </c>
      <c r="E1431" t="s">
        <v>1512</v>
      </c>
      <c r="F1431">
        <f t="shared" si="67"/>
        <v>0.53387000000000007</v>
      </c>
      <c r="G1431">
        <v>0.54679999999999995</v>
      </c>
      <c r="H1431">
        <v>0.52400000000000002</v>
      </c>
      <c r="I1431">
        <v>0.46439999999999998</v>
      </c>
      <c r="J1431">
        <v>0.55859999999999999</v>
      </c>
      <c r="K1431">
        <v>0.56579999999999997</v>
      </c>
      <c r="L1431">
        <v>0.4531</v>
      </c>
      <c r="M1431">
        <v>0.4698</v>
      </c>
      <c r="N1431">
        <v>0.62039999999999995</v>
      </c>
      <c r="O1431">
        <v>0.50760000000000005</v>
      </c>
      <c r="P1431">
        <v>0.501</v>
      </c>
      <c r="Q1431">
        <v>0.53359999999999996</v>
      </c>
      <c r="R1431">
        <v>0.41239999999999999</v>
      </c>
      <c r="S1431">
        <v>0.4607</v>
      </c>
      <c r="T1431">
        <v>0.59889999999999999</v>
      </c>
      <c r="U1431">
        <v>0.52310000000000001</v>
      </c>
      <c r="V1431">
        <v>0.50119999999999998</v>
      </c>
      <c r="W1431">
        <v>0.50490000000000002</v>
      </c>
      <c r="X1431">
        <v>0.45860000000000001</v>
      </c>
      <c r="Y1431">
        <v>0.56969999999999998</v>
      </c>
      <c r="Z1431">
        <v>0.59830000000000005</v>
      </c>
      <c r="AA1431">
        <v>0.43859999999999999</v>
      </c>
      <c r="AB1431">
        <v>0.50800000000000001</v>
      </c>
      <c r="AC1431">
        <v>0.5141</v>
      </c>
      <c r="AD1431">
        <v>0.50600000000000001</v>
      </c>
      <c r="AE1431">
        <v>0.55000000000000004</v>
      </c>
      <c r="AF1431">
        <v>0.61019999999999996</v>
      </c>
      <c r="AG1431">
        <v>0.56389999999999996</v>
      </c>
      <c r="AH1431">
        <v>0.56440000000000001</v>
      </c>
      <c r="AI1431">
        <v>0.55159999999999998</v>
      </c>
      <c r="AJ1431">
        <v>0.75700000000000001</v>
      </c>
      <c r="AK1431">
        <v>0.52510000000000001</v>
      </c>
      <c r="AL1431">
        <v>0.62370000000000003</v>
      </c>
      <c r="AM1431">
        <v>0.49590000000000001</v>
      </c>
      <c r="AN1431">
        <v>0.51549999999999996</v>
      </c>
      <c r="AO1431">
        <v>0.59819999999999995</v>
      </c>
      <c r="AP1431">
        <v>0.52600000000000002</v>
      </c>
      <c r="AQ1431">
        <v>0.51090000000000002</v>
      </c>
      <c r="AR1431">
        <v>0.51019999999999999</v>
      </c>
      <c r="AS1431">
        <v>0.56979999999999997</v>
      </c>
      <c r="AT1431">
        <v>0.51280000000000003</v>
      </c>
      <c r="AU1431">
        <v>0.47260000000000002</v>
      </c>
      <c r="AV1431">
        <v>0.48049999999999998</v>
      </c>
      <c r="AW1431">
        <v>0.52380000000000004</v>
      </c>
      <c r="AX1431">
        <v>0.54059999999999997</v>
      </c>
      <c r="AY1431">
        <v>0.55120000000000002</v>
      </c>
      <c r="AZ1431">
        <v>0.5131</v>
      </c>
      <c r="BA1431">
        <v>0.5847</v>
      </c>
      <c r="BB1431">
        <v>0.57589999999999997</v>
      </c>
      <c r="BC1431">
        <v>0.53339999999999999</v>
      </c>
      <c r="BD1431">
        <v>0.59289999999999998</v>
      </c>
    </row>
    <row r="1432" spans="1:56" hidden="1" x14ac:dyDescent="0.4">
      <c r="A1432">
        <v>1340</v>
      </c>
      <c r="B1432" t="str">
        <f t="shared" si="68"/>
        <v>GPM051</v>
      </c>
      <c r="C1432" t="str">
        <f t="shared" si="69"/>
        <v>GPM091</v>
      </c>
      <c r="D1432" t="str">
        <f t="shared" si="66"/>
        <v>TFIDF</v>
      </c>
      <c r="E1432" t="s">
        <v>1513</v>
      </c>
      <c r="F1432">
        <f t="shared" si="67"/>
        <v>0.54105199999999998</v>
      </c>
      <c r="G1432">
        <v>0.54420000000000002</v>
      </c>
      <c r="H1432">
        <v>0.63560000000000005</v>
      </c>
      <c r="I1432">
        <v>0.47439999999999999</v>
      </c>
      <c r="J1432">
        <v>0.55659999999999998</v>
      </c>
      <c r="K1432">
        <v>0.42820000000000003</v>
      </c>
      <c r="L1432">
        <v>0.40770000000000001</v>
      </c>
      <c r="M1432">
        <v>0.49120000000000003</v>
      </c>
      <c r="N1432">
        <v>0.46410000000000001</v>
      </c>
      <c r="O1432">
        <v>0.73629999999999995</v>
      </c>
      <c r="P1432">
        <v>0.54330000000000001</v>
      </c>
      <c r="Q1432">
        <v>0.45650000000000002</v>
      </c>
      <c r="R1432">
        <v>0.59199999999999997</v>
      </c>
      <c r="S1432">
        <v>0.47739999999999999</v>
      </c>
      <c r="T1432">
        <v>0.60199999999999998</v>
      </c>
      <c r="U1432">
        <v>0.50229999999999997</v>
      </c>
      <c r="V1432">
        <v>0.47220000000000001</v>
      </c>
      <c r="W1432">
        <v>0.4768</v>
      </c>
      <c r="X1432">
        <v>0.52659999999999996</v>
      </c>
      <c r="Y1432">
        <v>0.5423</v>
      </c>
      <c r="Z1432">
        <v>0.64670000000000005</v>
      </c>
      <c r="AA1432">
        <v>0.51800000000000002</v>
      </c>
      <c r="AB1432">
        <v>0.38140000000000002</v>
      </c>
      <c r="AC1432">
        <v>0.53159999999999996</v>
      </c>
      <c r="AD1432">
        <v>0.52410000000000001</v>
      </c>
      <c r="AE1432">
        <v>0.49059999999999998</v>
      </c>
      <c r="AF1432">
        <v>0.62139999999999995</v>
      </c>
      <c r="AG1432">
        <v>0.4632</v>
      </c>
      <c r="AH1432">
        <v>0.57550000000000001</v>
      </c>
      <c r="AI1432">
        <v>0.54530000000000001</v>
      </c>
      <c r="AJ1432">
        <v>0.72230000000000005</v>
      </c>
      <c r="AK1432">
        <v>0.59289999999999998</v>
      </c>
      <c r="AL1432">
        <v>0.6341</v>
      </c>
      <c r="AM1432">
        <v>0.5413</v>
      </c>
      <c r="AN1432">
        <v>0.46089999999999998</v>
      </c>
      <c r="AO1432">
        <v>0.64629999999999999</v>
      </c>
      <c r="AP1432">
        <v>0.62639999999999996</v>
      </c>
      <c r="AQ1432">
        <v>0.51380000000000003</v>
      </c>
      <c r="AR1432">
        <v>0.67090000000000005</v>
      </c>
      <c r="AS1432">
        <v>0.63339999999999996</v>
      </c>
      <c r="AT1432">
        <v>0.46539999999999998</v>
      </c>
      <c r="AU1432">
        <v>0.5081</v>
      </c>
      <c r="AV1432">
        <v>0.5222</v>
      </c>
      <c r="AW1432">
        <v>0.67</v>
      </c>
      <c r="AX1432">
        <v>0.503</v>
      </c>
      <c r="AY1432">
        <v>0.51119999999999999</v>
      </c>
      <c r="AZ1432">
        <v>0.49730000000000002</v>
      </c>
      <c r="BA1432">
        <v>0.51459999999999995</v>
      </c>
      <c r="BB1432">
        <v>0.58520000000000005</v>
      </c>
      <c r="BC1432">
        <v>0.52270000000000005</v>
      </c>
      <c r="BD1432">
        <v>0.48309999999999997</v>
      </c>
    </row>
    <row r="1433" spans="1:56" hidden="1" x14ac:dyDescent="0.4">
      <c r="A1433">
        <v>1341</v>
      </c>
      <c r="B1433" t="str">
        <f t="shared" si="68"/>
        <v>GPM051</v>
      </c>
      <c r="C1433" t="str">
        <f t="shared" si="69"/>
        <v>GPM091</v>
      </c>
      <c r="D1433" t="str">
        <f t="shared" si="66"/>
        <v>BM25</v>
      </c>
      <c r="E1433" t="s">
        <v>1514</v>
      </c>
      <c r="F1433">
        <f t="shared" si="67"/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</row>
    <row r="1434" spans="1:56" hidden="1" x14ac:dyDescent="0.4">
      <c r="A1434">
        <v>1342</v>
      </c>
      <c r="B1434" t="str">
        <f t="shared" si="68"/>
        <v>GPM051</v>
      </c>
      <c r="C1434" t="str">
        <f t="shared" si="69"/>
        <v>GPM091</v>
      </c>
      <c r="D1434" t="str">
        <f t="shared" si="66"/>
        <v>SBERT</v>
      </c>
      <c r="E1434" t="s">
        <v>1515</v>
      </c>
      <c r="F1434">
        <f t="shared" si="67"/>
        <v>0.92990600000000001</v>
      </c>
      <c r="G1434">
        <v>0.93500000000000005</v>
      </c>
      <c r="H1434">
        <v>0.91590000000000005</v>
      </c>
      <c r="I1434">
        <v>0.91149999999999998</v>
      </c>
      <c r="J1434">
        <v>0.97119999999999995</v>
      </c>
      <c r="K1434">
        <v>0.89170000000000005</v>
      </c>
      <c r="L1434">
        <v>0.9405</v>
      </c>
      <c r="M1434">
        <v>0.93410000000000004</v>
      </c>
      <c r="N1434">
        <v>0.96509999999999996</v>
      </c>
      <c r="O1434">
        <v>0.93620000000000003</v>
      </c>
      <c r="P1434">
        <v>0.95760000000000001</v>
      </c>
      <c r="Q1434">
        <v>0.90659999999999996</v>
      </c>
      <c r="R1434">
        <v>0.90849999999999997</v>
      </c>
      <c r="S1434">
        <v>0.93010000000000004</v>
      </c>
      <c r="T1434">
        <v>0.95240000000000002</v>
      </c>
      <c r="U1434">
        <v>0.94230000000000003</v>
      </c>
      <c r="V1434">
        <v>0.89970000000000006</v>
      </c>
      <c r="W1434">
        <v>0.91879999999999995</v>
      </c>
      <c r="X1434">
        <v>0.92210000000000003</v>
      </c>
      <c r="Y1434">
        <v>0.92230000000000001</v>
      </c>
      <c r="Z1434">
        <v>0.97370000000000001</v>
      </c>
      <c r="AA1434">
        <v>0.91349999999999998</v>
      </c>
      <c r="AB1434">
        <v>0.89080000000000004</v>
      </c>
      <c r="AC1434">
        <v>0.90010000000000001</v>
      </c>
      <c r="AD1434">
        <v>0.96340000000000003</v>
      </c>
      <c r="AE1434">
        <v>0.92979999999999996</v>
      </c>
      <c r="AF1434">
        <v>0.96419999999999995</v>
      </c>
      <c r="AG1434">
        <v>0.93720000000000003</v>
      </c>
      <c r="AH1434">
        <v>0.94910000000000005</v>
      </c>
      <c r="AI1434">
        <v>0.94130000000000003</v>
      </c>
      <c r="AJ1434">
        <v>0.9657</v>
      </c>
      <c r="AK1434">
        <v>0.94359999999999999</v>
      </c>
      <c r="AL1434">
        <v>0.9516</v>
      </c>
      <c r="AM1434">
        <v>0.96450000000000002</v>
      </c>
      <c r="AN1434">
        <v>0.89949999999999997</v>
      </c>
      <c r="AO1434">
        <v>0.94079999999999997</v>
      </c>
      <c r="AP1434">
        <v>0.89410000000000001</v>
      </c>
      <c r="AQ1434">
        <v>0.95930000000000004</v>
      </c>
      <c r="AR1434">
        <v>0.95079999999999998</v>
      </c>
      <c r="AS1434">
        <v>0.88970000000000005</v>
      </c>
      <c r="AT1434">
        <v>0.94599999999999995</v>
      </c>
      <c r="AU1434">
        <v>0.93340000000000001</v>
      </c>
      <c r="AV1434">
        <v>0.8609</v>
      </c>
      <c r="AW1434">
        <v>0.91810000000000003</v>
      </c>
      <c r="AX1434">
        <v>0.93300000000000005</v>
      </c>
      <c r="AY1434">
        <v>0.91420000000000001</v>
      </c>
      <c r="AZ1434">
        <v>0.90480000000000005</v>
      </c>
      <c r="BA1434">
        <v>0.92400000000000004</v>
      </c>
      <c r="BB1434">
        <v>0.93859999999999999</v>
      </c>
      <c r="BC1434">
        <v>0.89990000000000003</v>
      </c>
      <c r="BD1434">
        <v>0.93810000000000004</v>
      </c>
    </row>
    <row r="1435" spans="1:56" hidden="1" x14ac:dyDescent="0.4">
      <c r="A1435">
        <v>1343</v>
      </c>
      <c r="B1435" t="str">
        <f t="shared" si="68"/>
        <v>GPM051</v>
      </c>
      <c r="C1435" t="str">
        <f t="shared" si="69"/>
        <v>GPM091</v>
      </c>
      <c r="D1435" t="str">
        <f t="shared" si="66"/>
        <v>MEAN</v>
      </c>
      <c r="E1435" t="s">
        <v>1516</v>
      </c>
      <c r="F1435">
        <f t="shared" si="67"/>
        <v>0.46882000000000013</v>
      </c>
      <c r="G1435">
        <v>0.47189999999999999</v>
      </c>
      <c r="H1435">
        <v>0.48020000000000002</v>
      </c>
      <c r="I1435">
        <v>0.41720000000000002</v>
      </c>
      <c r="J1435">
        <v>0.48459999999999998</v>
      </c>
      <c r="K1435">
        <v>0.44840000000000002</v>
      </c>
      <c r="L1435">
        <v>0.40870000000000001</v>
      </c>
      <c r="M1435">
        <v>0.44390000000000002</v>
      </c>
      <c r="N1435">
        <v>0.49490000000000001</v>
      </c>
      <c r="O1435">
        <v>0.49809999999999999</v>
      </c>
      <c r="P1435">
        <v>0.46429999999999999</v>
      </c>
      <c r="Q1435">
        <v>0.42930000000000001</v>
      </c>
      <c r="R1435">
        <v>0.43619999999999998</v>
      </c>
      <c r="S1435">
        <v>0.38019999999999998</v>
      </c>
      <c r="T1435">
        <v>0.48130000000000001</v>
      </c>
      <c r="U1435">
        <v>0.48099999999999998</v>
      </c>
      <c r="V1435">
        <v>0.44440000000000002</v>
      </c>
      <c r="W1435">
        <v>0.43990000000000001</v>
      </c>
      <c r="X1435">
        <v>0.43859999999999999</v>
      </c>
      <c r="Y1435">
        <v>0.49070000000000003</v>
      </c>
      <c r="Z1435">
        <v>0.53190000000000004</v>
      </c>
      <c r="AA1435">
        <v>0.43880000000000002</v>
      </c>
      <c r="AB1435">
        <v>0.41880000000000001</v>
      </c>
      <c r="AC1435">
        <v>0.45250000000000001</v>
      </c>
      <c r="AD1435">
        <v>0.46229999999999999</v>
      </c>
      <c r="AE1435">
        <v>0.46960000000000002</v>
      </c>
      <c r="AF1435">
        <v>0.54359999999999997</v>
      </c>
      <c r="AG1435">
        <v>0.45329999999999998</v>
      </c>
      <c r="AH1435">
        <v>0.48849999999999999</v>
      </c>
      <c r="AI1435">
        <v>0.50049999999999994</v>
      </c>
      <c r="AJ1435">
        <v>0.56840000000000002</v>
      </c>
      <c r="AK1435">
        <v>0.46579999999999999</v>
      </c>
      <c r="AL1435">
        <v>0.53420000000000001</v>
      </c>
      <c r="AM1435">
        <v>0.45519999999999999</v>
      </c>
      <c r="AN1435">
        <v>0.43890000000000001</v>
      </c>
      <c r="AO1435">
        <v>0.51990000000000003</v>
      </c>
      <c r="AP1435">
        <v>0.45650000000000002</v>
      </c>
      <c r="AQ1435">
        <v>0.47549999999999998</v>
      </c>
      <c r="AR1435">
        <v>0.49249999999999999</v>
      </c>
      <c r="AS1435">
        <v>0.52139999999999997</v>
      </c>
      <c r="AT1435">
        <v>0.43809999999999999</v>
      </c>
      <c r="AU1435">
        <v>0.46589999999999998</v>
      </c>
      <c r="AV1435">
        <v>0.42509999999999998</v>
      </c>
      <c r="AW1435">
        <v>0.48280000000000001</v>
      </c>
      <c r="AX1435">
        <v>0.47860000000000003</v>
      </c>
      <c r="AY1435">
        <v>0.45529999999999998</v>
      </c>
      <c r="AZ1435">
        <v>0.44800000000000001</v>
      </c>
      <c r="BA1435">
        <v>0.47970000000000002</v>
      </c>
      <c r="BB1435">
        <v>0.49340000000000001</v>
      </c>
      <c r="BC1435">
        <v>0.47060000000000002</v>
      </c>
      <c r="BD1435">
        <v>0.48159999999999997</v>
      </c>
    </row>
    <row r="1436" spans="1:56" hidden="1" x14ac:dyDescent="0.4">
      <c r="A1436">
        <v>1344</v>
      </c>
      <c r="B1436" t="str">
        <f t="shared" si="68"/>
        <v>GPM051</v>
      </c>
      <c r="C1436" t="str">
        <f t="shared" si="69"/>
        <v>GPM091</v>
      </c>
      <c r="D1436" t="str">
        <f t="shared" si="66"/>
        <v>Weighted</v>
      </c>
      <c r="E1436" t="s">
        <v>1517</v>
      </c>
      <c r="F1436">
        <f t="shared" si="67"/>
        <v>0.47359199999999985</v>
      </c>
      <c r="G1436">
        <v>0.4768</v>
      </c>
      <c r="H1436">
        <v>0.49469999999999997</v>
      </c>
      <c r="I1436">
        <v>0.40849999999999997</v>
      </c>
      <c r="J1436">
        <v>0.48799999999999999</v>
      </c>
      <c r="K1436">
        <v>0.44819999999999999</v>
      </c>
      <c r="L1436">
        <v>0.3901</v>
      </c>
      <c r="M1436">
        <v>0.43940000000000001</v>
      </c>
      <c r="N1436">
        <v>0.49709999999999999</v>
      </c>
      <c r="O1436">
        <v>0.51900000000000002</v>
      </c>
      <c r="P1436">
        <v>0.46389999999999998</v>
      </c>
      <c r="Q1436">
        <v>0.42349999999999999</v>
      </c>
      <c r="R1436">
        <v>0.4385</v>
      </c>
      <c r="S1436">
        <v>0.35959999999999998</v>
      </c>
      <c r="T1436">
        <v>0.48880000000000001</v>
      </c>
      <c r="U1436">
        <v>0.48509999999999998</v>
      </c>
      <c r="V1436">
        <v>0.44409999999999999</v>
      </c>
      <c r="W1436">
        <v>0.43580000000000002</v>
      </c>
      <c r="X1436">
        <v>0.43630000000000002</v>
      </c>
      <c r="Y1436">
        <v>0.50209999999999999</v>
      </c>
      <c r="Z1436">
        <v>0.55110000000000003</v>
      </c>
      <c r="AA1436">
        <v>0.43740000000000001</v>
      </c>
      <c r="AB1436">
        <v>0.40889999999999999</v>
      </c>
      <c r="AC1436">
        <v>0.4572</v>
      </c>
      <c r="AD1436">
        <v>0.45960000000000001</v>
      </c>
      <c r="AE1436">
        <v>0.47199999999999998</v>
      </c>
      <c r="AF1436">
        <v>0.56599999999999995</v>
      </c>
      <c r="AG1436">
        <v>0.44919999999999999</v>
      </c>
      <c r="AH1436">
        <v>0.49709999999999999</v>
      </c>
      <c r="AI1436">
        <v>0.51170000000000004</v>
      </c>
      <c r="AJ1436">
        <v>0.6018</v>
      </c>
      <c r="AK1436">
        <v>0.4703</v>
      </c>
      <c r="AL1436">
        <v>0.55669999999999997</v>
      </c>
      <c r="AM1436">
        <v>0.45129999999999998</v>
      </c>
      <c r="AN1436">
        <v>0.43680000000000002</v>
      </c>
      <c r="AO1436">
        <v>0.54100000000000004</v>
      </c>
      <c r="AP1436">
        <v>0.46779999999999999</v>
      </c>
      <c r="AQ1436">
        <v>0.47620000000000001</v>
      </c>
      <c r="AR1436">
        <v>0.50649999999999995</v>
      </c>
      <c r="AS1436">
        <v>0.54990000000000006</v>
      </c>
      <c r="AT1436">
        <v>0.4289</v>
      </c>
      <c r="AU1436">
        <v>0.46779999999999999</v>
      </c>
      <c r="AV1436">
        <v>0.4284</v>
      </c>
      <c r="AW1436">
        <v>0.49930000000000002</v>
      </c>
      <c r="AX1436">
        <v>0.48349999999999999</v>
      </c>
      <c r="AY1436">
        <v>0.45760000000000001</v>
      </c>
      <c r="AZ1436">
        <v>0.44919999999999999</v>
      </c>
      <c r="BA1436">
        <v>0.48670000000000002</v>
      </c>
      <c r="BB1436">
        <v>0.50519999999999998</v>
      </c>
      <c r="BC1436">
        <v>0.47949999999999998</v>
      </c>
      <c r="BD1436">
        <v>0.48549999999999999</v>
      </c>
    </row>
    <row r="1437" spans="1:56" hidden="1" x14ac:dyDescent="0.4">
      <c r="A1437">
        <v>1289</v>
      </c>
      <c r="B1437" t="str">
        <f t="shared" si="68"/>
        <v>GPM001</v>
      </c>
      <c r="C1437" t="str">
        <f t="shared" si="69"/>
        <v>GPM091</v>
      </c>
      <c r="D1437" t="str">
        <f t="shared" si="66"/>
        <v>Jaccard</v>
      </c>
      <c r="E1437" t="s">
        <v>1518</v>
      </c>
      <c r="F1437">
        <f t="shared" si="67"/>
        <v>0.35304000000000002</v>
      </c>
      <c r="G1437">
        <v>0.27160000000000001</v>
      </c>
      <c r="H1437">
        <v>0.3226</v>
      </c>
      <c r="I1437">
        <v>0.3014</v>
      </c>
      <c r="J1437">
        <v>0.33329999999999999</v>
      </c>
      <c r="K1437">
        <v>0.40229999999999999</v>
      </c>
      <c r="L1437">
        <v>0.19769999999999999</v>
      </c>
      <c r="M1437">
        <v>0.30249999999999999</v>
      </c>
      <c r="N1437">
        <v>0.40279999999999999</v>
      </c>
      <c r="O1437">
        <v>0.37230000000000002</v>
      </c>
      <c r="P1437">
        <v>0.41760000000000003</v>
      </c>
      <c r="Q1437">
        <v>0.371</v>
      </c>
      <c r="R1437">
        <v>0.41670000000000001</v>
      </c>
      <c r="S1437">
        <v>4.1700000000000001E-2</v>
      </c>
      <c r="T1437">
        <v>0.31940000000000002</v>
      </c>
      <c r="U1437">
        <v>0.33629999999999999</v>
      </c>
      <c r="V1437">
        <v>0.3846</v>
      </c>
      <c r="W1437">
        <v>0.32219999999999999</v>
      </c>
      <c r="X1437">
        <v>0.2969</v>
      </c>
      <c r="Y1437">
        <v>0.40739999999999998</v>
      </c>
      <c r="Z1437">
        <v>0.45610000000000001</v>
      </c>
      <c r="AA1437">
        <v>0.28299999999999997</v>
      </c>
      <c r="AB1437">
        <v>0.43619999999999998</v>
      </c>
      <c r="AC1437">
        <v>0.26469999999999999</v>
      </c>
      <c r="AD1437">
        <v>0.33329999999999999</v>
      </c>
      <c r="AE1437">
        <v>0.38379999999999997</v>
      </c>
      <c r="AF1437">
        <v>0.45879999999999999</v>
      </c>
      <c r="AG1437">
        <v>0.28570000000000001</v>
      </c>
      <c r="AH1437">
        <v>0.3846</v>
      </c>
      <c r="AI1437">
        <v>0.31580000000000003</v>
      </c>
      <c r="AJ1437">
        <v>0.43859999999999999</v>
      </c>
      <c r="AK1437">
        <v>0.23599999999999999</v>
      </c>
      <c r="AL1437">
        <v>0.39529999999999998</v>
      </c>
      <c r="AM1437">
        <v>0.3125</v>
      </c>
      <c r="AN1437">
        <v>0.3861</v>
      </c>
      <c r="AO1437">
        <v>0.36749999999999999</v>
      </c>
      <c r="AP1437">
        <v>0.23810000000000001</v>
      </c>
      <c r="AQ1437">
        <v>0.50819999999999999</v>
      </c>
      <c r="AR1437">
        <v>0.3039</v>
      </c>
      <c r="AS1437">
        <v>0.5</v>
      </c>
      <c r="AT1437">
        <v>0.30630000000000002</v>
      </c>
      <c r="AU1437">
        <v>0.39389999999999997</v>
      </c>
      <c r="AV1437">
        <v>0.41299999999999998</v>
      </c>
      <c r="AW1437">
        <v>0.3211</v>
      </c>
      <c r="AX1437">
        <v>0.3241</v>
      </c>
      <c r="AY1437">
        <v>0.27689999999999998</v>
      </c>
      <c r="AZ1437">
        <v>0.375</v>
      </c>
      <c r="BA1437">
        <v>0.41460000000000002</v>
      </c>
      <c r="BB1437">
        <v>0.48780000000000001</v>
      </c>
      <c r="BC1437">
        <v>0.4375</v>
      </c>
      <c r="BD1437">
        <v>0.39329999999999998</v>
      </c>
    </row>
    <row r="1438" spans="1:56" hidden="1" x14ac:dyDescent="0.4">
      <c r="A1438">
        <v>1290</v>
      </c>
      <c r="B1438" t="str">
        <f t="shared" si="68"/>
        <v>GPM001</v>
      </c>
      <c r="C1438" t="str">
        <f t="shared" si="69"/>
        <v>GPM091</v>
      </c>
      <c r="D1438" t="str">
        <f t="shared" si="66"/>
        <v>Levenshtein</v>
      </c>
      <c r="E1438" t="s">
        <v>1519</v>
      </c>
      <c r="F1438">
        <f t="shared" si="67"/>
        <v>0.53485799999999994</v>
      </c>
      <c r="G1438">
        <v>0.50149999999999995</v>
      </c>
      <c r="H1438">
        <v>0.5373</v>
      </c>
      <c r="I1438">
        <v>0.50719999999999998</v>
      </c>
      <c r="J1438">
        <v>0.55840000000000001</v>
      </c>
      <c r="K1438">
        <v>0.58520000000000005</v>
      </c>
      <c r="L1438">
        <v>0.4446</v>
      </c>
      <c r="M1438">
        <v>0.40100000000000002</v>
      </c>
      <c r="N1438">
        <v>0.63780000000000003</v>
      </c>
      <c r="O1438">
        <v>0.53439999999999999</v>
      </c>
      <c r="P1438">
        <v>0.52959999999999996</v>
      </c>
      <c r="Q1438">
        <v>0.60250000000000004</v>
      </c>
      <c r="R1438">
        <v>0.56269999999999998</v>
      </c>
      <c r="S1438">
        <v>0.40629999999999999</v>
      </c>
      <c r="T1438">
        <v>0.54879999999999995</v>
      </c>
      <c r="U1438">
        <v>0.52729999999999999</v>
      </c>
      <c r="V1438">
        <v>0.53</v>
      </c>
      <c r="W1438">
        <v>0.4874</v>
      </c>
      <c r="X1438">
        <v>0.4471</v>
      </c>
      <c r="Y1438">
        <v>0.65239999999999998</v>
      </c>
      <c r="Z1438">
        <v>0.64700000000000002</v>
      </c>
      <c r="AA1438">
        <v>0.44590000000000002</v>
      </c>
      <c r="AB1438">
        <v>0.41039999999999999</v>
      </c>
      <c r="AC1438">
        <v>0.46689999999999998</v>
      </c>
      <c r="AD1438">
        <v>0.5544</v>
      </c>
      <c r="AE1438">
        <v>0.56269999999999998</v>
      </c>
      <c r="AF1438">
        <v>0.54859999999999998</v>
      </c>
      <c r="AG1438">
        <v>0.54710000000000003</v>
      </c>
      <c r="AH1438">
        <v>0.57609999999999995</v>
      </c>
      <c r="AI1438">
        <v>0.49690000000000001</v>
      </c>
      <c r="AJ1438">
        <v>0.73099999999999998</v>
      </c>
      <c r="AK1438">
        <v>0.45989999999999998</v>
      </c>
      <c r="AL1438">
        <v>0.51749999999999996</v>
      </c>
      <c r="AM1438">
        <v>0.59560000000000002</v>
      </c>
      <c r="AN1438">
        <v>0.54269999999999996</v>
      </c>
      <c r="AO1438">
        <v>0.54749999999999999</v>
      </c>
      <c r="AP1438">
        <v>0.4491</v>
      </c>
      <c r="AQ1438">
        <v>0.66169999999999995</v>
      </c>
      <c r="AR1438">
        <v>0.52159999999999995</v>
      </c>
      <c r="AS1438">
        <v>0.54200000000000004</v>
      </c>
      <c r="AT1438">
        <v>0.49769999999999998</v>
      </c>
      <c r="AU1438">
        <v>0.56850000000000001</v>
      </c>
      <c r="AV1438">
        <v>0.4425</v>
      </c>
      <c r="AW1438">
        <v>0.63549999999999995</v>
      </c>
      <c r="AX1438">
        <v>0.53339999999999999</v>
      </c>
      <c r="AY1438">
        <v>0.53959999999999997</v>
      </c>
      <c r="AZ1438">
        <v>0.52510000000000001</v>
      </c>
      <c r="BA1438">
        <v>0.57999999999999996</v>
      </c>
      <c r="BB1438">
        <v>0.57640000000000002</v>
      </c>
      <c r="BC1438">
        <v>0.48039999999999999</v>
      </c>
      <c r="BD1438">
        <v>0.53769999999999996</v>
      </c>
    </row>
    <row r="1439" spans="1:56" hidden="1" x14ac:dyDescent="0.4">
      <c r="A1439">
        <v>1291</v>
      </c>
      <c r="B1439" t="str">
        <f t="shared" si="68"/>
        <v>GPM001</v>
      </c>
      <c r="C1439" t="str">
        <f t="shared" si="69"/>
        <v>GPM091</v>
      </c>
      <c r="D1439" t="str">
        <f t="shared" si="66"/>
        <v>TFIDF</v>
      </c>
      <c r="E1439" t="s">
        <v>1520</v>
      </c>
      <c r="F1439">
        <f t="shared" si="67"/>
        <v>0.5385120000000001</v>
      </c>
      <c r="G1439">
        <v>0.54690000000000005</v>
      </c>
      <c r="H1439">
        <v>0.67810000000000004</v>
      </c>
      <c r="I1439">
        <v>0.4783</v>
      </c>
      <c r="J1439">
        <v>0.59860000000000002</v>
      </c>
      <c r="K1439">
        <v>0.50270000000000004</v>
      </c>
      <c r="L1439">
        <v>0.36520000000000002</v>
      </c>
      <c r="M1439">
        <v>0.44159999999999999</v>
      </c>
      <c r="N1439">
        <v>0.54179999999999995</v>
      </c>
      <c r="O1439">
        <v>0.70860000000000001</v>
      </c>
      <c r="P1439">
        <v>0.51739999999999997</v>
      </c>
      <c r="Q1439">
        <v>0.57379999999999998</v>
      </c>
      <c r="R1439">
        <v>0.48149999999999998</v>
      </c>
      <c r="S1439">
        <v>0.5121</v>
      </c>
      <c r="T1439">
        <v>0.52370000000000005</v>
      </c>
      <c r="U1439">
        <v>0.51700000000000002</v>
      </c>
      <c r="V1439">
        <v>0.55569999999999997</v>
      </c>
      <c r="W1439">
        <v>0.4027</v>
      </c>
      <c r="X1439">
        <v>0.46679999999999999</v>
      </c>
      <c r="Y1439">
        <v>0.57899999999999996</v>
      </c>
      <c r="Z1439">
        <v>0.59419999999999995</v>
      </c>
      <c r="AA1439">
        <v>0.56789999999999996</v>
      </c>
      <c r="AB1439">
        <v>0.50519999999999998</v>
      </c>
      <c r="AC1439">
        <v>0.45929999999999999</v>
      </c>
      <c r="AD1439">
        <v>0.62390000000000001</v>
      </c>
      <c r="AE1439">
        <v>0.56459999999999999</v>
      </c>
      <c r="AF1439">
        <v>0.54700000000000004</v>
      </c>
      <c r="AG1439">
        <v>0.45290000000000002</v>
      </c>
      <c r="AH1439">
        <v>0.40889999999999999</v>
      </c>
      <c r="AI1439">
        <v>0.46379999999999999</v>
      </c>
      <c r="AJ1439">
        <v>0.7631</v>
      </c>
      <c r="AK1439">
        <v>0.48020000000000002</v>
      </c>
      <c r="AL1439">
        <v>0.5726</v>
      </c>
      <c r="AM1439">
        <v>0.56430000000000002</v>
      </c>
      <c r="AN1439">
        <v>0.51380000000000003</v>
      </c>
      <c r="AO1439">
        <v>0.63759999999999994</v>
      </c>
      <c r="AP1439">
        <v>0.51200000000000001</v>
      </c>
      <c r="AQ1439">
        <v>0.60009999999999997</v>
      </c>
      <c r="AR1439">
        <v>0.65700000000000003</v>
      </c>
      <c r="AS1439">
        <v>0.57930000000000004</v>
      </c>
      <c r="AT1439">
        <v>0.44590000000000002</v>
      </c>
      <c r="AU1439">
        <v>0.4884</v>
      </c>
      <c r="AV1439">
        <v>0.54500000000000004</v>
      </c>
      <c r="AW1439">
        <v>0.6794</v>
      </c>
      <c r="AX1439">
        <v>0.496</v>
      </c>
      <c r="AY1439">
        <v>0.57440000000000002</v>
      </c>
      <c r="AZ1439">
        <v>0.48630000000000001</v>
      </c>
      <c r="BA1439">
        <v>0.55500000000000005</v>
      </c>
      <c r="BB1439">
        <v>0.61180000000000001</v>
      </c>
      <c r="BC1439">
        <v>0.42670000000000002</v>
      </c>
      <c r="BD1439">
        <v>0.5575</v>
      </c>
    </row>
    <row r="1440" spans="1:56" hidden="1" x14ac:dyDescent="0.4">
      <c r="A1440">
        <v>1292</v>
      </c>
      <c r="B1440" t="str">
        <f t="shared" si="68"/>
        <v>GPM001</v>
      </c>
      <c r="C1440" t="str">
        <f t="shared" si="69"/>
        <v>GPM091</v>
      </c>
      <c r="D1440" t="str">
        <f t="shared" si="66"/>
        <v>BM25</v>
      </c>
      <c r="E1440" t="s">
        <v>1521</v>
      </c>
      <c r="F1440">
        <f t="shared" si="67"/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</row>
    <row r="1441" spans="1:56" hidden="1" x14ac:dyDescent="0.4">
      <c r="A1441">
        <v>1293</v>
      </c>
      <c r="B1441" t="str">
        <f t="shared" si="68"/>
        <v>GPM001</v>
      </c>
      <c r="C1441" t="str">
        <f t="shared" si="69"/>
        <v>GPM091</v>
      </c>
      <c r="D1441" t="str">
        <f t="shared" si="66"/>
        <v>SBERT</v>
      </c>
      <c r="E1441" t="s">
        <v>1522</v>
      </c>
      <c r="F1441">
        <f t="shared" si="67"/>
        <v>0.9306859999999999</v>
      </c>
      <c r="G1441">
        <v>0.92210000000000003</v>
      </c>
      <c r="H1441">
        <v>0.9153</v>
      </c>
      <c r="I1441">
        <v>0.9274</v>
      </c>
      <c r="J1441">
        <v>0.96050000000000002</v>
      </c>
      <c r="K1441">
        <v>0.91339999999999999</v>
      </c>
      <c r="L1441">
        <v>0.87590000000000001</v>
      </c>
      <c r="M1441">
        <v>0.89649999999999996</v>
      </c>
      <c r="N1441">
        <v>0.95350000000000001</v>
      </c>
      <c r="O1441">
        <v>0.95489999999999997</v>
      </c>
      <c r="P1441">
        <v>0.96540000000000004</v>
      </c>
      <c r="Q1441">
        <v>0.9325</v>
      </c>
      <c r="R1441">
        <v>0.92100000000000004</v>
      </c>
      <c r="S1441">
        <v>0.89070000000000005</v>
      </c>
      <c r="T1441">
        <v>0.94340000000000002</v>
      </c>
      <c r="U1441">
        <v>0.95779999999999998</v>
      </c>
      <c r="V1441">
        <v>0.92859999999999998</v>
      </c>
      <c r="W1441">
        <v>0.92979999999999996</v>
      </c>
      <c r="X1441">
        <v>0.91869999999999996</v>
      </c>
      <c r="Y1441">
        <v>0.92179999999999995</v>
      </c>
      <c r="Z1441">
        <v>0.95950000000000002</v>
      </c>
      <c r="AA1441">
        <v>0.9284</v>
      </c>
      <c r="AB1441">
        <v>0.89829999999999999</v>
      </c>
      <c r="AC1441">
        <v>0.8911</v>
      </c>
      <c r="AD1441">
        <v>0.97409999999999997</v>
      </c>
      <c r="AE1441">
        <v>0.96130000000000004</v>
      </c>
      <c r="AF1441">
        <v>0.96130000000000004</v>
      </c>
      <c r="AG1441">
        <v>0.95850000000000002</v>
      </c>
      <c r="AH1441">
        <v>0.93</v>
      </c>
      <c r="AI1441">
        <v>0.89859999999999995</v>
      </c>
      <c r="AJ1441">
        <v>0.97640000000000005</v>
      </c>
      <c r="AK1441">
        <v>0.90790000000000004</v>
      </c>
      <c r="AL1441">
        <v>0.88460000000000005</v>
      </c>
      <c r="AM1441">
        <v>0.9748</v>
      </c>
      <c r="AN1441">
        <v>0.9526</v>
      </c>
      <c r="AO1441">
        <v>0.95499999999999996</v>
      </c>
      <c r="AP1441">
        <v>0.9214</v>
      </c>
      <c r="AQ1441">
        <v>0.96970000000000001</v>
      </c>
      <c r="AR1441">
        <v>0.95269999999999999</v>
      </c>
      <c r="AS1441">
        <v>0.9113</v>
      </c>
      <c r="AT1441">
        <v>0.91859999999999997</v>
      </c>
      <c r="AU1441">
        <v>0.93020000000000003</v>
      </c>
      <c r="AV1441">
        <v>0.85909999999999997</v>
      </c>
      <c r="AW1441">
        <v>0.92579999999999996</v>
      </c>
      <c r="AX1441">
        <v>0.92949999999999999</v>
      </c>
      <c r="AY1441">
        <v>0.94199999999999995</v>
      </c>
      <c r="AZ1441">
        <v>0.91600000000000004</v>
      </c>
      <c r="BA1441">
        <v>0.9153</v>
      </c>
      <c r="BB1441">
        <v>0.95430000000000004</v>
      </c>
      <c r="BC1441">
        <v>0.88859999999999995</v>
      </c>
      <c r="BD1441">
        <v>0.95820000000000005</v>
      </c>
    </row>
    <row r="1442" spans="1:56" hidden="1" x14ac:dyDescent="0.4">
      <c r="A1442">
        <v>1294</v>
      </c>
      <c r="B1442" t="str">
        <f t="shared" si="68"/>
        <v>GPM001</v>
      </c>
      <c r="C1442" t="str">
        <f t="shared" si="69"/>
        <v>GPM091</v>
      </c>
      <c r="D1442" t="str">
        <f t="shared" si="66"/>
        <v>MEAN</v>
      </c>
      <c r="E1442" t="s">
        <v>1523</v>
      </c>
      <c r="F1442">
        <f t="shared" si="67"/>
        <v>0.4714219999999999</v>
      </c>
      <c r="G1442">
        <v>0.44840000000000002</v>
      </c>
      <c r="H1442">
        <v>0.49059999999999998</v>
      </c>
      <c r="I1442">
        <v>0.44280000000000003</v>
      </c>
      <c r="J1442">
        <v>0.49020000000000002</v>
      </c>
      <c r="K1442">
        <v>0.48070000000000002</v>
      </c>
      <c r="L1442">
        <v>0.37669999999999998</v>
      </c>
      <c r="M1442">
        <v>0.4083</v>
      </c>
      <c r="N1442">
        <v>0.50719999999999998</v>
      </c>
      <c r="O1442">
        <v>0.51400000000000001</v>
      </c>
      <c r="P1442">
        <v>0.48599999999999999</v>
      </c>
      <c r="Q1442">
        <v>0.496</v>
      </c>
      <c r="R1442">
        <v>0.47639999999999999</v>
      </c>
      <c r="S1442">
        <v>0.37019999999999997</v>
      </c>
      <c r="T1442">
        <v>0.46710000000000002</v>
      </c>
      <c r="U1442">
        <v>0.4677</v>
      </c>
      <c r="V1442">
        <v>0.4798</v>
      </c>
      <c r="W1442">
        <v>0.4284</v>
      </c>
      <c r="X1442">
        <v>0.4259</v>
      </c>
      <c r="Y1442">
        <v>0.5121</v>
      </c>
      <c r="Z1442">
        <v>0.53139999999999998</v>
      </c>
      <c r="AA1442">
        <v>0.4451</v>
      </c>
      <c r="AB1442">
        <v>0.45</v>
      </c>
      <c r="AC1442">
        <v>0.41639999999999999</v>
      </c>
      <c r="AD1442">
        <v>0.49719999999999998</v>
      </c>
      <c r="AE1442">
        <v>0.4945</v>
      </c>
      <c r="AF1442">
        <v>0.50309999999999999</v>
      </c>
      <c r="AG1442">
        <v>0.44879999999999998</v>
      </c>
      <c r="AH1442">
        <v>0.45989999999999998</v>
      </c>
      <c r="AI1442">
        <v>0.435</v>
      </c>
      <c r="AJ1442">
        <v>0.58179999999999998</v>
      </c>
      <c r="AK1442">
        <v>0.4168</v>
      </c>
      <c r="AL1442">
        <v>0.47399999999999998</v>
      </c>
      <c r="AM1442">
        <v>0.48949999999999999</v>
      </c>
      <c r="AN1442">
        <v>0.47910000000000003</v>
      </c>
      <c r="AO1442">
        <v>0.50149999999999995</v>
      </c>
      <c r="AP1442">
        <v>0.42409999999999998</v>
      </c>
      <c r="AQ1442">
        <v>0.54790000000000005</v>
      </c>
      <c r="AR1442">
        <v>0.48709999999999998</v>
      </c>
      <c r="AS1442">
        <v>0.50649999999999995</v>
      </c>
      <c r="AT1442">
        <v>0.43369999999999997</v>
      </c>
      <c r="AU1442">
        <v>0.47620000000000001</v>
      </c>
      <c r="AV1442">
        <v>0.45190000000000002</v>
      </c>
      <c r="AW1442">
        <v>0.51239999999999997</v>
      </c>
      <c r="AX1442">
        <v>0.45660000000000001</v>
      </c>
      <c r="AY1442">
        <v>0.46660000000000001</v>
      </c>
      <c r="AZ1442">
        <v>0.46050000000000002</v>
      </c>
      <c r="BA1442">
        <v>0.49299999999999999</v>
      </c>
      <c r="BB1442">
        <v>0.52610000000000001</v>
      </c>
      <c r="BC1442">
        <v>0.4466</v>
      </c>
      <c r="BD1442">
        <v>0.48930000000000001</v>
      </c>
    </row>
    <row r="1443" spans="1:56" hidden="1" x14ac:dyDescent="0.4">
      <c r="A1443">
        <v>1295</v>
      </c>
      <c r="B1443" t="str">
        <f t="shared" si="68"/>
        <v>GPM001</v>
      </c>
      <c r="C1443" t="str">
        <f t="shared" si="69"/>
        <v>GPM091</v>
      </c>
      <c r="D1443" t="str">
        <f t="shared" si="66"/>
        <v>Weighted</v>
      </c>
      <c r="E1443" t="s">
        <v>1524</v>
      </c>
      <c r="F1443">
        <f t="shared" si="67"/>
        <v>0.47659800000000002</v>
      </c>
      <c r="G1443">
        <v>0.44950000000000001</v>
      </c>
      <c r="H1443">
        <v>0.50990000000000002</v>
      </c>
      <c r="I1443">
        <v>0.43840000000000001</v>
      </c>
      <c r="J1443">
        <v>0.49859999999999999</v>
      </c>
      <c r="K1443">
        <v>0.48899999999999999</v>
      </c>
      <c r="L1443">
        <v>0.35770000000000002</v>
      </c>
      <c r="M1443">
        <v>0.39800000000000002</v>
      </c>
      <c r="N1443">
        <v>0.51800000000000002</v>
      </c>
      <c r="O1443">
        <v>0.53469999999999995</v>
      </c>
      <c r="P1443">
        <v>0.48849999999999999</v>
      </c>
      <c r="Q1443">
        <v>0.50880000000000003</v>
      </c>
      <c r="R1443">
        <v>0.48139999999999999</v>
      </c>
      <c r="S1443">
        <v>0.35470000000000002</v>
      </c>
      <c r="T1443">
        <v>0.46850000000000003</v>
      </c>
      <c r="U1443">
        <v>0.46679999999999999</v>
      </c>
      <c r="V1443">
        <v>0.48820000000000002</v>
      </c>
      <c r="W1443">
        <v>0.41620000000000001</v>
      </c>
      <c r="X1443">
        <v>0.41789999999999999</v>
      </c>
      <c r="Y1443">
        <v>0.53090000000000004</v>
      </c>
      <c r="Z1443">
        <v>0.55000000000000004</v>
      </c>
      <c r="AA1443">
        <v>0.44550000000000001</v>
      </c>
      <c r="AB1443">
        <v>0.45300000000000001</v>
      </c>
      <c r="AC1443">
        <v>0.4098</v>
      </c>
      <c r="AD1443">
        <v>0.50649999999999995</v>
      </c>
      <c r="AE1443">
        <v>0.50209999999999999</v>
      </c>
      <c r="AF1443">
        <v>0.5121</v>
      </c>
      <c r="AG1443">
        <v>0.43990000000000001</v>
      </c>
      <c r="AH1443">
        <v>0.45590000000000003</v>
      </c>
      <c r="AI1443">
        <v>0.43219999999999997</v>
      </c>
      <c r="AJ1443">
        <v>0.61899999999999999</v>
      </c>
      <c r="AK1443">
        <v>0.4088</v>
      </c>
      <c r="AL1443">
        <v>0.48849999999999999</v>
      </c>
      <c r="AM1443">
        <v>0.49380000000000002</v>
      </c>
      <c r="AN1443">
        <v>0.48159999999999997</v>
      </c>
      <c r="AO1443">
        <v>0.51549999999999996</v>
      </c>
      <c r="AP1443">
        <v>0.41749999999999998</v>
      </c>
      <c r="AQ1443">
        <v>0.56950000000000001</v>
      </c>
      <c r="AR1443">
        <v>0.49880000000000002</v>
      </c>
      <c r="AS1443">
        <v>0.52539999999999998</v>
      </c>
      <c r="AT1443">
        <v>0.42670000000000002</v>
      </c>
      <c r="AU1443">
        <v>0.48020000000000002</v>
      </c>
      <c r="AV1443">
        <v>0.46329999999999999</v>
      </c>
      <c r="AW1443">
        <v>0.53549999999999998</v>
      </c>
      <c r="AX1443">
        <v>0.45610000000000001</v>
      </c>
      <c r="AY1443">
        <v>0.47070000000000001</v>
      </c>
      <c r="AZ1443">
        <v>0.46250000000000002</v>
      </c>
      <c r="BA1443">
        <v>0.50670000000000004</v>
      </c>
      <c r="BB1443">
        <v>0.54500000000000004</v>
      </c>
      <c r="BC1443">
        <v>0.44629999999999997</v>
      </c>
      <c r="BD1443">
        <v>0.49580000000000002</v>
      </c>
    </row>
    <row r="1444" spans="1:56" hidden="1" x14ac:dyDescent="0.4">
      <c r="A1444">
        <v>1401</v>
      </c>
      <c r="B1444" t="str">
        <f t="shared" si="68"/>
        <v>GPM091</v>
      </c>
      <c r="C1444" t="str">
        <f t="shared" si="69"/>
        <v>GPM092</v>
      </c>
      <c r="D1444" t="str">
        <f t="shared" si="66"/>
        <v>Jaccard</v>
      </c>
      <c r="E1444" t="s">
        <v>1525</v>
      </c>
      <c r="F1444">
        <f t="shared" si="67"/>
        <v>0.31451000000000001</v>
      </c>
      <c r="G1444">
        <v>0.28120000000000001</v>
      </c>
      <c r="H1444">
        <v>0.23619999999999999</v>
      </c>
      <c r="I1444">
        <v>0.2472</v>
      </c>
      <c r="J1444">
        <v>0.35139999999999999</v>
      </c>
      <c r="K1444">
        <v>0.30109999999999998</v>
      </c>
      <c r="L1444">
        <v>0.16300000000000001</v>
      </c>
      <c r="M1444">
        <v>0.30170000000000002</v>
      </c>
      <c r="N1444">
        <v>0.2697</v>
      </c>
      <c r="O1444">
        <v>0.29060000000000002</v>
      </c>
      <c r="P1444">
        <v>0.43369999999999997</v>
      </c>
      <c r="Q1444">
        <v>0.26040000000000002</v>
      </c>
      <c r="R1444">
        <v>0.36359999999999998</v>
      </c>
      <c r="S1444">
        <v>4.82E-2</v>
      </c>
      <c r="T1444">
        <v>0.24</v>
      </c>
      <c r="U1444">
        <v>0.33</v>
      </c>
      <c r="V1444">
        <v>0.32979999999999998</v>
      </c>
      <c r="W1444">
        <v>0.30430000000000001</v>
      </c>
      <c r="X1444">
        <v>0.21740000000000001</v>
      </c>
      <c r="Y1444">
        <v>0.32969999999999999</v>
      </c>
      <c r="Z1444">
        <v>0.375</v>
      </c>
      <c r="AA1444">
        <v>0.33329999999999999</v>
      </c>
      <c r="AB1444">
        <v>0.31900000000000001</v>
      </c>
      <c r="AC1444">
        <v>0.27050000000000002</v>
      </c>
      <c r="AD1444">
        <v>0.28050000000000003</v>
      </c>
      <c r="AE1444">
        <v>0.33329999999999999</v>
      </c>
      <c r="AF1444">
        <v>0.39179999999999998</v>
      </c>
      <c r="AG1444">
        <v>0.25230000000000002</v>
      </c>
      <c r="AH1444">
        <v>0.34720000000000001</v>
      </c>
      <c r="AI1444">
        <v>0.4098</v>
      </c>
      <c r="AJ1444">
        <v>0.37659999999999999</v>
      </c>
      <c r="AK1444">
        <v>0.35899999999999999</v>
      </c>
      <c r="AL1444">
        <v>0.26090000000000002</v>
      </c>
      <c r="AM1444">
        <v>0.38979999999999998</v>
      </c>
      <c r="AN1444">
        <v>0.32629999999999998</v>
      </c>
      <c r="AO1444">
        <v>0.33679999999999999</v>
      </c>
      <c r="AP1444">
        <v>0.25890000000000002</v>
      </c>
      <c r="AQ1444">
        <v>0.45</v>
      </c>
      <c r="AR1444">
        <v>0.34310000000000002</v>
      </c>
      <c r="AS1444">
        <v>0.35110000000000002</v>
      </c>
      <c r="AT1444">
        <v>0.248</v>
      </c>
      <c r="AU1444">
        <v>0.3448</v>
      </c>
      <c r="AV1444">
        <v>0.28439999999999999</v>
      </c>
      <c r="AW1444">
        <v>0.36109999999999998</v>
      </c>
      <c r="AX1444">
        <v>0.37959999999999999</v>
      </c>
      <c r="AY1444">
        <v>0.38329999999999997</v>
      </c>
      <c r="AZ1444">
        <v>0.39240000000000003</v>
      </c>
      <c r="BA1444">
        <v>0.4405</v>
      </c>
      <c r="BB1444">
        <v>0.19570000000000001</v>
      </c>
      <c r="BC1444">
        <v>0.36049999999999999</v>
      </c>
      <c r="BD1444">
        <v>0.27079999999999999</v>
      </c>
    </row>
    <row r="1445" spans="1:56" hidden="1" x14ac:dyDescent="0.4">
      <c r="A1445">
        <v>1402</v>
      </c>
      <c r="B1445" t="str">
        <f t="shared" si="68"/>
        <v>GPM091</v>
      </c>
      <c r="C1445" t="str">
        <f t="shared" si="69"/>
        <v>GPM092</v>
      </c>
      <c r="D1445" t="str">
        <f t="shared" si="66"/>
        <v>Levenshtein</v>
      </c>
      <c r="E1445" t="s">
        <v>1526</v>
      </c>
      <c r="F1445">
        <f t="shared" si="67"/>
        <v>0.51330400000000009</v>
      </c>
      <c r="G1445">
        <v>0.50449999999999995</v>
      </c>
      <c r="H1445">
        <v>0.4899</v>
      </c>
      <c r="I1445">
        <v>0.51790000000000003</v>
      </c>
      <c r="J1445">
        <v>0.62849999999999995</v>
      </c>
      <c r="K1445">
        <v>0.5675</v>
      </c>
      <c r="L1445">
        <v>0.43190000000000001</v>
      </c>
      <c r="M1445">
        <v>0.47410000000000002</v>
      </c>
      <c r="N1445">
        <v>0.43659999999999999</v>
      </c>
      <c r="O1445">
        <v>0.50480000000000003</v>
      </c>
      <c r="P1445">
        <v>0.50749999999999995</v>
      </c>
      <c r="Q1445">
        <v>0.5827</v>
      </c>
      <c r="R1445">
        <v>0.51990000000000003</v>
      </c>
      <c r="S1445">
        <v>0.433</v>
      </c>
      <c r="T1445">
        <v>0.49619999999999997</v>
      </c>
      <c r="U1445">
        <v>0.45250000000000001</v>
      </c>
      <c r="V1445">
        <v>0.52500000000000002</v>
      </c>
      <c r="W1445">
        <v>0.4471</v>
      </c>
      <c r="X1445">
        <v>0.41649999999999998</v>
      </c>
      <c r="Y1445">
        <v>0.46250000000000002</v>
      </c>
      <c r="Z1445">
        <v>0.53069999999999995</v>
      </c>
      <c r="AA1445">
        <v>0.49619999999999997</v>
      </c>
      <c r="AB1445">
        <v>0.4662</v>
      </c>
      <c r="AC1445">
        <v>0.50829999999999997</v>
      </c>
      <c r="AD1445">
        <v>0.49669999999999997</v>
      </c>
      <c r="AE1445">
        <v>0.55730000000000002</v>
      </c>
      <c r="AF1445">
        <v>0.53459999999999996</v>
      </c>
      <c r="AG1445">
        <v>0.5081</v>
      </c>
      <c r="AH1445">
        <v>0.55769999999999997</v>
      </c>
      <c r="AI1445">
        <v>0.53249999999999997</v>
      </c>
      <c r="AJ1445">
        <v>0.59199999999999997</v>
      </c>
      <c r="AK1445">
        <v>0.5101</v>
      </c>
      <c r="AL1445">
        <v>0.49380000000000002</v>
      </c>
      <c r="AM1445">
        <v>0.61560000000000004</v>
      </c>
      <c r="AN1445">
        <v>0.4536</v>
      </c>
      <c r="AO1445">
        <v>0.54120000000000001</v>
      </c>
      <c r="AP1445">
        <v>0.5171</v>
      </c>
      <c r="AQ1445">
        <v>0.62280000000000002</v>
      </c>
      <c r="AR1445">
        <v>0.4733</v>
      </c>
      <c r="AS1445">
        <v>0.48670000000000002</v>
      </c>
      <c r="AT1445">
        <v>0.52290000000000003</v>
      </c>
      <c r="AU1445">
        <v>0.4592</v>
      </c>
      <c r="AV1445">
        <v>0.4657</v>
      </c>
      <c r="AW1445">
        <v>0.5756</v>
      </c>
      <c r="AX1445">
        <v>0.55059999999999998</v>
      </c>
      <c r="AY1445">
        <v>0.62909999999999999</v>
      </c>
      <c r="AZ1445">
        <v>0.54420000000000002</v>
      </c>
      <c r="BA1445">
        <v>0.56589999999999996</v>
      </c>
      <c r="BB1445">
        <v>0.43569999999999998</v>
      </c>
      <c r="BC1445">
        <v>0.53759999999999997</v>
      </c>
      <c r="BD1445">
        <v>0.48559999999999998</v>
      </c>
    </row>
    <row r="1446" spans="1:56" hidden="1" x14ac:dyDescent="0.4">
      <c r="A1446">
        <v>1403</v>
      </c>
      <c r="B1446" t="str">
        <f t="shared" si="68"/>
        <v>GPM091</v>
      </c>
      <c r="C1446" t="str">
        <f t="shared" si="69"/>
        <v>GPM092</v>
      </c>
      <c r="D1446" t="str">
        <f t="shared" si="66"/>
        <v>TFIDF</v>
      </c>
      <c r="E1446" t="s">
        <v>1527</v>
      </c>
      <c r="F1446">
        <f t="shared" si="67"/>
        <v>0.51194200000000012</v>
      </c>
      <c r="G1446">
        <v>0.4743</v>
      </c>
      <c r="H1446">
        <v>0.65139999999999998</v>
      </c>
      <c r="I1446">
        <v>0.48280000000000001</v>
      </c>
      <c r="J1446">
        <v>0.60729999999999995</v>
      </c>
      <c r="K1446">
        <v>0.54600000000000004</v>
      </c>
      <c r="L1446">
        <v>0.43359999999999999</v>
      </c>
      <c r="M1446">
        <v>0.48820000000000002</v>
      </c>
      <c r="N1446">
        <v>0.40010000000000001</v>
      </c>
      <c r="O1446">
        <v>0.629</v>
      </c>
      <c r="P1446">
        <v>0.50980000000000003</v>
      </c>
      <c r="Q1446">
        <v>0.44990000000000002</v>
      </c>
      <c r="R1446">
        <v>0.53059999999999996</v>
      </c>
      <c r="S1446">
        <v>0.48159999999999997</v>
      </c>
      <c r="T1446">
        <v>0.53700000000000003</v>
      </c>
      <c r="U1446">
        <v>0.47610000000000002</v>
      </c>
      <c r="V1446">
        <v>0.42230000000000001</v>
      </c>
      <c r="W1446">
        <v>0.5081</v>
      </c>
      <c r="X1446">
        <v>0.45290000000000002</v>
      </c>
      <c r="Y1446">
        <v>0.36909999999999998</v>
      </c>
      <c r="Z1446">
        <v>0.51480000000000004</v>
      </c>
      <c r="AA1446">
        <v>0.59050000000000002</v>
      </c>
      <c r="AB1446">
        <v>0.47899999999999998</v>
      </c>
      <c r="AC1446">
        <v>0.46089999999999998</v>
      </c>
      <c r="AD1446">
        <v>0.46829999999999999</v>
      </c>
      <c r="AE1446">
        <v>0.43430000000000002</v>
      </c>
      <c r="AF1446">
        <v>0.50749999999999995</v>
      </c>
      <c r="AG1446">
        <v>0.47589999999999999</v>
      </c>
      <c r="AH1446">
        <v>0.49740000000000001</v>
      </c>
      <c r="AI1446">
        <v>0.45639999999999997</v>
      </c>
      <c r="AJ1446">
        <v>0.71150000000000002</v>
      </c>
      <c r="AK1446">
        <v>0.51249999999999996</v>
      </c>
      <c r="AL1446">
        <v>0.4879</v>
      </c>
      <c r="AM1446">
        <v>0.59279999999999999</v>
      </c>
      <c r="AN1446">
        <v>0.40689999999999998</v>
      </c>
      <c r="AO1446">
        <v>0.60419999999999996</v>
      </c>
      <c r="AP1446">
        <v>0.64149999999999996</v>
      </c>
      <c r="AQ1446">
        <v>0.60609999999999997</v>
      </c>
      <c r="AR1446">
        <v>0.60489999999999999</v>
      </c>
      <c r="AS1446">
        <v>0.52849999999999997</v>
      </c>
      <c r="AT1446">
        <v>0.48499999999999999</v>
      </c>
      <c r="AU1446">
        <v>0.4819</v>
      </c>
      <c r="AV1446">
        <v>0.50080000000000002</v>
      </c>
      <c r="AW1446">
        <v>0.60819999999999996</v>
      </c>
      <c r="AX1446">
        <v>0.45789999999999997</v>
      </c>
      <c r="AY1446">
        <v>0.60929999999999995</v>
      </c>
      <c r="AZ1446">
        <v>0.39560000000000001</v>
      </c>
      <c r="BA1446">
        <v>0.59109999999999996</v>
      </c>
      <c r="BB1446">
        <v>0.50329999999999997</v>
      </c>
      <c r="BC1446">
        <v>0.53310000000000002</v>
      </c>
      <c r="BD1446">
        <v>0.39900000000000002</v>
      </c>
    </row>
    <row r="1447" spans="1:56" hidden="1" x14ac:dyDescent="0.4">
      <c r="A1447">
        <v>1404</v>
      </c>
      <c r="B1447" t="str">
        <f t="shared" si="68"/>
        <v>GPM091</v>
      </c>
      <c r="C1447" t="str">
        <f t="shared" si="69"/>
        <v>GPM092</v>
      </c>
      <c r="D1447" t="str">
        <f t="shared" si="66"/>
        <v>BM25</v>
      </c>
      <c r="E1447" t="s">
        <v>1528</v>
      </c>
      <c r="F1447">
        <f t="shared" si="67"/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</row>
    <row r="1448" spans="1:56" hidden="1" x14ac:dyDescent="0.4">
      <c r="A1448">
        <v>1405</v>
      </c>
      <c r="B1448" t="str">
        <f t="shared" si="68"/>
        <v>GPM091</v>
      </c>
      <c r="C1448" t="str">
        <f t="shared" si="69"/>
        <v>GPM092</v>
      </c>
      <c r="D1448" t="str">
        <f t="shared" si="66"/>
        <v>SBERT</v>
      </c>
      <c r="E1448" t="s">
        <v>1529</v>
      </c>
      <c r="F1448">
        <f t="shared" si="67"/>
        <v>0.92227999999999999</v>
      </c>
      <c r="G1448">
        <v>0.92869999999999997</v>
      </c>
      <c r="H1448">
        <v>0.92810000000000004</v>
      </c>
      <c r="I1448">
        <v>0.93059999999999998</v>
      </c>
      <c r="J1448">
        <v>0.96060000000000001</v>
      </c>
      <c r="K1448">
        <v>0.89239999999999997</v>
      </c>
      <c r="L1448">
        <v>0.92020000000000002</v>
      </c>
      <c r="M1448">
        <v>0.91739999999999999</v>
      </c>
      <c r="N1448">
        <v>0.9496</v>
      </c>
      <c r="O1448">
        <v>0.93179999999999996</v>
      </c>
      <c r="P1448">
        <v>0.95340000000000003</v>
      </c>
      <c r="Q1448">
        <v>0.93920000000000003</v>
      </c>
      <c r="R1448">
        <v>0.91200000000000003</v>
      </c>
      <c r="S1448">
        <v>0.93940000000000001</v>
      </c>
      <c r="T1448">
        <v>0.91010000000000002</v>
      </c>
      <c r="U1448">
        <v>0.92949999999999999</v>
      </c>
      <c r="V1448">
        <v>0.87390000000000001</v>
      </c>
      <c r="W1448">
        <v>0.91249999999999998</v>
      </c>
      <c r="X1448">
        <v>0.88460000000000005</v>
      </c>
      <c r="Y1448">
        <v>0.88880000000000003</v>
      </c>
      <c r="Z1448">
        <v>0.95589999999999997</v>
      </c>
      <c r="AA1448">
        <v>0.90859999999999996</v>
      </c>
      <c r="AB1448">
        <v>0.87139999999999995</v>
      </c>
      <c r="AC1448">
        <v>0.87409999999999999</v>
      </c>
      <c r="AD1448">
        <v>0.94269999999999998</v>
      </c>
      <c r="AE1448">
        <v>0.93059999999999998</v>
      </c>
      <c r="AF1448">
        <v>0.95350000000000001</v>
      </c>
      <c r="AG1448">
        <v>0.94059999999999999</v>
      </c>
      <c r="AH1448">
        <v>0.93940000000000001</v>
      </c>
      <c r="AI1448">
        <v>0.89829999999999999</v>
      </c>
      <c r="AJ1448">
        <v>0.94110000000000005</v>
      </c>
      <c r="AK1448">
        <v>0.92820000000000003</v>
      </c>
      <c r="AL1448">
        <v>0.92769999999999997</v>
      </c>
      <c r="AM1448">
        <v>0.94069999999999998</v>
      </c>
      <c r="AN1448">
        <v>0.90820000000000001</v>
      </c>
      <c r="AO1448">
        <v>0.95220000000000005</v>
      </c>
      <c r="AP1448">
        <v>0.9234</v>
      </c>
      <c r="AQ1448">
        <v>0.9718</v>
      </c>
      <c r="AR1448">
        <v>0.9405</v>
      </c>
      <c r="AS1448">
        <v>0.8417</v>
      </c>
      <c r="AT1448">
        <v>0.91290000000000004</v>
      </c>
      <c r="AU1448">
        <v>0.91149999999999998</v>
      </c>
      <c r="AV1448">
        <v>0.88590000000000002</v>
      </c>
      <c r="AW1448">
        <v>0.93679999999999997</v>
      </c>
      <c r="AX1448">
        <v>0.91700000000000004</v>
      </c>
      <c r="AY1448">
        <v>0.96440000000000003</v>
      </c>
      <c r="AZ1448">
        <v>0.90700000000000003</v>
      </c>
      <c r="BA1448">
        <v>0.93740000000000001</v>
      </c>
      <c r="BB1448">
        <v>0.91369999999999996</v>
      </c>
      <c r="BC1448">
        <v>0.91159999999999997</v>
      </c>
      <c r="BD1448">
        <v>0.9224</v>
      </c>
    </row>
    <row r="1449" spans="1:56" hidden="1" x14ac:dyDescent="0.4">
      <c r="A1449">
        <v>1406</v>
      </c>
      <c r="B1449" t="str">
        <f t="shared" si="68"/>
        <v>GPM091</v>
      </c>
      <c r="C1449" t="str">
        <f t="shared" si="69"/>
        <v>GPM092</v>
      </c>
      <c r="D1449" t="str">
        <f t="shared" si="66"/>
        <v>MEAN</v>
      </c>
      <c r="E1449" t="s">
        <v>1530</v>
      </c>
      <c r="F1449">
        <f t="shared" si="67"/>
        <v>0.45241600000000004</v>
      </c>
      <c r="G1449">
        <v>0.43780000000000002</v>
      </c>
      <c r="H1449">
        <v>0.46110000000000001</v>
      </c>
      <c r="I1449">
        <v>0.43569999999999998</v>
      </c>
      <c r="J1449">
        <v>0.50960000000000005</v>
      </c>
      <c r="K1449">
        <v>0.46139999999999998</v>
      </c>
      <c r="L1449">
        <v>0.38979999999999998</v>
      </c>
      <c r="M1449">
        <v>0.43630000000000002</v>
      </c>
      <c r="N1449">
        <v>0.41120000000000001</v>
      </c>
      <c r="O1449">
        <v>0.47120000000000001</v>
      </c>
      <c r="P1449">
        <v>0.48089999999999999</v>
      </c>
      <c r="Q1449">
        <v>0.44640000000000002</v>
      </c>
      <c r="R1449">
        <v>0.4652</v>
      </c>
      <c r="S1449">
        <v>0.38040000000000002</v>
      </c>
      <c r="T1449">
        <v>0.43669999999999998</v>
      </c>
      <c r="U1449">
        <v>0.43759999999999999</v>
      </c>
      <c r="V1449">
        <v>0.43020000000000003</v>
      </c>
      <c r="W1449">
        <v>0.43440000000000001</v>
      </c>
      <c r="X1449">
        <v>0.39429999999999998</v>
      </c>
      <c r="Y1449">
        <v>0.41</v>
      </c>
      <c r="Z1449">
        <v>0.4753</v>
      </c>
      <c r="AA1449">
        <v>0.4657</v>
      </c>
      <c r="AB1449">
        <v>0.42709999999999998</v>
      </c>
      <c r="AC1449">
        <v>0.42280000000000001</v>
      </c>
      <c r="AD1449">
        <v>0.43759999999999999</v>
      </c>
      <c r="AE1449">
        <v>0.4511</v>
      </c>
      <c r="AF1449">
        <v>0.47749999999999998</v>
      </c>
      <c r="AG1449">
        <v>0.43540000000000001</v>
      </c>
      <c r="AH1449">
        <v>0.46839999999999998</v>
      </c>
      <c r="AI1449">
        <v>0.45939999999999998</v>
      </c>
      <c r="AJ1449">
        <v>0.5242</v>
      </c>
      <c r="AK1449">
        <v>0.46200000000000002</v>
      </c>
      <c r="AL1449">
        <v>0.434</v>
      </c>
      <c r="AM1449">
        <v>0.50780000000000003</v>
      </c>
      <c r="AN1449">
        <v>0.41899999999999998</v>
      </c>
      <c r="AO1449">
        <v>0.4869</v>
      </c>
      <c r="AP1449">
        <v>0.46820000000000001</v>
      </c>
      <c r="AQ1449">
        <v>0.5302</v>
      </c>
      <c r="AR1449">
        <v>0.47239999999999999</v>
      </c>
      <c r="AS1449">
        <v>0.44159999999999999</v>
      </c>
      <c r="AT1449">
        <v>0.43380000000000002</v>
      </c>
      <c r="AU1449">
        <v>0.4395</v>
      </c>
      <c r="AV1449">
        <v>0.4274</v>
      </c>
      <c r="AW1449">
        <v>0.49640000000000001</v>
      </c>
      <c r="AX1449">
        <v>0.46100000000000002</v>
      </c>
      <c r="AY1449">
        <v>0.51719999999999999</v>
      </c>
      <c r="AZ1449">
        <v>0.44779999999999998</v>
      </c>
      <c r="BA1449">
        <v>0.50700000000000001</v>
      </c>
      <c r="BB1449">
        <v>0.40970000000000001</v>
      </c>
      <c r="BC1449">
        <v>0.46860000000000002</v>
      </c>
      <c r="BD1449">
        <v>0.41560000000000002</v>
      </c>
    </row>
    <row r="1450" spans="1:56" x14ac:dyDescent="0.4">
      <c r="A1450">
        <v>1407</v>
      </c>
      <c r="B1450" t="str">
        <f t="shared" si="68"/>
        <v>GPM091</v>
      </c>
      <c r="C1450" t="str">
        <f t="shared" si="69"/>
        <v>GPM092</v>
      </c>
      <c r="D1450" t="str">
        <f t="shared" si="66"/>
        <v>Weighted</v>
      </c>
      <c r="E1450" t="s">
        <v>1531</v>
      </c>
      <c r="F1450">
        <f t="shared" si="67"/>
        <v>0.45276800000000017</v>
      </c>
      <c r="G1450">
        <v>0.43159999999999998</v>
      </c>
      <c r="H1450">
        <v>0.4698</v>
      </c>
      <c r="I1450">
        <v>0.42920000000000003</v>
      </c>
      <c r="J1450">
        <v>0.5232</v>
      </c>
      <c r="K1450">
        <v>0.47020000000000001</v>
      </c>
      <c r="L1450">
        <v>0.37080000000000002</v>
      </c>
      <c r="M1450">
        <v>0.43209999999999998</v>
      </c>
      <c r="N1450">
        <v>0.3916</v>
      </c>
      <c r="O1450">
        <v>0.48070000000000002</v>
      </c>
      <c r="P1450">
        <v>0.48359999999999997</v>
      </c>
      <c r="Q1450">
        <v>0.43969999999999998</v>
      </c>
      <c r="R1450">
        <v>0.4713</v>
      </c>
      <c r="S1450">
        <v>0.35870000000000002</v>
      </c>
      <c r="T1450">
        <v>0.43619999999999998</v>
      </c>
      <c r="U1450">
        <v>0.43140000000000001</v>
      </c>
      <c r="V1450">
        <v>0.42780000000000001</v>
      </c>
      <c r="W1450">
        <v>0.43149999999999999</v>
      </c>
      <c r="X1450">
        <v>0.38279999999999997</v>
      </c>
      <c r="Y1450">
        <v>0.3977</v>
      </c>
      <c r="Z1450">
        <v>0.47649999999999998</v>
      </c>
      <c r="AA1450">
        <v>0.47539999999999999</v>
      </c>
      <c r="AB1450">
        <v>0.42709999999999998</v>
      </c>
      <c r="AC1450">
        <v>0.4204</v>
      </c>
      <c r="AD1450">
        <v>0.42909999999999998</v>
      </c>
      <c r="AE1450">
        <v>0.44600000000000001</v>
      </c>
      <c r="AF1450">
        <v>0.47920000000000001</v>
      </c>
      <c r="AG1450">
        <v>0.4269</v>
      </c>
      <c r="AH1450">
        <v>0.46939999999999998</v>
      </c>
      <c r="AI1450">
        <v>0.46229999999999999</v>
      </c>
      <c r="AJ1450">
        <v>0.54969999999999997</v>
      </c>
      <c r="AK1450">
        <v>0.46379999999999999</v>
      </c>
      <c r="AL1450">
        <v>0.42780000000000001</v>
      </c>
      <c r="AM1450">
        <v>0.52329999999999999</v>
      </c>
      <c r="AN1450">
        <v>0.40789999999999998</v>
      </c>
      <c r="AO1450">
        <v>0.496</v>
      </c>
      <c r="AP1450">
        <v>0.4788</v>
      </c>
      <c r="AQ1450">
        <v>0.54720000000000002</v>
      </c>
      <c r="AR1450">
        <v>0.47970000000000002</v>
      </c>
      <c r="AS1450">
        <v>0.45219999999999999</v>
      </c>
      <c r="AT1450">
        <v>0.42949999999999999</v>
      </c>
      <c r="AU1450">
        <v>0.43669999999999998</v>
      </c>
      <c r="AV1450">
        <v>0.42630000000000001</v>
      </c>
      <c r="AW1450">
        <v>0.51029999999999998</v>
      </c>
      <c r="AX1450">
        <v>0.46160000000000001</v>
      </c>
      <c r="AY1450">
        <v>0.5323</v>
      </c>
      <c r="AZ1450">
        <v>0.44350000000000001</v>
      </c>
      <c r="BA1450">
        <v>0.52270000000000005</v>
      </c>
      <c r="BB1450">
        <v>0.4002</v>
      </c>
      <c r="BC1450">
        <v>0.47560000000000002</v>
      </c>
      <c r="BD1450">
        <v>0.40110000000000001</v>
      </c>
    </row>
    <row r="1451" spans="1:56" hidden="1" x14ac:dyDescent="0.4">
      <c r="A1451">
        <v>1464</v>
      </c>
      <c r="B1451" t="str">
        <f t="shared" si="68"/>
        <v>GPM052</v>
      </c>
      <c r="C1451" t="str">
        <f t="shared" si="69"/>
        <v>GPM092</v>
      </c>
      <c r="D1451" t="str">
        <f t="shared" si="66"/>
        <v>Jaccard</v>
      </c>
      <c r="E1451" t="s">
        <v>1532</v>
      </c>
      <c r="F1451">
        <f t="shared" si="67"/>
        <v>0.32760200000000006</v>
      </c>
      <c r="G1451">
        <v>0.4</v>
      </c>
      <c r="H1451">
        <v>0.3256</v>
      </c>
      <c r="I1451">
        <v>0.2913</v>
      </c>
      <c r="J1451">
        <v>0.36670000000000003</v>
      </c>
      <c r="K1451">
        <v>0.4</v>
      </c>
      <c r="L1451">
        <v>0.26140000000000002</v>
      </c>
      <c r="M1451">
        <v>0.32290000000000002</v>
      </c>
      <c r="N1451">
        <v>0.26919999999999999</v>
      </c>
      <c r="O1451">
        <v>0.31780000000000003</v>
      </c>
      <c r="P1451">
        <v>0.31480000000000002</v>
      </c>
      <c r="Q1451">
        <v>0.26669999999999999</v>
      </c>
      <c r="R1451">
        <v>0.31459999999999999</v>
      </c>
      <c r="S1451">
        <v>0.17949999999999999</v>
      </c>
      <c r="T1451">
        <v>0.28420000000000001</v>
      </c>
      <c r="U1451">
        <v>0.36109999999999998</v>
      </c>
      <c r="V1451">
        <v>0.44159999999999999</v>
      </c>
      <c r="W1451">
        <v>0.27860000000000001</v>
      </c>
      <c r="X1451">
        <v>0.34210000000000002</v>
      </c>
      <c r="Y1451">
        <v>0.31519999999999998</v>
      </c>
      <c r="Z1451">
        <v>0.31080000000000002</v>
      </c>
      <c r="AA1451">
        <v>0.42859999999999998</v>
      </c>
      <c r="AB1451">
        <v>0.27450000000000002</v>
      </c>
      <c r="AC1451">
        <v>0.2797</v>
      </c>
      <c r="AD1451">
        <v>0.22</v>
      </c>
      <c r="AE1451">
        <v>0.36520000000000002</v>
      </c>
      <c r="AF1451">
        <v>0.4259</v>
      </c>
      <c r="AG1451">
        <v>0.32200000000000001</v>
      </c>
      <c r="AH1451">
        <v>0.35620000000000002</v>
      </c>
      <c r="AI1451">
        <v>0.54720000000000002</v>
      </c>
      <c r="AJ1451">
        <v>0.39240000000000003</v>
      </c>
      <c r="AK1451">
        <v>0.27360000000000001</v>
      </c>
      <c r="AL1451">
        <v>0.36919999999999997</v>
      </c>
      <c r="AM1451">
        <v>0.375</v>
      </c>
      <c r="AN1451">
        <v>0.40479999999999999</v>
      </c>
      <c r="AO1451">
        <v>0.32529999999999998</v>
      </c>
      <c r="AP1451">
        <v>0.39290000000000003</v>
      </c>
      <c r="AQ1451">
        <v>0.38329999999999997</v>
      </c>
      <c r="AR1451">
        <v>0.28050000000000003</v>
      </c>
      <c r="AS1451">
        <v>0.31369999999999998</v>
      </c>
      <c r="AT1451">
        <v>0.2913</v>
      </c>
      <c r="AU1451">
        <v>0.2344</v>
      </c>
      <c r="AV1451">
        <v>0.39600000000000002</v>
      </c>
      <c r="AW1451">
        <v>0.1641</v>
      </c>
      <c r="AX1451">
        <v>0.35139999999999999</v>
      </c>
      <c r="AY1451">
        <v>0.37969999999999998</v>
      </c>
      <c r="AZ1451">
        <v>0.35899999999999999</v>
      </c>
      <c r="BA1451">
        <v>0.3291</v>
      </c>
      <c r="BB1451">
        <v>0.23810000000000001</v>
      </c>
      <c r="BC1451">
        <v>0.30109999999999998</v>
      </c>
      <c r="BD1451">
        <v>0.24179999999999999</v>
      </c>
    </row>
    <row r="1452" spans="1:56" hidden="1" x14ac:dyDescent="0.4">
      <c r="A1452">
        <v>1465</v>
      </c>
      <c r="B1452" t="str">
        <f t="shared" si="68"/>
        <v>GPM052</v>
      </c>
      <c r="C1452" t="str">
        <f t="shared" si="69"/>
        <v>GPM092</v>
      </c>
      <c r="D1452" t="str">
        <f t="shared" si="66"/>
        <v>Levenshtein</v>
      </c>
      <c r="E1452" t="s">
        <v>1533</v>
      </c>
      <c r="F1452">
        <f t="shared" si="67"/>
        <v>0.51752000000000009</v>
      </c>
      <c r="G1452">
        <v>0.61680000000000001</v>
      </c>
      <c r="H1452">
        <v>0.50670000000000004</v>
      </c>
      <c r="I1452">
        <v>0.49880000000000002</v>
      </c>
      <c r="J1452">
        <v>0.52180000000000004</v>
      </c>
      <c r="K1452">
        <v>0.55020000000000002</v>
      </c>
      <c r="L1452">
        <v>0.47689999999999999</v>
      </c>
      <c r="M1452">
        <v>0.55120000000000002</v>
      </c>
      <c r="N1452">
        <v>0.45190000000000002</v>
      </c>
      <c r="O1452">
        <v>0.45050000000000001</v>
      </c>
      <c r="P1452">
        <v>0.5</v>
      </c>
      <c r="Q1452">
        <v>0.54359999999999997</v>
      </c>
      <c r="R1452">
        <v>0.48799999999999999</v>
      </c>
      <c r="S1452">
        <v>0.46</v>
      </c>
      <c r="T1452">
        <v>0.49590000000000001</v>
      </c>
      <c r="U1452">
        <v>0.52669999999999995</v>
      </c>
      <c r="V1452">
        <v>0.55149999999999999</v>
      </c>
      <c r="W1452">
        <v>0.48249999999999998</v>
      </c>
      <c r="X1452">
        <v>0.44800000000000001</v>
      </c>
      <c r="Y1452">
        <v>0.50270000000000004</v>
      </c>
      <c r="Z1452">
        <v>0.4849</v>
      </c>
      <c r="AA1452">
        <v>0.56599999999999995</v>
      </c>
      <c r="AB1452">
        <v>0.48170000000000002</v>
      </c>
      <c r="AC1452">
        <v>0.46970000000000001</v>
      </c>
      <c r="AD1452">
        <v>0.51570000000000005</v>
      </c>
      <c r="AE1452">
        <v>0.53979999999999995</v>
      </c>
      <c r="AF1452">
        <v>0.52969999999999995</v>
      </c>
      <c r="AG1452">
        <v>0.54510000000000003</v>
      </c>
      <c r="AH1452">
        <v>0.55249999999999999</v>
      </c>
      <c r="AI1452">
        <v>0.71650000000000003</v>
      </c>
      <c r="AJ1452">
        <v>0.53490000000000004</v>
      </c>
      <c r="AK1452">
        <v>0.46989999999999998</v>
      </c>
      <c r="AL1452">
        <v>0.56189999999999996</v>
      </c>
      <c r="AM1452">
        <v>0.56899999999999995</v>
      </c>
      <c r="AN1452">
        <v>0.49340000000000001</v>
      </c>
      <c r="AO1452">
        <v>0.47349999999999998</v>
      </c>
      <c r="AP1452">
        <v>0.59499999999999997</v>
      </c>
      <c r="AQ1452">
        <v>0.57950000000000002</v>
      </c>
      <c r="AR1452">
        <v>0.5131</v>
      </c>
      <c r="AS1452">
        <v>0.54420000000000002</v>
      </c>
      <c r="AT1452">
        <v>0.53490000000000004</v>
      </c>
      <c r="AU1452">
        <v>0.52959999999999996</v>
      </c>
      <c r="AV1452">
        <v>0.55610000000000004</v>
      </c>
      <c r="AW1452">
        <v>0.43859999999999999</v>
      </c>
      <c r="AX1452">
        <v>0.47220000000000001</v>
      </c>
      <c r="AY1452">
        <v>0.62319999999999998</v>
      </c>
      <c r="AZ1452">
        <v>0.50849999999999995</v>
      </c>
      <c r="BA1452">
        <v>0.39450000000000002</v>
      </c>
      <c r="BB1452">
        <v>0.45169999999999999</v>
      </c>
      <c r="BC1452">
        <v>0.53090000000000004</v>
      </c>
      <c r="BD1452">
        <v>0.47610000000000002</v>
      </c>
    </row>
    <row r="1453" spans="1:56" hidden="1" x14ac:dyDescent="0.4">
      <c r="A1453">
        <v>1466</v>
      </c>
      <c r="B1453" t="str">
        <f t="shared" si="68"/>
        <v>GPM052</v>
      </c>
      <c r="C1453" t="str">
        <f t="shared" si="69"/>
        <v>GPM092</v>
      </c>
      <c r="D1453" t="str">
        <f t="shared" si="66"/>
        <v>TFIDF</v>
      </c>
      <c r="E1453" t="s">
        <v>1534</v>
      </c>
      <c r="F1453">
        <f t="shared" si="67"/>
        <v>0.53321599999999991</v>
      </c>
      <c r="G1453">
        <v>0.54459999999999997</v>
      </c>
      <c r="H1453">
        <v>0.73919999999999997</v>
      </c>
      <c r="I1453">
        <v>0.50570000000000004</v>
      </c>
      <c r="J1453">
        <v>0.55110000000000003</v>
      </c>
      <c r="K1453">
        <v>0.53400000000000003</v>
      </c>
      <c r="L1453">
        <v>0.5101</v>
      </c>
      <c r="M1453">
        <v>0.45250000000000001</v>
      </c>
      <c r="N1453">
        <v>0.43819999999999998</v>
      </c>
      <c r="O1453">
        <v>0.55659999999999998</v>
      </c>
      <c r="P1453">
        <v>0.49740000000000001</v>
      </c>
      <c r="Q1453">
        <v>0.55869999999999997</v>
      </c>
      <c r="R1453">
        <v>0.4975</v>
      </c>
      <c r="S1453">
        <v>0.372</v>
      </c>
      <c r="T1453">
        <v>0.50149999999999995</v>
      </c>
      <c r="U1453">
        <v>0.56950000000000001</v>
      </c>
      <c r="V1453">
        <v>0.56699999999999995</v>
      </c>
      <c r="W1453">
        <v>0.52200000000000002</v>
      </c>
      <c r="X1453">
        <v>0.52739999999999998</v>
      </c>
      <c r="Y1453">
        <v>0.47410000000000002</v>
      </c>
      <c r="Z1453">
        <v>0.56559999999999999</v>
      </c>
      <c r="AA1453">
        <v>0.51370000000000005</v>
      </c>
      <c r="AB1453">
        <v>0.54090000000000005</v>
      </c>
      <c r="AC1453">
        <v>0.5262</v>
      </c>
      <c r="AD1453">
        <v>0.439</v>
      </c>
      <c r="AE1453">
        <v>0.54830000000000001</v>
      </c>
      <c r="AF1453">
        <v>0.53080000000000005</v>
      </c>
      <c r="AG1453">
        <v>0.58360000000000001</v>
      </c>
      <c r="AH1453">
        <v>0.50849999999999995</v>
      </c>
      <c r="AI1453">
        <v>0.5151</v>
      </c>
      <c r="AJ1453">
        <v>0.6139</v>
      </c>
      <c r="AK1453">
        <v>0.55640000000000001</v>
      </c>
      <c r="AL1453">
        <v>0.66900000000000004</v>
      </c>
      <c r="AM1453">
        <v>0.56589999999999996</v>
      </c>
      <c r="AN1453">
        <v>0.56869999999999998</v>
      </c>
      <c r="AO1453">
        <v>0.56589999999999996</v>
      </c>
      <c r="AP1453">
        <v>0.69720000000000004</v>
      </c>
      <c r="AQ1453">
        <v>0.49440000000000001</v>
      </c>
      <c r="AR1453">
        <v>0.55930000000000002</v>
      </c>
      <c r="AS1453">
        <v>0.54630000000000001</v>
      </c>
      <c r="AT1453">
        <v>0.5706</v>
      </c>
      <c r="AU1453">
        <v>0.5131</v>
      </c>
      <c r="AV1453">
        <v>0.66800000000000004</v>
      </c>
      <c r="AW1453">
        <v>0.2923</v>
      </c>
      <c r="AX1453">
        <v>0.37819999999999998</v>
      </c>
      <c r="AY1453">
        <v>0.67349999999999999</v>
      </c>
      <c r="AZ1453">
        <v>0.49740000000000001</v>
      </c>
      <c r="BA1453">
        <v>0.48899999999999999</v>
      </c>
      <c r="BB1453">
        <v>0.59640000000000004</v>
      </c>
      <c r="BC1453">
        <v>0.48670000000000002</v>
      </c>
      <c r="BD1453">
        <v>0.46779999999999999</v>
      </c>
    </row>
    <row r="1454" spans="1:56" hidden="1" x14ac:dyDescent="0.4">
      <c r="A1454">
        <v>1467</v>
      </c>
      <c r="B1454" t="str">
        <f t="shared" si="68"/>
        <v>GPM052</v>
      </c>
      <c r="C1454" t="str">
        <f t="shared" si="69"/>
        <v>GPM092</v>
      </c>
      <c r="D1454" t="str">
        <f t="shared" si="66"/>
        <v>BM25</v>
      </c>
      <c r="E1454" t="s">
        <v>1535</v>
      </c>
      <c r="F1454">
        <f t="shared" si="67"/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</row>
    <row r="1455" spans="1:56" hidden="1" x14ac:dyDescent="0.4">
      <c r="A1455">
        <v>1468</v>
      </c>
      <c r="B1455" t="str">
        <f t="shared" si="68"/>
        <v>GPM052</v>
      </c>
      <c r="C1455" t="str">
        <f t="shared" si="69"/>
        <v>GPM092</v>
      </c>
      <c r="D1455" t="str">
        <f t="shared" si="66"/>
        <v>SBERT</v>
      </c>
      <c r="E1455" t="s">
        <v>1536</v>
      </c>
      <c r="F1455">
        <f t="shared" si="67"/>
        <v>0.93157600000000007</v>
      </c>
      <c r="G1455">
        <v>0.92300000000000004</v>
      </c>
      <c r="H1455">
        <v>0.91169999999999995</v>
      </c>
      <c r="I1455">
        <v>0.94599999999999995</v>
      </c>
      <c r="J1455">
        <v>0.94540000000000002</v>
      </c>
      <c r="K1455">
        <v>0.89649999999999996</v>
      </c>
      <c r="L1455">
        <v>0.94089999999999996</v>
      </c>
      <c r="M1455">
        <v>0.91639999999999999</v>
      </c>
      <c r="N1455">
        <v>0.9577</v>
      </c>
      <c r="O1455">
        <v>0.9304</v>
      </c>
      <c r="P1455">
        <v>0.94869999999999999</v>
      </c>
      <c r="Q1455">
        <v>0.95250000000000001</v>
      </c>
      <c r="R1455">
        <v>0.93020000000000003</v>
      </c>
      <c r="S1455">
        <v>0.90280000000000005</v>
      </c>
      <c r="T1455">
        <v>0.94140000000000001</v>
      </c>
      <c r="U1455">
        <v>0.96160000000000001</v>
      </c>
      <c r="V1455">
        <v>0.94599999999999995</v>
      </c>
      <c r="W1455">
        <v>0.91569999999999996</v>
      </c>
      <c r="X1455">
        <v>0.95299999999999996</v>
      </c>
      <c r="Y1455">
        <v>0.87919999999999998</v>
      </c>
      <c r="Z1455">
        <v>0.94579999999999997</v>
      </c>
      <c r="AA1455">
        <v>0.95550000000000002</v>
      </c>
      <c r="AB1455">
        <v>0.93869999999999998</v>
      </c>
      <c r="AC1455">
        <v>0.87239999999999995</v>
      </c>
      <c r="AD1455">
        <v>0.93830000000000002</v>
      </c>
      <c r="AE1455">
        <v>0.93669999999999998</v>
      </c>
      <c r="AF1455">
        <v>0.93689999999999996</v>
      </c>
      <c r="AG1455">
        <v>0.93489999999999995</v>
      </c>
      <c r="AH1455">
        <v>0.96060000000000001</v>
      </c>
      <c r="AI1455">
        <v>0.96499999999999997</v>
      </c>
      <c r="AJ1455">
        <v>0.94930000000000003</v>
      </c>
      <c r="AK1455">
        <v>0.92689999999999995</v>
      </c>
      <c r="AL1455">
        <v>0.94720000000000004</v>
      </c>
      <c r="AM1455">
        <v>0.94169999999999998</v>
      </c>
      <c r="AN1455">
        <v>0.90910000000000002</v>
      </c>
      <c r="AO1455">
        <v>0.95009999999999994</v>
      </c>
      <c r="AP1455">
        <v>0.94650000000000001</v>
      </c>
      <c r="AQ1455">
        <v>0.9587</v>
      </c>
      <c r="AR1455">
        <v>0.95450000000000002</v>
      </c>
      <c r="AS1455">
        <v>0.9214</v>
      </c>
      <c r="AT1455">
        <v>0.96360000000000001</v>
      </c>
      <c r="AU1455">
        <v>0.93930000000000002</v>
      </c>
      <c r="AV1455">
        <v>0.91920000000000002</v>
      </c>
      <c r="AW1455">
        <v>0.82969999999999999</v>
      </c>
      <c r="AX1455">
        <v>0.91759999999999997</v>
      </c>
      <c r="AY1455">
        <v>0.92979999999999996</v>
      </c>
      <c r="AZ1455">
        <v>0.93269999999999997</v>
      </c>
      <c r="BA1455">
        <v>0.87309999999999999</v>
      </c>
      <c r="BB1455">
        <v>0.92649999999999999</v>
      </c>
      <c r="BC1455">
        <v>0.92569999999999997</v>
      </c>
      <c r="BD1455">
        <v>0.93230000000000002</v>
      </c>
    </row>
    <row r="1456" spans="1:56" hidden="1" x14ac:dyDescent="0.4">
      <c r="A1456">
        <v>1469</v>
      </c>
      <c r="B1456" t="str">
        <f t="shared" si="68"/>
        <v>GPM052</v>
      </c>
      <c r="C1456" t="str">
        <f t="shared" si="69"/>
        <v>GPM092</v>
      </c>
      <c r="D1456" t="str">
        <f t="shared" si="66"/>
        <v>MEAN</v>
      </c>
      <c r="E1456" t="s">
        <v>1537</v>
      </c>
      <c r="F1456">
        <f t="shared" si="67"/>
        <v>0.4619919999999999</v>
      </c>
      <c r="G1456">
        <v>0.49690000000000001</v>
      </c>
      <c r="H1456">
        <v>0.49659999999999999</v>
      </c>
      <c r="I1456">
        <v>0.44840000000000002</v>
      </c>
      <c r="J1456">
        <v>0.47699999999999998</v>
      </c>
      <c r="K1456">
        <v>0.47610000000000002</v>
      </c>
      <c r="L1456">
        <v>0.43790000000000001</v>
      </c>
      <c r="M1456">
        <v>0.4486</v>
      </c>
      <c r="N1456">
        <v>0.4234</v>
      </c>
      <c r="O1456">
        <v>0.4511</v>
      </c>
      <c r="P1456">
        <v>0.45219999999999999</v>
      </c>
      <c r="Q1456">
        <v>0.46429999999999999</v>
      </c>
      <c r="R1456">
        <v>0.44600000000000001</v>
      </c>
      <c r="S1456">
        <v>0.38290000000000002</v>
      </c>
      <c r="T1456">
        <v>0.4446</v>
      </c>
      <c r="U1456">
        <v>0.48380000000000001</v>
      </c>
      <c r="V1456">
        <v>0.50119999999999998</v>
      </c>
      <c r="W1456">
        <v>0.43980000000000002</v>
      </c>
      <c r="X1456">
        <v>0.4541</v>
      </c>
      <c r="Y1456">
        <v>0.43419999999999997</v>
      </c>
      <c r="Z1456">
        <v>0.46139999999999998</v>
      </c>
      <c r="AA1456">
        <v>0.49280000000000002</v>
      </c>
      <c r="AB1456">
        <v>0.44719999999999999</v>
      </c>
      <c r="AC1456">
        <v>0.42959999999999998</v>
      </c>
      <c r="AD1456">
        <v>0.42259999999999998</v>
      </c>
      <c r="AE1456">
        <v>0.47799999999999998</v>
      </c>
      <c r="AF1456">
        <v>0.48470000000000002</v>
      </c>
      <c r="AG1456">
        <v>0.47710000000000002</v>
      </c>
      <c r="AH1456">
        <v>0.47560000000000002</v>
      </c>
      <c r="AI1456">
        <v>0.54879999999999995</v>
      </c>
      <c r="AJ1456">
        <v>0.49809999999999999</v>
      </c>
      <c r="AK1456">
        <v>0.44540000000000002</v>
      </c>
      <c r="AL1456">
        <v>0.50949999999999995</v>
      </c>
      <c r="AM1456">
        <v>0.49030000000000001</v>
      </c>
      <c r="AN1456">
        <v>0.47520000000000001</v>
      </c>
      <c r="AO1456">
        <v>0.46300000000000002</v>
      </c>
      <c r="AP1456">
        <v>0.52629999999999999</v>
      </c>
      <c r="AQ1456">
        <v>0.48320000000000002</v>
      </c>
      <c r="AR1456">
        <v>0.46150000000000002</v>
      </c>
      <c r="AS1456">
        <v>0.46510000000000001</v>
      </c>
      <c r="AT1456">
        <v>0.47210000000000002</v>
      </c>
      <c r="AU1456">
        <v>0.44330000000000003</v>
      </c>
      <c r="AV1456">
        <v>0.50790000000000002</v>
      </c>
      <c r="AW1456">
        <v>0.34489999999999998</v>
      </c>
      <c r="AX1456">
        <v>0.4239</v>
      </c>
      <c r="AY1456">
        <v>0.52129999999999999</v>
      </c>
      <c r="AZ1456">
        <v>0.45950000000000002</v>
      </c>
      <c r="BA1456">
        <v>0.41720000000000002</v>
      </c>
      <c r="BB1456">
        <v>0.4425</v>
      </c>
      <c r="BC1456">
        <v>0.44890000000000002</v>
      </c>
      <c r="BD1456">
        <v>0.42359999999999998</v>
      </c>
    </row>
    <row r="1457" spans="1:56" hidden="1" x14ac:dyDescent="0.4">
      <c r="A1457">
        <v>1470</v>
      </c>
      <c r="B1457" t="str">
        <f t="shared" si="68"/>
        <v>GPM052</v>
      </c>
      <c r="C1457" t="str">
        <f t="shared" si="69"/>
        <v>GPM092</v>
      </c>
      <c r="D1457" t="str">
        <f t="shared" si="66"/>
        <v>Weighted</v>
      </c>
      <c r="E1457" t="s">
        <v>1538</v>
      </c>
      <c r="F1457">
        <f t="shared" si="67"/>
        <v>0.46439799999999998</v>
      </c>
      <c r="G1457">
        <v>0.50990000000000002</v>
      </c>
      <c r="H1457">
        <v>0.52100000000000002</v>
      </c>
      <c r="I1457">
        <v>0.44379999999999997</v>
      </c>
      <c r="J1457">
        <v>0.48199999999999998</v>
      </c>
      <c r="K1457">
        <v>0.4874</v>
      </c>
      <c r="L1457">
        <v>0.43169999999999997</v>
      </c>
      <c r="M1457">
        <v>0.44590000000000002</v>
      </c>
      <c r="N1457">
        <v>0.40749999999999997</v>
      </c>
      <c r="O1457">
        <v>0.4521</v>
      </c>
      <c r="P1457">
        <v>0.44779999999999998</v>
      </c>
      <c r="Q1457">
        <v>0.46539999999999998</v>
      </c>
      <c r="R1457">
        <v>0.44290000000000002</v>
      </c>
      <c r="S1457">
        <v>0.36170000000000002</v>
      </c>
      <c r="T1457">
        <v>0.43959999999999999</v>
      </c>
      <c r="U1457">
        <v>0.4889</v>
      </c>
      <c r="V1457">
        <v>0.51300000000000001</v>
      </c>
      <c r="W1457">
        <v>0.43840000000000001</v>
      </c>
      <c r="X1457">
        <v>0.45100000000000001</v>
      </c>
      <c r="Y1457">
        <v>0.43459999999999999</v>
      </c>
      <c r="Z1457">
        <v>0.4632</v>
      </c>
      <c r="AA1457">
        <v>0.49830000000000002</v>
      </c>
      <c r="AB1457">
        <v>0.44519999999999998</v>
      </c>
      <c r="AC1457">
        <v>0.43240000000000001</v>
      </c>
      <c r="AD1457">
        <v>0.40949999999999998</v>
      </c>
      <c r="AE1457">
        <v>0.4844</v>
      </c>
      <c r="AF1457">
        <v>0.49180000000000001</v>
      </c>
      <c r="AG1457">
        <v>0.48530000000000001</v>
      </c>
      <c r="AH1457">
        <v>0.4758</v>
      </c>
      <c r="AI1457">
        <v>0.56689999999999996</v>
      </c>
      <c r="AJ1457">
        <v>0.51090000000000002</v>
      </c>
      <c r="AK1457">
        <v>0.44550000000000001</v>
      </c>
      <c r="AL1457">
        <v>0.5282</v>
      </c>
      <c r="AM1457">
        <v>0.49990000000000001</v>
      </c>
      <c r="AN1457">
        <v>0.48609999999999998</v>
      </c>
      <c r="AO1457">
        <v>0.46450000000000002</v>
      </c>
      <c r="AP1457">
        <v>0.55079999999999996</v>
      </c>
      <c r="AQ1457">
        <v>0.4849</v>
      </c>
      <c r="AR1457">
        <v>0.46160000000000001</v>
      </c>
      <c r="AS1457">
        <v>0.47049999999999997</v>
      </c>
      <c r="AT1457">
        <v>0.47410000000000002</v>
      </c>
      <c r="AU1457">
        <v>0.43890000000000001</v>
      </c>
      <c r="AV1457">
        <v>0.53039999999999998</v>
      </c>
      <c r="AW1457">
        <v>0.32129999999999997</v>
      </c>
      <c r="AX1457">
        <v>0.41110000000000002</v>
      </c>
      <c r="AY1457">
        <v>0.54579999999999995</v>
      </c>
      <c r="AZ1457">
        <v>0.45939999999999998</v>
      </c>
      <c r="BA1457">
        <v>0.41489999999999999</v>
      </c>
      <c r="BB1457">
        <v>0.44400000000000001</v>
      </c>
      <c r="BC1457">
        <v>0.4466</v>
      </c>
      <c r="BD1457">
        <v>0.41310000000000002</v>
      </c>
    </row>
    <row r="1458" spans="1:56" hidden="1" x14ac:dyDescent="0.4">
      <c r="A1458">
        <v>1359</v>
      </c>
      <c r="B1458" t="str">
        <f t="shared" si="68"/>
        <v>GPM051</v>
      </c>
      <c r="C1458" t="str">
        <f t="shared" si="69"/>
        <v>GPM092</v>
      </c>
      <c r="D1458" t="str">
        <f t="shared" si="66"/>
        <v>Jaccard</v>
      </c>
      <c r="E1458" t="s">
        <v>1539</v>
      </c>
      <c r="F1458">
        <f t="shared" si="67"/>
        <v>0.32203599999999993</v>
      </c>
      <c r="G1458">
        <v>0.43859999999999999</v>
      </c>
      <c r="H1458">
        <v>0.2636</v>
      </c>
      <c r="I1458">
        <v>0.27929999999999999</v>
      </c>
      <c r="J1458">
        <v>0.3039</v>
      </c>
      <c r="K1458">
        <v>0.21510000000000001</v>
      </c>
      <c r="L1458">
        <v>0.2676</v>
      </c>
      <c r="M1458">
        <v>0.44829999999999998</v>
      </c>
      <c r="N1458">
        <v>0.2959</v>
      </c>
      <c r="O1458">
        <v>0.25559999999999999</v>
      </c>
      <c r="P1458">
        <v>0.28039999999999998</v>
      </c>
      <c r="Q1458">
        <v>0.31480000000000002</v>
      </c>
      <c r="R1458">
        <v>0.45629999999999998</v>
      </c>
      <c r="S1458">
        <v>0.1958</v>
      </c>
      <c r="T1458">
        <v>0.375</v>
      </c>
      <c r="U1458">
        <v>0.3301</v>
      </c>
      <c r="V1458">
        <v>0.34039999999999998</v>
      </c>
      <c r="W1458">
        <v>0.2205</v>
      </c>
      <c r="X1458">
        <v>0.3019</v>
      </c>
      <c r="Y1458">
        <v>0.34089999999999998</v>
      </c>
      <c r="Z1458">
        <v>0.37309999999999999</v>
      </c>
      <c r="AA1458">
        <v>0.40789999999999998</v>
      </c>
      <c r="AB1458">
        <v>0.24110000000000001</v>
      </c>
      <c r="AC1458">
        <v>0.43430000000000002</v>
      </c>
      <c r="AD1458">
        <v>0.2283</v>
      </c>
      <c r="AE1458">
        <v>0.36280000000000001</v>
      </c>
      <c r="AF1458">
        <v>0.37359999999999999</v>
      </c>
      <c r="AG1458">
        <v>0.2712</v>
      </c>
      <c r="AH1458">
        <v>0.5</v>
      </c>
      <c r="AI1458">
        <v>0.45450000000000002</v>
      </c>
      <c r="AJ1458">
        <v>0.34520000000000001</v>
      </c>
      <c r="AK1458">
        <v>0.32040000000000002</v>
      </c>
      <c r="AL1458">
        <v>0.28749999999999998</v>
      </c>
      <c r="AM1458">
        <v>0.3019</v>
      </c>
      <c r="AN1458">
        <v>0.2727</v>
      </c>
      <c r="AO1458">
        <v>0.46379999999999999</v>
      </c>
      <c r="AP1458">
        <v>0.28570000000000001</v>
      </c>
      <c r="AQ1458">
        <v>0.33329999999999999</v>
      </c>
      <c r="AR1458">
        <v>0.33329999999999999</v>
      </c>
      <c r="AS1458">
        <v>0.39529999999999998</v>
      </c>
      <c r="AT1458">
        <v>0.29670000000000002</v>
      </c>
      <c r="AU1458">
        <v>0.26469999999999999</v>
      </c>
      <c r="AV1458">
        <v>0.26319999999999999</v>
      </c>
      <c r="AW1458">
        <v>0.1933</v>
      </c>
      <c r="AX1458">
        <v>0.30969999999999998</v>
      </c>
      <c r="AY1458">
        <v>0.28570000000000001</v>
      </c>
      <c r="AZ1458">
        <v>0.36170000000000002</v>
      </c>
      <c r="BA1458">
        <v>0.31580000000000003</v>
      </c>
      <c r="BB1458">
        <v>0.17330000000000001</v>
      </c>
      <c r="BC1458">
        <v>0.40279999999999999</v>
      </c>
      <c r="BD1458">
        <v>0.32500000000000001</v>
      </c>
    </row>
    <row r="1459" spans="1:56" hidden="1" x14ac:dyDescent="0.4">
      <c r="A1459">
        <v>1360</v>
      </c>
      <c r="B1459" t="str">
        <f t="shared" si="68"/>
        <v>GPM051</v>
      </c>
      <c r="C1459" t="str">
        <f t="shared" si="69"/>
        <v>GPM092</v>
      </c>
      <c r="D1459" t="str">
        <f t="shared" si="66"/>
        <v>Levenshtein</v>
      </c>
      <c r="E1459" t="s">
        <v>1540</v>
      </c>
      <c r="F1459">
        <f t="shared" si="67"/>
        <v>0.5231039999999999</v>
      </c>
      <c r="G1459">
        <v>0.69550000000000001</v>
      </c>
      <c r="H1459">
        <v>0.50600000000000001</v>
      </c>
      <c r="I1459">
        <v>0.4738</v>
      </c>
      <c r="J1459">
        <v>0.51949999999999996</v>
      </c>
      <c r="K1459">
        <v>0.5615</v>
      </c>
      <c r="L1459">
        <v>0.51649999999999996</v>
      </c>
      <c r="M1459">
        <v>0.67249999999999999</v>
      </c>
      <c r="N1459">
        <v>0.49980000000000002</v>
      </c>
      <c r="O1459">
        <v>0.53139999999999998</v>
      </c>
      <c r="P1459">
        <v>0.48480000000000001</v>
      </c>
      <c r="Q1459">
        <v>0.54879999999999995</v>
      </c>
      <c r="R1459">
        <v>0.53949999999999998</v>
      </c>
      <c r="S1459">
        <v>0.38519999999999999</v>
      </c>
      <c r="T1459">
        <v>0.53659999999999997</v>
      </c>
      <c r="U1459">
        <v>0.4773</v>
      </c>
      <c r="V1459">
        <v>0.55500000000000005</v>
      </c>
      <c r="W1459">
        <v>0.43070000000000003</v>
      </c>
      <c r="X1459">
        <v>0.47820000000000001</v>
      </c>
      <c r="Y1459">
        <v>0.50929999999999997</v>
      </c>
      <c r="Z1459">
        <v>0.5897</v>
      </c>
      <c r="AA1459">
        <v>0.50649999999999995</v>
      </c>
      <c r="AB1459">
        <v>0.51480000000000004</v>
      </c>
      <c r="AC1459">
        <v>0.55359999999999998</v>
      </c>
      <c r="AD1459">
        <v>0.50080000000000002</v>
      </c>
      <c r="AE1459">
        <v>0.55020000000000002</v>
      </c>
      <c r="AF1459">
        <v>0.54720000000000002</v>
      </c>
      <c r="AG1459">
        <v>0.49669999999999997</v>
      </c>
      <c r="AH1459">
        <v>0.58020000000000005</v>
      </c>
      <c r="AI1459">
        <v>0.58509999999999995</v>
      </c>
      <c r="AJ1459">
        <v>0.57979999999999998</v>
      </c>
      <c r="AK1459">
        <v>0.49609999999999999</v>
      </c>
      <c r="AL1459">
        <v>0.52580000000000005</v>
      </c>
      <c r="AM1459">
        <v>0.50070000000000003</v>
      </c>
      <c r="AN1459">
        <v>0.48399999999999999</v>
      </c>
      <c r="AO1459">
        <v>0.62360000000000004</v>
      </c>
      <c r="AP1459">
        <v>0.56169999999999998</v>
      </c>
      <c r="AQ1459">
        <v>0.49099999999999999</v>
      </c>
      <c r="AR1459">
        <v>0.52790000000000004</v>
      </c>
      <c r="AS1459">
        <v>0.49759999999999999</v>
      </c>
      <c r="AT1459">
        <v>0.52149999999999996</v>
      </c>
      <c r="AU1459">
        <v>0.46899999999999997</v>
      </c>
      <c r="AV1459">
        <v>0.5111</v>
      </c>
      <c r="AW1459">
        <v>0.51319999999999999</v>
      </c>
      <c r="AX1459">
        <v>0.47649999999999998</v>
      </c>
      <c r="AY1459">
        <v>0.5282</v>
      </c>
      <c r="AZ1459">
        <v>0.5</v>
      </c>
      <c r="BA1459">
        <v>0.52959999999999996</v>
      </c>
      <c r="BB1459">
        <v>0.4128</v>
      </c>
      <c r="BC1459">
        <v>0.58720000000000006</v>
      </c>
      <c r="BD1459">
        <v>0.47120000000000001</v>
      </c>
    </row>
    <row r="1460" spans="1:56" hidden="1" x14ac:dyDescent="0.4">
      <c r="A1460">
        <v>1361</v>
      </c>
      <c r="B1460" t="str">
        <f t="shared" si="68"/>
        <v>GPM051</v>
      </c>
      <c r="C1460" t="str">
        <f t="shared" si="69"/>
        <v>GPM092</v>
      </c>
      <c r="D1460" t="str">
        <f t="shared" si="66"/>
        <v>TFIDF</v>
      </c>
      <c r="E1460" t="s">
        <v>1541</v>
      </c>
      <c r="F1460">
        <f t="shared" si="67"/>
        <v>0.51757799999999987</v>
      </c>
      <c r="G1460">
        <v>0.57640000000000002</v>
      </c>
      <c r="H1460">
        <v>0.60519999999999996</v>
      </c>
      <c r="I1460">
        <v>0.49990000000000001</v>
      </c>
      <c r="J1460">
        <v>0.53659999999999997</v>
      </c>
      <c r="K1460">
        <v>0.44500000000000001</v>
      </c>
      <c r="L1460">
        <v>0.55969999999999998</v>
      </c>
      <c r="M1460">
        <v>0.58950000000000002</v>
      </c>
      <c r="N1460">
        <v>0.42680000000000001</v>
      </c>
      <c r="O1460">
        <v>0.60819999999999996</v>
      </c>
      <c r="P1460">
        <v>0.47239999999999999</v>
      </c>
      <c r="Q1460">
        <v>0.48620000000000002</v>
      </c>
      <c r="R1460">
        <v>0.68310000000000004</v>
      </c>
      <c r="S1460">
        <v>0.31409999999999999</v>
      </c>
      <c r="T1460">
        <v>0.54779999999999995</v>
      </c>
      <c r="U1460">
        <v>0.45789999999999997</v>
      </c>
      <c r="V1460">
        <v>0.49990000000000001</v>
      </c>
      <c r="W1460">
        <v>0.39960000000000001</v>
      </c>
      <c r="X1460">
        <v>0.48299999999999998</v>
      </c>
      <c r="Y1460">
        <v>0.4128</v>
      </c>
      <c r="Z1460">
        <v>0.5837</v>
      </c>
      <c r="AA1460">
        <v>0.5222</v>
      </c>
      <c r="AB1460">
        <v>0.41299999999999998</v>
      </c>
      <c r="AC1460">
        <v>0.59060000000000001</v>
      </c>
      <c r="AD1460">
        <v>0.3427</v>
      </c>
      <c r="AE1460">
        <v>0.52839999999999998</v>
      </c>
      <c r="AF1460">
        <v>0.54890000000000005</v>
      </c>
      <c r="AG1460">
        <v>0.57299999999999995</v>
      </c>
      <c r="AH1460">
        <v>0.57189999999999996</v>
      </c>
      <c r="AI1460">
        <v>0.53410000000000002</v>
      </c>
      <c r="AJ1460">
        <v>0.6643</v>
      </c>
      <c r="AK1460">
        <v>0.58350000000000002</v>
      </c>
      <c r="AL1460">
        <v>0.44729999999999998</v>
      </c>
      <c r="AM1460">
        <v>0.47739999999999999</v>
      </c>
      <c r="AN1460">
        <v>0.59519999999999995</v>
      </c>
      <c r="AO1460">
        <v>0.63219999999999998</v>
      </c>
      <c r="AP1460">
        <v>0.65129999999999999</v>
      </c>
      <c r="AQ1460">
        <v>0.45469999999999999</v>
      </c>
      <c r="AR1460">
        <v>0.55600000000000005</v>
      </c>
      <c r="AS1460">
        <v>0.56399999999999995</v>
      </c>
      <c r="AT1460">
        <v>0.61580000000000001</v>
      </c>
      <c r="AU1460">
        <v>0.46029999999999999</v>
      </c>
      <c r="AV1460">
        <v>0.60389999999999999</v>
      </c>
      <c r="AW1460">
        <v>0.54259999999999997</v>
      </c>
      <c r="AX1460">
        <v>0.40899999999999997</v>
      </c>
      <c r="AY1460">
        <v>0.42799999999999999</v>
      </c>
      <c r="AZ1460">
        <v>0.4047</v>
      </c>
      <c r="BA1460">
        <v>0.47599999999999998</v>
      </c>
      <c r="BB1460">
        <v>0.54390000000000005</v>
      </c>
      <c r="BC1460">
        <v>0.53990000000000005</v>
      </c>
      <c r="BD1460">
        <v>0.4163</v>
      </c>
    </row>
    <row r="1461" spans="1:56" hidden="1" x14ac:dyDescent="0.4">
      <c r="A1461">
        <v>1362</v>
      </c>
      <c r="B1461" t="str">
        <f t="shared" si="68"/>
        <v>GPM051</v>
      </c>
      <c r="C1461" t="str">
        <f t="shared" si="69"/>
        <v>GPM092</v>
      </c>
      <c r="D1461" t="str">
        <f t="shared" si="66"/>
        <v>BM25</v>
      </c>
      <c r="E1461" t="s">
        <v>1542</v>
      </c>
      <c r="F1461">
        <f t="shared" si="67"/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</row>
    <row r="1462" spans="1:56" hidden="1" x14ac:dyDescent="0.4">
      <c r="A1462">
        <v>1363</v>
      </c>
      <c r="B1462" t="str">
        <f t="shared" si="68"/>
        <v>GPM051</v>
      </c>
      <c r="C1462" t="str">
        <f t="shared" si="69"/>
        <v>GPM092</v>
      </c>
      <c r="D1462" t="str">
        <f t="shared" si="66"/>
        <v>SBERT</v>
      </c>
      <c r="E1462" t="s">
        <v>1543</v>
      </c>
      <c r="F1462">
        <f t="shared" si="67"/>
        <v>0.92906600000000017</v>
      </c>
      <c r="G1462">
        <v>0.97899999999999998</v>
      </c>
      <c r="H1462">
        <v>0.91720000000000002</v>
      </c>
      <c r="I1462">
        <v>0.9355</v>
      </c>
      <c r="J1462">
        <v>0.96260000000000001</v>
      </c>
      <c r="K1462">
        <v>0.87429999999999997</v>
      </c>
      <c r="L1462">
        <v>0.9355</v>
      </c>
      <c r="M1462">
        <v>0.96020000000000005</v>
      </c>
      <c r="N1462">
        <v>0.95499999999999996</v>
      </c>
      <c r="O1462">
        <v>0.94440000000000002</v>
      </c>
      <c r="P1462">
        <v>0.94</v>
      </c>
      <c r="Q1462">
        <v>0.94140000000000001</v>
      </c>
      <c r="R1462">
        <v>0.96419999999999995</v>
      </c>
      <c r="S1462">
        <v>0.86350000000000005</v>
      </c>
      <c r="T1462">
        <v>0.92159999999999997</v>
      </c>
      <c r="U1462">
        <v>0.95130000000000003</v>
      </c>
      <c r="V1462">
        <v>0.93310000000000004</v>
      </c>
      <c r="W1462">
        <v>0.91849999999999998</v>
      </c>
      <c r="X1462">
        <v>0.92059999999999997</v>
      </c>
      <c r="Y1462">
        <v>0.88400000000000001</v>
      </c>
      <c r="Z1462">
        <v>0.95799999999999996</v>
      </c>
      <c r="AA1462">
        <v>0.92220000000000002</v>
      </c>
      <c r="AB1462">
        <v>0.94259999999999999</v>
      </c>
      <c r="AC1462">
        <v>0.92869999999999997</v>
      </c>
      <c r="AD1462">
        <v>0.93559999999999999</v>
      </c>
      <c r="AE1462">
        <v>0.94020000000000004</v>
      </c>
      <c r="AF1462">
        <v>0.95050000000000001</v>
      </c>
      <c r="AG1462">
        <v>0.94399999999999995</v>
      </c>
      <c r="AH1462">
        <v>0.94689999999999996</v>
      </c>
      <c r="AI1462">
        <v>0.92069999999999996</v>
      </c>
      <c r="AJ1462">
        <v>0.95299999999999996</v>
      </c>
      <c r="AK1462">
        <v>0.93620000000000003</v>
      </c>
      <c r="AL1462">
        <v>0.88880000000000003</v>
      </c>
      <c r="AM1462">
        <v>0.93459999999999999</v>
      </c>
      <c r="AN1462">
        <v>0.91300000000000003</v>
      </c>
      <c r="AO1462">
        <v>0.96579999999999999</v>
      </c>
      <c r="AP1462">
        <v>0.92589999999999995</v>
      </c>
      <c r="AQ1462">
        <v>0.95220000000000005</v>
      </c>
      <c r="AR1462">
        <v>0.93</v>
      </c>
      <c r="AS1462">
        <v>0.87129999999999996</v>
      </c>
      <c r="AT1462">
        <v>0.94389999999999996</v>
      </c>
      <c r="AU1462">
        <v>0.9042</v>
      </c>
      <c r="AV1462">
        <v>0.92679999999999996</v>
      </c>
      <c r="AW1462">
        <v>0.88090000000000002</v>
      </c>
      <c r="AX1462">
        <v>0.92390000000000005</v>
      </c>
      <c r="AY1462">
        <v>0.91249999999999998</v>
      </c>
      <c r="AZ1462">
        <v>0.93520000000000003</v>
      </c>
      <c r="BA1462">
        <v>0.92600000000000005</v>
      </c>
      <c r="BB1462">
        <v>0.91039999999999999</v>
      </c>
      <c r="BC1462">
        <v>0.93049999999999999</v>
      </c>
      <c r="BD1462">
        <v>0.89690000000000003</v>
      </c>
    </row>
    <row r="1463" spans="1:56" hidden="1" x14ac:dyDescent="0.4">
      <c r="A1463">
        <v>1364</v>
      </c>
      <c r="B1463" t="str">
        <f t="shared" si="68"/>
        <v>GPM051</v>
      </c>
      <c r="C1463" t="str">
        <f t="shared" si="69"/>
        <v>GPM092</v>
      </c>
      <c r="D1463" t="str">
        <f t="shared" si="66"/>
        <v>MEAN</v>
      </c>
      <c r="E1463" t="s">
        <v>1544</v>
      </c>
      <c r="F1463">
        <f t="shared" si="67"/>
        <v>0.45835600000000004</v>
      </c>
      <c r="G1463">
        <v>0.53790000000000004</v>
      </c>
      <c r="H1463">
        <v>0.45839999999999997</v>
      </c>
      <c r="I1463">
        <v>0.43769999999999998</v>
      </c>
      <c r="J1463">
        <v>0.46450000000000002</v>
      </c>
      <c r="K1463">
        <v>0.41920000000000002</v>
      </c>
      <c r="L1463">
        <v>0.45590000000000003</v>
      </c>
      <c r="M1463">
        <v>0.53410000000000002</v>
      </c>
      <c r="N1463">
        <v>0.4355</v>
      </c>
      <c r="O1463">
        <v>0.46789999999999998</v>
      </c>
      <c r="P1463">
        <v>0.4355</v>
      </c>
      <c r="Q1463">
        <v>0.4582</v>
      </c>
      <c r="R1463">
        <v>0.52859999999999996</v>
      </c>
      <c r="S1463">
        <v>0.35170000000000001</v>
      </c>
      <c r="T1463">
        <v>0.47620000000000001</v>
      </c>
      <c r="U1463">
        <v>0.44330000000000003</v>
      </c>
      <c r="V1463">
        <v>0.4657</v>
      </c>
      <c r="W1463">
        <v>0.39379999999999998</v>
      </c>
      <c r="X1463">
        <v>0.43669999999999998</v>
      </c>
      <c r="Y1463">
        <v>0.4294</v>
      </c>
      <c r="Z1463">
        <v>0.50090000000000001</v>
      </c>
      <c r="AA1463">
        <v>0.4718</v>
      </c>
      <c r="AB1463">
        <v>0.42230000000000001</v>
      </c>
      <c r="AC1463">
        <v>0.50149999999999995</v>
      </c>
      <c r="AD1463">
        <v>0.40150000000000002</v>
      </c>
      <c r="AE1463">
        <v>0.4763</v>
      </c>
      <c r="AF1463">
        <v>0.48399999999999999</v>
      </c>
      <c r="AG1463">
        <v>0.45700000000000002</v>
      </c>
      <c r="AH1463">
        <v>0.51980000000000004</v>
      </c>
      <c r="AI1463">
        <v>0.49890000000000001</v>
      </c>
      <c r="AJ1463">
        <v>0.50849999999999995</v>
      </c>
      <c r="AK1463">
        <v>0.4672</v>
      </c>
      <c r="AL1463">
        <v>0.4299</v>
      </c>
      <c r="AM1463">
        <v>0.44290000000000002</v>
      </c>
      <c r="AN1463">
        <v>0.45300000000000001</v>
      </c>
      <c r="AO1463">
        <v>0.53710000000000002</v>
      </c>
      <c r="AP1463">
        <v>0.4849</v>
      </c>
      <c r="AQ1463">
        <v>0.44619999999999999</v>
      </c>
      <c r="AR1463">
        <v>0.46939999999999998</v>
      </c>
      <c r="AS1463">
        <v>0.4657</v>
      </c>
      <c r="AT1463">
        <v>0.47560000000000002</v>
      </c>
      <c r="AU1463">
        <v>0.41959999999999997</v>
      </c>
      <c r="AV1463">
        <v>0.46100000000000002</v>
      </c>
      <c r="AW1463">
        <v>0.42599999999999999</v>
      </c>
      <c r="AX1463">
        <v>0.42380000000000001</v>
      </c>
      <c r="AY1463">
        <v>0.43090000000000001</v>
      </c>
      <c r="AZ1463">
        <v>0.44030000000000002</v>
      </c>
      <c r="BA1463">
        <v>0.44950000000000001</v>
      </c>
      <c r="BB1463">
        <v>0.40810000000000002</v>
      </c>
      <c r="BC1463">
        <v>0.49209999999999998</v>
      </c>
      <c r="BD1463">
        <v>0.4219</v>
      </c>
    </row>
    <row r="1464" spans="1:56" hidden="1" x14ac:dyDescent="0.4">
      <c r="A1464">
        <v>1365</v>
      </c>
      <c r="B1464" t="str">
        <f t="shared" si="68"/>
        <v>GPM051</v>
      </c>
      <c r="C1464" t="str">
        <f t="shared" si="69"/>
        <v>GPM092</v>
      </c>
      <c r="D1464" t="str">
        <f t="shared" si="66"/>
        <v>Weighted</v>
      </c>
      <c r="E1464" t="s">
        <v>1545</v>
      </c>
      <c r="F1464">
        <f t="shared" si="67"/>
        <v>0.45946399999999998</v>
      </c>
      <c r="G1464">
        <v>0.55430000000000001</v>
      </c>
      <c r="H1464">
        <v>0.4657</v>
      </c>
      <c r="I1464">
        <v>0.43180000000000002</v>
      </c>
      <c r="J1464">
        <v>0.46310000000000001</v>
      </c>
      <c r="K1464">
        <v>0.41510000000000002</v>
      </c>
      <c r="L1464">
        <v>0.45750000000000002</v>
      </c>
      <c r="M1464">
        <v>0.55310000000000004</v>
      </c>
      <c r="N1464">
        <v>0.42249999999999999</v>
      </c>
      <c r="O1464">
        <v>0.47370000000000001</v>
      </c>
      <c r="P1464">
        <v>0.42699999999999999</v>
      </c>
      <c r="Q1464">
        <v>0.45590000000000003</v>
      </c>
      <c r="R1464">
        <v>0.55030000000000001</v>
      </c>
      <c r="S1464">
        <v>0.32579999999999998</v>
      </c>
      <c r="T1464">
        <v>0.4844</v>
      </c>
      <c r="U1464">
        <v>0.43440000000000001</v>
      </c>
      <c r="V1464">
        <v>0.46710000000000002</v>
      </c>
      <c r="W1464">
        <v>0.3745</v>
      </c>
      <c r="X1464">
        <v>0.432</v>
      </c>
      <c r="Y1464">
        <v>0.42480000000000001</v>
      </c>
      <c r="Z1464">
        <v>0.51160000000000005</v>
      </c>
      <c r="AA1464">
        <v>0.47749999999999998</v>
      </c>
      <c r="AB1464">
        <v>0.40710000000000002</v>
      </c>
      <c r="AC1464">
        <v>0.5171</v>
      </c>
      <c r="AD1464">
        <v>0.37859999999999999</v>
      </c>
      <c r="AE1464">
        <v>0.48080000000000001</v>
      </c>
      <c r="AF1464">
        <v>0.4899</v>
      </c>
      <c r="AG1464">
        <v>0.45829999999999999</v>
      </c>
      <c r="AH1464">
        <v>0.5363</v>
      </c>
      <c r="AI1464">
        <v>0.51219999999999999</v>
      </c>
      <c r="AJ1464">
        <v>0.52590000000000003</v>
      </c>
      <c r="AK1464">
        <v>0.4728</v>
      </c>
      <c r="AL1464">
        <v>0.4264</v>
      </c>
      <c r="AM1464">
        <v>0.43730000000000002</v>
      </c>
      <c r="AN1464">
        <v>0.45900000000000002</v>
      </c>
      <c r="AO1464">
        <v>0.55810000000000004</v>
      </c>
      <c r="AP1464">
        <v>0.49980000000000002</v>
      </c>
      <c r="AQ1464">
        <v>0.43769999999999998</v>
      </c>
      <c r="AR1464">
        <v>0.47510000000000002</v>
      </c>
      <c r="AS1464">
        <v>0.47960000000000003</v>
      </c>
      <c r="AT1464">
        <v>0.48370000000000002</v>
      </c>
      <c r="AU1464">
        <v>0.41189999999999999</v>
      </c>
      <c r="AV1464">
        <v>0.46739999999999998</v>
      </c>
      <c r="AW1464">
        <v>0.42749999999999999</v>
      </c>
      <c r="AX1464">
        <v>0.41160000000000002</v>
      </c>
      <c r="AY1464">
        <v>0.42309999999999998</v>
      </c>
      <c r="AZ1464">
        <v>0.4304</v>
      </c>
      <c r="BA1464">
        <v>0.44669999999999999</v>
      </c>
      <c r="BB1464">
        <v>0.4007</v>
      </c>
      <c r="BC1464">
        <v>0.50249999999999995</v>
      </c>
      <c r="BD1464">
        <v>0.41360000000000002</v>
      </c>
    </row>
    <row r="1465" spans="1:56" hidden="1" x14ac:dyDescent="0.4">
      <c r="A1465">
        <v>1436</v>
      </c>
      <c r="B1465" t="str">
        <f t="shared" si="68"/>
        <v>GPM002</v>
      </c>
      <c r="C1465" t="str">
        <f t="shared" si="69"/>
        <v>GPM092</v>
      </c>
      <c r="D1465" t="str">
        <f t="shared" si="66"/>
        <v>Jaccard</v>
      </c>
      <c r="E1465" t="s">
        <v>1546</v>
      </c>
      <c r="F1465">
        <f t="shared" si="67"/>
        <v>0.34845199999999998</v>
      </c>
      <c r="G1465">
        <v>0.28570000000000001</v>
      </c>
      <c r="H1465">
        <v>0.27679999999999999</v>
      </c>
      <c r="I1465">
        <v>0.31069999999999998</v>
      </c>
      <c r="J1465">
        <v>0.37140000000000001</v>
      </c>
      <c r="K1465">
        <v>0.32140000000000002</v>
      </c>
      <c r="L1465">
        <v>0.34720000000000001</v>
      </c>
      <c r="M1465">
        <v>0.46429999999999999</v>
      </c>
      <c r="N1465">
        <v>0.24729999999999999</v>
      </c>
      <c r="O1465">
        <v>0.25769999999999998</v>
      </c>
      <c r="P1465">
        <v>0.40400000000000003</v>
      </c>
      <c r="Q1465">
        <v>0.36699999999999999</v>
      </c>
      <c r="R1465">
        <v>0.31169999999999998</v>
      </c>
      <c r="S1465">
        <v>0.27429999999999999</v>
      </c>
      <c r="T1465">
        <v>0.56720000000000004</v>
      </c>
      <c r="U1465">
        <v>0.38779999999999998</v>
      </c>
      <c r="V1465">
        <v>0.37180000000000002</v>
      </c>
      <c r="W1465">
        <v>0.34810000000000002</v>
      </c>
      <c r="X1465">
        <v>0.2656</v>
      </c>
      <c r="Y1465">
        <v>0.30609999999999998</v>
      </c>
      <c r="Z1465">
        <v>0.47139999999999999</v>
      </c>
      <c r="AA1465">
        <v>0.47949999999999998</v>
      </c>
      <c r="AB1465">
        <v>0.35289999999999999</v>
      </c>
      <c r="AC1465">
        <v>0.2797</v>
      </c>
      <c r="AD1465">
        <v>0.25559999999999999</v>
      </c>
      <c r="AE1465">
        <v>0.35580000000000001</v>
      </c>
      <c r="AF1465">
        <v>0.41239999999999999</v>
      </c>
      <c r="AG1465">
        <v>0.313</v>
      </c>
      <c r="AH1465">
        <v>0.4118</v>
      </c>
      <c r="AI1465">
        <v>0.5</v>
      </c>
      <c r="AJ1465">
        <v>0.37659999999999999</v>
      </c>
      <c r="AK1465">
        <v>0.3488</v>
      </c>
      <c r="AL1465">
        <v>0.2535</v>
      </c>
      <c r="AM1465">
        <v>0.32690000000000002</v>
      </c>
      <c r="AN1465">
        <v>0.29670000000000002</v>
      </c>
      <c r="AO1465">
        <v>0.31580000000000003</v>
      </c>
      <c r="AP1465">
        <v>0.36249999999999999</v>
      </c>
      <c r="AQ1465">
        <v>0.44440000000000002</v>
      </c>
      <c r="AR1465">
        <v>0.4</v>
      </c>
      <c r="AS1465">
        <v>0.40450000000000003</v>
      </c>
      <c r="AT1465">
        <v>0.36449999999999999</v>
      </c>
      <c r="AU1465">
        <v>0.29409999999999997</v>
      </c>
      <c r="AV1465">
        <v>0.33329999999999999</v>
      </c>
      <c r="AW1465">
        <v>0.2571</v>
      </c>
      <c r="AX1465">
        <v>0.37740000000000001</v>
      </c>
      <c r="AY1465">
        <v>0.28770000000000001</v>
      </c>
      <c r="AZ1465">
        <v>0.38100000000000001</v>
      </c>
      <c r="BA1465">
        <v>0.41560000000000002</v>
      </c>
      <c r="BB1465">
        <v>0.19750000000000001</v>
      </c>
      <c r="BC1465">
        <v>0.4133</v>
      </c>
      <c r="BD1465">
        <v>0.25319999999999998</v>
      </c>
    </row>
    <row r="1466" spans="1:56" hidden="1" x14ac:dyDescent="0.4">
      <c r="A1466">
        <v>1437</v>
      </c>
      <c r="B1466" t="str">
        <f t="shared" si="68"/>
        <v>GPM002</v>
      </c>
      <c r="C1466" t="str">
        <f t="shared" si="69"/>
        <v>GPM092</v>
      </c>
      <c r="D1466" t="str">
        <f t="shared" si="66"/>
        <v>Levenshtein</v>
      </c>
      <c r="E1466" t="s">
        <v>1547</v>
      </c>
      <c r="F1466">
        <f t="shared" si="67"/>
        <v>0.52361200000000008</v>
      </c>
      <c r="G1466">
        <v>0.55969999999999998</v>
      </c>
      <c r="H1466">
        <v>0.50260000000000005</v>
      </c>
      <c r="I1466">
        <v>0.5</v>
      </c>
      <c r="J1466">
        <v>0.5575</v>
      </c>
      <c r="K1466">
        <v>0.5212</v>
      </c>
      <c r="L1466">
        <v>0.51890000000000003</v>
      </c>
      <c r="M1466">
        <v>0.63200000000000001</v>
      </c>
      <c r="N1466">
        <v>0.48220000000000002</v>
      </c>
      <c r="O1466">
        <v>0.504</v>
      </c>
      <c r="P1466">
        <v>0.47320000000000001</v>
      </c>
      <c r="Q1466">
        <v>0.59230000000000005</v>
      </c>
      <c r="R1466">
        <v>0.53290000000000004</v>
      </c>
      <c r="S1466">
        <v>0.45319999999999999</v>
      </c>
      <c r="T1466">
        <v>0.69640000000000002</v>
      </c>
      <c r="U1466">
        <v>0.47870000000000001</v>
      </c>
      <c r="V1466">
        <v>0.55489999999999995</v>
      </c>
      <c r="W1466">
        <v>0.439</v>
      </c>
      <c r="X1466">
        <v>0.4793</v>
      </c>
      <c r="Y1466">
        <v>0.48330000000000001</v>
      </c>
      <c r="Z1466">
        <v>0.58689999999999998</v>
      </c>
      <c r="AA1466">
        <v>0.56630000000000003</v>
      </c>
      <c r="AB1466">
        <v>0.52470000000000006</v>
      </c>
      <c r="AC1466">
        <v>0.51480000000000004</v>
      </c>
      <c r="AD1466">
        <v>0.49080000000000001</v>
      </c>
      <c r="AE1466">
        <v>0.49370000000000003</v>
      </c>
      <c r="AF1466">
        <v>0.53810000000000002</v>
      </c>
      <c r="AG1466">
        <v>0.52769999999999995</v>
      </c>
      <c r="AH1466">
        <v>0.52470000000000006</v>
      </c>
      <c r="AI1466">
        <v>0.64049999999999996</v>
      </c>
      <c r="AJ1466">
        <v>0.56969999999999998</v>
      </c>
      <c r="AK1466">
        <v>0.51329999999999998</v>
      </c>
      <c r="AL1466">
        <v>0.49009999999999998</v>
      </c>
      <c r="AM1466">
        <v>0.53420000000000001</v>
      </c>
      <c r="AN1466">
        <v>0.46</v>
      </c>
      <c r="AO1466">
        <v>0.45879999999999999</v>
      </c>
      <c r="AP1466">
        <v>0.49309999999999998</v>
      </c>
      <c r="AQ1466">
        <v>0.62929999999999997</v>
      </c>
      <c r="AR1466">
        <v>0.51029999999999998</v>
      </c>
      <c r="AS1466">
        <v>0.50260000000000005</v>
      </c>
      <c r="AT1466">
        <v>0.47670000000000001</v>
      </c>
      <c r="AU1466">
        <v>0.45900000000000002</v>
      </c>
      <c r="AV1466">
        <v>0.5665</v>
      </c>
      <c r="AW1466">
        <v>0.48010000000000003</v>
      </c>
      <c r="AX1466">
        <v>0.4617</v>
      </c>
      <c r="AY1466">
        <v>0.54920000000000002</v>
      </c>
      <c r="AZ1466">
        <v>0.56569999999999998</v>
      </c>
      <c r="BA1466">
        <v>0.61550000000000005</v>
      </c>
      <c r="BB1466">
        <v>0.43459999999999999</v>
      </c>
      <c r="BC1466">
        <v>0.51</v>
      </c>
      <c r="BD1466">
        <v>0.53069999999999995</v>
      </c>
    </row>
    <row r="1467" spans="1:56" hidden="1" x14ac:dyDescent="0.4">
      <c r="A1467">
        <v>1438</v>
      </c>
      <c r="B1467" t="str">
        <f t="shared" si="68"/>
        <v>GPM002</v>
      </c>
      <c r="C1467" t="str">
        <f t="shared" si="69"/>
        <v>GPM092</v>
      </c>
      <c r="D1467" t="str">
        <f t="shared" si="66"/>
        <v>TFIDF</v>
      </c>
      <c r="E1467" t="s">
        <v>1548</v>
      </c>
      <c r="F1467">
        <f t="shared" si="67"/>
        <v>0.5341100000000002</v>
      </c>
      <c r="G1467">
        <v>0.4728</v>
      </c>
      <c r="H1467">
        <v>0.66020000000000001</v>
      </c>
      <c r="I1467">
        <v>0.45839999999999997</v>
      </c>
      <c r="J1467">
        <v>0.52739999999999998</v>
      </c>
      <c r="K1467">
        <v>0.47220000000000001</v>
      </c>
      <c r="L1467">
        <v>0.59640000000000004</v>
      </c>
      <c r="M1467">
        <v>0.54139999999999999</v>
      </c>
      <c r="N1467">
        <v>0.42630000000000001</v>
      </c>
      <c r="O1467">
        <v>0.60240000000000005</v>
      </c>
      <c r="P1467">
        <v>0.52500000000000002</v>
      </c>
      <c r="Q1467">
        <v>0.56789999999999996</v>
      </c>
      <c r="R1467">
        <v>0.47399999999999998</v>
      </c>
      <c r="S1467">
        <v>0.50600000000000001</v>
      </c>
      <c r="T1467">
        <v>0.75209999999999999</v>
      </c>
      <c r="U1467">
        <v>0.52259999999999995</v>
      </c>
      <c r="V1467">
        <v>0.5554</v>
      </c>
      <c r="W1467">
        <v>0.37830000000000003</v>
      </c>
      <c r="X1467">
        <v>0.53469999999999995</v>
      </c>
      <c r="Y1467">
        <v>0.36480000000000001</v>
      </c>
      <c r="Z1467">
        <v>0.58050000000000002</v>
      </c>
      <c r="AA1467">
        <v>0.48580000000000001</v>
      </c>
      <c r="AB1467">
        <v>0.5383</v>
      </c>
      <c r="AC1467">
        <v>0.54869999999999997</v>
      </c>
      <c r="AD1467">
        <v>0.44800000000000001</v>
      </c>
      <c r="AE1467">
        <v>0.46920000000000001</v>
      </c>
      <c r="AF1467">
        <v>0.55389999999999995</v>
      </c>
      <c r="AG1467">
        <v>0.6069</v>
      </c>
      <c r="AH1467">
        <v>0.43090000000000001</v>
      </c>
      <c r="AI1467">
        <v>0.52559999999999996</v>
      </c>
      <c r="AJ1467">
        <v>0.61140000000000005</v>
      </c>
      <c r="AK1467">
        <v>0.61829999999999996</v>
      </c>
      <c r="AL1467">
        <v>0.43919999999999998</v>
      </c>
      <c r="AM1467">
        <v>0.54430000000000001</v>
      </c>
      <c r="AN1467">
        <v>0.54620000000000002</v>
      </c>
      <c r="AO1467">
        <v>0.59099999999999997</v>
      </c>
      <c r="AP1467">
        <v>0.65390000000000004</v>
      </c>
      <c r="AQ1467">
        <v>0.56379999999999997</v>
      </c>
      <c r="AR1467">
        <v>0.5796</v>
      </c>
      <c r="AS1467">
        <v>0.49249999999999999</v>
      </c>
      <c r="AT1467">
        <v>0.51329999999999998</v>
      </c>
      <c r="AU1467">
        <v>0.4763</v>
      </c>
      <c r="AV1467">
        <v>0.66569999999999996</v>
      </c>
      <c r="AW1467">
        <v>0.51300000000000001</v>
      </c>
      <c r="AX1467">
        <v>0.46450000000000002</v>
      </c>
      <c r="AY1467">
        <v>0.58379999999999999</v>
      </c>
      <c r="AZ1467">
        <v>0.50700000000000001</v>
      </c>
      <c r="BA1467">
        <v>0.62019999999999997</v>
      </c>
      <c r="BB1467">
        <v>0.59209999999999996</v>
      </c>
      <c r="BC1467">
        <v>0.50760000000000005</v>
      </c>
      <c r="BD1467">
        <v>0.49569999999999997</v>
      </c>
    </row>
    <row r="1468" spans="1:56" hidden="1" x14ac:dyDescent="0.4">
      <c r="A1468">
        <v>1439</v>
      </c>
      <c r="B1468" t="str">
        <f t="shared" si="68"/>
        <v>GPM002</v>
      </c>
      <c r="C1468" t="str">
        <f t="shared" si="69"/>
        <v>GPM092</v>
      </c>
      <c r="D1468" t="str">
        <f t="shared" si="66"/>
        <v>BM25</v>
      </c>
      <c r="E1468" t="s">
        <v>1549</v>
      </c>
      <c r="F1468">
        <f t="shared" si="67"/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</row>
    <row r="1469" spans="1:56" hidden="1" x14ac:dyDescent="0.4">
      <c r="A1469">
        <v>1440</v>
      </c>
      <c r="B1469" t="str">
        <f t="shared" si="68"/>
        <v>GPM002</v>
      </c>
      <c r="C1469" t="str">
        <f t="shared" si="69"/>
        <v>GPM092</v>
      </c>
      <c r="D1469" t="str">
        <f t="shared" si="66"/>
        <v>SBERT</v>
      </c>
      <c r="E1469" t="s">
        <v>1550</v>
      </c>
      <c r="F1469">
        <f t="shared" si="67"/>
        <v>0.92909999999999981</v>
      </c>
      <c r="G1469">
        <v>0.94350000000000001</v>
      </c>
      <c r="H1469">
        <v>0.91659999999999997</v>
      </c>
      <c r="I1469">
        <v>0.91869999999999996</v>
      </c>
      <c r="J1469">
        <v>0.95569999999999999</v>
      </c>
      <c r="K1469">
        <v>0.87590000000000001</v>
      </c>
      <c r="L1469">
        <v>0.93859999999999999</v>
      </c>
      <c r="M1469">
        <v>0.94930000000000003</v>
      </c>
      <c r="N1469">
        <v>0.92449999999999999</v>
      </c>
      <c r="O1469">
        <v>0.93569999999999998</v>
      </c>
      <c r="P1469">
        <v>0.94099999999999995</v>
      </c>
      <c r="Q1469">
        <v>0.97309999999999997</v>
      </c>
      <c r="R1469">
        <v>0.9133</v>
      </c>
      <c r="S1469">
        <v>0.89480000000000004</v>
      </c>
      <c r="T1469">
        <v>0.9667</v>
      </c>
      <c r="U1469">
        <v>0.92630000000000001</v>
      </c>
      <c r="V1469">
        <v>0.93320000000000003</v>
      </c>
      <c r="W1469">
        <v>0.89429999999999998</v>
      </c>
      <c r="X1469">
        <v>0.94059999999999999</v>
      </c>
      <c r="Y1469">
        <v>0.87360000000000004</v>
      </c>
      <c r="Z1469">
        <v>0.94969999999999999</v>
      </c>
      <c r="AA1469">
        <v>0.9214</v>
      </c>
      <c r="AB1469">
        <v>0.95009999999999994</v>
      </c>
      <c r="AC1469">
        <v>0.90280000000000005</v>
      </c>
      <c r="AD1469">
        <v>0.94940000000000002</v>
      </c>
      <c r="AE1469">
        <v>0.92490000000000006</v>
      </c>
      <c r="AF1469">
        <v>0.95599999999999996</v>
      </c>
      <c r="AG1469">
        <v>0.93379999999999996</v>
      </c>
      <c r="AH1469">
        <v>0.93269999999999997</v>
      </c>
      <c r="AI1469">
        <v>0.94359999999999999</v>
      </c>
      <c r="AJ1469">
        <v>0.94740000000000002</v>
      </c>
      <c r="AK1469">
        <v>0.9466</v>
      </c>
      <c r="AL1469">
        <v>0.87919999999999998</v>
      </c>
      <c r="AM1469">
        <v>0.93889999999999996</v>
      </c>
      <c r="AN1469">
        <v>0.9194</v>
      </c>
      <c r="AO1469">
        <v>0.96040000000000003</v>
      </c>
      <c r="AP1469">
        <v>0.93489999999999995</v>
      </c>
      <c r="AQ1469">
        <v>0.95860000000000001</v>
      </c>
      <c r="AR1469">
        <v>0.95450000000000002</v>
      </c>
      <c r="AS1469">
        <v>0.9103</v>
      </c>
      <c r="AT1469">
        <v>0.90500000000000003</v>
      </c>
      <c r="AU1469">
        <v>0.92969999999999997</v>
      </c>
      <c r="AV1469">
        <v>0.92720000000000002</v>
      </c>
      <c r="AW1469">
        <v>0.85699999999999998</v>
      </c>
      <c r="AX1469">
        <v>0.95179999999999998</v>
      </c>
      <c r="AY1469">
        <v>0.91220000000000001</v>
      </c>
      <c r="AZ1469">
        <v>0.93430000000000002</v>
      </c>
      <c r="BA1469">
        <v>0.93049999999999999</v>
      </c>
      <c r="BB1469">
        <v>0.92330000000000001</v>
      </c>
      <c r="BC1469">
        <v>0.94010000000000005</v>
      </c>
      <c r="BD1469">
        <v>0.91390000000000005</v>
      </c>
    </row>
    <row r="1470" spans="1:56" hidden="1" x14ac:dyDescent="0.4">
      <c r="A1470">
        <v>1441</v>
      </c>
      <c r="B1470" t="str">
        <f t="shared" si="68"/>
        <v>GPM002</v>
      </c>
      <c r="C1470" t="str">
        <f t="shared" si="69"/>
        <v>GPM092</v>
      </c>
      <c r="D1470" t="str">
        <f t="shared" si="66"/>
        <v>MEAN</v>
      </c>
      <c r="E1470" t="s">
        <v>1551</v>
      </c>
      <c r="F1470">
        <f t="shared" si="67"/>
        <v>0.46706000000000003</v>
      </c>
      <c r="G1470">
        <v>0.45229999999999998</v>
      </c>
      <c r="H1470">
        <v>0.47120000000000001</v>
      </c>
      <c r="I1470">
        <v>0.43759999999999999</v>
      </c>
      <c r="J1470">
        <v>0.4824</v>
      </c>
      <c r="K1470">
        <v>0.43819999999999998</v>
      </c>
      <c r="L1470">
        <v>0.48020000000000002</v>
      </c>
      <c r="M1470">
        <v>0.51739999999999997</v>
      </c>
      <c r="N1470">
        <v>0.41610000000000003</v>
      </c>
      <c r="O1470">
        <v>0.46</v>
      </c>
      <c r="P1470">
        <v>0.46870000000000001</v>
      </c>
      <c r="Q1470">
        <v>0.50009999999999999</v>
      </c>
      <c r="R1470">
        <v>0.44640000000000002</v>
      </c>
      <c r="S1470">
        <v>0.42570000000000002</v>
      </c>
      <c r="T1470">
        <v>0.59650000000000003</v>
      </c>
      <c r="U1470">
        <v>0.46310000000000001</v>
      </c>
      <c r="V1470">
        <v>0.48309999999999997</v>
      </c>
      <c r="W1470">
        <v>0.41189999999999999</v>
      </c>
      <c r="X1470">
        <v>0.44409999999999999</v>
      </c>
      <c r="Y1470">
        <v>0.40550000000000003</v>
      </c>
      <c r="Z1470">
        <v>0.51770000000000005</v>
      </c>
      <c r="AA1470">
        <v>0.49059999999999998</v>
      </c>
      <c r="AB1470">
        <v>0.47320000000000001</v>
      </c>
      <c r="AC1470">
        <v>0.44919999999999999</v>
      </c>
      <c r="AD1470">
        <v>0.42880000000000001</v>
      </c>
      <c r="AE1470">
        <v>0.44869999999999999</v>
      </c>
      <c r="AF1470">
        <v>0.49209999999999998</v>
      </c>
      <c r="AG1470">
        <v>0.4763</v>
      </c>
      <c r="AH1470">
        <v>0.46</v>
      </c>
      <c r="AI1470">
        <v>0.52190000000000003</v>
      </c>
      <c r="AJ1470">
        <v>0.501</v>
      </c>
      <c r="AK1470">
        <v>0.4854</v>
      </c>
      <c r="AL1470">
        <v>0.41239999999999999</v>
      </c>
      <c r="AM1470">
        <v>0.46889999999999998</v>
      </c>
      <c r="AN1470">
        <v>0.44440000000000002</v>
      </c>
      <c r="AO1470">
        <v>0.4652</v>
      </c>
      <c r="AP1470">
        <v>0.4889</v>
      </c>
      <c r="AQ1470">
        <v>0.51919999999999999</v>
      </c>
      <c r="AR1470">
        <v>0.4889</v>
      </c>
      <c r="AS1470">
        <v>0.46200000000000002</v>
      </c>
      <c r="AT1470">
        <v>0.45190000000000002</v>
      </c>
      <c r="AU1470">
        <v>0.43180000000000002</v>
      </c>
      <c r="AV1470">
        <v>0.4985</v>
      </c>
      <c r="AW1470">
        <v>0.4214</v>
      </c>
      <c r="AX1470">
        <v>0.4511</v>
      </c>
      <c r="AY1470">
        <v>0.46660000000000001</v>
      </c>
      <c r="AZ1470">
        <v>0.47760000000000002</v>
      </c>
      <c r="BA1470">
        <v>0.51639999999999997</v>
      </c>
      <c r="BB1470">
        <v>0.42949999999999999</v>
      </c>
      <c r="BC1470">
        <v>0.47420000000000001</v>
      </c>
      <c r="BD1470">
        <v>0.43869999999999998</v>
      </c>
    </row>
    <row r="1471" spans="1:56" hidden="1" x14ac:dyDescent="0.4">
      <c r="A1471">
        <v>1442</v>
      </c>
      <c r="B1471" t="str">
        <f t="shared" si="68"/>
        <v>GPM002</v>
      </c>
      <c r="C1471" t="str">
        <f t="shared" si="69"/>
        <v>GPM092</v>
      </c>
      <c r="D1471" t="str">
        <f t="shared" si="66"/>
        <v>Weighted</v>
      </c>
      <c r="E1471" t="s">
        <v>1552</v>
      </c>
      <c r="F1471">
        <f t="shared" si="67"/>
        <v>0.4711599999999998</v>
      </c>
      <c r="G1471">
        <v>0.44750000000000001</v>
      </c>
      <c r="H1471">
        <v>0.48459999999999998</v>
      </c>
      <c r="I1471">
        <v>0.43209999999999998</v>
      </c>
      <c r="J1471">
        <v>0.48599999999999999</v>
      </c>
      <c r="K1471">
        <v>0.43990000000000001</v>
      </c>
      <c r="L1471">
        <v>0.48930000000000001</v>
      </c>
      <c r="M1471">
        <v>0.53139999999999998</v>
      </c>
      <c r="N1471">
        <v>0.4027</v>
      </c>
      <c r="O1471">
        <v>0.4647</v>
      </c>
      <c r="P1471">
        <v>0.47089999999999999</v>
      </c>
      <c r="Q1471">
        <v>0.50749999999999995</v>
      </c>
      <c r="R1471">
        <v>0.44469999999999998</v>
      </c>
      <c r="S1471">
        <v>0.42320000000000002</v>
      </c>
      <c r="T1471">
        <v>0.63819999999999999</v>
      </c>
      <c r="U1471">
        <v>0.46600000000000003</v>
      </c>
      <c r="V1471">
        <v>0.49159999999999998</v>
      </c>
      <c r="W1471">
        <v>0.3997</v>
      </c>
      <c r="X1471">
        <v>0.44069999999999998</v>
      </c>
      <c r="Y1471">
        <v>0.39410000000000001</v>
      </c>
      <c r="Z1471">
        <v>0.53369999999999995</v>
      </c>
      <c r="AA1471">
        <v>0.49930000000000002</v>
      </c>
      <c r="AB1471">
        <v>0.47589999999999999</v>
      </c>
      <c r="AC1471">
        <v>0.45350000000000001</v>
      </c>
      <c r="AD1471">
        <v>0.41589999999999999</v>
      </c>
      <c r="AE1471">
        <v>0.4456</v>
      </c>
      <c r="AF1471">
        <v>0.49940000000000001</v>
      </c>
      <c r="AG1471">
        <v>0.48559999999999998</v>
      </c>
      <c r="AH1471">
        <v>0.45660000000000001</v>
      </c>
      <c r="AI1471">
        <v>0.53720000000000001</v>
      </c>
      <c r="AJ1471">
        <v>0.51480000000000004</v>
      </c>
      <c r="AK1471">
        <v>0.49569999999999997</v>
      </c>
      <c r="AL1471">
        <v>0.40560000000000002</v>
      </c>
      <c r="AM1471">
        <v>0.47249999999999998</v>
      </c>
      <c r="AN1471">
        <v>0.44500000000000001</v>
      </c>
      <c r="AO1471">
        <v>0.46700000000000003</v>
      </c>
      <c r="AP1471">
        <v>0.50360000000000005</v>
      </c>
      <c r="AQ1471">
        <v>0.53339999999999999</v>
      </c>
      <c r="AR1471">
        <v>0.49690000000000001</v>
      </c>
      <c r="AS1471">
        <v>0.46560000000000001</v>
      </c>
      <c r="AT1471">
        <v>0.45479999999999998</v>
      </c>
      <c r="AU1471">
        <v>0.42409999999999998</v>
      </c>
      <c r="AV1471">
        <v>0.51739999999999997</v>
      </c>
      <c r="AW1471">
        <v>0.4239</v>
      </c>
      <c r="AX1471">
        <v>0.44429999999999997</v>
      </c>
      <c r="AY1471">
        <v>0.47560000000000002</v>
      </c>
      <c r="AZ1471">
        <v>0.48220000000000002</v>
      </c>
      <c r="BA1471">
        <v>0.53690000000000004</v>
      </c>
      <c r="BB1471">
        <v>0.42799999999999999</v>
      </c>
      <c r="BC1471">
        <v>0.47710000000000002</v>
      </c>
      <c r="BD1471">
        <v>0.43609999999999999</v>
      </c>
    </row>
    <row r="1472" spans="1:56" hidden="1" x14ac:dyDescent="0.4">
      <c r="A1472">
        <v>1310</v>
      </c>
      <c r="B1472" t="str">
        <f t="shared" si="68"/>
        <v>GPM001</v>
      </c>
      <c r="C1472" t="str">
        <f t="shared" si="69"/>
        <v>GPM092</v>
      </c>
      <c r="D1472" t="str">
        <f t="shared" si="66"/>
        <v>Jaccard</v>
      </c>
      <c r="E1472" t="s">
        <v>1553</v>
      </c>
      <c r="F1472">
        <f t="shared" si="67"/>
        <v>0.336308</v>
      </c>
      <c r="G1472">
        <v>0.3125</v>
      </c>
      <c r="H1472">
        <v>0.28699999999999998</v>
      </c>
      <c r="I1472">
        <v>0.27710000000000001</v>
      </c>
      <c r="J1472">
        <v>0.32629999999999998</v>
      </c>
      <c r="K1472">
        <v>0.2717</v>
      </c>
      <c r="L1472">
        <v>0.28889999999999999</v>
      </c>
      <c r="M1472">
        <v>0.42859999999999998</v>
      </c>
      <c r="N1472">
        <v>0.28089999999999998</v>
      </c>
      <c r="O1472">
        <v>0.2427</v>
      </c>
      <c r="P1472">
        <v>0.33979999999999999</v>
      </c>
      <c r="Q1472">
        <v>0.3261</v>
      </c>
      <c r="R1472">
        <v>0.3659</v>
      </c>
      <c r="S1472">
        <v>0.26669999999999999</v>
      </c>
      <c r="T1472">
        <v>0.23080000000000001</v>
      </c>
      <c r="U1472">
        <v>0.30430000000000001</v>
      </c>
      <c r="V1472">
        <v>0.4</v>
      </c>
      <c r="W1472">
        <v>0.27779999999999999</v>
      </c>
      <c r="X1472">
        <v>0.31480000000000002</v>
      </c>
      <c r="Y1472">
        <v>0.32290000000000002</v>
      </c>
      <c r="Z1472">
        <v>0.42859999999999998</v>
      </c>
      <c r="AA1472">
        <v>0.49249999999999999</v>
      </c>
      <c r="AB1472">
        <v>0.35920000000000002</v>
      </c>
      <c r="AC1472">
        <v>0.35289999999999999</v>
      </c>
      <c r="AD1472">
        <v>0.3</v>
      </c>
      <c r="AE1472">
        <v>0.35510000000000003</v>
      </c>
      <c r="AF1472">
        <v>0.38679999999999998</v>
      </c>
      <c r="AG1472">
        <v>0.30280000000000001</v>
      </c>
      <c r="AH1472">
        <v>0.38100000000000001</v>
      </c>
      <c r="AI1472">
        <v>0.42030000000000001</v>
      </c>
      <c r="AJ1472">
        <v>0.35139999999999999</v>
      </c>
      <c r="AK1472">
        <v>0.29670000000000002</v>
      </c>
      <c r="AL1472">
        <v>0.28570000000000001</v>
      </c>
      <c r="AM1472">
        <v>0.34549999999999997</v>
      </c>
      <c r="AN1472">
        <v>0.38950000000000001</v>
      </c>
      <c r="AO1472">
        <v>0.31519999999999998</v>
      </c>
      <c r="AP1472">
        <v>0.3614</v>
      </c>
      <c r="AQ1472">
        <v>0.4032</v>
      </c>
      <c r="AR1472">
        <v>0.37140000000000001</v>
      </c>
      <c r="AS1472">
        <v>0.43530000000000002</v>
      </c>
      <c r="AT1472">
        <v>0.35870000000000002</v>
      </c>
      <c r="AU1472">
        <v>0.30299999999999999</v>
      </c>
      <c r="AV1472">
        <v>0.30909999999999999</v>
      </c>
      <c r="AW1472">
        <v>0.25779999999999997</v>
      </c>
      <c r="AX1472">
        <v>0.2661</v>
      </c>
      <c r="AY1472">
        <v>0.33329999999999999</v>
      </c>
      <c r="AZ1472">
        <v>0.57140000000000002</v>
      </c>
      <c r="BA1472">
        <v>0.36670000000000003</v>
      </c>
      <c r="BB1472">
        <v>0.24390000000000001</v>
      </c>
      <c r="BC1472">
        <v>0.31030000000000002</v>
      </c>
      <c r="BD1472">
        <v>0.29580000000000001</v>
      </c>
    </row>
    <row r="1473" spans="1:56" hidden="1" x14ac:dyDescent="0.4">
      <c r="A1473">
        <v>1311</v>
      </c>
      <c r="B1473" t="str">
        <f t="shared" si="68"/>
        <v>GPM001</v>
      </c>
      <c r="C1473" t="str">
        <f t="shared" si="69"/>
        <v>GPM092</v>
      </c>
      <c r="D1473" t="str">
        <f t="shared" si="66"/>
        <v>Levenshtein</v>
      </c>
      <c r="E1473" t="s">
        <v>1554</v>
      </c>
      <c r="F1473">
        <f t="shared" si="67"/>
        <v>0.52646400000000004</v>
      </c>
      <c r="G1473">
        <v>0.5091</v>
      </c>
      <c r="H1473">
        <v>0.50129999999999997</v>
      </c>
      <c r="I1473">
        <v>0.53349999999999997</v>
      </c>
      <c r="J1473">
        <v>0.53610000000000002</v>
      </c>
      <c r="K1473">
        <v>0.50370000000000004</v>
      </c>
      <c r="L1473">
        <v>0.44840000000000002</v>
      </c>
      <c r="M1473">
        <v>0.51470000000000005</v>
      </c>
      <c r="N1473">
        <v>0.47960000000000003</v>
      </c>
      <c r="O1473">
        <v>0.49609999999999999</v>
      </c>
      <c r="P1473">
        <v>0.49149999999999999</v>
      </c>
      <c r="Q1473">
        <v>0.54449999999999998</v>
      </c>
      <c r="R1473">
        <v>0.53410000000000002</v>
      </c>
      <c r="S1473">
        <v>0.44840000000000002</v>
      </c>
      <c r="T1473">
        <v>0.51449999999999996</v>
      </c>
      <c r="U1473">
        <v>0.4496</v>
      </c>
      <c r="V1473">
        <v>0.53859999999999997</v>
      </c>
      <c r="W1473">
        <v>0.48730000000000001</v>
      </c>
      <c r="X1473">
        <v>0.46949999999999997</v>
      </c>
      <c r="Y1473">
        <v>0.46389999999999998</v>
      </c>
      <c r="Z1473">
        <v>0.52980000000000005</v>
      </c>
      <c r="AA1473">
        <v>0.624</v>
      </c>
      <c r="AB1473">
        <v>0.49730000000000002</v>
      </c>
      <c r="AC1473">
        <v>0.49230000000000002</v>
      </c>
      <c r="AD1473">
        <v>0.53549999999999998</v>
      </c>
      <c r="AE1473">
        <v>0.49619999999999997</v>
      </c>
      <c r="AF1473">
        <v>0.50129999999999997</v>
      </c>
      <c r="AG1473">
        <v>0.52810000000000001</v>
      </c>
      <c r="AH1473">
        <v>0.60250000000000004</v>
      </c>
      <c r="AI1473">
        <v>0.57599999999999996</v>
      </c>
      <c r="AJ1473">
        <v>0.66139999999999999</v>
      </c>
      <c r="AK1473">
        <v>0.52710000000000001</v>
      </c>
      <c r="AL1473">
        <v>0.50870000000000004</v>
      </c>
      <c r="AM1473">
        <v>0.58850000000000002</v>
      </c>
      <c r="AN1473">
        <v>0.53190000000000004</v>
      </c>
      <c r="AO1473">
        <v>0.46479999999999999</v>
      </c>
      <c r="AP1473">
        <v>0.58740000000000003</v>
      </c>
      <c r="AQ1473">
        <v>0.61899999999999999</v>
      </c>
      <c r="AR1473">
        <v>0.53469999999999995</v>
      </c>
      <c r="AS1473">
        <v>0.51849999999999996</v>
      </c>
      <c r="AT1473">
        <v>0.51280000000000003</v>
      </c>
      <c r="AU1473">
        <v>0.5232</v>
      </c>
      <c r="AV1473">
        <v>0.55979999999999996</v>
      </c>
      <c r="AW1473">
        <v>0.53900000000000003</v>
      </c>
      <c r="AX1473">
        <v>0.4743</v>
      </c>
      <c r="AY1473">
        <v>0.62509999999999999</v>
      </c>
      <c r="AZ1473">
        <v>0.6129</v>
      </c>
      <c r="BA1473">
        <v>0.51359999999999995</v>
      </c>
      <c r="BB1473">
        <v>0.4738</v>
      </c>
      <c r="BC1473">
        <v>0.5544</v>
      </c>
      <c r="BD1473">
        <v>0.54490000000000005</v>
      </c>
    </row>
    <row r="1474" spans="1:56" hidden="1" x14ac:dyDescent="0.4">
      <c r="A1474">
        <v>1312</v>
      </c>
      <c r="B1474" t="str">
        <f t="shared" si="68"/>
        <v>GPM001</v>
      </c>
      <c r="C1474" t="str">
        <f t="shared" si="69"/>
        <v>GPM092</v>
      </c>
      <c r="D1474" t="str">
        <f t="shared" ref="D1474:D1537" si="70">MID(E1474,15,16)</f>
        <v>TFIDF</v>
      </c>
      <c r="E1474" t="s">
        <v>1555</v>
      </c>
      <c r="F1474">
        <f t="shared" ref="F1474:F1537" si="71">AVERAGE(G1474:BD1474)</f>
        <v>0.52705000000000002</v>
      </c>
      <c r="G1474">
        <v>0.48080000000000001</v>
      </c>
      <c r="H1474">
        <v>0.65469999999999995</v>
      </c>
      <c r="I1474">
        <v>0.45550000000000002</v>
      </c>
      <c r="J1474">
        <v>0.56169999999999998</v>
      </c>
      <c r="K1474">
        <v>0.43180000000000002</v>
      </c>
      <c r="L1474">
        <v>0.4773</v>
      </c>
      <c r="M1474">
        <v>0.56530000000000002</v>
      </c>
      <c r="N1474">
        <v>0.49719999999999998</v>
      </c>
      <c r="O1474">
        <v>0.5847</v>
      </c>
      <c r="P1474">
        <v>0.49299999999999999</v>
      </c>
      <c r="Q1474">
        <v>0.54679999999999995</v>
      </c>
      <c r="R1474">
        <v>0.4768</v>
      </c>
      <c r="S1474">
        <v>0.49830000000000002</v>
      </c>
      <c r="T1474">
        <v>0.45929999999999999</v>
      </c>
      <c r="U1474">
        <v>0.42820000000000003</v>
      </c>
      <c r="V1474">
        <v>0.53839999999999999</v>
      </c>
      <c r="W1474">
        <v>0.47170000000000001</v>
      </c>
      <c r="X1474">
        <v>0.60150000000000003</v>
      </c>
      <c r="Y1474">
        <v>0.37819999999999998</v>
      </c>
      <c r="Z1474">
        <v>0.58989999999999998</v>
      </c>
      <c r="AA1474">
        <v>0.62480000000000002</v>
      </c>
      <c r="AB1474">
        <v>0.51459999999999995</v>
      </c>
      <c r="AC1474">
        <v>0.53500000000000003</v>
      </c>
      <c r="AD1474">
        <v>0.432</v>
      </c>
      <c r="AE1474">
        <v>0.43909999999999999</v>
      </c>
      <c r="AF1474">
        <v>0.47660000000000002</v>
      </c>
      <c r="AG1474">
        <v>0.54490000000000005</v>
      </c>
      <c r="AH1474">
        <v>0.5302</v>
      </c>
      <c r="AI1474">
        <v>0.54690000000000005</v>
      </c>
      <c r="AJ1474">
        <v>0.70809999999999995</v>
      </c>
      <c r="AK1474">
        <v>0.59819999999999995</v>
      </c>
      <c r="AL1474">
        <v>0.42449999999999999</v>
      </c>
      <c r="AM1474">
        <v>0.53300000000000003</v>
      </c>
      <c r="AN1474">
        <v>0.62309999999999999</v>
      </c>
      <c r="AO1474">
        <v>0.56289999999999996</v>
      </c>
      <c r="AP1474">
        <v>0.69340000000000002</v>
      </c>
      <c r="AQ1474">
        <v>0.5171</v>
      </c>
      <c r="AR1474">
        <v>0.62739999999999996</v>
      </c>
      <c r="AS1474">
        <v>0.5675</v>
      </c>
      <c r="AT1474">
        <v>0.55759999999999998</v>
      </c>
      <c r="AU1474">
        <v>0.44180000000000003</v>
      </c>
      <c r="AV1474">
        <v>0.4491</v>
      </c>
      <c r="AW1474">
        <v>0.54879999999999995</v>
      </c>
      <c r="AX1474">
        <v>0.38740000000000002</v>
      </c>
      <c r="AY1474">
        <v>0.56010000000000004</v>
      </c>
      <c r="AZ1474">
        <v>0.55830000000000002</v>
      </c>
      <c r="BA1474">
        <v>0.54110000000000003</v>
      </c>
      <c r="BB1474">
        <v>0.61539999999999995</v>
      </c>
      <c r="BC1474">
        <v>0.4758</v>
      </c>
      <c r="BD1474">
        <v>0.52669999999999995</v>
      </c>
    </row>
    <row r="1475" spans="1:56" hidden="1" x14ac:dyDescent="0.4">
      <c r="A1475">
        <v>1313</v>
      </c>
      <c r="B1475" t="str">
        <f t="shared" ref="B1475:B1538" si="72">LEFT(E1475,6)</f>
        <v>GPM001</v>
      </c>
      <c r="C1475" t="str">
        <f t="shared" ref="C1475:C1538" si="73">MID(E1475,8,6)</f>
        <v>GPM092</v>
      </c>
      <c r="D1475" t="str">
        <f t="shared" si="70"/>
        <v>BM25</v>
      </c>
      <c r="E1475" t="s">
        <v>1556</v>
      </c>
      <c r="F1475">
        <f t="shared" si="71"/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</row>
    <row r="1476" spans="1:56" hidden="1" x14ac:dyDescent="0.4">
      <c r="A1476">
        <v>1314</v>
      </c>
      <c r="B1476" t="str">
        <f t="shared" si="72"/>
        <v>GPM001</v>
      </c>
      <c r="C1476" t="str">
        <f t="shared" si="73"/>
        <v>GPM092</v>
      </c>
      <c r="D1476" t="str">
        <f t="shared" si="70"/>
        <v>SBERT</v>
      </c>
      <c r="E1476" t="s">
        <v>1557</v>
      </c>
      <c r="F1476">
        <f t="shared" si="71"/>
        <v>0.93016800000000022</v>
      </c>
      <c r="G1476">
        <v>0.94289999999999996</v>
      </c>
      <c r="H1476">
        <v>0.91269999999999996</v>
      </c>
      <c r="I1476">
        <v>0.93879999999999997</v>
      </c>
      <c r="J1476">
        <v>0.95040000000000002</v>
      </c>
      <c r="K1476">
        <v>0.88560000000000005</v>
      </c>
      <c r="L1476">
        <v>0.89259999999999995</v>
      </c>
      <c r="M1476">
        <v>0.93769999999999998</v>
      </c>
      <c r="N1476">
        <v>0.95579999999999998</v>
      </c>
      <c r="O1476">
        <v>0.93810000000000004</v>
      </c>
      <c r="P1476">
        <v>0.9486</v>
      </c>
      <c r="Q1476">
        <v>0.95299999999999996</v>
      </c>
      <c r="R1476">
        <v>0.91810000000000003</v>
      </c>
      <c r="S1476">
        <v>0.89459999999999995</v>
      </c>
      <c r="T1476">
        <v>0.92390000000000005</v>
      </c>
      <c r="U1476">
        <v>0.89529999999999998</v>
      </c>
      <c r="V1476">
        <v>0.92620000000000002</v>
      </c>
      <c r="W1476">
        <v>0.9173</v>
      </c>
      <c r="X1476">
        <v>0.95320000000000005</v>
      </c>
      <c r="Y1476">
        <v>0.86360000000000003</v>
      </c>
      <c r="Z1476">
        <v>0.94679999999999997</v>
      </c>
      <c r="AA1476">
        <v>0.94799999999999995</v>
      </c>
      <c r="AB1476">
        <v>0.9466</v>
      </c>
      <c r="AC1476">
        <v>0.92390000000000005</v>
      </c>
      <c r="AD1476">
        <v>0.94279999999999997</v>
      </c>
      <c r="AE1476">
        <v>0.93759999999999999</v>
      </c>
      <c r="AF1476">
        <v>0.95269999999999999</v>
      </c>
      <c r="AG1476">
        <v>0.95</v>
      </c>
      <c r="AH1476">
        <v>0.95650000000000002</v>
      </c>
      <c r="AI1476">
        <v>0.94479999999999997</v>
      </c>
      <c r="AJ1476">
        <v>0.95550000000000002</v>
      </c>
      <c r="AK1476">
        <v>0.94179999999999997</v>
      </c>
      <c r="AL1476">
        <v>0.87809999999999999</v>
      </c>
      <c r="AM1476">
        <v>0.93679999999999997</v>
      </c>
      <c r="AN1476">
        <v>0.94020000000000004</v>
      </c>
      <c r="AO1476">
        <v>0.96930000000000005</v>
      </c>
      <c r="AP1476">
        <v>0.95150000000000001</v>
      </c>
      <c r="AQ1476">
        <v>0.95779999999999998</v>
      </c>
      <c r="AR1476">
        <v>0.95189999999999997</v>
      </c>
      <c r="AS1476">
        <v>0.90669999999999995</v>
      </c>
      <c r="AT1476">
        <v>0.94879999999999998</v>
      </c>
      <c r="AU1476">
        <v>0.93179999999999996</v>
      </c>
      <c r="AV1476">
        <v>0.92659999999999998</v>
      </c>
      <c r="AW1476">
        <v>0.87180000000000002</v>
      </c>
      <c r="AX1476">
        <v>0.88560000000000005</v>
      </c>
      <c r="AY1476">
        <v>0.93559999999999999</v>
      </c>
      <c r="AZ1476">
        <v>0.94910000000000005</v>
      </c>
      <c r="BA1476">
        <v>0.90110000000000001</v>
      </c>
      <c r="BB1476">
        <v>0.92320000000000002</v>
      </c>
      <c r="BC1476">
        <v>0.91549999999999998</v>
      </c>
      <c r="BD1476">
        <v>0.93159999999999998</v>
      </c>
    </row>
    <row r="1477" spans="1:56" hidden="1" x14ac:dyDescent="0.4">
      <c r="A1477">
        <v>1315</v>
      </c>
      <c r="B1477" t="str">
        <f t="shared" si="72"/>
        <v>GPM001</v>
      </c>
      <c r="C1477" t="str">
        <f t="shared" si="73"/>
        <v>GPM092</v>
      </c>
      <c r="D1477" t="str">
        <f t="shared" si="70"/>
        <v>MEAN</v>
      </c>
      <c r="E1477" t="s">
        <v>1558</v>
      </c>
      <c r="F1477">
        <f t="shared" si="71"/>
        <v>0.46399999999999997</v>
      </c>
      <c r="G1477">
        <v>0.4491</v>
      </c>
      <c r="H1477">
        <v>0.47110000000000002</v>
      </c>
      <c r="I1477">
        <v>0.441</v>
      </c>
      <c r="J1477">
        <v>0.47489999999999999</v>
      </c>
      <c r="K1477">
        <v>0.41860000000000003</v>
      </c>
      <c r="L1477">
        <v>0.4214</v>
      </c>
      <c r="M1477">
        <v>0.48930000000000001</v>
      </c>
      <c r="N1477">
        <v>0.44269999999999998</v>
      </c>
      <c r="O1477">
        <v>0.45229999999999998</v>
      </c>
      <c r="P1477">
        <v>0.4546</v>
      </c>
      <c r="Q1477">
        <v>0.47410000000000002</v>
      </c>
      <c r="R1477">
        <v>0.45900000000000002</v>
      </c>
      <c r="S1477">
        <v>0.42159999999999997</v>
      </c>
      <c r="T1477">
        <v>0.42570000000000002</v>
      </c>
      <c r="U1477">
        <v>0.41549999999999998</v>
      </c>
      <c r="V1477">
        <v>0.48060000000000003</v>
      </c>
      <c r="W1477">
        <v>0.43080000000000002</v>
      </c>
      <c r="X1477">
        <v>0.46779999999999999</v>
      </c>
      <c r="Y1477">
        <v>0.40570000000000001</v>
      </c>
      <c r="Z1477">
        <v>0.499</v>
      </c>
      <c r="AA1477">
        <v>0.53790000000000004</v>
      </c>
      <c r="AB1477">
        <v>0.46350000000000002</v>
      </c>
      <c r="AC1477">
        <v>0.46079999999999999</v>
      </c>
      <c r="AD1477">
        <v>0.44209999999999999</v>
      </c>
      <c r="AE1477">
        <v>0.4456</v>
      </c>
      <c r="AF1477">
        <v>0.46350000000000002</v>
      </c>
      <c r="AG1477">
        <v>0.46510000000000001</v>
      </c>
      <c r="AH1477">
        <v>0.49399999999999999</v>
      </c>
      <c r="AI1477">
        <v>0.49759999999999999</v>
      </c>
      <c r="AJ1477">
        <v>0.5353</v>
      </c>
      <c r="AK1477">
        <v>0.4728</v>
      </c>
      <c r="AL1477">
        <v>0.4194</v>
      </c>
      <c r="AM1477">
        <v>0.48080000000000001</v>
      </c>
      <c r="AN1477">
        <v>0.49690000000000001</v>
      </c>
      <c r="AO1477">
        <v>0.46239999999999998</v>
      </c>
      <c r="AP1477">
        <v>0.51880000000000004</v>
      </c>
      <c r="AQ1477">
        <v>0.49940000000000001</v>
      </c>
      <c r="AR1477">
        <v>0.49709999999999999</v>
      </c>
      <c r="AS1477">
        <v>0.48559999999999998</v>
      </c>
      <c r="AT1477">
        <v>0.47560000000000002</v>
      </c>
      <c r="AU1477">
        <v>0.44</v>
      </c>
      <c r="AV1477">
        <v>0.44890000000000002</v>
      </c>
      <c r="AW1477">
        <v>0.44350000000000001</v>
      </c>
      <c r="AX1477">
        <v>0.4027</v>
      </c>
      <c r="AY1477">
        <v>0.49080000000000001</v>
      </c>
      <c r="AZ1477">
        <v>0.5383</v>
      </c>
      <c r="BA1477">
        <v>0.46450000000000002</v>
      </c>
      <c r="BB1477">
        <v>0.45129999999999998</v>
      </c>
      <c r="BC1477">
        <v>0.45119999999999999</v>
      </c>
      <c r="BD1477">
        <v>0.45979999999999999</v>
      </c>
    </row>
    <row r="1478" spans="1:56" hidden="1" x14ac:dyDescent="0.4">
      <c r="A1478">
        <v>1316</v>
      </c>
      <c r="B1478" t="str">
        <f t="shared" si="72"/>
        <v>GPM001</v>
      </c>
      <c r="C1478" t="str">
        <f t="shared" si="73"/>
        <v>GPM092</v>
      </c>
      <c r="D1478" t="str">
        <f t="shared" si="70"/>
        <v>Weighted</v>
      </c>
      <c r="E1478" t="s">
        <v>1559</v>
      </c>
      <c r="F1478">
        <f t="shared" si="71"/>
        <v>0.46683400000000019</v>
      </c>
      <c r="G1478">
        <v>0.44390000000000002</v>
      </c>
      <c r="H1478">
        <v>0.48480000000000001</v>
      </c>
      <c r="I1478">
        <v>0.43319999999999997</v>
      </c>
      <c r="J1478">
        <v>0.47920000000000001</v>
      </c>
      <c r="K1478">
        <v>0.41189999999999999</v>
      </c>
      <c r="L1478">
        <v>0.4168</v>
      </c>
      <c r="M1478">
        <v>0.49919999999999998</v>
      </c>
      <c r="N1478">
        <v>0.43490000000000001</v>
      </c>
      <c r="O1478">
        <v>0.45390000000000003</v>
      </c>
      <c r="P1478">
        <v>0.4506</v>
      </c>
      <c r="Q1478">
        <v>0.47699999999999998</v>
      </c>
      <c r="R1478">
        <v>0.45979999999999999</v>
      </c>
      <c r="S1478">
        <v>0.41770000000000002</v>
      </c>
      <c r="T1478">
        <v>0.41649999999999998</v>
      </c>
      <c r="U1478">
        <v>0.40649999999999997</v>
      </c>
      <c r="V1478">
        <v>0.48880000000000001</v>
      </c>
      <c r="W1478">
        <v>0.42449999999999999</v>
      </c>
      <c r="X1478">
        <v>0.47189999999999999</v>
      </c>
      <c r="Y1478">
        <v>0.39650000000000002</v>
      </c>
      <c r="Z1478">
        <v>0.51119999999999999</v>
      </c>
      <c r="AA1478">
        <v>0.56140000000000001</v>
      </c>
      <c r="AB1478">
        <v>0.4632</v>
      </c>
      <c r="AC1478">
        <v>0.4642</v>
      </c>
      <c r="AD1478">
        <v>0.43280000000000002</v>
      </c>
      <c r="AE1478">
        <v>0.43830000000000002</v>
      </c>
      <c r="AF1478">
        <v>0.46029999999999999</v>
      </c>
      <c r="AG1478">
        <v>0.4662</v>
      </c>
      <c r="AH1478">
        <v>0.50060000000000004</v>
      </c>
      <c r="AI1478">
        <v>0.50760000000000005</v>
      </c>
      <c r="AJ1478">
        <v>0.56120000000000003</v>
      </c>
      <c r="AK1478">
        <v>0.47960000000000003</v>
      </c>
      <c r="AL1478">
        <v>0.4138</v>
      </c>
      <c r="AM1478">
        <v>0.48709999999999998</v>
      </c>
      <c r="AN1478">
        <v>0.51129999999999998</v>
      </c>
      <c r="AO1478">
        <v>0.46079999999999999</v>
      </c>
      <c r="AP1478">
        <v>0.54039999999999999</v>
      </c>
      <c r="AQ1478">
        <v>0.50649999999999995</v>
      </c>
      <c r="AR1478">
        <v>0.51</v>
      </c>
      <c r="AS1478">
        <v>0.49940000000000001</v>
      </c>
      <c r="AT1478">
        <v>0.48</v>
      </c>
      <c r="AU1478">
        <v>0.43230000000000002</v>
      </c>
      <c r="AV1478">
        <v>0.4446</v>
      </c>
      <c r="AW1478">
        <v>0.45100000000000001</v>
      </c>
      <c r="AX1478">
        <v>0.38990000000000002</v>
      </c>
      <c r="AY1478">
        <v>0.50119999999999998</v>
      </c>
      <c r="AZ1478">
        <v>0.5585</v>
      </c>
      <c r="BA1478">
        <v>0.47249999999999998</v>
      </c>
      <c r="BB1478">
        <v>0.45639999999999997</v>
      </c>
      <c r="BC1478">
        <v>0.45050000000000001</v>
      </c>
      <c r="BD1478">
        <v>0.46129999999999999</v>
      </c>
    </row>
    <row r="1479" spans="1:56" hidden="1" x14ac:dyDescent="0.4">
      <c r="A1479">
        <v>1506</v>
      </c>
      <c r="B1479" t="str">
        <f t="shared" si="72"/>
        <v>GPM092</v>
      </c>
      <c r="C1479" t="str">
        <f t="shared" si="73"/>
        <v>GPM093</v>
      </c>
      <c r="D1479" t="str">
        <f t="shared" si="70"/>
        <v>Jaccard</v>
      </c>
      <c r="E1479" t="s">
        <v>1560</v>
      </c>
      <c r="F1479">
        <f t="shared" si="71"/>
        <v>0.31773399999999991</v>
      </c>
      <c r="G1479">
        <v>0.30769999999999997</v>
      </c>
      <c r="H1479">
        <v>0.27929999999999999</v>
      </c>
      <c r="I1479">
        <v>0.25530000000000003</v>
      </c>
      <c r="J1479">
        <v>0.30299999999999999</v>
      </c>
      <c r="K1479">
        <v>0.3</v>
      </c>
      <c r="L1479">
        <v>0.29249999999999998</v>
      </c>
      <c r="M1479">
        <v>0.33329999999999999</v>
      </c>
      <c r="N1479">
        <v>0.24410000000000001</v>
      </c>
      <c r="O1479">
        <v>0.33040000000000003</v>
      </c>
      <c r="P1479">
        <v>0.28410000000000002</v>
      </c>
      <c r="Q1479">
        <v>0.20369999999999999</v>
      </c>
      <c r="R1479">
        <v>0.32500000000000001</v>
      </c>
      <c r="S1479">
        <v>0.23419999999999999</v>
      </c>
      <c r="T1479">
        <v>0.2414</v>
      </c>
      <c r="U1479">
        <v>0.37230000000000002</v>
      </c>
      <c r="V1479">
        <v>0.37209999999999999</v>
      </c>
      <c r="W1479">
        <v>0.26469999999999999</v>
      </c>
      <c r="X1479">
        <v>0.30230000000000001</v>
      </c>
      <c r="Y1479">
        <v>0.29509999999999997</v>
      </c>
      <c r="Z1479">
        <v>0.41099999999999998</v>
      </c>
      <c r="AA1479">
        <v>0.50700000000000001</v>
      </c>
      <c r="AB1479">
        <v>0.2772</v>
      </c>
      <c r="AC1479">
        <v>0.28949999999999998</v>
      </c>
      <c r="AD1479">
        <v>0.21510000000000001</v>
      </c>
      <c r="AE1479">
        <v>0.34960000000000002</v>
      </c>
      <c r="AF1479">
        <v>0.41049999999999998</v>
      </c>
      <c r="AG1479">
        <v>0.29899999999999999</v>
      </c>
      <c r="AH1479">
        <v>0.33329999999999999</v>
      </c>
      <c r="AI1479">
        <v>0.4032</v>
      </c>
      <c r="AJ1479">
        <v>0.22059999999999999</v>
      </c>
      <c r="AK1479">
        <v>0.28570000000000001</v>
      </c>
      <c r="AL1479">
        <v>0.28570000000000001</v>
      </c>
      <c r="AM1479">
        <v>0.3</v>
      </c>
      <c r="AN1479">
        <v>0.27450000000000002</v>
      </c>
      <c r="AO1479">
        <v>0.43280000000000002</v>
      </c>
      <c r="AP1479">
        <v>0.32940000000000003</v>
      </c>
      <c r="AQ1479">
        <v>0.375</v>
      </c>
      <c r="AR1479">
        <v>0.32179999999999997</v>
      </c>
      <c r="AS1479">
        <v>0.38200000000000001</v>
      </c>
      <c r="AT1479">
        <v>0.33650000000000002</v>
      </c>
      <c r="AU1479">
        <v>0.28000000000000003</v>
      </c>
      <c r="AV1479">
        <v>0.31180000000000002</v>
      </c>
      <c r="AW1479">
        <v>0.23930000000000001</v>
      </c>
      <c r="AX1479">
        <v>0.31969999999999998</v>
      </c>
      <c r="AY1479">
        <v>0.37780000000000002</v>
      </c>
      <c r="AZ1479">
        <v>0.5393</v>
      </c>
      <c r="BA1479">
        <v>0.32729999999999998</v>
      </c>
      <c r="BB1479">
        <v>0.2258</v>
      </c>
      <c r="BC1479">
        <v>0.32579999999999998</v>
      </c>
      <c r="BD1479">
        <v>0.36</v>
      </c>
    </row>
    <row r="1480" spans="1:56" hidden="1" x14ac:dyDescent="0.4">
      <c r="A1480">
        <v>1507</v>
      </c>
      <c r="B1480" t="str">
        <f t="shared" si="72"/>
        <v>GPM092</v>
      </c>
      <c r="C1480" t="str">
        <f t="shared" si="73"/>
        <v>GPM093</v>
      </c>
      <c r="D1480" t="str">
        <f t="shared" si="70"/>
        <v>Levenshtein</v>
      </c>
      <c r="E1480" t="s">
        <v>1561</v>
      </c>
      <c r="F1480">
        <f t="shared" si="71"/>
        <v>0.51305800000000001</v>
      </c>
      <c r="G1480">
        <v>0.45379999999999998</v>
      </c>
      <c r="H1480">
        <v>0.46899999999999997</v>
      </c>
      <c r="I1480">
        <v>0.5</v>
      </c>
      <c r="J1480">
        <v>0.49530000000000002</v>
      </c>
      <c r="K1480">
        <v>0.54090000000000005</v>
      </c>
      <c r="L1480">
        <v>0.43769999999999998</v>
      </c>
      <c r="M1480">
        <v>0.56759999999999999</v>
      </c>
      <c r="N1480">
        <v>0.52929999999999999</v>
      </c>
      <c r="O1480">
        <v>0.50349999999999995</v>
      </c>
      <c r="P1480">
        <v>0.4894</v>
      </c>
      <c r="Q1480">
        <v>0.51990000000000003</v>
      </c>
      <c r="R1480">
        <v>0.48010000000000003</v>
      </c>
      <c r="S1480">
        <v>0.42949999999999999</v>
      </c>
      <c r="T1480">
        <v>0.49790000000000001</v>
      </c>
      <c r="U1480">
        <v>0.45129999999999998</v>
      </c>
      <c r="V1480">
        <v>0.53210000000000002</v>
      </c>
      <c r="W1480">
        <v>0.44750000000000001</v>
      </c>
      <c r="X1480">
        <v>0.48480000000000001</v>
      </c>
      <c r="Y1480">
        <v>0.46579999999999999</v>
      </c>
      <c r="Z1480">
        <v>0.50880000000000003</v>
      </c>
      <c r="AA1480">
        <v>0.62380000000000002</v>
      </c>
      <c r="AB1480">
        <v>0.50649999999999995</v>
      </c>
      <c r="AC1480">
        <v>0.51270000000000004</v>
      </c>
      <c r="AD1480">
        <v>0.52080000000000004</v>
      </c>
      <c r="AE1480">
        <v>0.58079999999999998</v>
      </c>
      <c r="AF1480">
        <v>0.56059999999999999</v>
      </c>
      <c r="AG1480">
        <v>0.50590000000000002</v>
      </c>
      <c r="AH1480">
        <v>0.53659999999999997</v>
      </c>
      <c r="AI1480">
        <v>0.65559999999999996</v>
      </c>
      <c r="AJ1480">
        <v>0.52649999999999997</v>
      </c>
      <c r="AK1480">
        <v>0.4541</v>
      </c>
      <c r="AL1480">
        <v>0.51129999999999998</v>
      </c>
      <c r="AM1480">
        <v>0.57979999999999998</v>
      </c>
      <c r="AN1480">
        <v>0.50590000000000002</v>
      </c>
      <c r="AO1480">
        <v>0.55869999999999997</v>
      </c>
      <c r="AP1480">
        <v>0.57040000000000002</v>
      </c>
      <c r="AQ1480">
        <v>0.55200000000000005</v>
      </c>
      <c r="AR1480">
        <v>0.54010000000000002</v>
      </c>
      <c r="AS1480">
        <v>0.51439999999999997</v>
      </c>
      <c r="AT1480">
        <v>0.48020000000000002</v>
      </c>
      <c r="AU1480">
        <v>0.35949999999999999</v>
      </c>
      <c r="AV1480">
        <v>0.38569999999999999</v>
      </c>
      <c r="AW1480">
        <v>0.54500000000000004</v>
      </c>
      <c r="AX1480">
        <v>0.46239999999999998</v>
      </c>
      <c r="AY1480">
        <v>0.64900000000000002</v>
      </c>
      <c r="AZ1480">
        <v>0.61109999999999998</v>
      </c>
      <c r="BA1480">
        <v>0.4763</v>
      </c>
      <c r="BB1480">
        <v>0.45900000000000002</v>
      </c>
      <c r="BC1480">
        <v>0.58209999999999995</v>
      </c>
      <c r="BD1480">
        <v>0.52190000000000003</v>
      </c>
    </row>
    <row r="1481" spans="1:56" hidden="1" x14ac:dyDescent="0.4">
      <c r="A1481">
        <v>1508</v>
      </c>
      <c r="B1481" t="str">
        <f t="shared" si="72"/>
        <v>GPM092</v>
      </c>
      <c r="C1481" t="str">
        <f t="shared" si="73"/>
        <v>GPM093</v>
      </c>
      <c r="D1481" t="str">
        <f t="shared" si="70"/>
        <v>TFIDF</v>
      </c>
      <c r="E1481" t="s">
        <v>1562</v>
      </c>
      <c r="F1481">
        <f t="shared" si="71"/>
        <v>0.50599800000000028</v>
      </c>
      <c r="G1481">
        <v>0.56489999999999996</v>
      </c>
      <c r="H1481">
        <v>0.51959999999999995</v>
      </c>
      <c r="I1481">
        <v>0.46939999999999998</v>
      </c>
      <c r="J1481">
        <v>0.43509999999999999</v>
      </c>
      <c r="K1481">
        <v>0.43819999999999998</v>
      </c>
      <c r="L1481">
        <v>0.49919999999999998</v>
      </c>
      <c r="M1481">
        <v>0.51719999999999999</v>
      </c>
      <c r="N1481">
        <v>0.43790000000000001</v>
      </c>
      <c r="O1481">
        <v>0.57450000000000001</v>
      </c>
      <c r="P1481">
        <v>0.4582</v>
      </c>
      <c r="Q1481">
        <v>0.43940000000000001</v>
      </c>
      <c r="R1481">
        <v>0.47489999999999999</v>
      </c>
      <c r="S1481">
        <v>0.41270000000000001</v>
      </c>
      <c r="T1481">
        <v>0.39200000000000002</v>
      </c>
      <c r="U1481">
        <v>0.45050000000000001</v>
      </c>
      <c r="V1481">
        <v>0.49780000000000002</v>
      </c>
      <c r="W1481">
        <v>0.44159999999999999</v>
      </c>
      <c r="X1481">
        <v>0.4138</v>
      </c>
      <c r="Y1481">
        <v>0.42370000000000002</v>
      </c>
      <c r="Z1481">
        <v>0.58520000000000005</v>
      </c>
      <c r="AA1481">
        <v>0.5867</v>
      </c>
      <c r="AB1481">
        <v>0.42699999999999999</v>
      </c>
      <c r="AC1481">
        <v>0.53759999999999997</v>
      </c>
      <c r="AD1481">
        <v>0.46760000000000002</v>
      </c>
      <c r="AE1481">
        <v>0.51139999999999997</v>
      </c>
      <c r="AF1481">
        <v>0.53700000000000003</v>
      </c>
      <c r="AG1481">
        <v>0.59830000000000005</v>
      </c>
      <c r="AH1481">
        <v>0.55989999999999995</v>
      </c>
      <c r="AI1481">
        <v>0.4829</v>
      </c>
      <c r="AJ1481">
        <v>0.61060000000000003</v>
      </c>
      <c r="AK1481">
        <v>0.52580000000000005</v>
      </c>
      <c r="AL1481">
        <v>0.53249999999999997</v>
      </c>
      <c r="AM1481">
        <v>0.54530000000000001</v>
      </c>
      <c r="AN1481">
        <v>0.49830000000000002</v>
      </c>
      <c r="AO1481">
        <v>0.54249999999999998</v>
      </c>
      <c r="AP1481">
        <v>0.71189999999999998</v>
      </c>
      <c r="AQ1481">
        <v>0.45079999999999998</v>
      </c>
      <c r="AR1481">
        <v>0.58930000000000005</v>
      </c>
      <c r="AS1481">
        <v>0.53939999999999999</v>
      </c>
      <c r="AT1481">
        <v>0.5494</v>
      </c>
      <c r="AU1481">
        <v>0.37419999999999998</v>
      </c>
      <c r="AV1481">
        <v>0.34739999999999999</v>
      </c>
      <c r="AW1481">
        <v>0.54579999999999995</v>
      </c>
      <c r="AX1481">
        <v>0.43540000000000001</v>
      </c>
      <c r="AY1481">
        <v>0.66690000000000005</v>
      </c>
      <c r="AZ1481">
        <v>0.58509999999999995</v>
      </c>
      <c r="BA1481">
        <v>0.51470000000000005</v>
      </c>
      <c r="BB1481">
        <v>0.54679999999999995</v>
      </c>
      <c r="BC1481">
        <v>0.48209999999999997</v>
      </c>
      <c r="BD1481">
        <v>0.55149999999999999</v>
      </c>
    </row>
    <row r="1482" spans="1:56" hidden="1" x14ac:dyDescent="0.4">
      <c r="A1482">
        <v>1509</v>
      </c>
      <c r="B1482" t="str">
        <f t="shared" si="72"/>
        <v>GPM092</v>
      </c>
      <c r="C1482" t="str">
        <f t="shared" si="73"/>
        <v>GPM093</v>
      </c>
      <c r="D1482" t="str">
        <f t="shared" si="70"/>
        <v>BM25</v>
      </c>
      <c r="E1482" t="s">
        <v>1563</v>
      </c>
      <c r="F1482">
        <f t="shared" si="71"/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</row>
    <row r="1483" spans="1:56" hidden="1" x14ac:dyDescent="0.4">
      <c r="A1483">
        <v>1510</v>
      </c>
      <c r="B1483" t="str">
        <f t="shared" si="72"/>
        <v>GPM092</v>
      </c>
      <c r="C1483" t="str">
        <f t="shared" si="73"/>
        <v>GPM093</v>
      </c>
      <c r="D1483" t="str">
        <f t="shared" si="70"/>
        <v>SBERT</v>
      </c>
      <c r="E1483" t="s">
        <v>1564</v>
      </c>
      <c r="F1483">
        <f t="shared" si="71"/>
        <v>0.92446799999999996</v>
      </c>
      <c r="G1483">
        <v>0.90049999999999997</v>
      </c>
      <c r="H1483">
        <v>0.9133</v>
      </c>
      <c r="I1483">
        <v>0.91769999999999996</v>
      </c>
      <c r="J1483">
        <v>0.94550000000000001</v>
      </c>
      <c r="K1483">
        <v>0.90539999999999998</v>
      </c>
      <c r="L1483">
        <v>0.91479999999999995</v>
      </c>
      <c r="M1483">
        <v>0.9355</v>
      </c>
      <c r="N1483">
        <v>0.91210000000000002</v>
      </c>
      <c r="O1483">
        <v>0.94069999999999998</v>
      </c>
      <c r="P1483">
        <v>0.93059999999999998</v>
      </c>
      <c r="Q1483">
        <v>0.94210000000000005</v>
      </c>
      <c r="R1483">
        <v>0.9103</v>
      </c>
      <c r="S1483">
        <v>0.88219999999999998</v>
      </c>
      <c r="T1483">
        <v>0.89559999999999995</v>
      </c>
      <c r="U1483">
        <v>0.90449999999999997</v>
      </c>
      <c r="V1483">
        <v>0.90820000000000001</v>
      </c>
      <c r="W1483">
        <v>0.87090000000000001</v>
      </c>
      <c r="X1483">
        <v>0.94450000000000001</v>
      </c>
      <c r="Y1483">
        <v>0.91390000000000005</v>
      </c>
      <c r="Z1483">
        <v>0.93730000000000002</v>
      </c>
      <c r="AA1483">
        <v>0.95720000000000005</v>
      </c>
      <c r="AB1483">
        <v>0.8831</v>
      </c>
      <c r="AC1483">
        <v>0.91059999999999997</v>
      </c>
      <c r="AD1483">
        <v>0.93479999999999996</v>
      </c>
      <c r="AE1483">
        <v>0.9577</v>
      </c>
      <c r="AF1483">
        <v>0.95740000000000003</v>
      </c>
      <c r="AG1483">
        <v>0.9274</v>
      </c>
      <c r="AH1483">
        <v>0.95840000000000003</v>
      </c>
      <c r="AI1483">
        <v>0.94799999999999995</v>
      </c>
      <c r="AJ1483">
        <v>0.94750000000000001</v>
      </c>
      <c r="AK1483">
        <v>0.93510000000000004</v>
      </c>
      <c r="AL1483">
        <v>0.89680000000000004</v>
      </c>
      <c r="AM1483">
        <v>0.93440000000000001</v>
      </c>
      <c r="AN1483">
        <v>0.90259999999999996</v>
      </c>
      <c r="AO1483">
        <v>0.95809999999999995</v>
      </c>
      <c r="AP1483">
        <v>0.92230000000000001</v>
      </c>
      <c r="AQ1483">
        <v>0.95209999999999995</v>
      </c>
      <c r="AR1483">
        <v>0.9526</v>
      </c>
      <c r="AS1483">
        <v>0.88819999999999999</v>
      </c>
      <c r="AT1483">
        <v>0.94840000000000002</v>
      </c>
      <c r="AU1483">
        <v>0.90400000000000003</v>
      </c>
      <c r="AV1483">
        <v>0.89319999999999999</v>
      </c>
      <c r="AW1483">
        <v>0.88570000000000004</v>
      </c>
      <c r="AX1483">
        <v>0.90200000000000002</v>
      </c>
      <c r="AY1483">
        <v>0.92400000000000004</v>
      </c>
      <c r="AZ1483">
        <v>0.95369999999999999</v>
      </c>
      <c r="BA1483">
        <v>0.9204</v>
      </c>
      <c r="BB1483">
        <v>0.9224</v>
      </c>
      <c r="BC1483">
        <v>0.95120000000000005</v>
      </c>
      <c r="BD1483">
        <v>0.96850000000000003</v>
      </c>
    </row>
    <row r="1484" spans="1:56" hidden="1" x14ac:dyDescent="0.4">
      <c r="A1484">
        <v>1511</v>
      </c>
      <c r="B1484" t="str">
        <f t="shared" si="72"/>
        <v>GPM092</v>
      </c>
      <c r="C1484" t="str">
        <f t="shared" si="73"/>
        <v>GPM093</v>
      </c>
      <c r="D1484" t="str">
        <f t="shared" si="70"/>
        <v>MEAN</v>
      </c>
      <c r="E1484" t="s">
        <v>1565</v>
      </c>
      <c r="F1484">
        <f t="shared" si="71"/>
        <v>0.45224600000000004</v>
      </c>
      <c r="G1484">
        <v>0.44540000000000002</v>
      </c>
      <c r="H1484">
        <v>0.43619999999999998</v>
      </c>
      <c r="I1484">
        <v>0.42849999999999999</v>
      </c>
      <c r="J1484">
        <v>0.43580000000000002</v>
      </c>
      <c r="K1484">
        <v>0.43690000000000001</v>
      </c>
      <c r="L1484">
        <v>0.42880000000000001</v>
      </c>
      <c r="M1484">
        <v>0.47070000000000001</v>
      </c>
      <c r="N1484">
        <v>0.42470000000000002</v>
      </c>
      <c r="O1484">
        <v>0.4698</v>
      </c>
      <c r="P1484">
        <v>0.4325</v>
      </c>
      <c r="Q1484">
        <v>0.42099999999999999</v>
      </c>
      <c r="R1484">
        <v>0.438</v>
      </c>
      <c r="S1484">
        <v>0.39169999999999999</v>
      </c>
      <c r="T1484">
        <v>0.40539999999999998</v>
      </c>
      <c r="U1484">
        <v>0.43569999999999998</v>
      </c>
      <c r="V1484">
        <v>0.46200000000000002</v>
      </c>
      <c r="W1484">
        <v>0.40489999999999998</v>
      </c>
      <c r="X1484">
        <v>0.42909999999999998</v>
      </c>
      <c r="Y1484">
        <v>0.41970000000000002</v>
      </c>
      <c r="Z1484">
        <v>0.4884</v>
      </c>
      <c r="AA1484">
        <v>0.53490000000000004</v>
      </c>
      <c r="AB1484">
        <v>0.41880000000000001</v>
      </c>
      <c r="AC1484">
        <v>0.4501</v>
      </c>
      <c r="AD1484">
        <v>0.42759999999999998</v>
      </c>
      <c r="AE1484">
        <v>0.47989999999999999</v>
      </c>
      <c r="AF1484">
        <v>0.49309999999999998</v>
      </c>
      <c r="AG1484">
        <v>0.46610000000000001</v>
      </c>
      <c r="AH1484">
        <v>0.47770000000000001</v>
      </c>
      <c r="AI1484">
        <v>0.49790000000000001</v>
      </c>
      <c r="AJ1484">
        <v>0.46100000000000002</v>
      </c>
      <c r="AK1484">
        <v>0.44009999999999999</v>
      </c>
      <c r="AL1484">
        <v>0.44529999999999997</v>
      </c>
      <c r="AM1484">
        <v>0.47189999999999999</v>
      </c>
      <c r="AN1484">
        <v>0.43630000000000002</v>
      </c>
      <c r="AO1484">
        <v>0.49840000000000001</v>
      </c>
      <c r="AP1484">
        <v>0.50680000000000003</v>
      </c>
      <c r="AQ1484">
        <v>0.46600000000000003</v>
      </c>
      <c r="AR1484">
        <v>0.48080000000000001</v>
      </c>
      <c r="AS1484">
        <v>0.46479999999999999</v>
      </c>
      <c r="AT1484">
        <v>0.46289999999999998</v>
      </c>
      <c r="AU1484">
        <v>0.38350000000000001</v>
      </c>
      <c r="AV1484">
        <v>0.3876</v>
      </c>
      <c r="AW1484">
        <v>0.44319999999999998</v>
      </c>
      <c r="AX1484">
        <v>0.4239</v>
      </c>
      <c r="AY1484">
        <v>0.52359999999999995</v>
      </c>
      <c r="AZ1484">
        <v>0.53779999999999994</v>
      </c>
      <c r="BA1484">
        <v>0.44769999999999999</v>
      </c>
      <c r="BB1484">
        <v>0.43080000000000002</v>
      </c>
      <c r="BC1484">
        <v>0.46820000000000001</v>
      </c>
      <c r="BD1484">
        <v>0.48039999999999999</v>
      </c>
    </row>
    <row r="1485" spans="1:56" x14ac:dyDescent="0.4">
      <c r="A1485">
        <v>1512</v>
      </c>
      <c r="B1485" t="str">
        <f t="shared" si="72"/>
        <v>GPM092</v>
      </c>
      <c r="C1485" t="str">
        <f t="shared" si="73"/>
        <v>GPM093</v>
      </c>
      <c r="D1485" t="str">
        <f t="shared" si="70"/>
        <v>Weighted</v>
      </c>
      <c r="E1485" t="s">
        <v>1566</v>
      </c>
      <c r="F1485">
        <f t="shared" si="71"/>
        <v>0.45194599999999974</v>
      </c>
      <c r="G1485">
        <v>0.44990000000000002</v>
      </c>
      <c r="H1485">
        <v>0.43430000000000002</v>
      </c>
      <c r="I1485">
        <v>0.4214</v>
      </c>
      <c r="J1485">
        <v>0.42470000000000002</v>
      </c>
      <c r="K1485">
        <v>0.43219999999999997</v>
      </c>
      <c r="L1485">
        <v>0.42380000000000001</v>
      </c>
      <c r="M1485">
        <v>0.47399999999999998</v>
      </c>
      <c r="N1485">
        <v>0.41589999999999999</v>
      </c>
      <c r="O1485">
        <v>0.47489999999999999</v>
      </c>
      <c r="P1485">
        <v>0.4239</v>
      </c>
      <c r="Q1485">
        <v>0.40689999999999998</v>
      </c>
      <c r="R1485">
        <v>0.43480000000000002</v>
      </c>
      <c r="S1485">
        <v>0.378</v>
      </c>
      <c r="T1485">
        <v>0.39200000000000002</v>
      </c>
      <c r="U1485">
        <v>0.43149999999999999</v>
      </c>
      <c r="V1485">
        <v>0.4662</v>
      </c>
      <c r="W1485">
        <v>0.39760000000000001</v>
      </c>
      <c r="X1485">
        <v>0.41539999999999999</v>
      </c>
      <c r="Y1485">
        <v>0.40870000000000001</v>
      </c>
      <c r="Z1485">
        <v>0.49919999999999998</v>
      </c>
      <c r="AA1485">
        <v>0.5544</v>
      </c>
      <c r="AB1485">
        <v>0.4123</v>
      </c>
      <c r="AC1485">
        <v>0.45290000000000002</v>
      </c>
      <c r="AD1485">
        <v>0.41770000000000002</v>
      </c>
      <c r="AE1485">
        <v>0.48180000000000001</v>
      </c>
      <c r="AF1485">
        <v>0.49959999999999999</v>
      </c>
      <c r="AG1485">
        <v>0.47349999999999998</v>
      </c>
      <c r="AH1485">
        <v>0.48130000000000001</v>
      </c>
      <c r="AI1485">
        <v>0.50439999999999996</v>
      </c>
      <c r="AJ1485">
        <v>0.4647</v>
      </c>
      <c r="AK1485">
        <v>0.43619999999999998</v>
      </c>
      <c r="AL1485">
        <v>0.44869999999999999</v>
      </c>
      <c r="AM1485">
        <v>0.47699999999999998</v>
      </c>
      <c r="AN1485">
        <v>0.43480000000000002</v>
      </c>
      <c r="AO1485">
        <v>0.50639999999999996</v>
      </c>
      <c r="AP1485">
        <v>0.53080000000000005</v>
      </c>
      <c r="AQ1485">
        <v>0.4622</v>
      </c>
      <c r="AR1485">
        <v>0.48749999999999999</v>
      </c>
      <c r="AS1485">
        <v>0.4748</v>
      </c>
      <c r="AT1485">
        <v>0.46389999999999998</v>
      </c>
      <c r="AU1485">
        <v>0.36249999999999999</v>
      </c>
      <c r="AV1485">
        <v>0.3679</v>
      </c>
      <c r="AW1485">
        <v>0.44840000000000002</v>
      </c>
      <c r="AX1485">
        <v>0.4163</v>
      </c>
      <c r="AY1485">
        <v>0.54920000000000002</v>
      </c>
      <c r="AZ1485">
        <v>0.5585</v>
      </c>
      <c r="BA1485">
        <v>0.44729999999999998</v>
      </c>
      <c r="BB1485">
        <v>0.42749999999999999</v>
      </c>
      <c r="BC1485">
        <v>0.4667</v>
      </c>
      <c r="BD1485">
        <v>0.48280000000000001</v>
      </c>
    </row>
    <row r="1486" spans="1:56" hidden="1" x14ac:dyDescent="0.4">
      <c r="A1486">
        <v>1422</v>
      </c>
      <c r="B1486" t="str">
        <f t="shared" si="72"/>
        <v>GPM091</v>
      </c>
      <c r="C1486" t="str">
        <f t="shared" si="73"/>
        <v>GPM093</v>
      </c>
      <c r="D1486" t="str">
        <f t="shared" si="70"/>
        <v>Jaccard</v>
      </c>
      <c r="E1486" t="s">
        <v>1567</v>
      </c>
      <c r="F1486">
        <f t="shared" si="71"/>
        <v>0.32045599999999985</v>
      </c>
      <c r="G1486">
        <v>0.35139999999999999</v>
      </c>
      <c r="H1486">
        <v>0.3</v>
      </c>
      <c r="I1486">
        <v>0.35439999999999999</v>
      </c>
      <c r="J1486">
        <v>0.29470000000000002</v>
      </c>
      <c r="K1486">
        <v>0.41860000000000003</v>
      </c>
      <c r="L1486">
        <v>0.24</v>
      </c>
      <c r="M1486">
        <v>0.27639999999999998</v>
      </c>
      <c r="N1486">
        <v>0.29459999999999997</v>
      </c>
      <c r="O1486">
        <v>0.29310000000000003</v>
      </c>
      <c r="P1486">
        <v>0.33329999999999999</v>
      </c>
      <c r="Q1486">
        <v>0.25679999999999997</v>
      </c>
      <c r="R1486">
        <v>0.36209999999999998</v>
      </c>
      <c r="S1486">
        <v>3.4500000000000003E-2</v>
      </c>
      <c r="T1486">
        <v>0.28170000000000001</v>
      </c>
      <c r="U1486">
        <v>0.3402</v>
      </c>
      <c r="V1486">
        <v>0.40400000000000003</v>
      </c>
      <c r="W1486">
        <v>0.3</v>
      </c>
      <c r="X1486">
        <v>0.2364</v>
      </c>
      <c r="Y1486">
        <v>0.30630000000000002</v>
      </c>
      <c r="Z1486">
        <v>0.37140000000000001</v>
      </c>
      <c r="AA1486">
        <v>0.3241</v>
      </c>
      <c r="AB1486">
        <v>0.27839999999999998</v>
      </c>
      <c r="AC1486">
        <v>0.32690000000000002</v>
      </c>
      <c r="AD1486">
        <v>0.22109999999999999</v>
      </c>
      <c r="AE1486">
        <v>0.3982</v>
      </c>
      <c r="AF1486">
        <v>0.42309999999999998</v>
      </c>
      <c r="AG1486">
        <v>0.26250000000000001</v>
      </c>
      <c r="AH1486">
        <v>0.36049999999999999</v>
      </c>
      <c r="AI1486">
        <v>0.36919999999999997</v>
      </c>
      <c r="AJ1486">
        <v>0.16070000000000001</v>
      </c>
      <c r="AK1486">
        <v>0.35139999999999999</v>
      </c>
      <c r="AL1486">
        <v>0.31630000000000003</v>
      </c>
      <c r="AM1486">
        <v>0.33329999999999999</v>
      </c>
      <c r="AN1486">
        <v>0.32690000000000002</v>
      </c>
      <c r="AO1486">
        <v>0.32350000000000001</v>
      </c>
      <c r="AP1486">
        <v>0.23810000000000001</v>
      </c>
      <c r="AQ1486">
        <v>0.36670000000000003</v>
      </c>
      <c r="AR1486">
        <v>0.31030000000000002</v>
      </c>
      <c r="AS1486">
        <v>0.4</v>
      </c>
      <c r="AT1486">
        <v>0.35899999999999999</v>
      </c>
      <c r="AU1486">
        <v>0.37840000000000001</v>
      </c>
      <c r="AV1486">
        <v>0.35</v>
      </c>
      <c r="AW1486">
        <v>0.3196</v>
      </c>
      <c r="AX1486">
        <v>0.3387</v>
      </c>
      <c r="AY1486">
        <v>0.32100000000000001</v>
      </c>
      <c r="AZ1486">
        <v>0.3372</v>
      </c>
      <c r="BA1486">
        <v>0.36270000000000002</v>
      </c>
      <c r="BB1486">
        <v>0.38140000000000002</v>
      </c>
      <c r="BC1486">
        <v>0.3523</v>
      </c>
      <c r="BD1486">
        <v>0.38140000000000002</v>
      </c>
    </row>
    <row r="1487" spans="1:56" hidden="1" x14ac:dyDescent="0.4">
      <c r="A1487">
        <v>1423</v>
      </c>
      <c r="B1487" t="str">
        <f t="shared" si="72"/>
        <v>GPM091</v>
      </c>
      <c r="C1487" t="str">
        <f t="shared" si="73"/>
        <v>GPM093</v>
      </c>
      <c r="D1487" t="str">
        <f t="shared" si="70"/>
        <v>Levenshtein</v>
      </c>
      <c r="E1487" t="s">
        <v>1568</v>
      </c>
      <c r="F1487">
        <f t="shared" si="71"/>
        <v>0.50196600000000013</v>
      </c>
      <c r="G1487">
        <v>0.48049999999999998</v>
      </c>
      <c r="H1487">
        <v>0.4602</v>
      </c>
      <c r="I1487">
        <v>0.47449999999999998</v>
      </c>
      <c r="J1487">
        <v>0.51239999999999997</v>
      </c>
      <c r="K1487">
        <v>0.57210000000000005</v>
      </c>
      <c r="L1487">
        <v>0.41520000000000001</v>
      </c>
      <c r="M1487">
        <v>0.41570000000000001</v>
      </c>
      <c r="N1487">
        <v>0.4914</v>
      </c>
      <c r="O1487">
        <v>0.55359999999999998</v>
      </c>
      <c r="P1487">
        <v>0.48430000000000001</v>
      </c>
      <c r="Q1487">
        <v>0.55000000000000004</v>
      </c>
      <c r="R1487">
        <v>0.55000000000000004</v>
      </c>
      <c r="S1487">
        <v>0.39729999999999999</v>
      </c>
      <c r="T1487">
        <v>0.5474</v>
      </c>
      <c r="U1487">
        <v>0.48630000000000001</v>
      </c>
      <c r="V1487">
        <v>0.5625</v>
      </c>
      <c r="W1487">
        <v>0.45369999999999999</v>
      </c>
      <c r="X1487">
        <v>0.43090000000000001</v>
      </c>
      <c r="Y1487">
        <v>0.496</v>
      </c>
      <c r="Z1487">
        <v>0.56389999999999996</v>
      </c>
      <c r="AA1487">
        <v>0.4874</v>
      </c>
      <c r="AB1487">
        <v>0.48089999999999999</v>
      </c>
      <c r="AC1487">
        <v>0.46160000000000001</v>
      </c>
      <c r="AD1487">
        <v>0.53410000000000002</v>
      </c>
      <c r="AE1487">
        <v>0.5595</v>
      </c>
      <c r="AF1487">
        <v>0.5706</v>
      </c>
      <c r="AG1487">
        <v>0.52639999999999998</v>
      </c>
      <c r="AH1487">
        <v>0.48509999999999998</v>
      </c>
      <c r="AI1487">
        <v>0.49630000000000002</v>
      </c>
      <c r="AJ1487">
        <v>0.53459999999999996</v>
      </c>
      <c r="AK1487">
        <v>0.4798</v>
      </c>
      <c r="AL1487">
        <v>0.48680000000000001</v>
      </c>
      <c r="AM1487">
        <v>0.5252</v>
      </c>
      <c r="AN1487">
        <v>0.50249999999999995</v>
      </c>
      <c r="AO1487">
        <v>0.48909999999999998</v>
      </c>
      <c r="AP1487">
        <v>0.49370000000000003</v>
      </c>
      <c r="AQ1487">
        <v>0.53369999999999995</v>
      </c>
      <c r="AR1487">
        <v>0.53280000000000005</v>
      </c>
      <c r="AS1487">
        <v>0.497</v>
      </c>
      <c r="AT1487">
        <v>0.4667</v>
      </c>
      <c r="AU1487">
        <v>0.43880000000000002</v>
      </c>
      <c r="AV1487">
        <v>0.43590000000000001</v>
      </c>
      <c r="AW1487">
        <v>0.60009999999999997</v>
      </c>
      <c r="AX1487">
        <v>0.51400000000000001</v>
      </c>
      <c r="AY1487">
        <v>0.51929999999999998</v>
      </c>
      <c r="AZ1487">
        <v>0.52380000000000004</v>
      </c>
      <c r="BA1487">
        <v>0.4924</v>
      </c>
      <c r="BB1487">
        <v>0.50070000000000003</v>
      </c>
      <c r="BC1487">
        <v>0.55349999999999999</v>
      </c>
      <c r="BD1487">
        <v>0.47810000000000002</v>
      </c>
    </row>
    <row r="1488" spans="1:56" hidden="1" x14ac:dyDescent="0.4">
      <c r="A1488">
        <v>1424</v>
      </c>
      <c r="B1488" t="str">
        <f t="shared" si="72"/>
        <v>GPM091</v>
      </c>
      <c r="C1488" t="str">
        <f t="shared" si="73"/>
        <v>GPM093</v>
      </c>
      <c r="D1488" t="str">
        <f t="shared" si="70"/>
        <v>TFIDF</v>
      </c>
      <c r="E1488" t="s">
        <v>1569</v>
      </c>
      <c r="F1488">
        <f t="shared" si="71"/>
        <v>0.51616400000000007</v>
      </c>
      <c r="G1488">
        <v>0.58789999999999998</v>
      </c>
      <c r="H1488">
        <v>0.57379999999999998</v>
      </c>
      <c r="I1488">
        <v>0.48920000000000002</v>
      </c>
      <c r="J1488">
        <v>0.41310000000000002</v>
      </c>
      <c r="K1488">
        <v>0.499</v>
      </c>
      <c r="L1488">
        <v>0.40079999999999999</v>
      </c>
      <c r="M1488">
        <v>0.42359999999999998</v>
      </c>
      <c r="N1488">
        <v>0.50149999999999995</v>
      </c>
      <c r="O1488">
        <v>0.62060000000000004</v>
      </c>
      <c r="P1488">
        <v>0.4758</v>
      </c>
      <c r="Q1488">
        <v>0.45350000000000001</v>
      </c>
      <c r="R1488">
        <v>0.48420000000000002</v>
      </c>
      <c r="S1488">
        <v>0.47120000000000001</v>
      </c>
      <c r="T1488">
        <v>0.47289999999999999</v>
      </c>
      <c r="U1488">
        <v>0.4375</v>
      </c>
      <c r="V1488">
        <v>0.5796</v>
      </c>
      <c r="W1488">
        <v>0.44669999999999999</v>
      </c>
      <c r="X1488">
        <v>0.5262</v>
      </c>
      <c r="Y1488">
        <v>0.50090000000000001</v>
      </c>
      <c r="Z1488">
        <v>0.60370000000000001</v>
      </c>
      <c r="AA1488">
        <v>0.58750000000000002</v>
      </c>
      <c r="AB1488">
        <v>0.3947</v>
      </c>
      <c r="AC1488">
        <v>0.47010000000000002</v>
      </c>
      <c r="AD1488">
        <v>0.5806</v>
      </c>
      <c r="AE1488">
        <v>0.47989999999999999</v>
      </c>
      <c r="AF1488">
        <v>0.58189999999999997</v>
      </c>
      <c r="AG1488">
        <v>0.52990000000000004</v>
      </c>
      <c r="AH1488">
        <v>0.5343</v>
      </c>
      <c r="AI1488">
        <v>0.46029999999999999</v>
      </c>
      <c r="AJ1488">
        <v>0.57269999999999999</v>
      </c>
      <c r="AK1488">
        <v>0.55740000000000001</v>
      </c>
      <c r="AL1488">
        <v>0.52629999999999999</v>
      </c>
      <c r="AM1488">
        <v>0.63570000000000004</v>
      </c>
      <c r="AN1488">
        <v>0.49340000000000001</v>
      </c>
      <c r="AO1488">
        <v>0.50529999999999997</v>
      </c>
      <c r="AP1488">
        <v>0.58169999999999999</v>
      </c>
      <c r="AQ1488">
        <v>0.48899999999999999</v>
      </c>
      <c r="AR1488">
        <v>0.63480000000000003</v>
      </c>
      <c r="AS1488">
        <v>0.53739999999999999</v>
      </c>
      <c r="AT1488">
        <v>0.51480000000000004</v>
      </c>
      <c r="AU1488">
        <v>0.4496</v>
      </c>
      <c r="AV1488">
        <v>0.4698</v>
      </c>
      <c r="AW1488">
        <v>0.63280000000000003</v>
      </c>
      <c r="AX1488">
        <v>0.52859999999999996</v>
      </c>
      <c r="AY1488">
        <v>0.58289999999999997</v>
      </c>
      <c r="AZ1488">
        <v>0.44350000000000001</v>
      </c>
      <c r="BA1488">
        <v>0.51949999999999996</v>
      </c>
      <c r="BB1488">
        <v>0.54830000000000001</v>
      </c>
      <c r="BC1488">
        <v>0.53559999999999997</v>
      </c>
      <c r="BD1488">
        <v>0.46820000000000001</v>
      </c>
    </row>
    <row r="1489" spans="1:56" hidden="1" x14ac:dyDescent="0.4">
      <c r="A1489">
        <v>1425</v>
      </c>
      <c r="B1489" t="str">
        <f t="shared" si="72"/>
        <v>GPM091</v>
      </c>
      <c r="C1489" t="str">
        <f t="shared" si="73"/>
        <v>GPM093</v>
      </c>
      <c r="D1489" t="str">
        <f t="shared" si="70"/>
        <v>BM25</v>
      </c>
      <c r="E1489" t="s">
        <v>1570</v>
      </c>
      <c r="F1489">
        <f t="shared" si="71"/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</row>
    <row r="1490" spans="1:56" hidden="1" x14ac:dyDescent="0.4">
      <c r="A1490">
        <v>1426</v>
      </c>
      <c r="B1490" t="str">
        <f t="shared" si="72"/>
        <v>GPM091</v>
      </c>
      <c r="C1490" t="str">
        <f t="shared" si="73"/>
        <v>GPM093</v>
      </c>
      <c r="D1490" t="str">
        <f t="shared" si="70"/>
        <v>SBERT</v>
      </c>
      <c r="E1490" t="s">
        <v>1571</v>
      </c>
      <c r="F1490">
        <f t="shared" si="71"/>
        <v>0.92175200000000002</v>
      </c>
      <c r="G1490">
        <v>0.89580000000000004</v>
      </c>
      <c r="H1490">
        <v>0.91310000000000002</v>
      </c>
      <c r="I1490">
        <v>0.91839999999999999</v>
      </c>
      <c r="J1490">
        <v>0.9516</v>
      </c>
      <c r="K1490">
        <v>0.91520000000000001</v>
      </c>
      <c r="L1490">
        <v>0.90349999999999997</v>
      </c>
      <c r="M1490">
        <v>0.9214</v>
      </c>
      <c r="N1490">
        <v>0.94140000000000001</v>
      </c>
      <c r="O1490">
        <v>0.93810000000000004</v>
      </c>
      <c r="P1490">
        <v>0.94699999999999995</v>
      </c>
      <c r="Q1490">
        <v>0.9204</v>
      </c>
      <c r="R1490">
        <v>0.92800000000000005</v>
      </c>
      <c r="S1490">
        <v>0.88149999999999995</v>
      </c>
      <c r="T1490">
        <v>0.91669999999999996</v>
      </c>
      <c r="U1490">
        <v>0.9224</v>
      </c>
      <c r="V1490">
        <v>0.91379999999999995</v>
      </c>
      <c r="W1490">
        <v>0.91239999999999999</v>
      </c>
      <c r="X1490">
        <v>0.91359999999999997</v>
      </c>
      <c r="Y1490">
        <v>0.92949999999999999</v>
      </c>
      <c r="Z1490">
        <v>0.95469999999999999</v>
      </c>
      <c r="AA1490">
        <v>0.91420000000000001</v>
      </c>
      <c r="AB1490">
        <v>0.87219999999999998</v>
      </c>
      <c r="AC1490">
        <v>0.91339999999999999</v>
      </c>
      <c r="AD1490">
        <v>0.95609999999999995</v>
      </c>
      <c r="AE1490">
        <v>0.92179999999999995</v>
      </c>
      <c r="AF1490">
        <v>0.95809999999999995</v>
      </c>
      <c r="AG1490">
        <v>0.93540000000000001</v>
      </c>
      <c r="AH1490">
        <v>0.92610000000000003</v>
      </c>
      <c r="AI1490">
        <v>0.8931</v>
      </c>
      <c r="AJ1490">
        <v>0.94440000000000002</v>
      </c>
      <c r="AK1490">
        <v>0.96860000000000002</v>
      </c>
      <c r="AL1490">
        <v>0.89729999999999999</v>
      </c>
      <c r="AM1490">
        <v>0.9677</v>
      </c>
      <c r="AN1490">
        <v>0.90500000000000003</v>
      </c>
      <c r="AO1490">
        <v>0.93640000000000001</v>
      </c>
      <c r="AP1490">
        <v>0.88339999999999996</v>
      </c>
      <c r="AQ1490">
        <v>0.9496</v>
      </c>
      <c r="AR1490">
        <v>0.94179999999999997</v>
      </c>
      <c r="AS1490">
        <v>0.93</v>
      </c>
      <c r="AT1490">
        <v>0.91510000000000002</v>
      </c>
      <c r="AU1490">
        <v>0.92020000000000002</v>
      </c>
      <c r="AV1490">
        <v>0.8861</v>
      </c>
      <c r="AW1490">
        <v>0.92279999999999995</v>
      </c>
      <c r="AX1490">
        <v>0.90969999999999995</v>
      </c>
      <c r="AY1490">
        <v>0.92269999999999996</v>
      </c>
      <c r="AZ1490">
        <v>0.91159999999999997</v>
      </c>
      <c r="BA1490">
        <v>0.89229999999999998</v>
      </c>
      <c r="BB1490">
        <v>0.92369999999999997</v>
      </c>
      <c r="BC1490">
        <v>0.89139999999999997</v>
      </c>
      <c r="BD1490">
        <v>0.93889999999999996</v>
      </c>
    </row>
    <row r="1491" spans="1:56" hidden="1" x14ac:dyDescent="0.4">
      <c r="A1491">
        <v>1427</v>
      </c>
      <c r="B1491" t="str">
        <f t="shared" si="72"/>
        <v>GPM091</v>
      </c>
      <c r="C1491" t="str">
        <f t="shared" si="73"/>
        <v>GPM093</v>
      </c>
      <c r="D1491" t="str">
        <f t="shared" si="70"/>
        <v>MEAN</v>
      </c>
      <c r="E1491" t="s">
        <v>1572</v>
      </c>
      <c r="F1491">
        <f t="shared" si="71"/>
        <v>0.45206800000000003</v>
      </c>
      <c r="G1491">
        <v>0.46310000000000001</v>
      </c>
      <c r="H1491">
        <v>0.44940000000000002</v>
      </c>
      <c r="I1491">
        <v>0.44729999999999998</v>
      </c>
      <c r="J1491">
        <v>0.43440000000000001</v>
      </c>
      <c r="K1491">
        <v>0.48099999999999998</v>
      </c>
      <c r="L1491">
        <v>0.39190000000000003</v>
      </c>
      <c r="M1491">
        <v>0.40739999999999998</v>
      </c>
      <c r="N1491">
        <v>0.44579999999999997</v>
      </c>
      <c r="O1491">
        <v>0.48110000000000003</v>
      </c>
      <c r="P1491">
        <v>0.4481</v>
      </c>
      <c r="Q1491">
        <v>0.43609999999999999</v>
      </c>
      <c r="R1491">
        <v>0.46489999999999998</v>
      </c>
      <c r="S1491">
        <v>0.3569</v>
      </c>
      <c r="T1491">
        <v>0.44369999999999998</v>
      </c>
      <c r="U1491">
        <v>0.43730000000000002</v>
      </c>
      <c r="V1491">
        <v>0.49199999999999999</v>
      </c>
      <c r="W1491">
        <v>0.42259999999999998</v>
      </c>
      <c r="X1491">
        <v>0.4214</v>
      </c>
      <c r="Y1491">
        <v>0.44650000000000001</v>
      </c>
      <c r="Z1491">
        <v>0.49869999999999998</v>
      </c>
      <c r="AA1491">
        <v>0.46260000000000001</v>
      </c>
      <c r="AB1491">
        <v>0.4052</v>
      </c>
      <c r="AC1491">
        <v>0.43440000000000001</v>
      </c>
      <c r="AD1491">
        <v>0.45839999999999997</v>
      </c>
      <c r="AE1491">
        <v>0.47189999999999999</v>
      </c>
      <c r="AF1491">
        <v>0.50670000000000004</v>
      </c>
      <c r="AG1491">
        <v>0.45079999999999998</v>
      </c>
      <c r="AH1491">
        <v>0.4612</v>
      </c>
      <c r="AI1491">
        <v>0.44379999999999997</v>
      </c>
      <c r="AJ1491">
        <v>0.4425</v>
      </c>
      <c r="AK1491">
        <v>0.47139999999999999</v>
      </c>
      <c r="AL1491">
        <v>0.44540000000000002</v>
      </c>
      <c r="AM1491">
        <v>0.4924</v>
      </c>
      <c r="AN1491">
        <v>0.4456</v>
      </c>
      <c r="AO1491">
        <v>0.45090000000000002</v>
      </c>
      <c r="AP1491">
        <v>0.43940000000000001</v>
      </c>
      <c r="AQ1491">
        <v>0.46779999999999999</v>
      </c>
      <c r="AR1491">
        <v>0.4839</v>
      </c>
      <c r="AS1491">
        <v>0.47289999999999999</v>
      </c>
      <c r="AT1491">
        <v>0.4511</v>
      </c>
      <c r="AU1491">
        <v>0.43740000000000001</v>
      </c>
      <c r="AV1491">
        <v>0.4284</v>
      </c>
      <c r="AW1491">
        <v>0.49509999999999998</v>
      </c>
      <c r="AX1491">
        <v>0.4582</v>
      </c>
      <c r="AY1491">
        <v>0.46920000000000001</v>
      </c>
      <c r="AZ1491">
        <v>0.44319999999999998</v>
      </c>
      <c r="BA1491">
        <v>0.45340000000000003</v>
      </c>
      <c r="BB1491">
        <v>0.4708</v>
      </c>
      <c r="BC1491">
        <v>0.46650000000000003</v>
      </c>
      <c r="BD1491">
        <v>0.45329999999999998</v>
      </c>
    </row>
    <row r="1492" spans="1:56" x14ac:dyDescent="0.4">
      <c r="A1492">
        <v>1428</v>
      </c>
      <c r="B1492" t="str">
        <f t="shared" si="72"/>
        <v>GPM091</v>
      </c>
      <c r="C1492" t="str">
        <f t="shared" si="73"/>
        <v>GPM093</v>
      </c>
      <c r="D1492" t="str">
        <f t="shared" si="70"/>
        <v>Weighted</v>
      </c>
      <c r="E1492" t="s">
        <v>1573</v>
      </c>
      <c r="F1492">
        <f t="shared" si="71"/>
        <v>0.45263599999999998</v>
      </c>
      <c r="G1492">
        <v>0.47389999999999999</v>
      </c>
      <c r="H1492">
        <v>0.45350000000000001</v>
      </c>
      <c r="I1492">
        <v>0.44579999999999997</v>
      </c>
      <c r="J1492">
        <v>0.4209</v>
      </c>
      <c r="K1492">
        <v>0.4889</v>
      </c>
      <c r="L1492">
        <v>0.37440000000000001</v>
      </c>
      <c r="M1492">
        <v>0.39229999999999998</v>
      </c>
      <c r="N1492">
        <v>0.44109999999999999</v>
      </c>
      <c r="O1492">
        <v>0.49170000000000003</v>
      </c>
      <c r="P1492">
        <v>0.44190000000000002</v>
      </c>
      <c r="Q1492">
        <v>0.42980000000000002</v>
      </c>
      <c r="R1492">
        <v>0.46610000000000001</v>
      </c>
      <c r="S1492">
        <v>0.33750000000000002</v>
      </c>
      <c r="T1492">
        <v>0.44080000000000003</v>
      </c>
      <c r="U1492">
        <v>0.43009999999999998</v>
      </c>
      <c r="V1492">
        <v>0.50690000000000002</v>
      </c>
      <c r="W1492">
        <v>0.41370000000000001</v>
      </c>
      <c r="X1492">
        <v>0.41599999999999998</v>
      </c>
      <c r="Y1492">
        <v>0.44379999999999997</v>
      </c>
      <c r="Z1492">
        <v>0.51039999999999996</v>
      </c>
      <c r="AA1492">
        <v>0.47049999999999997</v>
      </c>
      <c r="AB1492">
        <v>0.39539999999999997</v>
      </c>
      <c r="AC1492">
        <v>0.42949999999999999</v>
      </c>
      <c r="AD1492">
        <v>0.45860000000000001</v>
      </c>
      <c r="AE1492">
        <v>0.47560000000000002</v>
      </c>
      <c r="AF1492">
        <v>0.51880000000000004</v>
      </c>
      <c r="AG1492">
        <v>0.44969999999999999</v>
      </c>
      <c r="AH1492">
        <v>0.46429999999999999</v>
      </c>
      <c r="AI1492">
        <v>0.44379999999999997</v>
      </c>
      <c r="AJ1492">
        <v>0.44009999999999999</v>
      </c>
      <c r="AK1492">
        <v>0.47189999999999999</v>
      </c>
      <c r="AL1492">
        <v>0.44840000000000002</v>
      </c>
      <c r="AM1492">
        <v>0.50209999999999999</v>
      </c>
      <c r="AN1492">
        <v>0.44590000000000002</v>
      </c>
      <c r="AO1492">
        <v>0.44840000000000002</v>
      </c>
      <c r="AP1492">
        <v>0.44579999999999997</v>
      </c>
      <c r="AQ1492">
        <v>0.46679999999999999</v>
      </c>
      <c r="AR1492">
        <v>0.49540000000000001</v>
      </c>
      <c r="AS1492">
        <v>0.47849999999999998</v>
      </c>
      <c r="AT1492">
        <v>0.45240000000000002</v>
      </c>
      <c r="AU1492">
        <v>0.43120000000000003</v>
      </c>
      <c r="AV1492">
        <v>0.42599999999999999</v>
      </c>
      <c r="AW1492">
        <v>0.51200000000000001</v>
      </c>
      <c r="AX1492">
        <v>0.4627</v>
      </c>
      <c r="AY1492">
        <v>0.47720000000000001</v>
      </c>
      <c r="AZ1492">
        <v>0.4395</v>
      </c>
      <c r="BA1492">
        <v>0.45889999999999997</v>
      </c>
      <c r="BB1492">
        <v>0.47739999999999999</v>
      </c>
      <c r="BC1492">
        <v>0.4763</v>
      </c>
      <c r="BD1492">
        <v>0.44919999999999999</v>
      </c>
    </row>
    <row r="1493" spans="1:56" hidden="1" x14ac:dyDescent="0.4">
      <c r="A1493">
        <v>1527</v>
      </c>
      <c r="B1493" t="str">
        <f t="shared" si="72"/>
        <v>GPM053</v>
      </c>
      <c r="C1493" t="str">
        <f t="shared" si="73"/>
        <v>GPM093</v>
      </c>
      <c r="D1493" t="str">
        <f t="shared" si="70"/>
        <v>Jaccard</v>
      </c>
      <c r="E1493" t="s">
        <v>1574</v>
      </c>
      <c r="F1493">
        <f t="shared" si="71"/>
        <v>0.33728399999999992</v>
      </c>
      <c r="G1493">
        <v>0.31330000000000002</v>
      </c>
      <c r="H1493">
        <v>0.32219999999999999</v>
      </c>
      <c r="I1493">
        <v>0.25530000000000003</v>
      </c>
      <c r="J1493">
        <v>0.4783</v>
      </c>
      <c r="K1493">
        <v>0.30380000000000001</v>
      </c>
      <c r="L1493">
        <v>0.25740000000000002</v>
      </c>
      <c r="M1493">
        <v>0.38779999999999998</v>
      </c>
      <c r="N1493">
        <v>0.3306</v>
      </c>
      <c r="O1493">
        <v>0.25690000000000002</v>
      </c>
      <c r="P1493">
        <v>0.23469999999999999</v>
      </c>
      <c r="Q1493">
        <v>0.21690000000000001</v>
      </c>
      <c r="R1493">
        <v>0.3871</v>
      </c>
      <c r="S1493">
        <v>0.32950000000000002</v>
      </c>
      <c r="T1493">
        <v>0.2316</v>
      </c>
      <c r="U1493">
        <v>0.3977</v>
      </c>
      <c r="V1493">
        <v>0.35420000000000001</v>
      </c>
      <c r="W1493">
        <v>0.3</v>
      </c>
      <c r="X1493">
        <v>0.20219999999999999</v>
      </c>
      <c r="Y1493">
        <v>0.31480000000000002</v>
      </c>
      <c r="Z1493">
        <v>0.55930000000000002</v>
      </c>
      <c r="AA1493">
        <v>0.44869999999999999</v>
      </c>
      <c r="AB1493">
        <v>0.31430000000000002</v>
      </c>
      <c r="AC1493">
        <v>0.47299999999999998</v>
      </c>
      <c r="AD1493">
        <v>0.26090000000000002</v>
      </c>
      <c r="AE1493">
        <v>0.4375</v>
      </c>
      <c r="AF1493">
        <v>0.5</v>
      </c>
      <c r="AG1493">
        <v>0.2135</v>
      </c>
      <c r="AH1493">
        <v>0.3725</v>
      </c>
      <c r="AI1493">
        <v>0.36</v>
      </c>
      <c r="AJ1493">
        <v>0.21820000000000001</v>
      </c>
      <c r="AK1493">
        <v>0.28000000000000003</v>
      </c>
      <c r="AL1493">
        <v>0.35899999999999999</v>
      </c>
      <c r="AM1493">
        <v>0.35089999999999999</v>
      </c>
      <c r="AN1493">
        <v>0.30280000000000001</v>
      </c>
      <c r="AO1493">
        <v>0.41249999999999998</v>
      </c>
      <c r="AP1493">
        <v>0.29730000000000001</v>
      </c>
      <c r="AQ1493">
        <v>0.61360000000000003</v>
      </c>
      <c r="AR1493">
        <v>0.24709999999999999</v>
      </c>
      <c r="AS1493">
        <v>0.36840000000000001</v>
      </c>
      <c r="AT1493">
        <v>0.24529999999999999</v>
      </c>
      <c r="AU1493">
        <v>0.3377</v>
      </c>
      <c r="AV1493">
        <v>0.30230000000000001</v>
      </c>
      <c r="AW1493">
        <v>0.12330000000000001</v>
      </c>
      <c r="AX1493">
        <v>0.313</v>
      </c>
      <c r="AY1493">
        <v>0.41749999999999998</v>
      </c>
      <c r="AZ1493">
        <v>0.42170000000000002</v>
      </c>
      <c r="BA1493">
        <v>0.39</v>
      </c>
      <c r="BB1493">
        <v>0.30299999999999999</v>
      </c>
      <c r="BC1493">
        <v>0.29310000000000003</v>
      </c>
      <c r="BD1493">
        <v>0.45350000000000001</v>
      </c>
    </row>
    <row r="1494" spans="1:56" hidden="1" x14ac:dyDescent="0.4">
      <c r="A1494">
        <v>1528</v>
      </c>
      <c r="B1494" t="str">
        <f t="shared" si="72"/>
        <v>GPM053</v>
      </c>
      <c r="C1494" t="str">
        <f t="shared" si="73"/>
        <v>GPM093</v>
      </c>
      <c r="D1494" t="str">
        <f t="shared" si="70"/>
        <v>Levenshtein</v>
      </c>
      <c r="E1494" t="s">
        <v>1575</v>
      </c>
      <c r="F1494">
        <f t="shared" si="71"/>
        <v>0.52742599999999984</v>
      </c>
      <c r="G1494">
        <v>0.47420000000000001</v>
      </c>
      <c r="H1494">
        <v>0.46760000000000002</v>
      </c>
      <c r="I1494">
        <v>0.45150000000000001</v>
      </c>
      <c r="J1494">
        <v>0.63219999999999998</v>
      </c>
      <c r="K1494">
        <v>0.4481</v>
      </c>
      <c r="L1494">
        <v>0.51200000000000001</v>
      </c>
      <c r="M1494">
        <v>0.55049999999999999</v>
      </c>
      <c r="N1494">
        <v>0.48970000000000002</v>
      </c>
      <c r="O1494">
        <v>0.46729999999999999</v>
      </c>
      <c r="P1494">
        <v>0.57620000000000005</v>
      </c>
      <c r="Q1494">
        <v>0.53749999999999998</v>
      </c>
      <c r="R1494">
        <v>0.505</v>
      </c>
      <c r="S1494">
        <v>0.44390000000000002</v>
      </c>
      <c r="T1494">
        <v>0.50539999999999996</v>
      </c>
      <c r="U1494">
        <v>0.4652</v>
      </c>
      <c r="V1494">
        <v>0.48449999999999999</v>
      </c>
      <c r="W1494">
        <v>0.50249999999999995</v>
      </c>
      <c r="X1494">
        <v>0.4269</v>
      </c>
      <c r="Y1494">
        <v>0.50070000000000003</v>
      </c>
      <c r="Z1494">
        <v>0.61060000000000003</v>
      </c>
      <c r="AA1494">
        <v>0.55379999999999996</v>
      </c>
      <c r="AB1494">
        <v>0.49180000000000001</v>
      </c>
      <c r="AC1494">
        <v>0.63280000000000003</v>
      </c>
      <c r="AD1494">
        <v>0.5353</v>
      </c>
      <c r="AE1494">
        <v>0.55889999999999995</v>
      </c>
      <c r="AF1494">
        <v>0.624</v>
      </c>
      <c r="AG1494">
        <v>0.49680000000000002</v>
      </c>
      <c r="AH1494">
        <v>0.53939999999999999</v>
      </c>
      <c r="AI1494">
        <v>0.49080000000000001</v>
      </c>
      <c r="AJ1494">
        <v>0.57330000000000003</v>
      </c>
      <c r="AK1494">
        <v>0.47110000000000002</v>
      </c>
      <c r="AL1494">
        <v>0.61040000000000005</v>
      </c>
      <c r="AM1494">
        <v>0.55379999999999996</v>
      </c>
      <c r="AN1494">
        <v>0.52449999999999997</v>
      </c>
      <c r="AO1494">
        <v>0.58440000000000003</v>
      </c>
      <c r="AP1494">
        <v>0.52380000000000004</v>
      </c>
      <c r="AQ1494">
        <v>0.63100000000000001</v>
      </c>
      <c r="AR1494">
        <v>0.67020000000000002</v>
      </c>
      <c r="AS1494">
        <v>0.49370000000000003</v>
      </c>
      <c r="AT1494">
        <v>0.54920000000000002</v>
      </c>
      <c r="AU1494">
        <v>0.44280000000000003</v>
      </c>
      <c r="AV1494">
        <v>0.40529999999999999</v>
      </c>
      <c r="AW1494">
        <v>0.43280000000000002</v>
      </c>
      <c r="AX1494">
        <v>0.55620000000000003</v>
      </c>
      <c r="AY1494">
        <v>0.65149999999999997</v>
      </c>
      <c r="AZ1494">
        <v>0.63019999999999998</v>
      </c>
      <c r="BA1494">
        <v>0.51500000000000001</v>
      </c>
      <c r="BB1494">
        <v>0.60740000000000005</v>
      </c>
      <c r="BC1494">
        <v>0.47820000000000001</v>
      </c>
      <c r="BD1494">
        <v>0.4914</v>
      </c>
    </row>
    <row r="1495" spans="1:56" hidden="1" x14ac:dyDescent="0.4">
      <c r="A1495">
        <v>1529</v>
      </c>
      <c r="B1495" t="str">
        <f t="shared" si="72"/>
        <v>GPM053</v>
      </c>
      <c r="C1495" t="str">
        <f t="shared" si="73"/>
        <v>GPM093</v>
      </c>
      <c r="D1495" t="str">
        <f t="shared" si="70"/>
        <v>TFIDF</v>
      </c>
      <c r="E1495" t="s">
        <v>1576</v>
      </c>
      <c r="F1495">
        <f t="shared" si="71"/>
        <v>0.52301000000000009</v>
      </c>
      <c r="G1495">
        <v>0.57320000000000004</v>
      </c>
      <c r="H1495">
        <v>0.60250000000000004</v>
      </c>
      <c r="I1495">
        <v>0.44850000000000001</v>
      </c>
      <c r="J1495">
        <v>0.63639999999999997</v>
      </c>
      <c r="K1495">
        <v>0.3901</v>
      </c>
      <c r="L1495">
        <v>0.4798</v>
      </c>
      <c r="M1495">
        <v>0.55800000000000005</v>
      </c>
      <c r="N1495">
        <v>0.55579999999999996</v>
      </c>
      <c r="O1495">
        <v>0.56169999999999998</v>
      </c>
      <c r="P1495">
        <v>0.4667</v>
      </c>
      <c r="Q1495">
        <v>0.45579999999999998</v>
      </c>
      <c r="R1495">
        <v>0.49259999999999998</v>
      </c>
      <c r="S1495">
        <v>0.50600000000000001</v>
      </c>
      <c r="T1495">
        <v>0.44840000000000002</v>
      </c>
      <c r="U1495">
        <v>0.49880000000000002</v>
      </c>
      <c r="V1495">
        <v>0.498</v>
      </c>
      <c r="W1495">
        <v>0.42080000000000001</v>
      </c>
      <c r="X1495">
        <v>0.37219999999999998</v>
      </c>
      <c r="Y1495">
        <v>0.52810000000000001</v>
      </c>
      <c r="Z1495">
        <v>0.69140000000000001</v>
      </c>
      <c r="AA1495">
        <v>0.45090000000000002</v>
      </c>
      <c r="AB1495">
        <v>0.44629999999999997</v>
      </c>
      <c r="AC1495">
        <v>0.57689999999999997</v>
      </c>
      <c r="AD1495">
        <v>0.51570000000000005</v>
      </c>
      <c r="AE1495">
        <v>0.56940000000000002</v>
      </c>
      <c r="AF1495">
        <v>0.5958</v>
      </c>
      <c r="AG1495">
        <v>0.55279999999999996</v>
      </c>
      <c r="AH1495">
        <v>0.54530000000000001</v>
      </c>
      <c r="AI1495">
        <v>0.50870000000000004</v>
      </c>
      <c r="AJ1495">
        <v>0.49509999999999998</v>
      </c>
      <c r="AK1495">
        <v>0.54649999999999999</v>
      </c>
      <c r="AL1495">
        <v>0.56479999999999997</v>
      </c>
      <c r="AM1495">
        <v>0.69099999999999995</v>
      </c>
      <c r="AN1495">
        <v>0.53149999999999997</v>
      </c>
      <c r="AO1495">
        <v>0.55769999999999997</v>
      </c>
      <c r="AP1495">
        <v>0.57440000000000002</v>
      </c>
      <c r="AQ1495">
        <v>0.60709999999999997</v>
      </c>
      <c r="AR1495">
        <v>0.65439999999999998</v>
      </c>
      <c r="AS1495">
        <v>0.51339999999999997</v>
      </c>
      <c r="AT1495">
        <v>0.49399999999999999</v>
      </c>
      <c r="AU1495">
        <v>0.45119999999999999</v>
      </c>
      <c r="AV1495">
        <v>0.26529999999999998</v>
      </c>
      <c r="AW1495">
        <v>0.23830000000000001</v>
      </c>
      <c r="AX1495">
        <v>0.56630000000000003</v>
      </c>
      <c r="AY1495">
        <v>0.68840000000000001</v>
      </c>
      <c r="AZ1495">
        <v>0.57650000000000001</v>
      </c>
      <c r="BA1495">
        <v>0.51329999999999998</v>
      </c>
      <c r="BB1495">
        <v>0.6139</v>
      </c>
      <c r="BC1495">
        <v>0.53549999999999998</v>
      </c>
      <c r="BD1495">
        <v>0.52529999999999999</v>
      </c>
    </row>
    <row r="1496" spans="1:56" hidden="1" x14ac:dyDescent="0.4">
      <c r="A1496">
        <v>1530</v>
      </c>
      <c r="B1496" t="str">
        <f t="shared" si="72"/>
        <v>GPM053</v>
      </c>
      <c r="C1496" t="str">
        <f t="shared" si="73"/>
        <v>GPM093</v>
      </c>
      <c r="D1496" t="str">
        <f t="shared" si="70"/>
        <v>BM25</v>
      </c>
      <c r="E1496" t="s">
        <v>1577</v>
      </c>
      <c r="F1496">
        <f t="shared" si="71"/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</row>
    <row r="1497" spans="1:56" hidden="1" x14ac:dyDescent="0.4">
      <c r="A1497">
        <v>1531</v>
      </c>
      <c r="B1497" t="str">
        <f t="shared" si="72"/>
        <v>GPM053</v>
      </c>
      <c r="C1497" t="str">
        <f t="shared" si="73"/>
        <v>GPM093</v>
      </c>
      <c r="D1497" t="str">
        <f t="shared" si="70"/>
        <v>SBERT</v>
      </c>
      <c r="E1497" t="s">
        <v>1578</v>
      </c>
      <c r="F1497">
        <f t="shared" si="71"/>
        <v>0.92431200000000013</v>
      </c>
      <c r="G1497">
        <v>0.90590000000000004</v>
      </c>
      <c r="H1497">
        <v>0.91710000000000003</v>
      </c>
      <c r="I1497">
        <v>0.90500000000000003</v>
      </c>
      <c r="J1497">
        <v>0.98260000000000003</v>
      </c>
      <c r="K1497">
        <v>0.86250000000000004</v>
      </c>
      <c r="L1497">
        <v>0.92659999999999998</v>
      </c>
      <c r="M1497">
        <v>0.93</v>
      </c>
      <c r="N1497">
        <v>0.91090000000000004</v>
      </c>
      <c r="O1497">
        <v>0.94440000000000002</v>
      </c>
      <c r="P1497">
        <v>0.94099999999999995</v>
      </c>
      <c r="Q1497">
        <v>0.93830000000000002</v>
      </c>
      <c r="R1497">
        <v>0.9123</v>
      </c>
      <c r="S1497">
        <v>0.90880000000000005</v>
      </c>
      <c r="T1497">
        <v>0.93</v>
      </c>
      <c r="U1497">
        <v>0.91559999999999997</v>
      </c>
      <c r="V1497">
        <v>0.87119999999999997</v>
      </c>
      <c r="W1497">
        <v>0.89849999999999997</v>
      </c>
      <c r="X1497">
        <v>0.90980000000000005</v>
      </c>
      <c r="Y1497">
        <v>0.90969999999999995</v>
      </c>
      <c r="Z1497">
        <v>0.94359999999999999</v>
      </c>
      <c r="AA1497">
        <v>0.92390000000000005</v>
      </c>
      <c r="AB1497">
        <v>0.8377</v>
      </c>
      <c r="AC1497">
        <v>0.94830000000000003</v>
      </c>
      <c r="AD1497">
        <v>0.95499999999999996</v>
      </c>
      <c r="AE1497">
        <v>0.95079999999999998</v>
      </c>
      <c r="AF1497">
        <v>0.94220000000000004</v>
      </c>
      <c r="AG1497">
        <v>0.90610000000000002</v>
      </c>
      <c r="AH1497">
        <v>0.9587</v>
      </c>
      <c r="AI1497">
        <v>0.91139999999999999</v>
      </c>
      <c r="AJ1497">
        <v>0.95960000000000001</v>
      </c>
      <c r="AK1497">
        <v>0.91910000000000003</v>
      </c>
      <c r="AL1497">
        <v>0.92749999999999999</v>
      </c>
      <c r="AM1497">
        <v>0.9617</v>
      </c>
      <c r="AN1497">
        <v>0.92979999999999996</v>
      </c>
      <c r="AO1497">
        <v>0.9698</v>
      </c>
      <c r="AP1497">
        <v>0.9294</v>
      </c>
      <c r="AQ1497">
        <v>0.96150000000000002</v>
      </c>
      <c r="AR1497">
        <v>0.96530000000000005</v>
      </c>
      <c r="AS1497">
        <v>0.92059999999999997</v>
      </c>
      <c r="AT1497">
        <v>0.93049999999999999</v>
      </c>
      <c r="AU1497">
        <v>0.89300000000000002</v>
      </c>
      <c r="AV1497">
        <v>0.90249999999999997</v>
      </c>
      <c r="AW1497">
        <v>0.85670000000000002</v>
      </c>
      <c r="AX1497">
        <v>0.89859999999999995</v>
      </c>
      <c r="AY1497">
        <v>0.93910000000000005</v>
      </c>
      <c r="AZ1497">
        <v>0.94440000000000002</v>
      </c>
      <c r="BA1497">
        <v>0.91720000000000002</v>
      </c>
      <c r="BB1497">
        <v>0.92449999999999999</v>
      </c>
      <c r="BC1497">
        <v>0.93400000000000005</v>
      </c>
      <c r="BD1497">
        <v>0.93289999999999995</v>
      </c>
    </row>
    <row r="1498" spans="1:56" hidden="1" x14ac:dyDescent="0.4">
      <c r="A1498">
        <v>1532</v>
      </c>
      <c r="B1498" t="str">
        <f t="shared" si="72"/>
        <v>GPM053</v>
      </c>
      <c r="C1498" t="str">
        <f t="shared" si="73"/>
        <v>GPM093</v>
      </c>
      <c r="D1498" t="str">
        <f t="shared" si="70"/>
        <v>MEAN</v>
      </c>
      <c r="E1498" t="s">
        <v>1579</v>
      </c>
      <c r="F1498">
        <f t="shared" si="71"/>
        <v>0.46241599999999999</v>
      </c>
      <c r="G1498">
        <v>0.45329999999999998</v>
      </c>
      <c r="H1498">
        <v>0.46189999999999998</v>
      </c>
      <c r="I1498">
        <v>0.41210000000000002</v>
      </c>
      <c r="J1498">
        <v>0.54590000000000005</v>
      </c>
      <c r="K1498">
        <v>0.40089999999999998</v>
      </c>
      <c r="L1498">
        <v>0.43519999999999998</v>
      </c>
      <c r="M1498">
        <v>0.48530000000000001</v>
      </c>
      <c r="N1498">
        <v>0.45739999999999997</v>
      </c>
      <c r="O1498">
        <v>0.4461</v>
      </c>
      <c r="P1498">
        <v>0.44369999999999998</v>
      </c>
      <c r="Q1498">
        <v>0.42970000000000003</v>
      </c>
      <c r="R1498">
        <v>0.45939999999999998</v>
      </c>
      <c r="S1498">
        <v>0.43769999999999998</v>
      </c>
      <c r="T1498">
        <v>0.42309999999999998</v>
      </c>
      <c r="U1498">
        <v>0.45550000000000002</v>
      </c>
      <c r="V1498">
        <v>0.44159999999999999</v>
      </c>
      <c r="W1498">
        <v>0.4244</v>
      </c>
      <c r="X1498">
        <v>0.38219999999999998</v>
      </c>
      <c r="Y1498">
        <v>0.45069999999999999</v>
      </c>
      <c r="Z1498">
        <v>0.56100000000000005</v>
      </c>
      <c r="AA1498">
        <v>0.47549999999999998</v>
      </c>
      <c r="AB1498">
        <v>0.41799999999999998</v>
      </c>
      <c r="AC1498">
        <v>0.5262</v>
      </c>
      <c r="AD1498">
        <v>0.45340000000000003</v>
      </c>
      <c r="AE1498">
        <v>0.50329999999999997</v>
      </c>
      <c r="AF1498">
        <v>0.53239999999999998</v>
      </c>
      <c r="AG1498">
        <v>0.43380000000000002</v>
      </c>
      <c r="AH1498">
        <v>0.48320000000000002</v>
      </c>
      <c r="AI1498">
        <v>0.45419999999999999</v>
      </c>
      <c r="AJ1498">
        <v>0.44919999999999999</v>
      </c>
      <c r="AK1498">
        <v>0.44340000000000002</v>
      </c>
      <c r="AL1498">
        <v>0.49230000000000002</v>
      </c>
      <c r="AM1498">
        <v>0.51149999999999995</v>
      </c>
      <c r="AN1498">
        <v>0.4577</v>
      </c>
      <c r="AO1498">
        <v>0.50490000000000002</v>
      </c>
      <c r="AP1498">
        <v>0.46500000000000002</v>
      </c>
      <c r="AQ1498">
        <v>0.56269999999999998</v>
      </c>
      <c r="AR1498">
        <v>0.50739999999999996</v>
      </c>
      <c r="AS1498">
        <v>0.4592</v>
      </c>
      <c r="AT1498">
        <v>0.44379999999999997</v>
      </c>
      <c r="AU1498">
        <v>0.4249</v>
      </c>
      <c r="AV1498">
        <v>0.37509999999999999</v>
      </c>
      <c r="AW1498">
        <v>0.33019999999999999</v>
      </c>
      <c r="AX1498">
        <v>0.46679999999999999</v>
      </c>
      <c r="AY1498">
        <v>0.5393</v>
      </c>
      <c r="AZ1498">
        <v>0.51459999999999995</v>
      </c>
      <c r="BA1498">
        <v>0.46710000000000002</v>
      </c>
      <c r="BB1498">
        <v>0.48980000000000001</v>
      </c>
      <c r="BC1498">
        <v>0.44819999999999999</v>
      </c>
      <c r="BD1498">
        <v>0.48060000000000003</v>
      </c>
    </row>
    <row r="1499" spans="1:56" hidden="1" x14ac:dyDescent="0.4">
      <c r="A1499">
        <v>1533</v>
      </c>
      <c r="B1499" t="str">
        <f t="shared" si="72"/>
        <v>GPM053</v>
      </c>
      <c r="C1499" t="str">
        <f t="shared" si="73"/>
        <v>GPM093</v>
      </c>
      <c r="D1499" t="str">
        <f t="shared" si="70"/>
        <v>Weighted</v>
      </c>
      <c r="E1499" t="s">
        <v>1580</v>
      </c>
      <c r="F1499">
        <f t="shared" si="71"/>
        <v>0.46551400000000009</v>
      </c>
      <c r="G1499">
        <v>0.45939999999999998</v>
      </c>
      <c r="H1499">
        <v>0.46989999999999998</v>
      </c>
      <c r="I1499">
        <v>0.40179999999999999</v>
      </c>
      <c r="J1499">
        <v>0.56679999999999997</v>
      </c>
      <c r="K1499">
        <v>0.39129999999999998</v>
      </c>
      <c r="L1499">
        <v>0.42899999999999999</v>
      </c>
      <c r="M1499">
        <v>0.495</v>
      </c>
      <c r="N1499">
        <v>0.46289999999999998</v>
      </c>
      <c r="O1499">
        <v>0.44400000000000001</v>
      </c>
      <c r="P1499">
        <v>0.43680000000000002</v>
      </c>
      <c r="Q1499">
        <v>0.41920000000000002</v>
      </c>
      <c r="R1499">
        <v>0.46200000000000002</v>
      </c>
      <c r="S1499">
        <v>0.436</v>
      </c>
      <c r="T1499">
        <v>0.4118</v>
      </c>
      <c r="U1499">
        <v>0.45689999999999997</v>
      </c>
      <c r="V1499">
        <v>0.44619999999999999</v>
      </c>
      <c r="W1499">
        <v>0.41670000000000001</v>
      </c>
      <c r="X1499">
        <v>0.3599</v>
      </c>
      <c r="Y1499">
        <v>0.45329999999999998</v>
      </c>
      <c r="Z1499">
        <v>0.59419999999999995</v>
      </c>
      <c r="AA1499">
        <v>0.4783</v>
      </c>
      <c r="AB1499">
        <v>0.41920000000000002</v>
      </c>
      <c r="AC1499">
        <v>0.54430000000000001</v>
      </c>
      <c r="AD1499">
        <v>0.44929999999999998</v>
      </c>
      <c r="AE1499">
        <v>0.51500000000000001</v>
      </c>
      <c r="AF1499">
        <v>0.55400000000000005</v>
      </c>
      <c r="AG1499">
        <v>0.434</v>
      </c>
      <c r="AH1499">
        <v>0.48749999999999999</v>
      </c>
      <c r="AI1499">
        <v>0.45650000000000002</v>
      </c>
      <c r="AJ1499">
        <v>0.44240000000000002</v>
      </c>
      <c r="AK1499">
        <v>0.44369999999999998</v>
      </c>
      <c r="AL1499">
        <v>0.50449999999999995</v>
      </c>
      <c r="AM1499">
        <v>0.52959999999999996</v>
      </c>
      <c r="AN1499">
        <v>0.4592</v>
      </c>
      <c r="AO1499">
        <v>0.51349999999999996</v>
      </c>
      <c r="AP1499">
        <v>0.47049999999999997</v>
      </c>
      <c r="AQ1499">
        <v>0.58940000000000003</v>
      </c>
      <c r="AR1499">
        <v>0.5222</v>
      </c>
      <c r="AS1499">
        <v>0.46160000000000001</v>
      </c>
      <c r="AT1499">
        <v>0.43990000000000001</v>
      </c>
      <c r="AU1499">
        <v>0.41980000000000001</v>
      </c>
      <c r="AV1499">
        <v>0.34670000000000001</v>
      </c>
      <c r="AW1499">
        <v>0.29620000000000002</v>
      </c>
      <c r="AX1499">
        <v>0.47699999999999998</v>
      </c>
      <c r="AY1499">
        <v>0.56769999999999998</v>
      </c>
      <c r="AZ1499">
        <v>0.53039999999999998</v>
      </c>
      <c r="BA1499">
        <v>0.47199999999999998</v>
      </c>
      <c r="BB1499">
        <v>0.50419999999999998</v>
      </c>
      <c r="BC1499">
        <v>0.44690000000000002</v>
      </c>
      <c r="BD1499">
        <v>0.48709999999999998</v>
      </c>
    </row>
    <row r="1500" spans="1:56" hidden="1" x14ac:dyDescent="0.4">
      <c r="A1500">
        <v>1485</v>
      </c>
      <c r="B1500" t="str">
        <f t="shared" si="72"/>
        <v>GPM052</v>
      </c>
      <c r="C1500" t="str">
        <f t="shared" si="73"/>
        <v>GPM093</v>
      </c>
      <c r="D1500" t="str">
        <f t="shared" si="70"/>
        <v>Jaccard</v>
      </c>
      <c r="E1500" t="s">
        <v>1581</v>
      </c>
      <c r="F1500">
        <f t="shared" si="71"/>
        <v>0.33043400000000001</v>
      </c>
      <c r="G1500">
        <v>0.30769999999999997</v>
      </c>
      <c r="H1500">
        <v>0.3367</v>
      </c>
      <c r="I1500">
        <v>0.28999999999999998</v>
      </c>
      <c r="J1500">
        <v>0.41239999999999999</v>
      </c>
      <c r="K1500">
        <v>0.314</v>
      </c>
      <c r="L1500">
        <v>0.23080000000000001</v>
      </c>
      <c r="M1500">
        <v>0.3039</v>
      </c>
      <c r="N1500">
        <v>0.33329999999999999</v>
      </c>
      <c r="O1500">
        <v>0.30840000000000001</v>
      </c>
      <c r="P1500">
        <v>0.25740000000000002</v>
      </c>
      <c r="Q1500">
        <v>0.26469999999999999</v>
      </c>
      <c r="R1500">
        <v>0.37880000000000003</v>
      </c>
      <c r="S1500">
        <v>0.2472</v>
      </c>
      <c r="T1500">
        <v>0.22450000000000001</v>
      </c>
      <c r="U1500">
        <v>0.37140000000000001</v>
      </c>
      <c r="V1500">
        <v>0.47060000000000002</v>
      </c>
      <c r="W1500">
        <v>0.34379999999999999</v>
      </c>
      <c r="X1500">
        <v>0.26</v>
      </c>
      <c r="Y1500">
        <v>0.29459999999999997</v>
      </c>
      <c r="Z1500">
        <v>0.46879999999999999</v>
      </c>
      <c r="AA1500">
        <v>0.41789999999999999</v>
      </c>
      <c r="AB1500">
        <v>0.2949</v>
      </c>
      <c r="AC1500">
        <v>0.26419999999999999</v>
      </c>
      <c r="AD1500">
        <v>0.23150000000000001</v>
      </c>
      <c r="AE1500">
        <v>0.42449999999999999</v>
      </c>
      <c r="AF1500">
        <v>0.4607</v>
      </c>
      <c r="AG1500">
        <v>0.22919999999999999</v>
      </c>
      <c r="AH1500">
        <v>0.4</v>
      </c>
      <c r="AI1500">
        <v>0.41670000000000001</v>
      </c>
      <c r="AJ1500">
        <v>0.16950000000000001</v>
      </c>
      <c r="AK1500">
        <v>0.31630000000000003</v>
      </c>
      <c r="AL1500">
        <v>0.27500000000000002</v>
      </c>
      <c r="AM1500">
        <v>0.35849999999999999</v>
      </c>
      <c r="AN1500">
        <v>0.28710000000000002</v>
      </c>
      <c r="AO1500">
        <v>0.31109999999999999</v>
      </c>
      <c r="AP1500">
        <v>0.2326</v>
      </c>
      <c r="AQ1500">
        <v>0.59179999999999999</v>
      </c>
      <c r="AR1500">
        <v>0.31869999999999998</v>
      </c>
      <c r="AS1500">
        <v>0.3523</v>
      </c>
      <c r="AT1500">
        <v>0.33329999999999999</v>
      </c>
      <c r="AU1500">
        <v>0.39190000000000003</v>
      </c>
      <c r="AV1500">
        <v>0.36249999999999999</v>
      </c>
      <c r="AW1500">
        <v>0.16070000000000001</v>
      </c>
      <c r="AX1500">
        <v>0.3468</v>
      </c>
      <c r="AY1500">
        <v>0.38540000000000002</v>
      </c>
      <c r="AZ1500">
        <v>0.35370000000000001</v>
      </c>
      <c r="BA1500">
        <v>0.29470000000000002</v>
      </c>
      <c r="BB1500">
        <v>0.45450000000000002</v>
      </c>
      <c r="BC1500">
        <v>0.3226</v>
      </c>
      <c r="BD1500">
        <v>0.34410000000000002</v>
      </c>
    </row>
    <row r="1501" spans="1:56" hidden="1" x14ac:dyDescent="0.4">
      <c r="A1501">
        <v>1486</v>
      </c>
      <c r="B1501" t="str">
        <f t="shared" si="72"/>
        <v>GPM052</v>
      </c>
      <c r="C1501" t="str">
        <f t="shared" si="73"/>
        <v>GPM093</v>
      </c>
      <c r="D1501" t="str">
        <f t="shared" si="70"/>
        <v>Levenshtein</v>
      </c>
      <c r="E1501" t="s">
        <v>1582</v>
      </c>
      <c r="F1501">
        <f t="shared" si="71"/>
        <v>0.52176199999999995</v>
      </c>
      <c r="G1501">
        <v>0.48159999999999997</v>
      </c>
      <c r="H1501">
        <v>0.43990000000000001</v>
      </c>
      <c r="I1501">
        <v>0.44119999999999998</v>
      </c>
      <c r="J1501">
        <v>0.50249999999999995</v>
      </c>
      <c r="K1501">
        <v>0.48099999999999998</v>
      </c>
      <c r="L1501">
        <v>0.4975</v>
      </c>
      <c r="M1501">
        <v>0.5202</v>
      </c>
      <c r="N1501">
        <v>0.52659999999999996</v>
      </c>
      <c r="O1501">
        <v>0.46050000000000002</v>
      </c>
      <c r="P1501">
        <v>0.52649999999999997</v>
      </c>
      <c r="Q1501">
        <v>0.53779999999999994</v>
      </c>
      <c r="R1501">
        <v>0.5837</v>
      </c>
      <c r="S1501">
        <v>0.46010000000000001</v>
      </c>
      <c r="T1501">
        <v>0.53120000000000001</v>
      </c>
      <c r="U1501">
        <v>0.45739999999999997</v>
      </c>
      <c r="V1501">
        <v>0.53390000000000004</v>
      </c>
      <c r="W1501">
        <v>0.53320000000000001</v>
      </c>
      <c r="X1501">
        <v>0.45600000000000002</v>
      </c>
      <c r="Y1501">
        <v>0.47370000000000001</v>
      </c>
      <c r="Z1501">
        <v>0.63170000000000004</v>
      </c>
      <c r="AA1501">
        <v>0.6532</v>
      </c>
      <c r="AB1501">
        <v>0.47160000000000002</v>
      </c>
      <c r="AC1501">
        <v>0.48780000000000001</v>
      </c>
      <c r="AD1501">
        <v>0.54179999999999995</v>
      </c>
      <c r="AE1501">
        <v>0.58750000000000002</v>
      </c>
      <c r="AF1501">
        <v>0.54069999999999996</v>
      </c>
      <c r="AG1501">
        <v>0.51600000000000001</v>
      </c>
      <c r="AH1501">
        <v>0.55400000000000005</v>
      </c>
      <c r="AI1501">
        <v>0.66930000000000001</v>
      </c>
      <c r="AJ1501">
        <v>0.53979999999999995</v>
      </c>
      <c r="AK1501">
        <v>0.54749999999999999</v>
      </c>
      <c r="AL1501">
        <v>0.47770000000000001</v>
      </c>
      <c r="AM1501">
        <v>0.56430000000000002</v>
      </c>
      <c r="AN1501">
        <v>0.56320000000000003</v>
      </c>
      <c r="AO1501">
        <v>0.5111</v>
      </c>
      <c r="AP1501">
        <v>0.51480000000000004</v>
      </c>
      <c r="AQ1501">
        <v>0.67459999999999998</v>
      </c>
      <c r="AR1501">
        <v>0.61599999999999999</v>
      </c>
      <c r="AS1501">
        <v>0.49830000000000002</v>
      </c>
      <c r="AT1501">
        <v>0.49819999999999998</v>
      </c>
      <c r="AU1501">
        <v>0.44109999999999999</v>
      </c>
      <c r="AV1501">
        <v>0.4652</v>
      </c>
      <c r="AW1501">
        <v>0.44159999999999999</v>
      </c>
      <c r="AX1501">
        <v>0.47070000000000001</v>
      </c>
      <c r="AY1501">
        <v>0.57310000000000005</v>
      </c>
      <c r="AZ1501">
        <v>0.56310000000000004</v>
      </c>
      <c r="BA1501">
        <v>0.45810000000000001</v>
      </c>
      <c r="BB1501">
        <v>0.56159999999999999</v>
      </c>
      <c r="BC1501">
        <v>0.51449999999999996</v>
      </c>
      <c r="BD1501">
        <v>0.4955</v>
      </c>
    </row>
    <row r="1502" spans="1:56" hidden="1" x14ac:dyDescent="0.4">
      <c r="A1502">
        <v>1487</v>
      </c>
      <c r="B1502" t="str">
        <f t="shared" si="72"/>
        <v>GPM052</v>
      </c>
      <c r="C1502" t="str">
        <f t="shared" si="73"/>
        <v>GPM093</v>
      </c>
      <c r="D1502" t="str">
        <f t="shared" si="70"/>
        <v>TFIDF</v>
      </c>
      <c r="E1502" t="s">
        <v>1583</v>
      </c>
      <c r="F1502">
        <f t="shared" si="71"/>
        <v>0.52160800000000018</v>
      </c>
      <c r="G1502">
        <v>0.57809999999999995</v>
      </c>
      <c r="H1502">
        <v>0.58409999999999995</v>
      </c>
      <c r="I1502">
        <v>0.53339999999999999</v>
      </c>
      <c r="J1502">
        <v>0.46689999999999998</v>
      </c>
      <c r="K1502">
        <v>0.43169999999999997</v>
      </c>
      <c r="L1502">
        <v>0.49869999999999998</v>
      </c>
      <c r="M1502">
        <v>0.42630000000000001</v>
      </c>
      <c r="N1502">
        <v>0.64039999999999997</v>
      </c>
      <c r="O1502">
        <v>0.55730000000000002</v>
      </c>
      <c r="P1502">
        <v>0.38750000000000001</v>
      </c>
      <c r="Q1502">
        <v>0.50039999999999996</v>
      </c>
      <c r="R1502">
        <v>0.46800000000000003</v>
      </c>
      <c r="S1502">
        <v>0.40150000000000002</v>
      </c>
      <c r="T1502">
        <v>0.46179999999999999</v>
      </c>
      <c r="U1502">
        <v>0.50360000000000005</v>
      </c>
      <c r="V1502">
        <v>0.53769999999999996</v>
      </c>
      <c r="W1502">
        <v>0.48570000000000002</v>
      </c>
      <c r="X1502">
        <v>0.34339999999999998</v>
      </c>
      <c r="Y1502">
        <v>0.5151</v>
      </c>
      <c r="Z1502">
        <v>0.74619999999999997</v>
      </c>
      <c r="AA1502">
        <v>0.46989999999999998</v>
      </c>
      <c r="AB1502">
        <v>0.4234</v>
      </c>
      <c r="AC1502">
        <v>0.53910000000000002</v>
      </c>
      <c r="AD1502">
        <v>0.622</v>
      </c>
      <c r="AE1502">
        <v>0.59470000000000001</v>
      </c>
      <c r="AF1502">
        <v>0.52769999999999995</v>
      </c>
      <c r="AG1502">
        <v>0.53049999999999997</v>
      </c>
      <c r="AH1502">
        <v>0.58579999999999999</v>
      </c>
      <c r="AI1502">
        <v>0.50160000000000005</v>
      </c>
      <c r="AJ1502">
        <v>0.49609999999999999</v>
      </c>
      <c r="AK1502">
        <v>0.63080000000000003</v>
      </c>
      <c r="AL1502">
        <v>0.52339999999999998</v>
      </c>
      <c r="AM1502">
        <v>0.64670000000000005</v>
      </c>
      <c r="AN1502">
        <v>0.53269999999999995</v>
      </c>
      <c r="AO1502">
        <v>0.54500000000000004</v>
      </c>
      <c r="AP1502">
        <v>0.5786</v>
      </c>
      <c r="AQ1502">
        <v>0.65390000000000004</v>
      </c>
      <c r="AR1502">
        <v>0.62970000000000004</v>
      </c>
      <c r="AS1502">
        <v>0.55800000000000005</v>
      </c>
      <c r="AT1502">
        <v>0.55730000000000002</v>
      </c>
      <c r="AU1502">
        <v>0.59540000000000004</v>
      </c>
      <c r="AV1502">
        <v>0.40789999999999998</v>
      </c>
      <c r="AW1502">
        <v>0.28199999999999997</v>
      </c>
      <c r="AX1502">
        <v>0.47389999999999999</v>
      </c>
      <c r="AY1502">
        <v>0.57930000000000004</v>
      </c>
      <c r="AZ1502">
        <v>0.50080000000000002</v>
      </c>
      <c r="BA1502">
        <v>0.45190000000000002</v>
      </c>
      <c r="BB1502">
        <v>0.63100000000000001</v>
      </c>
      <c r="BC1502">
        <v>0.40189999999999998</v>
      </c>
      <c r="BD1502">
        <v>0.54159999999999997</v>
      </c>
    </row>
    <row r="1503" spans="1:56" hidden="1" x14ac:dyDescent="0.4">
      <c r="A1503">
        <v>1488</v>
      </c>
      <c r="B1503" t="str">
        <f t="shared" si="72"/>
        <v>GPM052</v>
      </c>
      <c r="C1503" t="str">
        <f t="shared" si="73"/>
        <v>GPM093</v>
      </c>
      <c r="D1503" t="str">
        <f t="shared" si="70"/>
        <v>BM25</v>
      </c>
      <c r="E1503" t="s">
        <v>1584</v>
      </c>
      <c r="F1503">
        <f t="shared" si="71"/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</row>
    <row r="1504" spans="1:56" hidden="1" x14ac:dyDescent="0.4">
      <c r="A1504">
        <v>1489</v>
      </c>
      <c r="B1504" t="str">
        <f t="shared" si="72"/>
        <v>GPM052</v>
      </c>
      <c r="C1504" t="str">
        <f t="shared" si="73"/>
        <v>GPM093</v>
      </c>
      <c r="D1504" t="str">
        <f t="shared" si="70"/>
        <v>SBERT</v>
      </c>
      <c r="E1504" t="s">
        <v>1585</v>
      </c>
      <c r="F1504">
        <f t="shared" si="71"/>
        <v>0.92890600000000034</v>
      </c>
      <c r="G1504">
        <v>0.89580000000000004</v>
      </c>
      <c r="H1504">
        <v>0.88500000000000001</v>
      </c>
      <c r="I1504">
        <v>0.91359999999999997</v>
      </c>
      <c r="J1504">
        <v>0.94679999999999997</v>
      </c>
      <c r="K1504">
        <v>0.874</v>
      </c>
      <c r="L1504">
        <v>0.90920000000000001</v>
      </c>
      <c r="M1504">
        <v>0.93840000000000001</v>
      </c>
      <c r="N1504">
        <v>0.93469999999999998</v>
      </c>
      <c r="O1504">
        <v>0.94830000000000003</v>
      </c>
      <c r="P1504">
        <v>0.93310000000000004</v>
      </c>
      <c r="Q1504">
        <v>0.94769999999999999</v>
      </c>
      <c r="R1504">
        <v>0.95399999999999996</v>
      </c>
      <c r="S1504">
        <v>0.8498</v>
      </c>
      <c r="T1504">
        <v>0.90469999999999995</v>
      </c>
      <c r="U1504">
        <v>0.90949999999999998</v>
      </c>
      <c r="V1504">
        <v>0.92100000000000004</v>
      </c>
      <c r="W1504">
        <v>0.94530000000000003</v>
      </c>
      <c r="X1504">
        <v>0.9395</v>
      </c>
      <c r="Y1504">
        <v>0.89900000000000002</v>
      </c>
      <c r="Z1504">
        <v>0.97070000000000001</v>
      </c>
      <c r="AA1504">
        <v>0.96799999999999997</v>
      </c>
      <c r="AB1504">
        <v>0.8538</v>
      </c>
      <c r="AC1504">
        <v>0.91569999999999996</v>
      </c>
      <c r="AD1504">
        <v>0.95730000000000004</v>
      </c>
      <c r="AE1504">
        <v>0.94089999999999996</v>
      </c>
      <c r="AF1504">
        <v>0.95599999999999996</v>
      </c>
      <c r="AG1504">
        <v>0.94179999999999997</v>
      </c>
      <c r="AH1504">
        <v>0.97119999999999995</v>
      </c>
      <c r="AI1504">
        <v>0.93520000000000003</v>
      </c>
      <c r="AJ1504">
        <v>0.94750000000000001</v>
      </c>
      <c r="AK1504">
        <v>0.96009999999999995</v>
      </c>
      <c r="AL1504">
        <v>0.89080000000000004</v>
      </c>
      <c r="AM1504">
        <v>0.95909999999999995</v>
      </c>
      <c r="AN1504">
        <v>0.93589999999999995</v>
      </c>
      <c r="AO1504">
        <v>0.95850000000000002</v>
      </c>
      <c r="AP1504">
        <v>0.89449999999999996</v>
      </c>
      <c r="AQ1504">
        <v>0.98380000000000001</v>
      </c>
      <c r="AR1504">
        <v>0.96879999999999999</v>
      </c>
      <c r="AS1504">
        <v>0.90500000000000003</v>
      </c>
      <c r="AT1504">
        <v>0.95430000000000004</v>
      </c>
      <c r="AU1504">
        <v>0.91510000000000002</v>
      </c>
      <c r="AV1504">
        <v>0.94330000000000003</v>
      </c>
      <c r="AW1504">
        <v>0.88719999999999999</v>
      </c>
      <c r="AX1504">
        <v>0.91959999999999997</v>
      </c>
      <c r="AY1504">
        <v>0.9123</v>
      </c>
      <c r="AZ1504">
        <v>0.9284</v>
      </c>
      <c r="BA1504">
        <v>0.88370000000000004</v>
      </c>
      <c r="BB1504">
        <v>0.94199999999999995</v>
      </c>
      <c r="BC1504">
        <v>0.93879999999999997</v>
      </c>
      <c r="BD1504">
        <v>0.95660000000000001</v>
      </c>
    </row>
    <row r="1505" spans="1:56" hidden="1" x14ac:dyDescent="0.4">
      <c r="A1505">
        <v>1490</v>
      </c>
      <c r="B1505" t="str">
        <f t="shared" si="72"/>
        <v>GPM052</v>
      </c>
      <c r="C1505" t="str">
        <f t="shared" si="73"/>
        <v>GPM093</v>
      </c>
      <c r="D1505" t="str">
        <f t="shared" si="70"/>
        <v>MEAN</v>
      </c>
      <c r="E1505" t="s">
        <v>1586</v>
      </c>
      <c r="F1505">
        <f t="shared" si="71"/>
        <v>0.46053199999999989</v>
      </c>
      <c r="G1505">
        <v>0.4526</v>
      </c>
      <c r="H1505">
        <v>0.44919999999999999</v>
      </c>
      <c r="I1505">
        <v>0.43559999999999999</v>
      </c>
      <c r="J1505">
        <v>0.4657</v>
      </c>
      <c r="K1505">
        <v>0.42009999999999997</v>
      </c>
      <c r="L1505">
        <v>0.42720000000000002</v>
      </c>
      <c r="M1505">
        <v>0.43769999999999998</v>
      </c>
      <c r="N1505">
        <v>0.48699999999999999</v>
      </c>
      <c r="O1505">
        <v>0.45490000000000003</v>
      </c>
      <c r="P1505">
        <v>0.4209</v>
      </c>
      <c r="Q1505">
        <v>0.4501</v>
      </c>
      <c r="R1505">
        <v>0.47689999999999999</v>
      </c>
      <c r="S1505">
        <v>0.39169999999999999</v>
      </c>
      <c r="T1505">
        <v>0.4244</v>
      </c>
      <c r="U1505">
        <v>0.44840000000000002</v>
      </c>
      <c r="V1505">
        <v>0.49270000000000003</v>
      </c>
      <c r="W1505">
        <v>0.46160000000000001</v>
      </c>
      <c r="X1505">
        <v>0.39979999999999999</v>
      </c>
      <c r="Y1505">
        <v>0.4365</v>
      </c>
      <c r="Z1505">
        <v>0.5635</v>
      </c>
      <c r="AA1505">
        <v>0.50180000000000002</v>
      </c>
      <c r="AB1505">
        <v>0.40870000000000001</v>
      </c>
      <c r="AC1505">
        <v>0.44130000000000003</v>
      </c>
      <c r="AD1505">
        <v>0.47049999999999997</v>
      </c>
      <c r="AE1505">
        <v>0.50949999999999995</v>
      </c>
      <c r="AF1505">
        <v>0.497</v>
      </c>
      <c r="AG1505">
        <v>0.44350000000000001</v>
      </c>
      <c r="AH1505">
        <v>0.50219999999999998</v>
      </c>
      <c r="AI1505">
        <v>0.50460000000000005</v>
      </c>
      <c r="AJ1505">
        <v>0.43059999999999998</v>
      </c>
      <c r="AK1505">
        <v>0.4909</v>
      </c>
      <c r="AL1505">
        <v>0.43340000000000001</v>
      </c>
      <c r="AM1505">
        <v>0.50570000000000004</v>
      </c>
      <c r="AN1505">
        <v>0.46379999999999999</v>
      </c>
      <c r="AO1505">
        <v>0.46510000000000001</v>
      </c>
      <c r="AP1505">
        <v>0.44409999999999999</v>
      </c>
      <c r="AQ1505">
        <v>0.58079999999999998</v>
      </c>
      <c r="AR1505">
        <v>0.50660000000000005</v>
      </c>
      <c r="AS1505">
        <v>0.4627</v>
      </c>
      <c r="AT1505">
        <v>0.46860000000000002</v>
      </c>
      <c r="AU1505">
        <v>0.46870000000000001</v>
      </c>
      <c r="AV1505">
        <v>0.43580000000000002</v>
      </c>
      <c r="AW1505">
        <v>0.3543</v>
      </c>
      <c r="AX1505">
        <v>0.44219999999999998</v>
      </c>
      <c r="AY1505">
        <v>0.49</v>
      </c>
      <c r="AZ1505">
        <v>0.46920000000000001</v>
      </c>
      <c r="BA1505">
        <v>0.41770000000000002</v>
      </c>
      <c r="BB1505">
        <v>0.51780000000000004</v>
      </c>
      <c r="BC1505">
        <v>0.4355</v>
      </c>
      <c r="BD1505">
        <v>0.46750000000000003</v>
      </c>
    </row>
    <row r="1506" spans="1:56" hidden="1" x14ac:dyDescent="0.4">
      <c r="A1506">
        <v>1491</v>
      </c>
      <c r="B1506" t="str">
        <f t="shared" si="72"/>
        <v>GPM052</v>
      </c>
      <c r="C1506" t="str">
        <f t="shared" si="73"/>
        <v>GPM093</v>
      </c>
      <c r="D1506" t="str">
        <f t="shared" si="70"/>
        <v>Weighted</v>
      </c>
      <c r="E1506" t="s">
        <v>1587</v>
      </c>
      <c r="F1506">
        <f t="shared" si="71"/>
        <v>0.46241600000000005</v>
      </c>
      <c r="G1506">
        <v>0.46029999999999999</v>
      </c>
      <c r="H1506">
        <v>0.45789999999999997</v>
      </c>
      <c r="I1506">
        <v>0.43419999999999997</v>
      </c>
      <c r="J1506">
        <v>0.46350000000000002</v>
      </c>
      <c r="K1506">
        <v>0.41560000000000002</v>
      </c>
      <c r="L1506">
        <v>0.42259999999999998</v>
      </c>
      <c r="M1506">
        <v>0.42770000000000002</v>
      </c>
      <c r="N1506">
        <v>0.50060000000000004</v>
      </c>
      <c r="O1506">
        <v>0.45419999999999999</v>
      </c>
      <c r="P1506">
        <v>0.40550000000000003</v>
      </c>
      <c r="Q1506">
        <v>0.44550000000000001</v>
      </c>
      <c r="R1506">
        <v>0.47639999999999999</v>
      </c>
      <c r="S1506">
        <v>0.38219999999999998</v>
      </c>
      <c r="T1506">
        <v>0.41789999999999999</v>
      </c>
      <c r="U1506">
        <v>0.44919999999999999</v>
      </c>
      <c r="V1506">
        <v>0.50449999999999995</v>
      </c>
      <c r="W1506">
        <v>0.45950000000000002</v>
      </c>
      <c r="X1506">
        <v>0.376</v>
      </c>
      <c r="Y1506">
        <v>0.4365</v>
      </c>
      <c r="Z1506">
        <v>0.59599999999999997</v>
      </c>
      <c r="AA1506">
        <v>0.50549999999999995</v>
      </c>
      <c r="AB1506">
        <v>0.40400000000000003</v>
      </c>
      <c r="AC1506">
        <v>0.44130000000000003</v>
      </c>
      <c r="AD1506">
        <v>0.47570000000000001</v>
      </c>
      <c r="AE1506">
        <v>0.52549999999999997</v>
      </c>
      <c r="AF1506">
        <v>0.50429999999999997</v>
      </c>
      <c r="AG1506">
        <v>0.43959999999999999</v>
      </c>
      <c r="AH1506">
        <v>0.51139999999999997</v>
      </c>
      <c r="AI1506">
        <v>0.51549999999999996</v>
      </c>
      <c r="AJ1506">
        <v>0.4209</v>
      </c>
      <c r="AK1506">
        <v>0.50119999999999998</v>
      </c>
      <c r="AL1506">
        <v>0.43430000000000002</v>
      </c>
      <c r="AM1506">
        <v>0.52059999999999995</v>
      </c>
      <c r="AN1506">
        <v>0.46600000000000003</v>
      </c>
      <c r="AO1506">
        <v>0.46489999999999998</v>
      </c>
      <c r="AP1506">
        <v>0.44990000000000002</v>
      </c>
      <c r="AQ1506">
        <v>0.61119999999999997</v>
      </c>
      <c r="AR1506">
        <v>0.51949999999999996</v>
      </c>
      <c r="AS1506">
        <v>0.47049999999999997</v>
      </c>
      <c r="AT1506">
        <v>0.47049999999999997</v>
      </c>
      <c r="AU1506">
        <v>0.47839999999999999</v>
      </c>
      <c r="AV1506">
        <v>0.42359999999999998</v>
      </c>
      <c r="AW1506">
        <v>0.32390000000000002</v>
      </c>
      <c r="AX1506">
        <v>0.4385</v>
      </c>
      <c r="AY1506">
        <v>0.50470000000000004</v>
      </c>
      <c r="AZ1506">
        <v>0.4723</v>
      </c>
      <c r="BA1506">
        <v>0.41210000000000002</v>
      </c>
      <c r="BB1506">
        <v>0.53749999999999998</v>
      </c>
      <c r="BC1506">
        <v>0.42370000000000002</v>
      </c>
      <c r="BD1506">
        <v>0.46800000000000003</v>
      </c>
    </row>
    <row r="1507" spans="1:56" hidden="1" x14ac:dyDescent="0.4">
      <c r="A1507">
        <v>1380</v>
      </c>
      <c r="B1507" t="str">
        <f t="shared" si="72"/>
        <v>GPM051</v>
      </c>
      <c r="C1507" t="str">
        <f t="shared" si="73"/>
        <v>GPM093</v>
      </c>
      <c r="D1507" t="str">
        <f t="shared" si="70"/>
        <v>Jaccard</v>
      </c>
      <c r="E1507" t="s">
        <v>1588</v>
      </c>
      <c r="F1507">
        <f t="shared" si="71"/>
        <v>0.34380000000000005</v>
      </c>
      <c r="G1507">
        <v>0.31580000000000003</v>
      </c>
      <c r="H1507">
        <v>0.4143</v>
      </c>
      <c r="I1507">
        <v>0.31430000000000002</v>
      </c>
      <c r="J1507">
        <v>0.35899999999999999</v>
      </c>
      <c r="K1507">
        <v>0.25269999999999998</v>
      </c>
      <c r="L1507">
        <v>0.2442</v>
      </c>
      <c r="M1507">
        <v>0.38950000000000001</v>
      </c>
      <c r="N1507">
        <v>0.29270000000000002</v>
      </c>
      <c r="O1507">
        <v>0.23080000000000001</v>
      </c>
      <c r="P1507">
        <v>0.2079</v>
      </c>
      <c r="Q1507">
        <v>0.23910000000000001</v>
      </c>
      <c r="R1507">
        <v>0.3478</v>
      </c>
      <c r="S1507">
        <v>0.19009999999999999</v>
      </c>
      <c r="T1507">
        <v>0.16669999999999999</v>
      </c>
      <c r="U1507">
        <v>0.38140000000000002</v>
      </c>
      <c r="V1507">
        <v>0.3725</v>
      </c>
      <c r="W1507">
        <v>0.34620000000000001</v>
      </c>
      <c r="X1507">
        <v>0.28570000000000001</v>
      </c>
      <c r="Y1507">
        <v>0.29089999999999999</v>
      </c>
      <c r="Z1507">
        <v>0.50849999999999995</v>
      </c>
      <c r="AA1507">
        <v>0.36</v>
      </c>
      <c r="AB1507">
        <v>0.29409999999999997</v>
      </c>
      <c r="AC1507">
        <v>0.45350000000000001</v>
      </c>
      <c r="AD1507">
        <v>0.30530000000000002</v>
      </c>
      <c r="AE1507">
        <v>0.46529999999999999</v>
      </c>
      <c r="AF1507">
        <v>0.57809999999999995</v>
      </c>
      <c r="AG1507">
        <v>0.21740000000000001</v>
      </c>
      <c r="AH1507">
        <v>0.42859999999999998</v>
      </c>
      <c r="AI1507">
        <v>0.45610000000000001</v>
      </c>
      <c r="AJ1507">
        <v>0.1429</v>
      </c>
      <c r="AK1507">
        <v>0.3</v>
      </c>
      <c r="AL1507">
        <v>0.3034</v>
      </c>
      <c r="AM1507">
        <v>0.41510000000000002</v>
      </c>
      <c r="AN1507">
        <v>0.36259999999999998</v>
      </c>
      <c r="AO1507">
        <v>0.36249999999999999</v>
      </c>
      <c r="AP1507">
        <v>0.3478</v>
      </c>
      <c r="AQ1507">
        <v>0.5</v>
      </c>
      <c r="AR1507">
        <v>0.35110000000000002</v>
      </c>
      <c r="AS1507">
        <v>0.45829999999999999</v>
      </c>
      <c r="AT1507">
        <v>0.31519999999999998</v>
      </c>
      <c r="AU1507">
        <v>0.42859999999999998</v>
      </c>
      <c r="AV1507">
        <v>0.38269999999999998</v>
      </c>
      <c r="AW1507">
        <v>0.33700000000000002</v>
      </c>
      <c r="AX1507">
        <v>0.29920000000000002</v>
      </c>
      <c r="AY1507">
        <v>0.29409999999999997</v>
      </c>
      <c r="AZ1507">
        <v>0.37109999999999999</v>
      </c>
      <c r="BA1507">
        <v>0.42370000000000002</v>
      </c>
      <c r="BB1507">
        <v>0.34939999999999999</v>
      </c>
      <c r="BC1507">
        <v>0.41099999999999998</v>
      </c>
      <c r="BD1507">
        <v>0.32579999999999998</v>
      </c>
    </row>
    <row r="1508" spans="1:56" hidden="1" x14ac:dyDescent="0.4">
      <c r="A1508">
        <v>1381</v>
      </c>
      <c r="B1508" t="str">
        <f t="shared" si="72"/>
        <v>GPM051</v>
      </c>
      <c r="C1508" t="str">
        <f t="shared" si="73"/>
        <v>GPM093</v>
      </c>
      <c r="D1508" t="str">
        <f t="shared" si="70"/>
        <v>Levenshtein</v>
      </c>
      <c r="E1508" t="s">
        <v>1589</v>
      </c>
      <c r="F1508">
        <f t="shared" si="71"/>
        <v>0.5191079999999999</v>
      </c>
      <c r="G1508">
        <v>0.49030000000000001</v>
      </c>
      <c r="H1508">
        <v>0.60399999999999998</v>
      </c>
      <c r="I1508">
        <v>0.45710000000000001</v>
      </c>
      <c r="J1508">
        <v>0.55369999999999997</v>
      </c>
      <c r="K1508">
        <v>0.52280000000000004</v>
      </c>
      <c r="L1508">
        <v>0.49469999999999997</v>
      </c>
      <c r="M1508">
        <v>0.57740000000000002</v>
      </c>
      <c r="N1508">
        <v>0.56689999999999996</v>
      </c>
      <c r="O1508">
        <v>0.4758</v>
      </c>
      <c r="P1508">
        <v>0.48549999999999999</v>
      </c>
      <c r="Q1508">
        <v>0.59030000000000005</v>
      </c>
      <c r="R1508">
        <v>0.3861</v>
      </c>
      <c r="S1508">
        <v>0.34589999999999999</v>
      </c>
      <c r="T1508">
        <v>0.51700000000000002</v>
      </c>
      <c r="U1508">
        <v>0.46229999999999999</v>
      </c>
      <c r="V1508">
        <v>0.51200000000000001</v>
      </c>
      <c r="W1508">
        <v>0.49609999999999999</v>
      </c>
      <c r="X1508">
        <v>0.52839999999999998</v>
      </c>
      <c r="Y1508">
        <v>0.49020000000000002</v>
      </c>
      <c r="Z1508">
        <v>0.59589999999999999</v>
      </c>
      <c r="AA1508">
        <v>0.51149999999999995</v>
      </c>
      <c r="AB1508">
        <v>0.52790000000000004</v>
      </c>
      <c r="AC1508">
        <v>0.57740000000000002</v>
      </c>
      <c r="AD1508">
        <v>0.49719999999999998</v>
      </c>
      <c r="AE1508">
        <v>0.56679999999999997</v>
      </c>
      <c r="AF1508">
        <v>0.66190000000000004</v>
      </c>
      <c r="AG1508">
        <v>0.50900000000000001</v>
      </c>
      <c r="AH1508">
        <v>0.53669999999999995</v>
      </c>
      <c r="AI1508">
        <v>0.56630000000000003</v>
      </c>
      <c r="AJ1508">
        <v>0.5141</v>
      </c>
      <c r="AK1508">
        <v>0.51729999999999998</v>
      </c>
      <c r="AL1508">
        <v>0.50749999999999995</v>
      </c>
      <c r="AM1508">
        <v>0.56369999999999998</v>
      </c>
      <c r="AN1508">
        <v>0.56379999999999997</v>
      </c>
      <c r="AO1508">
        <v>0.53720000000000001</v>
      </c>
      <c r="AP1508">
        <v>0.55859999999999999</v>
      </c>
      <c r="AQ1508">
        <v>0.53720000000000001</v>
      </c>
      <c r="AR1508">
        <v>0.5958</v>
      </c>
      <c r="AS1508">
        <v>0.51500000000000001</v>
      </c>
      <c r="AT1508">
        <v>0.48770000000000002</v>
      </c>
      <c r="AU1508">
        <v>0.43669999999999998</v>
      </c>
      <c r="AV1508">
        <v>0.41020000000000001</v>
      </c>
      <c r="AW1508">
        <v>0.51659999999999995</v>
      </c>
      <c r="AX1508">
        <v>0.4995</v>
      </c>
      <c r="AY1508">
        <v>0.50790000000000002</v>
      </c>
      <c r="AZ1508">
        <v>0.5131</v>
      </c>
      <c r="BA1508">
        <v>0.49769999999999998</v>
      </c>
      <c r="BB1508">
        <v>0.49959999999999999</v>
      </c>
      <c r="BC1508">
        <v>0.59450000000000003</v>
      </c>
      <c r="BD1508">
        <v>0.47460000000000002</v>
      </c>
    </row>
    <row r="1509" spans="1:56" hidden="1" x14ac:dyDescent="0.4">
      <c r="A1509">
        <v>1382</v>
      </c>
      <c r="B1509" t="str">
        <f t="shared" si="72"/>
        <v>GPM051</v>
      </c>
      <c r="C1509" t="str">
        <f t="shared" si="73"/>
        <v>GPM093</v>
      </c>
      <c r="D1509" t="str">
        <f t="shared" si="70"/>
        <v>TFIDF</v>
      </c>
      <c r="E1509" t="s">
        <v>1590</v>
      </c>
      <c r="F1509">
        <f t="shared" si="71"/>
        <v>0.52585000000000004</v>
      </c>
      <c r="G1509">
        <v>0.57030000000000003</v>
      </c>
      <c r="H1509">
        <v>0.66220000000000001</v>
      </c>
      <c r="I1509">
        <v>0.48060000000000003</v>
      </c>
      <c r="J1509">
        <v>0.49769999999999998</v>
      </c>
      <c r="K1509">
        <v>0.37580000000000002</v>
      </c>
      <c r="L1509">
        <v>0.53420000000000001</v>
      </c>
      <c r="M1509">
        <v>0.50760000000000005</v>
      </c>
      <c r="N1509">
        <v>0.56579999999999997</v>
      </c>
      <c r="O1509">
        <v>0.57640000000000002</v>
      </c>
      <c r="P1509">
        <v>0.47610000000000002</v>
      </c>
      <c r="Q1509">
        <v>0.47560000000000002</v>
      </c>
      <c r="R1509">
        <v>0.49490000000000001</v>
      </c>
      <c r="S1509">
        <v>0.38900000000000001</v>
      </c>
      <c r="T1509">
        <v>0.42949999999999999</v>
      </c>
      <c r="U1509">
        <v>0.51800000000000002</v>
      </c>
      <c r="V1509">
        <v>0.53920000000000001</v>
      </c>
      <c r="W1509">
        <v>0.499</v>
      </c>
      <c r="X1509">
        <v>0.496</v>
      </c>
      <c r="Y1509">
        <v>0.43319999999999997</v>
      </c>
      <c r="Z1509">
        <v>0.68130000000000002</v>
      </c>
      <c r="AA1509">
        <v>0.3977</v>
      </c>
      <c r="AB1509">
        <v>0.40250000000000002</v>
      </c>
      <c r="AC1509">
        <v>0.57579999999999998</v>
      </c>
      <c r="AD1509">
        <v>0.51680000000000004</v>
      </c>
      <c r="AE1509">
        <v>0.63109999999999999</v>
      </c>
      <c r="AF1509">
        <v>0.61839999999999995</v>
      </c>
      <c r="AG1509">
        <v>0.4592</v>
      </c>
      <c r="AH1509">
        <v>0.57410000000000005</v>
      </c>
      <c r="AI1509">
        <v>0.49080000000000001</v>
      </c>
      <c r="AJ1509">
        <v>0.50380000000000003</v>
      </c>
      <c r="AK1509">
        <v>0.58760000000000001</v>
      </c>
      <c r="AL1509">
        <v>0.48649999999999999</v>
      </c>
      <c r="AM1509">
        <v>0.58460000000000001</v>
      </c>
      <c r="AN1509">
        <v>0.60540000000000005</v>
      </c>
      <c r="AO1509">
        <v>0.55249999999999999</v>
      </c>
      <c r="AP1509">
        <v>0.70189999999999997</v>
      </c>
      <c r="AQ1509">
        <v>0.60729999999999995</v>
      </c>
      <c r="AR1509">
        <v>0.6522</v>
      </c>
      <c r="AS1509">
        <v>0.54369999999999996</v>
      </c>
      <c r="AT1509">
        <v>0.53779999999999994</v>
      </c>
      <c r="AU1509">
        <v>0.50770000000000004</v>
      </c>
      <c r="AV1509">
        <v>0.42520000000000002</v>
      </c>
      <c r="AW1509">
        <v>0.59189999999999998</v>
      </c>
      <c r="AX1509">
        <v>0.53339999999999999</v>
      </c>
      <c r="AY1509">
        <v>0.47839999999999999</v>
      </c>
      <c r="AZ1509">
        <v>0.438</v>
      </c>
      <c r="BA1509">
        <v>0.56210000000000004</v>
      </c>
      <c r="BB1509">
        <v>0.63719999999999999</v>
      </c>
      <c r="BC1509">
        <v>0.44900000000000001</v>
      </c>
      <c r="BD1509">
        <v>0.4375</v>
      </c>
    </row>
    <row r="1510" spans="1:56" hidden="1" x14ac:dyDescent="0.4">
      <c r="A1510">
        <v>1383</v>
      </c>
      <c r="B1510" t="str">
        <f t="shared" si="72"/>
        <v>GPM051</v>
      </c>
      <c r="C1510" t="str">
        <f t="shared" si="73"/>
        <v>GPM093</v>
      </c>
      <c r="D1510" t="str">
        <f t="shared" si="70"/>
        <v>BM25</v>
      </c>
      <c r="E1510" t="s">
        <v>1591</v>
      </c>
      <c r="F1510">
        <f t="shared" si="71"/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</row>
    <row r="1511" spans="1:56" hidden="1" x14ac:dyDescent="0.4">
      <c r="A1511">
        <v>1384</v>
      </c>
      <c r="B1511" t="str">
        <f t="shared" si="72"/>
        <v>GPM051</v>
      </c>
      <c r="C1511" t="str">
        <f t="shared" si="73"/>
        <v>GPM093</v>
      </c>
      <c r="D1511" t="str">
        <f t="shared" si="70"/>
        <v>SBERT</v>
      </c>
      <c r="E1511" t="s">
        <v>1592</v>
      </c>
      <c r="F1511">
        <f t="shared" si="71"/>
        <v>0.93093399999999993</v>
      </c>
      <c r="G1511">
        <v>0.91220000000000001</v>
      </c>
      <c r="H1511">
        <v>0.94479999999999997</v>
      </c>
      <c r="I1511">
        <v>0.91180000000000005</v>
      </c>
      <c r="J1511">
        <v>0.96179999999999999</v>
      </c>
      <c r="K1511">
        <v>0.91559999999999997</v>
      </c>
      <c r="L1511">
        <v>0.90759999999999996</v>
      </c>
      <c r="M1511">
        <v>0.95279999999999998</v>
      </c>
      <c r="N1511">
        <v>0.90959999999999996</v>
      </c>
      <c r="O1511">
        <v>0.94030000000000002</v>
      </c>
      <c r="P1511">
        <v>0.95250000000000001</v>
      </c>
      <c r="Q1511">
        <v>0.95420000000000005</v>
      </c>
      <c r="R1511">
        <v>0.90780000000000005</v>
      </c>
      <c r="S1511">
        <v>0.87360000000000004</v>
      </c>
      <c r="T1511">
        <v>0.92759999999999998</v>
      </c>
      <c r="U1511">
        <v>0.92110000000000003</v>
      </c>
      <c r="V1511">
        <v>0.93940000000000001</v>
      </c>
      <c r="W1511">
        <v>0.90769999999999995</v>
      </c>
      <c r="X1511">
        <v>0.94240000000000002</v>
      </c>
      <c r="Y1511">
        <v>0.91690000000000005</v>
      </c>
      <c r="Z1511">
        <v>0.95279999999999998</v>
      </c>
      <c r="AA1511">
        <v>0.93799999999999994</v>
      </c>
      <c r="AB1511">
        <v>0.89910000000000001</v>
      </c>
      <c r="AC1511">
        <v>0.94979999999999998</v>
      </c>
      <c r="AD1511">
        <v>0.96179999999999999</v>
      </c>
      <c r="AE1511">
        <v>0.95679999999999998</v>
      </c>
      <c r="AF1511">
        <v>0.95440000000000003</v>
      </c>
      <c r="AG1511">
        <v>0.93540000000000001</v>
      </c>
      <c r="AH1511">
        <v>0.94650000000000001</v>
      </c>
      <c r="AI1511">
        <v>0.91930000000000001</v>
      </c>
      <c r="AJ1511">
        <v>0.93169999999999997</v>
      </c>
      <c r="AK1511">
        <v>0.96289999999999998</v>
      </c>
      <c r="AL1511">
        <v>0.87619999999999998</v>
      </c>
      <c r="AM1511">
        <v>0.96640000000000004</v>
      </c>
      <c r="AN1511">
        <v>0.95179999999999998</v>
      </c>
      <c r="AO1511">
        <v>0.96709999999999996</v>
      </c>
      <c r="AP1511">
        <v>0.92689999999999995</v>
      </c>
      <c r="AQ1511">
        <v>0.96919999999999995</v>
      </c>
      <c r="AR1511">
        <v>0.95679999999999998</v>
      </c>
      <c r="AS1511">
        <v>0.90559999999999996</v>
      </c>
      <c r="AT1511">
        <v>0.94220000000000004</v>
      </c>
      <c r="AU1511">
        <v>0.90620000000000001</v>
      </c>
      <c r="AV1511">
        <v>0.86990000000000001</v>
      </c>
      <c r="AW1511">
        <v>0.94010000000000005</v>
      </c>
      <c r="AX1511">
        <v>0.93230000000000002</v>
      </c>
      <c r="AY1511">
        <v>0.90900000000000003</v>
      </c>
      <c r="AZ1511">
        <v>0.91859999999999997</v>
      </c>
      <c r="BA1511">
        <v>0.91059999999999997</v>
      </c>
      <c r="BB1511">
        <v>0.92820000000000003</v>
      </c>
      <c r="BC1511">
        <v>0.94840000000000002</v>
      </c>
      <c r="BD1511">
        <v>0.91300000000000003</v>
      </c>
    </row>
    <row r="1512" spans="1:56" hidden="1" x14ac:dyDescent="0.4">
      <c r="A1512">
        <v>1385</v>
      </c>
      <c r="B1512" t="str">
        <f t="shared" si="72"/>
        <v>GPM051</v>
      </c>
      <c r="C1512" t="str">
        <f t="shared" si="73"/>
        <v>GPM093</v>
      </c>
      <c r="D1512" t="str">
        <f t="shared" si="70"/>
        <v>MEAN</v>
      </c>
      <c r="E1512" t="s">
        <v>1593</v>
      </c>
      <c r="F1512">
        <f t="shared" si="71"/>
        <v>0.46393600000000002</v>
      </c>
      <c r="G1512">
        <v>0.4577</v>
      </c>
      <c r="H1512">
        <v>0.52500000000000002</v>
      </c>
      <c r="I1512">
        <v>0.43280000000000002</v>
      </c>
      <c r="J1512">
        <v>0.47439999999999999</v>
      </c>
      <c r="K1512">
        <v>0.41339999999999999</v>
      </c>
      <c r="L1512">
        <v>0.43609999999999999</v>
      </c>
      <c r="M1512">
        <v>0.48549999999999999</v>
      </c>
      <c r="N1512">
        <v>0.46700000000000003</v>
      </c>
      <c r="O1512">
        <v>0.44469999999999998</v>
      </c>
      <c r="P1512">
        <v>0.4244</v>
      </c>
      <c r="Q1512">
        <v>0.45179999999999998</v>
      </c>
      <c r="R1512">
        <v>0.42730000000000001</v>
      </c>
      <c r="S1512">
        <v>0.35970000000000002</v>
      </c>
      <c r="T1512">
        <v>0.40820000000000001</v>
      </c>
      <c r="U1512">
        <v>0.45660000000000001</v>
      </c>
      <c r="V1512">
        <v>0.47260000000000002</v>
      </c>
      <c r="W1512">
        <v>0.44979999999999998</v>
      </c>
      <c r="X1512">
        <v>0.45050000000000001</v>
      </c>
      <c r="Y1512">
        <v>0.42630000000000001</v>
      </c>
      <c r="Z1512">
        <v>0.54769999999999996</v>
      </c>
      <c r="AA1512">
        <v>0.44140000000000001</v>
      </c>
      <c r="AB1512">
        <v>0.42470000000000002</v>
      </c>
      <c r="AC1512">
        <v>0.51129999999999998</v>
      </c>
      <c r="AD1512">
        <v>0.45619999999999999</v>
      </c>
      <c r="AE1512">
        <v>0.52400000000000002</v>
      </c>
      <c r="AF1512">
        <v>0.5625</v>
      </c>
      <c r="AG1512">
        <v>0.42420000000000002</v>
      </c>
      <c r="AH1512">
        <v>0.49719999999999998</v>
      </c>
      <c r="AI1512">
        <v>0.48649999999999999</v>
      </c>
      <c r="AJ1512">
        <v>0.41849999999999998</v>
      </c>
      <c r="AK1512">
        <v>0.47360000000000002</v>
      </c>
      <c r="AL1512">
        <v>0.43469999999999998</v>
      </c>
      <c r="AM1512">
        <v>0.50590000000000002</v>
      </c>
      <c r="AN1512">
        <v>0.49669999999999997</v>
      </c>
      <c r="AO1512">
        <v>0.4839</v>
      </c>
      <c r="AP1512">
        <v>0.50700000000000001</v>
      </c>
      <c r="AQ1512">
        <v>0.52270000000000005</v>
      </c>
      <c r="AR1512">
        <v>0.51119999999999999</v>
      </c>
      <c r="AS1512">
        <v>0.48449999999999999</v>
      </c>
      <c r="AT1512">
        <v>0.45660000000000001</v>
      </c>
      <c r="AU1512">
        <v>0.45579999999999998</v>
      </c>
      <c r="AV1512">
        <v>0.41760000000000003</v>
      </c>
      <c r="AW1512">
        <v>0.47710000000000002</v>
      </c>
      <c r="AX1512">
        <v>0.45290000000000002</v>
      </c>
      <c r="AY1512">
        <v>0.43790000000000001</v>
      </c>
      <c r="AZ1512">
        <v>0.44819999999999999</v>
      </c>
      <c r="BA1512">
        <v>0.4788</v>
      </c>
      <c r="BB1512">
        <v>0.4829</v>
      </c>
      <c r="BC1512">
        <v>0.48060000000000003</v>
      </c>
      <c r="BD1512">
        <v>0.43020000000000003</v>
      </c>
    </row>
    <row r="1513" spans="1:56" hidden="1" x14ac:dyDescent="0.4">
      <c r="A1513">
        <v>1386</v>
      </c>
      <c r="B1513" t="str">
        <f t="shared" si="72"/>
        <v>GPM051</v>
      </c>
      <c r="C1513" t="str">
        <f t="shared" si="73"/>
        <v>GPM093</v>
      </c>
      <c r="D1513" t="str">
        <f t="shared" si="70"/>
        <v>Weighted</v>
      </c>
      <c r="E1513" t="s">
        <v>1594</v>
      </c>
      <c r="F1513">
        <f t="shared" si="71"/>
        <v>0.46656799999999976</v>
      </c>
      <c r="G1513">
        <v>0.46379999999999999</v>
      </c>
      <c r="H1513">
        <v>0.54769999999999996</v>
      </c>
      <c r="I1513">
        <v>0.42820000000000003</v>
      </c>
      <c r="J1513">
        <v>0.47360000000000002</v>
      </c>
      <c r="K1513">
        <v>0.3982</v>
      </c>
      <c r="L1513">
        <v>0.43569999999999998</v>
      </c>
      <c r="M1513">
        <v>0.48930000000000001</v>
      </c>
      <c r="N1513">
        <v>0.47560000000000002</v>
      </c>
      <c r="O1513">
        <v>0.44359999999999999</v>
      </c>
      <c r="P1513">
        <v>0.41139999999999999</v>
      </c>
      <c r="Q1513">
        <v>0.44550000000000001</v>
      </c>
      <c r="R1513">
        <v>0.42270000000000002</v>
      </c>
      <c r="S1513">
        <v>0.33800000000000002</v>
      </c>
      <c r="T1513">
        <v>0.39250000000000002</v>
      </c>
      <c r="U1513">
        <v>0.45839999999999997</v>
      </c>
      <c r="V1513">
        <v>0.4768</v>
      </c>
      <c r="W1513">
        <v>0.45100000000000001</v>
      </c>
      <c r="X1513">
        <v>0.4466</v>
      </c>
      <c r="Y1513">
        <v>0.41689999999999999</v>
      </c>
      <c r="Z1513">
        <v>0.57579999999999998</v>
      </c>
      <c r="AA1513">
        <v>0.43099999999999999</v>
      </c>
      <c r="AB1513">
        <v>0.41620000000000001</v>
      </c>
      <c r="AC1513">
        <v>0.52549999999999997</v>
      </c>
      <c r="AD1513">
        <v>0.45179999999999998</v>
      </c>
      <c r="AE1513">
        <v>0.54300000000000004</v>
      </c>
      <c r="AF1513">
        <v>0.59089999999999998</v>
      </c>
      <c r="AG1513">
        <v>0.41289999999999999</v>
      </c>
      <c r="AH1513">
        <v>0.50819999999999999</v>
      </c>
      <c r="AI1513">
        <v>0.49480000000000002</v>
      </c>
      <c r="AJ1513">
        <v>0.40849999999999997</v>
      </c>
      <c r="AK1513">
        <v>0.47689999999999999</v>
      </c>
      <c r="AL1513">
        <v>0.43630000000000002</v>
      </c>
      <c r="AM1513">
        <v>0.51670000000000005</v>
      </c>
      <c r="AN1513">
        <v>0.50839999999999996</v>
      </c>
      <c r="AO1513">
        <v>0.4874</v>
      </c>
      <c r="AP1513">
        <v>0.52990000000000004</v>
      </c>
      <c r="AQ1513">
        <v>0.53839999999999999</v>
      </c>
      <c r="AR1513">
        <v>0.52800000000000002</v>
      </c>
      <c r="AS1513">
        <v>0.497</v>
      </c>
      <c r="AT1513">
        <v>0.45629999999999998</v>
      </c>
      <c r="AU1513">
        <v>0.45929999999999999</v>
      </c>
      <c r="AV1513">
        <v>0.4128</v>
      </c>
      <c r="AW1513">
        <v>0.48499999999999999</v>
      </c>
      <c r="AX1513">
        <v>0.45290000000000002</v>
      </c>
      <c r="AY1513">
        <v>0.43490000000000001</v>
      </c>
      <c r="AZ1513">
        <v>0.44429999999999997</v>
      </c>
      <c r="BA1513">
        <v>0.49</v>
      </c>
      <c r="BB1513">
        <v>0.49619999999999997</v>
      </c>
      <c r="BC1513">
        <v>0.48089999999999999</v>
      </c>
      <c r="BD1513">
        <v>0.42270000000000002</v>
      </c>
    </row>
    <row r="1514" spans="1:56" hidden="1" x14ac:dyDescent="0.4">
      <c r="A1514">
        <v>1520</v>
      </c>
      <c r="B1514" t="str">
        <f t="shared" si="72"/>
        <v>GPM003</v>
      </c>
      <c r="C1514" t="str">
        <f t="shared" si="73"/>
        <v>GPM093</v>
      </c>
      <c r="D1514" t="str">
        <f t="shared" si="70"/>
        <v>Jaccard</v>
      </c>
      <c r="E1514" t="s">
        <v>1595</v>
      </c>
      <c r="F1514">
        <f t="shared" si="71"/>
        <v>0.35250199999999993</v>
      </c>
      <c r="G1514">
        <v>0.31709999999999999</v>
      </c>
      <c r="H1514">
        <v>0.52239999999999998</v>
      </c>
      <c r="I1514">
        <v>0.2626</v>
      </c>
      <c r="J1514">
        <v>0.42859999999999998</v>
      </c>
      <c r="K1514">
        <v>0.37659999999999999</v>
      </c>
      <c r="L1514">
        <v>0.2079</v>
      </c>
      <c r="M1514">
        <v>0.39329999999999998</v>
      </c>
      <c r="N1514">
        <v>0.28970000000000001</v>
      </c>
      <c r="O1514">
        <v>0.2626</v>
      </c>
      <c r="P1514">
        <v>0.24490000000000001</v>
      </c>
      <c r="Q1514">
        <v>0.26919999999999999</v>
      </c>
      <c r="R1514">
        <v>0.4375</v>
      </c>
      <c r="S1514">
        <v>0.375</v>
      </c>
      <c r="T1514">
        <v>0.2414</v>
      </c>
      <c r="U1514">
        <v>0.31480000000000002</v>
      </c>
      <c r="V1514">
        <v>0.41249999999999998</v>
      </c>
      <c r="W1514">
        <v>0.32950000000000002</v>
      </c>
      <c r="X1514">
        <v>0.32729999999999998</v>
      </c>
      <c r="Y1514">
        <v>0.36890000000000001</v>
      </c>
      <c r="Z1514">
        <v>0.46029999999999999</v>
      </c>
      <c r="AA1514">
        <v>0.45829999999999999</v>
      </c>
      <c r="AB1514">
        <v>0.3553</v>
      </c>
      <c r="AC1514">
        <v>0.30209999999999998</v>
      </c>
      <c r="AD1514">
        <v>0.2717</v>
      </c>
      <c r="AE1514">
        <v>0.37</v>
      </c>
      <c r="AF1514">
        <v>0.5</v>
      </c>
      <c r="AG1514">
        <v>0.25559999999999999</v>
      </c>
      <c r="AH1514">
        <v>0.41670000000000001</v>
      </c>
      <c r="AI1514">
        <v>0.40620000000000001</v>
      </c>
      <c r="AJ1514">
        <v>0.21279999999999999</v>
      </c>
      <c r="AK1514">
        <v>0.35439999999999999</v>
      </c>
      <c r="AL1514">
        <v>0.25609999999999999</v>
      </c>
      <c r="AM1514">
        <v>0.40350000000000003</v>
      </c>
      <c r="AN1514">
        <v>0.37759999999999999</v>
      </c>
      <c r="AO1514">
        <v>0.37659999999999999</v>
      </c>
      <c r="AP1514">
        <v>0.26319999999999999</v>
      </c>
      <c r="AQ1514">
        <v>0.55769999999999997</v>
      </c>
      <c r="AR1514">
        <v>0.31819999999999998</v>
      </c>
      <c r="AS1514">
        <v>0.44440000000000002</v>
      </c>
      <c r="AT1514">
        <v>0.34649999999999997</v>
      </c>
      <c r="AU1514">
        <v>0.36840000000000001</v>
      </c>
      <c r="AV1514">
        <v>0.26919999999999999</v>
      </c>
      <c r="AW1514">
        <v>0.26550000000000001</v>
      </c>
      <c r="AX1514">
        <v>0.28460000000000002</v>
      </c>
      <c r="AY1514">
        <v>0.3523</v>
      </c>
      <c r="AZ1514">
        <v>0.4819</v>
      </c>
      <c r="BA1514">
        <v>0.36080000000000001</v>
      </c>
      <c r="BB1514">
        <v>0.40660000000000002</v>
      </c>
      <c r="BC1514">
        <v>0.37780000000000002</v>
      </c>
      <c r="BD1514">
        <v>0.36899999999999999</v>
      </c>
    </row>
    <row r="1515" spans="1:56" hidden="1" x14ac:dyDescent="0.4">
      <c r="A1515">
        <v>1521</v>
      </c>
      <c r="B1515" t="str">
        <f t="shared" si="72"/>
        <v>GPM003</v>
      </c>
      <c r="C1515" t="str">
        <f t="shared" si="73"/>
        <v>GPM093</v>
      </c>
      <c r="D1515" t="str">
        <f t="shared" si="70"/>
        <v>Levenshtein</v>
      </c>
      <c r="E1515" t="s">
        <v>1596</v>
      </c>
      <c r="F1515">
        <f t="shared" si="71"/>
        <v>0.54419400000000007</v>
      </c>
      <c r="G1515">
        <v>0.51419999999999999</v>
      </c>
      <c r="H1515">
        <v>0.64890000000000003</v>
      </c>
      <c r="I1515">
        <v>0.46089999999999998</v>
      </c>
      <c r="J1515">
        <v>0.55259999999999998</v>
      </c>
      <c r="K1515">
        <v>0.55810000000000004</v>
      </c>
      <c r="L1515">
        <v>0.46260000000000001</v>
      </c>
      <c r="M1515">
        <v>0.56240000000000001</v>
      </c>
      <c r="N1515">
        <v>0.52549999999999997</v>
      </c>
      <c r="O1515">
        <v>0.46910000000000002</v>
      </c>
      <c r="P1515">
        <v>0.46689999999999998</v>
      </c>
      <c r="Q1515">
        <v>0.5292</v>
      </c>
      <c r="R1515">
        <v>0.55169999999999997</v>
      </c>
      <c r="S1515">
        <v>0.59640000000000004</v>
      </c>
      <c r="T1515">
        <v>0.49930000000000002</v>
      </c>
      <c r="U1515">
        <v>0.47089999999999999</v>
      </c>
      <c r="V1515">
        <v>0.63009999999999999</v>
      </c>
      <c r="W1515">
        <v>0.54569999999999996</v>
      </c>
      <c r="X1515">
        <v>0.49309999999999998</v>
      </c>
      <c r="Y1515">
        <v>0.54169999999999996</v>
      </c>
      <c r="Z1515">
        <v>0.57130000000000003</v>
      </c>
      <c r="AA1515">
        <v>0.64980000000000004</v>
      </c>
      <c r="AB1515">
        <v>0.57279999999999998</v>
      </c>
      <c r="AC1515">
        <v>0.56020000000000003</v>
      </c>
      <c r="AD1515">
        <v>0.53800000000000003</v>
      </c>
      <c r="AE1515">
        <v>0.60709999999999997</v>
      </c>
      <c r="AF1515">
        <v>0.61550000000000005</v>
      </c>
      <c r="AG1515">
        <v>0.52959999999999996</v>
      </c>
      <c r="AH1515">
        <v>0.54139999999999999</v>
      </c>
      <c r="AI1515">
        <v>0.63490000000000002</v>
      </c>
      <c r="AJ1515">
        <v>0.52649999999999997</v>
      </c>
      <c r="AK1515">
        <v>0.52010000000000001</v>
      </c>
      <c r="AL1515">
        <v>0.56430000000000002</v>
      </c>
      <c r="AM1515">
        <v>0.57940000000000003</v>
      </c>
      <c r="AN1515">
        <v>0.57679999999999998</v>
      </c>
      <c r="AO1515">
        <v>0.53490000000000004</v>
      </c>
      <c r="AP1515">
        <v>0.47260000000000002</v>
      </c>
      <c r="AQ1515">
        <v>0.6643</v>
      </c>
      <c r="AR1515">
        <v>0.54720000000000002</v>
      </c>
      <c r="AS1515">
        <v>0.51980000000000004</v>
      </c>
      <c r="AT1515">
        <v>0.4904</v>
      </c>
      <c r="AU1515">
        <v>0.5544</v>
      </c>
      <c r="AV1515">
        <v>0.40529999999999999</v>
      </c>
      <c r="AW1515">
        <v>0.4446</v>
      </c>
      <c r="AX1515">
        <v>0.47470000000000001</v>
      </c>
      <c r="AY1515">
        <v>0.56569999999999998</v>
      </c>
      <c r="AZ1515">
        <v>0.59040000000000004</v>
      </c>
      <c r="BA1515">
        <v>0.5302</v>
      </c>
      <c r="BB1515">
        <v>0.69010000000000005</v>
      </c>
      <c r="BC1515">
        <v>0.59099999999999997</v>
      </c>
      <c r="BD1515">
        <v>0.46710000000000002</v>
      </c>
    </row>
    <row r="1516" spans="1:56" hidden="1" x14ac:dyDescent="0.4">
      <c r="A1516">
        <v>1522</v>
      </c>
      <c r="B1516" t="str">
        <f t="shared" si="72"/>
        <v>GPM003</v>
      </c>
      <c r="C1516" t="str">
        <f t="shared" si="73"/>
        <v>GPM093</v>
      </c>
      <c r="D1516" t="str">
        <f t="shared" si="70"/>
        <v>TFIDF</v>
      </c>
      <c r="E1516" t="s">
        <v>1597</v>
      </c>
      <c r="F1516">
        <f t="shared" si="71"/>
        <v>0.55067599999999983</v>
      </c>
      <c r="G1516">
        <v>0.58860000000000001</v>
      </c>
      <c r="H1516">
        <v>0.74109999999999998</v>
      </c>
      <c r="I1516">
        <v>0.46870000000000001</v>
      </c>
      <c r="J1516">
        <v>0.52259999999999995</v>
      </c>
      <c r="K1516">
        <v>0.45379999999999998</v>
      </c>
      <c r="L1516">
        <v>0.46929999999999999</v>
      </c>
      <c r="M1516">
        <v>0.52149999999999996</v>
      </c>
      <c r="N1516">
        <v>0.52010000000000001</v>
      </c>
      <c r="O1516">
        <v>0.54610000000000003</v>
      </c>
      <c r="P1516">
        <v>0.47349999999999998</v>
      </c>
      <c r="Q1516">
        <v>0.48530000000000001</v>
      </c>
      <c r="R1516">
        <v>0.4975</v>
      </c>
      <c r="S1516">
        <v>0.52559999999999996</v>
      </c>
      <c r="T1516">
        <v>0.41830000000000001</v>
      </c>
      <c r="U1516">
        <v>0.56799999999999995</v>
      </c>
      <c r="V1516">
        <v>0.63070000000000004</v>
      </c>
      <c r="W1516">
        <v>0.53890000000000005</v>
      </c>
      <c r="X1516">
        <v>0.43990000000000001</v>
      </c>
      <c r="Y1516">
        <v>0.54879999999999995</v>
      </c>
      <c r="Z1516">
        <v>0.68569999999999998</v>
      </c>
      <c r="AA1516">
        <v>0.54600000000000004</v>
      </c>
      <c r="AB1516">
        <v>0.47189999999999999</v>
      </c>
      <c r="AC1516">
        <v>0.56079999999999997</v>
      </c>
      <c r="AD1516">
        <v>0.5756</v>
      </c>
      <c r="AE1516">
        <v>0.63390000000000002</v>
      </c>
      <c r="AF1516">
        <v>0.60140000000000005</v>
      </c>
      <c r="AG1516">
        <v>0.4919</v>
      </c>
      <c r="AH1516">
        <v>0.62</v>
      </c>
      <c r="AI1516">
        <v>0.46489999999999998</v>
      </c>
      <c r="AJ1516">
        <v>0.58909999999999996</v>
      </c>
      <c r="AK1516">
        <v>0.58430000000000004</v>
      </c>
      <c r="AL1516">
        <v>0.5</v>
      </c>
      <c r="AM1516">
        <v>0.65</v>
      </c>
      <c r="AN1516">
        <v>0.5716</v>
      </c>
      <c r="AO1516">
        <v>0.61019999999999996</v>
      </c>
      <c r="AP1516">
        <v>0.56410000000000005</v>
      </c>
      <c r="AQ1516">
        <v>0.68510000000000004</v>
      </c>
      <c r="AR1516">
        <v>0.57550000000000001</v>
      </c>
      <c r="AS1516">
        <v>0.60850000000000004</v>
      </c>
      <c r="AT1516">
        <v>0.51300000000000001</v>
      </c>
      <c r="AU1516">
        <v>0.54559999999999997</v>
      </c>
      <c r="AV1516">
        <v>0.43259999999999998</v>
      </c>
      <c r="AW1516">
        <v>0.39629999999999999</v>
      </c>
      <c r="AX1516">
        <v>0.54179999999999995</v>
      </c>
      <c r="AY1516">
        <v>0.5635</v>
      </c>
      <c r="AZ1516">
        <v>0.62780000000000002</v>
      </c>
      <c r="BA1516">
        <v>0.55089999999999995</v>
      </c>
      <c r="BB1516">
        <v>0.73680000000000001</v>
      </c>
      <c r="BC1516">
        <v>0.53959999999999997</v>
      </c>
      <c r="BD1516">
        <v>0.53710000000000002</v>
      </c>
    </row>
    <row r="1517" spans="1:56" hidden="1" x14ac:dyDescent="0.4">
      <c r="A1517">
        <v>1523</v>
      </c>
      <c r="B1517" t="str">
        <f t="shared" si="72"/>
        <v>GPM003</v>
      </c>
      <c r="C1517" t="str">
        <f t="shared" si="73"/>
        <v>GPM093</v>
      </c>
      <c r="D1517" t="str">
        <f t="shared" si="70"/>
        <v>BM25</v>
      </c>
      <c r="E1517" t="s">
        <v>1598</v>
      </c>
      <c r="F1517">
        <f t="shared" si="71"/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</row>
    <row r="1518" spans="1:56" hidden="1" x14ac:dyDescent="0.4">
      <c r="A1518">
        <v>1524</v>
      </c>
      <c r="B1518" t="str">
        <f t="shared" si="72"/>
        <v>GPM003</v>
      </c>
      <c r="C1518" t="str">
        <f t="shared" si="73"/>
        <v>GPM093</v>
      </c>
      <c r="D1518" t="str">
        <f t="shared" si="70"/>
        <v>SBERT</v>
      </c>
      <c r="E1518" t="s">
        <v>1599</v>
      </c>
      <c r="F1518">
        <f t="shared" si="71"/>
        <v>0.93657800000000013</v>
      </c>
      <c r="G1518">
        <v>0.9073</v>
      </c>
      <c r="H1518">
        <v>0.95720000000000005</v>
      </c>
      <c r="I1518">
        <v>0.89580000000000004</v>
      </c>
      <c r="J1518">
        <v>0.97889999999999999</v>
      </c>
      <c r="K1518">
        <v>0.8962</v>
      </c>
      <c r="L1518">
        <v>0.90569999999999995</v>
      </c>
      <c r="M1518">
        <v>0.96260000000000001</v>
      </c>
      <c r="N1518">
        <v>0.91779999999999995</v>
      </c>
      <c r="O1518">
        <v>0.94769999999999999</v>
      </c>
      <c r="P1518">
        <v>0.89070000000000005</v>
      </c>
      <c r="Q1518">
        <v>0.94120000000000004</v>
      </c>
      <c r="R1518">
        <v>0.94589999999999996</v>
      </c>
      <c r="S1518">
        <v>0.95420000000000005</v>
      </c>
      <c r="T1518">
        <v>0.91749999999999998</v>
      </c>
      <c r="U1518">
        <v>0.90749999999999997</v>
      </c>
      <c r="V1518">
        <v>0.94350000000000001</v>
      </c>
      <c r="W1518">
        <v>0.94269999999999998</v>
      </c>
      <c r="X1518">
        <v>0.94469999999999998</v>
      </c>
      <c r="Y1518">
        <v>0.93899999999999995</v>
      </c>
      <c r="Z1518">
        <v>0.95840000000000003</v>
      </c>
      <c r="AA1518">
        <v>0.96870000000000001</v>
      </c>
      <c r="AB1518">
        <v>0.91759999999999997</v>
      </c>
      <c r="AC1518">
        <v>0.93640000000000001</v>
      </c>
      <c r="AD1518">
        <v>0.96750000000000003</v>
      </c>
      <c r="AE1518">
        <v>0.96309999999999996</v>
      </c>
      <c r="AF1518">
        <v>0.95540000000000003</v>
      </c>
      <c r="AG1518">
        <v>0.94589999999999996</v>
      </c>
      <c r="AH1518">
        <v>0.97570000000000001</v>
      </c>
      <c r="AI1518">
        <v>0.93300000000000005</v>
      </c>
      <c r="AJ1518">
        <v>0.95909999999999995</v>
      </c>
      <c r="AK1518">
        <v>0.93320000000000003</v>
      </c>
      <c r="AL1518">
        <v>0.89910000000000001</v>
      </c>
      <c r="AM1518">
        <v>0.95669999999999999</v>
      </c>
      <c r="AN1518">
        <v>0.93869999999999998</v>
      </c>
      <c r="AO1518">
        <v>0.96450000000000002</v>
      </c>
      <c r="AP1518">
        <v>0.91080000000000005</v>
      </c>
      <c r="AQ1518">
        <v>0.96919999999999995</v>
      </c>
      <c r="AR1518">
        <v>0.95340000000000003</v>
      </c>
      <c r="AS1518">
        <v>0.93620000000000003</v>
      </c>
      <c r="AT1518">
        <v>0.93710000000000004</v>
      </c>
      <c r="AU1518">
        <v>0.94830000000000003</v>
      </c>
      <c r="AV1518">
        <v>0.86570000000000003</v>
      </c>
      <c r="AW1518">
        <v>0.91959999999999997</v>
      </c>
      <c r="AX1518">
        <v>0.91949999999999998</v>
      </c>
      <c r="AY1518">
        <v>0.87970000000000004</v>
      </c>
      <c r="AZ1518">
        <v>0.95369999999999999</v>
      </c>
      <c r="BA1518">
        <v>0.91900000000000004</v>
      </c>
      <c r="BB1518">
        <v>0.95599999999999996</v>
      </c>
      <c r="BC1518">
        <v>0.9345</v>
      </c>
      <c r="BD1518">
        <v>0.95709999999999995</v>
      </c>
    </row>
    <row r="1519" spans="1:56" hidden="1" x14ac:dyDescent="0.4">
      <c r="A1519">
        <v>1525</v>
      </c>
      <c r="B1519" t="str">
        <f t="shared" si="72"/>
        <v>GPM003</v>
      </c>
      <c r="C1519" t="str">
        <f t="shared" si="73"/>
        <v>GPM093</v>
      </c>
      <c r="D1519" t="str">
        <f t="shared" si="70"/>
        <v>MEAN</v>
      </c>
      <c r="E1519" t="s">
        <v>1600</v>
      </c>
      <c r="F1519">
        <f t="shared" si="71"/>
        <v>0.47678599999999988</v>
      </c>
      <c r="G1519">
        <v>0.46539999999999998</v>
      </c>
      <c r="H1519">
        <v>0.57389999999999997</v>
      </c>
      <c r="I1519">
        <v>0.41760000000000003</v>
      </c>
      <c r="J1519">
        <v>0.4965</v>
      </c>
      <c r="K1519">
        <v>0.45689999999999997</v>
      </c>
      <c r="L1519">
        <v>0.40910000000000002</v>
      </c>
      <c r="M1519">
        <v>0.48799999999999999</v>
      </c>
      <c r="N1519">
        <v>0.4506</v>
      </c>
      <c r="O1519">
        <v>0.4451</v>
      </c>
      <c r="P1519">
        <v>0.41520000000000001</v>
      </c>
      <c r="Q1519">
        <v>0.44500000000000001</v>
      </c>
      <c r="R1519">
        <v>0.48649999999999999</v>
      </c>
      <c r="S1519">
        <v>0.49030000000000001</v>
      </c>
      <c r="T1519">
        <v>0.4153</v>
      </c>
      <c r="U1519">
        <v>0.45219999999999999</v>
      </c>
      <c r="V1519">
        <v>0.52329999999999999</v>
      </c>
      <c r="W1519">
        <v>0.47139999999999999</v>
      </c>
      <c r="X1519">
        <v>0.441</v>
      </c>
      <c r="Y1519">
        <v>0.47970000000000002</v>
      </c>
      <c r="Z1519">
        <v>0.53510000000000002</v>
      </c>
      <c r="AA1519">
        <v>0.52459999999999996</v>
      </c>
      <c r="AB1519">
        <v>0.46350000000000002</v>
      </c>
      <c r="AC1519">
        <v>0.47189999999999999</v>
      </c>
      <c r="AD1519">
        <v>0.47060000000000002</v>
      </c>
      <c r="AE1519">
        <v>0.51480000000000004</v>
      </c>
      <c r="AF1519">
        <v>0.53449999999999998</v>
      </c>
      <c r="AG1519">
        <v>0.4446</v>
      </c>
      <c r="AH1519">
        <v>0.51070000000000004</v>
      </c>
      <c r="AI1519">
        <v>0.48780000000000001</v>
      </c>
      <c r="AJ1519">
        <v>0.45750000000000002</v>
      </c>
      <c r="AK1519">
        <v>0.47839999999999999</v>
      </c>
      <c r="AL1519">
        <v>0.44390000000000002</v>
      </c>
      <c r="AM1519">
        <v>0.51790000000000003</v>
      </c>
      <c r="AN1519">
        <v>0.4929</v>
      </c>
      <c r="AO1519">
        <v>0.49719999999999998</v>
      </c>
      <c r="AP1519">
        <v>0.44209999999999999</v>
      </c>
      <c r="AQ1519">
        <v>0.57530000000000003</v>
      </c>
      <c r="AR1519">
        <v>0.4788</v>
      </c>
      <c r="AS1519">
        <v>0.50180000000000002</v>
      </c>
      <c r="AT1519">
        <v>0.45739999999999997</v>
      </c>
      <c r="AU1519">
        <v>0.48330000000000001</v>
      </c>
      <c r="AV1519">
        <v>0.39460000000000001</v>
      </c>
      <c r="AW1519">
        <v>0.4052</v>
      </c>
      <c r="AX1519">
        <v>0.44409999999999999</v>
      </c>
      <c r="AY1519">
        <v>0.47220000000000001</v>
      </c>
      <c r="AZ1519">
        <v>0.53080000000000005</v>
      </c>
      <c r="BA1519">
        <v>0.47220000000000001</v>
      </c>
      <c r="BB1519">
        <v>0.55789999999999995</v>
      </c>
      <c r="BC1519">
        <v>0.48859999999999998</v>
      </c>
      <c r="BD1519">
        <v>0.46610000000000001</v>
      </c>
    </row>
    <row r="1520" spans="1:56" hidden="1" x14ac:dyDescent="0.4">
      <c r="A1520">
        <v>1526</v>
      </c>
      <c r="B1520" t="str">
        <f t="shared" si="72"/>
        <v>GPM003</v>
      </c>
      <c r="C1520" t="str">
        <f t="shared" si="73"/>
        <v>GPM093</v>
      </c>
      <c r="D1520" t="str">
        <f t="shared" si="70"/>
        <v>Weighted</v>
      </c>
      <c r="E1520" t="s">
        <v>1601</v>
      </c>
      <c r="F1520">
        <f t="shared" si="71"/>
        <v>0.48302600000000007</v>
      </c>
      <c r="G1520">
        <v>0.47510000000000002</v>
      </c>
      <c r="H1520">
        <v>0.6109</v>
      </c>
      <c r="I1520">
        <v>0.41110000000000002</v>
      </c>
      <c r="J1520">
        <v>0.5</v>
      </c>
      <c r="K1520">
        <v>0.45939999999999998</v>
      </c>
      <c r="L1520">
        <v>0.39900000000000002</v>
      </c>
      <c r="M1520">
        <v>0.49159999999999998</v>
      </c>
      <c r="N1520">
        <v>0.4516</v>
      </c>
      <c r="O1520">
        <v>0.4415</v>
      </c>
      <c r="P1520">
        <v>0.40910000000000002</v>
      </c>
      <c r="Q1520">
        <v>0.43930000000000002</v>
      </c>
      <c r="R1520">
        <v>0.49120000000000003</v>
      </c>
      <c r="S1520">
        <v>0.496</v>
      </c>
      <c r="T1520">
        <v>0.40239999999999998</v>
      </c>
      <c r="U1520">
        <v>0.45760000000000001</v>
      </c>
      <c r="V1520">
        <v>0.54420000000000002</v>
      </c>
      <c r="W1520">
        <v>0.47470000000000001</v>
      </c>
      <c r="X1520">
        <v>0.43149999999999999</v>
      </c>
      <c r="Y1520">
        <v>0.48620000000000002</v>
      </c>
      <c r="Z1520">
        <v>0.5595</v>
      </c>
      <c r="AA1520">
        <v>0.53769999999999996</v>
      </c>
      <c r="AB1520">
        <v>0.46529999999999999</v>
      </c>
      <c r="AC1520">
        <v>0.47739999999999999</v>
      </c>
      <c r="AD1520">
        <v>0.47189999999999999</v>
      </c>
      <c r="AE1520">
        <v>0.53069999999999995</v>
      </c>
      <c r="AF1520">
        <v>0.55479999999999996</v>
      </c>
      <c r="AG1520">
        <v>0.43840000000000001</v>
      </c>
      <c r="AH1520">
        <v>0.52310000000000001</v>
      </c>
      <c r="AI1520">
        <v>0.49309999999999998</v>
      </c>
      <c r="AJ1520">
        <v>0.45739999999999997</v>
      </c>
      <c r="AK1520">
        <v>0.48720000000000002</v>
      </c>
      <c r="AL1520">
        <v>0.44500000000000001</v>
      </c>
      <c r="AM1520">
        <v>0.53639999999999999</v>
      </c>
      <c r="AN1520">
        <v>0.50390000000000001</v>
      </c>
      <c r="AO1520">
        <v>0.50739999999999996</v>
      </c>
      <c r="AP1520">
        <v>0.44419999999999998</v>
      </c>
      <c r="AQ1520">
        <v>0.6079</v>
      </c>
      <c r="AR1520">
        <v>0.48430000000000001</v>
      </c>
      <c r="AS1520">
        <v>0.51719999999999999</v>
      </c>
      <c r="AT1520">
        <v>0.45679999999999998</v>
      </c>
      <c r="AU1520">
        <v>0.48920000000000002</v>
      </c>
      <c r="AV1520">
        <v>0.38500000000000001</v>
      </c>
      <c r="AW1520">
        <v>0.38840000000000002</v>
      </c>
      <c r="AX1520">
        <v>0.44429999999999997</v>
      </c>
      <c r="AY1520">
        <v>0.48649999999999999</v>
      </c>
      <c r="AZ1520">
        <v>0.55179999999999996</v>
      </c>
      <c r="BA1520">
        <v>0.47989999999999999</v>
      </c>
      <c r="BB1520">
        <v>0.59079999999999999</v>
      </c>
      <c r="BC1520">
        <v>0.4975</v>
      </c>
      <c r="BD1520">
        <v>0.46589999999999998</v>
      </c>
    </row>
    <row r="1521" spans="1:56" hidden="1" x14ac:dyDescent="0.4">
      <c r="A1521">
        <v>1457</v>
      </c>
      <c r="B1521" t="str">
        <f t="shared" si="72"/>
        <v>GPM002</v>
      </c>
      <c r="C1521" t="str">
        <f t="shared" si="73"/>
        <v>GPM093</v>
      </c>
      <c r="D1521" t="str">
        <f t="shared" si="70"/>
        <v>Jaccard</v>
      </c>
      <c r="E1521" t="s">
        <v>1602</v>
      </c>
      <c r="F1521">
        <f t="shared" si="71"/>
        <v>0.34432199999999996</v>
      </c>
      <c r="G1521">
        <v>0.2717</v>
      </c>
      <c r="H1521">
        <v>0.39190000000000003</v>
      </c>
      <c r="I1521">
        <v>0.2596</v>
      </c>
      <c r="J1521">
        <v>0.44440000000000002</v>
      </c>
      <c r="K1521">
        <v>0.33329999999999999</v>
      </c>
      <c r="L1521">
        <v>0.1875</v>
      </c>
      <c r="M1521">
        <v>0.32990000000000003</v>
      </c>
      <c r="N1521">
        <v>0.34549999999999997</v>
      </c>
      <c r="O1521">
        <v>0.24740000000000001</v>
      </c>
      <c r="P1521">
        <v>0.31909999999999999</v>
      </c>
      <c r="Q1521">
        <v>0.23469999999999999</v>
      </c>
      <c r="R1521">
        <v>0.47060000000000002</v>
      </c>
      <c r="S1521">
        <v>0.32950000000000002</v>
      </c>
      <c r="T1521">
        <v>0.22620000000000001</v>
      </c>
      <c r="U1521">
        <v>0.37109999999999999</v>
      </c>
      <c r="V1521">
        <v>0.39079999999999998</v>
      </c>
      <c r="W1521">
        <v>0.34689999999999999</v>
      </c>
      <c r="X1521">
        <v>0.24</v>
      </c>
      <c r="Y1521">
        <v>0.32169999999999999</v>
      </c>
      <c r="Z1521">
        <v>0.44929999999999998</v>
      </c>
      <c r="AA1521">
        <v>0.49280000000000002</v>
      </c>
      <c r="AB1521">
        <v>0.28239999999999998</v>
      </c>
      <c r="AC1521">
        <v>0.36730000000000002</v>
      </c>
      <c r="AD1521">
        <v>0.29170000000000001</v>
      </c>
      <c r="AE1521">
        <v>0.42109999999999997</v>
      </c>
      <c r="AF1521">
        <v>0.52700000000000002</v>
      </c>
      <c r="AG1521">
        <v>0.25559999999999999</v>
      </c>
      <c r="AH1521">
        <v>0.37309999999999999</v>
      </c>
      <c r="AI1521">
        <v>0.40620000000000001</v>
      </c>
      <c r="AJ1521">
        <v>0.18179999999999999</v>
      </c>
      <c r="AK1521">
        <v>0.375</v>
      </c>
      <c r="AL1521">
        <v>0.32469999999999999</v>
      </c>
      <c r="AM1521">
        <v>0.36359999999999998</v>
      </c>
      <c r="AN1521">
        <v>0.3402</v>
      </c>
      <c r="AO1521">
        <v>0.34339999999999998</v>
      </c>
      <c r="AP1521">
        <v>0.25640000000000002</v>
      </c>
      <c r="AQ1521">
        <v>0.58699999999999997</v>
      </c>
      <c r="AR1521">
        <v>0.29270000000000002</v>
      </c>
      <c r="AS1521">
        <v>0.42859999999999998</v>
      </c>
      <c r="AT1521">
        <v>0.33040000000000003</v>
      </c>
      <c r="AU1521">
        <v>0.49330000000000002</v>
      </c>
      <c r="AV1521">
        <v>0.20349999999999999</v>
      </c>
      <c r="AW1521">
        <v>0.2697</v>
      </c>
      <c r="AX1521">
        <v>0.36969999999999997</v>
      </c>
      <c r="AY1521">
        <v>0.28260000000000002</v>
      </c>
      <c r="AZ1521">
        <v>0.34439999999999998</v>
      </c>
      <c r="BA1521">
        <v>0.2959</v>
      </c>
      <c r="BB1521">
        <v>0.375</v>
      </c>
      <c r="BC1521">
        <v>0.45950000000000002</v>
      </c>
      <c r="BD1521">
        <v>0.37040000000000001</v>
      </c>
    </row>
    <row r="1522" spans="1:56" hidden="1" x14ac:dyDescent="0.4">
      <c r="A1522">
        <v>1458</v>
      </c>
      <c r="B1522" t="str">
        <f t="shared" si="72"/>
        <v>GPM002</v>
      </c>
      <c r="C1522" t="str">
        <f t="shared" si="73"/>
        <v>GPM093</v>
      </c>
      <c r="D1522" t="str">
        <f t="shared" si="70"/>
        <v>Levenshtein</v>
      </c>
      <c r="E1522" t="s">
        <v>1603</v>
      </c>
      <c r="F1522">
        <f t="shared" si="71"/>
        <v>0.52732400000000013</v>
      </c>
      <c r="G1522">
        <v>0.50129999999999997</v>
      </c>
      <c r="H1522">
        <v>0.5484</v>
      </c>
      <c r="I1522">
        <v>0.4355</v>
      </c>
      <c r="J1522">
        <v>0.5645</v>
      </c>
      <c r="K1522">
        <v>0.47489999999999999</v>
      </c>
      <c r="L1522">
        <v>0.4592</v>
      </c>
      <c r="M1522">
        <v>0.55840000000000001</v>
      </c>
      <c r="N1522">
        <v>0.55469999999999997</v>
      </c>
      <c r="O1522">
        <v>0.45610000000000001</v>
      </c>
      <c r="P1522">
        <v>0.4854</v>
      </c>
      <c r="Q1522">
        <v>0.49869999999999998</v>
      </c>
      <c r="R1522">
        <v>0.60709999999999997</v>
      </c>
      <c r="S1522">
        <v>0.60229999999999995</v>
      </c>
      <c r="T1522">
        <v>0.47539999999999999</v>
      </c>
      <c r="U1522">
        <v>0.45440000000000003</v>
      </c>
      <c r="V1522">
        <v>0.62339999999999995</v>
      </c>
      <c r="W1522">
        <v>0.4758</v>
      </c>
      <c r="X1522">
        <v>0.49640000000000001</v>
      </c>
      <c r="Y1522">
        <v>0.49149999999999999</v>
      </c>
      <c r="Z1522">
        <v>0.57830000000000004</v>
      </c>
      <c r="AA1522">
        <v>0.59940000000000004</v>
      </c>
      <c r="AB1522">
        <v>0.47599999999999998</v>
      </c>
      <c r="AC1522">
        <v>0.53129999999999999</v>
      </c>
      <c r="AD1522">
        <v>0.52910000000000001</v>
      </c>
      <c r="AE1522">
        <v>0.53300000000000003</v>
      </c>
      <c r="AF1522">
        <v>0.6431</v>
      </c>
      <c r="AG1522">
        <v>0.52439999999999998</v>
      </c>
      <c r="AH1522">
        <v>0.49249999999999999</v>
      </c>
      <c r="AI1522">
        <v>0.63649999999999995</v>
      </c>
      <c r="AJ1522">
        <v>0.56940000000000002</v>
      </c>
      <c r="AK1522">
        <v>0.52270000000000005</v>
      </c>
      <c r="AL1522">
        <v>0.55879999999999996</v>
      </c>
      <c r="AM1522">
        <v>0.55459999999999998</v>
      </c>
      <c r="AN1522">
        <v>0.56730000000000003</v>
      </c>
      <c r="AO1522">
        <v>0.5333</v>
      </c>
      <c r="AP1522">
        <v>0.48130000000000001</v>
      </c>
      <c r="AQ1522">
        <v>0.65539999999999998</v>
      </c>
      <c r="AR1522">
        <v>0.56379999999999997</v>
      </c>
      <c r="AS1522">
        <v>0.52229999999999999</v>
      </c>
      <c r="AT1522">
        <v>0.44840000000000002</v>
      </c>
      <c r="AU1522">
        <v>0.61250000000000004</v>
      </c>
      <c r="AV1522">
        <v>0.39410000000000001</v>
      </c>
      <c r="AW1522">
        <v>0.55179999999999996</v>
      </c>
      <c r="AX1522">
        <v>0.4546</v>
      </c>
      <c r="AY1522">
        <v>0.51300000000000001</v>
      </c>
      <c r="AZ1522">
        <v>0.51400000000000001</v>
      </c>
      <c r="BA1522">
        <v>0.51419999999999999</v>
      </c>
      <c r="BB1522">
        <v>0.53600000000000003</v>
      </c>
      <c r="BC1522">
        <v>0.50990000000000002</v>
      </c>
      <c r="BD1522">
        <v>0.48180000000000001</v>
      </c>
    </row>
    <row r="1523" spans="1:56" hidden="1" x14ac:dyDescent="0.4">
      <c r="A1523">
        <v>1459</v>
      </c>
      <c r="B1523" t="str">
        <f t="shared" si="72"/>
        <v>GPM002</v>
      </c>
      <c r="C1523" t="str">
        <f t="shared" si="73"/>
        <v>GPM093</v>
      </c>
      <c r="D1523" t="str">
        <f t="shared" si="70"/>
        <v>TFIDF</v>
      </c>
      <c r="E1523" t="s">
        <v>1604</v>
      </c>
      <c r="F1523">
        <f t="shared" si="71"/>
        <v>0.52546000000000004</v>
      </c>
      <c r="G1523">
        <v>0.52400000000000002</v>
      </c>
      <c r="H1523">
        <v>0.58299999999999996</v>
      </c>
      <c r="I1523">
        <v>0.45229999999999998</v>
      </c>
      <c r="J1523">
        <v>0.5706</v>
      </c>
      <c r="K1523">
        <v>0.37509999999999999</v>
      </c>
      <c r="L1523">
        <v>0.48809999999999998</v>
      </c>
      <c r="M1523">
        <v>0.49609999999999999</v>
      </c>
      <c r="N1523">
        <v>0.58609999999999995</v>
      </c>
      <c r="O1523">
        <v>0.55630000000000002</v>
      </c>
      <c r="P1523">
        <v>0.49690000000000001</v>
      </c>
      <c r="Q1523">
        <v>0.45329999999999998</v>
      </c>
      <c r="R1523">
        <v>0.51249999999999996</v>
      </c>
      <c r="S1523">
        <v>0.53349999999999997</v>
      </c>
      <c r="T1523">
        <v>0.39350000000000002</v>
      </c>
      <c r="U1523">
        <v>0.4929</v>
      </c>
      <c r="V1523">
        <v>0.61350000000000005</v>
      </c>
      <c r="W1523">
        <v>0.37490000000000001</v>
      </c>
      <c r="X1523">
        <v>0.4859</v>
      </c>
      <c r="Y1523">
        <v>0.48060000000000003</v>
      </c>
      <c r="Z1523">
        <v>0.70269999999999999</v>
      </c>
      <c r="AA1523">
        <v>0.51910000000000001</v>
      </c>
      <c r="AB1523">
        <v>0.44219999999999998</v>
      </c>
      <c r="AC1523">
        <v>0.59199999999999997</v>
      </c>
      <c r="AD1523">
        <v>0.65529999999999999</v>
      </c>
      <c r="AE1523">
        <v>0.55700000000000005</v>
      </c>
      <c r="AF1523">
        <v>0.60499999999999998</v>
      </c>
      <c r="AG1523">
        <v>0.4965</v>
      </c>
      <c r="AH1523">
        <v>0.37680000000000002</v>
      </c>
      <c r="AI1523">
        <v>0.46489999999999998</v>
      </c>
      <c r="AJ1523">
        <v>0.497</v>
      </c>
      <c r="AK1523">
        <v>0.6169</v>
      </c>
      <c r="AL1523">
        <v>0.49569999999999997</v>
      </c>
      <c r="AM1523">
        <v>0.67130000000000001</v>
      </c>
      <c r="AN1523">
        <v>0.57669999999999999</v>
      </c>
      <c r="AO1523">
        <v>0.5706</v>
      </c>
      <c r="AP1523">
        <v>0.56340000000000001</v>
      </c>
      <c r="AQ1523">
        <v>0.60340000000000005</v>
      </c>
      <c r="AR1523">
        <v>0.57550000000000001</v>
      </c>
      <c r="AS1523">
        <v>0.51390000000000002</v>
      </c>
      <c r="AT1523">
        <v>0.49349999999999999</v>
      </c>
      <c r="AU1523">
        <v>0.59179999999999999</v>
      </c>
      <c r="AV1523">
        <v>0.33239999999999997</v>
      </c>
      <c r="AW1523">
        <v>0.56410000000000005</v>
      </c>
      <c r="AX1523">
        <v>0.55510000000000004</v>
      </c>
      <c r="AY1523">
        <v>0.50149999999999995</v>
      </c>
      <c r="AZ1523">
        <v>0.52459999999999996</v>
      </c>
      <c r="BA1523">
        <v>0.51090000000000002</v>
      </c>
      <c r="BB1523">
        <v>0.65090000000000003</v>
      </c>
      <c r="BC1523">
        <v>0.4531</v>
      </c>
      <c r="BD1523">
        <v>0.53010000000000002</v>
      </c>
    </row>
    <row r="1524" spans="1:56" hidden="1" x14ac:dyDescent="0.4">
      <c r="A1524">
        <v>1460</v>
      </c>
      <c r="B1524" t="str">
        <f t="shared" si="72"/>
        <v>GPM002</v>
      </c>
      <c r="C1524" t="str">
        <f t="shared" si="73"/>
        <v>GPM093</v>
      </c>
      <c r="D1524" t="str">
        <f t="shared" si="70"/>
        <v>BM25</v>
      </c>
      <c r="E1524" t="s">
        <v>1605</v>
      </c>
      <c r="F1524">
        <f t="shared" si="71"/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</row>
    <row r="1525" spans="1:56" hidden="1" x14ac:dyDescent="0.4">
      <c r="A1525">
        <v>1461</v>
      </c>
      <c r="B1525" t="str">
        <f t="shared" si="72"/>
        <v>GPM002</v>
      </c>
      <c r="C1525" t="str">
        <f t="shared" si="73"/>
        <v>GPM093</v>
      </c>
      <c r="D1525" t="str">
        <f t="shared" si="70"/>
        <v>SBERT</v>
      </c>
      <c r="E1525" t="s">
        <v>1606</v>
      </c>
      <c r="F1525">
        <f t="shared" si="71"/>
        <v>0.93120200000000031</v>
      </c>
      <c r="G1525">
        <v>0.9284</v>
      </c>
      <c r="H1525">
        <v>0.94610000000000005</v>
      </c>
      <c r="I1525">
        <v>0.88419999999999999</v>
      </c>
      <c r="J1525">
        <v>0.97719999999999996</v>
      </c>
      <c r="K1525">
        <v>0.86799999999999999</v>
      </c>
      <c r="L1525">
        <v>0.90569999999999995</v>
      </c>
      <c r="M1525">
        <v>0.9546</v>
      </c>
      <c r="N1525">
        <v>0.95709999999999995</v>
      </c>
      <c r="O1525">
        <v>0.94110000000000005</v>
      </c>
      <c r="P1525">
        <v>0.93469999999999998</v>
      </c>
      <c r="Q1525">
        <v>0.94259999999999999</v>
      </c>
      <c r="R1525">
        <v>0.95130000000000003</v>
      </c>
      <c r="S1525">
        <v>0.96950000000000003</v>
      </c>
      <c r="T1525">
        <v>0.88600000000000001</v>
      </c>
      <c r="U1525">
        <v>0.90580000000000005</v>
      </c>
      <c r="V1525">
        <v>0.93969999999999998</v>
      </c>
      <c r="W1525">
        <v>0.92600000000000005</v>
      </c>
      <c r="X1525">
        <v>0.94630000000000003</v>
      </c>
      <c r="Y1525">
        <v>0.90039999999999998</v>
      </c>
      <c r="Z1525">
        <v>0.94910000000000005</v>
      </c>
      <c r="AA1525">
        <v>0.95420000000000005</v>
      </c>
      <c r="AB1525">
        <v>0.88700000000000001</v>
      </c>
      <c r="AC1525">
        <v>0.92949999999999999</v>
      </c>
      <c r="AD1525">
        <v>0.95989999999999998</v>
      </c>
      <c r="AE1525">
        <v>0.92620000000000002</v>
      </c>
      <c r="AF1525">
        <v>0.95899999999999996</v>
      </c>
      <c r="AG1525">
        <v>0.93710000000000004</v>
      </c>
      <c r="AH1525">
        <v>0.91569999999999996</v>
      </c>
      <c r="AI1525">
        <v>0.93400000000000005</v>
      </c>
      <c r="AJ1525">
        <v>0.94630000000000003</v>
      </c>
      <c r="AK1525">
        <v>0.92900000000000005</v>
      </c>
      <c r="AL1525">
        <v>0.8901</v>
      </c>
      <c r="AM1525">
        <v>0.96750000000000003</v>
      </c>
      <c r="AN1525">
        <v>0.94079999999999997</v>
      </c>
      <c r="AO1525">
        <v>0.95760000000000001</v>
      </c>
      <c r="AP1525">
        <v>0.91190000000000004</v>
      </c>
      <c r="AQ1525">
        <v>0.9798</v>
      </c>
      <c r="AR1525">
        <v>0.96299999999999997</v>
      </c>
      <c r="AS1525">
        <v>0.95189999999999997</v>
      </c>
      <c r="AT1525">
        <v>0.88319999999999999</v>
      </c>
      <c r="AU1525">
        <v>0.94469999999999998</v>
      </c>
      <c r="AV1525">
        <v>0.86780000000000002</v>
      </c>
      <c r="AW1525">
        <v>0.9032</v>
      </c>
      <c r="AX1525">
        <v>0.93959999999999999</v>
      </c>
      <c r="AY1525">
        <v>0.91059999999999997</v>
      </c>
      <c r="AZ1525">
        <v>0.91520000000000001</v>
      </c>
      <c r="BA1525">
        <v>0.91220000000000001</v>
      </c>
      <c r="BB1525">
        <v>0.93540000000000001</v>
      </c>
      <c r="BC1525">
        <v>0.9546</v>
      </c>
      <c r="BD1525">
        <v>0.93930000000000002</v>
      </c>
    </row>
    <row r="1526" spans="1:56" hidden="1" x14ac:dyDescent="0.4">
      <c r="A1526">
        <v>1462</v>
      </c>
      <c r="B1526" t="str">
        <f t="shared" si="72"/>
        <v>GPM002</v>
      </c>
      <c r="C1526" t="str">
        <f t="shared" si="73"/>
        <v>GPM093</v>
      </c>
      <c r="D1526" t="str">
        <f t="shared" si="70"/>
        <v>MEAN</v>
      </c>
      <c r="E1526" t="s">
        <v>1607</v>
      </c>
      <c r="F1526">
        <f t="shared" si="71"/>
        <v>0.46566200000000008</v>
      </c>
      <c r="G1526">
        <v>0.4451</v>
      </c>
      <c r="H1526">
        <v>0.49390000000000001</v>
      </c>
      <c r="I1526">
        <v>0.40629999999999999</v>
      </c>
      <c r="J1526">
        <v>0.51129999999999998</v>
      </c>
      <c r="K1526">
        <v>0.4103</v>
      </c>
      <c r="L1526">
        <v>0.40810000000000002</v>
      </c>
      <c r="M1526">
        <v>0.46779999999999999</v>
      </c>
      <c r="N1526">
        <v>0.48870000000000002</v>
      </c>
      <c r="O1526">
        <v>0.44019999999999998</v>
      </c>
      <c r="P1526">
        <v>0.44719999999999999</v>
      </c>
      <c r="Q1526">
        <v>0.42580000000000001</v>
      </c>
      <c r="R1526">
        <v>0.50829999999999997</v>
      </c>
      <c r="S1526">
        <v>0.48699999999999999</v>
      </c>
      <c r="T1526">
        <v>0.3962</v>
      </c>
      <c r="U1526">
        <v>0.44479999999999997</v>
      </c>
      <c r="V1526">
        <v>0.51349999999999996</v>
      </c>
      <c r="W1526">
        <v>0.42470000000000002</v>
      </c>
      <c r="X1526">
        <v>0.43369999999999997</v>
      </c>
      <c r="Y1526">
        <v>0.43890000000000001</v>
      </c>
      <c r="Z1526">
        <v>0.53590000000000004</v>
      </c>
      <c r="AA1526">
        <v>0.5131</v>
      </c>
      <c r="AB1526">
        <v>0.41749999999999998</v>
      </c>
      <c r="AC1526">
        <v>0.48399999999999999</v>
      </c>
      <c r="AD1526">
        <v>0.48720000000000002</v>
      </c>
      <c r="AE1526">
        <v>0.48749999999999999</v>
      </c>
      <c r="AF1526">
        <v>0.54679999999999995</v>
      </c>
      <c r="AG1526">
        <v>0.44269999999999998</v>
      </c>
      <c r="AH1526">
        <v>0.43159999999999998</v>
      </c>
      <c r="AI1526">
        <v>0.48830000000000001</v>
      </c>
      <c r="AJ1526">
        <v>0.43890000000000001</v>
      </c>
      <c r="AK1526">
        <v>0.48870000000000002</v>
      </c>
      <c r="AL1526">
        <v>0.45379999999999998</v>
      </c>
      <c r="AM1526">
        <v>0.51139999999999997</v>
      </c>
      <c r="AN1526">
        <v>0.48499999999999999</v>
      </c>
      <c r="AO1526">
        <v>0.48099999999999998</v>
      </c>
      <c r="AP1526">
        <v>0.44259999999999999</v>
      </c>
      <c r="AQ1526">
        <v>0.56510000000000005</v>
      </c>
      <c r="AR1526">
        <v>0.47899999999999998</v>
      </c>
      <c r="AS1526">
        <v>0.48330000000000001</v>
      </c>
      <c r="AT1526">
        <v>0.43109999999999998</v>
      </c>
      <c r="AU1526">
        <v>0.52849999999999997</v>
      </c>
      <c r="AV1526">
        <v>0.35959999999999998</v>
      </c>
      <c r="AW1526">
        <v>0.45779999999999998</v>
      </c>
      <c r="AX1526">
        <v>0.46379999999999999</v>
      </c>
      <c r="AY1526">
        <v>0.4415</v>
      </c>
      <c r="AZ1526">
        <v>0.4597</v>
      </c>
      <c r="BA1526">
        <v>0.44669999999999999</v>
      </c>
      <c r="BB1526">
        <v>0.4995</v>
      </c>
      <c r="BC1526">
        <v>0.47539999999999999</v>
      </c>
      <c r="BD1526">
        <v>0.46429999999999999</v>
      </c>
    </row>
    <row r="1527" spans="1:56" hidden="1" x14ac:dyDescent="0.4">
      <c r="A1527">
        <v>1463</v>
      </c>
      <c r="B1527" t="str">
        <f t="shared" si="72"/>
        <v>GPM002</v>
      </c>
      <c r="C1527" t="str">
        <f t="shared" si="73"/>
        <v>GPM093</v>
      </c>
      <c r="D1527" t="str">
        <f t="shared" si="70"/>
        <v>Weighted</v>
      </c>
      <c r="E1527" t="s">
        <v>1608</v>
      </c>
      <c r="F1527">
        <f t="shared" si="71"/>
        <v>0.46867000000000014</v>
      </c>
      <c r="G1527">
        <v>0.44330000000000003</v>
      </c>
      <c r="H1527">
        <v>0.50460000000000005</v>
      </c>
      <c r="I1527">
        <v>0.39789999999999998</v>
      </c>
      <c r="J1527">
        <v>0.52110000000000001</v>
      </c>
      <c r="K1527">
        <v>0.40139999999999998</v>
      </c>
      <c r="L1527">
        <v>0.3987</v>
      </c>
      <c r="M1527">
        <v>0.46639999999999998</v>
      </c>
      <c r="N1527">
        <v>0.49659999999999999</v>
      </c>
      <c r="O1527">
        <v>0.43690000000000001</v>
      </c>
      <c r="P1527">
        <v>0.44369999999999998</v>
      </c>
      <c r="Q1527">
        <v>0.41360000000000002</v>
      </c>
      <c r="R1527">
        <v>0.51829999999999998</v>
      </c>
      <c r="S1527">
        <v>0.49</v>
      </c>
      <c r="T1527">
        <v>0.38200000000000001</v>
      </c>
      <c r="U1527">
        <v>0.44479999999999997</v>
      </c>
      <c r="V1527">
        <v>0.53149999999999997</v>
      </c>
      <c r="W1527">
        <v>0.4108</v>
      </c>
      <c r="X1527">
        <v>0.42449999999999999</v>
      </c>
      <c r="Y1527">
        <v>0.4375</v>
      </c>
      <c r="Z1527">
        <v>0.56259999999999999</v>
      </c>
      <c r="AA1527">
        <v>0.5242</v>
      </c>
      <c r="AB1527">
        <v>0.41089999999999999</v>
      </c>
      <c r="AC1527">
        <v>0.49519999999999997</v>
      </c>
      <c r="AD1527">
        <v>0.49780000000000002</v>
      </c>
      <c r="AE1527">
        <v>0.49819999999999998</v>
      </c>
      <c r="AF1527">
        <v>0.56989999999999996</v>
      </c>
      <c r="AG1527">
        <v>0.43769999999999998</v>
      </c>
      <c r="AH1527">
        <v>0.42099999999999999</v>
      </c>
      <c r="AI1527">
        <v>0.49359999999999998</v>
      </c>
      <c r="AJ1527">
        <v>0.43149999999999999</v>
      </c>
      <c r="AK1527">
        <v>0.50239999999999996</v>
      </c>
      <c r="AL1527">
        <v>0.45860000000000001</v>
      </c>
      <c r="AM1527">
        <v>0.52769999999999995</v>
      </c>
      <c r="AN1527">
        <v>0.49390000000000001</v>
      </c>
      <c r="AO1527">
        <v>0.48609999999999998</v>
      </c>
      <c r="AP1527">
        <v>0.4446</v>
      </c>
      <c r="AQ1527">
        <v>0.58960000000000001</v>
      </c>
      <c r="AR1527">
        <v>0.48309999999999997</v>
      </c>
      <c r="AS1527">
        <v>0.48709999999999998</v>
      </c>
      <c r="AT1527">
        <v>0.43109999999999998</v>
      </c>
      <c r="AU1527">
        <v>0.54849999999999999</v>
      </c>
      <c r="AV1527">
        <v>0.33589999999999998</v>
      </c>
      <c r="AW1527">
        <v>0.46489999999999998</v>
      </c>
      <c r="AX1527">
        <v>0.46660000000000001</v>
      </c>
      <c r="AY1527">
        <v>0.44040000000000001</v>
      </c>
      <c r="AZ1527">
        <v>0.46350000000000002</v>
      </c>
      <c r="BA1527">
        <v>0.44700000000000001</v>
      </c>
      <c r="BB1527">
        <v>0.51659999999999995</v>
      </c>
      <c r="BC1527">
        <v>0.47370000000000001</v>
      </c>
      <c r="BD1527">
        <v>0.46600000000000003</v>
      </c>
    </row>
    <row r="1528" spans="1:56" hidden="1" x14ac:dyDescent="0.4">
      <c r="A1528">
        <v>1331</v>
      </c>
      <c r="B1528" t="str">
        <f t="shared" si="72"/>
        <v>GPM001</v>
      </c>
      <c r="C1528" t="str">
        <f t="shared" si="73"/>
        <v>GPM093</v>
      </c>
      <c r="D1528" t="str">
        <f t="shared" si="70"/>
        <v>Jaccard</v>
      </c>
      <c r="E1528" t="s">
        <v>1609</v>
      </c>
      <c r="F1528">
        <f t="shared" si="71"/>
        <v>0.35783000000000009</v>
      </c>
      <c r="G1528">
        <v>0.3226</v>
      </c>
      <c r="H1528">
        <v>0.44</v>
      </c>
      <c r="I1528">
        <v>0.30769999999999997</v>
      </c>
      <c r="J1528">
        <v>0.33779999999999999</v>
      </c>
      <c r="K1528">
        <v>0.31109999999999999</v>
      </c>
      <c r="L1528">
        <v>0.26669999999999999</v>
      </c>
      <c r="M1528">
        <v>0.46239999999999998</v>
      </c>
      <c r="N1528">
        <v>0.29199999999999998</v>
      </c>
      <c r="O1528">
        <v>0.23300000000000001</v>
      </c>
      <c r="P1528">
        <v>0.29470000000000002</v>
      </c>
      <c r="Q1528">
        <v>0.27029999999999998</v>
      </c>
      <c r="R1528">
        <v>0.45760000000000001</v>
      </c>
      <c r="S1528">
        <v>0.38890000000000002</v>
      </c>
      <c r="T1528">
        <v>0.27910000000000001</v>
      </c>
      <c r="U1528">
        <v>0.26719999999999999</v>
      </c>
      <c r="V1528">
        <v>0.36780000000000002</v>
      </c>
      <c r="W1528">
        <v>0.32140000000000002</v>
      </c>
      <c r="X1528">
        <v>0.22059999999999999</v>
      </c>
      <c r="Y1528">
        <v>0.34820000000000001</v>
      </c>
      <c r="Z1528">
        <v>0.45</v>
      </c>
      <c r="AA1528">
        <v>0.50790000000000002</v>
      </c>
      <c r="AB1528">
        <v>0.38750000000000001</v>
      </c>
      <c r="AC1528">
        <v>0.4405</v>
      </c>
      <c r="AD1528">
        <v>0.28000000000000003</v>
      </c>
      <c r="AE1528">
        <v>0.37619999999999998</v>
      </c>
      <c r="AF1528">
        <v>0.46429999999999999</v>
      </c>
      <c r="AG1528">
        <v>0.28399999999999997</v>
      </c>
      <c r="AH1528">
        <v>0.42670000000000002</v>
      </c>
      <c r="AI1528">
        <v>0.31169999999999998</v>
      </c>
      <c r="AJ1528">
        <v>0.22919999999999999</v>
      </c>
      <c r="AK1528">
        <v>0.24440000000000001</v>
      </c>
      <c r="AL1528">
        <v>0.3553</v>
      </c>
      <c r="AM1528">
        <v>0.33329999999999999</v>
      </c>
      <c r="AN1528">
        <v>0.29730000000000001</v>
      </c>
      <c r="AO1528">
        <v>0.30299999999999999</v>
      </c>
      <c r="AP1528">
        <v>0.32469999999999999</v>
      </c>
      <c r="AQ1528">
        <v>0.4909</v>
      </c>
      <c r="AR1528">
        <v>0.5</v>
      </c>
      <c r="AS1528">
        <v>0.42670000000000002</v>
      </c>
      <c r="AT1528">
        <v>0.40660000000000002</v>
      </c>
      <c r="AU1528">
        <v>0.4667</v>
      </c>
      <c r="AV1528">
        <v>0.33329999999999999</v>
      </c>
      <c r="AW1528">
        <v>0.29089999999999999</v>
      </c>
      <c r="AX1528">
        <v>0.30249999999999999</v>
      </c>
      <c r="AY1528">
        <v>0.33329999999999999</v>
      </c>
      <c r="AZ1528">
        <v>0.4824</v>
      </c>
      <c r="BA1528">
        <v>0.4536</v>
      </c>
      <c r="BB1528">
        <v>0.43180000000000002</v>
      </c>
      <c r="BC1528">
        <v>0.38100000000000001</v>
      </c>
      <c r="BD1528">
        <v>0.38669999999999999</v>
      </c>
    </row>
    <row r="1529" spans="1:56" hidden="1" x14ac:dyDescent="0.4">
      <c r="A1529">
        <v>1332</v>
      </c>
      <c r="B1529" t="str">
        <f t="shared" si="72"/>
        <v>GPM001</v>
      </c>
      <c r="C1529" t="str">
        <f t="shared" si="73"/>
        <v>GPM093</v>
      </c>
      <c r="D1529" t="str">
        <f t="shared" si="70"/>
        <v>Levenshtein</v>
      </c>
      <c r="E1529" t="s">
        <v>1610</v>
      </c>
      <c r="F1529">
        <f t="shared" si="71"/>
        <v>0.54611199999999993</v>
      </c>
      <c r="G1529">
        <v>0.51439999999999997</v>
      </c>
      <c r="H1529">
        <v>0.61160000000000003</v>
      </c>
      <c r="I1529">
        <v>0.49909999999999999</v>
      </c>
      <c r="J1529">
        <v>0.55210000000000004</v>
      </c>
      <c r="K1529">
        <v>0.53669999999999995</v>
      </c>
      <c r="L1529">
        <v>0.46110000000000001</v>
      </c>
      <c r="M1529">
        <v>0.52190000000000003</v>
      </c>
      <c r="N1529">
        <v>0.51019999999999999</v>
      </c>
      <c r="O1529">
        <v>0.46800000000000003</v>
      </c>
      <c r="P1529">
        <v>0.54910000000000003</v>
      </c>
      <c r="Q1529">
        <v>0.54330000000000001</v>
      </c>
      <c r="R1529">
        <v>0.57079999999999997</v>
      </c>
      <c r="S1529">
        <v>0.59299999999999997</v>
      </c>
      <c r="T1529">
        <v>0.52729999999999999</v>
      </c>
      <c r="U1529">
        <v>0.46179999999999999</v>
      </c>
      <c r="V1529">
        <v>0.62009999999999998</v>
      </c>
      <c r="W1529">
        <v>0.50749999999999995</v>
      </c>
      <c r="X1529">
        <v>0.49020000000000002</v>
      </c>
      <c r="Y1529">
        <v>0.51270000000000004</v>
      </c>
      <c r="Z1529">
        <v>0.60829999999999995</v>
      </c>
      <c r="AA1529">
        <v>0.73540000000000005</v>
      </c>
      <c r="AB1529">
        <v>0.502</v>
      </c>
      <c r="AC1529">
        <v>0.59870000000000001</v>
      </c>
      <c r="AD1529">
        <v>0.51529999999999998</v>
      </c>
      <c r="AE1529">
        <v>0.52300000000000002</v>
      </c>
      <c r="AF1529">
        <v>0.62050000000000005</v>
      </c>
      <c r="AG1529">
        <v>0.53100000000000003</v>
      </c>
      <c r="AH1529">
        <v>0.54869999999999997</v>
      </c>
      <c r="AI1529">
        <v>0.5504</v>
      </c>
      <c r="AJ1529">
        <v>0.53979999999999995</v>
      </c>
      <c r="AK1529">
        <v>0.52639999999999998</v>
      </c>
      <c r="AL1529">
        <v>0.57350000000000001</v>
      </c>
      <c r="AM1529">
        <v>0.54610000000000003</v>
      </c>
      <c r="AN1529">
        <v>0.50800000000000001</v>
      </c>
      <c r="AO1529">
        <v>0.51700000000000002</v>
      </c>
      <c r="AP1529">
        <v>0.54220000000000002</v>
      </c>
      <c r="AQ1529">
        <v>0.62350000000000005</v>
      </c>
      <c r="AR1529">
        <v>0.72619999999999996</v>
      </c>
      <c r="AS1529">
        <v>0.52049999999999996</v>
      </c>
      <c r="AT1529">
        <v>0.52270000000000005</v>
      </c>
      <c r="AU1529">
        <v>0.50019999999999998</v>
      </c>
      <c r="AV1529">
        <v>0.371</v>
      </c>
      <c r="AW1529">
        <v>0.60550000000000004</v>
      </c>
      <c r="AX1529">
        <v>0.47039999999999998</v>
      </c>
      <c r="AY1529">
        <v>0.5534</v>
      </c>
      <c r="AZ1529">
        <v>0.56530000000000002</v>
      </c>
      <c r="BA1529">
        <v>0.57320000000000004</v>
      </c>
      <c r="BB1529">
        <v>0.6925</v>
      </c>
      <c r="BC1529">
        <v>0.55679999999999996</v>
      </c>
      <c r="BD1529">
        <v>0.48720000000000002</v>
      </c>
    </row>
    <row r="1530" spans="1:56" hidden="1" x14ac:dyDescent="0.4">
      <c r="A1530">
        <v>1333</v>
      </c>
      <c r="B1530" t="str">
        <f t="shared" si="72"/>
        <v>GPM001</v>
      </c>
      <c r="C1530" t="str">
        <f t="shared" si="73"/>
        <v>GPM093</v>
      </c>
      <c r="D1530" t="str">
        <f t="shared" si="70"/>
        <v>TFIDF</v>
      </c>
      <c r="E1530" t="s">
        <v>1611</v>
      </c>
      <c r="F1530">
        <f t="shared" si="71"/>
        <v>0.54651000000000005</v>
      </c>
      <c r="G1530">
        <v>0.58689999999999998</v>
      </c>
      <c r="H1530">
        <v>0.67600000000000005</v>
      </c>
      <c r="I1530">
        <v>0.46389999999999998</v>
      </c>
      <c r="J1530">
        <v>0.56159999999999999</v>
      </c>
      <c r="K1530">
        <v>0.39279999999999998</v>
      </c>
      <c r="L1530">
        <v>0.4511</v>
      </c>
      <c r="M1530">
        <v>0.57089999999999996</v>
      </c>
      <c r="N1530">
        <v>0.49780000000000002</v>
      </c>
      <c r="O1530">
        <v>0.59379999999999999</v>
      </c>
      <c r="P1530">
        <v>0.54500000000000004</v>
      </c>
      <c r="Q1530">
        <v>0.55320000000000003</v>
      </c>
      <c r="R1530">
        <v>0.48670000000000002</v>
      </c>
      <c r="S1530">
        <v>0.54730000000000001</v>
      </c>
      <c r="T1530">
        <v>0.45550000000000002</v>
      </c>
      <c r="U1530">
        <v>0.49759999999999999</v>
      </c>
      <c r="V1530">
        <v>0.61860000000000004</v>
      </c>
      <c r="W1530">
        <v>0.51900000000000002</v>
      </c>
      <c r="X1530">
        <v>0.39090000000000003</v>
      </c>
      <c r="Y1530">
        <v>0.51929999999999998</v>
      </c>
      <c r="Z1530">
        <v>0.65380000000000005</v>
      </c>
      <c r="AA1530">
        <v>0.58579999999999999</v>
      </c>
      <c r="AB1530">
        <v>0.52459999999999996</v>
      </c>
      <c r="AC1530">
        <v>0.59670000000000001</v>
      </c>
      <c r="AD1530">
        <v>0.56330000000000002</v>
      </c>
      <c r="AE1530">
        <v>0.48749999999999999</v>
      </c>
      <c r="AF1530">
        <v>0.58599999999999997</v>
      </c>
      <c r="AG1530">
        <v>0.55310000000000004</v>
      </c>
      <c r="AH1530">
        <v>0.47749999999999998</v>
      </c>
      <c r="AI1530">
        <v>0.53959999999999997</v>
      </c>
      <c r="AJ1530">
        <v>0.55069999999999997</v>
      </c>
      <c r="AK1530">
        <v>0.54120000000000001</v>
      </c>
      <c r="AL1530">
        <v>0.50139999999999996</v>
      </c>
      <c r="AM1530">
        <v>0.59630000000000005</v>
      </c>
      <c r="AN1530">
        <v>0.5726</v>
      </c>
      <c r="AO1530">
        <v>0.52370000000000005</v>
      </c>
      <c r="AP1530">
        <v>0.57879999999999998</v>
      </c>
      <c r="AQ1530">
        <v>0.60299999999999998</v>
      </c>
      <c r="AR1530">
        <v>0.74309999999999998</v>
      </c>
      <c r="AS1530">
        <v>0.54830000000000001</v>
      </c>
      <c r="AT1530">
        <v>0.54239999999999999</v>
      </c>
      <c r="AU1530">
        <v>0.56869999999999998</v>
      </c>
      <c r="AV1530">
        <v>0.40739999999999998</v>
      </c>
      <c r="AW1530">
        <v>0.63560000000000005</v>
      </c>
      <c r="AX1530">
        <v>0.56089999999999995</v>
      </c>
      <c r="AY1530">
        <v>0.56430000000000002</v>
      </c>
      <c r="AZ1530">
        <v>0.58040000000000003</v>
      </c>
      <c r="BA1530">
        <v>0.56320000000000003</v>
      </c>
      <c r="BB1530">
        <v>0.69240000000000002</v>
      </c>
      <c r="BC1530">
        <v>0.42009999999999997</v>
      </c>
      <c r="BD1530">
        <v>0.53520000000000001</v>
      </c>
    </row>
    <row r="1531" spans="1:56" hidden="1" x14ac:dyDescent="0.4">
      <c r="A1531">
        <v>1334</v>
      </c>
      <c r="B1531" t="str">
        <f t="shared" si="72"/>
        <v>GPM001</v>
      </c>
      <c r="C1531" t="str">
        <f t="shared" si="73"/>
        <v>GPM093</v>
      </c>
      <c r="D1531" t="str">
        <f t="shared" si="70"/>
        <v>BM25</v>
      </c>
      <c r="E1531" t="s">
        <v>1612</v>
      </c>
      <c r="F1531">
        <f t="shared" si="71"/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</row>
    <row r="1532" spans="1:56" hidden="1" x14ac:dyDescent="0.4">
      <c r="A1532">
        <v>1335</v>
      </c>
      <c r="B1532" t="str">
        <f t="shared" si="72"/>
        <v>GPM001</v>
      </c>
      <c r="C1532" t="str">
        <f t="shared" si="73"/>
        <v>GPM093</v>
      </c>
      <c r="D1532" t="str">
        <f t="shared" si="70"/>
        <v>SBERT</v>
      </c>
      <c r="E1532" t="s">
        <v>1613</v>
      </c>
      <c r="F1532">
        <f t="shared" si="71"/>
        <v>0.93416000000000043</v>
      </c>
      <c r="G1532">
        <v>0.92449999999999999</v>
      </c>
      <c r="H1532">
        <v>0.94699999999999995</v>
      </c>
      <c r="I1532">
        <v>0.91510000000000002</v>
      </c>
      <c r="J1532">
        <v>0.97250000000000003</v>
      </c>
      <c r="K1532">
        <v>0.90580000000000005</v>
      </c>
      <c r="L1532">
        <v>0.9224</v>
      </c>
      <c r="M1532">
        <v>0.94579999999999997</v>
      </c>
      <c r="N1532">
        <v>0.90429999999999999</v>
      </c>
      <c r="O1532">
        <v>0.94210000000000005</v>
      </c>
      <c r="P1532">
        <v>0.95699999999999996</v>
      </c>
      <c r="Q1532">
        <v>0.94789999999999996</v>
      </c>
      <c r="R1532">
        <v>0.94199999999999995</v>
      </c>
      <c r="S1532">
        <v>0.96479999999999999</v>
      </c>
      <c r="T1532">
        <v>0.94850000000000001</v>
      </c>
      <c r="U1532">
        <v>0.8831</v>
      </c>
      <c r="V1532">
        <v>0.94479999999999997</v>
      </c>
      <c r="W1532">
        <v>0.93820000000000003</v>
      </c>
      <c r="X1532">
        <v>0.94530000000000003</v>
      </c>
      <c r="Y1532">
        <v>0.90310000000000001</v>
      </c>
      <c r="Z1532">
        <v>0.95499999999999996</v>
      </c>
      <c r="AA1532">
        <v>0.96199999999999997</v>
      </c>
      <c r="AB1532">
        <v>0.88690000000000002</v>
      </c>
      <c r="AC1532">
        <v>0.91800000000000004</v>
      </c>
      <c r="AD1532">
        <v>0.96120000000000005</v>
      </c>
      <c r="AE1532">
        <v>0.92830000000000001</v>
      </c>
      <c r="AF1532">
        <v>0.94650000000000001</v>
      </c>
      <c r="AG1532">
        <v>0.92190000000000005</v>
      </c>
      <c r="AH1532">
        <v>0.93069999999999997</v>
      </c>
      <c r="AI1532">
        <v>0.93840000000000001</v>
      </c>
      <c r="AJ1532">
        <v>0.95579999999999998</v>
      </c>
      <c r="AK1532">
        <v>0.92500000000000004</v>
      </c>
      <c r="AL1532">
        <v>0.90790000000000004</v>
      </c>
      <c r="AM1532">
        <v>0.96499999999999997</v>
      </c>
      <c r="AN1532">
        <v>0.92669999999999997</v>
      </c>
      <c r="AO1532">
        <v>0.95899999999999996</v>
      </c>
      <c r="AP1532">
        <v>0.92510000000000003</v>
      </c>
      <c r="AQ1532">
        <v>0.9476</v>
      </c>
      <c r="AR1532">
        <v>0.97140000000000004</v>
      </c>
      <c r="AS1532">
        <v>0.94479999999999997</v>
      </c>
      <c r="AT1532">
        <v>0.96009999999999995</v>
      </c>
      <c r="AU1532">
        <v>0.93789999999999996</v>
      </c>
      <c r="AV1532">
        <v>0.85560000000000003</v>
      </c>
      <c r="AW1532">
        <v>0.9133</v>
      </c>
      <c r="AX1532">
        <v>0.90949999999999998</v>
      </c>
      <c r="AY1532">
        <v>0.91779999999999995</v>
      </c>
      <c r="AZ1532">
        <v>0.93500000000000005</v>
      </c>
      <c r="BA1532">
        <v>0.91020000000000001</v>
      </c>
      <c r="BB1532">
        <v>0.95150000000000001</v>
      </c>
      <c r="BC1532">
        <v>0.93340000000000001</v>
      </c>
      <c r="BD1532">
        <v>0.95230000000000004</v>
      </c>
    </row>
    <row r="1533" spans="1:56" hidden="1" x14ac:dyDescent="0.4">
      <c r="A1533">
        <v>1336</v>
      </c>
      <c r="B1533" t="str">
        <f t="shared" si="72"/>
        <v>GPM001</v>
      </c>
      <c r="C1533" t="str">
        <f t="shared" si="73"/>
        <v>GPM093</v>
      </c>
      <c r="D1533" t="str">
        <f t="shared" si="70"/>
        <v>MEAN</v>
      </c>
      <c r="E1533" t="s">
        <v>1614</v>
      </c>
      <c r="F1533">
        <f t="shared" si="71"/>
        <v>0.47692800000000007</v>
      </c>
      <c r="G1533">
        <v>0.46970000000000001</v>
      </c>
      <c r="H1533">
        <v>0.53490000000000004</v>
      </c>
      <c r="I1533">
        <v>0.43719999999999998</v>
      </c>
      <c r="J1533">
        <v>0.48480000000000001</v>
      </c>
      <c r="K1533">
        <v>0.42930000000000001</v>
      </c>
      <c r="L1533">
        <v>0.42030000000000001</v>
      </c>
      <c r="M1533">
        <v>0.50019999999999998</v>
      </c>
      <c r="N1533">
        <v>0.44090000000000001</v>
      </c>
      <c r="O1533">
        <v>0.44740000000000002</v>
      </c>
      <c r="P1533">
        <v>0.46920000000000001</v>
      </c>
      <c r="Q1533">
        <v>0.46289999999999998</v>
      </c>
      <c r="R1533">
        <v>0.4914</v>
      </c>
      <c r="S1533">
        <v>0.49880000000000002</v>
      </c>
      <c r="T1533">
        <v>0.44209999999999999</v>
      </c>
      <c r="U1533">
        <v>0.4219</v>
      </c>
      <c r="V1533">
        <v>0.51029999999999998</v>
      </c>
      <c r="W1533">
        <v>0.4572</v>
      </c>
      <c r="X1533">
        <v>0.40939999999999999</v>
      </c>
      <c r="Y1533">
        <v>0.45669999999999999</v>
      </c>
      <c r="Z1533">
        <v>0.53339999999999999</v>
      </c>
      <c r="AA1533">
        <v>0.55820000000000003</v>
      </c>
      <c r="AB1533">
        <v>0.4602</v>
      </c>
      <c r="AC1533">
        <v>0.51080000000000003</v>
      </c>
      <c r="AD1533">
        <v>0.46389999999999998</v>
      </c>
      <c r="AE1533">
        <v>0.46300000000000002</v>
      </c>
      <c r="AF1533">
        <v>0.52349999999999997</v>
      </c>
      <c r="AG1533">
        <v>0.45800000000000002</v>
      </c>
      <c r="AH1533">
        <v>0.47670000000000001</v>
      </c>
      <c r="AI1533">
        <v>0.46800000000000003</v>
      </c>
      <c r="AJ1533">
        <v>0.4551</v>
      </c>
      <c r="AK1533">
        <v>0.44740000000000002</v>
      </c>
      <c r="AL1533">
        <v>0.46760000000000002</v>
      </c>
      <c r="AM1533">
        <v>0.48820000000000002</v>
      </c>
      <c r="AN1533">
        <v>0.46089999999999998</v>
      </c>
      <c r="AO1533">
        <v>0.46050000000000002</v>
      </c>
      <c r="AP1533">
        <v>0.47420000000000001</v>
      </c>
      <c r="AQ1533">
        <v>0.53300000000000003</v>
      </c>
      <c r="AR1533">
        <v>0.58819999999999995</v>
      </c>
      <c r="AS1533">
        <v>0.48809999999999998</v>
      </c>
      <c r="AT1533">
        <v>0.4864</v>
      </c>
      <c r="AU1533">
        <v>0.49469999999999997</v>
      </c>
      <c r="AV1533">
        <v>0.39350000000000002</v>
      </c>
      <c r="AW1533">
        <v>0.48909999999999998</v>
      </c>
      <c r="AX1533">
        <v>0.44869999999999999</v>
      </c>
      <c r="AY1533">
        <v>0.4738</v>
      </c>
      <c r="AZ1533">
        <v>0.51259999999999994</v>
      </c>
      <c r="BA1533">
        <v>0.5</v>
      </c>
      <c r="BB1533">
        <v>0.55359999999999998</v>
      </c>
      <c r="BC1533">
        <v>0.4582</v>
      </c>
      <c r="BD1533">
        <v>0.4723</v>
      </c>
    </row>
    <row r="1534" spans="1:56" hidden="1" x14ac:dyDescent="0.4">
      <c r="A1534">
        <v>1337</v>
      </c>
      <c r="B1534" t="str">
        <f t="shared" si="72"/>
        <v>GPM001</v>
      </c>
      <c r="C1534" t="str">
        <f t="shared" si="73"/>
        <v>GPM093</v>
      </c>
      <c r="D1534" t="str">
        <f t="shared" si="70"/>
        <v>Weighted</v>
      </c>
      <c r="E1534" t="s">
        <v>1615</v>
      </c>
      <c r="F1534">
        <f t="shared" si="71"/>
        <v>0.48335200000000006</v>
      </c>
      <c r="G1534">
        <v>0.4778</v>
      </c>
      <c r="H1534">
        <v>0.56040000000000001</v>
      </c>
      <c r="I1534">
        <v>0.43240000000000001</v>
      </c>
      <c r="J1534">
        <v>0.48820000000000002</v>
      </c>
      <c r="K1534">
        <v>0.4204</v>
      </c>
      <c r="L1534">
        <v>0.40949999999999998</v>
      </c>
      <c r="M1534">
        <v>0.51190000000000002</v>
      </c>
      <c r="N1534">
        <v>0.44030000000000002</v>
      </c>
      <c r="O1534">
        <v>0.4476</v>
      </c>
      <c r="P1534">
        <v>0.47010000000000002</v>
      </c>
      <c r="Q1534">
        <v>0.46410000000000001</v>
      </c>
      <c r="R1534">
        <v>0.49730000000000002</v>
      </c>
      <c r="S1534">
        <v>0.50619999999999998</v>
      </c>
      <c r="T1534">
        <v>0.43309999999999998</v>
      </c>
      <c r="U1534">
        <v>0.41980000000000001</v>
      </c>
      <c r="V1534">
        <v>0.52700000000000002</v>
      </c>
      <c r="W1534">
        <v>0.45679999999999998</v>
      </c>
      <c r="X1534">
        <v>0.38950000000000001</v>
      </c>
      <c r="Y1534">
        <v>0.46129999999999999</v>
      </c>
      <c r="Z1534">
        <v>0.55620000000000003</v>
      </c>
      <c r="AA1534">
        <v>0.58279999999999998</v>
      </c>
      <c r="AB1534">
        <v>0.46839999999999998</v>
      </c>
      <c r="AC1534">
        <v>0.53059999999999996</v>
      </c>
      <c r="AD1534">
        <v>0.46389999999999998</v>
      </c>
      <c r="AE1534">
        <v>0.46389999999999998</v>
      </c>
      <c r="AF1534">
        <v>0.54169999999999996</v>
      </c>
      <c r="AG1534">
        <v>0.46189999999999998</v>
      </c>
      <c r="AH1534">
        <v>0.48010000000000003</v>
      </c>
      <c r="AI1534">
        <v>0.47120000000000001</v>
      </c>
      <c r="AJ1534">
        <v>0.45300000000000001</v>
      </c>
      <c r="AK1534">
        <v>0.4476</v>
      </c>
      <c r="AL1534">
        <v>0.47339999999999999</v>
      </c>
      <c r="AM1534">
        <v>0.49530000000000002</v>
      </c>
      <c r="AN1534">
        <v>0.46579999999999999</v>
      </c>
      <c r="AO1534">
        <v>0.45800000000000002</v>
      </c>
      <c r="AP1534">
        <v>0.4829</v>
      </c>
      <c r="AQ1534">
        <v>0.55430000000000001</v>
      </c>
      <c r="AR1534">
        <v>0.62660000000000005</v>
      </c>
      <c r="AS1534">
        <v>0.49580000000000002</v>
      </c>
      <c r="AT1534">
        <v>0.49109999999999998</v>
      </c>
      <c r="AU1534">
        <v>0.50609999999999999</v>
      </c>
      <c r="AV1534">
        <v>0.38390000000000002</v>
      </c>
      <c r="AW1534">
        <v>0.50609999999999999</v>
      </c>
      <c r="AX1534">
        <v>0.45240000000000002</v>
      </c>
      <c r="AY1534">
        <v>0.48270000000000002</v>
      </c>
      <c r="AZ1534">
        <v>0.52949999999999997</v>
      </c>
      <c r="BA1534">
        <v>0.51670000000000005</v>
      </c>
      <c r="BB1534">
        <v>0.58389999999999997</v>
      </c>
      <c r="BC1534">
        <v>0.45379999999999998</v>
      </c>
      <c r="BD1534">
        <v>0.4743</v>
      </c>
    </row>
    <row r="1535" spans="1:56" hidden="1" x14ac:dyDescent="0.4">
      <c r="A1535">
        <v>1534</v>
      </c>
      <c r="B1535" t="str">
        <f t="shared" si="72"/>
        <v>GPN001</v>
      </c>
      <c r="C1535" t="str">
        <f t="shared" si="73"/>
        <v>GPN002</v>
      </c>
      <c r="D1535" t="str">
        <f t="shared" si="70"/>
        <v>Jaccard</v>
      </c>
      <c r="E1535" t="s">
        <v>1616</v>
      </c>
      <c r="F1535">
        <f t="shared" si="71"/>
        <v>0.269534</v>
      </c>
      <c r="G1535">
        <v>0.35589999999999999</v>
      </c>
      <c r="H1535">
        <v>0.29759999999999998</v>
      </c>
      <c r="I1535">
        <v>0.2215</v>
      </c>
      <c r="J1535">
        <v>0.2949</v>
      </c>
      <c r="K1535">
        <v>0.26979999999999998</v>
      </c>
      <c r="L1535">
        <v>0.23810000000000001</v>
      </c>
      <c r="M1535">
        <v>0.32079999999999997</v>
      </c>
      <c r="N1535">
        <v>0.2427</v>
      </c>
      <c r="O1535">
        <v>0.3276</v>
      </c>
      <c r="P1535">
        <v>0.19769999999999999</v>
      </c>
      <c r="Q1535">
        <v>0.29970000000000002</v>
      </c>
      <c r="R1535">
        <v>0.2424</v>
      </c>
      <c r="S1535">
        <v>0.2616</v>
      </c>
      <c r="T1535">
        <v>0.33760000000000001</v>
      </c>
      <c r="U1535">
        <v>0.1216</v>
      </c>
      <c r="V1535">
        <v>0.24729999999999999</v>
      </c>
      <c r="W1535">
        <v>0.2954</v>
      </c>
      <c r="X1535">
        <v>0.22969999999999999</v>
      </c>
      <c r="Y1535">
        <v>0.26419999999999999</v>
      </c>
      <c r="Z1535">
        <v>0.25729999999999997</v>
      </c>
      <c r="AA1535">
        <v>0.33200000000000002</v>
      </c>
      <c r="AB1535">
        <v>0.2</v>
      </c>
      <c r="AC1535">
        <v>0.27539999999999998</v>
      </c>
      <c r="AD1535">
        <v>0.29570000000000002</v>
      </c>
      <c r="AE1535">
        <v>0.20599999999999999</v>
      </c>
      <c r="AF1535">
        <v>0.33879999999999999</v>
      </c>
      <c r="AG1535">
        <v>0.22620000000000001</v>
      </c>
      <c r="AH1535">
        <v>0.23180000000000001</v>
      </c>
      <c r="AI1535">
        <v>0.2717</v>
      </c>
      <c r="AJ1535">
        <v>0.41220000000000001</v>
      </c>
      <c r="AK1535">
        <v>0.19850000000000001</v>
      </c>
      <c r="AL1535">
        <v>0.23499999999999999</v>
      </c>
      <c r="AM1535">
        <v>0.27489999999999998</v>
      </c>
      <c r="AN1535">
        <v>7.8899999999999998E-2</v>
      </c>
      <c r="AO1535">
        <v>0.24299999999999999</v>
      </c>
      <c r="AP1535">
        <v>0.2581</v>
      </c>
      <c r="AQ1535">
        <v>0.34010000000000001</v>
      </c>
      <c r="AR1535">
        <v>0.3266</v>
      </c>
      <c r="AS1535">
        <v>0.32229999999999998</v>
      </c>
      <c r="AT1535">
        <v>0.28449999999999998</v>
      </c>
      <c r="AU1535">
        <v>0.33889999999999998</v>
      </c>
      <c r="AV1535">
        <v>0.18010000000000001</v>
      </c>
      <c r="AW1535">
        <v>0.26340000000000002</v>
      </c>
      <c r="AX1535">
        <v>0.26640000000000003</v>
      </c>
      <c r="AY1535">
        <v>0.31900000000000001</v>
      </c>
      <c r="AZ1535">
        <v>0.32950000000000002</v>
      </c>
      <c r="BA1535">
        <v>0.3256</v>
      </c>
      <c r="BB1535">
        <v>0.2107</v>
      </c>
      <c r="BC1535">
        <v>0.28960000000000002</v>
      </c>
      <c r="BD1535">
        <v>0.27839999999999998</v>
      </c>
    </row>
    <row r="1536" spans="1:56" hidden="1" x14ac:dyDescent="0.4">
      <c r="A1536">
        <v>1535</v>
      </c>
      <c r="B1536" t="str">
        <f t="shared" si="72"/>
        <v>GPN001</v>
      </c>
      <c r="C1536" t="str">
        <f t="shared" si="73"/>
        <v>GPN002</v>
      </c>
      <c r="D1536" t="str">
        <f t="shared" si="70"/>
        <v>Levenshtein</v>
      </c>
      <c r="E1536" t="s">
        <v>1617</v>
      </c>
      <c r="F1536">
        <f t="shared" si="71"/>
        <v>0.45358399999999988</v>
      </c>
      <c r="G1536">
        <v>0.4481</v>
      </c>
      <c r="H1536">
        <v>0.48060000000000003</v>
      </c>
      <c r="I1536">
        <v>0.3866</v>
      </c>
      <c r="J1536">
        <v>0.47599999999999998</v>
      </c>
      <c r="K1536">
        <v>0.45169999999999999</v>
      </c>
      <c r="L1536">
        <v>0.43659999999999999</v>
      </c>
      <c r="M1536">
        <v>0.44429999999999997</v>
      </c>
      <c r="N1536">
        <v>0.4425</v>
      </c>
      <c r="O1536">
        <v>0.48870000000000002</v>
      </c>
      <c r="P1536">
        <v>0.47</v>
      </c>
      <c r="Q1536">
        <v>0.4708</v>
      </c>
      <c r="R1536">
        <v>0.46529999999999999</v>
      </c>
      <c r="S1536">
        <v>0.38900000000000001</v>
      </c>
      <c r="T1536">
        <v>0.48209999999999997</v>
      </c>
      <c r="U1536">
        <v>0.43969999999999998</v>
      </c>
      <c r="V1536">
        <v>0.43580000000000002</v>
      </c>
      <c r="W1536">
        <v>0.48970000000000002</v>
      </c>
      <c r="X1536">
        <v>0.4224</v>
      </c>
      <c r="Y1536">
        <v>0.44069999999999998</v>
      </c>
      <c r="Z1536">
        <v>0.46129999999999999</v>
      </c>
      <c r="AA1536">
        <v>0.5111</v>
      </c>
      <c r="AB1536">
        <v>0.50580000000000003</v>
      </c>
      <c r="AC1536">
        <v>0.48010000000000003</v>
      </c>
      <c r="AD1536">
        <v>0.40110000000000001</v>
      </c>
      <c r="AE1536">
        <v>0.42330000000000001</v>
      </c>
      <c r="AF1536">
        <v>0.46050000000000002</v>
      </c>
      <c r="AG1536">
        <v>0.41689999999999999</v>
      </c>
      <c r="AH1536">
        <v>0.4793</v>
      </c>
      <c r="AI1536">
        <v>0.40810000000000002</v>
      </c>
      <c r="AJ1536">
        <v>0.42070000000000002</v>
      </c>
      <c r="AK1536">
        <v>0.4501</v>
      </c>
      <c r="AL1536">
        <v>0.47049999999999997</v>
      </c>
      <c r="AM1536">
        <v>0.4834</v>
      </c>
      <c r="AN1536">
        <v>0.44750000000000001</v>
      </c>
      <c r="AO1536">
        <v>0.43719999999999998</v>
      </c>
      <c r="AP1536">
        <v>0.50260000000000005</v>
      </c>
      <c r="AQ1536">
        <v>0.40839999999999999</v>
      </c>
      <c r="AR1536">
        <v>0.4677</v>
      </c>
      <c r="AS1536">
        <v>0.47160000000000002</v>
      </c>
      <c r="AT1536">
        <v>0.36509999999999998</v>
      </c>
      <c r="AU1536">
        <v>0.52790000000000004</v>
      </c>
      <c r="AV1536">
        <v>0.4622</v>
      </c>
      <c r="AW1536">
        <v>0.4461</v>
      </c>
      <c r="AX1536">
        <v>0.50870000000000004</v>
      </c>
      <c r="AY1536">
        <v>0.4259</v>
      </c>
      <c r="AZ1536">
        <v>0.43540000000000001</v>
      </c>
      <c r="BA1536">
        <v>0.46560000000000001</v>
      </c>
      <c r="BB1536">
        <v>0.45269999999999999</v>
      </c>
      <c r="BC1536">
        <v>0.44419999999999998</v>
      </c>
      <c r="BD1536">
        <v>0.47760000000000002</v>
      </c>
    </row>
    <row r="1537" spans="1:56" hidden="1" x14ac:dyDescent="0.4">
      <c r="A1537">
        <v>1536</v>
      </c>
      <c r="B1537" t="str">
        <f t="shared" si="72"/>
        <v>GPN001</v>
      </c>
      <c r="C1537" t="str">
        <f t="shared" si="73"/>
        <v>GPN002</v>
      </c>
      <c r="D1537" t="str">
        <f t="shared" si="70"/>
        <v>TFIDF</v>
      </c>
      <c r="E1537" t="s">
        <v>1618</v>
      </c>
      <c r="F1537">
        <f t="shared" si="71"/>
        <v>0.52625599999999995</v>
      </c>
      <c r="G1537">
        <v>0.47920000000000001</v>
      </c>
      <c r="H1537">
        <v>0.59950000000000003</v>
      </c>
      <c r="I1537">
        <v>0.40660000000000002</v>
      </c>
      <c r="J1537">
        <v>0.44429999999999997</v>
      </c>
      <c r="K1537">
        <v>0.504</v>
      </c>
      <c r="L1537">
        <v>0.56440000000000001</v>
      </c>
      <c r="M1537">
        <v>0.46539999999999998</v>
      </c>
      <c r="N1537">
        <v>0.41870000000000002</v>
      </c>
      <c r="O1537">
        <v>0.62219999999999998</v>
      </c>
      <c r="P1537">
        <v>0.58740000000000003</v>
      </c>
      <c r="Q1537">
        <v>0.60329999999999995</v>
      </c>
      <c r="R1537">
        <v>0.66469999999999996</v>
      </c>
      <c r="S1537">
        <v>0.3891</v>
      </c>
      <c r="T1537">
        <v>0.64510000000000001</v>
      </c>
      <c r="U1537">
        <v>0.55869999999999997</v>
      </c>
      <c r="V1537">
        <v>0.51029999999999998</v>
      </c>
      <c r="W1537">
        <v>0.44819999999999999</v>
      </c>
      <c r="X1537">
        <v>0.33510000000000001</v>
      </c>
      <c r="Y1537">
        <v>0.54759999999999998</v>
      </c>
      <c r="Z1537">
        <v>0.6129</v>
      </c>
      <c r="AA1537">
        <v>0.60299999999999998</v>
      </c>
      <c r="AB1537">
        <v>0.61880000000000002</v>
      </c>
      <c r="AC1537">
        <v>0.47489999999999999</v>
      </c>
      <c r="AD1537">
        <v>0.50290000000000001</v>
      </c>
      <c r="AE1537">
        <v>0.50670000000000004</v>
      </c>
      <c r="AF1537">
        <v>0.59019999999999995</v>
      </c>
      <c r="AG1537">
        <v>0.4521</v>
      </c>
      <c r="AH1537">
        <v>0.39400000000000002</v>
      </c>
      <c r="AI1537">
        <v>0.43709999999999999</v>
      </c>
      <c r="AJ1537">
        <v>0.46010000000000001</v>
      </c>
      <c r="AK1537">
        <v>0.47499999999999998</v>
      </c>
      <c r="AL1537">
        <v>0.53239999999999998</v>
      </c>
      <c r="AM1537">
        <v>0.54369999999999996</v>
      </c>
      <c r="AN1537">
        <v>0.43930000000000002</v>
      </c>
      <c r="AO1537">
        <v>0.5998</v>
      </c>
      <c r="AP1537">
        <v>0.77249999999999996</v>
      </c>
      <c r="AQ1537">
        <v>0.47260000000000002</v>
      </c>
      <c r="AR1537">
        <v>0.58109999999999995</v>
      </c>
      <c r="AS1537">
        <v>0.56989999999999996</v>
      </c>
      <c r="AT1537">
        <v>0.35959999999999998</v>
      </c>
      <c r="AU1537">
        <v>0.73260000000000003</v>
      </c>
      <c r="AV1537">
        <v>0.66290000000000004</v>
      </c>
      <c r="AW1537">
        <v>0.46100000000000002</v>
      </c>
      <c r="AX1537">
        <v>0.71009999999999995</v>
      </c>
      <c r="AY1537">
        <v>0.4178</v>
      </c>
      <c r="AZ1537">
        <v>0.4718</v>
      </c>
      <c r="BA1537">
        <v>0.65500000000000003</v>
      </c>
      <c r="BB1537">
        <v>0.40579999999999999</v>
      </c>
      <c r="BC1537">
        <v>0.55320000000000003</v>
      </c>
      <c r="BD1537">
        <v>0.45019999999999999</v>
      </c>
    </row>
    <row r="1538" spans="1:56" hidden="1" x14ac:dyDescent="0.4">
      <c r="A1538">
        <v>1537</v>
      </c>
      <c r="B1538" t="str">
        <f t="shared" si="72"/>
        <v>GPN001</v>
      </c>
      <c r="C1538" t="str">
        <f t="shared" si="73"/>
        <v>GPN002</v>
      </c>
      <c r="D1538" t="str">
        <f t="shared" ref="D1538:D1555" si="74">MID(E1538,15,16)</f>
        <v>BM25</v>
      </c>
      <c r="E1538" t="s">
        <v>1619</v>
      </c>
      <c r="F1538">
        <f t="shared" ref="F1538:F1555" si="75">AVERAGE(G1538:BD1538)</f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</row>
    <row r="1539" spans="1:56" hidden="1" x14ac:dyDescent="0.4">
      <c r="A1539">
        <v>1538</v>
      </c>
      <c r="B1539" t="str">
        <f t="shared" ref="B1539:B1555" si="76">LEFT(E1539,6)</f>
        <v>GPN001</v>
      </c>
      <c r="C1539" t="str">
        <f t="shared" ref="C1539:C1555" si="77">MID(E1539,8,6)</f>
        <v>GPN002</v>
      </c>
      <c r="D1539" t="str">
        <f t="shared" si="74"/>
        <v>SBERT</v>
      </c>
      <c r="E1539" t="s">
        <v>1620</v>
      </c>
      <c r="F1539">
        <f t="shared" si="75"/>
        <v>0.88616600000000001</v>
      </c>
      <c r="G1539">
        <v>0.92169999999999996</v>
      </c>
      <c r="H1539">
        <v>0.92989999999999995</v>
      </c>
      <c r="I1539">
        <v>0.88029999999999997</v>
      </c>
      <c r="J1539">
        <v>0.93110000000000004</v>
      </c>
      <c r="K1539">
        <v>0.82489999999999997</v>
      </c>
      <c r="L1539">
        <v>0.86060000000000003</v>
      </c>
      <c r="M1539">
        <v>0.87</v>
      </c>
      <c r="N1539">
        <v>0.89729999999999999</v>
      </c>
      <c r="O1539">
        <v>0.93659999999999999</v>
      </c>
      <c r="P1539">
        <v>0.91690000000000005</v>
      </c>
      <c r="Q1539">
        <v>0.91879999999999995</v>
      </c>
      <c r="R1539">
        <v>0.93179999999999996</v>
      </c>
      <c r="S1539">
        <v>0.79730000000000001</v>
      </c>
      <c r="T1539">
        <v>0.90090000000000003</v>
      </c>
      <c r="U1539">
        <v>0.86599999999999999</v>
      </c>
      <c r="V1539">
        <v>0.92400000000000004</v>
      </c>
      <c r="W1539">
        <v>0.8861</v>
      </c>
      <c r="X1539">
        <v>0.83260000000000001</v>
      </c>
      <c r="Y1539">
        <v>0.73950000000000005</v>
      </c>
      <c r="Z1539">
        <v>0.90049999999999997</v>
      </c>
      <c r="AA1539">
        <v>0.89059999999999995</v>
      </c>
      <c r="AB1539">
        <v>0.94720000000000004</v>
      </c>
      <c r="AC1539">
        <v>0.88249999999999995</v>
      </c>
      <c r="AD1539">
        <v>0.91300000000000003</v>
      </c>
      <c r="AE1539">
        <v>0.83520000000000005</v>
      </c>
      <c r="AF1539">
        <v>0.89429999999999998</v>
      </c>
      <c r="AG1539">
        <v>0.84899999999999998</v>
      </c>
      <c r="AH1539">
        <v>0.91069999999999995</v>
      </c>
      <c r="AI1539">
        <v>0.9133</v>
      </c>
      <c r="AJ1539">
        <v>0.88580000000000003</v>
      </c>
      <c r="AK1539">
        <v>0.89439999999999997</v>
      </c>
      <c r="AL1539">
        <v>0.9153</v>
      </c>
      <c r="AM1539">
        <v>0.91420000000000001</v>
      </c>
      <c r="AN1539">
        <v>0.90400000000000003</v>
      </c>
      <c r="AO1539">
        <v>0.87960000000000005</v>
      </c>
      <c r="AP1539">
        <v>0.87890000000000001</v>
      </c>
      <c r="AQ1539">
        <v>0.90239999999999998</v>
      </c>
      <c r="AR1539">
        <v>0.84250000000000003</v>
      </c>
      <c r="AS1539">
        <v>0.89759999999999995</v>
      </c>
      <c r="AT1539">
        <v>0.82850000000000001</v>
      </c>
      <c r="AU1539">
        <v>0.93069999999999997</v>
      </c>
      <c r="AV1539">
        <v>0.89710000000000001</v>
      </c>
      <c r="AW1539">
        <v>0.87770000000000004</v>
      </c>
      <c r="AX1539">
        <v>0.93420000000000003</v>
      </c>
      <c r="AY1539">
        <v>0.88339999999999996</v>
      </c>
      <c r="AZ1539">
        <v>0.86909999999999998</v>
      </c>
      <c r="BA1539">
        <v>0.91700000000000004</v>
      </c>
      <c r="BB1539">
        <v>0.85460000000000003</v>
      </c>
      <c r="BC1539">
        <v>0.84809999999999997</v>
      </c>
      <c r="BD1539">
        <v>0.85060000000000002</v>
      </c>
    </row>
    <row r="1540" spans="1:56" hidden="1" x14ac:dyDescent="0.4">
      <c r="A1540">
        <v>1539</v>
      </c>
      <c r="B1540" t="str">
        <f t="shared" si="76"/>
        <v>GPN001</v>
      </c>
      <c r="C1540" t="str">
        <f t="shared" si="77"/>
        <v>GPN002</v>
      </c>
      <c r="D1540" t="str">
        <f t="shared" si="74"/>
        <v>MEAN</v>
      </c>
      <c r="E1540" t="s">
        <v>1621</v>
      </c>
      <c r="F1540">
        <f t="shared" si="75"/>
        <v>0.42710599999999993</v>
      </c>
      <c r="G1540">
        <v>0.441</v>
      </c>
      <c r="H1540">
        <v>0.46150000000000002</v>
      </c>
      <c r="I1540">
        <v>0.379</v>
      </c>
      <c r="J1540">
        <v>0.42930000000000001</v>
      </c>
      <c r="K1540">
        <v>0.41010000000000002</v>
      </c>
      <c r="L1540">
        <v>0.4199</v>
      </c>
      <c r="M1540">
        <v>0.42009999999999997</v>
      </c>
      <c r="N1540">
        <v>0.4002</v>
      </c>
      <c r="O1540">
        <v>0.47499999999999998</v>
      </c>
      <c r="P1540">
        <v>0.43440000000000001</v>
      </c>
      <c r="Q1540">
        <v>0.45850000000000002</v>
      </c>
      <c r="R1540">
        <v>0.46089999999999998</v>
      </c>
      <c r="S1540">
        <v>0.3674</v>
      </c>
      <c r="T1540">
        <v>0.47310000000000002</v>
      </c>
      <c r="U1540">
        <v>0.3972</v>
      </c>
      <c r="V1540">
        <v>0.42349999999999999</v>
      </c>
      <c r="W1540">
        <v>0.4239</v>
      </c>
      <c r="X1540">
        <v>0.36399999999999999</v>
      </c>
      <c r="Y1540">
        <v>0.39839999999999998</v>
      </c>
      <c r="Z1540">
        <v>0.44640000000000002</v>
      </c>
      <c r="AA1540">
        <v>0.46729999999999999</v>
      </c>
      <c r="AB1540">
        <v>0.45440000000000003</v>
      </c>
      <c r="AC1540">
        <v>0.42259999999999998</v>
      </c>
      <c r="AD1540">
        <v>0.42249999999999999</v>
      </c>
      <c r="AE1540">
        <v>0.39419999999999999</v>
      </c>
      <c r="AF1540">
        <v>0.45679999999999998</v>
      </c>
      <c r="AG1540">
        <v>0.38879999999999998</v>
      </c>
      <c r="AH1540">
        <v>0.4032</v>
      </c>
      <c r="AI1540">
        <v>0.40600000000000003</v>
      </c>
      <c r="AJ1540">
        <v>0.43580000000000002</v>
      </c>
      <c r="AK1540">
        <v>0.40360000000000001</v>
      </c>
      <c r="AL1540">
        <v>0.43059999999999998</v>
      </c>
      <c r="AM1540">
        <v>0.44319999999999998</v>
      </c>
      <c r="AN1540">
        <v>0.37390000000000001</v>
      </c>
      <c r="AO1540">
        <v>0.43190000000000001</v>
      </c>
      <c r="AP1540">
        <v>0.4824</v>
      </c>
      <c r="AQ1540">
        <v>0.42470000000000002</v>
      </c>
      <c r="AR1540">
        <v>0.44359999999999999</v>
      </c>
      <c r="AS1540">
        <v>0.45229999999999998</v>
      </c>
      <c r="AT1540">
        <v>0.36749999999999999</v>
      </c>
      <c r="AU1540">
        <v>0.50600000000000001</v>
      </c>
      <c r="AV1540">
        <v>0.4405</v>
      </c>
      <c r="AW1540">
        <v>0.40960000000000002</v>
      </c>
      <c r="AX1540">
        <v>0.4839</v>
      </c>
      <c r="AY1540">
        <v>0.40920000000000001</v>
      </c>
      <c r="AZ1540">
        <v>0.42120000000000002</v>
      </c>
      <c r="BA1540">
        <v>0.47260000000000002</v>
      </c>
      <c r="BB1540">
        <v>0.38479999999999998</v>
      </c>
      <c r="BC1540">
        <v>0.42699999999999999</v>
      </c>
      <c r="BD1540">
        <v>0.41139999999999999</v>
      </c>
    </row>
    <row r="1541" spans="1:56" hidden="1" x14ac:dyDescent="0.4">
      <c r="A1541">
        <v>1540</v>
      </c>
      <c r="B1541" t="str">
        <f t="shared" si="76"/>
        <v>GPN001</v>
      </c>
      <c r="C1541" t="str">
        <f t="shared" si="77"/>
        <v>GPN002</v>
      </c>
      <c r="D1541" t="str">
        <f t="shared" si="74"/>
        <v>Weighted</v>
      </c>
      <c r="E1541" t="s">
        <v>1622</v>
      </c>
      <c r="F1541">
        <f t="shared" si="75"/>
        <v>0.42726999999999998</v>
      </c>
      <c r="G1541">
        <v>0.43690000000000001</v>
      </c>
      <c r="H1541">
        <v>0.46739999999999998</v>
      </c>
      <c r="I1541">
        <v>0.36199999999999999</v>
      </c>
      <c r="J1541">
        <v>0.41909999999999997</v>
      </c>
      <c r="K1541">
        <v>0.41410000000000002</v>
      </c>
      <c r="L1541">
        <v>0.42409999999999998</v>
      </c>
      <c r="M1541">
        <v>0.41789999999999999</v>
      </c>
      <c r="N1541">
        <v>0.3866</v>
      </c>
      <c r="O1541">
        <v>0.4844</v>
      </c>
      <c r="P1541">
        <v>0.43480000000000002</v>
      </c>
      <c r="Q1541">
        <v>0.46550000000000002</v>
      </c>
      <c r="R1541">
        <v>0.46949999999999997</v>
      </c>
      <c r="S1541">
        <v>0.35909999999999997</v>
      </c>
      <c r="T1541">
        <v>0.48859999999999998</v>
      </c>
      <c r="U1541">
        <v>0.39450000000000002</v>
      </c>
      <c r="V1541">
        <v>0.4163</v>
      </c>
      <c r="W1541">
        <v>0.41930000000000001</v>
      </c>
      <c r="X1541">
        <v>0.3468</v>
      </c>
      <c r="Y1541">
        <v>0.41449999999999998</v>
      </c>
      <c r="Z1541">
        <v>0.4536</v>
      </c>
      <c r="AA1541">
        <v>0.48070000000000002</v>
      </c>
      <c r="AB1541">
        <v>0.45679999999999998</v>
      </c>
      <c r="AC1541">
        <v>0.41959999999999997</v>
      </c>
      <c r="AD1541">
        <v>0.41639999999999999</v>
      </c>
      <c r="AE1541">
        <v>0.39290000000000003</v>
      </c>
      <c r="AF1541">
        <v>0.46629999999999999</v>
      </c>
      <c r="AG1541">
        <v>0.38129999999999997</v>
      </c>
      <c r="AH1541">
        <v>0.38700000000000001</v>
      </c>
      <c r="AI1541">
        <v>0.39240000000000003</v>
      </c>
      <c r="AJ1541">
        <v>0.43480000000000002</v>
      </c>
      <c r="AK1541">
        <v>0.39410000000000001</v>
      </c>
      <c r="AL1541">
        <v>0.42759999999999998</v>
      </c>
      <c r="AM1541">
        <v>0.44409999999999999</v>
      </c>
      <c r="AN1541">
        <v>0.3538</v>
      </c>
      <c r="AO1541">
        <v>0.438</v>
      </c>
      <c r="AP1541">
        <v>0.50980000000000003</v>
      </c>
      <c r="AQ1541">
        <v>0.41909999999999997</v>
      </c>
      <c r="AR1541">
        <v>0.4572</v>
      </c>
      <c r="AS1541">
        <v>0.4592</v>
      </c>
      <c r="AT1541">
        <v>0.35310000000000002</v>
      </c>
      <c r="AU1541">
        <v>0.52959999999999996</v>
      </c>
      <c r="AV1541">
        <v>0.4491</v>
      </c>
      <c r="AW1541">
        <v>0.40339999999999998</v>
      </c>
      <c r="AX1541">
        <v>0.50019999999999998</v>
      </c>
      <c r="AY1541">
        <v>0.39989999999999998</v>
      </c>
      <c r="AZ1541">
        <v>0.41970000000000002</v>
      </c>
      <c r="BA1541">
        <v>0.48599999999999999</v>
      </c>
      <c r="BB1541">
        <v>0.37309999999999999</v>
      </c>
      <c r="BC1541">
        <v>0.43419999999999997</v>
      </c>
      <c r="BD1541">
        <v>0.40910000000000002</v>
      </c>
    </row>
    <row r="1542" spans="1:56" hidden="1" x14ac:dyDescent="0.4">
      <c r="A1542">
        <v>1548</v>
      </c>
      <c r="B1542" t="str">
        <f t="shared" si="76"/>
        <v>GPN002</v>
      </c>
      <c r="C1542" t="str">
        <f t="shared" si="77"/>
        <v>GPN003</v>
      </c>
      <c r="D1542" t="str">
        <f t="shared" si="74"/>
        <v>Jaccard</v>
      </c>
      <c r="E1542" t="s">
        <v>1623</v>
      </c>
      <c r="F1542">
        <f t="shared" si="75"/>
        <v>0.274094</v>
      </c>
      <c r="G1542">
        <v>0.29809999999999998</v>
      </c>
      <c r="H1542">
        <v>0.25319999999999998</v>
      </c>
      <c r="I1542">
        <v>0.2271</v>
      </c>
      <c r="J1542">
        <v>0.26429999999999998</v>
      </c>
      <c r="K1542">
        <v>0.23669999999999999</v>
      </c>
      <c r="L1542">
        <v>0.28510000000000002</v>
      </c>
      <c r="M1542">
        <v>0.34399999999999997</v>
      </c>
      <c r="N1542">
        <v>0.3009</v>
      </c>
      <c r="O1542">
        <v>0.2581</v>
      </c>
      <c r="P1542">
        <v>0.25419999999999998</v>
      </c>
      <c r="Q1542">
        <v>0.24829999999999999</v>
      </c>
      <c r="R1542">
        <v>0.33910000000000001</v>
      </c>
      <c r="S1542">
        <v>0.26740000000000003</v>
      </c>
      <c r="T1542">
        <v>0.26790000000000003</v>
      </c>
      <c r="U1542">
        <v>0.28299999999999997</v>
      </c>
      <c r="V1542">
        <v>0.24110000000000001</v>
      </c>
      <c r="W1542">
        <v>0.27539999999999998</v>
      </c>
      <c r="X1542">
        <v>0.23699999999999999</v>
      </c>
      <c r="Y1542">
        <v>0.25769999999999998</v>
      </c>
      <c r="Z1542">
        <v>0.33200000000000002</v>
      </c>
      <c r="AA1542">
        <v>0.37119999999999997</v>
      </c>
      <c r="AB1542">
        <v>0.21879999999999999</v>
      </c>
      <c r="AC1542">
        <v>0.2112</v>
      </c>
      <c r="AD1542">
        <v>0.25</v>
      </c>
      <c r="AE1542">
        <v>0.24460000000000001</v>
      </c>
      <c r="AF1542">
        <v>0.37640000000000001</v>
      </c>
      <c r="AG1542">
        <v>0.25640000000000002</v>
      </c>
      <c r="AH1542">
        <v>0.29899999999999999</v>
      </c>
      <c r="AI1542">
        <v>0.2485</v>
      </c>
      <c r="AJ1542">
        <v>0.29599999999999999</v>
      </c>
      <c r="AK1542">
        <v>0.21879999999999999</v>
      </c>
      <c r="AL1542">
        <v>0.26129999999999998</v>
      </c>
      <c r="AM1542">
        <v>0.29509999999999997</v>
      </c>
      <c r="AN1542">
        <v>0.1739</v>
      </c>
      <c r="AO1542">
        <v>0.36549999999999999</v>
      </c>
      <c r="AP1542">
        <v>0.34250000000000003</v>
      </c>
      <c r="AQ1542">
        <v>0.26879999999999998</v>
      </c>
      <c r="AR1542">
        <v>0.33550000000000002</v>
      </c>
      <c r="AS1542">
        <v>0.2873</v>
      </c>
      <c r="AT1542">
        <v>0.26040000000000002</v>
      </c>
      <c r="AU1542">
        <v>0.2878</v>
      </c>
      <c r="AV1542">
        <v>0.2127</v>
      </c>
      <c r="AW1542">
        <v>0.23430000000000001</v>
      </c>
      <c r="AX1542">
        <v>0.24340000000000001</v>
      </c>
      <c r="AY1542">
        <v>0.23400000000000001</v>
      </c>
      <c r="AZ1542">
        <v>0.36730000000000002</v>
      </c>
      <c r="BA1542">
        <v>0.17510000000000001</v>
      </c>
      <c r="BB1542">
        <v>0.25869999999999999</v>
      </c>
      <c r="BC1542">
        <v>0.35630000000000001</v>
      </c>
      <c r="BD1542">
        <v>0.2833</v>
      </c>
    </row>
    <row r="1543" spans="1:56" hidden="1" x14ac:dyDescent="0.4">
      <c r="A1543">
        <v>1549</v>
      </c>
      <c r="B1543" t="str">
        <f t="shared" si="76"/>
        <v>GPN002</v>
      </c>
      <c r="C1543" t="str">
        <f t="shared" si="77"/>
        <v>GPN003</v>
      </c>
      <c r="D1543" t="str">
        <f t="shared" si="74"/>
        <v>Levenshtein</v>
      </c>
      <c r="E1543" t="s">
        <v>1624</v>
      </c>
      <c r="F1543">
        <f t="shared" si="75"/>
        <v>0.44623399999999996</v>
      </c>
      <c r="G1543">
        <v>0.43759999999999999</v>
      </c>
      <c r="H1543">
        <v>0.49259999999999998</v>
      </c>
      <c r="I1543">
        <v>0.38400000000000001</v>
      </c>
      <c r="J1543">
        <v>0.41260000000000002</v>
      </c>
      <c r="K1543">
        <v>0.40329999999999999</v>
      </c>
      <c r="L1543">
        <v>0.47210000000000002</v>
      </c>
      <c r="M1543">
        <v>0.4899</v>
      </c>
      <c r="N1543">
        <v>0.42559999999999998</v>
      </c>
      <c r="O1543">
        <v>0.46500000000000002</v>
      </c>
      <c r="P1543">
        <v>0.46710000000000002</v>
      </c>
      <c r="Q1543">
        <v>0.44269999999999998</v>
      </c>
      <c r="R1543">
        <v>0.44740000000000002</v>
      </c>
      <c r="S1543">
        <v>0.44109999999999999</v>
      </c>
      <c r="T1543">
        <v>0.46200000000000002</v>
      </c>
      <c r="U1543">
        <v>0.46910000000000002</v>
      </c>
      <c r="V1543">
        <v>0.43070000000000003</v>
      </c>
      <c r="W1543">
        <v>0.45900000000000002</v>
      </c>
      <c r="X1543">
        <v>0.43059999999999998</v>
      </c>
      <c r="Y1543">
        <v>0.41820000000000002</v>
      </c>
      <c r="Z1543">
        <v>0.44140000000000001</v>
      </c>
      <c r="AA1543">
        <v>0.49919999999999998</v>
      </c>
      <c r="AB1543">
        <v>0.42949999999999999</v>
      </c>
      <c r="AC1543">
        <v>0.48430000000000001</v>
      </c>
      <c r="AD1543">
        <v>0.40860000000000002</v>
      </c>
      <c r="AE1543">
        <v>0.42230000000000001</v>
      </c>
      <c r="AF1543">
        <v>0.50009999999999999</v>
      </c>
      <c r="AG1543">
        <v>0.44429999999999997</v>
      </c>
      <c r="AH1543">
        <v>0.45</v>
      </c>
      <c r="AI1543">
        <v>0.47870000000000001</v>
      </c>
      <c r="AJ1543">
        <v>0.3765</v>
      </c>
      <c r="AK1543">
        <v>0.44769999999999999</v>
      </c>
      <c r="AL1543">
        <v>0.44109999999999999</v>
      </c>
      <c r="AM1543">
        <v>0.45700000000000002</v>
      </c>
      <c r="AN1543">
        <v>0.38600000000000001</v>
      </c>
      <c r="AO1543">
        <v>0.48699999999999999</v>
      </c>
      <c r="AP1543">
        <v>0.53159999999999996</v>
      </c>
      <c r="AQ1543">
        <v>0.29039999999999999</v>
      </c>
      <c r="AR1543">
        <v>0.46710000000000002</v>
      </c>
      <c r="AS1543">
        <v>0.47449999999999998</v>
      </c>
      <c r="AT1543">
        <v>0.48409999999999997</v>
      </c>
      <c r="AU1543">
        <v>0.47770000000000001</v>
      </c>
      <c r="AV1543">
        <v>0.45219999999999999</v>
      </c>
      <c r="AW1543">
        <v>0.38850000000000001</v>
      </c>
      <c r="AX1543">
        <v>0.46089999999999998</v>
      </c>
      <c r="AY1543">
        <v>0.43680000000000002</v>
      </c>
      <c r="AZ1543">
        <v>0.46179999999999999</v>
      </c>
      <c r="BA1543">
        <v>0.3952</v>
      </c>
      <c r="BB1543">
        <v>0.46139999999999998</v>
      </c>
      <c r="BC1543">
        <v>0.4491</v>
      </c>
      <c r="BD1543">
        <v>0.47610000000000002</v>
      </c>
    </row>
    <row r="1544" spans="1:56" hidden="1" x14ac:dyDescent="0.4">
      <c r="A1544">
        <v>1550</v>
      </c>
      <c r="B1544" t="str">
        <f t="shared" si="76"/>
        <v>GPN002</v>
      </c>
      <c r="C1544" t="str">
        <f t="shared" si="77"/>
        <v>GPN003</v>
      </c>
      <c r="D1544" t="str">
        <f t="shared" si="74"/>
        <v>TFIDF</v>
      </c>
      <c r="E1544" t="s">
        <v>1625</v>
      </c>
      <c r="F1544">
        <f t="shared" si="75"/>
        <v>0.53398000000000001</v>
      </c>
      <c r="G1544">
        <v>0.52180000000000004</v>
      </c>
      <c r="H1544">
        <v>0.7258</v>
      </c>
      <c r="I1544">
        <v>0.33239999999999997</v>
      </c>
      <c r="J1544">
        <v>0.34820000000000001</v>
      </c>
      <c r="K1544">
        <v>0.48830000000000001</v>
      </c>
      <c r="L1544">
        <v>0.54069999999999996</v>
      </c>
      <c r="M1544">
        <v>0.56330000000000002</v>
      </c>
      <c r="N1544">
        <v>0.47889999999999999</v>
      </c>
      <c r="O1544">
        <v>0.53490000000000004</v>
      </c>
      <c r="P1544">
        <v>0.56499999999999995</v>
      </c>
      <c r="Q1544">
        <v>0.3992</v>
      </c>
      <c r="R1544">
        <v>0.40129999999999999</v>
      </c>
      <c r="S1544">
        <v>0.60370000000000001</v>
      </c>
      <c r="T1544">
        <v>0.51329999999999998</v>
      </c>
      <c r="U1544">
        <v>0.62949999999999995</v>
      </c>
      <c r="V1544">
        <v>0.48830000000000001</v>
      </c>
      <c r="W1544">
        <v>0.44579999999999997</v>
      </c>
      <c r="X1544">
        <v>0.50549999999999995</v>
      </c>
      <c r="Y1544">
        <v>0.62990000000000002</v>
      </c>
      <c r="Z1544">
        <v>0.52600000000000002</v>
      </c>
      <c r="AA1544">
        <v>0.56920000000000004</v>
      </c>
      <c r="AB1544">
        <v>0.59189999999999998</v>
      </c>
      <c r="AC1544">
        <v>0.4783</v>
      </c>
      <c r="AD1544">
        <v>0.49959999999999999</v>
      </c>
      <c r="AE1544">
        <v>0.51419999999999999</v>
      </c>
      <c r="AF1544">
        <v>0.65969999999999995</v>
      </c>
      <c r="AG1544">
        <v>0.54420000000000002</v>
      </c>
      <c r="AH1544">
        <v>0.47939999999999999</v>
      </c>
      <c r="AI1544">
        <v>0.45329999999999998</v>
      </c>
      <c r="AJ1544">
        <v>0.50860000000000005</v>
      </c>
      <c r="AK1544">
        <v>0.55889999999999995</v>
      </c>
      <c r="AL1544">
        <v>0.49259999999999998</v>
      </c>
      <c r="AM1544">
        <v>0.57269999999999999</v>
      </c>
      <c r="AN1544">
        <v>0.48959999999999998</v>
      </c>
      <c r="AO1544">
        <v>0.62470000000000003</v>
      </c>
      <c r="AP1544">
        <v>0.79469999999999996</v>
      </c>
      <c r="AQ1544">
        <v>0.56769999999999998</v>
      </c>
      <c r="AR1544">
        <v>0.61229999999999996</v>
      </c>
      <c r="AS1544">
        <v>0.65659999999999996</v>
      </c>
      <c r="AT1544">
        <v>0.68810000000000004</v>
      </c>
      <c r="AU1544">
        <v>0.5575</v>
      </c>
      <c r="AV1544">
        <v>0.57420000000000004</v>
      </c>
      <c r="AW1544">
        <v>0.55320000000000003</v>
      </c>
      <c r="AX1544">
        <v>0.30709999999999998</v>
      </c>
      <c r="AY1544">
        <v>0.47360000000000002</v>
      </c>
      <c r="AZ1544">
        <v>0.54190000000000005</v>
      </c>
      <c r="BA1544">
        <v>0.56389999999999996</v>
      </c>
      <c r="BB1544">
        <v>0.47749999999999998</v>
      </c>
      <c r="BC1544">
        <v>0.5524</v>
      </c>
      <c r="BD1544">
        <v>0.49959999999999999</v>
      </c>
    </row>
    <row r="1545" spans="1:56" hidden="1" x14ac:dyDescent="0.4">
      <c r="A1545">
        <v>1551</v>
      </c>
      <c r="B1545" t="str">
        <f t="shared" si="76"/>
        <v>GPN002</v>
      </c>
      <c r="C1545" t="str">
        <f t="shared" si="77"/>
        <v>GPN003</v>
      </c>
      <c r="D1545" t="str">
        <f t="shared" si="74"/>
        <v>BM25</v>
      </c>
      <c r="E1545" t="s">
        <v>1626</v>
      </c>
      <c r="F1545">
        <f t="shared" si="75"/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</row>
    <row r="1546" spans="1:56" hidden="1" x14ac:dyDescent="0.4">
      <c r="A1546">
        <v>1552</v>
      </c>
      <c r="B1546" t="str">
        <f t="shared" si="76"/>
        <v>GPN002</v>
      </c>
      <c r="C1546" t="str">
        <f t="shared" si="77"/>
        <v>GPN003</v>
      </c>
      <c r="D1546" t="str">
        <f t="shared" si="74"/>
        <v>SBERT</v>
      </c>
      <c r="E1546" t="s">
        <v>1627</v>
      </c>
      <c r="F1546">
        <f t="shared" si="75"/>
        <v>0.88373200000000007</v>
      </c>
      <c r="G1546">
        <v>0.91120000000000001</v>
      </c>
      <c r="H1546">
        <v>0.93220000000000003</v>
      </c>
      <c r="I1546">
        <v>0.87219999999999998</v>
      </c>
      <c r="J1546">
        <v>0.90100000000000002</v>
      </c>
      <c r="K1546">
        <v>0.81889999999999996</v>
      </c>
      <c r="L1546">
        <v>0.89670000000000005</v>
      </c>
      <c r="M1546">
        <v>0.86240000000000006</v>
      </c>
      <c r="N1546">
        <v>0.89039999999999997</v>
      </c>
      <c r="O1546">
        <v>0.93100000000000005</v>
      </c>
      <c r="P1546">
        <v>0.91400000000000003</v>
      </c>
      <c r="Q1546">
        <v>0.88990000000000002</v>
      </c>
      <c r="R1546">
        <v>0.8629</v>
      </c>
      <c r="S1546">
        <v>0.8931</v>
      </c>
      <c r="T1546">
        <v>0.86599999999999999</v>
      </c>
      <c r="U1546">
        <v>0.90529999999999999</v>
      </c>
      <c r="V1546">
        <v>0.84919999999999995</v>
      </c>
      <c r="W1546">
        <v>0.89510000000000001</v>
      </c>
      <c r="X1546">
        <v>0.87549999999999994</v>
      </c>
      <c r="Y1546">
        <v>0.85850000000000004</v>
      </c>
      <c r="Z1546">
        <v>0.88380000000000003</v>
      </c>
      <c r="AA1546">
        <v>0.877</v>
      </c>
      <c r="AB1546">
        <v>0.89219999999999999</v>
      </c>
      <c r="AC1546">
        <v>0.90100000000000002</v>
      </c>
      <c r="AD1546">
        <v>0.87019999999999997</v>
      </c>
      <c r="AE1546">
        <v>0.87929999999999997</v>
      </c>
      <c r="AF1546">
        <v>0.91610000000000003</v>
      </c>
      <c r="AG1546">
        <v>0.87519999999999998</v>
      </c>
      <c r="AH1546">
        <v>0.88780000000000003</v>
      </c>
      <c r="AI1546">
        <v>0.93230000000000002</v>
      </c>
      <c r="AJ1546">
        <v>0.88560000000000005</v>
      </c>
      <c r="AK1546">
        <v>0.8861</v>
      </c>
      <c r="AL1546">
        <v>0.9002</v>
      </c>
      <c r="AM1546">
        <v>0.93930000000000002</v>
      </c>
      <c r="AN1546">
        <v>0.89510000000000001</v>
      </c>
      <c r="AO1546">
        <v>0.8861</v>
      </c>
      <c r="AP1546">
        <v>0.9335</v>
      </c>
      <c r="AQ1546">
        <v>0.85260000000000002</v>
      </c>
      <c r="AR1546">
        <v>0.88649999999999995</v>
      </c>
      <c r="AS1546">
        <v>0.77039999999999997</v>
      </c>
      <c r="AT1546">
        <v>0.87070000000000003</v>
      </c>
      <c r="AU1546">
        <v>0.89410000000000001</v>
      </c>
      <c r="AV1546">
        <v>0.92930000000000001</v>
      </c>
      <c r="AW1546">
        <v>0.82730000000000004</v>
      </c>
      <c r="AX1546">
        <v>0.87060000000000004</v>
      </c>
      <c r="AY1546">
        <v>0.82489999999999997</v>
      </c>
      <c r="AZ1546">
        <v>0.86919999999999997</v>
      </c>
      <c r="BA1546">
        <v>0.89970000000000006</v>
      </c>
      <c r="BB1546">
        <v>0.89959999999999996</v>
      </c>
      <c r="BC1546">
        <v>0.82230000000000003</v>
      </c>
      <c r="BD1546">
        <v>0.90310000000000001</v>
      </c>
    </row>
    <row r="1547" spans="1:56" hidden="1" x14ac:dyDescent="0.4">
      <c r="A1547">
        <v>1553</v>
      </c>
      <c r="B1547" t="str">
        <f t="shared" si="76"/>
        <v>GPN002</v>
      </c>
      <c r="C1547" t="str">
        <f t="shared" si="77"/>
        <v>GPN003</v>
      </c>
      <c r="D1547" t="str">
        <f t="shared" si="74"/>
        <v>MEAN</v>
      </c>
      <c r="E1547" t="s">
        <v>1628</v>
      </c>
      <c r="F1547">
        <f t="shared" si="75"/>
        <v>0.42760399999999987</v>
      </c>
      <c r="G1547">
        <v>0.43369999999999997</v>
      </c>
      <c r="H1547">
        <v>0.48080000000000001</v>
      </c>
      <c r="I1547">
        <v>0.36309999999999998</v>
      </c>
      <c r="J1547">
        <v>0.38519999999999999</v>
      </c>
      <c r="K1547">
        <v>0.38940000000000002</v>
      </c>
      <c r="L1547">
        <v>0.43890000000000001</v>
      </c>
      <c r="M1547">
        <v>0.45190000000000002</v>
      </c>
      <c r="N1547">
        <v>0.41920000000000002</v>
      </c>
      <c r="O1547">
        <v>0.43780000000000002</v>
      </c>
      <c r="P1547">
        <v>0.44</v>
      </c>
      <c r="Q1547">
        <v>0.39600000000000002</v>
      </c>
      <c r="R1547">
        <v>0.41020000000000001</v>
      </c>
      <c r="S1547">
        <v>0.44109999999999999</v>
      </c>
      <c r="T1547">
        <v>0.42180000000000001</v>
      </c>
      <c r="U1547">
        <v>0.45739999999999997</v>
      </c>
      <c r="V1547">
        <v>0.40189999999999998</v>
      </c>
      <c r="W1547">
        <v>0.41499999999999998</v>
      </c>
      <c r="X1547">
        <v>0.40970000000000001</v>
      </c>
      <c r="Y1547">
        <v>0.43290000000000001</v>
      </c>
      <c r="Z1547">
        <v>0.43659999999999999</v>
      </c>
      <c r="AA1547">
        <v>0.46329999999999999</v>
      </c>
      <c r="AB1547">
        <v>0.42649999999999999</v>
      </c>
      <c r="AC1547">
        <v>0.41489999999999999</v>
      </c>
      <c r="AD1547">
        <v>0.40570000000000001</v>
      </c>
      <c r="AE1547">
        <v>0.41210000000000002</v>
      </c>
      <c r="AF1547">
        <v>0.49049999999999999</v>
      </c>
      <c r="AG1547">
        <v>0.42399999999999999</v>
      </c>
      <c r="AH1547">
        <v>0.42320000000000002</v>
      </c>
      <c r="AI1547">
        <v>0.42259999999999998</v>
      </c>
      <c r="AJ1547">
        <v>0.4133</v>
      </c>
      <c r="AK1547">
        <v>0.42230000000000001</v>
      </c>
      <c r="AL1547">
        <v>0.41899999999999998</v>
      </c>
      <c r="AM1547">
        <v>0.45279999999999998</v>
      </c>
      <c r="AN1547">
        <v>0.38890000000000002</v>
      </c>
      <c r="AO1547">
        <v>0.47270000000000001</v>
      </c>
      <c r="AP1547">
        <v>0.52049999999999996</v>
      </c>
      <c r="AQ1547">
        <v>0.39589999999999997</v>
      </c>
      <c r="AR1547">
        <v>0.46029999999999999</v>
      </c>
      <c r="AS1547">
        <v>0.43780000000000002</v>
      </c>
      <c r="AT1547">
        <v>0.46060000000000001</v>
      </c>
      <c r="AU1547">
        <v>0.44340000000000002</v>
      </c>
      <c r="AV1547">
        <v>0.43369999999999997</v>
      </c>
      <c r="AW1547">
        <v>0.40060000000000001</v>
      </c>
      <c r="AX1547">
        <v>0.37640000000000001</v>
      </c>
      <c r="AY1547">
        <v>0.39389999999999997</v>
      </c>
      <c r="AZ1547">
        <v>0.44800000000000001</v>
      </c>
      <c r="BA1547">
        <v>0.40679999999999999</v>
      </c>
      <c r="BB1547">
        <v>0.41949999999999998</v>
      </c>
      <c r="BC1547">
        <v>0.436</v>
      </c>
      <c r="BD1547">
        <v>0.43240000000000001</v>
      </c>
    </row>
    <row r="1548" spans="1:56" hidden="1" x14ac:dyDescent="0.4">
      <c r="A1548">
        <v>1554</v>
      </c>
      <c r="B1548" t="str">
        <f t="shared" si="76"/>
        <v>GPN002</v>
      </c>
      <c r="C1548" t="str">
        <f t="shared" si="77"/>
        <v>GPN003</v>
      </c>
      <c r="D1548" t="str">
        <f t="shared" si="74"/>
        <v>Weighted</v>
      </c>
      <c r="E1548" t="s">
        <v>1629</v>
      </c>
      <c r="F1548">
        <f t="shared" si="75"/>
        <v>0.42865200000000009</v>
      </c>
      <c r="G1548">
        <v>0.43159999999999998</v>
      </c>
      <c r="H1548">
        <v>0.49740000000000001</v>
      </c>
      <c r="I1548">
        <v>0.3397</v>
      </c>
      <c r="J1548">
        <v>0.36380000000000001</v>
      </c>
      <c r="K1548">
        <v>0.38840000000000002</v>
      </c>
      <c r="L1548">
        <v>0.44119999999999998</v>
      </c>
      <c r="M1548">
        <v>0.4637</v>
      </c>
      <c r="N1548">
        <v>0.4143</v>
      </c>
      <c r="O1548">
        <v>0.43430000000000002</v>
      </c>
      <c r="P1548">
        <v>0.44119999999999998</v>
      </c>
      <c r="Q1548">
        <v>0.38150000000000001</v>
      </c>
      <c r="R1548">
        <v>0.40329999999999999</v>
      </c>
      <c r="S1548">
        <v>0.4476</v>
      </c>
      <c r="T1548">
        <v>0.42299999999999999</v>
      </c>
      <c r="U1548">
        <v>0.46739999999999998</v>
      </c>
      <c r="V1548">
        <v>0.39929999999999999</v>
      </c>
      <c r="W1548">
        <v>0.40679999999999999</v>
      </c>
      <c r="X1548">
        <v>0.40610000000000002</v>
      </c>
      <c r="Y1548">
        <v>0.44379999999999997</v>
      </c>
      <c r="Z1548">
        <v>0.4395</v>
      </c>
      <c r="AA1548">
        <v>0.47610000000000002</v>
      </c>
      <c r="AB1548">
        <v>0.4289</v>
      </c>
      <c r="AC1548">
        <v>0.40739999999999998</v>
      </c>
      <c r="AD1548">
        <v>0.40150000000000002</v>
      </c>
      <c r="AE1548">
        <v>0.40889999999999999</v>
      </c>
      <c r="AF1548">
        <v>0.50870000000000004</v>
      </c>
      <c r="AG1548">
        <v>0.42599999999999999</v>
      </c>
      <c r="AH1548">
        <v>0.4199</v>
      </c>
      <c r="AI1548">
        <v>0.41099999999999998</v>
      </c>
      <c r="AJ1548">
        <v>0.4093</v>
      </c>
      <c r="AK1548">
        <v>0.4229</v>
      </c>
      <c r="AL1548">
        <v>0.41339999999999999</v>
      </c>
      <c r="AM1548">
        <v>0.45379999999999998</v>
      </c>
      <c r="AN1548">
        <v>0.37640000000000001</v>
      </c>
      <c r="AO1548">
        <v>0.48920000000000002</v>
      </c>
      <c r="AP1548">
        <v>0.55030000000000001</v>
      </c>
      <c r="AQ1548">
        <v>0.39539999999999997</v>
      </c>
      <c r="AR1548">
        <v>0.47299999999999998</v>
      </c>
      <c r="AS1548">
        <v>0.46450000000000002</v>
      </c>
      <c r="AT1548">
        <v>0.47960000000000003</v>
      </c>
      <c r="AU1548">
        <v>0.44800000000000001</v>
      </c>
      <c r="AV1548">
        <v>0.43140000000000001</v>
      </c>
      <c r="AW1548">
        <v>0.40439999999999998</v>
      </c>
      <c r="AX1548">
        <v>0.3553</v>
      </c>
      <c r="AY1548">
        <v>0.39229999999999998</v>
      </c>
      <c r="AZ1548">
        <v>0.45679999999999998</v>
      </c>
      <c r="BA1548">
        <v>0.4017</v>
      </c>
      <c r="BB1548">
        <v>0.4133</v>
      </c>
      <c r="BC1548">
        <v>0.44929999999999998</v>
      </c>
      <c r="BD1548">
        <v>0.43</v>
      </c>
    </row>
    <row r="1549" spans="1:56" hidden="1" x14ac:dyDescent="0.4">
      <c r="A1549">
        <v>1541</v>
      </c>
      <c r="B1549" t="str">
        <f t="shared" si="76"/>
        <v>GPN001</v>
      </c>
      <c r="C1549" t="str">
        <f t="shared" si="77"/>
        <v>GPN003</v>
      </c>
      <c r="D1549" t="str">
        <f t="shared" si="74"/>
        <v>Jaccard</v>
      </c>
      <c r="E1549" t="s">
        <v>1630</v>
      </c>
      <c r="F1549">
        <f t="shared" si="75"/>
        <v>0.27168800000000004</v>
      </c>
      <c r="G1549">
        <v>0.38369999999999999</v>
      </c>
      <c r="H1549">
        <v>0.28710000000000002</v>
      </c>
      <c r="I1549">
        <v>0.28360000000000002</v>
      </c>
      <c r="J1549">
        <v>0.22389999999999999</v>
      </c>
      <c r="K1549">
        <v>0.2455</v>
      </c>
      <c r="L1549">
        <v>0.27500000000000002</v>
      </c>
      <c r="M1549">
        <v>0.3543</v>
      </c>
      <c r="N1549">
        <v>0.15609999999999999</v>
      </c>
      <c r="O1549">
        <v>0.3004</v>
      </c>
      <c r="P1549">
        <v>0.17580000000000001</v>
      </c>
      <c r="Q1549">
        <v>0.3755</v>
      </c>
      <c r="R1549">
        <v>0.26979999999999998</v>
      </c>
      <c r="S1549">
        <v>0.28299999999999997</v>
      </c>
      <c r="T1549">
        <v>0.27389999999999998</v>
      </c>
      <c r="U1549">
        <v>0.14149999999999999</v>
      </c>
      <c r="V1549">
        <v>0.29520000000000002</v>
      </c>
      <c r="W1549">
        <v>0.26269999999999999</v>
      </c>
      <c r="X1549">
        <v>0.23280000000000001</v>
      </c>
      <c r="Y1549">
        <v>0.27660000000000001</v>
      </c>
      <c r="Z1549">
        <v>0.21360000000000001</v>
      </c>
      <c r="AA1549">
        <v>0.35370000000000001</v>
      </c>
      <c r="AB1549">
        <v>0.3846</v>
      </c>
      <c r="AC1549">
        <v>0.28399999999999997</v>
      </c>
      <c r="AD1549">
        <v>0.30470000000000003</v>
      </c>
      <c r="AE1549">
        <v>0.27229999999999999</v>
      </c>
      <c r="AF1549">
        <v>0.3846</v>
      </c>
      <c r="AG1549">
        <v>0.2356</v>
      </c>
      <c r="AH1549">
        <v>0.26669999999999999</v>
      </c>
      <c r="AI1549">
        <v>0.28029999999999999</v>
      </c>
      <c r="AJ1549">
        <v>0.26910000000000001</v>
      </c>
      <c r="AK1549">
        <v>0.23780000000000001</v>
      </c>
      <c r="AL1549">
        <v>0.28120000000000001</v>
      </c>
      <c r="AM1549">
        <v>0.2329</v>
      </c>
      <c r="AN1549">
        <v>0.1444</v>
      </c>
      <c r="AO1549">
        <v>0.2535</v>
      </c>
      <c r="AP1549">
        <v>0.25240000000000001</v>
      </c>
      <c r="AQ1549">
        <v>0.26740000000000003</v>
      </c>
      <c r="AR1549">
        <v>0.2349</v>
      </c>
      <c r="AS1549">
        <v>0.27860000000000001</v>
      </c>
      <c r="AT1549">
        <v>0.27839999999999998</v>
      </c>
      <c r="AU1549">
        <v>0.24229999999999999</v>
      </c>
      <c r="AV1549">
        <v>0.23549999999999999</v>
      </c>
      <c r="AW1549">
        <v>0.27960000000000002</v>
      </c>
      <c r="AX1549">
        <v>0.30509999999999998</v>
      </c>
      <c r="AY1549">
        <v>0.20649999999999999</v>
      </c>
      <c r="AZ1549">
        <v>0.34649999999999997</v>
      </c>
      <c r="BA1549">
        <v>0.25290000000000001</v>
      </c>
      <c r="BB1549">
        <v>0.32129999999999997</v>
      </c>
      <c r="BC1549">
        <v>0.31069999999999998</v>
      </c>
      <c r="BD1549">
        <v>0.27689999999999998</v>
      </c>
    </row>
    <row r="1550" spans="1:56" hidden="1" x14ac:dyDescent="0.4">
      <c r="A1550">
        <v>1542</v>
      </c>
      <c r="B1550" t="str">
        <f t="shared" si="76"/>
        <v>GPN001</v>
      </c>
      <c r="C1550" t="str">
        <f t="shared" si="77"/>
        <v>GPN003</v>
      </c>
      <c r="D1550" t="str">
        <f t="shared" si="74"/>
        <v>Levenshtein</v>
      </c>
      <c r="E1550" t="s">
        <v>1631</v>
      </c>
      <c r="F1550">
        <f t="shared" si="75"/>
        <v>0.44714799999999982</v>
      </c>
      <c r="G1550">
        <v>0.47910000000000003</v>
      </c>
      <c r="H1550">
        <v>0.45279999999999998</v>
      </c>
      <c r="I1550">
        <v>0.4375</v>
      </c>
      <c r="J1550">
        <v>0.39529999999999998</v>
      </c>
      <c r="K1550">
        <v>0.42480000000000001</v>
      </c>
      <c r="L1550">
        <v>0.44400000000000001</v>
      </c>
      <c r="M1550">
        <v>0.45390000000000003</v>
      </c>
      <c r="N1550">
        <v>0.4219</v>
      </c>
      <c r="O1550">
        <v>0.49220000000000003</v>
      </c>
      <c r="P1550">
        <v>0.47460000000000002</v>
      </c>
      <c r="Q1550">
        <v>0.46450000000000002</v>
      </c>
      <c r="R1550">
        <v>0.52159999999999995</v>
      </c>
      <c r="S1550">
        <v>0.40200000000000002</v>
      </c>
      <c r="T1550">
        <v>0.43009999999999998</v>
      </c>
      <c r="U1550">
        <v>0.43190000000000001</v>
      </c>
      <c r="V1550">
        <v>0.43459999999999999</v>
      </c>
      <c r="W1550">
        <v>0.45240000000000002</v>
      </c>
      <c r="X1550">
        <v>0.43669999999999998</v>
      </c>
      <c r="Y1550">
        <v>0.44379999999999997</v>
      </c>
      <c r="Z1550">
        <v>0.42559999999999998</v>
      </c>
      <c r="AA1550">
        <v>0.50109999999999999</v>
      </c>
      <c r="AB1550">
        <v>0.4642</v>
      </c>
      <c r="AC1550">
        <v>0.50429999999999997</v>
      </c>
      <c r="AD1550">
        <v>0.43280000000000002</v>
      </c>
      <c r="AE1550">
        <v>0.41599999999999998</v>
      </c>
      <c r="AF1550">
        <v>0.4677</v>
      </c>
      <c r="AG1550">
        <v>0.43240000000000001</v>
      </c>
      <c r="AH1550">
        <v>0.41880000000000001</v>
      </c>
      <c r="AI1550">
        <v>0.42030000000000001</v>
      </c>
      <c r="AJ1550">
        <v>0.44529999999999997</v>
      </c>
      <c r="AK1550">
        <v>0.46129999999999999</v>
      </c>
      <c r="AL1550">
        <v>0.46250000000000002</v>
      </c>
      <c r="AM1550">
        <v>0.44769999999999999</v>
      </c>
      <c r="AN1550">
        <v>0.4264</v>
      </c>
      <c r="AO1550">
        <v>0.45590000000000003</v>
      </c>
      <c r="AP1550">
        <v>0.49519999999999997</v>
      </c>
      <c r="AQ1550">
        <v>0.40510000000000002</v>
      </c>
      <c r="AR1550">
        <v>0.4516</v>
      </c>
      <c r="AS1550">
        <v>0.44719999999999999</v>
      </c>
      <c r="AT1550">
        <v>0.41199999999999998</v>
      </c>
      <c r="AU1550">
        <v>0.4698</v>
      </c>
      <c r="AV1550">
        <v>0.436</v>
      </c>
      <c r="AW1550">
        <v>0.40870000000000001</v>
      </c>
      <c r="AX1550">
        <v>0.45140000000000002</v>
      </c>
      <c r="AY1550">
        <v>0.4597</v>
      </c>
      <c r="AZ1550">
        <v>0.45169999999999999</v>
      </c>
      <c r="BA1550">
        <v>0.42149999999999999</v>
      </c>
      <c r="BB1550">
        <v>0.51259999999999994</v>
      </c>
      <c r="BC1550">
        <v>0.39510000000000001</v>
      </c>
      <c r="BD1550">
        <v>0.46379999999999999</v>
      </c>
    </row>
    <row r="1551" spans="1:56" hidden="1" x14ac:dyDescent="0.4">
      <c r="A1551">
        <v>1543</v>
      </c>
      <c r="B1551" t="str">
        <f t="shared" si="76"/>
        <v>GPN001</v>
      </c>
      <c r="C1551" t="str">
        <f t="shared" si="77"/>
        <v>GPN003</v>
      </c>
      <c r="D1551" t="str">
        <f t="shared" si="74"/>
        <v>TFIDF</v>
      </c>
      <c r="E1551" t="s">
        <v>1632</v>
      </c>
      <c r="F1551">
        <f t="shared" si="75"/>
        <v>0.51548000000000005</v>
      </c>
      <c r="G1551">
        <v>0.50409999999999999</v>
      </c>
      <c r="H1551">
        <v>0.54410000000000003</v>
      </c>
      <c r="I1551">
        <v>0.4456</v>
      </c>
      <c r="J1551">
        <v>0.40179999999999999</v>
      </c>
      <c r="K1551">
        <v>0.49059999999999998</v>
      </c>
      <c r="L1551">
        <v>0.51239999999999997</v>
      </c>
      <c r="M1551">
        <v>0.55279999999999996</v>
      </c>
      <c r="N1551">
        <v>0.52390000000000003</v>
      </c>
      <c r="O1551">
        <v>0.59809999999999997</v>
      </c>
      <c r="P1551">
        <v>0.58930000000000005</v>
      </c>
      <c r="Q1551">
        <v>0.40710000000000002</v>
      </c>
      <c r="R1551">
        <v>0.46629999999999999</v>
      </c>
      <c r="S1551">
        <v>0.42680000000000001</v>
      </c>
      <c r="T1551">
        <v>0.54020000000000001</v>
      </c>
      <c r="U1551">
        <v>0.53459999999999996</v>
      </c>
      <c r="V1551">
        <v>0.5242</v>
      </c>
      <c r="W1551">
        <v>0.61180000000000001</v>
      </c>
      <c r="X1551">
        <v>0.42980000000000002</v>
      </c>
      <c r="Y1551">
        <v>0.61529999999999996</v>
      </c>
      <c r="Z1551">
        <v>0.50829999999999997</v>
      </c>
      <c r="AA1551">
        <v>0.60640000000000005</v>
      </c>
      <c r="AB1551">
        <v>0.60250000000000004</v>
      </c>
      <c r="AC1551">
        <v>0.58109999999999995</v>
      </c>
      <c r="AD1551">
        <v>0.41099999999999998</v>
      </c>
      <c r="AE1551">
        <v>0.54569999999999996</v>
      </c>
      <c r="AF1551">
        <v>0.53010000000000002</v>
      </c>
      <c r="AG1551">
        <v>0.48899999999999999</v>
      </c>
      <c r="AH1551">
        <v>0.45679999999999998</v>
      </c>
      <c r="AI1551">
        <v>0.43880000000000002</v>
      </c>
      <c r="AJ1551">
        <v>0.51649999999999996</v>
      </c>
      <c r="AK1551">
        <v>0.56159999999999999</v>
      </c>
      <c r="AL1551">
        <v>0.40339999999999998</v>
      </c>
      <c r="AM1551">
        <v>0.54220000000000002</v>
      </c>
      <c r="AN1551">
        <v>0.53149999999999997</v>
      </c>
      <c r="AO1551">
        <v>0.52639999999999998</v>
      </c>
      <c r="AP1551">
        <v>0.74650000000000005</v>
      </c>
      <c r="AQ1551">
        <v>0.68740000000000001</v>
      </c>
      <c r="AR1551">
        <v>0.55600000000000005</v>
      </c>
      <c r="AS1551">
        <v>0.4894</v>
      </c>
      <c r="AT1551">
        <v>0.38540000000000002</v>
      </c>
      <c r="AU1551">
        <v>0.56669999999999998</v>
      </c>
      <c r="AV1551">
        <v>0.65969999999999995</v>
      </c>
      <c r="AW1551">
        <v>0.46700000000000003</v>
      </c>
      <c r="AX1551">
        <v>0.38740000000000002</v>
      </c>
      <c r="AY1551">
        <v>0.2974</v>
      </c>
      <c r="AZ1551">
        <v>0.59799999999999998</v>
      </c>
      <c r="BA1551">
        <v>0.46279999999999999</v>
      </c>
      <c r="BB1551">
        <v>0.58599999999999997</v>
      </c>
      <c r="BC1551">
        <v>0.39350000000000002</v>
      </c>
      <c r="BD1551">
        <v>0.52070000000000005</v>
      </c>
    </row>
    <row r="1552" spans="1:56" hidden="1" x14ac:dyDescent="0.4">
      <c r="A1552">
        <v>1544</v>
      </c>
      <c r="B1552" t="str">
        <f t="shared" si="76"/>
        <v>GPN001</v>
      </c>
      <c r="C1552" t="str">
        <f t="shared" si="77"/>
        <v>GPN003</v>
      </c>
      <c r="D1552" t="str">
        <f t="shared" si="74"/>
        <v>BM25</v>
      </c>
      <c r="E1552" t="s">
        <v>1633</v>
      </c>
      <c r="F1552">
        <f t="shared" si="75"/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</row>
    <row r="1553" spans="1:56" hidden="1" x14ac:dyDescent="0.4">
      <c r="A1553">
        <v>1545</v>
      </c>
      <c r="B1553" t="str">
        <f t="shared" si="76"/>
        <v>GPN001</v>
      </c>
      <c r="C1553" t="str">
        <f t="shared" si="77"/>
        <v>GPN003</v>
      </c>
      <c r="D1553" t="str">
        <f t="shared" si="74"/>
        <v>SBERT</v>
      </c>
      <c r="E1553" t="s">
        <v>1634</v>
      </c>
      <c r="F1553">
        <f t="shared" si="75"/>
        <v>0.888486</v>
      </c>
      <c r="G1553">
        <v>0.9254</v>
      </c>
      <c r="H1553">
        <v>0.88319999999999999</v>
      </c>
      <c r="I1553">
        <v>0.87219999999999998</v>
      </c>
      <c r="J1553">
        <v>0.9012</v>
      </c>
      <c r="K1553">
        <v>0.81369999999999998</v>
      </c>
      <c r="L1553">
        <v>0.89429999999999998</v>
      </c>
      <c r="M1553">
        <v>0.90159999999999996</v>
      </c>
      <c r="N1553">
        <v>0.87729999999999997</v>
      </c>
      <c r="O1553">
        <v>0.93200000000000005</v>
      </c>
      <c r="P1553">
        <v>0.94279999999999997</v>
      </c>
      <c r="Q1553">
        <v>0.90920000000000001</v>
      </c>
      <c r="R1553">
        <v>0.85040000000000004</v>
      </c>
      <c r="S1553">
        <v>0.85150000000000003</v>
      </c>
      <c r="T1553">
        <v>0.8508</v>
      </c>
      <c r="U1553">
        <v>0.8931</v>
      </c>
      <c r="V1553">
        <v>0.90229999999999999</v>
      </c>
      <c r="W1553">
        <v>0.91469999999999996</v>
      </c>
      <c r="X1553">
        <v>0.84599999999999997</v>
      </c>
      <c r="Y1553">
        <v>0.8901</v>
      </c>
      <c r="Z1553">
        <v>0.86699999999999999</v>
      </c>
      <c r="AA1553">
        <v>0.92410000000000003</v>
      </c>
      <c r="AB1553">
        <v>0.89780000000000004</v>
      </c>
      <c r="AC1553">
        <v>0.88470000000000004</v>
      </c>
      <c r="AD1553">
        <v>0.86819999999999997</v>
      </c>
      <c r="AE1553">
        <v>0.85340000000000005</v>
      </c>
      <c r="AF1553">
        <v>0.87760000000000005</v>
      </c>
      <c r="AG1553">
        <v>0.87649999999999995</v>
      </c>
      <c r="AH1553">
        <v>0.92300000000000004</v>
      </c>
      <c r="AI1553">
        <v>0.90910000000000002</v>
      </c>
      <c r="AJ1553">
        <v>0.90149999999999997</v>
      </c>
      <c r="AK1553">
        <v>0.90900000000000003</v>
      </c>
      <c r="AL1553">
        <v>0.88180000000000003</v>
      </c>
      <c r="AM1553">
        <v>0.92069999999999996</v>
      </c>
      <c r="AN1553">
        <v>0.90280000000000005</v>
      </c>
      <c r="AO1553">
        <v>0.90680000000000005</v>
      </c>
      <c r="AP1553">
        <v>0.90720000000000001</v>
      </c>
      <c r="AQ1553">
        <v>0.91159999999999997</v>
      </c>
      <c r="AR1553">
        <v>0.86909999999999998</v>
      </c>
      <c r="AS1553">
        <v>0.80720000000000003</v>
      </c>
      <c r="AT1553">
        <v>0.90549999999999997</v>
      </c>
      <c r="AU1553">
        <v>0.87980000000000003</v>
      </c>
      <c r="AV1553">
        <v>0.90180000000000005</v>
      </c>
      <c r="AW1553">
        <v>0.84130000000000005</v>
      </c>
      <c r="AX1553">
        <v>0.876</v>
      </c>
      <c r="AY1553">
        <v>0.87519999999999998</v>
      </c>
      <c r="AZ1553">
        <v>0.93069999999999997</v>
      </c>
      <c r="BA1553">
        <v>0.89580000000000004</v>
      </c>
      <c r="BB1553">
        <v>0.88660000000000005</v>
      </c>
      <c r="BC1553">
        <v>0.90839999999999999</v>
      </c>
      <c r="BD1553">
        <v>0.87229999999999996</v>
      </c>
    </row>
    <row r="1554" spans="1:56" hidden="1" x14ac:dyDescent="0.4">
      <c r="A1554">
        <v>1546</v>
      </c>
      <c r="B1554" t="str">
        <f t="shared" si="76"/>
        <v>GPN001</v>
      </c>
      <c r="C1554" t="str">
        <f t="shared" si="77"/>
        <v>GPN003</v>
      </c>
      <c r="D1554" t="str">
        <f t="shared" si="74"/>
        <v>MEAN</v>
      </c>
      <c r="E1554" t="s">
        <v>1635</v>
      </c>
      <c r="F1554">
        <f t="shared" si="75"/>
        <v>0.42455999999999994</v>
      </c>
      <c r="G1554">
        <v>0.45839999999999997</v>
      </c>
      <c r="H1554">
        <v>0.43340000000000001</v>
      </c>
      <c r="I1554">
        <v>0.4078</v>
      </c>
      <c r="J1554">
        <v>0.38440000000000002</v>
      </c>
      <c r="K1554">
        <v>0.39489999999999997</v>
      </c>
      <c r="L1554">
        <v>0.42509999999999998</v>
      </c>
      <c r="M1554">
        <v>0.45250000000000001</v>
      </c>
      <c r="N1554">
        <v>0.39589999999999997</v>
      </c>
      <c r="O1554">
        <v>0.46460000000000001</v>
      </c>
      <c r="P1554">
        <v>0.4365</v>
      </c>
      <c r="Q1554">
        <v>0.43130000000000002</v>
      </c>
      <c r="R1554">
        <v>0.42159999999999997</v>
      </c>
      <c r="S1554">
        <v>0.3926</v>
      </c>
      <c r="T1554">
        <v>0.41899999999999998</v>
      </c>
      <c r="U1554">
        <v>0.4002</v>
      </c>
      <c r="V1554">
        <v>0.43130000000000002</v>
      </c>
      <c r="W1554">
        <v>0.44829999999999998</v>
      </c>
      <c r="X1554">
        <v>0.3891</v>
      </c>
      <c r="Y1554">
        <v>0.44519999999999998</v>
      </c>
      <c r="Z1554">
        <v>0.40289999999999998</v>
      </c>
      <c r="AA1554">
        <v>0.47710000000000002</v>
      </c>
      <c r="AB1554">
        <v>0.4698</v>
      </c>
      <c r="AC1554">
        <v>0.45079999999999998</v>
      </c>
      <c r="AD1554">
        <v>0.40329999999999999</v>
      </c>
      <c r="AE1554">
        <v>0.41749999999999998</v>
      </c>
      <c r="AF1554">
        <v>0.45200000000000001</v>
      </c>
      <c r="AG1554">
        <v>0.40670000000000001</v>
      </c>
      <c r="AH1554">
        <v>0.41310000000000002</v>
      </c>
      <c r="AI1554">
        <v>0.40970000000000001</v>
      </c>
      <c r="AJ1554">
        <v>0.42649999999999999</v>
      </c>
      <c r="AK1554">
        <v>0.43390000000000001</v>
      </c>
      <c r="AL1554">
        <v>0.40579999999999999</v>
      </c>
      <c r="AM1554">
        <v>0.42870000000000003</v>
      </c>
      <c r="AN1554">
        <v>0.40100000000000002</v>
      </c>
      <c r="AO1554">
        <v>0.42849999999999999</v>
      </c>
      <c r="AP1554">
        <v>0.4803</v>
      </c>
      <c r="AQ1554">
        <v>0.45429999999999998</v>
      </c>
      <c r="AR1554">
        <v>0.42230000000000001</v>
      </c>
      <c r="AS1554">
        <v>0.40450000000000003</v>
      </c>
      <c r="AT1554">
        <v>0.39629999999999999</v>
      </c>
      <c r="AU1554">
        <v>0.43169999999999997</v>
      </c>
      <c r="AV1554">
        <v>0.4466</v>
      </c>
      <c r="AW1554">
        <v>0.39929999999999999</v>
      </c>
      <c r="AX1554">
        <v>0.40400000000000003</v>
      </c>
      <c r="AY1554">
        <v>0.36780000000000002</v>
      </c>
      <c r="AZ1554">
        <v>0.46539999999999998</v>
      </c>
      <c r="BA1554">
        <v>0.40660000000000002</v>
      </c>
      <c r="BB1554">
        <v>0.46129999999999999</v>
      </c>
      <c r="BC1554">
        <v>0.40150000000000002</v>
      </c>
      <c r="BD1554">
        <v>0.42670000000000002</v>
      </c>
    </row>
    <row r="1555" spans="1:56" hidden="1" x14ac:dyDescent="0.4">
      <c r="A1555">
        <v>1547</v>
      </c>
      <c r="B1555" t="str">
        <f t="shared" si="76"/>
        <v>GPN001</v>
      </c>
      <c r="C1555" t="str">
        <f t="shared" si="77"/>
        <v>GPN003</v>
      </c>
      <c r="D1555" t="str">
        <f t="shared" si="74"/>
        <v>Weighted</v>
      </c>
      <c r="E1555" t="s">
        <v>1636</v>
      </c>
      <c r="F1555">
        <f t="shared" si="75"/>
        <v>0.42319799999999996</v>
      </c>
      <c r="G1555">
        <v>0.45939999999999998</v>
      </c>
      <c r="H1555">
        <v>0.4365</v>
      </c>
      <c r="I1555">
        <v>0.4012</v>
      </c>
      <c r="J1555">
        <v>0.36549999999999999</v>
      </c>
      <c r="K1555">
        <v>0.39610000000000001</v>
      </c>
      <c r="L1555">
        <v>0.4229</v>
      </c>
      <c r="M1555">
        <v>0.45800000000000002</v>
      </c>
      <c r="N1555">
        <v>0.38940000000000002</v>
      </c>
      <c r="O1555">
        <v>0.4708</v>
      </c>
      <c r="P1555">
        <v>0.43369999999999997</v>
      </c>
      <c r="Q1555">
        <v>0.42309999999999998</v>
      </c>
      <c r="R1555">
        <v>0.42280000000000001</v>
      </c>
      <c r="S1555">
        <v>0.38440000000000002</v>
      </c>
      <c r="T1555">
        <v>0.42309999999999998</v>
      </c>
      <c r="U1555">
        <v>0.39300000000000002</v>
      </c>
      <c r="V1555">
        <v>0.43</v>
      </c>
      <c r="W1555">
        <v>0.45379999999999998</v>
      </c>
      <c r="X1555">
        <v>0.38090000000000002</v>
      </c>
      <c r="Y1555">
        <v>0.45369999999999999</v>
      </c>
      <c r="Z1555">
        <v>0.39900000000000002</v>
      </c>
      <c r="AA1555">
        <v>0.48799999999999999</v>
      </c>
      <c r="AB1555">
        <v>0.48280000000000001</v>
      </c>
      <c r="AC1555">
        <v>0.45989999999999998</v>
      </c>
      <c r="AD1555">
        <v>0.39450000000000002</v>
      </c>
      <c r="AE1555">
        <v>0.42109999999999997</v>
      </c>
      <c r="AF1555">
        <v>0.45989999999999998</v>
      </c>
      <c r="AG1555">
        <v>0.40129999999999999</v>
      </c>
      <c r="AH1555">
        <v>0.4007</v>
      </c>
      <c r="AI1555">
        <v>0.3977</v>
      </c>
      <c r="AJ1555">
        <v>0.42370000000000002</v>
      </c>
      <c r="AK1555">
        <v>0.43409999999999999</v>
      </c>
      <c r="AL1555">
        <v>0.39510000000000001</v>
      </c>
      <c r="AM1555">
        <v>0.4249</v>
      </c>
      <c r="AN1555">
        <v>0.39240000000000003</v>
      </c>
      <c r="AO1555">
        <v>0.42599999999999999</v>
      </c>
      <c r="AP1555">
        <v>0.50160000000000005</v>
      </c>
      <c r="AQ1555">
        <v>0.46550000000000002</v>
      </c>
      <c r="AR1555">
        <v>0.42530000000000001</v>
      </c>
      <c r="AS1555">
        <v>0.40899999999999997</v>
      </c>
      <c r="AT1555">
        <v>0.37880000000000003</v>
      </c>
      <c r="AU1555">
        <v>0.436</v>
      </c>
      <c r="AV1555">
        <v>0.45600000000000002</v>
      </c>
      <c r="AW1555">
        <v>0.39629999999999999</v>
      </c>
      <c r="AX1555">
        <v>0.39290000000000003</v>
      </c>
      <c r="AY1555">
        <v>0.34329999999999999</v>
      </c>
      <c r="AZ1555">
        <v>0.47199999999999998</v>
      </c>
      <c r="BA1555">
        <v>0.39700000000000002</v>
      </c>
      <c r="BB1555">
        <v>0.47289999999999999</v>
      </c>
      <c r="BC1555">
        <v>0.38529999999999998</v>
      </c>
      <c r="BD1555">
        <v>0.42859999999999998</v>
      </c>
    </row>
    <row r="1562" spans="1:56" ht="18.45" x14ac:dyDescent="0.5">
      <c r="E1562" s="1" t="s">
        <v>1637</v>
      </c>
      <c r="F1562" s="247" t="s">
        <v>1638</v>
      </c>
      <c r="G1562" s="248"/>
      <c r="H1562" s="249"/>
      <c r="I1562" s="247" t="s">
        <v>1639</v>
      </c>
      <c r="J1562" s="250"/>
      <c r="K1562" s="251"/>
      <c r="L1562" s="252" t="s">
        <v>1640</v>
      </c>
      <c r="M1562" s="159"/>
      <c r="N1562" s="160"/>
      <c r="O1562" s="252" t="s">
        <v>1641</v>
      </c>
      <c r="P1562" s="253"/>
      <c r="Q1562" s="254"/>
      <c r="R1562" s="252" t="s">
        <v>1642</v>
      </c>
      <c r="S1562" s="253"/>
      <c r="T1562" s="254"/>
    </row>
    <row r="1563" spans="1:56" s="6" customFormat="1" ht="18.45" x14ac:dyDescent="0.5">
      <c r="A1563" t="s">
        <v>1</v>
      </c>
      <c r="B1563" t="s">
        <v>2</v>
      </c>
      <c r="C1563" t="s">
        <v>3</v>
      </c>
      <c r="D1563" t="s">
        <v>4</v>
      </c>
      <c r="E1563" s="1"/>
      <c r="F1563" s="4" t="s">
        <v>1643</v>
      </c>
      <c r="G1563" s="5" t="s">
        <v>1644</v>
      </c>
      <c r="H1563" s="5" t="s">
        <v>1645</v>
      </c>
      <c r="I1563" s="4" t="s">
        <v>1643</v>
      </c>
      <c r="J1563" s="5" t="s">
        <v>1644</v>
      </c>
      <c r="K1563" s="5" t="s">
        <v>1645</v>
      </c>
      <c r="L1563" s="4" t="s">
        <v>1643</v>
      </c>
      <c r="M1563" s="5" t="s">
        <v>1644</v>
      </c>
      <c r="N1563" s="5" t="s">
        <v>1645</v>
      </c>
      <c r="O1563" s="4" t="s">
        <v>1643</v>
      </c>
      <c r="P1563" s="5" t="s">
        <v>1644</v>
      </c>
      <c r="Q1563" s="5" t="s">
        <v>1645</v>
      </c>
      <c r="R1563" s="4" t="s">
        <v>1643</v>
      </c>
      <c r="S1563" s="5" t="s">
        <v>1644</v>
      </c>
      <c r="T1563" s="5" t="s">
        <v>1645</v>
      </c>
    </row>
    <row r="1564" spans="1:56" x14ac:dyDescent="0.4">
      <c r="A1564" t="s">
        <v>56</v>
      </c>
      <c r="B1564" t="s">
        <v>57</v>
      </c>
      <c r="C1564" t="s">
        <v>1646</v>
      </c>
      <c r="D1564" t="s">
        <v>59</v>
      </c>
      <c r="E1564" s="7" t="str">
        <f>CONCATENATE(A1564,"/",B1564)</f>
        <v>CLD001/CLD002</v>
      </c>
      <c r="F1564" s="7">
        <v>0.77003200000000005</v>
      </c>
      <c r="G1564" s="7">
        <v>0.56896800000000003</v>
      </c>
      <c r="H1564" s="7">
        <v>0.50753400000000004</v>
      </c>
      <c r="I1564" s="7">
        <v>0.85500600000000004</v>
      </c>
      <c r="J1564" s="7">
        <v>0.73629600000000006</v>
      </c>
      <c r="K1564" s="7">
        <v>0.67795400000000006</v>
      </c>
      <c r="L1564" s="7">
        <v>0.97973600000000005</v>
      </c>
      <c r="M1564" s="7">
        <v>0.96635399999999971</v>
      </c>
      <c r="N1564" s="7">
        <v>0.95321599999999973</v>
      </c>
      <c r="O1564" s="7">
        <v>0.82354200000000011</v>
      </c>
      <c r="P1564" s="7">
        <v>0.7070700000000002</v>
      </c>
      <c r="Q1564" s="7">
        <v>0.61700799999999989</v>
      </c>
      <c r="R1564" s="7">
        <v>0.68566600000000011</v>
      </c>
      <c r="S1564" s="7">
        <v>0.59572800000000004</v>
      </c>
      <c r="T1564" s="7">
        <v>0.5511299999999999</v>
      </c>
    </row>
    <row r="1565" spans="1:56" x14ac:dyDescent="0.4">
      <c r="A1565" t="s">
        <v>57</v>
      </c>
      <c r="B1565" t="s">
        <v>65</v>
      </c>
      <c r="C1565" t="s">
        <v>1646</v>
      </c>
      <c r="D1565" t="s">
        <v>67</v>
      </c>
      <c r="E1565" s="7" t="str">
        <f>CONCATENATE(A1565,"/",B1565)</f>
        <v>CLD002/CLD003</v>
      </c>
      <c r="F1565" s="7">
        <v>0.72784800000000005</v>
      </c>
      <c r="G1565" s="7">
        <v>0.56053799999999998</v>
      </c>
      <c r="H1565" s="7">
        <v>0.50131000000000014</v>
      </c>
      <c r="I1565" s="7">
        <v>0.8364879999999999</v>
      </c>
      <c r="J1565" s="7">
        <v>0.73587799999999992</v>
      </c>
      <c r="K1565" s="7">
        <v>0.6715540000000001</v>
      </c>
      <c r="L1565" s="7">
        <v>0.97372199999999964</v>
      </c>
      <c r="M1565" s="7">
        <v>0.96458600000000017</v>
      </c>
      <c r="N1565" s="7">
        <v>0.95174399999999992</v>
      </c>
      <c r="O1565" s="7">
        <v>0.78997400000000018</v>
      </c>
      <c r="P1565" s="7">
        <v>0.71117199999999992</v>
      </c>
      <c r="Q1565" s="7">
        <v>0.59563199999999983</v>
      </c>
      <c r="R1565" s="7">
        <v>0.66561400000000004</v>
      </c>
      <c r="S1565" s="7">
        <v>0.59443799999999991</v>
      </c>
      <c r="T1565" s="7">
        <v>0.54404399999999997</v>
      </c>
    </row>
    <row r="1566" spans="1:56" x14ac:dyDescent="0.4">
      <c r="A1566" t="s">
        <v>56</v>
      </c>
      <c r="B1566" t="s">
        <v>65</v>
      </c>
      <c r="C1566" t="s">
        <v>1646</v>
      </c>
      <c r="D1566" t="s">
        <v>74</v>
      </c>
      <c r="E1566" s="7" t="str">
        <f>CONCATENATE(A1566,"/",B1566)</f>
        <v>CLD001/CLD003</v>
      </c>
      <c r="F1566" s="7">
        <v>0.70528199999999996</v>
      </c>
      <c r="G1566" s="7">
        <v>0.61000399999999999</v>
      </c>
      <c r="H1566" s="7">
        <v>0.49754799999999993</v>
      </c>
      <c r="I1566" s="7">
        <v>0.82530999999999988</v>
      </c>
      <c r="J1566" s="7">
        <v>0.76402000000000003</v>
      </c>
      <c r="K1566" s="7">
        <v>0.66731399999999996</v>
      </c>
      <c r="L1566" s="7">
        <v>0.97273200000000004</v>
      </c>
      <c r="M1566" s="7">
        <v>0.96939199999999981</v>
      </c>
      <c r="N1566" s="7">
        <v>0.94865999999999984</v>
      </c>
      <c r="O1566" s="7">
        <v>0.77777200000000013</v>
      </c>
      <c r="P1566" s="7">
        <v>0.74400999999999995</v>
      </c>
      <c r="Q1566" s="7">
        <v>0.58906599999999998</v>
      </c>
      <c r="R1566" s="7">
        <v>0.65622200000000031</v>
      </c>
      <c r="S1566" s="7">
        <v>0.61748399999999992</v>
      </c>
      <c r="T1566" s="7">
        <v>0.54051800000000005</v>
      </c>
    </row>
    <row r="1567" spans="1:56" x14ac:dyDescent="0.4">
      <c r="E1567" s="7" t="s">
        <v>1647</v>
      </c>
      <c r="F1567" s="7"/>
      <c r="G1567" s="7"/>
      <c r="H1567" s="7"/>
      <c r="I1567" s="7"/>
      <c r="J1567" s="7"/>
      <c r="K1567" s="7"/>
      <c r="L1567" s="7"/>
      <c r="M1567" s="7"/>
      <c r="N1567" s="7"/>
      <c r="O1567" s="7"/>
      <c r="P1567" s="7"/>
      <c r="Q1567" s="7"/>
      <c r="R1567" s="7"/>
      <c r="S1567" s="7"/>
      <c r="T1567" s="7"/>
    </row>
    <row r="1568" spans="1:56" x14ac:dyDescent="0.4">
      <c r="A1568" t="s">
        <v>1648</v>
      </c>
      <c r="B1568" t="s">
        <v>1649</v>
      </c>
      <c r="C1568" t="s">
        <v>1646</v>
      </c>
      <c r="D1568" t="s">
        <v>332</v>
      </c>
      <c r="E1568" s="7" t="str">
        <f>CONCATENATE(A1568,"/",B1568)</f>
        <v>CLM001/CLM002</v>
      </c>
      <c r="F1568" s="7">
        <v>0.89525399999999988</v>
      </c>
      <c r="G1568" s="7">
        <v>0.41045000000000004</v>
      </c>
      <c r="H1568" s="7">
        <v>0.36897999999999997</v>
      </c>
      <c r="I1568" s="7">
        <v>0.93291200000000007</v>
      </c>
      <c r="J1568" s="7">
        <v>0.57710600000000001</v>
      </c>
      <c r="K1568" s="7">
        <v>0.53995999999999977</v>
      </c>
      <c r="L1568" s="7">
        <v>0.99524600000000008</v>
      </c>
      <c r="M1568" s="7">
        <v>0.94972999999999985</v>
      </c>
      <c r="N1568" s="7">
        <v>0.93664800000000026</v>
      </c>
      <c r="O1568" s="7">
        <v>0.94792600000000005</v>
      </c>
      <c r="P1568" s="7">
        <v>0.64069999999999994</v>
      </c>
      <c r="Q1568" s="7">
        <v>0.59993400000000019</v>
      </c>
      <c r="R1568" s="7">
        <v>0.75427400000000011</v>
      </c>
      <c r="S1568" s="7">
        <v>0.51559600000000005</v>
      </c>
      <c r="T1568" s="7">
        <v>0.48910399999999998</v>
      </c>
    </row>
    <row r="1569" spans="1:20" x14ac:dyDescent="0.4">
      <c r="A1569" t="s">
        <v>1649</v>
      </c>
      <c r="B1569" t="s">
        <v>1650</v>
      </c>
      <c r="C1569" t="s">
        <v>1646</v>
      </c>
      <c r="D1569" t="s">
        <v>367</v>
      </c>
      <c r="E1569" s="7" t="str">
        <f>CONCATENATE(A1569,"/",B1569)</f>
        <v>CLM002/CLM003</v>
      </c>
      <c r="F1569" s="7">
        <v>0.90132599999999996</v>
      </c>
      <c r="G1569" s="7">
        <v>0.38550400000000001</v>
      </c>
      <c r="H1569" s="7">
        <v>0.36379200000000006</v>
      </c>
      <c r="I1569" s="7">
        <v>0.93907800000000008</v>
      </c>
      <c r="J1569" s="7">
        <v>0.56442999999999999</v>
      </c>
      <c r="K1569" s="7">
        <v>0.53588599999999997</v>
      </c>
      <c r="L1569" s="7">
        <v>0.99499000000000004</v>
      </c>
      <c r="M1569" s="7">
        <v>0.94649999999999979</v>
      </c>
      <c r="N1569" s="7">
        <v>0.93511</v>
      </c>
      <c r="O1569" s="7">
        <v>0.95178800000000019</v>
      </c>
      <c r="P1569" s="7">
        <v>0.62529999999999997</v>
      </c>
      <c r="Q1569" s="7">
        <v>0.59011999999999998</v>
      </c>
      <c r="R1569" s="7">
        <v>0.75743800000000017</v>
      </c>
      <c r="S1569" s="7">
        <v>0.5043399999999999</v>
      </c>
      <c r="T1569" s="7">
        <v>0.48498799999999997</v>
      </c>
    </row>
    <row r="1570" spans="1:20" x14ac:dyDescent="0.4">
      <c r="A1570" t="s">
        <v>1648</v>
      </c>
      <c r="B1570" t="s">
        <v>1650</v>
      </c>
      <c r="C1570" t="s">
        <v>1646</v>
      </c>
      <c r="D1570" t="s">
        <v>374</v>
      </c>
      <c r="E1570" s="7" t="str">
        <f>CONCATENATE(A1570,"/",B1570)</f>
        <v>CLM001/CLM003</v>
      </c>
      <c r="F1570" s="7">
        <v>0.87522199999999994</v>
      </c>
      <c r="G1570" s="7">
        <v>0.39722200000000008</v>
      </c>
      <c r="H1570" s="7">
        <v>0.36738199999999993</v>
      </c>
      <c r="I1570" s="7">
        <v>0.92017199999999999</v>
      </c>
      <c r="J1570" s="7">
        <v>0.56488200000000011</v>
      </c>
      <c r="K1570" s="7">
        <v>0.54324399999999995</v>
      </c>
      <c r="L1570" s="7">
        <v>0.99390400000000001</v>
      </c>
      <c r="M1570" s="7">
        <v>0.94520200000000021</v>
      </c>
      <c r="N1570" s="7">
        <v>0.93504799999999988</v>
      </c>
      <c r="O1570" s="7">
        <v>0.93799199999999994</v>
      </c>
      <c r="P1570" s="7">
        <v>0.63042399999999998</v>
      </c>
      <c r="Q1570" s="7">
        <v>0.60245400000000016</v>
      </c>
      <c r="R1570" s="7">
        <v>0.74546200000000018</v>
      </c>
      <c r="S1570" s="7">
        <v>0.50755200000000011</v>
      </c>
      <c r="T1570" s="7">
        <v>0.48963600000000002</v>
      </c>
    </row>
    <row r="1571" spans="1:20" x14ac:dyDescent="0.4">
      <c r="E1571" s="7" t="s">
        <v>1647</v>
      </c>
      <c r="F1571" s="7"/>
      <c r="G1571" s="7"/>
      <c r="H1571" s="7"/>
      <c r="I1571" s="7"/>
      <c r="J1571" s="7"/>
      <c r="K1571" s="7"/>
      <c r="L1571" s="7"/>
      <c r="M1571" s="7"/>
      <c r="N1571" s="7"/>
      <c r="O1571" s="7"/>
      <c r="P1571" s="7"/>
      <c r="Q1571" s="7"/>
      <c r="R1571" s="7"/>
      <c r="S1571" s="7"/>
      <c r="T1571" s="7"/>
    </row>
    <row r="1572" spans="1:20" x14ac:dyDescent="0.4">
      <c r="A1572" t="s">
        <v>1651</v>
      </c>
      <c r="B1572" t="s">
        <v>1652</v>
      </c>
      <c r="C1572" t="s">
        <v>1646</v>
      </c>
      <c r="D1572" t="s">
        <v>584</v>
      </c>
      <c r="E1572" s="7" t="str">
        <f>CONCATENATE(A1572,"/",B1572)</f>
        <v>DPM001/DPM002</v>
      </c>
      <c r="F1572" s="7">
        <v>0.33285999999999993</v>
      </c>
      <c r="G1572" s="7">
        <v>0.29470799999999997</v>
      </c>
      <c r="H1572" s="7">
        <v>0.25739800000000002</v>
      </c>
      <c r="I1572" s="7">
        <v>0.53945200000000004</v>
      </c>
      <c r="J1572" s="7">
        <v>0.52182999999999991</v>
      </c>
      <c r="K1572" s="7">
        <v>0.47349799999999997</v>
      </c>
      <c r="L1572" s="7">
        <v>0.917076</v>
      </c>
      <c r="M1572" s="7">
        <v>0.91486200000000029</v>
      </c>
      <c r="N1572" s="7">
        <v>0.90341399999999994</v>
      </c>
      <c r="O1572" s="7">
        <v>0.47593800000000003</v>
      </c>
      <c r="P1572" s="7">
        <v>0.46485600000000005</v>
      </c>
      <c r="Q1572" s="7">
        <v>0.41300199999999987</v>
      </c>
      <c r="R1572" s="7">
        <v>0.45306200000000002</v>
      </c>
      <c r="S1572" s="7">
        <v>0.43925200000000003</v>
      </c>
      <c r="T1572" s="7">
        <v>0.40946599999999994</v>
      </c>
    </row>
    <row r="1573" spans="1:20" x14ac:dyDescent="0.4">
      <c r="A1573" t="s">
        <v>1652</v>
      </c>
      <c r="B1573" t="s">
        <v>1653</v>
      </c>
      <c r="C1573" t="s">
        <v>1646</v>
      </c>
      <c r="D1573" t="s">
        <v>619</v>
      </c>
      <c r="E1573" s="7" t="str">
        <f>CONCATENATE(A1573,"/",B1573)</f>
        <v>DPM002/DPM003</v>
      </c>
      <c r="F1573" s="7">
        <v>0.30864200000000008</v>
      </c>
      <c r="G1573" s="7">
        <v>0.27911400000000003</v>
      </c>
      <c r="H1573" s="7">
        <v>0.25939800000000007</v>
      </c>
      <c r="I1573" s="7">
        <v>0.53056400000000004</v>
      </c>
      <c r="J1573" s="7">
        <v>0.51463999999999988</v>
      </c>
      <c r="K1573" s="7">
        <v>0.49048599999999992</v>
      </c>
      <c r="L1573" s="7">
        <v>0.91630600000000018</v>
      </c>
      <c r="M1573" s="7">
        <v>0.91024600000000011</v>
      </c>
      <c r="N1573" s="7">
        <v>0.9073840000000003</v>
      </c>
      <c r="O1573" s="7">
        <v>0.44744600000000007</v>
      </c>
      <c r="P1573" s="7">
        <v>0.43454600000000004</v>
      </c>
      <c r="Q1573" s="7">
        <v>0.40468399999999988</v>
      </c>
      <c r="R1573" s="7">
        <v>0.44059600000000004</v>
      </c>
      <c r="S1573" s="7">
        <v>0.42770600000000003</v>
      </c>
      <c r="T1573" s="7">
        <v>0.41239400000000009</v>
      </c>
    </row>
    <row r="1574" spans="1:20" x14ac:dyDescent="0.4">
      <c r="A1574" t="s">
        <v>1651</v>
      </c>
      <c r="B1574" t="s">
        <v>1653</v>
      </c>
      <c r="C1574" t="s">
        <v>1646</v>
      </c>
      <c r="D1574" t="s">
        <v>626</v>
      </c>
      <c r="E1574" s="7" t="str">
        <f>CONCATENATE(A1574,"/",B1574)</f>
        <v>DPM001/DPM003</v>
      </c>
      <c r="F1574" s="7">
        <v>0.32591399999999998</v>
      </c>
      <c r="G1574" s="7">
        <v>0.28820200000000001</v>
      </c>
      <c r="H1574" s="7">
        <v>0.28237800000000002</v>
      </c>
      <c r="I1574" s="7">
        <v>0.53303800000000012</v>
      </c>
      <c r="J1574" s="7">
        <v>0.52383000000000002</v>
      </c>
      <c r="K1574" s="7">
        <v>0.4998180000000001</v>
      </c>
      <c r="L1574" s="7">
        <v>0.91564599999999996</v>
      </c>
      <c r="M1574" s="7">
        <v>0.91947400000000001</v>
      </c>
      <c r="N1574" s="7">
        <v>0.90452799999999978</v>
      </c>
      <c r="O1574" s="7">
        <v>0.45897799999999978</v>
      </c>
      <c r="P1574" s="7">
        <v>0.46002799999999994</v>
      </c>
      <c r="Q1574" s="7">
        <v>0.42895599999999995</v>
      </c>
      <c r="R1574" s="7">
        <v>0.446716</v>
      </c>
      <c r="S1574" s="7">
        <v>0.43829600000000002</v>
      </c>
      <c r="T1574" s="7">
        <v>0.42313400000000007</v>
      </c>
    </row>
    <row r="1575" spans="1:20" x14ac:dyDescent="0.4">
      <c r="E1575" s="7" t="s">
        <v>1647</v>
      </c>
      <c r="F1575" s="7"/>
      <c r="G1575" s="7"/>
      <c r="H1575" s="7"/>
      <c r="I1575" s="7"/>
      <c r="J1575" s="7"/>
      <c r="K1575" s="7"/>
      <c r="L1575" s="7"/>
      <c r="M1575" s="7"/>
      <c r="N1575" s="7"/>
      <c r="O1575" s="7"/>
      <c r="P1575" s="7"/>
      <c r="Q1575" s="7"/>
      <c r="R1575" s="7"/>
      <c r="S1575" s="7"/>
      <c r="T1575" s="7"/>
    </row>
    <row r="1576" spans="1:20" x14ac:dyDescent="0.4">
      <c r="A1576" t="s">
        <v>821</v>
      </c>
      <c r="B1576" t="s">
        <v>822</v>
      </c>
      <c r="C1576" t="s">
        <v>1646</v>
      </c>
      <c r="D1576" t="s">
        <v>824</v>
      </c>
      <c r="E1576" s="7" t="str">
        <f>CONCATENATE(A1576,"/",B1576)</f>
        <v>DPS001/DPS002</v>
      </c>
      <c r="F1576" s="7">
        <v>0.56896600000000008</v>
      </c>
      <c r="G1576" s="7">
        <v>0.48433799999999999</v>
      </c>
      <c r="H1576" s="7">
        <v>0.4909039999999999</v>
      </c>
      <c r="I1576" s="7">
        <v>0.74229400000000001</v>
      </c>
      <c r="J1576" s="7">
        <v>0.67652800000000013</v>
      </c>
      <c r="K1576" s="7">
        <v>0.68599000000000021</v>
      </c>
      <c r="L1576" s="7">
        <v>0.95873000000000008</v>
      </c>
      <c r="M1576" s="7">
        <v>0.95308199999999976</v>
      </c>
      <c r="N1576" s="7">
        <v>0.94873600000000036</v>
      </c>
      <c r="O1576" s="7">
        <v>0.64361400000000002</v>
      </c>
      <c r="P1576" s="7">
        <v>0.582036</v>
      </c>
      <c r="Q1576" s="7">
        <v>0.5659599999999998</v>
      </c>
      <c r="R1576" s="7">
        <v>0.58272000000000002</v>
      </c>
      <c r="S1576" s="7">
        <v>0.53920399999999991</v>
      </c>
      <c r="T1576" s="7">
        <v>0.53831599999999991</v>
      </c>
    </row>
    <row r="1577" spans="1:20" x14ac:dyDescent="0.4">
      <c r="A1577" t="s">
        <v>822</v>
      </c>
      <c r="B1577" t="s">
        <v>830</v>
      </c>
      <c r="C1577" t="s">
        <v>1646</v>
      </c>
      <c r="D1577" t="s">
        <v>832</v>
      </c>
      <c r="E1577" s="7" t="str">
        <f>CONCATENATE(A1577,"/",B1577)</f>
        <v>DPS002/DPS003</v>
      </c>
      <c r="F1577" s="7">
        <v>0.55390000000000006</v>
      </c>
      <c r="G1577" s="7">
        <v>0.51285999999999987</v>
      </c>
      <c r="H1577" s="7">
        <v>0.48828799999999994</v>
      </c>
      <c r="I1577" s="7">
        <v>0.72925799999999985</v>
      </c>
      <c r="J1577" s="7">
        <v>0.69708799999999993</v>
      </c>
      <c r="K1577" s="7">
        <v>0.69480199999999992</v>
      </c>
      <c r="L1577" s="7">
        <v>0.95730999999999999</v>
      </c>
      <c r="M1577" s="7">
        <v>0.95273400000000041</v>
      </c>
      <c r="N1577" s="7">
        <v>0.948546</v>
      </c>
      <c r="O1577" s="7">
        <v>0.64092399999999994</v>
      </c>
      <c r="P1577" s="7">
        <v>0.59587000000000012</v>
      </c>
      <c r="Q1577" s="7">
        <v>0.57961799999999997</v>
      </c>
      <c r="R1577" s="7">
        <v>0.57628199999999985</v>
      </c>
      <c r="S1577" s="7">
        <v>0.55171399999999993</v>
      </c>
      <c r="T1577" s="7">
        <v>0.54224800000000006</v>
      </c>
    </row>
    <row r="1578" spans="1:20" x14ac:dyDescent="0.4">
      <c r="A1578" t="s">
        <v>821</v>
      </c>
      <c r="B1578" t="s">
        <v>830</v>
      </c>
      <c r="C1578" t="s">
        <v>1646</v>
      </c>
      <c r="D1578" t="s">
        <v>839</v>
      </c>
      <c r="E1578" s="7" t="str">
        <f>CONCATENATE(A1578,"/",B1578)</f>
        <v>DPS001/DPS003</v>
      </c>
      <c r="F1578" s="7">
        <v>0.55146600000000001</v>
      </c>
      <c r="G1578" s="7">
        <v>0.47443599999999997</v>
      </c>
      <c r="H1578" s="7">
        <v>0.48863800000000007</v>
      </c>
      <c r="I1578" s="7">
        <v>0.71272000000000024</v>
      </c>
      <c r="J1578" s="7">
        <v>0.67874599999999996</v>
      </c>
      <c r="K1578" s="7">
        <v>0.69150800000000001</v>
      </c>
      <c r="L1578" s="7">
        <v>0.95596800000000004</v>
      </c>
      <c r="M1578" s="7">
        <v>0.95006599999999963</v>
      </c>
      <c r="N1578" s="7">
        <v>0.94983800000000007</v>
      </c>
      <c r="O1578" s="7">
        <v>0.62570400000000026</v>
      </c>
      <c r="P1578" s="7">
        <v>0.57769999999999999</v>
      </c>
      <c r="Q1578" s="7">
        <v>0.57706399999999991</v>
      </c>
      <c r="R1578" s="7">
        <v>0.56916800000000012</v>
      </c>
      <c r="S1578" s="7">
        <v>0.53618600000000005</v>
      </c>
      <c r="T1578" s="7">
        <v>0.54141000000000006</v>
      </c>
    </row>
    <row r="1579" spans="1:20" x14ac:dyDescent="0.4">
      <c r="E1579" s="7" t="s">
        <v>1647</v>
      </c>
      <c r="F1579" s="7"/>
      <c r="G1579" s="7"/>
      <c r="H1579" s="7"/>
      <c r="I1579" s="7"/>
      <c r="J1579" s="7"/>
      <c r="K1579" s="7"/>
      <c r="L1579" s="7"/>
      <c r="M1579" s="7"/>
      <c r="N1579" s="7"/>
      <c r="O1579" s="7"/>
      <c r="P1579" s="7"/>
      <c r="Q1579" s="7"/>
      <c r="R1579" s="7"/>
      <c r="S1579" s="7"/>
      <c r="T1579" s="7"/>
    </row>
    <row r="1580" spans="1:20" x14ac:dyDescent="0.4">
      <c r="A1580" t="s">
        <v>1654</v>
      </c>
      <c r="B1580" t="s">
        <v>1655</v>
      </c>
      <c r="C1580" t="s">
        <v>1646</v>
      </c>
      <c r="D1580" t="s">
        <v>1083</v>
      </c>
      <c r="E1580" s="7" t="str">
        <f>CONCATENATE(A1580,"/",B1580)</f>
        <v>GBN001/GBN002</v>
      </c>
      <c r="F1580" s="8">
        <v>0.34019199999999999</v>
      </c>
      <c r="G1580" s="8">
        <v>0.34019199999999999</v>
      </c>
      <c r="H1580" s="7">
        <v>0.34019199999999999</v>
      </c>
      <c r="I1580" s="8">
        <v>0.51545799999999997</v>
      </c>
      <c r="J1580" s="8">
        <v>0.51545799999999997</v>
      </c>
      <c r="K1580" s="7">
        <v>0.51545799999999997</v>
      </c>
      <c r="L1580" s="8">
        <v>0.9094920000000003</v>
      </c>
      <c r="M1580" s="8">
        <v>0.9094920000000003</v>
      </c>
      <c r="N1580" s="7">
        <v>0.9094920000000003</v>
      </c>
      <c r="O1580" s="8">
        <v>0.48896000000000001</v>
      </c>
      <c r="P1580" s="8">
        <v>0.48896000000000001</v>
      </c>
      <c r="Q1580" s="7">
        <v>0.48896000000000001</v>
      </c>
      <c r="R1580" s="8">
        <v>0.45082399999999995</v>
      </c>
      <c r="S1580" s="8">
        <v>0.45082399999999995</v>
      </c>
      <c r="T1580" s="7">
        <v>0.45082399999999995</v>
      </c>
    </row>
    <row r="1581" spans="1:20" x14ac:dyDescent="0.4">
      <c r="A1581" t="s">
        <v>1655</v>
      </c>
      <c r="B1581" t="s">
        <v>1656</v>
      </c>
      <c r="C1581" t="s">
        <v>1646</v>
      </c>
      <c r="D1581" t="s">
        <v>1090</v>
      </c>
      <c r="E1581" s="7" t="str">
        <f>CONCATENATE(A1581,"/",B1581)</f>
        <v>GBN002/GBN003</v>
      </c>
      <c r="F1581" s="8">
        <v>0.33654999999999996</v>
      </c>
      <c r="G1581" s="8">
        <v>0.33654999999999996</v>
      </c>
      <c r="H1581" s="7">
        <v>0.33654999999999996</v>
      </c>
      <c r="I1581" s="8">
        <v>0.50771599999999995</v>
      </c>
      <c r="J1581" s="8">
        <v>0.50771599999999995</v>
      </c>
      <c r="K1581" s="7">
        <v>0.50771599999999995</v>
      </c>
      <c r="L1581" s="8">
        <v>0.90248399999999962</v>
      </c>
      <c r="M1581" s="8">
        <v>0.90248399999999962</v>
      </c>
      <c r="N1581" s="7">
        <v>0.90248399999999962</v>
      </c>
      <c r="O1581" s="8">
        <v>0.46356999999999998</v>
      </c>
      <c r="P1581" s="8">
        <v>0.46356999999999998</v>
      </c>
      <c r="Q1581" s="7">
        <v>0.46356999999999998</v>
      </c>
      <c r="R1581" s="8">
        <v>0.44206799999999996</v>
      </c>
      <c r="S1581" s="8">
        <v>0.44206799999999996</v>
      </c>
      <c r="T1581" s="7">
        <v>0.44206799999999996</v>
      </c>
    </row>
    <row r="1582" spans="1:20" x14ac:dyDescent="0.4">
      <c r="A1582" t="s">
        <v>1654</v>
      </c>
      <c r="B1582" t="s">
        <v>1656</v>
      </c>
      <c r="C1582" t="s">
        <v>1646</v>
      </c>
      <c r="D1582" t="s">
        <v>1097</v>
      </c>
      <c r="E1582" s="7" t="str">
        <f>CONCATENATE(A1582,"/",B1582)</f>
        <v>GBN001/GBN003</v>
      </c>
      <c r="F1582" s="8">
        <v>0.340032</v>
      </c>
      <c r="G1582" s="8">
        <v>0.340032</v>
      </c>
      <c r="H1582" s="7">
        <v>0.340032</v>
      </c>
      <c r="I1582" s="8">
        <v>0.51518600000000003</v>
      </c>
      <c r="J1582" s="8">
        <v>0.51518600000000003</v>
      </c>
      <c r="K1582" s="7">
        <v>0.51518600000000003</v>
      </c>
      <c r="L1582" s="8">
        <v>0.91026599999999991</v>
      </c>
      <c r="M1582" s="8">
        <v>0.91026599999999991</v>
      </c>
      <c r="N1582" s="7">
        <v>0.91026599999999991</v>
      </c>
      <c r="O1582" s="8">
        <v>0.48687400000000003</v>
      </c>
      <c r="P1582" s="8">
        <v>0.48687400000000003</v>
      </c>
      <c r="Q1582" s="7">
        <v>0.48687400000000003</v>
      </c>
      <c r="R1582" s="8">
        <v>0.45046399999999975</v>
      </c>
      <c r="S1582" s="8">
        <v>0.45046399999999975</v>
      </c>
      <c r="T1582" s="7">
        <v>0.45046399999999975</v>
      </c>
    </row>
    <row r="1583" spans="1:20" x14ac:dyDescent="0.4">
      <c r="E1583" s="7" t="s">
        <v>1647</v>
      </c>
      <c r="F1583" s="7"/>
      <c r="G1583" s="7"/>
      <c r="H1583" s="7"/>
      <c r="I1583" s="7"/>
      <c r="J1583" s="7"/>
      <c r="K1583" s="7"/>
      <c r="L1583" s="7"/>
      <c r="M1583" s="7"/>
      <c r="N1583" s="7"/>
      <c r="O1583" s="7"/>
      <c r="P1583" s="7"/>
      <c r="Q1583" s="7"/>
      <c r="R1583" s="7"/>
      <c r="S1583" s="7"/>
      <c r="T1583" s="7"/>
    </row>
    <row r="1584" spans="1:20" x14ac:dyDescent="0.4">
      <c r="A1584" t="s">
        <v>1103</v>
      </c>
      <c r="B1584" t="s">
        <v>1104</v>
      </c>
      <c r="C1584" t="s">
        <v>1646</v>
      </c>
      <c r="D1584" t="s">
        <v>1106</v>
      </c>
      <c r="E1584" s="7" t="str">
        <f>CONCATENATE(A1584,"/",B1584)</f>
        <v>GBT001/GBT002</v>
      </c>
      <c r="F1584" s="7">
        <v>0.72817399999999988</v>
      </c>
      <c r="G1584" s="7">
        <v>0.5753520000000002</v>
      </c>
      <c r="H1584" s="7">
        <v>0.42149999999999993</v>
      </c>
      <c r="I1584" s="7">
        <v>0.82950400000000035</v>
      </c>
      <c r="J1584" s="7">
        <v>0.72371799999999975</v>
      </c>
      <c r="K1584" s="7">
        <v>0.64876200000000006</v>
      </c>
      <c r="L1584" s="7">
        <v>0.97445599999999988</v>
      </c>
      <c r="M1584" s="7">
        <v>0.95840999999999998</v>
      </c>
      <c r="N1584" s="7">
        <v>0.94637399999999983</v>
      </c>
      <c r="O1584" s="7">
        <v>0.75755000000000006</v>
      </c>
      <c r="P1584" s="7">
        <v>0.62818399999999985</v>
      </c>
      <c r="Q1584" s="7">
        <v>0.51276399999999989</v>
      </c>
      <c r="R1584" s="7">
        <v>0.65794000000000008</v>
      </c>
      <c r="S1584" s="7">
        <v>0.5771400000000001</v>
      </c>
      <c r="T1584" s="7">
        <v>0.50587599999999999</v>
      </c>
    </row>
    <row r="1585" spans="1:25" x14ac:dyDescent="0.4">
      <c r="A1585" t="s">
        <v>1104</v>
      </c>
      <c r="B1585" t="s">
        <v>1112</v>
      </c>
      <c r="C1585" t="s">
        <v>1646</v>
      </c>
      <c r="D1585" t="s">
        <v>1114</v>
      </c>
      <c r="E1585" s="7" t="str">
        <f>CONCATENATE(A1585,"/",B1585)</f>
        <v>GBT002/GBT003</v>
      </c>
      <c r="F1585" s="7">
        <v>0.76528799999999975</v>
      </c>
      <c r="G1585" s="7">
        <v>0.56369000000000002</v>
      </c>
      <c r="H1585" s="7">
        <v>0.49126200000000003</v>
      </c>
      <c r="I1585" s="7">
        <v>0.85759799999999997</v>
      </c>
      <c r="J1585" s="7">
        <v>0.72734999999999983</v>
      </c>
      <c r="K1585" s="7">
        <v>0.6555399999999999</v>
      </c>
      <c r="L1585" s="7">
        <v>0.97852599999999978</v>
      </c>
      <c r="M1585" s="7">
        <v>0.95666399999999985</v>
      </c>
      <c r="N1585" s="7">
        <v>0.94879399999999992</v>
      </c>
      <c r="O1585" s="7">
        <v>0.79804200000000025</v>
      </c>
      <c r="P1585" s="7">
        <v>0.62344599999999983</v>
      </c>
      <c r="Q1585" s="7">
        <v>0.55520799999999992</v>
      </c>
      <c r="R1585" s="7">
        <v>0.679898</v>
      </c>
      <c r="S1585" s="7">
        <v>0.57423599999999997</v>
      </c>
      <c r="T1585" s="7">
        <v>0.5301579999999998</v>
      </c>
    </row>
    <row r="1586" spans="1:25" x14ac:dyDescent="0.4">
      <c r="A1586" t="s">
        <v>1103</v>
      </c>
      <c r="B1586" t="s">
        <v>1112</v>
      </c>
      <c r="C1586" t="s">
        <v>1646</v>
      </c>
      <c r="D1586" t="s">
        <v>1121</v>
      </c>
      <c r="E1586" s="7" t="str">
        <f>CONCATENATE(A1586,"/",B1586)</f>
        <v>GBT001/GBT003</v>
      </c>
      <c r="F1586" s="7">
        <v>0.71625000000000005</v>
      </c>
      <c r="G1586" s="7">
        <v>0.57055</v>
      </c>
      <c r="H1586" s="7">
        <v>0.45971800000000002</v>
      </c>
      <c r="I1586" s="7">
        <v>0.81938599999999961</v>
      </c>
      <c r="J1586" s="7">
        <v>0.72887000000000024</v>
      </c>
      <c r="K1586" s="7">
        <v>0.64613600000000004</v>
      </c>
      <c r="L1586" s="7">
        <v>0.97194600000000009</v>
      </c>
      <c r="M1586" s="7">
        <v>0.9600439999999999</v>
      </c>
      <c r="N1586" s="7">
        <v>0.94743399999999989</v>
      </c>
      <c r="O1586" s="7">
        <v>0.74681999999999971</v>
      </c>
      <c r="P1586" s="7">
        <v>0.63298800000000011</v>
      </c>
      <c r="Q1586" s="7">
        <v>0.51673999999999987</v>
      </c>
      <c r="R1586" s="7">
        <v>0.65088199999999996</v>
      </c>
      <c r="S1586" s="7">
        <v>0.57848799999999989</v>
      </c>
      <c r="T1586" s="7">
        <v>0.51400200000000007</v>
      </c>
    </row>
    <row r="1587" spans="1:25" x14ac:dyDescent="0.4">
      <c r="E1587" s="7" t="s">
        <v>1647</v>
      </c>
      <c r="F1587" s="7"/>
      <c r="G1587" s="7"/>
      <c r="H1587" s="7"/>
      <c r="I1587" s="7"/>
      <c r="J1587" s="7"/>
      <c r="K1587" s="7"/>
      <c r="L1587" s="7"/>
      <c r="M1587" s="7"/>
      <c r="N1587" s="7"/>
      <c r="O1587" s="7"/>
      <c r="P1587" s="7"/>
      <c r="Q1587" s="7"/>
      <c r="R1587" s="7"/>
      <c r="S1587" s="7"/>
      <c r="T1587" s="7"/>
    </row>
    <row r="1588" spans="1:25" x14ac:dyDescent="0.4">
      <c r="A1588" t="s">
        <v>1657</v>
      </c>
      <c r="B1588" t="s">
        <v>1658</v>
      </c>
      <c r="C1588" t="s">
        <v>1646</v>
      </c>
      <c r="D1588" t="s">
        <v>1379</v>
      </c>
      <c r="E1588" s="7" t="str">
        <f>CONCATENATE(A1588,"/",B1588)</f>
        <v>GPM001/GPM002</v>
      </c>
      <c r="F1588" s="7">
        <v>0.47148000000000012</v>
      </c>
      <c r="G1588" s="7">
        <v>0.3883100000000001</v>
      </c>
      <c r="H1588" s="7">
        <v>0.31451000000000001</v>
      </c>
      <c r="I1588" s="7">
        <v>0.63001000000000007</v>
      </c>
      <c r="J1588" s="7">
        <v>0.55487999999999993</v>
      </c>
      <c r="K1588" s="7">
        <v>0.51330400000000009</v>
      </c>
      <c r="L1588" s="7">
        <v>0.95158399999999999</v>
      </c>
      <c r="M1588" s="7">
        <v>0.94128800000000001</v>
      </c>
      <c r="N1588" s="7">
        <v>0.92227999999999999</v>
      </c>
      <c r="O1588" s="7">
        <v>0.63474400000000009</v>
      </c>
      <c r="P1588" s="7">
        <v>0.56897399999999976</v>
      </c>
      <c r="Q1588" s="7">
        <v>0.51194200000000012</v>
      </c>
      <c r="R1588" s="7">
        <v>0.53756999999999988</v>
      </c>
      <c r="S1588" s="7">
        <v>0.49068600000000001</v>
      </c>
      <c r="T1588" s="7">
        <v>0.45241600000000004</v>
      </c>
    </row>
    <row r="1589" spans="1:25" x14ac:dyDescent="0.4">
      <c r="A1589" t="s">
        <v>1658</v>
      </c>
      <c r="B1589" t="s">
        <v>1659</v>
      </c>
      <c r="C1589" t="s">
        <v>1646</v>
      </c>
      <c r="D1589" t="s">
        <v>1414</v>
      </c>
      <c r="E1589" s="7" t="str">
        <f>CONCATENATE(A1589,"/",B1589)</f>
        <v>GPM002/GPM003</v>
      </c>
      <c r="F1589" s="7">
        <v>0.5083359999999999</v>
      </c>
      <c r="G1589" s="7">
        <v>0.39098799999999995</v>
      </c>
      <c r="H1589" s="7">
        <v>0.31773399999999991</v>
      </c>
      <c r="I1589" s="7">
        <v>0.66897599999999979</v>
      </c>
      <c r="J1589" s="7">
        <v>0.57199800000000001</v>
      </c>
      <c r="K1589" s="7">
        <v>0.51305800000000001</v>
      </c>
      <c r="L1589" s="7">
        <v>0.95556599999999992</v>
      </c>
      <c r="M1589" s="7">
        <v>0.938994</v>
      </c>
      <c r="N1589" s="7">
        <v>0.92446799999999996</v>
      </c>
      <c r="O1589" s="7">
        <v>0.66837399999999991</v>
      </c>
      <c r="P1589" s="7">
        <v>0.59423199999999998</v>
      </c>
      <c r="Q1589" s="7">
        <v>0.50599800000000028</v>
      </c>
      <c r="R1589" s="7">
        <v>0.56024399999999996</v>
      </c>
      <c r="S1589" s="7">
        <v>0.49924200000000013</v>
      </c>
      <c r="T1589" s="7">
        <v>0.45224600000000004</v>
      </c>
    </row>
    <row r="1590" spans="1:25" x14ac:dyDescent="0.4">
      <c r="A1590" t="s">
        <v>1657</v>
      </c>
      <c r="B1590" t="s">
        <v>1659</v>
      </c>
      <c r="C1590" t="s">
        <v>1646</v>
      </c>
      <c r="D1590" t="s">
        <v>1421</v>
      </c>
      <c r="E1590" s="7" t="str">
        <f>CONCATENATE(A1590,"/",B1590)</f>
        <v>GPM001/GPM003</v>
      </c>
      <c r="F1590" s="7">
        <v>0.47848599999999997</v>
      </c>
      <c r="G1590" s="7">
        <v>0.37608199999999992</v>
      </c>
      <c r="H1590" s="7">
        <v>0.32045599999999985</v>
      </c>
      <c r="I1590" s="7">
        <v>0.65164200000000005</v>
      </c>
      <c r="J1590" s="7">
        <v>0.56036200000000003</v>
      </c>
      <c r="K1590" s="7">
        <v>0.50196600000000013</v>
      </c>
      <c r="L1590" s="7">
        <v>0.95457000000000036</v>
      </c>
      <c r="M1590" s="7">
        <v>0.93881999999999988</v>
      </c>
      <c r="N1590" s="7">
        <v>0.92175200000000002</v>
      </c>
      <c r="O1590" s="7">
        <v>0.64497799999999983</v>
      </c>
      <c r="P1590" s="7">
        <v>0.57482800000000012</v>
      </c>
      <c r="Q1590" s="7">
        <v>0.51616400000000007</v>
      </c>
      <c r="R1590" s="7">
        <v>0.54593399999999992</v>
      </c>
      <c r="S1590" s="7">
        <v>0.49002000000000012</v>
      </c>
      <c r="T1590" s="7">
        <v>0.45206800000000003</v>
      </c>
    </row>
    <row r="1591" spans="1:25" x14ac:dyDescent="0.4">
      <c r="E1591" s="7" t="s">
        <v>1647</v>
      </c>
      <c r="F1591" s="7"/>
      <c r="G1591" s="7"/>
      <c r="H1591" s="7"/>
      <c r="I1591" s="7"/>
      <c r="J1591" s="7"/>
      <c r="K1591" s="7"/>
      <c r="L1591" s="7"/>
      <c r="M1591" s="7"/>
      <c r="N1591" s="7"/>
      <c r="O1591" s="7"/>
      <c r="P1591" s="7"/>
      <c r="Q1591" s="7"/>
      <c r="R1591" s="7"/>
      <c r="S1591" s="7"/>
      <c r="T1591" s="7"/>
    </row>
    <row r="1592" spans="1:25" x14ac:dyDescent="0.4">
      <c r="A1592" t="s">
        <v>1660</v>
      </c>
      <c r="B1592" t="s">
        <v>1661</v>
      </c>
      <c r="C1592" t="s">
        <v>1646</v>
      </c>
      <c r="D1592" t="s">
        <v>1617</v>
      </c>
      <c r="E1592" s="7" t="str">
        <f>CONCATENATE(A1592,"/",B1592)</f>
        <v>GPN001/GPN002</v>
      </c>
      <c r="F1592" s="8">
        <v>0.269534</v>
      </c>
      <c r="G1592" s="8">
        <v>0.269534</v>
      </c>
      <c r="H1592" s="7">
        <v>0.269534</v>
      </c>
      <c r="I1592" s="8">
        <v>0.45358399999999988</v>
      </c>
      <c r="J1592" s="8">
        <v>0.45358399999999988</v>
      </c>
      <c r="K1592" s="7">
        <v>0.45358399999999988</v>
      </c>
      <c r="L1592" s="8">
        <v>0.88616600000000001</v>
      </c>
      <c r="M1592" s="8">
        <v>0.88616600000000001</v>
      </c>
      <c r="N1592" s="7">
        <v>0.88616600000000001</v>
      </c>
      <c r="O1592" s="8">
        <v>0.52625599999999995</v>
      </c>
      <c r="P1592" s="8">
        <v>0.52625599999999995</v>
      </c>
      <c r="Q1592" s="7">
        <v>0.52625599999999995</v>
      </c>
      <c r="R1592" s="8">
        <v>0.42710599999999993</v>
      </c>
      <c r="S1592" s="8">
        <v>0.42710599999999993</v>
      </c>
      <c r="T1592" s="7">
        <v>0.42710599999999993</v>
      </c>
    </row>
    <row r="1593" spans="1:25" x14ac:dyDescent="0.4">
      <c r="A1593" t="s">
        <v>1661</v>
      </c>
      <c r="B1593" t="s">
        <v>1662</v>
      </c>
      <c r="C1593" t="s">
        <v>1646</v>
      </c>
      <c r="D1593" t="s">
        <v>1624</v>
      </c>
      <c r="E1593" s="7" t="str">
        <f>CONCATENATE(A1593,"/",B1593)</f>
        <v>GPN002/GPN003</v>
      </c>
      <c r="F1593" s="8">
        <v>0.274094</v>
      </c>
      <c r="G1593" s="8">
        <v>0.274094</v>
      </c>
      <c r="H1593" s="7">
        <v>0.274094</v>
      </c>
      <c r="I1593" s="8">
        <v>0.44623399999999996</v>
      </c>
      <c r="J1593" s="8">
        <v>0.44623399999999996</v>
      </c>
      <c r="K1593" s="7">
        <v>0.44623399999999996</v>
      </c>
      <c r="L1593" s="8">
        <v>0.88373200000000007</v>
      </c>
      <c r="M1593" s="8">
        <v>0.88373200000000007</v>
      </c>
      <c r="N1593" s="7">
        <v>0.88373200000000007</v>
      </c>
      <c r="O1593" s="8">
        <v>0.53398000000000001</v>
      </c>
      <c r="P1593" s="8">
        <v>0.53398000000000001</v>
      </c>
      <c r="Q1593" s="7">
        <v>0.53398000000000001</v>
      </c>
      <c r="R1593" s="8">
        <v>0.42760399999999987</v>
      </c>
      <c r="S1593" s="8">
        <v>0.42760399999999987</v>
      </c>
      <c r="T1593" s="7">
        <v>0.42760399999999987</v>
      </c>
    </row>
    <row r="1594" spans="1:25" x14ac:dyDescent="0.4">
      <c r="A1594" t="s">
        <v>1660</v>
      </c>
      <c r="B1594" t="s">
        <v>1662</v>
      </c>
      <c r="C1594" t="s">
        <v>1646</v>
      </c>
      <c r="D1594" t="s">
        <v>1631</v>
      </c>
      <c r="E1594" s="7" t="str">
        <f>CONCATENATE(A1594,"/",B1594)</f>
        <v>GPN001/GPN003</v>
      </c>
      <c r="F1594" s="8">
        <v>0.27168800000000004</v>
      </c>
      <c r="G1594" s="8">
        <v>0.27168800000000004</v>
      </c>
      <c r="H1594" s="7">
        <v>0.27168800000000004</v>
      </c>
      <c r="I1594" s="8">
        <v>0.44714799999999982</v>
      </c>
      <c r="J1594" s="8">
        <v>0.44714799999999982</v>
      </c>
      <c r="K1594" s="7">
        <v>0.44714799999999982</v>
      </c>
      <c r="L1594" s="8">
        <v>0.888486</v>
      </c>
      <c r="M1594" s="8">
        <v>0.888486</v>
      </c>
      <c r="N1594" s="7">
        <v>0.888486</v>
      </c>
      <c r="O1594" s="8">
        <v>0.51548000000000005</v>
      </c>
      <c r="P1594" s="8">
        <v>0.51548000000000005</v>
      </c>
      <c r="Q1594" s="7">
        <v>0.51548000000000005</v>
      </c>
      <c r="R1594" s="8">
        <v>0.42455999999999994</v>
      </c>
      <c r="S1594" s="8">
        <v>0.42455999999999994</v>
      </c>
      <c r="T1594" s="7">
        <v>0.42455999999999994</v>
      </c>
    </row>
    <row r="1596" spans="1:25" x14ac:dyDescent="0.4">
      <c r="A1596" s="9"/>
    </row>
    <row r="1597" spans="1:25" x14ac:dyDescent="0.4">
      <c r="A1597" s="9"/>
    </row>
    <row r="1598" spans="1:25" ht="15.9" x14ac:dyDescent="0.4">
      <c r="A1598" s="9"/>
      <c r="E1598" s="259" t="s">
        <v>1637</v>
      </c>
      <c r="F1598" s="257" t="str">
        <f>F1562</f>
        <v>Jaccard similarity</v>
      </c>
      <c r="G1598" s="258"/>
      <c r="H1598" s="258"/>
      <c r="I1598" s="10"/>
      <c r="J1598" s="257" t="str">
        <f>I1562</f>
        <v>Levenshtein similarity</v>
      </c>
      <c r="K1598" s="257"/>
      <c r="L1598" s="257"/>
      <c r="M1598" s="10"/>
      <c r="N1598" s="257" t="s">
        <v>1663</v>
      </c>
      <c r="O1598" s="257"/>
      <c r="P1598" s="257"/>
      <c r="Q1598" s="10"/>
      <c r="R1598" s="257" t="s">
        <v>1664</v>
      </c>
      <c r="S1598" s="257"/>
      <c r="T1598" s="257"/>
      <c r="U1598" s="10"/>
      <c r="V1598" s="257" t="s">
        <v>1665</v>
      </c>
      <c r="W1598" s="257"/>
      <c r="X1598" s="257"/>
      <c r="Y1598" s="10"/>
    </row>
    <row r="1599" spans="1:25" ht="18.45" x14ac:dyDescent="0.5">
      <c r="D1599" s="11"/>
      <c r="E1599" s="260"/>
      <c r="F1599" s="12" t="s">
        <v>1643</v>
      </c>
      <c r="G1599" s="13" t="s">
        <v>1644</v>
      </c>
      <c r="H1599" s="13" t="s">
        <v>1645</v>
      </c>
      <c r="I1599" s="13" t="s">
        <v>1666</v>
      </c>
      <c r="J1599" s="12" t="s">
        <v>1643</v>
      </c>
      <c r="K1599" s="13" t="s">
        <v>1644</v>
      </c>
      <c r="L1599" s="13" t="s">
        <v>1645</v>
      </c>
      <c r="M1599" s="13" t="s">
        <v>1666</v>
      </c>
      <c r="N1599" s="12" t="s">
        <v>1643</v>
      </c>
      <c r="O1599" s="13" t="s">
        <v>1644</v>
      </c>
      <c r="P1599" s="13" t="s">
        <v>1645</v>
      </c>
      <c r="Q1599" s="13" t="s">
        <v>1666</v>
      </c>
      <c r="R1599" s="12" t="s">
        <v>1643</v>
      </c>
      <c r="S1599" s="13" t="s">
        <v>1644</v>
      </c>
      <c r="T1599" s="13" t="s">
        <v>1645</v>
      </c>
      <c r="U1599" s="13" t="s">
        <v>1666</v>
      </c>
      <c r="V1599" s="12" t="s">
        <v>1643</v>
      </c>
      <c r="W1599" s="13" t="s">
        <v>1644</v>
      </c>
      <c r="X1599" s="13" t="s">
        <v>1645</v>
      </c>
      <c r="Y1599" s="13" t="s">
        <v>1666</v>
      </c>
    </row>
    <row r="1600" spans="1:25" x14ac:dyDescent="0.4">
      <c r="D1600" s="11"/>
      <c r="E1600" s="13" t="s">
        <v>1667</v>
      </c>
      <c r="F1600" s="13">
        <f>AVERAGE(F1564:F1566)</f>
        <v>0.73438733333333328</v>
      </c>
      <c r="G1600" s="13">
        <f>AVERAGE(G1565:G1567)</f>
        <v>0.58527099999999999</v>
      </c>
      <c r="H1600" s="13">
        <f>AVERAGE(H1565:H1567)</f>
        <v>0.49942900000000001</v>
      </c>
      <c r="I1600" s="13">
        <f>AVERAGE(F1600:H1600)</f>
        <v>0.60636244444444454</v>
      </c>
      <c r="J1600" s="13">
        <f>AVERAGE(I1564:I1566)</f>
        <v>0.83893466666666672</v>
      </c>
      <c r="K1600" s="13">
        <f>AVERAGE(J1564:J1566)</f>
        <v>0.74539799999999989</v>
      </c>
      <c r="L1600" s="13">
        <f>AVERAGE(K1564:K1566)</f>
        <v>0.67227400000000015</v>
      </c>
      <c r="M1600" s="13">
        <f>AVERAGE(J1600:L1600)</f>
        <v>0.75220222222222233</v>
      </c>
      <c r="N1600" s="13">
        <f>AVERAGE(L1564:L1566)</f>
        <v>0.97539666666666658</v>
      </c>
      <c r="O1600" s="13">
        <f>AVERAGE(M1564:M1566)</f>
        <v>0.96677733333333327</v>
      </c>
      <c r="P1600" s="13">
        <f>AVERAGE(N1564:N1566)</f>
        <v>0.95120666666666642</v>
      </c>
      <c r="Q1600" s="13">
        <f>AVERAGE(N1600:P1600)</f>
        <v>0.96446022222222216</v>
      </c>
      <c r="R1600" s="13">
        <f>AVERAGE(O1564:O1566)</f>
        <v>0.79709600000000014</v>
      </c>
      <c r="S1600" s="13">
        <f>AVERAGE(P1564:P1566)</f>
        <v>0.72075066666666665</v>
      </c>
      <c r="T1600" s="13">
        <f>AVERAGE(Q1564:Q1566)</f>
        <v>0.60056866666666664</v>
      </c>
      <c r="U1600" s="13">
        <f>AVERAGE(R1600:T1600)</f>
        <v>0.70613844444444451</v>
      </c>
      <c r="V1600" s="13">
        <f>AVERAGE(R1564:R1566)</f>
        <v>0.66916733333333356</v>
      </c>
      <c r="W1600" s="13">
        <f>AVERAGE(S1564:S1566)</f>
        <v>0.60255000000000003</v>
      </c>
      <c r="X1600" s="13">
        <f>AVERAGE(T1564:T1566)</f>
        <v>0.54523066666666664</v>
      </c>
      <c r="Y1600" s="13">
        <f>AVERAGE(V1600:X1600)</f>
        <v>0.60564933333333337</v>
      </c>
    </row>
    <row r="1601" spans="4:25" x14ac:dyDescent="0.4">
      <c r="D1601" s="11"/>
      <c r="E1601" s="13" t="s">
        <v>1668</v>
      </c>
      <c r="F1601" s="13">
        <f>AVERAGE(F1568:F1570)</f>
        <v>0.89060066666666649</v>
      </c>
      <c r="G1601" s="13">
        <f>AVERAGE(G1569:G1571)</f>
        <v>0.39136300000000002</v>
      </c>
      <c r="H1601" s="13">
        <f>AVERAGE(H1569:H1571)</f>
        <v>0.365587</v>
      </c>
      <c r="I1601" s="13">
        <f t="shared" ref="I1601:I1607" si="78">AVERAGE(F1601:H1601)</f>
        <v>0.54918355555555554</v>
      </c>
      <c r="J1601" s="13">
        <f>AVERAGE(I1568:I1570)</f>
        <v>0.93072066666666675</v>
      </c>
      <c r="K1601" s="13">
        <f>AVERAGE(J1568:J1570)</f>
        <v>0.56880600000000003</v>
      </c>
      <c r="L1601" s="13">
        <f>AVERAGE(K1568:K1570)</f>
        <v>0.5396966666666666</v>
      </c>
      <c r="M1601" s="13">
        <f t="shared" ref="M1601:M1607" si="79">AVERAGE(J1601:L1601)</f>
        <v>0.67974111111111102</v>
      </c>
      <c r="N1601" s="13">
        <f>AVERAGE(L1568:L1570)</f>
        <v>0.99471333333333334</v>
      </c>
      <c r="O1601" s="13">
        <f>AVERAGE(M1568:M1570)</f>
        <v>0.94714399999999987</v>
      </c>
      <c r="P1601" s="13">
        <f>AVERAGE(N1568:N1570)</f>
        <v>0.93560199999999993</v>
      </c>
      <c r="Q1601" s="13">
        <f t="shared" ref="Q1601:Q1607" si="80">AVERAGE(N1601:P1601)</f>
        <v>0.95915311111111101</v>
      </c>
      <c r="R1601" s="13">
        <f>AVERAGE(O1568:O1570)</f>
        <v>0.94590200000000013</v>
      </c>
      <c r="S1601" s="13">
        <f>AVERAGE(P1568:P1570)</f>
        <v>0.63214133333333333</v>
      </c>
      <c r="T1601" s="13">
        <f>AVERAGE(Q1568:Q1570)</f>
        <v>0.59750266666666674</v>
      </c>
      <c r="U1601" s="13">
        <f t="shared" ref="U1601:U1607" si="81">AVERAGE(R1601:T1601)</f>
        <v>0.7251820000000001</v>
      </c>
      <c r="V1601" s="13">
        <f>AVERAGE(R1568:R1570)</f>
        <v>0.75239133333333352</v>
      </c>
      <c r="W1601" s="13">
        <f>AVERAGE(S1568:S1570)</f>
        <v>0.50916266666666665</v>
      </c>
      <c r="X1601" s="13">
        <f>AVERAGE(T1568:T1570)</f>
        <v>0.48790933333333331</v>
      </c>
      <c r="Y1601" s="13">
        <f t="shared" ref="Y1601:Y1607" si="82">AVERAGE(V1601:X1601)</f>
        <v>0.58315444444444453</v>
      </c>
    </row>
    <row r="1602" spans="4:25" x14ac:dyDescent="0.4">
      <c r="D1602" s="11"/>
      <c r="E1602" s="13" t="s">
        <v>1669</v>
      </c>
      <c r="F1602" s="13">
        <f>AVERAGE(F1572:F1574)</f>
        <v>0.32247200000000004</v>
      </c>
      <c r="G1602" s="13">
        <f>AVERAGE(G1573:G1575)</f>
        <v>0.28365800000000002</v>
      </c>
      <c r="H1602" s="13">
        <f>AVERAGE(H1573:H1575)</f>
        <v>0.27088800000000002</v>
      </c>
      <c r="I1602" s="13">
        <f t="shared" si="78"/>
        <v>0.29233933333333334</v>
      </c>
      <c r="J1602" s="13">
        <f>AVERAGE(I1572:I1574)</f>
        <v>0.5343513333333334</v>
      </c>
      <c r="K1602" s="13">
        <f>AVERAGE(J1572:J1574)</f>
        <v>0.5200999999999999</v>
      </c>
      <c r="L1602" s="13">
        <f>AVERAGE(K1572:K1574)</f>
        <v>0.48793400000000003</v>
      </c>
      <c r="M1602" s="13">
        <f t="shared" si="79"/>
        <v>0.51412844444444439</v>
      </c>
      <c r="N1602" s="13">
        <f>AVERAGE(L1572:L1574)</f>
        <v>0.91634266666666664</v>
      </c>
      <c r="O1602" s="13">
        <f>AVERAGE(M1572:M1574)</f>
        <v>0.91486066666666677</v>
      </c>
      <c r="P1602" s="13">
        <f>AVERAGE(N1572:N1574)</f>
        <v>0.90510866666666667</v>
      </c>
      <c r="Q1602" s="13">
        <f t="shared" si="80"/>
        <v>0.91210399999999991</v>
      </c>
      <c r="R1602" s="13">
        <f>AVERAGE(O1572:O1574)</f>
        <v>0.46078733333333327</v>
      </c>
      <c r="S1602" s="13">
        <f>AVERAGE(P1572:P1574)</f>
        <v>0.45314333333333329</v>
      </c>
      <c r="T1602" s="13">
        <f>AVERAGE(Q1572:Q1574)</f>
        <v>0.41554733333333321</v>
      </c>
      <c r="U1602" s="13">
        <f t="shared" si="81"/>
        <v>0.44315933333333324</v>
      </c>
      <c r="V1602" s="13">
        <f>AVERAGE(R1572:R1574)</f>
        <v>0.44679133333333337</v>
      </c>
      <c r="W1602" s="13">
        <f>AVERAGE(S1572:S1574)</f>
        <v>0.43508466666666673</v>
      </c>
      <c r="X1602" s="13">
        <f>AVERAGE(T1572:T1574)</f>
        <v>0.41499800000000003</v>
      </c>
      <c r="Y1602" s="13">
        <f t="shared" si="82"/>
        <v>0.43229133333333336</v>
      </c>
    </row>
    <row r="1603" spans="4:25" x14ac:dyDescent="0.4">
      <c r="D1603" s="11"/>
      <c r="E1603" s="13" t="s">
        <v>1670</v>
      </c>
      <c r="F1603" s="13">
        <f>AVERAGE(F1577:F1579)</f>
        <v>0.55268300000000004</v>
      </c>
      <c r="G1603" s="13">
        <f>AVERAGE(G1577:G1579)</f>
        <v>0.49364799999999992</v>
      </c>
      <c r="H1603" s="13">
        <f>AVERAGE(H1577:H1579)</f>
        <v>0.48846299999999998</v>
      </c>
      <c r="I1603" s="13">
        <f t="shared" si="78"/>
        <v>0.51159799999999989</v>
      </c>
      <c r="J1603" s="13">
        <f>AVERAGE(I1576:I1578)</f>
        <v>0.72809066666666666</v>
      </c>
      <c r="K1603" s="13">
        <f>AVERAGE(J1576:J1578)</f>
        <v>0.68412066666666671</v>
      </c>
      <c r="L1603" s="13">
        <f>AVERAGE(K1576:K1578)</f>
        <v>0.69076666666666675</v>
      </c>
      <c r="M1603" s="13">
        <f t="shared" si="79"/>
        <v>0.70099266666666671</v>
      </c>
      <c r="N1603" s="13">
        <f>AVERAGE(L1576:L1578)</f>
        <v>0.95733600000000008</v>
      </c>
      <c r="O1603" s="13">
        <f>AVERAGE(M1576:M1578)</f>
        <v>0.95196066666666657</v>
      </c>
      <c r="P1603" s="13">
        <f>AVERAGE(N1576:N1578)</f>
        <v>0.94904000000000011</v>
      </c>
      <c r="Q1603" s="13">
        <f t="shared" si="80"/>
        <v>0.95277888888888895</v>
      </c>
      <c r="R1603" s="13">
        <f>AVERAGE(O1576:O1578)</f>
        <v>0.63674733333333344</v>
      </c>
      <c r="S1603" s="13">
        <f>AVERAGE(P1576:P1578)</f>
        <v>0.58520200000000011</v>
      </c>
      <c r="T1603" s="13">
        <f>AVERAGE(Q1576:Q1578)</f>
        <v>0.57421399999999989</v>
      </c>
      <c r="U1603" s="13">
        <f t="shared" si="81"/>
        <v>0.59872111111111115</v>
      </c>
      <c r="V1603" s="13">
        <f>AVERAGE(R1576:R1578)</f>
        <v>0.57605666666666666</v>
      </c>
      <c r="W1603" s="13">
        <f>AVERAGE(S1576:S1578)</f>
        <v>0.54236799999999996</v>
      </c>
      <c r="X1603" s="13">
        <f>AVERAGE(T1576:T1578)</f>
        <v>0.54065799999999997</v>
      </c>
      <c r="Y1603" s="13">
        <f t="shared" si="82"/>
        <v>0.55302755555555549</v>
      </c>
    </row>
    <row r="1604" spans="4:25" x14ac:dyDescent="0.4">
      <c r="D1604" s="11"/>
      <c r="E1604" s="13" t="s">
        <v>1671</v>
      </c>
      <c r="F1604" s="14">
        <f>AVERAGE(F1580:F1582)</f>
        <v>0.3389246666666666</v>
      </c>
      <c r="G1604" s="14">
        <f t="shared" ref="G1604:H1604" si="83">AVERAGE(G1580:G1582)</f>
        <v>0.3389246666666666</v>
      </c>
      <c r="H1604" s="13">
        <f t="shared" si="83"/>
        <v>0.3389246666666666</v>
      </c>
      <c r="I1604" s="13">
        <f t="shared" si="78"/>
        <v>0.3389246666666666</v>
      </c>
      <c r="J1604" s="13">
        <f>AVERAGE(I1580:I1582)</f>
        <v>0.51278666666666661</v>
      </c>
      <c r="K1604" s="13">
        <f t="shared" ref="K1604:L1604" si="84">AVERAGE(J1580:J1582)</f>
        <v>0.51278666666666661</v>
      </c>
      <c r="L1604" s="13">
        <f t="shared" si="84"/>
        <v>0.51278666666666661</v>
      </c>
      <c r="M1604" s="13">
        <f t="shared" si="79"/>
        <v>0.51278666666666661</v>
      </c>
      <c r="N1604" s="13">
        <f>AVERAGE(L1580:L1582)</f>
        <v>0.90741400000000005</v>
      </c>
      <c r="O1604" s="13">
        <f t="shared" ref="O1604:P1604" si="85">AVERAGE(M1580:M1582)</f>
        <v>0.90741400000000005</v>
      </c>
      <c r="P1604" s="13">
        <f t="shared" si="85"/>
        <v>0.90741400000000005</v>
      </c>
      <c r="Q1604" s="13">
        <f t="shared" si="80"/>
        <v>0.90741400000000005</v>
      </c>
      <c r="R1604" s="13">
        <f>AVERAGE(O1580:O1582)</f>
        <v>0.47980133333333336</v>
      </c>
      <c r="S1604" s="13">
        <f t="shared" ref="S1604:T1604" si="86">AVERAGE(P1580:P1582)</f>
        <v>0.47980133333333336</v>
      </c>
      <c r="T1604" s="13">
        <f t="shared" si="86"/>
        <v>0.47980133333333336</v>
      </c>
      <c r="U1604" s="13">
        <f t="shared" si="81"/>
        <v>0.47980133333333336</v>
      </c>
      <c r="V1604" s="13">
        <f>AVERAGE(R1580:R1582)</f>
        <v>0.4477853333333332</v>
      </c>
      <c r="W1604" s="13">
        <f t="shared" ref="W1604:X1604" si="87">AVERAGE(S1580:S1582)</f>
        <v>0.4477853333333332</v>
      </c>
      <c r="X1604" s="13">
        <f t="shared" si="87"/>
        <v>0.4477853333333332</v>
      </c>
      <c r="Y1604" s="13">
        <f t="shared" si="82"/>
        <v>0.4477853333333332</v>
      </c>
    </row>
    <row r="1605" spans="4:25" x14ac:dyDescent="0.4">
      <c r="D1605" s="11"/>
      <c r="E1605" s="13" t="s">
        <v>1672</v>
      </c>
      <c r="F1605" s="13">
        <f>AVERAGE(F1584:F1586)</f>
        <v>0.7365706666666666</v>
      </c>
      <c r="G1605" s="13">
        <f>AVERAGE(G1585:G1587)</f>
        <v>0.56712000000000007</v>
      </c>
      <c r="H1605" s="13">
        <f>AVERAGE(H1585:H1587)</f>
        <v>0.47549000000000002</v>
      </c>
      <c r="I1605" s="13">
        <f t="shared" si="78"/>
        <v>0.59306022222222221</v>
      </c>
      <c r="J1605" s="13">
        <f>AVERAGE(I1584:I1586)</f>
        <v>0.83549600000000002</v>
      </c>
      <c r="K1605" s="13">
        <f>AVERAGE(J1584:J1586)</f>
        <v>0.72664600000000001</v>
      </c>
      <c r="L1605" s="13">
        <f>AVERAGE(K1584:K1586)</f>
        <v>0.650146</v>
      </c>
      <c r="M1605" s="13">
        <f t="shared" si="79"/>
        <v>0.73742933333333338</v>
      </c>
      <c r="N1605" s="13">
        <f>AVERAGE(L1584:L1586)</f>
        <v>0.97497599999999984</v>
      </c>
      <c r="O1605" s="13">
        <f>AVERAGE(M1584:M1586)</f>
        <v>0.95837266666666654</v>
      </c>
      <c r="P1605" s="13">
        <f>AVERAGE(N1584:N1586)</f>
        <v>0.94753399999999977</v>
      </c>
      <c r="Q1605" s="13">
        <f t="shared" si="80"/>
        <v>0.96029422222222205</v>
      </c>
      <c r="R1605" s="13">
        <f>AVERAGE(O1584:O1586)</f>
        <v>0.76747066666666663</v>
      </c>
      <c r="S1605" s="13">
        <f>AVERAGE(P1584:P1586)</f>
        <v>0.62820599999999993</v>
      </c>
      <c r="T1605" s="13">
        <f>AVERAGE(Q1584:Q1586)</f>
        <v>0.52823733333333323</v>
      </c>
      <c r="U1605" s="13">
        <f t="shared" si="81"/>
        <v>0.64130466666666663</v>
      </c>
      <c r="V1605" s="13">
        <f>AVERAGE(R1584:R1586)</f>
        <v>0.66290666666666664</v>
      </c>
      <c r="W1605" s="13">
        <f>AVERAGE(S1584:S1586)</f>
        <v>0.57662133333333332</v>
      </c>
      <c r="X1605" s="13">
        <f>AVERAGE(T1584:T1586)</f>
        <v>0.51667866666666662</v>
      </c>
      <c r="Y1605" s="13">
        <f t="shared" si="82"/>
        <v>0.58540222222222216</v>
      </c>
    </row>
    <row r="1606" spans="4:25" x14ac:dyDescent="0.4">
      <c r="D1606" s="11"/>
      <c r="E1606" s="13" t="s">
        <v>1673</v>
      </c>
      <c r="F1606" s="13">
        <f>AVERAGE(F1588:F1590)</f>
        <v>0.48610066666666668</v>
      </c>
      <c r="G1606" s="13">
        <f>AVERAGE(G1589:G1591)</f>
        <v>0.38353499999999996</v>
      </c>
      <c r="H1606" s="13">
        <f>AVERAGE(H1589:H1591)</f>
        <v>0.31909499999999991</v>
      </c>
      <c r="I1606" s="13">
        <f t="shared" si="78"/>
        <v>0.39624355555555552</v>
      </c>
      <c r="J1606" s="13">
        <f>AVERAGE(I1588:I1590)</f>
        <v>0.65020933333333331</v>
      </c>
      <c r="K1606" s="13">
        <f>AVERAGE(J1588:J1590)</f>
        <v>0.56241333333333332</v>
      </c>
      <c r="L1606" s="13">
        <f>AVERAGE(K1588:K1590)</f>
        <v>0.50944266666666682</v>
      </c>
      <c r="M1606" s="13">
        <f t="shared" si="79"/>
        <v>0.57402177777777785</v>
      </c>
      <c r="N1606" s="13">
        <f>AVERAGE(L1588:L1590)</f>
        <v>0.95390666666666668</v>
      </c>
      <c r="O1606" s="13">
        <f>AVERAGE(M1588:M1590)</f>
        <v>0.93970066666666663</v>
      </c>
      <c r="P1606" s="13">
        <f>AVERAGE(N1588:N1590)</f>
        <v>0.92283333333333328</v>
      </c>
      <c r="Q1606" s="13">
        <f t="shared" si="80"/>
        <v>0.93881355555555546</v>
      </c>
      <c r="R1606" s="13">
        <f>AVERAGE(O1588:O1590)</f>
        <v>0.64936533333333324</v>
      </c>
      <c r="S1606" s="13">
        <f>AVERAGE(P1588:P1590)</f>
        <v>0.57934466666666662</v>
      </c>
      <c r="T1606" s="13">
        <f>AVERAGE(Q1588:Q1590)</f>
        <v>0.51136800000000016</v>
      </c>
      <c r="U1606" s="13">
        <f t="shared" si="81"/>
        <v>0.58002600000000004</v>
      </c>
      <c r="V1606" s="13">
        <f>AVERAGE(R1588:R1590)</f>
        <v>0.54791599999999996</v>
      </c>
      <c r="W1606" s="13">
        <f>AVERAGE(S1588:S1590)</f>
        <v>0.49331600000000009</v>
      </c>
      <c r="X1606" s="13">
        <f>AVERAGE(T1588:T1590)</f>
        <v>0.45224333333333339</v>
      </c>
      <c r="Y1606" s="13">
        <f t="shared" si="82"/>
        <v>0.49782511111111111</v>
      </c>
    </row>
    <row r="1607" spans="4:25" x14ac:dyDescent="0.4">
      <c r="D1607" s="11"/>
      <c r="E1607" s="13" t="s">
        <v>1674</v>
      </c>
      <c r="F1607" s="14">
        <f>AVERAGE(F1592:F1594)</f>
        <v>0.27177200000000001</v>
      </c>
      <c r="G1607" s="14">
        <f t="shared" ref="G1607:H1607" si="88">AVERAGE(G1592:G1594)</f>
        <v>0.27177200000000001</v>
      </c>
      <c r="H1607" s="14">
        <f t="shared" si="88"/>
        <v>0.27177200000000001</v>
      </c>
      <c r="I1607" s="13">
        <f t="shared" si="78"/>
        <v>0.27177200000000001</v>
      </c>
      <c r="J1607" s="13">
        <f>AVERAGE(I1592:I1594)</f>
        <v>0.44898866666666654</v>
      </c>
      <c r="K1607" s="13">
        <f t="shared" ref="K1607:L1607" si="89">AVERAGE(J1592:J1594)</f>
        <v>0.44898866666666654</v>
      </c>
      <c r="L1607" s="13">
        <f t="shared" si="89"/>
        <v>0.44898866666666654</v>
      </c>
      <c r="M1607" s="13">
        <f t="shared" si="79"/>
        <v>0.44898866666666654</v>
      </c>
      <c r="N1607" s="13">
        <f>AVERAGE(L1592:L1594)</f>
        <v>0.88612799999999992</v>
      </c>
      <c r="O1607" s="13">
        <f t="shared" ref="O1607:P1607" si="90">AVERAGE(M1592:M1594)</f>
        <v>0.88612799999999992</v>
      </c>
      <c r="P1607" s="13">
        <f t="shared" si="90"/>
        <v>0.88612799999999992</v>
      </c>
      <c r="Q1607" s="13">
        <f t="shared" si="80"/>
        <v>0.88612799999999992</v>
      </c>
      <c r="R1607" s="13">
        <f>AVERAGE(O1592:O1594)</f>
        <v>0.52523866666666663</v>
      </c>
      <c r="S1607" s="13">
        <f t="shared" ref="S1607:T1607" si="91">AVERAGE(P1592:P1594)</f>
        <v>0.52523866666666663</v>
      </c>
      <c r="T1607" s="13">
        <f t="shared" si="91"/>
        <v>0.52523866666666663</v>
      </c>
      <c r="U1607" s="13">
        <f t="shared" si="81"/>
        <v>0.52523866666666663</v>
      </c>
      <c r="V1607" s="13">
        <f>AVERAGE(R1592:R1594)</f>
        <v>0.42642333333333332</v>
      </c>
      <c r="W1607" s="13">
        <f t="shared" ref="W1607:X1607" si="92">AVERAGE(S1592:S1594)</f>
        <v>0.42642333333333332</v>
      </c>
      <c r="X1607" s="13">
        <f t="shared" si="92"/>
        <v>0.42642333333333332</v>
      </c>
      <c r="Y1607" s="13">
        <f t="shared" si="82"/>
        <v>0.42642333333333332</v>
      </c>
    </row>
    <row r="1617" spans="4:67" x14ac:dyDescent="0.4">
      <c r="BL1617" t="s">
        <v>1675</v>
      </c>
      <c r="BN1617" t="s">
        <v>1676</v>
      </c>
    </row>
    <row r="1618" spans="4:67" x14ac:dyDescent="0.4">
      <c r="BK1618" t="s">
        <v>1677</v>
      </c>
      <c r="BL1618" s="15" t="s">
        <v>1667</v>
      </c>
      <c r="BM1618" s="7">
        <v>0.60636244444444454</v>
      </c>
      <c r="BN1618" s="13" t="s">
        <v>1668</v>
      </c>
      <c r="BO1618" s="16">
        <v>0.54918355555555554</v>
      </c>
    </row>
    <row r="1619" spans="4:67" x14ac:dyDescent="0.4">
      <c r="BK1619" t="s">
        <v>1677</v>
      </c>
      <c r="BL1619" s="15" t="s">
        <v>1672</v>
      </c>
      <c r="BM1619" s="7">
        <v>0.59306022222222221</v>
      </c>
      <c r="BN1619" s="13" t="s">
        <v>1673</v>
      </c>
      <c r="BO1619" s="16">
        <v>0.39624355555555552</v>
      </c>
    </row>
    <row r="1620" spans="4:67" x14ac:dyDescent="0.4">
      <c r="BK1620" t="s">
        <v>1677</v>
      </c>
      <c r="BL1620" s="15" t="s">
        <v>1670</v>
      </c>
      <c r="BM1620" s="7">
        <v>0.51159799999999989</v>
      </c>
      <c r="BN1620" s="13" t="s">
        <v>1669</v>
      </c>
      <c r="BO1620" s="16">
        <v>0.29233933333333334</v>
      </c>
    </row>
    <row r="1621" spans="4:67" ht="15" thickBot="1" x14ac:dyDescent="0.45">
      <c r="BK1621" t="s">
        <v>1677</v>
      </c>
      <c r="BL1621" s="17" t="s">
        <v>1671</v>
      </c>
      <c r="BM1621" s="18">
        <v>0.3389246666666666</v>
      </c>
      <c r="BN1621" s="19" t="s">
        <v>1674</v>
      </c>
      <c r="BO1621" s="20">
        <v>0.27177200000000001</v>
      </c>
    </row>
    <row r="1622" spans="4:67" x14ac:dyDescent="0.4">
      <c r="BK1622" t="s">
        <v>1646</v>
      </c>
      <c r="BL1622" s="15" t="s">
        <v>1667</v>
      </c>
      <c r="BM1622" s="7">
        <v>0.75220222222222233</v>
      </c>
      <c r="BN1622" s="13" t="s">
        <v>1668</v>
      </c>
      <c r="BO1622" s="16">
        <v>0.67974111111111102</v>
      </c>
    </row>
    <row r="1623" spans="4:67" x14ac:dyDescent="0.4">
      <c r="BK1623" t="s">
        <v>1646</v>
      </c>
      <c r="BL1623" s="15" t="s">
        <v>1672</v>
      </c>
      <c r="BM1623" s="7">
        <v>0.73742933333333338</v>
      </c>
      <c r="BN1623" s="13" t="s">
        <v>1673</v>
      </c>
      <c r="BO1623" s="16">
        <v>0.57402177777777785</v>
      </c>
    </row>
    <row r="1624" spans="4:67" x14ac:dyDescent="0.4">
      <c r="BK1624" t="s">
        <v>1646</v>
      </c>
      <c r="BL1624" s="15" t="s">
        <v>1670</v>
      </c>
      <c r="BM1624" s="7">
        <v>0.70099266666666671</v>
      </c>
      <c r="BN1624" s="13" t="s">
        <v>1669</v>
      </c>
      <c r="BO1624" s="16">
        <v>0.51412844444444439</v>
      </c>
    </row>
    <row r="1625" spans="4:67" ht="15" thickBot="1" x14ac:dyDescent="0.45">
      <c r="BK1625" t="s">
        <v>1646</v>
      </c>
      <c r="BL1625" s="17" t="s">
        <v>1671</v>
      </c>
      <c r="BM1625" s="18">
        <v>0.51278666666666661</v>
      </c>
      <c r="BN1625" s="19" t="s">
        <v>1674</v>
      </c>
      <c r="BO1625" s="20">
        <v>0.44898866666666654</v>
      </c>
    </row>
    <row r="1626" spans="4:67" x14ac:dyDescent="0.4">
      <c r="AV1626" s="21" t="s">
        <v>1637</v>
      </c>
      <c r="AW1626" s="7" t="s">
        <v>5</v>
      </c>
      <c r="AX1626" t="s">
        <v>1678</v>
      </c>
      <c r="AY1626" t="s">
        <v>1679</v>
      </c>
      <c r="AZ1626" t="s">
        <v>1680</v>
      </c>
      <c r="BA1626" t="s">
        <v>1681</v>
      </c>
      <c r="BB1626" t="s">
        <v>1682</v>
      </c>
      <c r="BC1626" t="s">
        <v>1683</v>
      </c>
      <c r="BD1626" t="s">
        <v>1684</v>
      </c>
      <c r="BE1626" t="s">
        <v>1685</v>
      </c>
      <c r="BF1626" t="s">
        <v>1686</v>
      </c>
      <c r="BG1626" t="s">
        <v>1687</v>
      </c>
      <c r="BH1626" t="s">
        <v>1688</v>
      </c>
      <c r="BK1626" t="s">
        <v>1689</v>
      </c>
      <c r="BL1626" s="15" t="s">
        <v>1667</v>
      </c>
      <c r="BM1626" s="7">
        <v>0.96446022222222216</v>
      </c>
      <c r="BN1626" s="13" t="s">
        <v>1668</v>
      </c>
      <c r="BO1626" s="16">
        <v>0.95915311111111101</v>
      </c>
    </row>
    <row r="1627" spans="4:67" ht="15.9" x14ac:dyDescent="0.4">
      <c r="D1627" s="257" t="s">
        <v>1638</v>
      </c>
      <c r="E1627" s="258"/>
      <c r="F1627" s="258"/>
      <c r="G1627" s="10"/>
      <c r="H1627" s="257" t="s">
        <v>1639</v>
      </c>
      <c r="I1627" s="257"/>
      <c r="J1627" s="257"/>
      <c r="K1627" s="10"/>
      <c r="L1627" s="257" t="s">
        <v>1663</v>
      </c>
      <c r="M1627" s="257"/>
      <c r="N1627" s="257"/>
      <c r="O1627" s="10"/>
      <c r="P1627" s="257" t="s">
        <v>1664</v>
      </c>
      <c r="Q1627" s="257"/>
      <c r="R1627" s="257"/>
      <c r="S1627" s="10"/>
      <c r="T1627" s="257" t="s">
        <v>1665</v>
      </c>
      <c r="U1627" s="257"/>
      <c r="V1627" s="257"/>
      <c r="AU1627" t="s">
        <v>1677</v>
      </c>
      <c r="AV1627" s="15" t="s">
        <v>1667</v>
      </c>
      <c r="AW1627" s="7">
        <v>0.60636244444444454</v>
      </c>
      <c r="BK1627" t="s">
        <v>1689</v>
      </c>
      <c r="BL1627" s="15" t="s">
        <v>1672</v>
      </c>
      <c r="BM1627">
        <v>0.96</v>
      </c>
      <c r="BN1627" s="13" t="s">
        <v>1673</v>
      </c>
      <c r="BO1627" s="16">
        <v>0.93881355555555546</v>
      </c>
    </row>
    <row r="1628" spans="4:67" x14ac:dyDescent="0.4">
      <c r="D1628" s="10" t="s">
        <v>0</v>
      </c>
      <c r="E1628" s="10" t="s">
        <v>1690</v>
      </c>
      <c r="F1628" s="10" t="s">
        <v>5</v>
      </c>
      <c r="G1628" s="10"/>
      <c r="H1628" s="10" t="s">
        <v>0</v>
      </c>
      <c r="I1628" s="10" t="s">
        <v>1690</v>
      </c>
      <c r="J1628" s="10" t="s">
        <v>5</v>
      </c>
      <c r="K1628" s="10"/>
      <c r="L1628" s="10" t="s">
        <v>0</v>
      </c>
      <c r="M1628" s="10" t="s">
        <v>1690</v>
      </c>
      <c r="N1628" s="10" t="s">
        <v>5</v>
      </c>
      <c r="O1628" s="10"/>
      <c r="P1628" s="10" t="s">
        <v>0</v>
      </c>
      <c r="Q1628" s="10" t="s">
        <v>1690</v>
      </c>
      <c r="R1628" s="10" t="s">
        <v>5</v>
      </c>
      <c r="S1628" s="10"/>
      <c r="T1628" s="10" t="s">
        <v>0</v>
      </c>
      <c r="U1628" s="10" t="s">
        <v>1690</v>
      </c>
      <c r="V1628" s="10" t="s">
        <v>5</v>
      </c>
      <c r="AU1628" t="s">
        <v>1677</v>
      </c>
      <c r="AV1628" s="15" t="s">
        <v>1672</v>
      </c>
      <c r="AW1628" s="7">
        <v>0.59306022222222221</v>
      </c>
      <c r="BK1628" t="s">
        <v>1689</v>
      </c>
      <c r="BL1628" s="15" t="s">
        <v>1670</v>
      </c>
      <c r="BM1628" s="7">
        <v>0.95277888888888895</v>
      </c>
      <c r="BN1628" s="13" t="s">
        <v>1669</v>
      </c>
      <c r="BO1628" s="16">
        <v>0.91210399999999991</v>
      </c>
    </row>
    <row r="1629" spans="4:67" ht="15" thickBot="1" x14ac:dyDescent="0.45">
      <c r="D1629" s="10">
        <v>3</v>
      </c>
      <c r="E1629" s="13" t="s">
        <v>1669</v>
      </c>
      <c r="F1629" s="13">
        <v>0.60636244444444454</v>
      </c>
      <c r="G1629" s="13"/>
      <c r="H1629" s="13">
        <v>8</v>
      </c>
      <c r="I1629" s="13" t="s">
        <v>1674</v>
      </c>
      <c r="J1629" s="13">
        <v>0.75220222222222233</v>
      </c>
      <c r="K1629" s="13"/>
      <c r="L1629" s="13">
        <v>8</v>
      </c>
      <c r="M1629" s="13" t="s">
        <v>1674</v>
      </c>
      <c r="N1629" s="13">
        <v>0.96446022222222216</v>
      </c>
      <c r="O1629" s="13"/>
      <c r="P1629" s="13">
        <v>3</v>
      </c>
      <c r="Q1629" s="13" t="s">
        <v>1671</v>
      </c>
      <c r="R1629" s="13">
        <v>0.7251820000000001</v>
      </c>
      <c r="S1629" s="13"/>
      <c r="T1629" s="13">
        <v>8</v>
      </c>
      <c r="U1629" s="13" t="s">
        <v>1674</v>
      </c>
      <c r="V1629" s="13">
        <v>0.60564933333333337</v>
      </c>
      <c r="AU1629" t="s">
        <v>1677</v>
      </c>
      <c r="AV1629" s="15" t="s">
        <v>1670</v>
      </c>
      <c r="AW1629" s="7">
        <v>0.51159799999999989</v>
      </c>
      <c r="BK1629" t="s">
        <v>1689</v>
      </c>
      <c r="BL1629" s="17" t="s">
        <v>1671</v>
      </c>
      <c r="BM1629" s="18">
        <v>0.90741400000000005</v>
      </c>
      <c r="BN1629" s="19" t="s">
        <v>1674</v>
      </c>
      <c r="BO1629" s="20">
        <v>0.88612799999999992</v>
      </c>
    </row>
    <row r="1630" spans="4:67" ht="15" thickBot="1" x14ac:dyDescent="0.45">
      <c r="D1630" s="10">
        <v>8</v>
      </c>
      <c r="E1630" s="13" t="s">
        <v>1668</v>
      </c>
      <c r="F1630" s="13">
        <v>0.59306022222222221</v>
      </c>
      <c r="G1630" s="13"/>
      <c r="H1630" s="13">
        <v>5</v>
      </c>
      <c r="I1630" s="13" t="s">
        <v>1670</v>
      </c>
      <c r="J1630" s="13">
        <v>0.73742933333333338</v>
      </c>
      <c r="K1630" s="13"/>
      <c r="L1630" s="13">
        <v>5</v>
      </c>
      <c r="M1630" s="13" t="s">
        <v>1668</v>
      </c>
      <c r="N1630" s="13">
        <v>0.96029422222222205</v>
      </c>
      <c r="O1630" s="13"/>
      <c r="P1630" s="13">
        <v>5</v>
      </c>
      <c r="Q1630" s="13" t="s">
        <v>1669</v>
      </c>
      <c r="R1630" s="13">
        <v>0.70613844444444451</v>
      </c>
      <c r="S1630" s="13"/>
      <c r="T1630" s="13">
        <v>3</v>
      </c>
      <c r="U1630" s="13" t="s">
        <v>1668</v>
      </c>
      <c r="V1630" s="13">
        <v>0.58540222222222216</v>
      </c>
      <c r="AU1630" t="s">
        <v>1677</v>
      </c>
      <c r="AV1630" s="17" t="s">
        <v>1671</v>
      </c>
      <c r="AW1630" s="18">
        <v>0.3389246666666666</v>
      </c>
      <c r="BK1630" t="s">
        <v>1691</v>
      </c>
      <c r="BL1630" s="15" t="s">
        <v>1667</v>
      </c>
      <c r="BM1630" s="7">
        <v>0.70613844444444451</v>
      </c>
      <c r="BN1630" s="13" t="s">
        <v>1668</v>
      </c>
      <c r="BO1630" s="16">
        <v>0.7251820000000001</v>
      </c>
    </row>
    <row r="1631" spans="4:67" x14ac:dyDescent="0.4">
      <c r="D1631" s="10">
        <v>7</v>
      </c>
      <c r="E1631" s="13" t="s">
        <v>1674</v>
      </c>
      <c r="F1631" s="13">
        <v>0.54918355555555554</v>
      </c>
      <c r="G1631" s="13"/>
      <c r="H1631" s="13">
        <v>3</v>
      </c>
      <c r="I1631" s="13" t="s">
        <v>1673</v>
      </c>
      <c r="J1631" s="13">
        <v>0.70099266666666671</v>
      </c>
      <c r="K1631" s="13"/>
      <c r="L1631" s="13">
        <v>3</v>
      </c>
      <c r="M1631" s="13" t="s">
        <v>1671</v>
      </c>
      <c r="N1631" s="13">
        <v>0.95915311111111101</v>
      </c>
      <c r="O1631" s="13"/>
      <c r="P1631" s="13">
        <v>8</v>
      </c>
      <c r="Q1631" s="13" t="s">
        <v>1672</v>
      </c>
      <c r="R1631" s="13">
        <v>0.64130466666666663</v>
      </c>
      <c r="S1631" s="13"/>
      <c r="T1631" s="13">
        <v>5</v>
      </c>
      <c r="U1631" s="13" t="s">
        <v>1669</v>
      </c>
      <c r="V1631" s="13">
        <v>0.58315444444444453</v>
      </c>
      <c r="AV1631" s="13" t="s">
        <v>1668</v>
      </c>
      <c r="AX1631" s="16">
        <v>0.54918355555555554</v>
      </c>
      <c r="BK1631" t="s">
        <v>1691</v>
      </c>
      <c r="BL1631" s="15" t="s">
        <v>1672</v>
      </c>
      <c r="BM1631" s="7">
        <v>0.64130466666666663</v>
      </c>
      <c r="BN1631" s="13" t="s">
        <v>1673</v>
      </c>
      <c r="BO1631" s="16">
        <v>0.58002600000000004</v>
      </c>
    </row>
    <row r="1632" spans="4:67" x14ac:dyDescent="0.4">
      <c r="D1632" s="10">
        <v>5</v>
      </c>
      <c r="E1632" s="13" t="s">
        <v>1671</v>
      </c>
      <c r="F1632" s="13">
        <v>0.51159799999999989</v>
      </c>
      <c r="G1632" s="13"/>
      <c r="H1632" s="13">
        <v>7</v>
      </c>
      <c r="I1632" s="13" t="s">
        <v>1671</v>
      </c>
      <c r="J1632" s="13">
        <v>0.67974111111111102</v>
      </c>
      <c r="K1632" s="13"/>
      <c r="L1632" s="13">
        <v>7</v>
      </c>
      <c r="M1632" s="13" t="s">
        <v>1673</v>
      </c>
      <c r="N1632" s="13">
        <v>0.95277888888888895</v>
      </c>
      <c r="O1632" s="13"/>
      <c r="P1632" s="13">
        <v>7</v>
      </c>
      <c r="Q1632" s="13" t="s">
        <v>1673</v>
      </c>
      <c r="R1632" s="13">
        <v>0.59872111111111115</v>
      </c>
      <c r="S1632" s="13"/>
      <c r="T1632" s="13">
        <v>7</v>
      </c>
      <c r="U1632" s="13" t="s">
        <v>1673</v>
      </c>
      <c r="V1632" s="13">
        <v>0.55302755555555549</v>
      </c>
      <c r="Y1632" s="173" t="s">
        <v>1638</v>
      </c>
      <c r="Z1632" s="173"/>
      <c r="AA1632" s="173"/>
      <c r="AB1632" s="173"/>
      <c r="AC1632" s="173"/>
      <c r="AD1632" s="146" t="s">
        <v>1639</v>
      </c>
      <c r="AE1632" s="173"/>
      <c r="AF1632" s="173"/>
      <c r="AG1632" s="173"/>
      <c r="AH1632" s="146" t="s">
        <v>1663</v>
      </c>
      <c r="AI1632" s="173"/>
      <c r="AJ1632" s="173"/>
      <c r="AK1632" s="173"/>
      <c r="AL1632" s="146" t="s">
        <v>1664</v>
      </c>
      <c r="AM1632" s="173"/>
      <c r="AN1632" s="173"/>
      <c r="AO1632" s="173"/>
      <c r="AP1632" s="146" t="s">
        <v>1665</v>
      </c>
      <c r="AQ1632" s="173"/>
      <c r="AR1632" s="173"/>
      <c r="AS1632" s="173"/>
      <c r="AV1632" s="13" t="s">
        <v>1673</v>
      </c>
      <c r="AX1632" s="16">
        <v>0.39624355555555552</v>
      </c>
      <c r="BK1632" t="s">
        <v>1691</v>
      </c>
      <c r="BL1632" s="15" t="s">
        <v>1670</v>
      </c>
      <c r="BM1632" s="7">
        <v>0.59872111111111115</v>
      </c>
      <c r="BN1632" s="13" t="s">
        <v>1669</v>
      </c>
      <c r="BO1632" s="16">
        <v>0.52523866666666663</v>
      </c>
    </row>
    <row r="1633" spans="1:67" ht="15" thickBot="1" x14ac:dyDescent="0.45">
      <c r="D1633" s="10">
        <v>4</v>
      </c>
      <c r="E1633" s="13" t="s">
        <v>1672</v>
      </c>
      <c r="F1633" s="13">
        <v>0.39624355555555552</v>
      </c>
      <c r="G1633" s="13"/>
      <c r="H1633" s="13">
        <v>2</v>
      </c>
      <c r="I1633" s="13" t="s">
        <v>1672</v>
      </c>
      <c r="J1633" s="13">
        <v>0.57402177777777785</v>
      </c>
      <c r="K1633" s="13"/>
      <c r="L1633" s="13">
        <v>4</v>
      </c>
      <c r="M1633" s="13" t="s">
        <v>1672</v>
      </c>
      <c r="N1633" s="13">
        <v>0.93881355555555546</v>
      </c>
      <c r="O1633" s="13"/>
      <c r="P1633" s="13">
        <v>4</v>
      </c>
      <c r="Q1633" s="13" t="s">
        <v>1667</v>
      </c>
      <c r="R1633" s="13">
        <v>0.58002600000000004</v>
      </c>
      <c r="S1633" s="13"/>
      <c r="T1633" s="13">
        <v>4</v>
      </c>
      <c r="U1633" s="13" t="s">
        <v>1672</v>
      </c>
      <c r="V1633" s="13">
        <v>0.49782511111111111</v>
      </c>
      <c r="X1633" t="s">
        <v>0</v>
      </c>
      <c r="Y1633" s="23" t="s">
        <v>1692</v>
      </c>
      <c r="Z1633" s="7" t="s">
        <v>1643</v>
      </c>
      <c r="AA1633" s="7" t="s">
        <v>1644</v>
      </c>
      <c r="AB1633" s="7" t="s">
        <v>1645</v>
      </c>
      <c r="AC1633" s="7" t="s">
        <v>5</v>
      </c>
      <c r="AD1633" s="7" t="s">
        <v>1643</v>
      </c>
      <c r="AE1633" s="7" t="s">
        <v>1644</v>
      </c>
      <c r="AF1633" s="7" t="s">
        <v>1645</v>
      </c>
      <c r="AG1633" s="7" t="s">
        <v>5</v>
      </c>
      <c r="AH1633" s="7" t="s">
        <v>1643</v>
      </c>
      <c r="AI1633" s="7" t="s">
        <v>1644</v>
      </c>
      <c r="AJ1633" s="7" t="s">
        <v>1645</v>
      </c>
      <c r="AK1633" s="7" t="s">
        <v>5</v>
      </c>
      <c r="AL1633" s="7" t="s">
        <v>1643</v>
      </c>
      <c r="AM1633" s="7" t="s">
        <v>1644</v>
      </c>
      <c r="AN1633" s="7" t="s">
        <v>1645</v>
      </c>
      <c r="AO1633" s="7" t="s">
        <v>5</v>
      </c>
      <c r="AP1633" s="7" t="s">
        <v>1643</v>
      </c>
      <c r="AQ1633" s="7" t="s">
        <v>1644</v>
      </c>
      <c r="AR1633" s="7" t="s">
        <v>1645</v>
      </c>
      <c r="AS1633" s="7" t="s">
        <v>5</v>
      </c>
      <c r="AV1633" s="13" t="s">
        <v>1669</v>
      </c>
      <c r="AX1633" s="16">
        <v>0.29233933333333334</v>
      </c>
      <c r="BK1633" t="s">
        <v>1691</v>
      </c>
      <c r="BL1633" s="17" t="s">
        <v>1671</v>
      </c>
      <c r="BM1633" s="18">
        <v>0.47980133333333336</v>
      </c>
      <c r="BN1633" s="19" t="s">
        <v>1674</v>
      </c>
      <c r="BO1633" s="20">
        <v>0.44315933333333324</v>
      </c>
    </row>
    <row r="1634" spans="1:67" ht="15" thickBot="1" x14ac:dyDescent="0.45">
      <c r="D1634" s="10">
        <v>2</v>
      </c>
      <c r="E1634" s="13" t="s">
        <v>1670</v>
      </c>
      <c r="F1634" s="13">
        <v>0.3389246666666666</v>
      </c>
      <c r="G1634" s="13"/>
      <c r="H1634" s="13">
        <v>4</v>
      </c>
      <c r="I1634" s="13" t="s">
        <v>1669</v>
      </c>
      <c r="J1634" s="13">
        <v>0.51412844444444439</v>
      </c>
      <c r="K1634" s="13"/>
      <c r="L1634" s="13">
        <v>2</v>
      </c>
      <c r="M1634" s="13" t="s">
        <v>1669</v>
      </c>
      <c r="N1634" s="13">
        <v>0.91210399999999991</v>
      </c>
      <c r="O1634" s="13"/>
      <c r="P1634" s="13">
        <v>6</v>
      </c>
      <c r="Q1634" s="13" t="s">
        <v>1668</v>
      </c>
      <c r="R1634" s="13">
        <v>0.52523866666666663</v>
      </c>
      <c r="S1634" s="13"/>
      <c r="T1634" s="13">
        <v>2</v>
      </c>
      <c r="U1634" s="13" t="s">
        <v>1670</v>
      </c>
      <c r="V1634" s="13">
        <v>0.4477853333333332</v>
      </c>
      <c r="X1634">
        <v>1</v>
      </c>
      <c r="Y1634" s="7" t="s">
        <v>1672</v>
      </c>
      <c r="Z1634" s="7">
        <v>0.7365706666666666</v>
      </c>
      <c r="AA1634" s="7">
        <v>0.56712000000000007</v>
      </c>
      <c r="AB1634" s="7">
        <v>0.47549000000000002</v>
      </c>
      <c r="AC1634" s="7">
        <v>0.59306022222222221</v>
      </c>
      <c r="AD1634" s="7">
        <v>0.83549600000000002</v>
      </c>
      <c r="AE1634" s="7">
        <v>0.72664600000000001</v>
      </c>
      <c r="AF1634" s="7">
        <v>0.650146</v>
      </c>
      <c r="AG1634" s="7">
        <v>0.73742933333333338</v>
      </c>
      <c r="AH1634" s="7">
        <v>0.97497599999999984</v>
      </c>
      <c r="AI1634" s="7">
        <v>0.95837266666666654</v>
      </c>
      <c r="AJ1634" s="7">
        <v>0.94753399999999977</v>
      </c>
      <c r="AK1634" s="7">
        <v>0.96029422222222205</v>
      </c>
      <c r="AL1634" s="7">
        <v>0.76747066666666663</v>
      </c>
      <c r="AM1634" s="7">
        <v>0.62820599999999993</v>
      </c>
      <c r="AN1634" s="7">
        <v>0.52823733333333323</v>
      </c>
      <c r="AO1634" s="7">
        <v>0.64130466666666663</v>
      </c>
      <c r="AP1634" s="7">
        <v>0.66290666666666664</v>
      </c>
      <c r="AQ1634" s="7">
        <v>0.57662133333333332</v>
      </c>
      <c r="AR1634" s="7">
        <v>0.51667866666666662</v>
      </c>
      <c r="AS1634" s="7">
        <v>0.58540222222222216</v>
      </c>
      <c r="AT1634" s="11"/>
      <c r="AV1634" s="19" t="s">
        <v>1674</v>
      </c>
      <c r="AX1634" s="20">
        <v>0.27177200000000001</v>
      </c>
      <c r="BL1634" s="15" t="s">
        <v>1667</v>
      </c>
      <c r="BM1634" s="7">
        <v>0.4477853333333332</v>
      </c>
      <c r="BN1634" s="13" t="s">
        <v>1668</v>
      </c>
      <c r="BO1634" s="16">
        <v>0.58315444444444453</v>
      </c>
    </row>
    <row r="1635" spans="1:67" x14ac:dyDescent="0.4">
      <c r="D1635" s="10">
        <v>6</v>
      </c>
      <c r="E1635" s="13" t="s">
        <v>1673</v>
      </c>
      <c r="F1635" s="13">
        <v>0.29233933333333334</v>
      </c>
      <c r="G1635" s="13"/>
      <c r="H1635" s="13">
        <v>6</v>
      </c>
      <c r="I1635" s="13" t="s">
        <v>1668</v>
      </c>
      <c r="J1635" s="13">
        <v>0.51278666666666661</v>
      </c>
      <c r="K1635" s="13"/>
      <c r="L1635" s="13">
        <v>6</v>
      </c>
      <c r="M1635" s="13" t="s">
        <v>1670</v>
      </c>
      <c r="N1635" s="13">
        <v>0.90741400000000005</v>
      </c>
      <c r="O1635" s="13"/>
      <c r="P1635" s="13">
        <v>1</v>
      </c>
      <c r="Q1635" s="13" t="s">
        <v>1670</v>
      </c>
      <c r="R1635" s="13">
        <v>0.47980133333333336</v>
      </c>
      <c r="S1635" s="13"/>
      <c r="T1635" s="13">
        <v>6</v>
      </c>
      <c r="U1635" s="13" t="s">
        <v>1671</v>
      </c>
      <c r="V1635" s="13">
        <v>0.43229133333333336</v>
      </c>
      <c r="X1635">
        <v>2</v>
      </c>
      <c r="Y1635" s="7" t="s">
        <v>1667</v>
      </c>
      <c r="Z1635" s="7">
        <v>0.73438733333333328</v>
      </c>
      <c r="AA1635" s="7">
        <v>0.58527099999999999</v>
      </c>
      <c r="AB1635" s="7">
        <v>0.49942900000000001</v>
      </c>
      <c r="AC1635" s="7">
        <v>0.60636244444444454</v>
      </c>
      <c r="AD1635" s="7">
        <v>0.83893466666666672</v>
      </c>
      <c r="AE1635" s="7">
        <v>0.74539799999999989</v>
      </c>
      <c r="AF1635" s="7">
        <v>0.67227400000000015</v>
      </c>
      <c r="AG1635" s="7">
        <v>0.75220222222222233</v>
      </c>
      <c r="AH1635" s="7">
        <v>0.97539666666666658</v>
      </c>
      <c r="AI1635" s="7">
        <v>0.96677733333333327</v>
      </c>
      <c r="AJ1635" s="7">
        <v>0.95120666666666642</v>
      </c>
      <c r="AK1635" s="7">
        <v>0.96446022222222216</v>
      </c>
      <c r="AL1635" s="7">
        <v>0.79709600000000014</v>
      </c>
      <c r="AM1635" s="7">
        <v>0.72075066666666665</v>
      </c>
      <c r="AN1635" s="7">
        <v>0.60056866666666664</v>
      </c>
      <c r="AO1635" s="7">
        <v>0.70613844444444451</v>
      </c>
      <c r="AP1635" s="7">
        <v>0.66916733333333356</v>
      </c>
      <c r="AQ1635" s="7">
        <v>0.60255000000000003</v>
      </c>
      <c r="AR1635" s="7">
        <v>0.54523066666666664</v>
      </c>
      <c r="AS1635" s="7">
        <v>0.60564933333333337</v>
      </c>
      <c r="AT1635" s="11"/>
      <c r="AV1635" s="15" t="s">
        <v>1667</v>
      </c>
      <c r="AY1635" s="7">
        <v>0.75220222222222233</v>
      </c>
      <c r="BL1635" s="15" t="s">
        <v>1672</v>
      </c>
      <c r="BM1635" s="7">
        <v>0.55302755555555549</v>
      </c>
      <c r="BN1635" s="13" t="s">
        <v>1673</v>
      </c>
      <c r="BO1635" s="16">
        <v>0.49782511111111111</v>
      </c>
    </row>
    <row r="1636" spans="1:67" x14ac:dyDescent="0.4">
      <c r="D1636" s="10">
        <v>1</v>
      </c>
      <c r="E1636" s="13" t="s">
        <v>1667</v>
      </c>
      <c r="F1636" s="13">
        <v>0.27177200000000001</v>
      </c>
      <c r="G1636" s="13"/>
      <c r="H1636" s="13">
        <v>1</v>
      </c>
      <c r="I1636" s="13" t="s">
        <v>1667</v>
      </c>
      <c r="J1636" s="13">
        <v>0.44898866666666654</v>
      </c>
      <c r="K1636" s="13"/>
      <c r="L1636" s="13">
        <v>1</v>
      </c>
      <c r="M1636" s="13" t="s">
        <v>1667</v>
      </c>
      <c r="N1636" s="13">
        <v>0.88612799999999992</v>
      </c>
      <c r="O1636" s="13"/>
      <c r="P1636" s="13">
        <v>2</v>
      </c>
      <c r="Q1636" s="13" t="s">
        <v>1674</v>
      </c>
      <c r="R1636" s="13">
        <v>0.44315933333333324</v>
      </c>
      <c r="S1636" s="13"/>
      <c r="T1636" s="13">
        <v>1</v>
      </c>
      <c r="U1636" s="13" t="s">
        <v>1667</v>
      </c>
      <c r="V1636" s="13">
        <v>0.42642333333333332</v>
      </c>
      <c r="X1636">
        <v>3</v>
      </c>
      <c r="Y1636" s="7" t="s">
        <v>1670</v>
      </c>
      <c r="Z1636" s="7">
        <v>0.55268300000000004</v>
      </c>
      <c r="AA1636" s="7">
        <v>0.49364799999999992</v>
      </c>
      <c r="AB1636" s="7">
        <v>0.48846299999999998</v>
      </c>
      <c r="AC1636" s="7">
        <v>0.51159799999999989</v>
      </c>
      <c r="AD1636" s="7">
        <v>0.72809066666666666</v>
      </c>
      <c r="AE1636" s="7">
        <v>0.68412066666666671</v>
      </c>
      <c r="AF1636" s="7">
        <v>0.69076666666666675</v>
      </c>
      <c r="AG1636" s="7">
        <v>0.70099266666666671</v>
      </c>
      <c r="AH1636" s="7">
        <v>0.95733600000000008</v>
      </c>
      <c r="AI1636" s="7">
        <v>0.95196066666666657</v>
      </c>
      <c r="AJ1636" s="7">
        <v>0.94904000000000011</v>
      </c>
      <c r="AK1636" s="7">
        <v>0.95277888888888895</v>
      </c>
      <c r="AL1636" s="7">
        <v>0.63674733333333344</v>
      </c>
      <c r="AM1636" s="7">
        <v>0.58520200000000011</v>
      </c>
      <c r="AN1636" s="7">
        <v>0.57421399999999989</v>
      </c>
      <c r="AO1636" s="7">
        <v>0.59872111111111115</v>
      </c>
      <c r="AP1636" s="7">
        <v>0.57605666666666666</v>
      </c>
      <c r="AQ1636" s="7">
        <v>0.54236799999999996</v>
      </c>
      <c r="AR1636" s="7">
        <v>0.54065799999999997</v>
      </c>
      <c r="AS1636" s="7">
        <v>0.55302755555555549</v>
      </c>
      <c r="AT1636" s="11"/>
      <c r="AV1636" s="15" t="s">
        <v>1672</v>
      </c>
      <c r="AY1636" s="7">
        <v>0.73742933333333338</v>
      </c>
      <c r="BL1636" s="15" t="s">
        <v>1670</v>
      </c>
      <c r="BM1636" s="7">
        <v>0.58540222222222216</v>
      </c>
      <c r="BN1636" s="13" t="s">
        <v>1674</v>
      </c>
      <c r="BO1636" s="16">
        <v>0.43229133333333336</v>
      </c>
    </row>
    <row r="1637" spans="1:67" ht="15" thickBot="1" x14ac:dyDescent="0.45">
      <c r="E1637" s="24"/>
      <c r="F1637" s="24"/>
      <c r="G1637" s="24"/>
      <c r="H1637" s="24"/>
      <c r="I1637" s="24"/>
      <c r="J1637" s="25"/>
      <c r="K1637" s="24"/>
      <c r="L1637" s="24"/>
      <c r="M1637" s="24"/>
      <c r="N1637" s="24"/>
      <c r="O1637" s="24"/>
      <c r="P1637" s="24"/>
      <c r="Q1637" s="24"/>
      <c r="R1637" s="24"/>
      <c r="S1637" s="24"/>
      <c r="T1637" s="24"/>
      <c r="U1637" s="24"/>
      <c r="V1637" s="24"/>
      <c r="X1637">
        <v>4</v>
      </c>
      <c r="Y1637" s="7" t="s">
        <v>1671</v>
      </c>
      <c r="Z1637" s="8">
        <v>0.3389246666666666</v>
      </c>
      <c r="AA1637" s="8">
        <v>0.3389246666666666</v>
      </c>
      <c r="AB1637" s="7">
        <v>0.3389246666666666</v>
      </c>
      <c r="AC1637" s="7">
        <v>0.3389246666666666</v>
      </c>
      <c r="AD1637" s="8">
        <v>0.51278666666666661</v>
      </c>
      <c r="AE1637" s="8">
        <v>0.51278666666666661</v>
      </c>
      <c r="AF1637" s="7">
        <v>0.51278666666666661</v>
      </c>
      <c r="AG1637" s="7">
        <v>0.51278666666666661</v>
      </c>
      <c r="AH1637" s="8">
        <v>0.90741400000000005</v>
      </c>
      <c r="AI1637" s="8">
        <v>0.90741400000000005</v>
      </c>
      <c r="AJ1637" s="7">
        <v>0.90741400000000005</v>
      </c>
      <c r="AK1637" s="7">
        <v>0.90741400000000005</v>
      </c>
      <c r="AL1637" s="8">
        <v>0.47980133333333336</v>
      </c>
      <c r="AM1637" s="8">
        <v>0.47980133333333336</v>
      </c>
      <c r="AN1637" s="7">
        <v>0.47980133333333336</v>
      </c>
      <c r="AO1637" s="7">
        <v>0.47980133333333336</v>
      </c>
      <c r="AP1637" s="8">
        <v>0.4477853333333332</v>
      </c>
      <c r="AQ1637" s="8">
        <v>0.4477853333333332</v>
      </c>
      <c r="AR1637" s="7">
        <v>0.4477853333333332</v>
      </c>
      <c r="AS1637" s="7">
        <v>0.4477853333333332</v>
      </c>
      <c r="AT1637" s="11"/>
      <c r="AV1637" s="15" t="s">
        <v>1670</v>
      </c>
      <c r="AY1637" s="7">
        <v>0.70099266666666671</v>
      </c>
      <c r="BL1637" s="17" t="s">
        <v>1671</v>
      </c>
      <c r="BM1637" s="18">
        <v>0.60564933333333337</v>
      </c>
      <c r="BN1637" s="19" t="s">
        <v>1669</v>
      </c>
      <c r="BO1637" s="20">
        <v>0.42642333333333332</v>
      </c>
    </row>
    <row r="1638" spans="1:67" ht="16.3" thickBot="1" x14ac:dyDescent="0.45">
      <c r="A1638" s="26"/>
      <c r="S1638" s="255" t="s">
        <v>1638</v>
      </c>
      <c r="T1638" s="256"/>
      <c r="U1638" s="256"/>
      <c r="X1638">
        <v>5</v>
      </c>
      <c r="Y1638" s="7" t="s">
        <v>1668</v>
      </c>
      <c r="Z1638" s="7">
        <v>0.89060066666666649</v>
      </c>
      <c r="AA1638" s="7">
        <v>0.39136300000000002</v>
      </c>
      <c r="AB1638" s="7">
        <v>0.365587</v>
      </c>
      <c r="AC1638" s="7">
        <v>0.54918355555555554</v>
      </c>
      <c r="AD1638" s="7">
        <v>0.93072066666666675</v>
      </c>
      <c r="AE1638" s="7">
        <v>0.56880600000000003</v>
      </c>
      <c r="AF1638" s="7">
        <v>0.5396966666666666</v>
      </c>
      <c r="AG1638" s="7">
        <v>0.67974111111111102</v>
      </c>
      <c r="AH1638" s="7">
        <v>0.99471333333333334</v>
      </c>
      <c r="AI1638" s="7">
        <v>0.94714399999999987</v>
      </c>
      <c r="AJ1638" s="7">
        <v>0.93560199999999993</v>
      </c>
      <c r="AK1638" s="7">
        <v>0.95915311111111101</v>
      </c>
      <c r="AL1638" s="7">
        <v>0.94590200000000013</v>
      </c>
      <c r="AM1638" s="7">
        <v>0.63214133333333333</v>
      </c>
      <c r="AN1638" s="7">
        <v>0.59750266666666674</v>
      </c>
      <c r="AO1638" s="7">
        <v>0.7251820000000001</v>
      </c>
      <c r="AP1638" s="7">
        <v>0.75239133333333352</v>
      </c>
      <c r="AQ1638" s="7">
        <v>0.50916266666666665</v>
      </c>
      <c r="AR1638" s="7">
        <v>0.48790933333333331</v>
      </c>
      <c r="AS1638" s="7">
        <v>0.58315444444444453</v>
      </c>
      <c r="AT1638" s="11"/>
      <c r="AV1638" s="17" t="s">
        <v>1671</v>
      </c>
      <c r="AY1638" s="18">
        <v>0.51278666666666661</v>
      </c>
      <c r="BL1638" s="15" t="s">
        <v>1671</v>
      </c>
      <c r="BM1638" s="27">
        <v>0.64770288888888883</v>
      </c>
      <c r="BN1638" s="13" t="s">
        <v>1668</v>
      </c>
      <c r="BO1638" s="27">
        <v>0.62132733333333323</v>
      </c>
    </row>
    <row r="1639" spans="1:67" ht="15.9" x14ac:dyDescent="0.4">
      <c r="S1639" s="255" t="s">
        <v>1639</v>
      </c>
      <c r="T1639" s="255"/>
      <c r="U1639" s="255"/>
      <c r="X1639">
        <v>6</v>
      </c>
      <c r="Y1639" s="7" t="s">
        <v>1669</v>
      </c>
      <c r="Z1639" s="7">
        <v>0.32247200000000004</v>
      </c>
      <c r="AA1639" s="7">
        <v>0.28365800000000002</v>
      </c>
      <c r="AB1639" s="7">
        <v>0.27088800000000002</v>
      </c>
      <c r="AC1639" s="7">
        <v>0.29233933333333334</v>
      </c>
      <c r="AD1639" s="7">
        <v>0.5343513333333334</v>
      </c>
      <c r="AE1639" s="7">
        <v>0.5200999999999999</v>
      </c>
      <c r="AF1639" s="7">
        <v>0.48793400000000003</v>
      </c>
      <c r="AG1639" s="7">
        <v>0.51412844444444439</v>
      </c>
      <c r="AH1639" s="7">
        <v>0.91634266666666664</v>
      </c>
      <c r="AI1639" s="7">
        <v>0.91486066666666677</v>
      </c>
      <c r="AJ1639" s="7">
        <v>0.90510866666666667</v>
      </c>
      <c r="AK1639" s="7">
        <v>0.91210399999999991</v>
      </c>
      <c r="AL1639" s="7">
        <v>0.46078733333333327</v>
      </c>
      <c r="AM1639" s="7">
        <v>0.45314333333333329</v>
      </c>
      <c r="AN1639" s="7">
        <v>0.41554733333333321</v>
      </c>
      <c r="AO1639" s="7">
        <v>0.44315933333333324</v>
      </c>
      <c r="AP1639" s="7">
        <v>0.44679133333333337</v>
      </c>
      <c r="AQ1639" s="7">
        <v>0.43508466666666673</v>
      </c>
      <c r="AR1639" s="7">
        <v>0.41499800000000003</v>
      </c>
      <c r="AS1639" s="7">
        <v>0.43229133333333336</v>
      </c>
      <c r="AT1639" s="11"/>
      <c r="AV1639" s="13" t="s">
        <v>1668</v>
      </c>
      <c r="AZ1639" s="16">
        <v>0.67974111111111102</v>
      </c>
      <c r="BL1639" s="15" t="s">
        <v>1670</v>
      </c>
      <c r="BM1639" s="27">
        <v>0.61976999999999993</v>
      </c>
      <c r="BN1639" s="13" t="s">
        <v>1673</v>
      </c>
      <c r="BO1639" s="27">
        <v>0.51046177777777779</v>
      </c>
    </row>
    <row r="1640" spans="1:67" ht="18.45" x14ac:dyDescent="0.5">
      <c r="E1640" s="261" t="s">
        <v>1637</v>
      </c>
      <c r="F1640" s="252" t="s">
        <v>1693</v>
      </c>
      <c r="G1640" s="253"/>
      <c r="H1640" s="254"/>
      <c r="S1640" s="255" t="s">
        <v>1663</v>
      </c>
      <c r="T1640" s="255"/>
      <c r="U1640" s="255"/>
      <c r="X1640">
        <v>7</v>
      </c>
      <c r="Y1640" s="7" t="s">
        <v>1673</v>
      </c>
      <c r="Z1640" s="7">
        <v>0.48610066666666668</v>
      </c>
      <c r="AA1640" s="7">
        <v>0.38353499999999996</v>
      </c>
      <c r="AB1640" s="7">
        <v>0.31909499999999991</v>
      </c>
      <c r="AC1640" s="7">
        <v>0.39624355555555552</v>
      </c>
      <c r="AD1640" s="7">
        <v>0.65020933333333331</v>
      </c>
      <c r="AE1640" s="7">
        <v>0.56241333333333332</v>
      </c>
      <c r="AF1640" s="7">
        <v>0.50944266666666682</v>
      </c>
      <c r="AG1640" s="7">
        <v>0.57402177777777785</v>
      </c>
      <c r="AH1640" s="7">
        <v>0.95390666666666668</v>
      </c>
      <c r="AI1640" s="7">
        <v>0.93970066666666663</v>
      </c>
      <c r="AJ1640" s="7">
        <v>0.92283333333333328</v>
      </c>
      <c r="AK1640" s="7">
        <v>0.93881355555555546</v>
      </c>
      <c r="AL1640" s="7">
        <v>0.64936533333333324</v>
      </c>
      <c r="AM1640" s="7">
        <v>0.57934466666666662</v>
      </c>
      <c r="AN1640" s="7">
        <v>0.51136800000000016</v>
      </c>
      <c r="AO1640" s="7">
        <v>0.58002600000000004</v>
      </c>
      <c r="AP1640" s="7">
        <v>0.54791599999999996</v>
      </c>
      <c r="AQ1640" s="7">
        <v>0.49331600000000009</v>
      </c>
      <c r="AR1640" s="7">
        <v>0.45224333333333339</v>
      </c>
      <c r="AS1640" s="7">
        <v>0.49782511111111111</v>
      </c>
      <c r="AT1640" s="11"/>
      <c r="AV1640" s="13" t="s">
        <v>1673</v>
      </c>
      <c r="AZ1640" s="16">
        <v>0.57402177777777785</v>
      </c>
      <c r="BL1640" s="15" t="s">
        <v>1672</v>
      </c>
      <c r="BM1640" s="27">
        <v>0.5783044444444444</v>
      </c>
      <c r="BN1640" s="13" t="s">
        <v>1669</v>
      </c>
      <c r="BO1640" s="27">
        <v>0.42637333333333333</v>
      </c>
    </row>
    <row r="1641" spans="1:67" ht="18.899999999999999" thickBot="1" x14ac:dyDescent="0.55000000000000004">
      <c r="E1641" s="261"/>
      <c r="F1641" s="4" t="s">
        <v>1643</v>
      </c>
      <c r="G1641" s="5" t="s">
        <v>1644</v>
      </c>
      <c r="H1641" s="5" t="s">
        <v>1645</v>
      </c>
      <c r="S1641" s="255" t="s">
        <v>1664</v>
      </c>
      <c r="T1641" s="255"/>
      <c r="U1641" s="255"/>
      <c r="X1641">
        <v>8</v>
      </c>
      <c r="Y1641" s="7" t="s">
        <v>1674</v>
      </c>
      <c r="Z1641" s="8">
        <v>0.27177200000000001</v>
      </c>
      <c r="AA1641" s="8">
        <v>0.27177200000000001</v>
      </c>
      <c r="AB1641" s="7">
        <v>0.27177200000000001</v>
      </c>
      <c r="AC1641" s="7">
        <v>0.27177200000000001</v>
      </c>
      <c r="AD1641" s="8">
        <v>0.44898866666666654</v>
      </c>
      <c r="AE1641" s="8">
        <v>0.44898866666666654</v>
      </c>
      <c r="AF1641" s="7">
        <v>0.44898866666666654</v>
      </c>
      <c r="AG1641" s="7">
        <v>0.44898866666666654</v>
      </c>
      <c r="AH1641" s="8">
        <v>0.88612799999999992</v>
      </c>
      <c r="AI1641" s="8">
        <v>0.88612799999999992</v>
      </c>
      <c r="AJ1641" s="7">
        <v>0.88612799999999992</v>
      </c>
      <c r="AK1641" s="7">
        <v>0.88612799999999992</v>
      </c>
      <c r="AL1641" s="8">
        <v>0.52523866666666663</v>
      </c>
      <c r="AM1641" s="8">
        <v>0.52523866666666663</v>
      </c>
      <c r="AN1641" s="7">
        <v>0.52523866666666663</v>
      </c>
      <c r="AO1641" s="7">
        <v>0.52523866666666663</v>
      </c>
      <c r="AP1641" s="8">
        <v>0.42642333333333332</v>
      </c>
      <c r="AQ1641" s="8">
        <v>0.42642333333333332</v>
      </c>
      <c r="AR1641" s="7">
        <v>0.42642333333333332</v>
      </c>
      <c r="AS1641" s="7">
        <v>0.42642333333333332</v>
      </c>
      <c r="AT1641" s="11"/>
      <c r="AV1641" s="13" t="s">
        <v>1669</v>
      </c>
      <c r="AZ1641" s="16">
        <v>0.51412844444444439</v>
      </c>
      <c r="BL1641" s="17" t="s">
        <v>1667</v>
      </c>
      <c r="BM1641" s="27">
        <v>0.4476126666666666</v>
      </c>
      <c r="BN1641" s="19" t="s">
        <v>1674</v>
      </c>
      <c r="BO1641" s="27">
        <v>0.42570711111111109</v>
      </c>
    </row>
    <row r="1642" spans="1:67" ht="16.3" thickBot="1" x14ac:dyDescent="0.45">
      <c r="A1642" t="str">
        <f t="shared" ref="A1642:A1672" si="93">LEFT(D1642,6)</f>
        <v>CLD001</v>
      </c>
      <c r="B1642" t="str">
        <f t="shared" ref="B1642:B1672" si="94">MID(D1642,8,6)</f>
        <v>CLD002</v>
      </c>
      <c r="C1642" t="str">
        <f t="shared" ref="C1642:C1672" si="95">MID(D1642,15,16)</f>
        <v>Weighted</v>
      </c>
      <c r="D1642" t="s">
        <v>64</v>
      </c>
      <c r="E1642" s="7" t="str">
        <f>CONCATENATE(A1642,"/",B1642)</f>
        <v>CLD001/CLD002</v>
      </c>
      <c r="F1642" s="7">
        <v>0.7512939999999998</v>
      </c>
      <c r="G1642" s="7">
        <v>0.63507999999999998</v>
      </c>
      <c r="H1642" s="7">
        <v>0.57679199999999975</v>
      </c>
      <c r="S1642" s="255" t="s">
        <v>1665</v>
      </c>
      <c r="T1642" s="255"/>
      <c r="U1642" s="255"/>
      <c r="V1642" s="23" t="s">
        <v>1637</v>
      </c>
      <c r="Y1642" s="7" t="s">
        <v>1675</v>
      </c>
      <c r="Z1642" s="7">
        <f>AVERAGE(Z1634:Z1637)</f>
        <v>0.5906414166666667</v>
      </c>
      <c r="AA1642" s="7">
        <f t="shared" ref="AA1642:AB1642" si="96">AVERAGE(AA1634:AA1637)</f>
        <v>0.49624091666666664</v>
      </c>
      <c r="AB1642" s="7">
        <f t="shared" si="96"/>
        <v>0.45057666666666668</v>
      </c>
      <c r="AC1642" s="143"/>
      <c r="AD1642" s="7">
        <f>AVERAGE(AD1634:AD1637)</f>
        <v>0.728827</v>
      </c>
      <c r="AE1642" s="7">
        <f t="shared" ref="AE1642:AF1642" si="97">AVERAGE(AE1634:AE1637)</f>
        <v>0.66723783333333331</v>
      </c>
      <c r="AF1642" s="7">
        <f t="shared" si="97"/>
        <v>0.63149333333333335</v>
      </c>
      <c r="AG1642" s="230"/>
      <c r="AH1642" s="7">
        <f>AVERAGE(AH1634:AH1637)</f>
        <v>0.95378066666666672</v>
      </c>
      <c r="AI1642" s="7">
        <f t="shared" ref="AI1642:AJ1642" si="98">AVERAGE(AI1634:AI1637)</f>
        <v>0.94613116666666663</v>
      </c>
      <c r="AJ1642" s="7">
        <f t="shared" si="98"/>
        <v>0.93879866666666656</v>
      </c>
      <c r="AK1642" s="230"/>
      <c r="AL1642" s="7">
        <f>AVERAGE(AL1634:AL1637)</f>
        <v>0.67027883333333349</v>
      </c>
      <c r="AM1642" s="7">
        <f t="shared" ref="AM1642:AN1642" si="99">AVERAGE(AM1634:AM1637)</f>
        <v>0.60349000000000008</v>
      </c>
      <c r="AN1642" s="7">
        <f t="shared" si="99"/>
        <v>0.54570533333333338</v>
      </c>
      <c r="AO1642" s="230"/>
      <c r="AP1642" s="7">
        <f>AVERAGE(AP1634:AP1637)</f>
        <v>0.58897900000000003</v>
      </c>
      <c r="AQ1642" s="7">
        <f t="shared" ref="AQ1642:AR1642" si="100">AVERAGE(AQ1634:AQ1637)</f>
        <v>0.54233116666666659</v>
      </c>
      <c r="AR1642" s="7">
        <f t="shared" si="100"/>
        <v>0.51258816666666662</v>
      </c>
      <c r="AS1642" s="230"/>
      <c r="AV1642" s="19" t="s">
        <v>1674</v>
      </c>
      <c r="AZ1642" s="20">
        <v>0.44898866666666654</v>
      </c>
      <c r="BL1642" s="7"/>
      <c r="BN1642" s="13"/>
    </row>
    <row r="1643" spans="1:67" x14ac:dyDescent="0.4">
      <c r="A1643" t="str">
        <f t="shared" si="93"/>
        <v>CLD002</v>
      </c>
      <c r="B1643" t="str">
        <f t="shared" si="94"/>
        <v>CLD003</v>
      </c>
      <c r="C1643" t="str">
        <f t="shared" si="95"/>
        <v>Weighted</v>
      </c>
      <c r="D1643" t="s">
        <v>72</v>
      </c>
      <c r="E1643" s="7" t="str">
        <f t="shared" ref="E1643:E1672" si="101">CONCATENATE(A1643,"/",B1643)</f>
        <v>CLD002/CLD003</v>
      </c>
      <c r="F1643" s="7">
        <v>0.72545399999999982</v>
      </c>
      <c r="G1643" s="7">
        <v>0.63391999999999993</v>
      </c>
      <c r="H1643" s="7">
        <v>0.56708600000000009</v>
      </c>
      <c r="V1643" s="7" t="s">
        <v>1672</v>
      </c>
      <c r="Y1643" s="7" t="s">
        <v>1676</v>
      </c>
      <c r="Z1643" s="7">
        <f>AVERAGE(Z1638:Z1641)</f>
        <v>0.49273633333333333</v>
      </c>
      <c r="AA1643" s="7">
        <f t="shared" ref="AA1643:AB1643" si="102">AVERAGE(AA1638:AA1641)</f>
        <v>0.33258200000000004</v>
      </c>
      <c r="AB1643" s="7">
        <f t="shared" si="102"/>
        <v>0.30683549999999998</v>
      </c>
      <c r="AC1643" s="265"/>
      <c r="AD1643" s="7">
        <f>AVERAGE(AD1638:AD1641)</f>
        <v>0.64106750000000001</v>
      </c>
      <c r="AE1643" s="7">
        <f t="shared" ref="AE1643:AF1643" si="103">AVERAGE(AE1638:AE1641)</f>
        <v>0.52507700000000002</v>
      </c>
      <c r="AF1643" s="7">
        <f t="shared" si="103"/>
        <v>0.49651549999999994</v>
      </c>
      <c r="AG1643" s="240"/>
      <c r="AH1643" s="7">
        <f>AVERAGE(AH1638:AH1641)</f>
        <v>0.93777266666666659</v>
      </c>
      <c r="AI1643" s="7">
        <f t="shared" ref="AI1643:AJ1643" si="104">AVERAGE(AI1638:AI1641)</f>
        <v>0.92195833333333321</v>
      </c>
      <c r="AJ1643" s="7">
        <f t="shared" si="104"/>
        <v>0.91241799999999995</v>
      </c>
      <c r="AK1643" s="240"/>
      <c r="AL1643" s="7">
        <f>AVERAGE(AL1638:AL1641)</f>
        <v>0.64532333333333336</v>
      </c>
      <c r="AM1643" s="7">
        <f t="shared" ref="AM1643:AN1643" si="105">AVERAGE(AM1638:AM1641)</f>
        <v>0.54746699999999993</v>
      </c>
      <c r="AN1643" s="7">
        <f t="shared" si="105"/>
        <v>0.51241416666666673</v>
      </c>
      <c r="AO1643" s="240"/>
      <c r="AP1643" s="7">
        <f>AVERAGE(AP1638:AP1641)</f>
        <v>0.54338050000000004</v>
      </c>
      <c r="AQ1643" s="7">
        <f t="shared" ref="AQ1643:AR1643" si="106">AVERAGE(AQ1638:AQ1641)</f>
        <v>0.46599666666666673</v>
      </c>
      <c r="AR1643" s="7">
        <f t="shared" si="106"/>
        <v>0.4453935</v>
      </c>
      <c r="AS1643" s="240"/>
      <c r="AV1643" s="15" t="s">
        <v>1667</v>
      </c>
      <c r="BA1643" s="7">
        <v>0.96446022222222216</v>
      </c>
      <c r="BL1643" s="7"/>
      <c r="BN1643" s="13"/>
    </row>
    <row r="1644" spans="1:67" x14ac:dyDescent="0.4">
      <c r="A1644" t="str">
        <f t="shared" si="93"/>
        <v>CLD001</v>
      </c>
      <c r="B1644" t="str">
        <f t="shared" si="94"/>
        <v>CLD003</v>
      </c>
      <c r="C1644" t="str">
        <f t="shared" si="95"/>
        <v>Weighted</v>
      </c>
      <c r="D1644" t="s">
        <v>79</v>
      </c>
      <c r="E1644" s="7" t="str">
        <f t="shared" si="101"/>
        <v>CLD001/CLD003</v>
      </c>
      <c r="F1644" s="7">
        <v>0.71325599999999978</v>
      </c>
      <c r="G1644" s="7">
        <v>0.66364799999999979</v>
      </c>
      <c r="H1644" s="7">
        <v>0.56279599999999996</v>
      </c>
      <c r="V1644" s="7" t="s">
        <v>1670</v>
      </c>
      <c r="AV1644" s="15" t="s">
        <v>1672</v>
      </c>
      <c r="BA1644">
        <v>0.96</v>
      </c>
      <c r="BL1644" s="7"/>
      <c r="BN1644" s="13"/>
    </row>
    <row r="1645" spans="1:67" ht="15" thickBot="1" x14ac:dyDescent="0.45">
      <c r="E1645" s="7"/>
      <c r="F1645" s="7"/>
      <c r="G1645" s="7"/>
      <c r="H1645" s="7"/>
      <c r="V1645" s="7"/>
      <c r="AV1645" s="15" t="s">
        <v>1670</v>
      </c>
      <c r="BL1645" s="7"/>
      <c r="BN1645" s="13"/>
    </row>
    <row r="1646" spans="1:67" x14ac:dyDescent="0.4">
      <c r="A1646" t="str">
        <f t="shared" si="93"/>
        <v>CLM001</v>
      </c>
      <c r="B1646" t="str">
        <f t="shared" si="94"/>
        <v>CLM002</v>
      </c>
      <c r="C1646" t="str">
        <f t="shared" si="95"/>
        <v>Weighted</v>
      </c>
      <c r="D1646" t="s">
        <v>337</v>
      </c>
      <c r="E1646" s="7" t="str">
        <f t="shared" si="101"/>
        <v>CLM001/CLM002</v>
      </c>
      <c r="F1646" s="7">
        <v>0.84094599999999942</v>
      </c>
      <c r="G1646" s="7">
        <v>0.53407400000000027</v>
      </c>
      <c r="H1646" s="7">
        <v>0.50087999999999999</v>
      </c>
      <c r="V1646" s="7" t="s">
        <v>1671</v>
      </c>
      <c r="Y1646" s="262" t="s">
        <v>1694</v>
      </c>
      <c r="Z1646" s="263"/>
      <c r="AA1646" s="263" t="s">
        <v>1695</v>
      </c>
      <c r="AB1646" s="264"/>
      <c r="AC1646" s="262" t="s">
        <v>1696</v>
      </c>
      <c r="AD1646" s="263"/>
      <c r="AE1646" s="263" t="s">
        <v>1697</v>
      </c>
      <c r="AF1646" s="264"/>
      <c r="AG1646" s="262" t="s">
        <v>1698</v>
      </c>
      <c r="AH1646" s="263"/>
      <c r="AI1646" s="263" t="s">
        <v>1699</v>
      </c>
      <c r="AJ1646" s="264"/>
      <c r="AK1646" s="262" t="s">
        <v>1700</v>
      </c>
      <c r="AL1646" s="263"/>
      <c r="AM1646" s="263" t="s">
        <v>1701</v>
      </c>
      <c r="AN1646" s="264"/>
      <c r="AO1646" s="262" t="s">
        <v>1702</v>
      </c>
      <c r="AP1646" s="263"/>
      <c r="AQ1646" s="263" t="s">
        <v>1703</v>
      </c>
      <c r="AR1646" s="264"/>
      <c r="AV1646" s="15" t="s">
        <v>1670</v>
      </c>
      <c r="BA1646" s="7">
        <v>0.95277888888888895</v>
      </c>
    </row>
    <row r="1647" spans="1:67" ht="15" thickBot="1" x14ac:dyDescent="0.45">
      <c r="A1647" t="str">
        <f t="shared" si="93"/>
        <v>CLM002</v>
      </c>
      <c r="B1647" t="str">
        <f t="shared" si="94"/>
        <v>CLM003</v>
      </c>
      <c r="C1647" t="str">
        <f t="shared" si="95"/>
        <v>Weighted</v>
      </c>
      <c r="D1647" t="s">
        <v>372</v>
      </c>
      <c r="E1647" s="7" t="str">
        <f t="shared" si="101"/>
        <v>CLM002/CLM003</v>
      </c>
      <c r="F1647" s="7">
        <v>0.84513599999999955</v>
      </c>
      <c r="G1647" s="7">
        <v>0.51972800000000019</v>
      </c>
      <c r="H1647" s="7">
        <v>0.49546800000000019</v>
      </c>
      <c r="V1647" s="7" t="s">
        <v>1668</v>
      </c>
      <c r="Y1647" s="21" t="s">
        <v>1637</v>
      </c>
      <c r="Z1647" s="7" t="s">
        <v>5</v>
      </c>
      <c r="AA1647" s="23" t="s">
        <v>1637</v>
      </c>
      <c r="AB1647" s="30" t="s">
        <v>5</v>
      </c>
      <c r="AC1647" s="21" t="s">
        <v>1637</v>
      </c>
      <c r="AD1647" s="7" t="s">
        <v>5</v>
      </c>
      <c r="AE1647" s="23" t="s">
        <v>1637</v>
      </c>
      <c r="AF1647" s="30" t="s">
        <v>5</v>
      </c>
      <c r="AG1647" s="21" t="s">
        <v>1637</v>
      </c>
      <c r="AH1647" s="7" t="s">
        <v>5</v>
      </c>
      <c r="AI1647" s="23" t="s">
        <v>1637</v>
      </c>
      <c r="AJ1647" s="30" t="s">
        <v>5</v>
      </c>
      <c r="AK1647" s="21" t="s">
        <v>1637</v>
      </c>
      <c r="AL1647" s="7" t="s">
        <v>5</v>
      </c>
      <c r="AM1647" s="23" t="s">
        <v>1637</v>
      </c>
      <c r="AN1647" s="30" t="s">
        <v>5</v>
      </c>
      <c r="AO1647" s="21" t="s">
        <v>1637</v>
      </c>
      <c r="AP1647" s="7" t="s">
        <v>5</v>
      </c>
      <c r="AQ1647" s="23" t="s">
        <v>1637</v>
      </c>
      <c r="AR1647" s="30" t="s">
        <v>5</v>
      </c>
      <c r="AV1647" s="17" t="s">
        <v>1671</v>
      </c>
      <c r="BA1647" s="18">
        <v>0.90741400000000005</v>
      </c>
    </row>
    <row r="1648" spans="1:67" x14ac:dyDescent="0.4">
      <c r="A1648" t="str">
        <f t="shared" si="93"/>
        <v>CLM001</v>
      </c>
      <c r="B1648" t="str">
        <f t="shared" si="94"/>
        <v>CLM003</v>
      </c>
      <c r="C1648" t="str">
        <f t="shared" si="95"/>
        <v>Weighted</v>
      </c>
      <c r="D1648" t="s">
        <v>379</v>
      </c>
      <c r="E1648" s="7" t="str">
        <f t="shared" si="101"/>
        <v>CLM001/CLM003</v>
      </c>
      <c r="F1648" s="7">
        <v>0.82963399999999965</v>
      </c>
      <c r="G1648" s="7">
        <v>0.52417400000000003</v>
      </c>
      <c r="H1648" s="7">
        <v>0.50190600000000007</v>
      </c>
      <c r="V1648" s="7" t="s">
        <v>1669</v>
      </c>
      <c r="Y1648" s="15" t="s">
        <v>1667</v>
      </c>
      <c r="Z1648" s="7">
        <v>0.60636244444444454</v>
      </c>
      <c r="AA1648" s="7" t="s">
        <v>1668</v>
      </c>
      <c r="AB1648" s="30">
        <v>0.54918355555555554</v>
      </c>
      <c r="AC1648" s="15" t="s">
        <v>1667</v>
      </c>
      <c r="AD1648" s="7">
        <v>0.75220222222222233</v>
      </c>
      <c r="AE1648" s="7" t="s">
        <v>1668</v>
      </c>
      <c r="AF1648" s="30">
        <v>0.67974111111111102</v>
      </c>
      <c r="AG1648" s="15" t="s">
        <v>1667</v>
      </c>
      <c r="AH1648" s="7">
        <v>0.96446022222222216</v>
      </c>
      <c r="AI1648" s="7" t="s">
        <v>1668</v>
      </c>
      <c r="AJ1648" s="30">
        <v>0.95915311111111101</v>
      </c>
      <c r="AK1648" s="15" t="s">
        <v>1667</v>
      </c>
      <c r="AL1648" s="7">
        <v>0.70613844444444451</v>
      </c>
      <c r="AM1648" s="7" t="s">
        <v>1668</v>
      </c>
      <c r="AN1648" s="30">
        <v>0.7251820000000001</v>
      </c>
      <c r="AO1648" s="15" t="s">
        <v>1671</v>
      </c>
      <c r="AP1648" s="7">
        <v>0.4477853333333332</v>
      </c>
      <c r="AQ1648" s="7" t="s">
        <v>1668</v>
      </c>
      <c r="AR1648" s="30">
        <v>0.58315444444444453</v>
      </c>
      <c r="AV1648" s="13" t="s">
        <v>1668</v>
      </c>
      <c r="BB1648" s="16">
        <v>0.95915311111111101</v>
      </c>
      <c r="BM1648" s="7"/>
    </row>
    <row r="1649" spans="1:65" x14ac:dyDescent="0.4">
      <c r="E1649" s="7"/>
      <c r="F1649" s="7"/>
      <c r="G1649" s="7"/>
      <c r="H1649" s="7"/>
      <c r="V1649" s="7"/>
      <c r="Y1649" s="15" t="s">
        <v>1672</v>
      </c>
      <c r="Z1649" s="7">
        <v>0.59306022222222221</v>
      </c>
      <c r="AA1649" s="7" t="s">
        <v>1673</v>
      </c>
      <c r="AB1649" s="30">
        <v>0.39624355555555552</v>
      </c>
      <c r="AC1649" s="15" t="s">
        <v>1672</v>
      </c>
      <c r="AD1649" s="7">
        <v>0.73742933333333338</v>
      </c>
      <c r="AE1649" s="7" t="s">
        <v>1673</v>
      </c>
      <c r="AF1649" s="30">
        <v>0.57402177777777785</v>
      </c>
      <c r="AG1649" s="15" t="s">
        <v>1672</v>
      </c>
      <c r="AH1649" s="7">
        <v>0.96029422222222205</v>
      </c>
      <c r="AI1649" s="7" t="s">
        <v>1673</v>
      </c>
      <c r="AJ1649" s="30">
        <v>0.93881355555555546</v>
      </c>
      <c r="AK1649" s="15" t="s">
        <v>1672</v>
      </c>
      <c r="AL1649" s="7">
        <v>0.64130466666666663</v>
      </c>
      <c r="AM1649" s="7" t="s">
        <v>1673</v>
      </c>
      <c r="AN1649" s="30">
        <v>0.58002600000000004</v>
      </c>
      <c r="AO1649" s="15" t="s">
        <v>1670</v>
      </c>
      <c r="AP1649" s="7">
        <v>0.55302755555555549</v>
      </c>
      <c r="AQ1649" s="7" t="s">
        <v>1673</v>
      </c>
      <c r="AR1649" s="30">
        <v>0.49782511111111111</v>
      </c>
      <c r="AV1649" s="13"/>
      <c r="BB1649" s="16"/>
      <c r="BL1649" s="7"/>
      <c r="BM1649" s="28"/>
    </row>
    <row r="1650" spans="1:65" ht="15" thickBot="1" x14ac:dyDescent="0.45">
      <c r="A1650" t="str">
        <f t="shared" si="93"/>
        <v>DPM001</v>
      </c>
      <c r="B1650" t="str">
        <f t="shared" si="94"/>
        <v>DPM002</v>
      </c>
      <c r="C1650" t="str">
        <f t="shared" si="95"/>
        <v>Weighted</v>
      </c>
      <c r="D1650" t="s">
        <v>589</v>
      </c>
      <c r="E1650" s="7" t="str">
        <f t="shared" si="101"/>
        <v>DPM001/DPM002</v>
      </c>
      <c r="F1650" s="7">
        <v>0.45256599999999997</v>
      </c>
      <c r="G1650" s="7">
        <v>0.43507600000000013</v>
      </c>
      <c r="H1650" s="7">
        <v>0.39696800000000015</v>
      </c>
      <c r="V1650" s="7" t="s">
        <v>1673</v>
      </c>
      <c r="Y1650" s="15" t="s">
        <v>1670</v>
      </c>
      <c r="Z1650" s="7">
        <v>0.51159799999999989</v>
      </c>
      <c r="AA1650" s="7" t="s">
        <v>1669</v>
      </c>
      <c r="AB1650" s="30">
        <v>0.29233933333333334</v>
      </c>
      <c r="AC1650" s="15" t="s">
        <v>1670</v>
      </c>
      <c r="AD1650" s="7">
        <v>0.70099266666666671</v>
      </c>
      <c r="AE1650" s="7" t="s">
        <v>1669</v>
      </c>
      <c r="AF1650" s="30">
        <v>0.51412844444444439</v>
      </c>
      <c r="AG1650" s="15" t="s">
        <v>1670</v>
      </c>
      <c r="AH1650" s="7">
        <v>0.95277888888888895</v>
      </c>
      <c r="AI1650" s="7" t="s">
        <v>1669</v>
      </c>
      <c r="AJ1650" s="30">
        <v>0.91210399999999991</v>
      </c>
      <c r="AK1650" s="15" t="s">
        <v>1670</v>
      </c>
      <c r="AL1650" s="7">
        <v>0.59872111111111115</v>
      </c>
      <c r="AM1650" s="7" t="s">
        <v>1674</v>
      </c>
      <c r="AN1650" s="30">
        <v>0.52523866666666663</v>
      </c>
      <c r="AO1650" s="15" t="s">
        <v>1672</v>
      </c>
      <c r="AP1650" s="7">
        <v>0.58540222222222216</v>
      </c>
      <c r="AQ1650" s="7" t="s">
        <v>1669</v>
      </c>
      <c r="AR1650" s="30">
        <v>0.43229133333333336</v>
      </c>
      <c r="AV1650" s="13" t="s">
        <v>1673</v>
      </c>
      <c r="BB1650" s="16">
        <v>0.93881355555555546</v>
      </c>
      <c r="BL1650" s="18"/>
      <c r="BM1650" s="18"/>
    </row>
    <row r="1651" spans="1:65" ht="15" thickBot="1" x14ac:dyDescent="0.45">
      <c r="A1651" t="str">
        <f t="shared" si="93"/>
        <v>DPM002</v>
      </c>
      <c r="B1651" t="str">
        <f t="shared" si="94"/>
        <v>DPM003</v>
      </c>
      <c r="C1651" t="str">
        <f t="shared" si="95"/>
        <v>Weighted</v>
      </c>
      <c r="D1651" t="s">
        <v>624</v>
      </c>
      <c r="E1651" s="7" t="str">
        <f t="shared" si="101"/>
        <v>DPM002/DPM003</v>
      </c>
      <c r="F1651" s="7">
        <v>0.43567400000000001</v>
      </c>
      <c r="G1651" s="7">
        <v>0.41982800000000009</v>
      </c>
      <c r="H1651" s="7">
        <v>0.39961199999999997</v>
      </c>
      <c r="V1651" s="7" t="s">
        <v>1674</v>
      </c>
      <c r="Y1651" s="17" t="s">
        <v>1671</v>
      </c>
      <c r="Z1651" s="18">
        <v>0.3389246666666666</v>
      </c>
      <c r="AA1651" s="18" t="s">
        <v>1674</v>
      </c>
      <c r="AB1651" s="31">
        <v>0.27177200000000001</v>
      </c>
      <c r="AC1651" s="17" t="s">
        <v>1671</v>
      </c>
      <c r="AD1651" s="18">
        <v>0.51278666666666661</v>
      </c>
      <c r="AE1651" s="18" t="s">
        <v>1674</v>
      </c>
      <c r="AF1651" s="31">
        <v>0.44898866666666654</v>
      </c>
      <c r="AG1651" s="17" t="s">
        <v>1671</v>
      </c>
      <c r="AH1651" s="18">
        <v>0.90741400000000005</v>
      </c>
      <c r="AI1651" s="18" t="s">
        <v>1674</v>
      </c>
      <c r="AJ1651" s="31">
        <v>0.88612799999999992</v>
      </c>
      <c r="AK1651" s="17" t="s">
        <v>1671</v>
      </c>
      <c r="AL1651" s="18">
        <v>0.47980133333333336</v>
      </c>
      <c r="AM1651" s="18" t="s">
        <v>1669</v>
      </c>
      <c r="AN1651" s="31">
        <v>0.44315933333333324</v>
      </c>
      <c r="AO1651" s="17" t="s">
        <v>1667</v>
      </c>
      <c r="AP1651" s="18">
        <v>0.60564933333333337</v>
      </c>
      <c r="AQ1651" s="18" t="s">
        <v>1674</v>
      </c>
      <c r="AR1651" s="31">
        <v>0.42642333333333332</v>
      </c>
      <c r="AV1651" s="13" t="s">
        <v>1669</v>
      </c>
      <c r="BB1651" s="16">
        <v>0.91210399999999991</v>
      </c>
      <c r="BL1651" s="7"/>
      <c r="BM1651" s="30"/>
    </row>
    <row r="1652" spans="1:65" ht="15" thickBot="1" x14ac:dyDescent="0.45">
      <c r="A1652" t="str">
        <f t="shared" si="93"/>
        <v>DPM001</v>
      </c>
      <c r="B1652" t="str">
        <f t="shared" si="94"/>
        <v>DPM003</v>
      </c>
      <c r="C1652" t="str">
        <f t="shared" si="95"/>
        <v>Weighted</v>
      </c>
      <c r="D1652" t="s">
        <v>631</v>
      </c>
      <c r="E1652" s="7" t="str">
        <f t="shared" si="101"/>
        <v>DPM001/DPM003</v>
      </c>
      <c r="F1652" s="7">
        <v>0.44399399999999994</v>
      </c>
      <c r="G1652" s="7">
        <v>0.43295400000000001</v>
      </c>
      <c r="H1652" s="7">
        <v>0.41469200000000001</v>
      </c>
      <c r="V1652" s="7" t="s">
        <v>1675</v>
      </c>
      <c r="AV1652" s="19" t="s">
        <v>1674</v>
      </c>
      <c r="BB1652" s="20">
        <v>0.88612799999999992</v>
      </c>
      <c r="BL1652" s="7"/>
      <c r="BM1652" s="30"/>
    </row>
    <row r="1653" spans="1:65" x14ac:dyDescent="0.4">
      <c r="E1653" s="7"/>
      <c r="F1653" s="7"/>
      <c r="G1653" s="7"/>
      <c r="H1653" s="7"/>
      <c r="V1653" s="7"/>
      <c r="Y1653" s="11"/>
      <c r="AD1653" s="11"/>
      <c r="AE1653" s="11"/>
      <c r="AF1653" s="11"/>
      <c r="AG1653" s="11"/>
      <c r="AH1653" s="11"/>
      <c r="AI1653" s="11"/>
      <c r="AJ1653" s="11"/>
      <c r="AK1653" s="11"/>
      <c r="AL1653" s="11"/>
      <c r="AM1653" s="11"/>
      <c r="AN1653" s="11"/>
      <c r="AO1653" s="11"/>
      <c r="AP1653" s="11"/>
      <c r="AQ1653" s="11"/>
      <c r="AR1653" s="11"/>
      <c r="AV1653" s="32"/>
      <c r="BB1653" s="33"/>
      <c r="BL1653" s="7"/>
      <c r="BM1653" s="30"/>
    </row>
    <row r="1654" spans="1:65" x14ac:dyDescent="0.4">
      <c r="A1654" t="str">
        <f t="shared" si="93"/>
        <v>DPS001</v>
      </c>
      <c r="B1654" t="str">
        <f t="shared" si="94"/>
        <v>DPS002</v>
      </c>
      <c r="C1654" t="str">
        <f t="shared" si="95"/>
        <v>Weighted</v>
      </c>
      <c r="D1654" t="s">
        <v>829</v>
      </c>
      <c r="E1654" s="7" t="str">
        <f t="shared" si="101"/>
        <v>DPS001/DPS002</v>
      </c>
      <c r="F1654" s="7">
        <v>0.61677400000000016</v>
      </c>
      <c r="G1654" s="7">
        <v>0.56013400000000002</v>
      </c>
      <c r="H1654" s="7">
        <v>0.55888999999999989</v>
      </c>
      <c r="V1654" s="7" t="s">
        <v>1676</v>
      </c>
      <c r="AV1654" s="15" t="s">
        <v>1667</v>
      </c>
      <c r="BC1654" s="7">
        <v>0.70613844444444451</v>
      </c>
      <c r="BL1654" s="7"/>
      <c r="BM1654" s="30"/>
    </row>
    <row r="1655" spans="1:65" ht="15" thickBot="1" x14ac:dyDescent="0.45">
      <c r="A1655" t="str">
        <f t="shared" si="93"/>
        <v>DPS002</v>
      </c>
      <c r="B1655" t="str">
        <f t="shared" si="94"/>
        <v>DPS003</v>
      </c>
      <c r="C1655" t="str">
        <f t="shared" si="95"/>
        <v>Weighted</v>
      </c>
      <c r="D1655" t="s">
        <v>837</v>
      </c>
      <c r="E1655" s="7" t="str">
        <f t="shared" si="101"/>
        <v>DPS002/DPS003</v>
      </c>
      <c r="F1655" s="7">
        <v>0.60880199999999995</v>
      </c>
      <c r="G1655" s="7">
        <v>0.57651999999999992</v>
      </c>
      <c r="H1655" s="7">
        <v>0.56451600000000002</v>
      </c>
      <c r="V1655" s="7" t="s">
        <v>1704</v>
      </c>
      <c r="AV1655" s="15" t="s">
        <v>1672</v>
      </c>
      <c r="BC1655" s="7">
        <v>0.64130466666666663</v>
      </c>
      <c r="BL1655" s="18"/>
      <c r="BM1655" s="31"/>
    </row>
    <row r="1656" spans="1:65" x14ac:dyDescent="0.4">
      <c r="A1656" t="str">
        <f t="shared" si="93"/>
        <v>DPS001</v>
      </c>
      <c r="B1656" t="str">
        <f t="shared" si="94"/>
        <v>DPS003</v>
      </c>
      <c r="C1656" t="str">
        <f t="shared" si="95"/>
        <v>Weighted</v>
      </c>
      <c r="D1656" t="s">
        <v>844</v>
      </c>
      <c r="E1656" s="7" t="str">
        <f t="shared" si="101"/>
        <v>DPS001/DPS003</v>
      </c>
      <c r="F1656" s="7">
        <v>0.59935399999999994</v>
      </c>
      <c r="G1656" s="7">
        <v>0.55661400000000005</v>
      </c>
      <c r="H1656" s="7">
        <v>0.56313599999999997</v>
      </c>
      <c r="AV1656" s="15" t="s">
        <v>1670</v>
      </c>
      <c r="BC1656" s="7">
        <v>0.59872111111111115</v>
      </c>
      <c r="BL1656" s="15"/>
      <c r="BM1656" s="7"/>
    </row>
    <row r="1657" spans="1:65" x14ac:dyDescent="0.4">
      <c r="E1657" s="7"/>
      <c r="F1657" s="7"/>
      <c r="G1657" s="7"/>
      <c r="H1657" s="7"/>
      <c r="AV1657" s="34"/>
      <c r="BC1657" s="28"/>
      <c r="BL1657" s="15"/>
      <c r="BM1657" s="7"/>
    </row>
    <row r="1658" spans="1:65" ht="15" thickBot="1" x14ac:dyDescent="0.45">
      <c r="A1658" t="str">
        <f t="shared" si="93"/>
        <v>GBN001</v>
      </c>
      <c r="B1658" t="str">
        <f t="shared" si="94"/>
        <v>GBN002</v>
      </c>
      <c r="C1658" t="str">
        <f t="shared" si="95"/>
        <v>Weighted</v>
      </c>
      <c r="D1658" t="s">
        <v>1088</v>
      </c>
      <c r="E1658" s="7" t="str">
        <f t="shared" si="101"/>
        <v>GBN001/GBN002</v>
      </c>
      <c r="F1658" s="8">
        <v>0.45155000000000001</v>
      </c>
      <c r="G1658" s="8">
        <v>0.45155000000000001</v>
      </c>
      <c r="H1658" s="7">
        <v>0.45155000000000001</v>
      </c>
      <c r="AV1658" s="17" t="s">
        <v>1671</v>
      </c>
      <c r="BC1658" s="18">
        <v>0.47980133333333336</v>
      </c>
      <c r="BL1658" s="15"/>
      <c r="BM1658" s="7"/>
    </row>
    <row r="1659" spans="1:65" x14ac:dyDescent="0.4">
      <c r="A1659" t="str">
        <f t="shared" si="93"/>
        <v>GBN002</v>
      </c>
      <c r="B1659" t="str">
        <f t="shared" si="94"/>
        <v>GBN003</v>
      </c>
      <c r="C1659" t="str">
        <f t="shared" si="95"/>
        <v>Weighted</v>
      </c>
      <c r="D1659" t="s">
        <v>1095</v>
      </c>
      <c r="E1659" s="7" t="str">
        <f t="shared" si="101"/>
        <v>GBN002/GBN003</v>
      </c>
      <c r="F1659" s="8">
        <v>0.44039600000000001</v>
      </c>
      <c r="G1659" s="8">
        <v>0.44039600000000001</v>
      </c>
      <c r="H1659" s="7">
        <v>0.44039600000000001</v>
      </c>
      <c r="AV1659" s="13" t="s">
        <v>1668</v>
      </c>
      <c r="BD1659" s="16">
        <v>0.7251820000000001</v>
      </c>
      <c r="BL1659" s="15"/>
      <c r="BM1659" s="7"/>
    </row>
    <row r="1660" spans="1:65" ht="15" thickBot="1" x14ac:dyDescent="0.45">
      <c r="A1660" t="str">
        <f t="shared" si="93"/>
        <v>GBN001</v>
      </c>
      <c r="B1660" t="str">
        <f t="shared" si="94"/>
        <v>GBN003</v>
      </c>
      <c r="C1660" t="str">
        <f t="shared" si="95"/>
        <v>Weighted</v>
      </c>
      <c r="D1660" t="s">
        <v>1102</v>
      </c>
      <c r="E1660" s="7" t="str">
        <f t="shared" si="101"/>
        <v>GBN001/GBN003</v>
      </c>
      <c r="F1660" s="8">
        <v>0.45089199999999979</v>
      </c>
      <c r="G1660" s="8">
        <v>0.45089199999999979</v>
      </c>
      <c r="H1660" s="7">
        <v>0.45089199999999979</v>
      </c>
      <c r="Y1660" s="173" t="s">
        <v>1705</v>
      </c>
      <c r="Z1660" s="173"/>
      <c r="AA1660" s="173"/>
      <c r="AB1660" s="173"/>
      <c r="AC1660" s="173"/>
      <c r="AD1660" s="173" t="s">
        <v>1705</v>
      </c>
      <c r="AE1660" s="173"/>
      <c r="AF1660" s="173"/>
      <c r="AG1660" s="173"/>
      <c r="AH1660" s="173"/>
      <c r="AV1660" s="13" t="s">
        <v>1673</v>
      </c>
      <c r="BD1660" s="16">
        <v>0.58002600000000004</v>
      </c>
      <c r="BL1660" s="17"/>
      <c r="BM1660" s="18"/>
    </row>
    <row r="1661" spans="1:65" x14ac:dyDescent="0.4">
      <c r="E1661" s="7"/>
      <c r="F1661" s="7"/>
      <c r="G1661" s="7"/>
      <c r="H1661" s="7"/>
      <c r="Y1661" s="23" t="s">
        <v>1706</v>
      </c>
      <c r="Z1661" s="158" t="s">
        <v>1675</v>
      </c>
      <c r="AA1661" s="160"/>
      <c r="AB1661" s="158" t="s">
        <v>1676</v>
      </c>
      <c r="AC1661" s="160"/>
      <c r="AD1661" s="23" t="s">
        <v>1706</v>
      </c>
      <c r="AE1661" s="158" t="s">
        <v>1675</v>
      </c>
      <c r="AF1661" s="160"/>
      <c r="AG1661" s="158" t="s">
        <v>1676</v>
      </c>
      <c r="AH1661" s="160"/>
      <c r="AV1661" s="13"/>
      <c r="BD1661" s="16"/>
      <c r="BL1661" s="35"/>
      <c r="BM1661" s="36"/>
    </row>
    <row r="1662" spans="1:65" ht="15" thickBot="1" x14ac:dyDescent="0.45">
      <c r="A1662" t="str">
        <f t="shared" si="93"/>
        <v>GBT001</v>
      </c>
      <c r="B1662" t="str">
        <f t="shared" si="94"/>
        <v>GBT002</v>
      </c>
      <c r="C1662" t="str">
        <f t="shared" si="95"/>
        <v>Weighted</v>
      </c>
      <c r="D1662" t="s">
        <v>1111</v>
      </c>
      <c r="E1662" s="7" t="str">
        <f t="shared" si="101"/>
        <v>GBT001/GBT002</v>
      </c>
      <c r="F1662" s="7">
        <v>0.71412599999999982</v>
      </c>
      <c r="G1662" s="7">
        <v>0.60905400000000021</v>
      </c>
      <c r="H1662" s="7">
        <v>0.51602400000000004</v>
      </c>
      <c r="Y1662" s="23" t="s">
        <v>1689</v>
      </c>
      <c r="Z1662" s="7" t="s">
        <v>1667</v>
      </c>
      <c r="AA1662" s="7">
        <v>0.96446022222222216</v>
      </c>
      <c r="AB1662" s="7" t="s">
        <v>1668</v>
      </c>
      <c r="AC1662" s="7">
        <v>0.95915311111111101</v>
      </c>
      <c r="AD1662" s="23" t="s">
        <v>1689</v>
      </c>
      <c r="AE1662" s="17" t="s">
        <v>1667</v>
      </c>
      <c r="AF1662" s="18">
        <v>0.60564933333333337</v>
      </c>
      <c r="AG1662" s="18" t="s">
        <v>1671</v>
      </c>
      <c r="AH1662" s="31">
        <v>0.90741400000000005</v>
      </c>
      <c r="AV1662" s="13" t="s">
        <v>1674</v>
      </c>
      <c r="BD1662" s="16">
        <v>0.52523866666666663</v>
      </c>
      <c r="BL1662" s="7"/>
      <c r="BM1662" s="30"/>
    </row>
    <row r="1663" spans="1:65" ht="15" thickBot="1" x14ac:dyDescent="0.45">
      <c r="A1663" t="str">
        <f t="shared" si="93"/>
        <v>GBT002</v>
      </c>
      <c r="B1663" t="str">
        <f t="shared" si="94"/>
        <v>GBT003</v>
      </c>
      <c r="C1663" t="str">
        <f t="shared" si="95"/>
        <v>Weighted</v>
      </c>
      <c r="D1663" t="s">
        <v>1119</v>
      </c>
      <c r="E1663" s="7" t="str">
        <f t="shared" si="101"/>
        <v>GBT002/GBT003</v>
      </c>
      <c r="F1663" s="7">
        <v>0.74298399999999998</v>
      </c>
      <c r="G1663" s="7">
        <v>0.60546999999999995</v>
      </c>
      <c r="H1663" s="7">
        <v>0.54814200000000013</v>
      </c>
      <c r="Y1663" s="23" t="s">
        <v>1646</v>
      </c>
      <c r="Z1663" s="7" t="s">
        <v>1667</v>
      </c>
      <c r="AA1663" s="7">
        <v>0.75220222222222233</v>
      </c>
      <c r="AB1663" s="7" t="s">
        <v>1668</v>
      </c>
      <c r="AC1663" s="7">
        <v>0.7251820000000001</v>
      </c>
      <c r="AD1663" s="23" t="s">
        <v>1646</v>
      </c>
      <c r="AE1663" s="18" t="s">
        <v>1671</v>
      </c>
      <c r="AF1663" s="31">
        <v>0.47980133333333336</v>
      </c>
      <c r="AG1663" s="17" t="s">
        <v>1669</v>
      </c>
      <c r="AH1663" s="18">
        <v>0.44315933333333324</v>
      </c>
      <c r="AV1663" s="19" t="s">
        <v>1669</v>
      </c>
      <c r="BD1663" s="20">
        <v>0.44315933333333324</v>
      </c>
      <c r="BL1663" s="7"/>
      <c r="BM1663" s="30"/>
    </row>
    <row r="1664" spans="1:65" ht="15" thickBot="1" x14ac:dyDescent="0.45">
      <c r="A1664" t="str">
        <f t="shared" si="93"/>
        <v>GBT001</v>
      </c>
      <c r="B1664" t="str">
        <f t="shared" si="94"/>
        <v>GBT003</v>
      </c>
      <c r="C1664" t="str">
        <f t="shared" si="95"/>
        <v>Weighted</v>
      </c>
      <c r="D1664" t="s">
        <v>1126</v>
      </c>
      <c r="E1664" s="7" t="str">
        <f t="shared" si="101"/>
        <v>GBT001/GBT003</v>
      </c>
      <c r="F1664" s="7">
        <v>0.70514599999999983</v>
      </c>
      <c r="G1664" s="7">
        <v>0.61075599999999997</v>
      </c>
      <c r="H1664" s="7">
        <v>0.52622800000000003</v>
      </c>
      <c r="Y1664" s="23" t="s">
        <v>1691</v>
      </c>
      <c r="Z1664" s="7" t="s">
        <v>1667</v>
      </c>
      <c r="AA1664" s="7">
        <v>0.70613844444444451</v>
      </c>
      <c r="AB1664" s="7" t="s">
        <v>1668</v>
      </c>
      <c r="AC1664" s="7">
        <v>0.67974111111111102</v>
      </c>
      <c r="AD1664" s="23" t="s">
        <v>1691</v>
      </c>
      <c r="AE1664" s="17" t="s">
        <v>1674</v>
      </c>
      <c r="AF1664" s="18">
        <v>0.44898866666666654</v>
      </c>
      <c r="AG1664" s="18" t="s">
        <v>1674</v>
      </c>
      <c r="AH1664" s="31">
        <v>0.42642333333333332</v>
      </c>
      <c r="AV1664" s="15" t="s">
        <v>1671</v>
      </c>
      <c r="BE1664" s="7">
        <v>0.4477853333333332</v>
      </c>
      <c r="BL1664" s="7"/>
      <c r="BM1664" s="30"/>
    </row>
    <row r="1665" spans="1:65" ht="15" thickBot="1" x14ac:dyDescent="0.45">
      <c r="E1665" s="7"/>
      <c r="F1665" s="7"/>
      <c r="G1665" s="7"/>
      <c r="H1665" s="7"/>
      <c r="Y1665" s="23" t="s">
        <v>1707</v>
      </c>
      <c r="Z1665" s="7" t="s">
        <v>1667</v>
      </c>
      <c r="AA1665" s="7">
        <v>0.60636244444444454</v>
      </c>
      <c r="AB1665" s="7" t="s">
        <v>1668</v>
      </c>
      <c r="AC1665" s="7">
        <v>0.54918355555555554</v>
      </c>
      <c r="AD1665" s="23" t="s">
        <v>1707</v>
      </c>
      <c r="AE1665" s="17" t="s">
        <v>1671</v>
      </c>
      <c r="AF1665" s="18">
        <v>0.3389246666666666</v>
      </c>
      <c r="AG1665" s="18" t="s">
        <v>1674</v>
      </c>
      <c r="AH1665" s="31">
        <v>0.27177200000000001</v>
      </c>
      <c r="AV1665" s="15"/>
      <c r="BE1665" s="7"/>
      <c r="BL1665" s="18"/>
      <c r="BM1665" s="31"/>
    </row>
    <row r="1666" spans="1:65" x14ac:dyDescent="0.4">
      <c r="A1666" t="str">
        <f t="shared" si="93"/>
        <v>GPM001</v>
      </c>
      <c r="B1666" t="str">
        <f t="shared" si="94"/>
        <v>GPM002</v>
      </c>
      <c r="C1666" t="str">
        <f t="shared" si="95"/>
        <v>Weighted</v>
      </c>
      <c r="D1666" t="s">
        <v>1384</v>
      </c>
      <c r="E1666" s="7" t="str">
        <f t="shared" si="101"/>
        <v>GPM001/GPM002</v>
      </c>
      <c r="F1666" s="7">
        <v>0.56094799999999978</v>
      </c>
      <c r="G1666" s="7">
        <v>0.50062400000000007</v>
      </c>
      <c r="H1666" s="7">
        <v>0.45276800000000017</v>
      </c>
      <c r="Z1666" s="11"/>
      <c r="AA1666" s="11"/>
      <c r="AB1666" s="11"/>
      <c r="AC1666" s="11"/>
      <c r="AV1666" s="15" t="s">
        <v>1670</v>
      </c>
      <c r="BE1666" s="7">
        <v>0.55302755555555549</v>
      </c>
      <c r="BL1666" s="7"/>
      <c r="BM1666" s="7"/>
    </row>
    <row r="1667" spans="1:65" x14ac:dyDescent="0.4">
      <c r="A1667" t="str">
        <f t="shared" si="93"/>
        <v>GPM002</v>
      </c>
      <c r="B1667" t="str">
        <f t="shared" si="94"/>
        <v>GPM003</v>
      </c>
      <c r="C1667" t="str">
        <f t="shared" si="95"/>
        <v>Weighted</v>
      </c>
      <c r="D1667" t="s">
        <v>1419</v>
      </c>
      <c r="E1667" s="7" t="str">
        <f t="shared" si="101"/>
        <v>GPM002/GPM003</v>
      </c>
      <c r="F1667" s="7">
        <v>0.59039600000000025</v>
      </c>
      <c r="G1667" s="7">
        <v>0.51291600000000004</v>
      </c>
      <c r="H1667" s="7">
        <v>0.45194599999999974</v>
      </c>
      <c r="AV1667" s="15" t="s">
        <v>1672</v>
      </c>
      <c r="BE1667" s="7">
        <v>0.58540222222222216</v>
      </c>
      <c r="BL1667" s="7"/>
      <c r="BM1667" s="7"/>
    </row>
    <row r="1668" spans="1:65" ht="15" thickBot="1" x14ac:dyDescent="0.45">
      <c r="A1668" t="str">
        <f t="shared" si="93"/>
        <v>GPM001</v>
      </c>
      <c r="B1668" t="str">
        <f t="shared" si="94"/>
        <v>GPM003</v>
      </c>
      <c r="C1668" t="str">
        <f t="shared" si="95"/>
        <v>Weighted</v>
      </c>
      <c r="D1668" t="s">
        <v>1426</v>
      </c>
      <c r="E1668" s="7" t="str">
        <f t="shared" si="101"/>
        <v>GPM001/GPM003</v>
      </c>
      <c r="F1668" s="7">
        <v>0.5714800000000001</v>
      </c>
      <c r="G1668" s="7">
        <v>0.50044199999999994</v>
      </c>
      <c r="H1668" s="7">
        <v>0.45263599999999998</v>
      </c>
      <c r="AV1668" s="17" t="s">
        <v>1667</v>
      </c>
      <c r="BE1668" s="18">
        <v>0.60564933333333337</v>
      </c>
      <c r="BL1668" s="7"/>
      <c r="BM1668" s="7"/>
    </row>
    <row r="1669" spans="1:65" x14ac:dyDescent="0.4">
      <c r="E1669" s="7"/>
      <c r="F1669" s="7"/>
      <c r="G1669" s="7"/>
      <c r="H1669" s="7"/>
      <c r="Y1669" s="262" t="s">
        <v>1694</v>
      </c>
      <c r="Z1669" s="263"/>
      <c r="AB1669" s="23" t="s">
        <v>1637</v>
      </c>
      <c r="AC1669" s="30" t="s">
        <v>5</v>
      </c>
      <c r="AV1669" s="13" t="s">
        <v>1668</v>
      </c>
      <c r="BF1669" s="16">
        <v>0.58315444444444453</v>
      </c>
      <c r="BL1669" s="7"/>
      <c r="BM1669" s="7"/>
    </row>
    <row r="1670" spans="1:65" x14ac:dyDescent="0.4">
      <c r="A1670" t="str">
        <f t="shared" si="93"/>
        <v>GPN001</v>
      </c>
      <c r="B1670" t="str">
        <f t="shared" si="94"/>
        <v>GPN002</v>
      </c>
      <c r="C1670" t="str">
        <f t="shared" si="95"/>
        <v>Weighted</v>
      </c>
      <c r="D1670" t="s">
        <v>1622</v>
      </c>
      <c r="E1670" s="7" t="str">
        <f t="shared" si="101"/>
        <v>GPN001/GPN002</v>
      </c>
      <c r="F1670" s="8">
        <v>0.42726999999999998</v>
      </c>
      <c r="G1670" s="8">
        <v>0.42726999999999998</v>
      </c>
      <c r="H1670" s="7">
        <v>0.42726999999999998</v>
      </c>
      <c r="X1670" t="s">
        <v>1677</v>
      </c>
      <c r="Y1670" s="21" t="s">
        <v>1637</v>
      </c>
      <c r="Z1670" s="7" t="s">
        <v>5</v>
      </c>
      <c r="AB1670" s="7" t="s">
        <v>1668</v>
      </c>
      <c r="AC1670" s="30">
        <v>0.54918355555555554</v>
      </c>
      <c r="AV1670" s="13" t="s">
        <v>1673</v>
      </c>
      <c r="BF1670" s="16">
        <v>0.49782511111111111</v>
      </c>
      <c r="BL1670" s="7"/>
      <c r="BM1670" s="7"/>
    </row>
    <row r="1671" spans="1:65" x14ac:dyDescent="0.4">
      <c r="A1671" t="str">
        <f t="shared" si="93"/>
        <v>GPN002</v>
      </c>
      <c r="B1671" t="str">
        <f t="shared" si="94"/>
        <v>GPN003</v>
      </c>
      <c r="C1671" t="str">
        <f t="shared" si="95"/>
        <v>Weighted</v>
      </c>
      <c r="D1671" t="s">
        <v>1629</v>
      </c>
      <c r="E1671" s="7" t="str">
        <f t="shared" si="101"/>
        <v>GPN002/GPN003</v>
      </c>
      <c r="F1671" s="8">
        <v>0.42865200000000009</v>
      </c>
      <c r="G1671" s="8">
        <v>0.42865200000000009</v>
      </c>
      <c r="H1671" s="7">
        <v>0.42865200000000009</v>
      </c>
      <c r="X1671" t="s">
        <v>1677</v>
      </c>
      <c r="Y1671" s="15" t="s">
        <v>1667</v>
      </c>
      <c r="Z1671" s="7">
        <v>0.60636244444444454</v>
      </c>
      <c r="AB1671" s="7" t="s">
        <v>1673</v>
      </c>
      <c r="AC1671" s="30">
        <v>0.39624355555555552</v>
      </c>
      <c r="AV1671" s="13" t="s">
        <v>1669</v>
      </c>
      <c r="BF1671" s="16">
        <v>0.43229133333333336</v>
      </c>
      <c r="BL1671" s="7"/>
      <c r="BM1671" s="7"/>
    </row>
    <row r="1672" spans="1:65" ht="15" thickBot="1" x14ac:dyDescent="0.45">
      <c r="A1672" t="str">
        <f t="shared" si="93"/>
        <v>GPN001</v>
      </c>
      <c r="B1672" t="str">
        <f t="shared" si="94"/>
        <v>GPN003</v>
      </c>
      <c r="C1672" t="str">
        <f t="shared" si="95"/>
        <v>Weighted</v>
      </c>
      <c r="D1672" t="s">
        <v>1636</v>
      </c>
      <c r="E1672" s="7" t="str">
        <f t="shared" si="101"/>
        <v>GPN001/GPN003</v>
      </c>
      <c r="F1672" s="8">
        <v>0.42319799999999996</v>
      </c>
      <c r="G1672" s="8">
        <v>0.42319799999999996</v>
      </c>
      <c r="H1672" s="7">
        <v>0.42319799999999996</v>
      </c>
      <c r="X1672" t="s">
        <v>1677</v>
      </c>
      <c r="Y1672" s="15" t="s">
        <v>1672</v>
      </c>
      <c r="Z1672" s="7">
        <v>0.59306022222222221</v>
      </c>
      <c r="AB1672" s="7" t="s">
        <v>1669</v>
      </c>
      <c r="AC1672" s="30">
        <v>0.29233933333333334</v>
      </c>
      <c r="AV1672" s="19" t="s">
        <v>1674</v>
      </c>
      <c r="BF1672" s="20">
        <v>0.42642333333333332</v>
      </c>
      <c r="BG1672" t="s">
        <v>1708</v>
      </c>
      <c r="BL1672" s="7"/>
      <c r="BM1672" s="7"/>
    </row>
    <row r="1673" spans="1:65" ht="15" thickBot="1" x14ac:dyDescent="0.45">
      <c r="X1673" t="s">
        <v>1677</v>
      </c>
      <c r="Y1673" s="15" t="s">
        <v>1670</v>
      </c>
      <c r="Z1673" s="7">
        <v>0.51159799999999989</v>
      </c>
      <c r="AB1673" s="18" t="s">
        <v>1674</v>
      </c>
      <c r="AC1673" s="31">
        <v>0.27177200000000001</v>
      </c>
      <c r="AV1673" s="7" t="s">
        <v>1667</v>
      </c>
      <c r="BG1673" s="27">
        <v>0.64770288888888883</v>
      </c>
      <c r="BL1673" s="7"/>
      <c r="BM1673" s="7"/>
    </row>
    <row r="1674" spans="1:65" ht="16.3" thickBot="1" x14ac:dyDescent="0.45">
      <c r="E1674" s="259" t="s">
        <v>1637</v>
      </c>
      <c r="F1674" s="266" t="str">
        <f>F1640</f>
        <v xml:space="preserve">Weighted Similarity </v>
      </c>
      <c r="G1674" s="258"/>
      <c r="H1674" s="258"/>
      <c r="I1674" s="10"/>
      <c r="X1674" t="s">
        <v>1646</v>
      </c>
      <c r="Y1674" s="17" t="s">
        <v>1671</v>
      </c>
      <c r="Z1674" s="18">
        <v>0.3389246666666666</v>
      </c>
      <c r="AB1674" s="7" t="s">
        <v>1668</v>
      </c>
      <c r="AC1674" s="30">
        <v>0.67974111111111102</v>
      </c>
      <c r="AV1674" s="7" t="s">
        <v>1672</v>
      </c>
      <c r="BG1674" s="27">
        <v>0.61976999999999993</v>
      </c>
    </row>
    <row r="1675" spans="1:65" ht="18.45" x14ac:dyDescent="0.5">
      <c r="E1675" s="260"/>
      <c r="F1675" s="12" t="s">
        <v>1643</v>
      </c>
      <c r="G1675" s="13" t="s">
        <v>1644</v>
      </c>
      <c r="H1675" s="13" t="s">
        <v>1645</v>
      </c>
      <c r="I1675" s="13" t="s">
        <v>1666</v>
      </c>
      <c r="X1675" t="s">
        <v>1646</v>
      </c>
      <c r="Y1675" s="15" t="s">
        <v>1667</v>
      </c>
      <c r="Z1675" s="7">
        <v>0.96446022222222216</v>
      </c>
      <c r="AB1675" s="7" t="s">
        <v>1673</v>
      </c>
      <c r="AC1675" s="30">
        <v>0.57402177777777785</v>
      </c>
      <c r="AV1675" s="7" t="s">
        <v>1670</v>
      </c>
      <c r="BG1675" s="27">
        <v>0.5783044444444444</v>
      </c>
    </row>
    <row r="1676" spans="1:65" x14ac:dyDescent="0.4">
      <c r="E1676" s="13" t="s">
        <v>1667</v>
      </c>
      <c r="F1676" s="13">
        <f>AVERAGE(F1642:F1644)</f>
        <v>0.73000133333333317</v>
      </c>
      <c r="G1676" s="13">
        <f t="shared" ref="G1676:H1676" si="107">AVERAGE(G1642:G1644)</f>
        <v>0.6442159999999999</v>
      </c>
      <c r="H1676" s="13">
        <f t="shared" si="107"/>
        <v>0.5688913333333333</v>
      </c>
      <c r="I1676" s="13">
        <f>AVERAGE(F1676:H1676)</f>
        <v>0.64770288888888883</v>
      </c>
      <c r="X1676" t="s">
        <v>1646</v>
      </c>
      <c r="Y1676" s="15" t="s">
        <v>1672</v>
      </c>
      <c r="Z1676" s="7">
        <v>0.96029422222222205</v>
      </c>
      <c r="AB1676" s="7" t="s">
        <v>1669</v>
      </c>
      <c r="AC1676" s="30">
        <v>0.51412844444444439</v>
      </c>
      <c r="AV1676" s="7" t="s">
        <v>1671</v>
      </c>
      <c r="BG1676" s="27">
        <v>0.4476126666666666</v>
      </c>
      <c r="BH1676" t="s">
        <v>1708</v>
      </c>
    </row>
    <row r="1677" spans="1:65" ht="15" thickBot="1" x14ac:dyDescent="0.45">
      <c r="E1677" s="13" t="s">
        <v>1668</v>
      </c>
      <c r="F1677" s="13">
        <f>AVERAGE(F1646:F1648)</f>
        <v>0.83857199999999954</v>
      </c>
      <c r="G1677" s="13">
        <f t="shared" ref="G1677:H1677" si="108">AVERAGE(G1646:G1648)</f>
        <v>0.52599200000000013</v>
      </c>
      <c r="H1677" s="13">
        <f t="shared" si="108"/>
        <v>0.49941800000000008</v>
      </c>
      <c r="I1677" s="13">
        <f t="shared" ref="I1677:I1683" si="109">AVERAGE(F1677:H1677)</f>
        <v>0.62132733333333323</v>
      </c>
      <c r="X1677" t="s">
        <v>1646</v>
      </c>
      <c r="Y1677" s="15" t="s">
        <v>1670</v>
      </c>
      <c r="Z1677" s="7">
        <v>0.95277888888888895</v>
      </c>
      <c r="AB1677" s="18" t="s">
        <v>1674</v>
      </c>
      <c r="AC1677" s="31">
        <v>0.44898866666666654</v>
      </c>
      <c r="AV1677" s="13" t="s">
        <v>1668</v>
      </c>
      <c r="BH1677" s="27">
        <v>0.62132733333333323</v>
      </c>
    </row>
    <row r="1678" spans="1:65" ht="15" thickBot="1" x14ac:dyDescent="0.45">
      <c r="E1678" s="13" t="s">
        <v>1669</v>
      </c>
      <c r="F1678" s="13">
        <f>AVERAGE(F1650:F1652)</f>
        <v>0.44407799999999997</v>
      </c>
      <c r="G1678" s="13">
        <f t="shared" ref="G1678:H1678" si="110">AVERAGE(G1650:G1652)</f>
        <v>0.42928600000000006</v>
      </c>
      <c r="H1678" s="13">
        <f t="shared" si="110"/>
        <v>0.40375733333333336</v>
      </c>
      <c r="I1678" s="13">
        <f t="shared" si="109"/>
        <v>0.42570711111111109</v>
      </c>
      <c r="X1678" t="s">
        <v>1689</v>
      </c>
      <c r="Y1678" s="17" t="s">
        <v>1671</v>
      </c>
      <c r="Z1678" s="18">
        <v>0.90741400000000005</v>
      </c>
      <c r="AB1678" s="7" t="s">
        <v>1668</v>
      </c>
      <c r="AC1678" s="30">
        <v>0.95915311111111101</v>
      </c>
      <c r="AV1678" s="13" t="s">
        <v>1673</v>
      </c>
      <c r="BH1678" s="27">
        <v>0.51046177777777779</v>
      </c>
    </row>
    <row r="1679" spans="1:65" x14ac:dyDescent="0.4">
      <c r="E1679" s="13" t="s">
        <v>1670</v>
      </c>
      <c r="F1679" s="13">
        <f>AVERAGE(F1654:F1656)</f>
        <v>0.60831000000000002</v>
      </c>
      <c r="G1679" s="13">
        <f t="shared" ref="G1679:H1679" si="111">AVERAGE(G1654:G1656)</f>
        <v>0.56442266666666674</v>
      </c>
      <c r="H1679" s="13">
        <f t="shared" si="111"/>
        <v>0.56218066666666655</v>
      </c>
      <c r="I1679" s="13">
        <f t="shared" si="109"/>
        <v>0.5783044444444444</v>
      </c>
      <c r="X1679" t="s">
        <v>1689</v>
      </c>
      <c r="Y1679" s="7" t="s">
        <v>1668</v>
      </c>
      <c r="Z1679" s="30">
        <v>0.95915311111111101</v>
      </c>
      <c r="AB1679" s="7" t="s">
        <v>1673</v>
      </c>
      <c r="AC1679" s="30">
        <v>0.93881355555555546</v>
      </c>
      <c r="AV1679" s="13" t="s">
        <v>1674</v>
      </c>
      <c r="BH1679" s="27">
        <v>0.42637333333333333</v>
      </c>
    </row>
    <row r="1680" spans="1:65" x14ac:dyDescent="0.4">
      <c r="E1680" s="13" t="s">
        <v>1671</v>
      </c>
      <c r="F1680" s="14">
        <f>AVERAGE(F1658:F1660)</f>
        <v>0.4476126666666666</v>
      </c>
      <c r="G1680" s="14">
        <f t="shared" ref="G1680:H1680" si="112">AVERAGE(G1658:G1660)</f>
        <v>0.4476126666666666</v>
      </c>
      <c r="H1680" s="14">
        <f t="shared" si="112"/>
        <v>0.4476126666666666</v>
      </c>
      <c r="I1680" s="13">
        <f t="shared" si="109"/>
        <v>0.4476126666666666</v>
      </c>
      <c r="X1680" t="s">
        <v>1689</v>
      </c>
      <c r="Y1680" s="7" t="s">
        <v>1673</v>
      </c>
      <c r="Z1680" s="30">
        <v>0.93881355555555546</v>
      </c>
      <c r="AB1680" s="7" t="s">
        <v>1669</v>
      </c>
      <c r="AC1680" s="30">
        <v>0.91210399999999991</v>
      </c>
      <c r="AV1680" s="13" t="s">
        <v>1669</v>
      </c>
      <c r="BH1680" s="27">
        <v>0.42570711111111109</v>
      </c>
    </row>
    <row r="1681" spans="4:29" ht="15" thickBot="1" x14ac:dyDescent="0.45">
      <c r="E1681" s="13" t="s">
        <v>1672</v>
      </c>
      <c r="F1681" s="13">
        <f>AVERAGE(F1662:F1664)</f>
        <v>0.72075199999999973</v>
      </c>
      <c r="G1681" s="13">
        <f t="shared" ref="G1681:H1681" si="113">AVERAGE(G1662:G1664)</f>
        <v>0.60842666666666678</v>
      </c>
      <c r="H1681" s="13">
        <f t="shared" si="113"/>
        <v>0.5301313333333334</v>
      </c>
      <c r="I1681" s="13">
        <f t="shared" si="109"/>
        <v>0.61976999999999993</v>
      </c>
      <c r="X1681" t="s">
        <v>1689</v>
      </c>
      <c r="Y1681" s="7" t="s">
        <v>1669</v>
      </c>
      <c r="Z1681" s="30">
        <v>0.91210399999999991</v>
      </c>
      <c r="AB1681" s="18" t="s">
        <v>1674</v>
      </c>
      <c r="AC1681" s="31">
        <v>0.88612799999999992</v>
      </c>
    </row>
    <row r="1682" spans="4:29" ht="15" thickBot="1" x14ac:dyDescent="0.45">
      <c r="E1682" s="13" t="s">
        <v>1673</v>
      </c>
      <c r="F1682" s="13">
        <f>AVERAGE(F1666:F1668)</f>
        <v>0.57427466666666671</v>
      </c>
      <c r="G1682" s="13">
        <f t="shared" ref="G1682:H1682" si="114">AVERAGE(G1666:G1668)</f>
        <v>0.50466066666666665</v>
      </c>
      <c r="H1682" s="13">
        <f t="shared" si="114"/>
        <v>0.45244999999999996</v>
      </c>
      <c r="I1682" s="13">
        <f t="shared" si="109"/>
        <v>0.51046177777777779</v>
      </c>
      <c r="X1682" t="s">
        <v>1691</v>
      </c>
      <c r="Y1682" s="18" t="s">
        <v>1674</v>
      </c>
      <c r="Z1682" s="31">
        <v>0.88612799999999992</v>
      </c>
      <c r="AB1682" s="7" t="s">
        <v>1668</v>
      </c>
      <c r="AC1682" s="30">
        <v>0.7251820000000001</v>
      </c>
    </row>
    <row r="1683" spans="4:29" x14ac:dyDescent="0.4">
      <c r="E1683" s="13" t="s">
        <v>1674</v>
      </c>
      <c r="F1683" s="14">
        <f>AVERAGE(F1670:F1672)</f>
        <v>0.42637333333333333</v>
      </c>
      <c r="G1683" s="14">
        <f t="shared" ref="G1683:H1683" si="115">AVERAGE(G1670:G1672)</f>
        <v>0.42637333333333333</v>
      </c>
      <c r="H1683" s="14">
        <f t="shared" si="115"/>
        <v>0.42637333333333333</v>
      </c>
      <c r="I1683" s="13">
        <f t="shared" si="109"/>
        <v>0.42637333333333333</v>
      </c>
      <c r="X1683" t="s">
        <v>1691</v>
      </c>
      <c r="Y1683" s="15" t="s">
        <v>1667</v>
      </c>
      <c r="Z1683" s="7">
        <v>0.70613844444444451</v>
      </c>
      <c r="AB1683" s="7" t="s">
        <v>1673</v>
      </c>
      <c r="AC1683" s="30">
        <v>0.58002600000000004</v>
      </c>
    </row>
    <row r="1684" spans="4:29" x14ac:dyDescent="0.4">
      <c r="E1684" s="7" t="s">
        <v>1675</v>
      </c>
      <c r="F1684" s="7">
        <f>AVERAGE(F1676:F1679)</f>
        <v>0.65524033333333309</v>
      </c>
      <c r="G1684" s="7">
        <f t="shared" ref="G1684:H1684" si="116">AVERAGE(G1676:G1679)</f>
        <v>0.54097916666666679</v>
      </c>
      <c r="H1684" s="7">
        <f t="shared" si="116"/>
        <v>0.50856183333333327</v>
      </c>
      <c r="X1684" t="s">
        <v>1691</v>
      </c>
      <c r="Y1684" s="15" t="s">
        <v>1672</v>
      </c>
      <c r="Z1684" s="7">
        <v>0.64130466666666663</v>
      </c>
      <c r="AB1684" s="7" t="s">
        <v>1674</v>
      </c>
      <c r="AC1684" s="30">
        <v>0.52523866666666663</v>
      </c>
    </row>
    <row r="1685" spans="4:29" ht="15" thickBot="1" x14ac:dyDescent="0.45">
      <c r="E1685" s="7" t="s">
        <v>1676</v>
      </c>
      <c r="F1685" s="7">
        <f>AVERAGE(F1680:F1683)</f>
        <v>0.54225316666666656</v>
      </c>
      <c r="G1685" s="7">
        <f t="shared" ref="G1685:H1685" si="117">AVERAGE(G1680:G1683)</f>
        <v>0.49676833333333331</v>
      </c>
      <c r="H1685" s="7">
        <f t="shared" si="117"/>
        <v>0.46414183333333331</v>
      </c>
      <c r="X1685" t="s">
        <v>1691</v>
      </c>
      <c r="Y1685" s="15" t="s">
        <v>1670</v>
      </c>
      <c r="Z1685" s="7">
        <v>0.59872111111111115</v>
      </c>
      <c r="AB1685" s="18" t="s">
        <v>1669</v>
      </c>
      <c r="AC1685" s="31">
        <v>0.44315933333333324</v>
      </c>
    </row>
    <row r="1686" spans="4:29" ht="15" thickBot="1" x14ac:dyDescent="0.45">
      <c r="X1686" t="s">
        <v>1709</v>
      </c>
      <c r="Y1686" s="17" t="s">
        <v>1671</v>
      </c>
      <c r="Z1686" s="18">
        <v>0.47980133333333336</v>
      </c>
      <c r="AB1686" s="7" t="s">
        <v>1668</v>
      </c>
      <c r="AC1686" s="30">
        <v>0.58315444444444453</v>
      </c>
    </row>
    <row r="1687" spans="4:29" x14ac:dyDescent="0.4">
      <c r="F1687" s="173" t="s">
        <v>1692</v>
      </c>
      <c r="G1687" s="173" t="s">
        <v>1693</v>
      </c>
      <c r="H1687" s="173"/>
      <c r="I1687" s="173"/>
      <c r="J1687" s="173"/>
      <c r="X1687" t="s">
        <v>1709</v>
      </c>
      <c r="Y1687" s="15" t="s">
        <v>1671</v>
      </c>
      <c r="Z1687" s="7">
        <v>0.4477853333333332</v>
      </c>
      <c r="AB1687" s="7" t="s">
        <v>1673</v>
      </c>
      <c r="AC1687" s="30">
        <v>0.49782511111111111</v>
      </c>
    </row>
    <row r="1688" spans="4:29" x14ac:dyDescent="0.4">
      <c r="D1688" s="23" t="s">
        <v>1692</v>
      </c>
      <c r="E1688" t="s">
        <v>0</v>
      </c>
      <c r="F1688" s="173"/>
      <c r="G1688" s="23" t="s">
        <v>1643</v>
      </c>
      <c r="H1688" s="23" t="s">
        <v>1644</v>
      </c>
      <c r="I1688" s="23" t="s">
        <v>1645</v>
      </c>
      <c r="J1688" s="23" t="s">
        <v>5</v>
      </c>
      <c r="X1688" t="s">
        <v>1709</v>
      </c>
      <c r="Y1688" s="15" t="s">
        <v>1670</v>
      </c>
      <c r="Z1688" s="7">
        <v>0.55302755555555549</v>
      </c>
      <c r="AB1688" s="7" t="s">
        <v>1669</v>
      </c>
      <c r="AC1688" s="30">
        <v>0.43229133333333336</v>
      </c>
    </row>
    <row r="1689" spans="4:29" ht="15" thickBot="1" x14ac:dyDescent="0.45">
      <c r="D1689" s="7" t="s">
        <v>1672</v>
      </c>
      <c r="E1689">
        <v>1</v>
      </c>
      <c r="F1689" s="7" t="s">
        <v>1672</v>
      </c>
      <c r="G1689" s="7">
        <v>0.72075199999999973</v>
      </c>
      <c r="H1689" s="7">
        <v>0.60842666666666678</v>
      </c>
      <c r="I1689" s="7">
        <v>0.5301313333333334</v>
      </c>
      <c r="J1689" s="7">
        <v>0.61976999999999993</v>
      </c>
      <c r="X1689" t="s">
        <v>1709</v>
      </c>
      <c r="Y1689" s="15" t="s">
        <v>1672</v>
      </c>
      <c r="Z1689" s="7">
        <v>0.58540222222222216</v>
      </c>
      <c r="AB1689" s="18" t="s">
        <v>1674</v>
      </c>
      <c r="AC1689" s="31">
        <v>0.42642333333333332</v>
      </c>
    </row>
    <row r="1690" spans="4:29" ht="15" thickBot="1" x14ac:dyDescent="0.45">
      <c r="D1690" s="7" t="s">
        <v>1667</v>
      </c>
      <c r="E1690">
        <v>2</v>
      </c>
      <c r="F1690" s="7" t="s">
        <v>1667</v>
      </c>
      <c r="G1690" s="7">
        <v>0.73000133333333317</v>
      </c>
      <c r="H1690" s="7">
        <v>0.6442159999999999</v>
      </c>
      <c r="I1690" s="7">
        <v>0.5688913333333333</v>
      </c>
      <c r="J1690" s="7">
        <v>0.64770288888888883</v>
      </c>
      <c r="X1690" t="s">
        <v>1709</v>
      </c>
      <c r="Y1690" s="17" t="s">
        <v>1667</v>
      </c>
      <c r="Z1690" s="18">
        <v>0.60564933333333337</v>
      </c>
    </row>
    <row r="1691" spans="4:29" x14ac:dyDescent="0.4">
      <c r="D1691" s="7" t="s">
        <v>1670</v>
      </c>
      <c r="E1691">
        <v>3</v>
      </c>
      <c r="F1691" s="7" t="s">
        <v>1670</v>
      </c>
      <c r="G1691" s="7">
        <v>0.60831000000000002</v>
      </c>
      <c r="H1691" s="7">
        <v>0.56442266666666674</v>
      </c>
      <c r="I1691" s="7">
        <v>0.56218066666666655</v>
      </c>
      <c r="J1691" s="7">
        <v>0.5783044444444444</v>
      </c>
    </row>
    <row r="1692" spans="4:29" x14ac:dyDescent="0.4">
      <c r="D1692" s="7" t="s">
        <v>1671</v>
      </c>
      <c r="E1692">
        <v>4</v>
      </c>
      <c r="F1692" s="7" t="s">
        <v>1671</v>
      </c>
      <c r="G1692" s="7">
        <v>0.4476126666666666</v>
      </c>
      <c r="H1692" s="7">
        <v>0.4476126666666666</v>
      </c>
      <c r="I1692" s="7">
        <v>0.4476126666666666</v>
      </c>
      <c r="J1692" s="7">
        <v>0.4476126666666666</v>
      </c>
    </row>
    <row r="1693" spans="4:29" x14ac:dyDescent="0.4">
      <c r="D1693" s="7" t="s">
        <v>1668</v>
      </c>
      <c r="E1693">
        <v>5</v>
      </c>
      <c r="F1693" s="7" t="s">
        <v>1668</v>
      </c>
      <c r="G1693" s="7">
        <v>0.83857199999999954</v>
      </c>
      <c r="H1693" s="7">
        <v>0.52599200000000013</v>
      </c>
      <c r="I1693" s="7">
        <v>0.49941800000000008</v>
      </c>
      <c r="J1693" s="7">
        <v>0.62132733333333323</v>
      </c>
    </row>
    <row r="1694" spans="4:29" x14ac:dyDescent="0.4">
      <c r="D1694" s="7" t="s">
        <v>1669</v>
      </c>
      <c r="E1694">
        <v>6</v>
      </c>
      <c r="F1694" s="7" t="s">
        <v>1669</v>
      </c>
      <c r="G1694" s="7">
        <v>0.44407799999999997</v>
      </c>
      <c r="H1694" s="7">
        <v>0.42928600000000006</v>
      </c>
      <c r="I1694" s="7">
        <v>0.40375733333333336</v>
      </c>
      <c r="J1694" s="7">
        <v>0.42570711111111109</v>
      </c>
    </row>
    <row r="1695" spans="4:29" x14ac:dyDescent="0.4">
      <c r="D1695" s="7" t="s">
        <v>1673</v>
      </c>
      <c r="E1695">
        <v>7</v>
      </c>
      <c r="F1695" s="7" t="s">
        <v>1673</v>
      </c>
      <c r="G1695" s="7">
        <v>0.57427466666666671</v>
      </c>
      <c r="H1695" s="7">
        <v>0.50466066666666665</v>
      </c>
      <c r="I1695" s="7">
        <v>0.45244999999999996</v>
      </c>
      <c r="J1695" s="7">
        <v>0.51046177777777779</v>
      </c>
    </row>
    <row r="1696" spans="4:29" x14ac:dyDescent="0.4">
      <c r="D1696" s="7" t="s">
        <v>1674</v>
      </c>
      <c r="E1696">
        <v>8</v>
      </c>
      <c r="F1696" s="7" t="s">
        <v>1674</v>
      </c>
      <c r="G1696" s="7">
        <v>0.42637333333333333</v>
      </c>
      <c r="H1696" s="7">
        <v>0.42637333333333333</v>
      </c>
      <c r="I1696" s="7">
        <v>0.42637333333333333</v>
      </c>
      <c r="J1696" s="7">
        <v>0.42637333333333333</v>
      </c>
    </row>
    <row r="1697" spans="4:10" x14ac:dyDescent="0.4">
      <c r="D1697" s="7" t="s">
        <v>1675</v>
      </c>
      <c r="F1697" s="7" t="s">
        <v>1675</v>
      </c>
      <c r="G1697" s="7">
        <v>0.65524033333333309</v>
      </c>
      <c r="H1697" s="7">
        <v>0.54097916666666679</v>
      </c>
      <c r="I1697" s="7">
        <v>0.50856183333333327</v>
      </c>
      <c r="J1697" s="230"/>
    </row>
    <row r="1698" spans="4:10" x14ac:dyDescent="0.4">
      <c r="D1698" s="7" t="s">
        <v>1676</v>
      </c>
      <c r="F1698" s="7" t="s">
        <v>1676</v>
      </c>
      <c r="G1698" s="7">
        <v>0.54225316666666656</v>
      </c>
      <c r="H1698" s="7">
        <v>0.49676833333333331</v>
      </c>
      <c r="I1698" s="7">
        <v>0.46414183333333331</v>
      </c>
      <c r="J1698" s="231"/>
    </row>
  </sheetData>
  <autoFilter ref="A1:BD1555" xr:uid="{43B3A344-8F03-4387-8A39-F10B1BA13983}">
    <filterColumn colId="1">
      <customFilters>
        <customFilter val="*09*"/>
      </customFilters>
    </filterColumn>
    <filterColumn colId="2">
      <customFilters>
        <customFilter val="*09*"/>
      </customFilters>
    </filterColumn>
    <filterColumn colId="3">
      <filters>
        <filter val="Weighted"/>
      </filters>
    </filterColumn>
  </autoFilter>
  <mergeCells count="55">
    <mergeCell ref="F1687:F1688"/>
    <mergeCell ref="G1687:J1687"/>
    <mergeCell ref="J1697:J1698"/>
    <mergeCell ref="Z1661:AA1661"/>
    <mergeCell ref="AB1661:AC1661"/>
    <mergeCell ref="AE1661:AF1661"/>
    <mergeCell ref="AG1661:AH1661"/>
    <mergeCell ref="Y1669:Z1669"/>
    <mergeCell ref="E1674:E1675"/>
    <mergeCell ref="F1674:H1674"/>
    <mergeCell ref="Y1660:AC1660"/>
    <mergeCell ref="AD1660:AH1660"/>
    <mergeCell ref="AC1642:AC1643"/>
    <mergeCell ref="AG1642:AG1643"/>
    <mergeCell ref="AK1642:AK1643"/>
    <mergeCell ref="AI1646:AJ1646"/>
    <mergeCell ref="AK1646:AL1646"/>
    <mergeCell ref="AS1642:AS1643"/>
    <mergeCell ref="Y1646:Z1646"/>
    <mergeCell ref="AA1646:AB1646"/>
    <mergeCell ref="AC1646:AD1646"/>
    <mergeCell ref="AE1646:AF1646"/>
    <mergeCell ref="AG1646:AH1646"/>
    <mergeCell ref="AM1646:AN1646"/>
    <mergeCell ref="AO1646:AP1646"/>
    <mergeCell ref="AQ1646:AR1646"/>
    <mergeCell ref="E1640:E1641"/>
    <mergeCell ref="F1640:H1640"/>
    <mergeCell ref="S1640:U1640"/>
    <mergeCell ref="S1641:U1641"/>
    <mergeCell ref="AO1642:AO1643"/>
    <mergeCell ref="S1642:U1642"/>
    <mergeCell ref="Y1632:AC1632"/>
    <mergeCell ref="AD1632:AG1632"/>
    <mergeCell ref="AH1632:AK1632"/>
    <mergeCell ref="AL1632:AO1632"/>
    <mergeCell ref="S1639:U1639"/>
    <mergeCell ref="AP1632:AS1632"/>
    <mergeCell ref="S1638:U1638"/>
    <mergeCell ref="V1598:X1598"/>
    <mergeCell ref="D1627:F1627"/>
    <mergeCell ref="H1627:J1627"/>
    <mergeCell ref="L1627:N1627"/>
    <mergeCell ref="P1627:R1627"/>
    <mergeCell ref="T1627:V1627"/>
    <mergeCell ref="E1598:E1599"/>
    <mergeCell ref="F1598:H1598"/>
    <mergeCell ref="J1598:L1598"/>
    <mergeCell ref="N1598:P1598"/>
    <mergeCell ref="R1598:T1598"/>
    <mergeCell ref="F1562:H1562"/>
    <mergeCell ref="I1562:K1562"/>
    <mergeCell ref="L1562:N1562"/>
    <mergeCell ref="O1562:Q1562"/>
    <mergeCell ref="R1562:T1562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CC778E-A9F1-4628-B4F5-60963754EB6E}">
  <dimension ref="A1"/>
  <sheetViews>
    <sheetView workbookViewId="0"/>
  </sheetViews>
  <sheetFormatPr defaultRowHeight="14.6" x14ac:dyDescent="0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Overall Analysis</vt:lpstr>
      <vt:lpstr>Human Analysis</vt:lpstr>
      <vt:lpstr>ErrorAnalysis2</vt:lpstr>
      <vt:lpstr>ErrorAnalysis1</vt:lpstr>
      <vt:lpstr>Coorelations 03_Syntatic_Elemnt</vt:lpstr>
      <vt:lpstr>03_Syntatic_Elemnt_Score</vt:lpstr>
      <vt:lpstr>Coorelations 05_Symantic_prompt</vt:lpstr>
      <vt:lpstr>05_Symantic_prompt_and_code_cor</vt:lpstr>
      <vt:lpstr>04_PlantUML_similarities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RePack by Diakov</dc:creator>
  <cp:lastModifiedBy>RePack by Diakov</cp:lastModifiedBy>
  <dcterms:created xsi:type="dcterms:W3CDTF">2025-09-14T13:37:45Z</dcterms:created>
  <dcterms:modified xsi:type="dcterms:W3CDTF">2025-09-19T21:35:06Z</dcterms:modified>
</cp:coreProperties>
</file>